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C:\Users\pc\Desktop\Contratos 2025\LICITAÇÃO\processo 047-2025 CC 01-2025 Unidade Básica Lamounier\"/>
    </mc:Choice>
  </mc:AlternateContent>
  <xr:revisionPtr revIDLastSave="0" documentId="8_{07370235-7A9C-49A4-BAAF-C15B793D86EE}" xr6:coauthVersionLast="36" xr6:coauthVersionMax="36" xr10:uidLastSave="{00000000-0000-0000-0000-000000000000}"/>
  <bookViews>
    <workbookView xWindow="0" yWindow="0" windowWidth="21570" windowHeight="7980" xr2:uid="{00000000-000D-0000-FFFF-FFFF00000000}"/>
  </bookViews>
  <sheets>
    <sheet name="Orçamento com formulas" sheetId="4" r:id="rId1"/>
    <sheet name="Orçamento Sintético" sheetId="1" r:id="rId2"/>
    <sheet name="CRONOGRAMA FISICO FINANCEIRO" sheetId="2" r:id="rId3"/>
    <sheet name="CPUs" sheetId="3" r:id="rId4"/>
    <sheet name="BDI" sheetId="5" r:id="rId5"/>
  </sheets>
  <externalReferences>
    <externalReference r:id="rId6"/>
  </externalReferences>
  <definedNames>
    <definedName name="\0">#REF!</definedName>
    <definedName name="\a">#REF!</definedName>
    <definedName name="_">#REF!</definedName>
    <definedName name="______________FOG50">#REF!</definedName>
    <definedName name="______________PVC100">#REF!</definedName>
    <definedName name="______________PVC150">#REF!</definedName>
    <definedName name="______________PVC50">#REF!</definedName>
    <definedName name="______________PVC75">#REF!</definedName>
    <definedName name="_____________FOG50">#REF!</definedName>
    <definedName name="_____________PVC100">#REF!</definedName>
    <definedName name="_____________PVC150">#REF!</definedName>
    <definedName name="_____________PVC50">#REF!</definedName>
    <definedName name="_____________PVC75">#REF!</definedName>
    <definedName name="____________FOG50">#REF!</definedName>
    <definedName name="____________PVC100">#REF!</definedName>
    <definedName name="____________PVC150">#REF!</definedName>
    <definedName name="____________PVC50">#REF!</definedName>
    <definedName name="____________PVC75">#REF!</definedName>
    <definedName name="___________Ele200502">#REF!</definedName>
    <definedName name="___________Ele200609">#REF!</definedName>
    <definedName name="___________FOG50">"#ref!"</definedName>
    <definedName name="___________pv2">#REF!</definedName>
    <definedName name="___________pv3">#N/A</definedName>
    <definedName name="___________PVC100">"#ref!"</definedName>
    <definedName name="___________PVC150">"#ref!"</definedName>
    <definedName name="___________PVC50">"#ref!"</definedName>
    <definedName name="___________PVC75">"#ref!"</definedName>
    <definedName name="___________Ser200506">#REF!</definedName>
    <definedName name="___________Ser200705">#REF!</definedName>
    <definedName name="___________Ser200712">#REF!</definedName>
    <definedName name="___________Ser201104">#REF!</definedName>
    <definedName name="___________TR2">#REF!</definedName>
    <definedName name="___________TR5">#REF!</definedName>
    <definedName name="___________VBF1">"#ref!"</definedName>
    <definedName name="___________VE1">"#ref!"</definedName>
    <definedName name="___________VO1">"#ref!"</definedName>
    <definedName name="___________VR1">"#ref!"</definedName>
    <definedName name="__________Ele200502">#N/A</definedName>
    <definedName name="__________Ele200609">#N/A</definedName>
    <definedName name="__________FOG50">#REF!</definedName>
    <definedName name="__________pv2">#N/A</definedName>
    <definedName name="__________pv3">#N/A</definedName>
    <definedName name="__________PVC100">#REF!</definedName>
    <definedName name="__________PVC150">#REF!</definedName>
    <definedName name="__________PVC50">#REF!</definedName>
    <definedName name="__________PVC75">#REF!</definedName>
    <definedName name="__________Ser200506">#N/A</definedName>
    <definedName name="__________Ser200705">#N/A</definedName>
    <definedName name="__________Ser200712">#N/A</definedName>
    <definedName name="__________Ser201104">#N/A</definedName>
    <definedName name="__________TR2">#N/A</definedName>
    <definedName name="__________TR5">#N/A</definedName>
    <definedName name="__________VBF1">#REF!</definedName>
    <definedName name="__________VE1">#REF!</definedName>
    <definedName name="__________VO1">#REF!</definedName>
    <definedName name="__________VR1">#REF!</definedName>
    <definedName name="_________Ele200502">#N/A</definedName>
    <definedName name="_________Ele200609">#N/A</definedName>
    <definedName name="_________FOG50">#REF!</definedName>
    <definedName name="_________pv2">#N/A</definedName>
    <definedName name="_________pv3">#N/A</definedName>
    <definedName name="_________PVC100">#REF!</definedName>
    <definedName name="_________PVC150">#REF!</definedName>
    <definedName name="_________PVC50">#REF!</definedName>
    <definedName name="_________PVC75">#REF!</definedName>
    <definedName name="_________Ser200506">#N/A</definedName>
    <definedName name="_________Ser200705">#N/A</definedName>
    <definedName name="_________Ser200712">#N/A</definedName>
    <definedName name="_________Ser201104">#N/A</definedName>
    <definedName name="_________TR2">#N/A</definedName>
    <definedName name="_________TR5">#N/A</definedName>
    <definedName name="_________VBF1">#REF!</definedName>
    <definedName name="_________VE1">#REF!</definedName>
    <definedName name="_________VO1">#REF!</definedName>
    <definedName name="_________VR1">#REF!</definedName>
    <definedName name="________Ele200502">#N/A</definedName>
    <definedName name="________Ele200609">#N/A</definedName>
    <definedName name="________FOG50">#REF!</definedName>
    <definedName name="________pv2">#N/A</definedName>
    <definedName name="________pv3">#REF!</definedName>
    <definedName name="________PVC100">#REF!</definedName>
    <definedName name="________PVC150">#REF!</definedName>
    <definedName name="________PVC50">#REF!</definedName>
    <definedName name="________PVC75">#REF!</definedName>
    <definedName name="________Ser200506">#N/A</definedName>
    <definedName name="________Ser200705">#N/A</definedName>
    <definedName name="________Ser200712">#N/A</definedName>
    <definedName name="________Ser201104">#N/A</definedName>
    <definedName name="________TR2">#N/A</definedName>
    <definedName name="________TR5">#N/A</definedName>
    <definedName name="________VBF1">#REF!</definedName>
    <definedName name="________VE1">#REF!</definedName>
    <definedName name="________VO1">#REF!</definedName>
    <definedName name="________VR1">#REF!</definedName>
    <definedName name="_______Ele200502">#REF!</definedName>
    <definedName name="_______Ele200609">#N/A</definedName>
    <definedName name="_______FOG50">#REF!</definedName>
    <definedName name="_______pv2">#N/A</definedName>
    <definedName name="_______pv3">#N/A</definedName>
    <definedName name="_______PVC100">#REF!</definedName>
    <definedName name="_______PVC150">#REF!</definedName>
    <definedName name="_______PVC50">#REF!</definedName>
    <definedName name="_______PVC75">#REF!</definedName>
    <definedName name="_______Ser200506">#N/A</definedName>
    <definedName name="_______Ser200705">#REF!</definedName>
    <definedName name="_______Ser200712">#REF!</definedName>
    <definedName name="_______Ser201104">#REF!</definedName>
    <definedName name="_______TR2">#REF!</definedName>
    <definedName name="_______TR5">#REF!</definedName>
    <definedName name="_______VBF1">#REF!</definedName>
    <definedName name="_______VE1">#REF!</definedName>
    <definedName name="_______VO1">#REF!</definedName>
    <definedName name="_______VR1">#REF!</definedName>
    <definedName name="______Ele200502">#N/A</definedName>
    <definedName name="______Ele200609">#N/A</definedName>
    <definedName name="______FOG50">#REF!</definedName>
    <definedName name="______pv2">#N/A</definedName>
    <definedName name="______pv3">#N/A</definedName>
    <definedName name="______PVC100">#REF!</definedName>
    <definedName name="______PVC150">#REF!</definedName>
    <definedName name="______PVC50">#REF!</definedName>
    <definedName name="______PVC75">#REF!</definedName>
    <definedName name="______REV5">#REF!</definedName>
    <definedName name="______Ser200506">#N/A</definedName>
    <definedName name="______Ser200705">#N/A</definedName>
    <definedName name="______Ser200712">#N/A</definedName>
    <definedName name="______Ser201104">#N/A</definedName>
    <definedName name="______TR2">#N/A</definedName>
    <definedName name="______TR5">#N/A</definedName>
    <definedName name="______VBF1">#REF!</definedName>
    <definedName name="______VE1">#REF!</definedName>
    <definedName name="______VO1">#REF!</definedName>
    <definedName name="______VR1">#REF!</definedName>
    <definedName name="_____Ele200502">#REF!</definedName>
    <definedName name="_____Ele200609">#N/A</definedName>
    <definedName name="_____FOG50">#REF!</definedName>
    <definedName name="_____pv2">#N/A</definedName>
    <definedName name="_____pv3">#N/A</definedName>
    <definedName name="_____PVC100">#REF!</definedName>
    <definedName name="_____PVC150">#REF!</definedName>
    <definedName name="_____PVC50">#REF!</definedName>
    <definedName name="_____PVC75">#REF!</definedName>
    <definedName name="_____REV5">#N/A</definedName>
    <definedName name="_____Ser200506">#N/A</definedName>
    <definedName name="_____Ser200705">#REF!</definedName>
    <definedName name="_____Ser200712">#REF!</definedName>
    <definedName name="_____Ser201104">#REF!</definedName>
    <definedName name="_____TR2">#REF!</definedName>
    <definedName name="_____TR5">#REF!</definedName>
    <definedName name="_____VBF1">#REF!</definedName>
    <definedName name="_____VE1">#REF!</definedName>
    <definedName name="_____VO1">#REF!</definedName>
    <definedName name="_____VR1">#REF!</definedName>
    <definedName name="____Ele200502">#REF!</definedName>
    <definedName name="____Ele200609">#N/A</definedName>
    <definedName name="____FOG50">#REF!</definedName>
    <definedName name="____pv2">#N/A</definedName>
    <definedName name="____pv3">#REF!</definedName>
    <definedName name="____PVC100">#REF!</definedName>
    <definedName name="____PVC150">#REF!</definedName>
    <definedName name="____PVC50">#REF!</definedName>
    <definedName name="____PVC75">#REF!</definedName>
    <definedName name="____REV5">#N/A</definedName>
    <definedName name="____Ser200506">#N/A</definedName>
    <definedName name="____Ser200705">#REF!</definedName>
    <definedName name="____Ser200712">#REF!</definedName>
    <definedName name="____Ser201104">#REF!</definedName>
    <definedName name="____TR2">#REF!</definedName>
    <definedName name="____TR5">#REF!</definedName>
    <definedName name="____VBF1">#REF!</definedName>
    <definedName name="____VE1">#REF!</definedName>
    <definedName name="____VO1">#REF!</definedName>
    <definedName name="____VR1">#REF!</definedName>
    <definedName name="___Ele200502">#REF!</definedName>
    <definedName name="___Ele200609">#REF!</definedName>
    <definedName name="___FOG50">#REF!</definedName>
    <definedName name="___pv2">#REF!</definedName>
    <definedName name="___pv3">#REF!</definedName>
    <definedName name="___PVC100">#REF!</definedName>
    <definedName name="___PVC150">#REF!</definedName>
    <definedName name="___PVC50">#REF!</definedName>
    <definedName name="___PVC75">#REF!</definedName>
    <definedName name="___REV5">#N/A</definedName>
    <definedName name="___Ser200506">#REF!</definedName>
    <definedName name="___Ser200705">#REF!</definedName>
    <definedName name="___Ser200712">#REF!</definedName>
    <definedName name="___Ser201104">#REF!</definedName>
    <definedName name="___TR2">#REF!</definedName>
    <definedName name="___TR5">#REF!</definedName>
    <definedName name="___VBF1">#REF!</definedName>
    <definedName name="___VE1">#REF!</definedName>
    <definedName name="___VO1">#REF!</definedName>
    <definedName name="___VR1">#REF!</definedName>
    <definedName name="__abc2">#REF!</definedName>
    <definedName name="__Ele200502">#N/A</definedName>
    <definedName name="__Ele200609">#REF!</definedName>
    <definedName name="__FOG50">#REF!</definedName>
    <definedName name="__pv2">#REF!</definedName>
    <definedName name="__pv3">#REF!</definedName>
    <definedName name="__PVC100">#REF!</definedName>
    <definedName name="__PVC150">#REF!</definedName>
    <definedName name="__PVC50">#REF!</definedName>
    <definedName name="__PVC75">#REF!</definedName>
    <definedName name="__REV5">#N/A</definedName>
    <definedName name="__Ser200506">#REF!</definedName>
    <definedName name="__Ser200705">#N/A</definedName>
    <definedName name="__Ser200712">#N/A</definedName>
    <definedName name="__Ser201104">#N/A</definedName>
    <definedName name="__TR2">#N/A</definedName>
    <definedName name="__TR5">#N/A</definedName>
    <definedName name="__VBF1">#REF!</definedName>
    <definedName name="__VE1">#REF!</definedName>
    <definedName name="__VO1">#REF!</definedName>
    <definedName name="__VR1">#REF!</definedName>
    <definedName name="_1Excel_BuiltIn_Print_Area_2_1">#REF!</definedName>
    <definedName name="_2Excel_BuiltIn_Print_Titles_1_1">#REF!,#REF!</definedName>
    <definedName name="_3Excel_BuiltIn_Print_Titles_1_1">#REF!,#REF!</definedName>
    <definedName name="_abc2">#N/A</definedName>
    <definedName name="_BDI1">#REF!</definedName>
    <definedName name="_BDI2">#REF!</definedName>
    <definedName name="_Ele200502">#N/A</definedName>
    <definedName name="_Ele200609">#REF!</definedName>
    <definedName name="_Fill">#REF!</definedName>
    <definedName name="_FOG50">#REF!</definedName>
    <definedName name="_Key1" hidden="1">#REF!</definedName>
    <definedName name="_Key2" hidden="1">#REF!</definedName>
    <definedName name="_Order1" hidden="1">255</definedName>
    <definedName name="_Order2" hidden="1">255</definedName>
    <definedName name="_pv2">#REF!</definedName>
    <definedName name="_pv3">#REF!</definedName>
    <definedName name="_PVC100">#REF!</definedName>
    <definedName name="_PVC150">#REF!</definedName>
    <definedName name="_PVC50">#REF!</definedName>
    <definedName name="_PVC75">#REF!</definedName>
    <definedName name="_REV5">#REF!</definedName>
    <definedName name="_Ser200506">#REF!</definedName>
    <definedName name="_Ser200705">#N/A</definedName>
    <definedName name="_Ser200712">#N/A</definedName>
    <definedName name="_Ser201104">#N/A</definedName>
    <definedName name="_Sort" hidden="1">#REF!</definedName>
    <definedName name="_TR2">#N/A</definedName>
    <definedName name="_TR5">#N/A</definedName>
    <definedName name="_VBF1">#REF!</definedName>
    <definedName name="_VE1">#REF!</definedName>
    <definedName name="_VO1">#REF!</definedName>
    <definedName name="_VR1">#REF!</definedName>
    <definedName name="A">#REF!</definedName>
    <definedName name="A__1">#REF!</definedName>
    <definedName name="A__1_1">#REF!</definedName>
    <definedName name="A__2">#REF!</definedName>
    <definedName name="A__2_1">#REF!</definedName>
    <definedName name="A__3">#REF!</definedName>
    <definedName name="A__3_1">#REF!</definedName>
    <definedName name="A__4">#REF!</definedName>
    <definedName name="A__4_1">#REF!</definedName>
    <definedName name="A__5">#REF!</definedName>
    <definedName name="A__5_1">#REF!</definedName>
    <definedName name="A__6">#REF!</definedName>
    <definedName name="A__6_1">#REF!</definedName>
    <definedName name="A_1">#REF!</definedName>
    <definedName name="A_1_1">#REF!</definedName>
    <definedName name="A_2">#REF!</definedName>
    <definedName name="A_2_1">#REF!</definedName>
    <definedName name="A_3">#REF!</definedName>
    <definedName name="A_3_1">#REF!</definedName>
    <definedName name="A010160100">#REF!</definedName>
    <definedName name="A010505000">#REF!</definedName>
    <definedName name="A020200010">#REF!</definedName>
    <definedName name="A020200080">#REF!</definedName>
    <definedName name="A03.020.0851">#REF!</definedName>
    <definedName name="A030130010">#REF!</definedName>
    <definedName name="A030130011">#REF!</definedName>
    <definedName name="A030160501">#REF!</definedName>
    <definedName name="A030250100">#REF!</definedName>
    <definedName name="A040050130">#REF!</definedName>
    <definedName name="A040110511">#REF!</definedName>
    <definedName name="A050150050">#REF!</definedName>
    <definedName name="A050200140">#REF!</definedName>
    <definedName name="A050210050">#REF!</definedName>
    <definedName name="A050210100">#REF!</definedName>
    <definedName name="A050210750">#REF!</definedName>
    <definedName name="a06.004.0320">#REF!</definedName>
    <definedName name="A060030500">#REF!</definedName>
    <definedName name="A060040300">#REF!</definedName>
    <definedName name="A060140120">#REF!</definedName>
    <definedName name="A060160120">#REF!</definedName>
    <definedName name="A060160410">#REF!</definedName>
    <definedName name="A080010030">#REF!</definedName>
    <definedName name="A080150100">#REF!</definedName>
    <definedName name="A080270120">#REF!</definedName>
    <definedName name="A150010310">#REF!</definedName>
    <definedName name="A200040031">#REF!</definedName>
    <definedName name="A200090011">#REF!</definedName>
    <definedName name="A200280200">#REF!</definedName>
    <definedName name="aa">#REF!</definedName>
    <definedName name="aaa">#REF!</definedName>
    <definedName name="AAAA">#REF!</definedName>
    <definedName name="aaaaaa2">#REF!,#REF!</definedName>
    <definedName name="AAAAAAAA">#REF!,#REF!</definedName>
    <definedName name="aaaaaaaaaaa">#REF!,#REF!</definedName>
    <definedName name="abc">#REF!</definedName>
    <definedName name="Abrigo_moto_gerador_consulta">#REF!</definedName>
    <definedName name="acabamento">#REF!</definedName>
    <definedName name="Acesso_Estacao_01">#REF!</definedName>
    <definedName name="ACOMPANHAMENTO" hidden="1">IF(VALUE(#REF!)=2,"BM","PLE")</definedName>
    <definedName name="ademir" localSheetId="4" hidden="1">{#N/A,#N/A,FALSE,"Cronograma";#N/A,#N/A,FALSE,"Cronogr. 2"}</definedName>
    <definedName name="ademir" hidden="1">{#N/A,#N/A,FALSE,"Cronograma";#N/A,#N/A,FALSE,"Cronogr. 2"}</definedName>
    <definedName name="adfv">#REF!</definedName>
    <definedName name="Administração">#REF!</definedName>
    <definedName name="alturadocorte">#REF!</definedName>
    <definedName name="APARENTE">#REF!</definedName>
    <definedName name="_xlnm.Print_Area" localSheetId="4">BDI!$A$1:$AA$28</definedName>
    <definedName name="_xlnm.Print_Area" localSheetId="2">'CRONOGRAMA FISICO FINANCEIRO'!$A$1:$Q$50</definedName>
    <definedName name="_xlnm.Print_Area">#REF!</definedName>
    <definedName name="Área_impressão_IM">#REF!</definedName>
    <definedName name="asd">#REF!</definedName>
    <definedName name="ASFALTO">#REF!</definedName>
    <definedName name="ASFALTO_1">#REF!</definedName>
    <definedName name="ATERRO" localSheetId="4">#REF!</definedName>
    <definedName name="ATERRO">#REF!</definedName>
    <definedName name="AUTOEVENTO" hidden="1">#REF!</definedName>
    <definedName name="b">#REF!,#REF!</definedName>
    <definedName name="BANCO_1_INSUMO">#REF!</definedName>
    <definedName name="BANCO_1_SERVICO">#REF!</definedName>
    <definedName name="BANCO_10_SERVICO">#REF!</definedName>
    <definedName name="BANCO_2_INSUMO">#REF!</definedName>
    <definedName name="BANCO_2_SERVICO">#REF!</definedName>
    <definedName name="BANCO_3_INSUMO">#REF!</definedName>
    <definedName name="BANCO_3_SERVICO">#REF!</definedName>
    <definedName name="BANCO_4_INSUMO">#REF!</definedName>
    <definedName name="BANCO_4_SERVICO">#REF!</definedName>
    <definedName name="BANCO_5_SERVICO">#REF!</definedName>
    <definedName name="BANCO_6_SERVICO">#REF!</definedName>
    <definedName name="BANCO_7_SERVICO">#REF!</definedName>
    <definedName name="BANCO_8_SERVICO">#REF!</definedName>
    <definedName name="BANCO_9_SERVICO">#REF!</definedName>
    <definedName name="_xlnm.Database">#REF!</definedName>
    <definedName name="BASICO">#REF!</definedName>
    <definedName name="BBB">#REF!,#REF!</definedName>
    <definedName name="BBBB">#REF!,#REF!</definedName>
    <definedName name="BDI">#REF!</definedName>
    <definedName name="BDI.Opcao" hidden="1">#REF!</definedName>
    <definedName name="BDI.TipoObra" hidden="1">#REF!</definedName>
    <definedName name="BF">#REF!</definedName>
    <definedName name="BF_1">#REF!</definedName>
    <definedName name="BLOCRET">#REF!</definedName>
    <definedName name="BLOCRET_1">#REF!</definedName>
    <definedName name="BM.AFAcumulado" hidden="1">#REF!</definedName>
    <definedName name="BM.AFAnterior" hidden="1">#REF!</definedName>
    <definedName name="BM.MaxMed" localSheetId="4" hidden="1">IF(BDI!RegimeExecucao="Global",1,#REF!)</definedName>
    <definedName name="BM.MaxMed" hidden="1">IF(RegimeExecucao="Global",1,#REF!)</definedName>
    <definedName name="BM.MEDAcumulado" localSheetId="4" hidden="1">IF(COUNTIF(#REF!,BM.medicao)&gt;0,SUM(OFFSET(#REF!,0,0,1,MATCH(BM.medicao,#REF!,0))),0)</definedName>
    <definedName name="BM.MEDAcumulado" hidden="1">IF(COUNTIF(#REF!,BM.medicao)&gt;0,SUM(OFFSET(#REF!,0,0,1,MATCH(BM.medicao,#REF!,0))),0)</definedName>
    <definedName name="BM.MEDAnterior" localSheetId="4" hidden="1">IF(COUNTIF(#REF!,BM.medicao-1)&gt;0,SUM(OFFSET(#REF!,0,0,1,MATCH(BM.medicao-1,#REF!,0))),0)</definedName>
    <definedName name="BM.MEDAnterior" hidden="1">IF(COUNTIF(#REF!,BM.medicao-1)&gt;0,SUM(OFFSET(#REF!,0,0,1,MATCH(BM.medicao-1,#REF!,0))),0)</definedName>
    <definedName name="BM.medicao" hidden="1">OFFSET(#REF!,1,0)</definedName>
    <definedName name="BM.MinMed" localSheetId="4" hidden="1">IF(BDI!RegimeExecucao="Global",-1,-#REF!)</definedName>
    <definedName name="BM.MinMed" hidden="1">IF(RegimeExecucao="Global",-1,-#REF!)</definedName>
    <definedName name="bosta" localSheetId="4" hidden="1">{#N/A,#N/A,FALSE,"Cronograma";#N/A,#N/A,FALSE,"Cronogr. 2"}</definedName>
    <definedName name="bosta" hidden="1">{#N/A,#N/A,FALSE,"Cronograma";#N/A,#N/A,FALSE,"Cronogr. 2"}</definedName>
    <definedName name="BOTAFORA" localSheetId="4">#REF!</definedName>
    <definedName name="BOTAFORA">#REF!</definedName>
    <definedName name="brita">#REF!</definedName>
    <definedName name="bstc20">#REF!</definedName>
    <definedName name="bstc40">#REF!</definedName>
    <definedName name="bstc60">#REF!</definedName>
    <definedName name="bstc80">#REF!</definedName>
    <definedName name="C_">#REF!</definedName>
    <definedName name="CA´L" localSheetId="4" hidden="1">{#N/A,#N/A,FALSE,"Cronograma";#N/A,#N/A,FALSE,"Cronogr. 2"}</definedName>
    <definedName name="CA´L" hidden="1">{#N/A,#N/A,FALSE,"Cronograma";#N/A,#N/A,FALSE,"Cronogr. 2"}</definedName>
    <definedName name="Cadista_SABESP">#REF!</definedName>
    <definedName name="CAIXA.Modo" hidden="1">#REF!</definedName>
    <definedName name="caixadecentro">#REF!</definedName>
    <definedName name="CÁLCULO.NúmeroDeEventos" localSheetId="4" hidden="1">IF(AUTOEVENTO&lt;&gt;"manual",MAX(#REF!),MAX(OFFSET(#REF!,1,0)))</definedName>
    <definedName name="CÁLCULO.NúmeroDeEventos" hidden="1">IF(AUTOEVENTO&lt;&gt;"manual",MAX(#REF!),MAX(OFFSET(#REF!,1,0)))</definedName>
    <definedName name="CÁLCULO.NúmeroDeFrentes" hidden="1">COLUMN(#REF!)-COLUMN(#REF!)</definedName>
    <definedName name="CÁLCULO.TotalAdmLocal" localSheetId="4" hidden="1">IF(AUTOEVENTO="manual",SUMIF(#REF!,1,#REF!),0)</definedName>
    <definedName name="CÁLCULO.TotalAdmLocal" hidden="1">IF(AUTOEVENTO="manual",SUMIF(#REF!,1,#REF!),0)</definedName>
    <definedName name="capina">#REF!</definedName>
    <definedName name="CARGA_BOTAFORA" localSheetId="4">#REF!</definedName>
    <definedName name="CARGA_BOTAFORA">#REF!</definedName>
    <definedName name="CARGA_EMPRE" localSheetId="4">#REF!</definedName>
    <definedName name="CARGA_EMPRE">#REF!</definedName>
    <definedName name="Casa_de_maquinas">#REF!</definedName>
    <definedName name="CBUQ">#REF!,#REF!</definedName>
    <definedName name="cbuq2">#REF!,#REF!</definedName>
    <definedName name="ccc">#REF!,#REF!</definedName>
    <definedName name="CERCA">#REF!</definedName>
    <definedName name="ciclopico">#REF!</definedName>
    <definedName name="ciclopico_1">#REF!</definedName>
    <definedName name="Cisterna_e_Castelo_d_agua_Consulta">#REF!</definedName>
    <definedName name="CLIENTE">#REF!</definedName>
    <definedName name="Codigos">#REF!</definedName>
    <definedName name="COMPLETO">#REF!</definedName>
    <definedName name="COMPOSICAO01">#REF!</definedName>
    <definedName name="COMPOSIÇÃO01">#REF!</definedName>
    <definedName name="COMPOSICAO01_1">#REF!</definedName>
    <definedName name="COMPOSICAO02">#REF!</definedName>
    <definedName name="COMPOSICAO02_1">#REF!</definedName>
    <definedName name="COMPOSIÇÕES" localSheetId="4">#REF!</definedName>
    <definedName name="COMPOSIÇÕES">[1]Composições!$N:$Q</definedName>
    <definedName name="COMPRA">#REF!</definedName>
    <definedName name="COMPRAS">#REF!</definedName>
    <definedName name="COMPRIM">#REF!</definedName>
    <definedName name="comprimento">#REF!</definedName>
    <definedName name="CONCATENAR">CONCATENATE(#REF!," ",#REF!)</definedName>
    <definedName name="concciclo">#REF!</definedName>
    <definedName name="concorrentes" localSheetId="4" hidden="1">{#N/A,#N/A,FALSE,"Cronograma";#N/A,#N/A,FALSE,"Cronogr. 2"}</definedName>
    <definedName name="concorrentes" hidden="1">{#N/A,#N/A,FALSE,"Cronograma";#N/A,#N/A,FALSE,"Cronogr. 2"}</definedName>
    <definedName name="concreto">#REF!</definedName>
    <definedName name="Construcao_Casa_Maq_Plano_Inclinado">#REF!</definedName>
    <definedName name="Construcao_de_Acesso_a_Estacao_I">#REF!</definedName>
    <definedName name="Construcao_do_acesso_a_Estacao_I">#REF!</definedName>
    <definedName name="Construcao_Escadaria_Apoio">#REF!</definedName>
    <definedName name="Contencao">#REF!</definedName>
    <definedName name="Contencao_">#REF!</definedName>
    <definedName name="corte">#REF!</definedName>
    <definedName name="CORTE_EMPR" localSheetId="4">#REF!</definedName>
    <definedName name="CORTE_EMPR">#REF!</definedName>
    <definedName name="CORTE_PRI" localSheetId="4">#REF!</definedName>
    <definedName name="CORTE_PRI">#REF!</definedName>
    <definedName name="Corte1">#REF!</definedName>
    <definedName name="cota">#REF!</definedName>
    <definedName name="COTACAO">#REF!</definedName>
    <definedName name="cpartida">#REF!</definedName>
    <definedName name="CRONO.LinhasNecessarias" localSheetId="4" hidden="1">COUNTIF(#REF!,"Manual")+COUNTIF(#REF!,"SemiAuto")+COUNT(ORÇAMENTO.ListaCrono)</definedName>
    <definedName name="CRONO.LinhasNecessarias" hidden="1">COUNTIF(#REF!,"Manual")+COUNTIF(#REF!,"SemiAuto")+COUNT(ORÇAMENTO.ListaCrono)</definedName>
    <definedName name="CRONO.MaxParc" hidden="1">#REF!+#REF!</definedName>
    <definedName name="CRONO.NivelExibicao" hidden="1">#REF!</definedName>
    <definedName name="CRONOPLE.ValorDoEvento" hidden="1">SUMIF(#REF!,#REF!,OFFSET(#REF!,0,#REF!))</definedName>
    <definedName name="CSA">#REF!</definedName>
    <definedName name="CSA_1">#REF!</definedName>
    <definedName name="CSPP">#REF!</definedName>
    <definedName name="CSPP_1">#REF!</definedName>
    <definedName name="CUSTO_BDI_MATERIAL">TRUNC(#REF!*(1+#REF!),2)</definedName>
    <definedName name="CUSTO_BDI_SERVICO">TRUNC(#REF!*(1+#REF!),2)</definedName>
    <definedName name="CUSTO_TOTAL_MATERIAL">TRUNC(#REF!*#REF!,2)</definedName>
    <definedName name="CUSTO_TOTAL_SERVICO">TRUNC(#REF!*#REF!,2)</definedName>
    <definedName name="DATA">#REF!</definedName>
    <definedName name="DEFOFO">#REF!</definedName>
    <definedName name="DEFOFO100">#REF!</definedName>
    <definedName name="DEFOFO150">#REF!</definedName>
    <definedName name="DEFOFO200">#REF!</definedName>
    <definedName name="DEFOFO250">#REF!</definedName>
    <definedName name="DEFOFO300">#REF!</definedName>
    <definedName name="Dem_Lavanderia">#REF!</definedName>
    <definedName name="Demolicao_de_Guarita_Consulta">#REF!</definedName>
    <definedName name="Demolicao_Lavanderia_Existente">#REF!</definedName>
    <definedName name="Descricao">#REF!</definedName>
    <definedName name="desmat">#REF!</definedName>
    <definedName name="DESONERACAO" localSheetId="4" hidden="1">IF(OR(Import.Desoneracao="DESONERADO",Import.Desoneracao="SIM"),"SIM","NÃO")</definedName>
    <definedName name="DESONERACAO" hidden="1">IF(OR(Import.Desoneracao="DESONERADO",Import.Desoneracao="SIM"),"SIM","NÃO")</definedName>
    <definedName name="DEZEMBRO06">#REF!</definedName>
    <definedName name="dfg">#REF!</definedName>
    <definedName name="DRENAGEM">#REF!</definedName>
    <definedName name="DTEE">#REF!</definedName>
    <definedName name="DTEP">#REF!</definedName>
    <definedName name="DTET">#REF!</definedName>
    <definedName name="DTFE">#REF!</definedName>
    <definedName name="DTFM">#REF!</definedName>
    <definedName name="DTL">#REF!</definedName>
    <definedName name="EE">OFFSET(#REF!,1,0):OFFSET(#REF!,-1,0)</definedName>
    <definedName name="ELEMVS07">#REF!</definedName>
    <definedName name="ELEVATÓRIAS">#REF!</definedName>
    <definedName name="EMBAL">#REF!</definedName>
    <definedName name="Embalagem">#REF!</definedName>
    <definedName name="empolamento">#REF!</definedName>
    <definedName name="EMPRESAS">OFFSET(#REF!,1,0):OFFSET(#REF!,-1,0)</definedName>
    <definedName name="ENG">#REF!</definedName>
    <definedName name="ESC_AGUA_0A2">#REF!</definedName>
    <definedName name="ESC_AGUA_2A100">#REF!</definedName>
    <definedName name="ESC_DREN">#REF!</definedName>
    <definedName name="ESC_ESG_0A2">#REF!</definedName>
    <definedName name="ESC_ESG_2A4">#REF!</definedName>
    <definedName name="ESC_ESG_4A6">#REF!</definedName>
    <definedName name="ESC_ESG_6A8">#REF!</definedName>
    <definedName name="Escadaria">#REF!</definedName>
    <definedName name="ESCMAN">#REF!</definedName>
    <definedName name="ESCRITÓRIO">#REF!</definedName>
    <definedName name="ESGOTO">#REF!</definedName>
    <definedName name="ESSENCIAIS">#REF!</definedName>
    <definedName name="Estacao_01">#REF!</definedName>
    <definedName name="Estacao_02">#REF!</definedName>
    <definedName name="Estacao_03">#REF!</definedName>
    <definedName name="Estacao_04">#REF!</definedName>
    <definedName name="Estacao_05">#REF!</definedName>
    <definedName name="ETE">#REF!</definedName>
    <definedName name="EVENTOS.Lista" hidden="1">#REF!:OFFSET(#REF!,-1,0)</definedName>
    <definedName name="EVENTOS.ListaValidacao" hidden="1">#REF!:OFFSET(#REF!,-1,0)</definedName>
    <definedName name="Excel_BuiltIn__FilterDatabase_1">#REF!</definedName>
    <definedName name="Excel_BuiltIn_Database" localSheetId="4" hidden="1">TEXT(Import.DataBase,"mm-aaaa")</definedName>
    <definedName name="Excel_BuiltIn_Database" hidden="1">TEXT(Import.DataBase,"mm-aaaa")</definedName>
    <definedName name="Excel_BuiltIn_Print_Area_1_1">#REF!</definedName>
    <definedName name="Excel_BuiltIn_Print_Area_3_1">#REF!</definedName>
    <definedName name="Excel_BuiltIn_Print_Area_3_1_1">#REF!</definedName>
    <definedName name="Excel_BuiltIn_Print_Area_4">#REF!</definedName>
    <definedName name="Excel_BuiltIn_Print_Area_5_1">#REF!</definedName>
    <definedName name="Excel_BuiltIn_Print_Area_5_1_1">#REF!</definedName>
    <definedName name="Excel_BuiltIn_Print_Area_6_1">#REF!</definedName>
    <definedName name="Excel_BuiltIn_Print_Area_8_1">#REF!</definedName>
    <definedName name="Excel_BuiltIn_Print_Titles_1">#REF!</definedName>
    <definedName name="Excel_BuiltIn_Print_Titles_3">#REF!</definedName>
    <definedName name="Excel_BuiltIn_Print_Titles_3_1">#REF!</definedName>
    <definedName name="Excel_BuiltIn_Print_Titles_5_1">#REF!</definedName>
    <definedName name="Execucao_Fundacoes_Plano_Inclinado">#REF!</definedName>
    <definedName name="EXT">#REF!</definedName>
    <definedName name="EXTENSÃO">#REF!</definedName>
    <definedName name="EXTENSÃO_1">#REF!</definedName>
    <definedName name="extred100">#REF!</definedName>
    <definedName name="EXTREDE">#REF!</definedName>
    <definedName name="EXTREDE_1">#REF!</definedName>
    <definedName name="F">#REF!</definedName>
    <definedName name="FGV">#REF!</definedName>
    <definedName name="FGVC">#REF!</definedName>
    <definedName name="FGVC0504">#REF!</definedName>
    <definedName name="FGVSER">#REF!</definedName>
    <definedName name="FOFO">#REF!</definedName>
    <definedName name="FOFO150">#REF!</definedName>
    <definedName name="FOFO200">#REF!</definedName>
    <definedName name="FOFO50">#REF!</definedName>
    <definedName name="FOFO75">#REF!</definedName>
    <definedName name="FOFO80">#REF!</definedName>
    <definedName name="Format">#N/A</definedName>
    <definedName name="função">#REF!</definedName>
    <definedName name="Fundacao_Plano_Inclinado">#REF!</definedName>
    <definedName name="gil">#REF!</definedName>
    <definedName name="Header">#N/A</definedName>
    <definedName name="HIDRAULICA">#REF!</definedName>
    <definedName name="ICMS">#REF!</definedName>
    <definedName name="IIIIIIIIIIIIIIIIIIIIIIIIIIIIIIII">#REF!,#REF!</definedName>
    <definedName name="IMAGEM">INDEX(#REF!,MATCH(#REF!,#REF!,0))</definedName>
    <definedName name="IMAGEM_PREF_MEM">INDEX(#REF!,MATCH(#REF!,#REF!,0))</definedName>
    <definedName name="IMAGEM_PREFEITURA">INDEX(#REF!,MATCH(#REF!,#REF!,0))</definedName>
    <definedName name="IMAGEM_RODAPE">INDEX(#REF!,MATCH(#REF!,#REF!,0))</definedName>
    <definedName name="Implantacao_Consulta">#REF!</definedName>
    <definedName name="Import.Apelido" hidden="1">#REF!</definedName>
    <definedName name="Import.BMAFAcumulado" hidden="1">OFFSET(#REF!,1,0):OFFSET(#REF!,-1,0)</definedName>
    <definedName name="Import.CNPJ" hidden="1">#REF!</definedName>
    <definedName name="Import.Código" hidden="1">OFFSET(#REF!,1,0):OFFSET(#REF!,-1,0)</definedName>
    <definedName name="Import.Contrapartida" hidden="1">#REF!</definedName>
    <definedName name="Import.CPMaxPerc" hidden="1">#REF!</definedName>
    <definedName name="Import.CPMinAbsoluta" hidden="1">#REF!</definedName>
    <definedName name="Import.CPMinPerc" hidden="1">#REF!</definedName>
    <definedName name="Import.CR" hidden="1">#REF!</definedName>
    <definedName name="Import.CRONOPLE" hidden="1">OFFSET(#REF!,1,1):OFFSET(#REF!,-1,-1)</definedName>
    <definedName name="Import.CTEF" hidden="1">#REF!</definedName>
    <definedName name="Import.CustoUnitário" hidden="1">OFFSET(#REF!,1,0):OFFSET(#REF!,-1,0)</definedName>
    <definedName name="Import.DataBase" hidden="1">OFFSET(#REF!,0,-1)</definedName>
    <definedName name="Import.DataBaseLicit" hidden="1">OFFSET(#REF!,0,-1)</definedName>
    <definedName name="Import.DataInicioObra" hidden="1">#REF!</definedName>
    <definedName name="Import.DescLote" hidden="1">#REF!</definedName>
    <definedName name="Import.Descrição" hidden="1">OFFSET(#REF!,1,0):OFFSET(#REF!,-1,0)</definedName>
    <definedName name="Import.Desoneracao" hidden="1">OFFSET(#REF!,0,-1)</definedName>
    <definedName name="Import.empresa" hidden="1">#REF!</definedName>
    <definedName name="Import.Eventos.Nomes" hidden="1">OFFSET(#REF!,1,0):OFFSET(#REF!,-1,0)</definedName>
    <definedName name="Import.Fonte" hidden="1">OFFSET(#REF!,1,0):OFFSET(#REF!,-1,0)</definedName>
    <definedName name="Import.FrenteDeObra" hidden="1">#REF!:OFFSET(#REF!,0,-1)</definedName>
    <definedName name="Import.Município" hidden="1">#REF!</definedName>
    <definedName name="Import.Nível" hidden="1">OFFSET(#REF!,1,0):OFFSET(#REF!,-1,0)</definedName>
    <definedName name="Import.OpcaoBDI" hidden="1">OFFSET(#REF!,1,0):OFFSET(#REF!,-1,0)</definedName>
    <definedName name="Import.ORÇAMENTO.DivRecurso" hidden="1">OFFSET(#REF!,1,0):OFFSET(#REF!,-1,0)</definedName>
    <definedName name="Import.PLE" hidden="1">OFFSET(#REF!,1,1):OFFSET(#REF!,-1,-1)</definedName>
    <definedName name="Import.PLQ" hidden="1">OFFSET(#REF!,1,1):OFFSET(#REF!,-1,-1)</definedName>
    <definedName name="Import.PLQ.MemCalc" hidden="1">OFFSET(#REF!,1,0):OFFSET(#REF!,-1,0)</definedName>
    <definedName name="Import.Proponente" hidden="1">#REF!</definedName>
    <definedName name="Import.QCI.Divisao" hidden="1">OFFSET(#REF!,1,0):OFFSET(#REF!,-1,0)</definedName>
    <definedName name="Import.QCI.ItemInv" hidden="1">OFFSET(#REF!,1,0):OFFSET(#REF!,-1,0)</definedName>
    <definedName name="Import.QCI.Qtde" hidden="1">OFFSET(#REF!,1,0):OFFSET(#REF!,-1,0)</definedName>
    <definedName name="Import.QCI.Situacao" hidden="1">OFFSET(#REF!,1,0):OFFSET(#REF!,-1,0)</definedName>
    <definedName name="Import.QCI.SubItemInv" hidden="1">OFFSET(#REF!,1,0):OFFSET(#REF!,-1,0)</definedName>
    <definedName name="Import.QCICP" hidden="1">OFFSET(#REF!,1,0):OFFSET(#REF!,-1,0)</definedName>
    <definedName name="Import.QCIDesc" hidden="1">OFFSET(#REF!,1,0):OFFSET(#REF!,-1,0)</definedName>
    <definedName name="Import.QCIInv" hidden="1">OFFSET(#REF!,1,0):OFFSET(#REF!,-1,0)</definedName>
    <definedName name="Import.QCILote" hidden="1">OFFSET(#REF!,1,0):OFFSET(#REF!,-1,0)</definedName>
    <definedName name="Import.QCIOutros" hidden="1">OFFSET(#REF!,1,0):OFFSET(#REF!,-1,0)</definedName>
    <definedName name="Import.Quantidade" hidden="1">OFFSET(#REF!,1,0):OFFSET(#REF!,-1,0)</definedName>
    <definedName name="import.recurso" hidden="1">#REF!</definedName>
    <definedName name="Import.RegimeExecução" hidden="1">OFFSET(#REF!,0,-1)</definedName>
    <definedName name="Import.Repasse" hidden="1">#REF!</definedName>
    <definedName name="Import.RespFiscalização" hidden="1">#REF!</definedName>
    <definedName name="Import.RespOrçamento" hidden="1">#REF!</definedName>
    <definedName name="Import.SICONV" hidden="1">#REF!</definedName>
    <definedName name="Import.Unidade" hidden="1">OFFSET(#REF!,1,0):OFFSET(#REF!,-1,0)</definedName>
    <definedName name="Import.UnitarioLicitado" hidden="1">OFFSET(#REF!,1,0):OFFSET(#REF!,-1,0)</definedName>
    <definedName name="imprimação">#REF!,#REF!</definedName>
    <definedName name="INDICES">OFFSET(#REF!,1,0):OFFSET(#REF!,-1,0)</definedName>
    <definedName name="inic_aterro">#REF!</definedName>
    <definedName name="inic_capina">#REF!</definedName>
    <definedName name="inic_corte">#REF!</definedName>
    <definedName name="inic_desmat">#REF!</definedName>
    <definedName name="inic_reaterro">#REF!</definedName>
    <definedName name="inic_reg_placa">#REF!</definedName>
    <definedName name="inic_reg_rolo">#REF!</definedName>
    <definedName name="INTERCEPTORES___EMISSÁRIOS">#REF!</definedName>
    <definedName name="IOPES_INSUMO">#REF!</definedName>
    <definedName name="IOPES_SERVICO">#REF!</definedName>
    <definedName name="ir_032305">#REF!</definedName>
    <definedName name="IR_ABCE">#REF!</definedName>
    <definedName name="IR_DER_SSO">#REF!</definedName>
    <definedName name="IR_RD">#REF!</definedName>
    <definedName name="IR_SB">#REF!</definedName>
    <definedName name="IR_SIURB">#REF!</definedName>
    <definedName name="J">#REF!</definedName>
    <definedName name="jhb">#REF!</definedName>
    <definedName name="K">#REF!</definedName>
    <definedName name="KKKK">#REF!,#REF!</definedName>
    <definedName name="kkkk2">#REF!,#REF!</definedName>
    <definedName name="kkkkkkkk3">#REF!,#REF!</definedName>
    <definedName name="Kvenda">#REF!</definedName>
    <definedName name="Laranjeiras">#REF!,#REF!</definedName>
    <definedName name="LARGURA">#REF!</definedName>
    <definedName name="LIGAÇÃO">#REF!</definedName>
    <definedName name="LINHAS_DE_RECALQUE">#REF!</definedName>
    <definedName name="lista_corteaterro">#REF!</definedName>
    <definedName name="LLLLL">#REF!,#REF!</definedName>
    <definedName name="LLLLLLLLLLLLLLLLLLLLLLL">#REF!,#REF!</definedName>
    <definedName name="LLLLLLLLLLLLLLLLLLLLLLLLLLLLL">#REF!,#REF!</definedName>
    <definedName name="MCOD02_020_0010">#REF!</definedName>
    <definedName name="MCOD02_020_0010_1">#REF!</definedName>
    <definedName name="MCOD02_020_0070">#REF!</definedName>
    <definedName name="MCOD02_020_0070_1">#REF!</definedName>
    <definedName name="MCOD02_030_0090">#REF!</definedName>
    <definedName name="MCOD02_030_0090_1">#REF!</definedName>
    <definedName name="MCOD02_030_0100">#REF!</definedName>
    <definedName name="MCOD02_030_0100_1">#REF!</definedName>
    <definedName name="MCOD02_040_0200">#REF!</definedName>
    <definedName name="MCOD02_040_0200_1">#REF!</definedName>
    <definedName name="MCOD02_040_0280">#REF!</definedName>
    <definedName name="MCOD02_040_0280_1">#REF!</definedName>
    <definedName name="MCOD02_040_0921">#REF!</definedName>
    <definedName name="MCOD02_040_0921_1">#REF!</definedName>
    <definedName name="MCOD02_040_1055">#REF!</definedName>
    <definedName name="MCOD02_040_1055_1">#REF!</definedName>
    <definedName name="MCOD02_040_1060">#REF!</definedName>
    <definedName name="MCOD02_040_1060_1">#REF!</definedName>
    <definedName name="MCOD02_040_3790">#REF!</definedName>
    <definedName name="MCOD02_040_3790_1">#REF!</definedName>
    <definedName name="MCOD02_040_3800">#REF!</definedName>
    <definedName name="MCOD02_040_3800_1">#REF!</definedName>
    <definedName name="MCOD02_040_3810">#REF!</definedName>
    <definedName name="MCOD02_040_3810_1">#REF!</definedName>
    <definedName name="MCOD02_040_4510">#REF!</definedName>
    <definedName name="MCOD02_040_4510_1">#REF!</definedName>
    <definedName name="MCOD02_040_4520">#REF!</definedName>
    <definedName name="MCOD02_040_4520_1">#REF!</definedName>
    <definedName name="MCOD02_040_4550">#REF!</definedName>
    <definedName name="MCOD02_040_4550_1">#REF!</definedName>
    <definedName name="MCOD02_040_4620">#REF!</definedName>
    <definedName name="MCOD02_040_4620_1">#REF!</definedName>
    <definedName name="MCOD02_040_4630">#REF!</definedName>
    <definedName name="MCOD02_040_4630_1">#REF!</definedName>
    <definedName name="MCOD02_040_4636">#REF!</definedName>
    <definedName name="MCOD02_040_4636_1">#REF!</definedName>
    <definedName name="MCOD02_040_4690">#REF!</definedName>
    <definedName name="MCOD02_040_4690_1">#REF!</definedName>
    <definedName name="MCOD02_040_7402">#REF!</definedName>
    <definedName name="MCOD02_040_7402_1">#REF!</definedName>
    <definedName name="MCOD02_040_9800">#REF!</definedName>
    <definedName name="MCOD02_040_9800_1">#REF!</definedName>
    <definedName name="MCOD02_040_9802">#REF!</definedName>
    <definedName name="MCOD02_040_9802_1">#REF!</definedName>
    <definedName name="MCOD02_040_9804">#REF!</definedName>
    <definedName name="MCOD02_040_9804_1">#REF!</definedName>
    <definedName name="MCOD02_110_0014">#REF!</definedName>
    <definedName name="MCOD02_110_0014_1">#REF!</definedName>
    <definedName name="MCOD02_110_0054">#REF!</definedName>
    <definedName name="MCOD02_110_0054_1">#REF!</definedName>
    <definedName name="MCOD02_110_0066">#REF!</definedName>
    <definedName name="MCOD02_110_0066_1">#REF!</definedName>
    <definedName name="MCOD02_110_0094">#REF!</definedName>
    <definedName name="MCOD02_110_0094_1">#REF!</definedName>
    <definedName name="MCOD02_110_0106">#REF!</definedName>
    <definedName name="MCOD02_110_0106_1">#REF!</definedName>
    <definedName name="MCOD02_110_0110">#REF!</definedName>
    <definedName name="MCOD02_110_0110_1">#REF!</definedName>
    <definedName name="MCOD02_110_0134">#REF!</definedName>
    <definedName name="MCOD02_110_0134_1">#REF!</definedName>
    <definedName name="MCOD02_110_0146">#REF!</definedName>
    <definedName name="MCOD02_110_0146_1">#REF!</definedName>
    <definedName name="MCOD02_110_0150">#REF!</definedName>
    <definedName name="MCOD02_110_0150_1">#REF!</definedName>
    <definedName name="MCOD02_110_0610">#REF!</definedName>
    <definedName name="MCOD02_110_0610_1">#REF!</definedName>
    <definedName name="MCOD02_110_0620">#REF!</definedName>
    <definedName name="MCOD02_110_0620_1">#REF!</definedName>
    <definedName name="MCOD02_110_0734">#REF!</definedName>
    <definedName name="MCOD02_110_0734_1">#REF!</definedName>
    <definedName name="MCOD02_110_0738">#REF!</definedName>
    <definedName name="MCOD02_110_0738_1">#REF!</definedName>
    <definedName name="MCOD02_110_0750">#REF!</definedName>
    <definedName name="MCOD02_110_0750_1">#REF!</definedName>
    <definedName name="MCOD02_110_1014">#REF!</definedName>
    <definedName name="MCOD02_110_1014_1">#REF!</definedName>
    <definedName name="MCOD02_110_1020">#REF!</definedName>
    <definedName name="MCOD02_110_1020_1">#REF!</definedName>
    <definedName name="MCOD02_110_1164">#REF!</definedName>
    <definedName name="MCOD02_110_1164_1">#REF!</definedName>
    <definedName name="MCOD02_110_1166">#REF!</definedName>
    <definedName name="MCOD02_110_1166_1">#REF!</definedName>
    <definedName name="MCOD02_110_1420">#REF!</definedName>
    <definedName name="MCOD02_110_1420_1">#REF!</definedName>
    <definedName name="MCOD02_110_1426">#REF!</definedName>
    <definedName name="MCOD02_110_1426_1">#REF!</definedName>
    <definedName name="MCOD02_110_1654">#REF!</definedName>
    <definedName name="MCOD02_110_1654_1">#REF!</definedName>
    <definedName name="MCOD02_110_1880">#REF!</definedName>
    <definedName name="MCOD02_110_1880_1">#REF!</definedName>
    <definedName name="MCOD02_110_1974">#REF!</definedName>
    <definedName name="MCOD02_110_1974_1">#REF!</definedName>
    <definedName name="MCOD02_110_1996">#REF!</definedName>
    <definedName name="MCOD02_110_1996_1">#REF!</definedName>
    <definedName name="MCOD02_110_2012">#REF!</definedName>
    <definedName name="MCOD02_110_2012_1">#REF!</definedName>
    <definedName name="MCOD02_110_2016">#REF!</definedName>
    <definedName name="MCOD02_110_2016_1">#REF!</definedName>
    <definedName name="MCOD02_110_2024">#REF!</definedName>
    <definedName name="MCOD02_110_2024_1">#REF!</definedName>
    <definedName name="MCOD02_110_2026">#REF!</definedName>
    <definedName name="MCOD02_110_2026_1">#REF!</definedName>
    <definedName name="MCOD02_110_2310">#REF!</definedName>
    <definedName name="MCOD02_110_2310_1">#REF!</definedName>
    <definedName name="MCOD02_110_2480">#REF!</definedName>
    <definedName name="MCOD02_110_2480_1">#REF!</definedName>
    <definedName name="MCOD02_110_2798">#REF!</definedName>
    <definedName name="MCOD02_110_2798_1">#REF!</definedName>
    <definedName name="MCOD02_110_2806">#REF!</definedName>
    <definedName name="MCOD02_110_2806_1">#REF!</definedName>
    <definedName name="MCOD02_110_2868">#REF!</definedName>
    <definedName name="MCOD02_110_2868_1">#REF!</definedName>
    <definedName name="MCOD02_110_3856">#REF!</definedName>
    <definedName name="MCOD02_110_3856_1">#REF!</definedName>
    <definedName name="MCOD02_110_3908">#REF!</definedName>
    <definedName name="MCOD02_110_3908_1">#REF!</definedName>
    <definedName name="MCOD02_110_3926">#REF!</definedName>
    <definedName name="MCOD02_110_3926_1">#REF!</definedName>
    <definedName name="MCOD02_110_4288">#REF!</definedName>
    <definedName name="MCOD02_110_4288_1">#REF!</definedName>
    <definedName name="MCOD02_110_4296">#REF!</definedName>
    <definedName name="MCOD02_110_4296_1">#REF!</definedName>
    <definedName name="MCOD02_110_4308">#REF!</definedName>
    <definedName name="MCOD02_110_4308_1">#REF!</definedName>
    <definedName name="MCOD02_110_4312">#REF!</definedName>
    <definedName name="MCOD02_110_4312_1">#REF!</definedName>
    <definedName name="MCOD02_110_4320">#REF!</definedName>
    <definedName name="MCOD02_110_4320_1">#REF!</definedName>
    <definedName name="MCOD02_110_4780">#REF!</definedName>
    <definedName name="MCOD02_110_4780_1">#REF!</definedName>
    <definedName name="MCOD02_120_0050">#REF!</definedName>
    <definedName name="MCOD02_120_0050_1">#REF!</definedName>
    <definedName name="MCOD02_120_0060">#REF!</definedName>
    <definedName name="MCOD02_120_0060_1">#REF!</definedName>
    <definedName name="MCOD02_120_0140">#REF!</definedName>
    <definedName name="MCOD02_120_0140_1">#REF!</definedName>
    <definedName name="MCOD02_130_0070">#REF!</definedName>
    <definedName name="MCOD02_130_0070_1">#REF!</definedName>
    <definedName name="MCOD02_130_0080">#REF!</definedName>
    <definedName name="MCOD02_130_0080_1">#REF!</definedName>
    <definedName name="MCOD02_130_0100">#REF!</definedName>
    <definedName name="MCOD02_130_0100_1">#REF!</definedName>
    <definedName name="MCOD02_140_0030">#REF!</definedName>
    <definedName name="MCOD02_140_0030_1">#REF!</definedName>
    <definedName name="MCOD02_140_0080">#REF!</definedName>
    <definedName name="MCOD02_140_0080_1">#REF!</definedName>
    <definedName name="MCOD02_140_0090">#REF!</definedName>
    <definedName name="MCOD02_140_0090_1">#REF!</definedName>
    <definedName name="MCOD02_160_0010">#REF!</definedName>
    <definedName name="MCOD02_160_0010_1">#REF!</definedName>
    <definedName name="MCOD02_160_0110">#REF!</definedName>
    <definedName name="MCOD02_160_0110_1">#REF!</definedName>
    <definedName name="MCOD02_180_0010">#REF!</definedName>
    <definedName name="MCOD02_180_0010_1">#REF!</definedName>
    <definedName name="MCOD02_210_0020">#REF!</definedName>
    <definedName name="MCOD02_210_0020_1">#REF!</definedName>
    <definedName name="MCOD02_210_0030">#REF!</definedName>
    <definedName name="MCOD02_210_0030_1">#REF!</definedName>
    <definedName name="MCOD02_210_0090">#REF!</definedName>
    <definedName name="MCOD02_210_0090_1">#REF!</definedName>
    <definedName name="MCOD02_210_0110">#REF!</definedName>
    <definedName name="MCOD02_210_0110_1">#REF!</definedName>
    <definedName name="MCOD02_210_0310">#REF!</definedName>
    <definedName name="MCOD02_210_0310_1">#REF!</definedName>
    <definedName name="MCOD02_210_0340">#REF!</definedName>
    <definedName name="MCOD02_210_0340_1">#REF!</definedName>
    <definedName name="MCOD02_210_0350">#REF!</definedName>
    <definedName name="MCOD02_210_0350_1">#REF!</definedName>
    <definedName name="MCOD02_210_0360">#REF!</definedName>
    <definedName name="MCOD02_210_0360_1">#REF!</definedName>
    <definedName name="MCOD02_210_0370">#REF!</definedName>
    <definedName name="MCOD02_210_0370_1">#REF!</definedName>
    <definedName name="MCOD02_210_0380">#REF!</definedName>
    <definedName name="MCOD02_210_0380_1">#REF!</definedName>
    <definedName name="MCOD02_210_1620">#REF!</definedName>
    <definedName name="MCOD02_210_1620_1">#REF!</definedName>
    <definedName name="MCOD02_210_1625">#REF!</definedName>
    <definedName name="MCOD02_210_1625_1">#REF!</definedName>
    <definedName name="MCOD02_210_1635">#REF!</definedName>
    <definedName name="MCOD02_210_1635_1">#REF!</definedName>
    <definedName name="MCOD02_210_1637">#REF!</definedName>
    <definedName name="MCOD02_210_1637_1">#REF!</definedName>
    <definedName name="MCOD03_020_0020">#REF!</definedName>
    <definedName name="MCOD03_020_0020_1">#REF!</definedName>
    <definedName name="MCOD05_150_0830">#REF!</definedName>
    <definedName name="MCOD05_150_0830_1">#REF!</definedName>
    <definedName name="MCOD05_150_0840">#REF!</definedName>
    <definedName name="MCOD05_150_0840_1">#REF!</definedName>
    <definedName name="MCODCOTADO01">#REF!</definedName>
    <definedName name="MCODCOTADO01_1">#REF!</definedName>
    <definedName name="MCODCOTADO02">#REF!</definedName>
    <definedName name="MCODCOTADO02_1">#REF!</definedName>
    <definedName name="MCODCOTADO03">#REF!</definedName>
    <definedName name="MCODCOTADO03_1">#REF!</definedName>
    <definedName name="MCODCOTADO04">#REF!</definedName>
    <definedName name="MCODCOTADO04_1">#REF!</definedName>
    <definedName name="meiofio">#REF!</definedName>
    <definedName name="MENU.CRONO" hidden="1">OFFSET(#REF!,1,0)</definedName>
    <definedName name="MM">#N/A</definedName>
    <definedName name="MMMMMMMMMMMMMMM">#REF!,#REF!</definedName>
    <definedName name="Mob">#REF!</definedName>
    <definedName name="MTOT02_020_0010">#REF!</definedName>
    <definedName name="MTOT02_020_0010_1">#REF!</definedName>
    <definedName name="MTOT02_020_0070">#REF!</definedName>
    <definedName name="MTOT02_020_0070_1">#REF!</definedName>
    <definedName name="MTOT02_030_0090">#REF!</definedName>
    <definedName name="MTOT02_030_0090_1">#REF!</definedName>
    <definedName name="MTOT02_030_0100">#REF!</definedName>
    <definedName name="MTOT02_030_0100_1">#REF!</definedName>
    <definedName name="MTOT02_040_0200">#REF!</definedName>
    <definedName name="MTOT02_040_0200_1">#REF!</definedName>
    <definedName name="MTOT02_040_0280">#REF!</definedName>
    <definedName name="MTOT02_040_0280_1">#REF!</definedName>
    <definedName name="MTOT02_040_0921">#REF!</definedName>
    <definedName name="MTOT02_040_0921_1">#REF!</definedName>
    <definedName name="MTOT02_040_1055">#REF!</definedName>
    <definedName name="MTOT02_040_1055_1">#REF!</definedName>
    <definedName name="MTOT02_040_1060">#REF!</definedName>
    <definedName name="MTOT02_040_1060_1">#REF!</definedName>
    <definedName name="MTOT02_040_3790">#REF!</definedName>
    <definedName name="MTOT02_040_3790_1">#REF!</definedName>
    <definedName name="MTOT02_040_3800">#REF!</definedName>
    <definedName name="MTOT02_040_3800_1">#REF!</definedName>
    <definedName name="MTOT02_040_3810">#REF!</definedName>
    <definedName name="MTOT02_040_3810_1">#REF!</definedName>
    <definedName name="MTOT02_040_4510">#REF!</definedName>
    <definedName name="MTOT02_040_4510_1">#REF!</definedName>
    <definedName name="MTOT02_040_4520">#REF!</definedName>
    <definedName name="MTOT02_040_4520_1">#REF!</definedName>
    <definedName name="MTOT02_040_4550">#REF!</definedName>
    <definedName name="MTOT02_040_4550_1">#REF!</definedName>
    <definedName name="MTOT02_040_4620">#REF!</definedName>
    <definedName name="MTOT02_040_4620_1">#REF!</definedName>
    <definedName name="MTOT02_040_4630">#REF!</definedName>
    <definedName name="MTOT02_040_4630_1">#REF!</definedName>
    <definedName name="MTOT02_040_4636">#REF!</definedName>
    <definedName name="MTOT02_040_4636_1">#REF!</definedName>
    <definedName name="MTOT02_040_4690">#REF!</definedName>
    <definedName name="MTOT02_040_4690_1">#REF!</definedName>
    <definedName name="MTOT02_040_7402">#REF!</definedName>
    <definedName name="MTOT02_040_7402_1">#REF!</definedName>
    <definedName name="MTOT02_040_9800">#REF!</definedName>
    <definedName name="MTOT02_040_9800_1">#REF!</definedName>
    <definedName name="MTOT02_040_9802">#REF!</definedName>
    <definedName name="MTOT02_040_9802_1">#REF!</definedName>
    <definedName name="MTOT02_040_9804">#REF!</definedName>
    <definedName name="MTOT02_040_9804_1">#REF!</definedName>
    <definedName name="MTOT02_110_0014">#REF!</definedName>
    <definedName name="MTOT02_110_0014_1">#REF!</definedName>
    <definedName name="MTOT02_110_0054">#REF!</definedName>
    <definedName name="MTOT02_110_0054_1">#REF!</definedName>
    <definedName name="MTOT02_110_0066">#REF!</definedName>
    <definedName name="MTOT02_110_0066_1">#REF!</definedName>
    <definedName name="MTOT02_110_0094">#REF!</definedName>
    <definedName name="MTOT02_110_0094_1">#REF!</definedName>
    <definedName name="MTOT02_110_0106">#REF!</definedName>
    <definedName name="MTOT02_110_0106_1">#REF!</definedName>
    <definedName name="MTOT02_110_0110">#REF!</definedName>
    <definedName name="MTOT02_110_0110_1">#REF!</definedName>
    <definedName name="MTOT02_110_0134">#REF!</definedName>
    <definedName name="MTOT02_110_0134_1">#REF!</definedName>
    <definedName name="MTOT02_110_0146">#REF!</definedName>
    <definedName name="MTOT02_110_0146_1">#REF!</definedName>
    <definedName name="MTOT02_110_0150">#REF!</definedName>
    <definedName name="MTOT02_110_0150_1">#REF!</definedName>
    <definedName name="MTOT02_110_0610">#REF!</definedName>
    <definedName name="MTOT02_110_0610_1">#REF!</definedName>
    <definedName name="MTOT02_110_0620">#REF!</definedName>
    <definedName name="MTOT02_110_0620_1">#REF!</definedName>
    <definedName name="MTOT02_110_0734">#REF!</definedName>
    <definedName name="MTOT02_110_0734_1">#REF!</definedName>
    <definedName name="MTOT02_110_0738">#REF!</definedName>
    <definedName name="MTOT02_110_0738_1">#REF!</definedName>
    <definedName name="MTOT02_110_0750">#REF!</definedName>
    <definedName name="MTOT02_110_0750_1">#REF!</definedName>
    <definedName name="MTOT02_110_1014">#REF!</definedName>
    <definedName name="MTOT02_110_1014_1">#REF!</definedName>
    <definedName name="MTOT02_110_1020">#REF!</definedName>
    <definedName name="MTOT02_110_1020_1">#REF!</definedName>
    <definedName name="MTOT02_110_1164">#REF!</definedName>
    <definedName name="MTOT02_110_1164_1">#REF!</definedName>
    <definedName name="MTOT02_110_1166">#REF!</definedName>
    <definedName name="MTOT02_110_1166_1">#REF!</definedName>
    <definedName name="MTOT02_110_1420">#REF!</definedName>
    <definedName name="MTOT02_110_1420_1">#REF!</definedName>
    <definedName name="MTOT02_110_1426">#REF!</definedName>
    <definedName name="MTOT02_110_1426_1">#REF!</definedName>
    <definedName name="MTOT02_110_1654">#REF!</definedName>
    <definedName name="MTOT02_110_1654_1">#REF!</definedName>
    <definedName name="MTOT02_110_1880">#REF!</definedName>
    <definedName name="MTOT02_110_1880_1">#REF!</definedName>
    <definedName name="MTOT02_110_1974">#REF!</definedName>
    <definedName name="MTOT02_110_1974_1">#REF!</definedName>
    <definedName name="MTOT02_110_1996">#REF!</definedName>
    <definedName name="MTOT02_110_1996_1">#REF!</definedName>
    <definedName name="MTOT02_110_2012">#REF!</definedName>
    <definedName name="MTOT02_110_2012_1">#REF!</definedName>
    <definedName name="MTOT02_110_2016">#REF!</definedName>
    <definedName name="MTOT02_110_2016_1">#REF!</definedName>
    <definedName name="MTOT02_110_2024">#REF!</definedName>
    <definedName name="MTOT02_110_2024_1">#REF!</definedName>
    <definedName name="MTOT02_110_2026">#REF!</definedName>
    <definedName name="MTOT02_110_2026_1">#REF!</definedName>
    <definedName name="MTOT02_110_2310">#REF!</definedName>
    <definedName name="MTOT02_110_2310_1">#REF!</definedName>
    <definedName name="MTOT02_110_2480">#REF!</definedName>
    <definedName name="MTOT02_110_2480_1">#REF!</definedName>
    <definedName name="MTOT02_110_2798">#REF!</definedName>
    <definedName name="MTOT02_110_2798_1">#REF!</definedName>
    <definedName name="MTOT02_110_2806">#REF!</definedName>
    <definedName name="MTOT02_110_2806_1">#REF!</definedName>
    <definedName name="MTOT02_110_2868">#REF!</definedName>
    <definedName name="MTOT02_110_2868_1">#REF!</definedName>
    <definedName name="MTOT02_110_3856">#REF!</definedName>
    <definedName name="MTOT02_110_3856_1">#REF!</definedName>
    <definedName name="MTOT02_110_3908">#REF!</definedName>
    <definedName name="MTOT02_110_3908_1">#REF!</definedName>
    <definedName name="MTOT02_110_3926">#REF!</definedName>
    <definedName name="MTOT02_110_3926_1">#REF!</definedName>
    <definedName name="MTOT02_110_4288">#REF!</definedName>
    <definedName name="MTOT02_110_4288_1">#REF!</definedName>
    <definedName name="MTOT02_110_4296">#REF!</definedName>
    <definedName name="MTOT02_110_4296_1">#REF!</definedName>
    <definedName name="MTOT02_110_4308">#REF!</definedName>
    <definedName name="MTOT02_110_4308_1">#REF!</definedName>
    <definedName name="MTOT02_110_4312">#REF!</definedName>
    <definedName name="MTOT02_110_4312_1">#REF!</definedName>
    <definedName name="MTOT02_110_4320">#REF!</definedName>
    <definedName name="MTOT02_110_4320_1">#REF!</definedName>
    <definedName name="MTOT02_110_4780">#REF!</definedName>
    <definedName name="MTOT02_110_4780_1">#REF!</definedName>
    <definedName name="MTOT02_110_610">#REF!</definedName>
    <definedName name="MTOT02_110_610_1">#REF!</definedName>
    <definedName name="MTOT02_120_0050">#REF!</definedName>
    <definedName name="MTOT02_120_0050_1">#REF!</definedName>
    <definedName name="MTOT02_120_0060">#REF!</definedName>
    <definedName name="MTOT02_120_0060_1">#REF!</definedName>
    <definedName name="MTOT02_120_0140">#REF!</definedName>
    <definedName name="MTOT02_120_0140_1">#REF!</definedName>
    <definedName name="MTOT02_130_0070">#REF!</definedName>
    <definedName name="MTOT02_130_0070_1">#REF!</definedName>
    <definedName name="MTOT02_130_0080">#REF!</definedName>
    <definedName name="MTOT02_130_0080_1">#REF!</definedName>
    <definedName name="MTOT02_130_0100">#REF!</definedName>
    <definedName name="MTOT02_130_0100_1">#REF!</definedName>
    <definedName name="MTOT02_140_0030">#REF!</definedName>
    <definedName name="MTOT02_140_0030_1">#REF!</definedName>
    <definedName name="MTOT02_140_0080">#REF!</definedName>
    <definedName name="MTOT02_140_0080_1">#REF!</definedName>
    <definedName name="MTOT02_140_0090">#REF!</definedName>
    <definedName name="MTOT02_140_0090_1">#REF!</definedName>
    <definedName name="MTOT02_160_0010">#REF!</definedName>
    <definedName name="MTOT02_160_0010_1">#REF!</definedName>
    <definedName name="MTOT02_160_0110">#REF!</definedName>
    <definedName name="MTOT02_160_0110_1">#REF!</definedName>
    <definedName name="MTOT02_180_0010">#REF!</definedName>
    <definedName name="MTOT02_180_0010_1">#REF!</definedName>
    <definedName name="MTOT02_210_0020">#REF!</definedName>
    <definedName name="MTOT02_210_0020_1">#REF!</definedName>
    <definedName name="MTOT02_210_0030">#REF!</definedName>
    <definedName name="MTOT02_210_0030_1">#REF!</definedName>
    <definedName name="MTOT02_210_0090">#REF!</definedName>
    <definedName name="MTOT02_210_0090_1">#REF!</definedName>
    <definedName name="MTOT02_210_0110">#REF!</definedName>
    <definedName name="MTOT02_210_0110_1">#REF!</definedName>
    <definedName name="MTOT02_210_0310">#REF!</definedName>
    <definedName name="MTOT02_210_0310_1">#REF!</definedName>
    <definedName name="MTOT02_210_0340">#REF!</definedName>
    <definedName name="MTOT02_210_0340_1">#REF!</definedName>
    <definedName name="MTOT02_210_0350">#REF!</definedName>
    <definedName name="MTOT02_210_0350_1">#REF!</definedName>
    <definedName name="MTOT02_210_0360">#REF!</definedName>
    <definedName name="MTOT02_210_0360_1">#REF!</definedName>
    <definedName name="MTOT02_210_0370">#REF!</definedName>
    <definedName name="MTOT02_210_0370_1">#REF!</definedName>
    <definedName name="MTOT02_210_0380">#REF!</definedName>
    <definedName name="MTOT02_210_0380_1">#REF!</definedName>
    <definedName name="MTOT02_210_1620">#REF!</definedName>
    <definedName name="MTOT02_210_1620_1">#REF!</definedName>
    <definedName name="MTOT02_210_1625">#REF!</definedName>
    <definedName name="MTOT02_210_1625_1">#REF!</definedName>
    <definedName name="MTOT02_210_1635">#REF!</definedName>
    <definedName name="MTOT02_210_1635_1">#REF!</definedName>
    <definedName name="MTOT02_210_1637">#REF!</definedName>
    <definedName name="MTOT02_210_1637_1">#REF!</definedName>
    <definedName name="MTOT02_2140_">#REF!</definedName>
    <definedName name="MTOT02_2140__1">#REF!</definedName>
    <definedName name="MTOT03_020_0020">#REF!</definedName>
    <definedName name="MTOT03_020_0020_1">#REF!</definedName>
    <definedName name="MTOT05_150_0830">#REF!</definedName>
    <definedName name="MTOT05_150_0830_1">#REF!</definedName>
    <definedName name="MTOT05_150_0840">#REF!</definedName>
    <definedName name="MTOT05_150_0840_1">#REF!</definedName>
    <definedName name="MTOTCOTADO01">#REF!</definedName>
    <definedName name="MTOTCOTADO01_1">#REF!</definedName>
    <definedName name="MTOTCOTADO02">#REF!</definedName>
    <definedName name="MTOTCOTADO02_1">#REF!</definedName>
    <definedName name="MTOTCOTADO03">#REF!</definedName>
    <definedName name="MTOTCOTADO03_1">#REF!</definedName>
    <definedName name="MTOTCOTADO04">#REF!</definedName>
    <definedName name="MTOTCOTADO04_1">#REF!</definedName>
    <definedName name="MTOTCOTADO05">#REF!</definedName>
    <definedName name="MTOTCOTADO05_1">#REF!</definedName>
    <definedName name="MTOTCOTADO21">#REF!</definedName>
    <definedName name="MTOTCOTADO21_1">#REF!</definedName>
    <definedName name="MTOTVERBA">#REF!</definedName>
    <definedName name="MTOTVERBA_1">#REF!</definedName>
    <definedName name="Mult">#REF!</definedName>
    <definedName name="N">#REF!</definedName>
    <definedName name="NCOMPOSICOES">16</definedName>
    <definedName name="NCOTACOES">1</definedName>
    <definedName name="NEMPRESAS">3</definedName>
    <definedName name="NINDICES">3</definedName>
    <definedName name="NNNNNNNNNNN">#REF!,#REF!</definedName>
    <definedName name="NNNNNNNNNNNN">#REF!,#REF!</definedName>
    <definedName name="NNNNNNNNNNNNNNNN">#REF!,#REF!</definedName>
    <definedName name="NOME_BI_1">#REF!</definedName>
    <definedName name="NOME_BI_2">#REF!</definedName>
    <definedName name="NOME_BI_3">#REF!</definedName>
    <definedName name="NOME_BI_4">#REF!</definedName>
    <definedName name="NOME_BS_1">#REF!</definedName>
    <definedName name="NOME_BS_10">#REF!</definedName>
    <definedName name="NOME_BS_2">#REF!</definedName>
    <definedName name="NOME_BS_3">#REF!</definedName>
    <definedName name="NOME_BS_4">#REF!</definedName>
    <definedName name="NOME_BS_5">#REF!</definedName>
    <definedName name="NOME_BS_6">#REF!</definedName>
    <definedName name="NOME_BS_7">#REF!</definedName>
    <definedName name="NOME_BS_8">#REF!</definedName>
    <definedName name="NOME_BS_9">#REF!</definedName>
    <definedName name="Objeto" hidden="1">#REF!</definedName>
    <definedName name="OOOOOOOOOOOOOOOOO">#REF!,#REF!</definedName>
    <definedName name="ORÇ">#REF!</definedName>
    <definedName name="ORÇAMENTO.BancoRef" hidden="1">#REF!</definedName>
    <definedName name="ORÇAMENTO.CodBarra" localSheetId="4" hidden="1">IF(ORÇAMENTO.Fonte="Sinapi",SUBSTITUTE(SUBSTITUTE(ORÇAMENTO.Codigo,"/00","/"),"/0","/"),ORÇAMENTO.Codigo)</definedName>
    <definedName name="ORÇAMENTO.CodBarra" hidden="1">IF(ORÇAMENTO.Fonte="Sinapi",SUBSTITUTE(SUBSTITUTE(ORÇAMENTO.Codigo,"/00","/"),"/0","/"),ORÇAMENTO.Codigo)</definedName>
    <definedName name="ORÇAMENTO.Codigo" hidden="1">#REF!</definedName>
    <definedName name="ORÇAMENTO.CustoUnitario" hidden="1">ROUND(#REF!,15-13*#REF!)</definedName>
    <definedName name="ORÇAMENTO.Descricao" hidden="1">#REF!</definedName>
    <definedName name="ORÇAMENTO.Fonte" hidden="1">#REF!</definedName>
    <definedName name="ORÇAMENTO.ListaCrono" hidden="1">OFFSET(#REF!,1,0):OFFSET(#REF!,-1,0)</definedName>
    <definedName name="ORÇAMENTO.MáximoListaCrono" localSheetId="4" hidden="1">MAX(ORÇAMENTO.ListaCrono)</definedName>
    <definedName name="ORÇAMENTO.MáximoListaCrono" hidden="1">MAX(ORÇAMENTO.ListaCrono)</definedName>
    <definedName name="ORÇAMENTO.Nivel" hidden="1">#REF!</definedName>
    <definedName name="ORÇAMENTO.OpcaoBDI" hidden="1">#REF!</definedName>
    <definedName name="ORÇAMENTO.PasteFormat1" hidden="1">OFFSET(#REF!,1,0):OFFSET(#REF!,-1,0)</definedName>
    <definedName name="ORÇAMENTO.PasteFormat2" hidden="1">OFFSET(#REF!,1,0):OFFSET(#REF!,-1,0)</definedName>
    <definedName name="ORÇAMENTO.PrecoUnitarioLicitado" hidden="1">#REF!</definedName>
    <definedName name="ORÇAMENTO.RangeQuant" hidden="1">OFFSET(#REF!,1,0):OFFSET(#REF!,-1,0)</definedName>
    <definedName name="ORÇAMENTO.SumCPMANUAL" hidden="1">SUMIF(#REF!,"CP",#REF!)</definedName>
    <definedName name="ORÇAMENTO.SumINVMANUAL" hidden="1">SUMIF(#REF!,"RP",#REF!)+SUMIF(#REF!,"CP",#REF!)+SUMIF(#REF!,"OU",#REF!)</definedName>
    <definedName name="ORÇAMENTO.SumOUTROSMANUAL" hidden="1">SUMIF(#REF!,"OU",#REF!)</definedName>
    <definedName name="ORÇAMENTO.SumREPASSEMANUAL" localSheetId="4" hidden="1">ORÇAMENTO.SumINVMANUAL-ORÇAMENTO.SumCPMANUAL-ORÇAMENTO.SumOUTROSMANUAL</definedName>
    <definedName name="ORÇAMENTO.SumREPASSEMANUAL" hidden="1">ORÇAMENTO.SumINVMANUAL-ORÇAMENTO.SumCPMANUAL-ORÇAMENTO.SumOUTROSMANUAL</definedName>
    <definedName name="ORÇAMENTO.Unidade" hidden="1">#REF!</definedName>
    <definedName name="Ordem">#REF!</definedName>
    <definedName name="OUTROS">#REF!</definedName>
    <definedName name="Paisagismo_Consulta">#REF!</definedName>
    <definedName name="PARALELO">#REF!</definedName>
    <definedName name="PARALELO_1">#REF!</definedName>
    <definedName name="PAVIMENTAÇÃO">#REF!</definedName>
    <definedName name="Payment_Needed">"Pagamento necessário"</definedName>
    <definedName name="PBR">#REF!</definedName>
    <definedName name="pedreira">#REF!</definedName>
    <definedName name="pelicano">#REF!,#REF!</definedName>
    <definedName name="pesobrita">#REF!</definedName>
    <definedName name="pesoespecifico">#REF!</definedName>
    <definedName name="pinheiros">#REF!,#REF!</definedName>
    <definedName name="pl">#REF!,#REF!</definedName>
    <definedName name="PLACAS2" localSheetId="4">#REF!</definedName>
    <definedName name="PLACAS2">#REF!</definedName>
    <definedName name="PLACAS3" localSheetId="4">#REF!</definedName>
    <definedName name="PLACAS3">#REF!</definedName>
    <definedName name="plani">#REF!</definedName>
    <definedName name="PLANILHA">#REF!</definedName>
    <definedName name="planilha_01">#REF!</definedName>
    <definedName name="PLE.firstrow" hidden="1">#REF!</definedName>
    <definedName name="PLE.lastrow" hidden="1">#REF!</definedName>
    <definedName name="PLE.Medicao" hidden="1">#REF!</definedName>
    <definedName name="PLE.ValorDoEvento" hidden="1">SUMIF(#REF!,#REF!,OFFSET(#REF!,0,#REF!))</definedName>
    <definedName name="PO.ValoresBDI" hidden="1">OFFSET(#REF!,1,0):OFFSET(#REF!,-1,0)</definedName>
    <definedName name="Popular" localSheetId="4" hidden="1">{#N/A,#N/A,FALSE,"Cronograma";#N/A,#N/A,FALSE,"Cronogr. 2"}</definedName>
    <definedName name="Popular" hidden="1">{#N/A,#N/A,FALSE,"Cronograma";#N/A,#N/A,FALSE,"Cronogr. 2"}</definedName>
    <definedName name="Poste">#REF!</definedName>
    <definedName name="PPPPPPPPPPPPPPPPPPPPPPPPPPPPPP">#REF!,#REF!</definedName>
    <definedName name="Preco">#REF!</definedName>
    <definedName name="Predio_02_andares_Consulta">#REF!</definedName>
    <definedName name="Preparo_Terreno">#REF!</definedName>
    <definedName name="Print_Area_MI">#REF!</definedName>
    <definedName name="PROC_DESC_COMP">IFERROR(IF(#REF!="SERVIÇO",INDEX(#REF!,MATCH(#REF!&amp;#REF!,#REF!,0),3),INDEX(#REF!,MATCH(#REF!&amp;#REF!,#REF!,0),3)),"ITEM E OU CÓDIGO ERRADO")</definedName>
    <definedName name="PROC_PREÇO_COMP">IFERROR(IF(#REF! = "SERVIÇO", INDEX(#REF!,MATCH(#REF!&amp;#REF!,#REF!,0),2),INDEX(#REF!,MATCH(#REF!&amp;#REF!,#REF!,0),2)),"")</definedName>
    <definedName name="PROCURA_ART">VLOOKUP(#REF!,#REF!,2,FALSE)</definedName>
    <definedName name="PROCURA_DESCRICAO_COMPOSIÇÃO" localSheetId="4">IFERROR(  IF(#REF!="SERVIÇO",  IF(AND(#REF!="",#REF!=""),0, IF(#REF!="SINAPI",VLOOKUP(#REF!,SINAPI_SERVICO,2,0), IF(#REF!="COMPOSIÇÃO",VLOOKUP(#REF!,BDI!COMPOSIÇÕES,2,0), IF(#REF!="IOPES",VLOOKUP(#REF!,IOPES_SERVICO,2,0), IF(#REF!="SETOP",VLOOKUP(#REF!,SETOP_SERVICO,2,0), IF(#REF!="SUDECAP",VLOOKUP(#REF!,SUDECAP_SERVICO,2,0), IF(#REF!="TCPO",VLOOKUP(#REF!,TCPO_SERVICO,2,0), IF(#REF!="COTAÇÃO",VLOOKUP(#REF!,COTACAO,2,0), IF(#REF!=NOME_BS_1,VLOOKUP(#REF!,BANCO_1_SERVICO,2,0), IF(#REF!=NOME_BS_2,VLOOKUP(#REF!,BANCO_2_SERVICO,2,0), IF(#REF!=NOME_BS_3,VLOOKUP(#REF!,BANCO_3_SERVICO,2,0), IF(#REF!=NOME_BS_4,VLOOKUP(#REF!,BANCO_4_SERVICO,2,0), IF(#REF!=NOME_BS_5,VLOOKUP(#REF!,BANCO_5_SERVICO,2,0), IF(#REF!=NOME_BS_6,VLOOKUP(#REF!,BANCO_6_SERVICO,2,0), IF(#REF!=NOME_BS_7,VLOOKUP(#REF!,BANCO_7_SERVICO,2,0), IF(#REF!=NOME_BS_8,VLOOKUP(#REF!,BANCO_8_SERVICO,2,0), IF(#REF!=NOME_BS_9,VLOOKUP(#REF!,BANCO_9_SERVICO,2,0), IF(#REF!=NOME_BS_10,VLOOKUP(#REF!,BANCO_10_SERVICO,2,0), 0) ))))))))))))))))),  IF(#REF!="INSUMO",  IF(AND(#REF!="",#REF!=""),0, IF(#REF!="SINAPI",VLOOKUP(#REF!,SINAPI_INSUMO,2,0), IF(#REF!="COMPOSIÇÃO",VLOOKUP(#REF!,BDI!COMPOSIÇÕES,2,0), IF(#REF!="IOPES",VLOOKUP(#REF!,IOPES_INSUMO,2,0), IF(#REF!="SETOP",VLOOKUP(#REF!,SETOP_INSUMO,2,0), IF(#REF!="SUDECAP",VLOOKUP(#REF!,SUDECAP_INSUMO,2,0), IF(#REF!="TCPO",VLOOKUP(#REF!,TCPO_INSUMO,2,0), IF(#REF!="COTAÇÃO",VLOOKUP(#REF!,COTACAO,2,0), IF(#REF!=NOME_BI_1,VLOOKUP(#REF!,BANCO_1_INSUMO,2,0), IF(#REF!=NOME_BI_2,VLOOKUP(#REF!,BANCO_2_INSUMO,2,0), IF(#REF!=NOME_BI_3,VLOOKUP(#REF!,BANCO_3_INSUMO,2,0), IF(#REF!=NOME_BI_4,VLOOKUP(#REF!,BANCO_4_INSUMO,2,0), IF(#REF!=NOME_BI_5,VLOOKUP(#REF!,BANCO_5_INSUMO,2,0), IF(#REF!=NOME_BI_6,VLOOKUP(#REF!,BANCO_6_INSUMO,2,0), IF(#REF!=NOME_BI_7,VLOOKUP(#REF!,BANCO_7_INSUMO,2,0), IF(#REF!=NOME_BI_8,VLOOKUP(#REF!,BANCO_8_INSUMO,2,0), IF(#REF!=NOME_BI_9,VLOOKUP(#REF!,BANCO_8_INSUMO,2,0), IF(#REF!=NOME_BI_10,VLOOKUP(#REF!,BANCO_10_INSUMO,2,0), 0) ))))))))))))))))), 0)),  0)</definedName>
    <definedName name="PROCURA_DESCRICAO_COMPOSIÇÃO">IFERROR(  IF([1]Composições!$C1="SERVIÇO",  IF(AND([1]Composições!$A1="",[1]Composições!$B1=""),0, IF([1]Composições!$A1="SINAPI",VLOOKUP([1]Composições!$B1,SINAPI_SERVICO,2,0), IF([1]Composições!$A1="COMPOSIÇÃO",VLOOKUP([1]Composições!$B1,COMPOSIÇÕES,2,0), IF([1]Composições!$A1="IOPES",VLOOKUP([1]Composições!$B1,IOPES_SERVICO,2,0), IF([1]Composições!$A1="SETOP",VLOOKUP([1]Composições!$B1,SETOP_SERVICO,2,0), IF([1]Composições!$A1="SUDECAP",VLOOKUP([1]Composições!$B1,SUDECAP_SERVICO,2,0), IF([1]Composições!$A1="TCPO",VLOOKUP([1]Composições!$B1,TCPO_SERVICO,2,0), IF([1]Composições!$A1="COTAÇÃO",VLOOKUP([1]Composições!$B1,COTACAO,2,0), IF([1]Composições!$A1=NOME_BS_1,VLOOKUP([1]Composições!$B1,BANCO_1_SERVICO,2,0), IF([1]Composições!$A1=NOME_BS_2,VLOOKUP([1]Composições!$B1,BANCO_2_SERVICO,2,0), IF([1]Composições!$A1=NOME_BS_3,VLOOKUP([1]Composições!$B1,BANCO_3_SERVICO,2,0), IF([1]Composições!$A1=NOME_BS_4,VLOOKUP([1]Composições!$B1,BANCO_4_SERVICO,2,0), IF([1]Composições!$A1=NOME_BS_5,VLOOKUP([1]Composições!$B1,BANCO_5_SERVICO,2,0), IF([1]Composições!$A1=NOME_BS_6,VLOOKUP([1]Composições!$B1,BANCO_6_SERVICO,2,0), IF([1]Composições!$A1=NOME_BS_7,VLOOKUP([1]Composições!$B1,BANCO_7_SERVICO,2,0), IF([1]Composições!$A1=NOME_BS_8,VLOOKUP([1]Composições!$B1,BANCO_8_SERVICO,2,0), IF([1]Composições!$A1=NOME_BS_9,VLOOKUP([1]Composições!$B1,BANCO_9_SERVICO,2,0), IF([1]Composições!$A1=NOME_BS_10,VLOOKUP([1]Composições!$B1,BANCO_10_SERVICO,2,0), 0) ))))))))))))))))),  IF([1]Composições!XFD1="INSUMO",  IF(AND([1]Composições!$A1="",[1]Composições!$B1=""),0, IF([1]Composições!$A1="SINAPI",VLOOKUP([1]Composições!$B1,SINAPI_INSUMO,2,0), IF([1]Composições!$A1="COMPOSIÇÃO",VLOOKUP([1]Composições!$B1,COMPOSIÇÕES,2,0), IF([1]Composições!$A1="IOPES",VLOOKUP([1]Composições!$B1,IOPES_INSUMO,2,0), IF([1]Composições!$A1="SETOP",VLOOKUP([1]Composições!$B1,SETOP_INSUMO,2,0), IF([1]Composições!$A1="SUDECAP",VLOOKUP([1]Composições!$B1,SUDECAP_INSUMO,2,0), IF([1]Composições!$A1="TCPO",VLOOKUP([1]Composições!$B1,TCPO_INSUMO,2,0), IF([1]Composições!$A1="COTAÇÃO",VLOOKUP([1]Composições!$B1,COTACAO,2,0), IF([1]Composições!$A1=NOME_BI_1,VLOOKUP([1]Composições!$B1,BANCO_1_INSUMO,2,0), IF([1]Composições!$A1=NOME_BI_2,VLOOKUP([1]Composições!$B1,BANCO_2_INSUMO,2,0), IF([1]Composições!$A1=NOME_BI_3,VLOOKUP([1]Composições!$B1,BANCO_3_INSUMO,2,0), IF([1]Composições!$A1=NOME_BI_4,VLOOKUP([1]Composições!$B1,BANCO_4_INSUMO,2,0), IF([1]Composições!$A1=NOME_BI_5,VLOOKUP([1]Composições!$B1,BANCO_5_INSUMO,2,0), IF([1]Composições!$A1=NOME_BI_6,VLOOKUP([1]Composições!$B1,BANCO_6_INSUMO,2,0), IF([1]Composições!$A1=NOME_BI_7,VLOOKUP([1]Composições!$B1,BANCO_7_INSUMO,2,0), IF([1]Composições!$A1=NOME_BI_8,VLOOKUP([1]Composições!$B1,BANCO_8_INSUMO,2,0), IF([1]Composições!$A1=NOME_BI_9,VLOOKUP([1]Composições!$B1,BANCO_8_INSUMO,2,0), IF([1]Composições!$A1=NOME_BI_10,VLOOKUP([1]Composições!$B1,BANCO_10_INSUMO,2,0), 0) ))))))))))))))))), 0)),  0)</definedName>
    <definedName name="PROCURA_DESCRICAO_MATERIAL" localSheetId="4">#N/A</definedName>
    <definedName name="PROCURA_DESCRICAO_MATERIAL">#N/A</definedName>
    <definedName name="PROCURA_DESCRICAO_SERVICO" localSheetId="4">IFERROR( IF(AND(#REF!="",#REF!=""),0, IF(#REF!="SINAPI",VLOOKUP(#REF!,SINAPI_SERVICO,2,0), IF(#REF!="COMPOSIÇÃO",VLOOKUP(#REF!,BDI!COMPOSIÇÕES,2,0), IF(#REF!="IOPES",VLOOKUP(#REF!,IOPES_SERVICO,2,0), IF(#REF!="SETOP",VLOOKUP(#REF!,SETOP_SERVICO,2,0), IF(#REF!="SUDECAP",VLOOKUP(#REF!,SUDECAP_SERVICO,2,0), IF(#REF!="TCPO",VLOOKUP(#REF!,TCPO_SERVICO,2,0), IF(#REF!="COTAÇÃO",VLOOKUP(#REF!,COTACAO,2,0), IF(#REF!=NOME_BS_1,VLOOKUP(#REF!,BANCO_1_SERVICO,2,0), IF(#REF!=NOME_BS_2,VLOOKUP(#REF!,BANCO_2_SERVICO,2,0), IF(#REF!=NOME_BS_3,VLOOKUP(#REF!,BANCO_3_SERVICO,2,0), IF(#REF!=NOME_BS_4,VLOOKUP(#REF!,BANCO_4_SERVICO,2,0), IF(#REF!=NOME_BS_5,VLOOKUP(#REF!,BANCO_5_SERVICO,2,0), IF(#REF!=NOME_BS_6,VLOOKUP(#REF!,BANCO_6_SERVICO,2,0), IF(#REF!=NOME_BS_7,VLOOKUP(#REF!,BANCO_7_SERVICO,2,0), IF(#REF!=NOME_BS_8,VLOOKUP(#REF!,BANCO_8_SERVICO,2,0), IF(#REF!=NOME_BS_9,VLOOKUP(#REF!,BANCO_9_SERVICO,2,0), IF(#REF!=NOME_BS_10,VLOOKUP(#REF!,BANCO_10_SERVICO,2,0), 0) ))))))))))))))))), 0)</definedName>
    <definedName name="PROCURA_DESCRICAO_SERVICO">IFERROR( IF(AND(#REF!="",#REF!=""),0, IF(#REF!="SINAPI",VLOOKUP(#REF!,SINAPI_SERVICO,2,0), IF(#REF!="COMPOSIÇÃO",VLOOKUP(#REF!,COMPOSIÇÕES,2,0), IF(#REF!="IOPES",VLOOKUP(#REF!,IOPES_SERVICO,2,0), IF(#REF!="SETOP",VLOOKUP(#REF!,SETOP_SERVICO,2,0), IF(#REF!="SUDECAP",VLOOKUP(#REF!,SUDECAP_SERVICO,2,0), IF(#REF!="TCPO",VLOOKUP(#REF!,TCPO_SERVICO,2,0), IF(#REF!="COTAÇÃO",VLOOKUP(#REF!,COTACAO,2,0), IF(#REF!=NOME_BS_1,VLOOKUP(#REF!,BANCO_1_SERVICO,2,0), IF(#REF!=NOME_BS_2,VLOOKUP(#REF!,BANCO_2_SERVICO,2,0), IF(#REF!=NOME_BS_3,VLOOKUP(#REF!,BANCO_3_SERVICO,2,0), IF(#REF!=NOME_BS_4,VLOOKUP(#REF!,BANCO_4_SERVICO,2,0), IF(#REF!=NOME_BS_5,VLOOKUP(#REF!,BANCO_5_SERVICO,2,0), IF(#REF!=NOME_BS_6,VLOOKUP(#REF!,BANCO_6_SERVICO,2,0), IF(#REF!=NOME_BS_7,VLOOKUP(#REF!,BANCO_7_SERVICO,2,0), IF(#REF!=NOME_BS_8,VLOOKUP(#REF!,BANCO_8_SERVICO,2,0), IF(#REF!=NOME_BS_9,VLOOKUP(#REF!,BANCO_9_SERVICO,2,0), IF(#REF!=NOME_BS_10,VLOOKUP(#REF!,BANCO_10_SERVICO,2,0), 0) ))))))))))))))))), 0)</definedName>
    <definedName name="PROCURA_PREÇO_COMP_INS" localSheetId="4">IFERROR(IF(AND(#REF!="",#REF!=""),0, IF(#REF!="SINAPI",VLOOKUP(#REF!,SINAPI_INSUMO,5,0), IF(#REF!="COMPOSIÇÃO",VLOOKUP(#REF!,BDI!COMPOSIÇÕES,4,0), IF(#REF!="IOPES",VLOOKUP(#REF!,IOPES_INSUMO,5,0), IF(#REF!="SETOP",VLOOKUP(#REF!,SETOP_INSUMO,5,0), IF(#REF!="SUDECAP",VLOOKUP(#REF!,SUDECAP_INSUMO,5,0), IF(#REF!="TCPO",VLOOKUP(#REF!,TCPO_INSUMO,5,0), IF(#REF!="COTAÇÃO",VLOOKUP(#REF!,COTACAO,5,0), IF(#REF!=NOME_BI_1,VLOOKUP(#REF!,BANCO_1_INSUMO,5,0), IF(#REF!=NOME_BI_2,VLOOKUP(#REF!,BANCO_2_INSUMO,5,0), IF(#REF!=NOME_BI_3,VLOOKUP(#REF!,BANCO_3_INSUMO,5,0), IF(#REF!=NOME_BI_4,VLOOKUP(#REF!,BANCO_4_INSUMO,5,0), IF(#REF!=NOME_BI_5,VLOOKUP(#REF!,BANCO_5_INSUMO,5,0), IF(#REF!=NOME_BI_6,VLOOKUP(#REF!,BANCO_6_INSUMO,5,0), IF(#REF!=NOME_BI_7,VLOOKUP(#REF!,BANCO_7_INSUMO,5,0), IF(#REF!=NOME_BI_8,VLOOKUP(#REF!,BANCO_8_INSUMO,5,0), IF(#REF!=NOME_BI_9,VLOOKUP(#REF!,BANCO_8_INSUMO,5,0), IF(#REF!=NOME_BI_10,VLOOKUP(#REF!,BANCO_10_INSUMO,5,0), 0) ))))))))))))))))),0)</definedName>
    <definedName name="PROCURA_PREÇO_COMP_INS">IFERROR(IF(AND([1]Composições!$A1="",[1]Composições!$B1=""),0, IF([1]Composições!$A1="SINAPI",VLOOKUP([1]Composições!$B1,SINAPI_INSUMO,5,0), IF([1]Composições!$A1="COMPOSIÇÃO",VLOOKUP([1]Composições!$B1,COMPOSIÇÕES,4,0), IF([1]Composições!$A1="IOPES",VLOOKUP([1]Composições!$B1,IOPES_INSUMO,5,0), IF([1]Composições!$A1="SETOP",VLOOKUP([1]Composições!$B1,SETOP_INSUMO,5,0), IF([1]Composições!$A1="SUDECAP",VLOOKUP([1]Composições!$B1,SUDECAP_INSUMO,5,0), IF([1]Composições!$A1="TCPO",VLOOKUP([1]Composições!$B1,TCPO_INSUMO,5,0), IF([1]Composições!$A1="COTAÇÃO",VLOOKUP([1]Composições!$B1,COTACAO,5,0), IF([1]Composições!$A1=NOME_BI_1,VLOOKUP([1]Composições!$B1,BANCO_1_INSUMO,5,0), IF([1]Composições!$A1=NOME_BI_2,VLOOKUP([1]Composições!$B1,BANCO_2_INSUMO,5,0), IF([1]Composições!$A1=NOME_BI_3,VLOOKUP([1]Composições!$B1,BANCO_3_INSUMO,5,0), IF([1]Composições!$A1=NOME_BI_4,VLOOKUP([1]Composições!$B1,BANCO_4_INSUMO,5,0), IF([1]Composições!$A1=NOME_BI_5,VLOOKUP([1]Composições!$B1,BANCO_5_INSUMO,5,0), IF([1]Composições!$A1=NOME_BI_6,VLOOKUP([1]Composições!$B1,BANCO_6_INSUMO,5,0), IF([1]Composições!$A1=NOME_BI_7,VLOOKUP([1]Composições!$B1,BANCO_7_INSUMO,5,0), IF([1]Composições!$A1=NOME_BI_8,VLOOKUP([1]Composições!$B1,BANCO_8_INSUMO,5,0), IF([1]Composições!$A1=NOME_BI_9,VLOOKUP([1]Composições!$B1,BANCO_8_INSUMO,5,0), IF([1]Composições!$A1=NOME_BI_10,VLOOKUP([1]Composições!$B1,BANCO_10_INSUMO,5,0), 0) ))))))))))))))))),0)</definedName>
    <definedName name="PROCURA_PREÇO_COMP_SER" localSheetId="4">IFERROR(  IF(#REF!="DESONERADA",  IF(AND(#REF!="",#REF!=""),0, IF(#REF!="SINAPI",VLOOKUP(#REF!,SINAPI_SERVICO,5,0), IF(#REF!="COMPOSIÇÃO",VLOOKUP(#REF!,BDI!COMPOSIÇÕES,4,0), IF(#REF!="IOPES",VLOOKUP(#REF!,IOPES_SERVICO,5,0), IF(#REF!="SETOP",VLOOKUP(#REF!,SETOP_SERVICO,5,0), IF(#REF!="SUDECAP",VLOOKUP(#REF!,SUDECAP_SERVICO,5,0), IF(#REF!="TCPO",VLOOKUP(#REF!,TCPO_SERVICO,5,0), IF(#REF!="COTAÇÃO",VLOOKUP(#REF!,COTACAO,5,0), IF(#REF!=NOME_BS_1,VLOOKUP(#REF!,BANCO_1_SERVICO,5,0), IF(#REF!=NOME_BS_2,VLOOKUP(#REF!,BANCO_2_SERVICO,5,0), IF(#REF!=NOME_BS_3,VLOOKUP(#REF!,BANCO_3_SERVICO,5,0), IF(#REF!=NOME_BS_4,VLOOKUP(#REF!,BANCO_4_SERVICO,5,0), IF(#REF!=NOME_BS_5,VLOOKUP(#REF!,BANCO_5_SERVICO,5,0), IF(#REF!=NOME_BS_6,VLOOKUP(#REF!,BANCO_6_SERVICO,5,0), IF(#REF!=NOME_BS_7,VLOOKUP(#REF!,BANCO_7_SERVICO,5,0), IF(#REF!=NOME_BS_8,VLOOKUP(#REF!,BANCO_8_SERVICO,5,0), IF(#REF!=NOME_BS_9,VLOOKUP(#REF!,BANCO_9_SERVICO,5,0), IF(#REF!=NOME_BS_10,VLOOKUP(#REF!,BANCO_10_SERVICO,5,0), 0) ))))))))))))))))),  IF(#REF!="NÃO DESONERADA",  IF(AND(#REF!="",#REF!=""),0, IF(#REF!="SINAPI",VLOOKUP(#REF!,SINAPI_SERVICO,6,0), IF(#REF!="COMPOSIÇÃO",VLOOKUP(#REF!,BDI!COMPOSIÇÕES,4,0), IF(#REF!="IOPES",VLOOKUP(#REF!,IOPES_SERVICO,6,0), IF(#REF!="SETOP",VLOOKUP(#REF!,SETOP_SERVICO,6,0), IF(#REF!="SUDECAP",VLOOKUP(#REF!,SUDECAP_SERVICO,6,0), IF(#REF!="TCPO",VLOOKUP(#REF!,TCPO_SERVICO,6,0), IF(#REF!="COTAÇÃO",VLOOKUP(#REF!,COTACAO,5,0), IF(#REF!=NOME_BS_1,VLOOKUP(#REF!,BANCO_1_SERVICO,6,0), IF(#REF!=NOME_BS_2,VLOOKUP(#REF!,BANCO_2_SERVICO,6,0), IF(#REF!=NOME_BS_3,VLOOKUP(#REF!,BANCO_3_SERVICO,6,0), IF(#REF!=NOME_BS_4,VLOOKUP(#REF!,BANCO_4_SERVICO,6,0), IF(#REF!=NOME_BS_5,VLOOKUP(#REF!,BANCO_5_SERVICO,6,0), IF(#REF!=NOME_BS_6,VLOOKUP(#REF!,BANCO_6_SERVICO,6,0), IF(#REF!=NOME_BS_7,VLOOKUP(#REF!,BANCO_7_SERVICO,6,0), IF(#REF!=NOME_BS_8,VLOOKUP(#REF!,BANCO_8_SERVICO,6,0), IF(#REF!=NOME_BS_9,VLOOKUP(#REF!,BANCO_9_SERVICO,6,0), IF(#REF!=NOME_BS_10,VLOOKUP(#REF!,BANCO_10_SERVICO,6,0), 0) ))))))))))))))))))),0)</definedName>
    <definedName name="PROCURA_PREÇO_COMP_SER">IFERROR(  IF(#REF!="DESONERADA",  IF(AND([1]Composições!$A1="",[1]Composições!$B1=""),0, IF([1]Composições!$A1="SINAPI",VLOOKUP([1]Composições!$B1,SINAPI_SERVICO,5,0), IF([1]Composições!$A1="COMPOSIÇÃO",VLOOKUP([1]Composições!$B1,COMPOSIÇÕES,4,0), IF([1]Composições!$A1="IOPES",VLOOKUP([1]Composições!$B1,IOPES_SERVICO,5,0), IF([1]Composições!$A1="SETOP",VLOOKUP([1]Composições!$B1,SETOP_SERVICO,5,0), IF([1]Composições!$A1="SUDECAP",VLOOKUP([1]Composições!$B1,SUDECAP_SERVICO,5,0), IF([1]Composições!$A1="TCPO",VLOOKUP([1]Composições!$B1,TCPO_SERVICO,5,0), IF([1]Composições!$A1="COTAÇÃO",VLOOKUP([1]Composições!$B1,COTACAO,5,0), IF([1]Composições!$A1=NOME_BS_1,VLOOKUP([1]Composições!$B1,BANCO_1_SERVICO,5,0), IF([1]Composições!$A1=NOME_BS_2,VLOOKUP([1]Composições!$B1,BANCO_2_SERVICO,5,0), IF([1]Composições!$A1=NOME_BS_3,VLOOKUP([1]Composições!$B1,BANCO_3_SERVICO,5,0), IF([1]Composições!$A1=NOME_BS_4,VLOOKUP([1]Composições!$B1,BANCO_4_SERVICO,5,0), IF([1]Composições!$A1=NOME_BS_5,VLOOKUP([1]Composições!$B1,BANCO_5_SERVICO,5,0), IF([1]Composições!$A1=NOME_BS_6,VLOOKUP([1]Composições!$B1,BANCO_6_SERVICO,5,0), IF([1]Composições!$A1=NOME_BS_7,VLOOKUP([1]Composições!$B1,BANCO_7_SERVICO,5,0), IF([1]Composições!$A1=NOME_BS_8,VLOOKUP([1]Composições!$B1,BANCO_8_SERVICO,5,0), IF([1]Composições!$A1=NOME_BS_9,VLOOKUP([1]Composições!$B1,BANCO_9_SERVICO,5,0), IF([1]Composições!$A1=NOME_BS_10,VLOOKUP([1]Composições!$B1,BANCO_10_SERVICO,5,0), 0) ))))))))))))))))),  IF(#REF!="NÃO DESONERADA",  IF(AND([1]Composições!$A1="",[1]Composições!$B1=""),0, IF([1]Composições!$A1="SINAPI",VLOOKUP([1]Composições!$B1,SINAPI_SERVICO,6,0), IF([1]Composições!$A1="COMPOSIÇÃO",VLOOKUP([1]Composições!$B1,COMPOSIÇÕES,4,0), IF([1]Composições!$A1="IOPES",VLOOKUP([1]Composições!$B1,IOPES_SERVICO,6,0), IF([1]Composições!$A1="SETOP",VLOOKUP([1]Composições!$B1,SETOP_SERVICO,6,0), IF([1]Composições!$A1="SUDECAP",VLOOKUP([1]Composições!$B1,SUDECAP_SERVICO,6,0), IF([1]Composições!$A1="TCPO",VLOOKUP([1]Composições!$B1,TCPO_SERVICO,6,0), IF([1]Composições!$A1="COTAÇÃO",VLOOKUP([1]Composições!$B1,COTACAO,5,0), IF([1]Composições!$A1=NOME_BS_1,VLOOKUP([1]Composições!$B1,BANCO_1_SERVICO,6,0), IF([1]Composições!$A1=NOME_BS_2,VLOOKUP([1]Composições!$B1,BANCO_2_SERVICO,6,0), IF([1]Composições!$A1=NOME_BS_3,VLOOKUP([1]Composições!$B1,BANCO_3_SERVICO,6,0), IF([1]Composições!$A1=NOME_BS_4,VLOOKUP([1]Composições!$B1,BANCO_4_SERVICO,6,0), IF([1]Composições!$A1=NOME_BS_5,VLOOKUP([1]Composições!$B1,BANCO_5_SERVICO,6,0), IF([1]Composições!$A1=NOME_BS_6,VLOOKUP([1]Composições!$B1,BANCO_6_SERVICO,6,0), IF([1]Composições!$A1=NOME_BS_7,VLOOKUP([1]Composições!$B1,BANCO_7_SERVICO,6,0), IF([1]Composições!$A1=NOME_BS_8,VLOOKUP([1]Composições!$B1,BANCO_8_SERVICO,6,0), IF([1]Composições!$A1=NOME_BS_9,VLOOKUP([1]Composições!$B1,BANCO_9_SERVICO,6,0), IF([1]Composições!$A1=NOME_BS_10,VLOOKUP([1]Composições!$B1,BANCO_10_SERVICO,6,0), 0) ))))))))))))))))))),0)</definedName>
    <definedName name="PROCURA_PRECO_COMPOSICAO" localSheetId="4">IFERROR(IF(#REF!="SERVIÇO",BDI!PROCURA_PREÇO_COMP_SER,IF(#REF!="INSUMO",BDI!PROCURA_PREÇO_COMP_INS,0)),0)</definedName>
    <definedName name="PROCURA_PRECO_COMPOSICAO">IFERROR(IF([1]Composições!$C1="SERVIÇO",PROCURA_PREÇO_COMP_SER,IF([1]Composições!XFA1="INSUMO",PROCURA_PREÇO_COMP_INS,0)),0)</definedName>
    <definedName name="PROCURA_PRECO_MATERIAL" localSheetId="4">#N/A</definedName>
    <definedName name="PROCURA_PRECO_MATERIAL">#N/A</definedName>
    <definedName name="PROCURA_PRECO_SERVICO" localSheetId="4" xml:space="preserve"> IFERROR(  IF(#REF!="DESONERADA",  IF(AND(#REF!="",#REF!=""),0, IF(#REF!="SINAPI",VLOOKUP(#REF!,SINAPI_SERVICO,5,0), IF(#REF!="COMPOSIÇÃO",VLOOKUP(#REF!,BDI!COMPOSIÇÕES,4,0), IF(#REF!="IOPES",VLOOKUP(#REF!,IOPES_SERVICO,5,0), IF(#REF!="SETOP",VLOOKUP(#REF!,SETOP_SERVICO,5,0), IF(#REF!="SUDECAP",VLOOKUP(#REF!,SUDECAP_SERVICO,5,0), IF(#REF!="TCPO",VLOOKUP(#REF!,TCPO_SERVICO,5,0), IF(#REF!="COTAÇÃO",VLOOKUP(#REF!,COTACAO,5,0), IF(#REF!=NOME_BS_1,VLOOKUP(#REF!,BANCO_1_SERVICO,5,0), IF(#REF!=NOME_BS_2,VLOOKUP(#REF!,BANCO_2_SERVICO,5,0), IF(#REF!=NOME_BS_3,VLOOKUP(#REF!,BANCO_3_SERVICO,5,0), IF(#REF!=NOME_BS_4,VLOOKUP(#REF!,BANCO_4_SERVICO,5,0), IF(#REF!=NOME_BS_5,VLOOKUP(#REF!,BANCO_5_SERVICO,5,0), IF(#REF!=NOME_BS_6,VLOOKUP(#REF!,BANCO_6_SERVICO,5,0), IF(#REF!=NOME_BS_7,VLOOKUP(#REF!,BANCO_7_SERVICO,5,0), IF(#REF!=NOME_BS_8,VLOOKUP(#REF!,BANCO_8_SERVICO,5,0), IF(#REF!=NOME_BS_9,VLOOKUP(#REF!,BANCO_9_SERVICO,5,0), IF(#REF!=NOME_BS_10,VLOOKUP(#REF!,BANCO_10_SERVICO,5,0),)))))))))))))))))),  IF(#REF!="NÃO DESONERADA",  IF(AND(#REF!="",#REF!=""),0, IF(#REF!="SINAPI",VLOOKUP(#REF!,SINAPI_SERVICO,6,0), IF(#REF!="COMPOSIÇÃO",VLOOKUP(#REF!,BDI!COMPOSIÇÕES,4,0), IF(#REF!="IOPES",VLOOKUP(#REF!,IOPES_SERVICO,6,0), IF(#REF!="SETOP",VLOOKUP(#REF!,SETOP_SERVICO,6,0), IF(#REF!="SUDECAP",VLOOKUP(#REF!,SUDECAP_SERVICO,6,0), IF(#REF!="TCPO",VLOOKUP(#REF!,TCPO_SERVICO,6,0), IF(#REF!="COTAÇÃO",VLOOKUP(#REF!,COTACAO,5,0), IF(#REF!=NOME_BS_1,VLOOKUP(#REF!,BANCO_1_SERVICO,6,0), IF(#REF!=NOME_BS_2,VLOOKUP(#REF!,BANCO_2_SERVICO,6,0), IF(#REF!=NOME_BS_3,VLOOKUP(#REF!,BANCO_3_SERVICO,6,0), IF(#REF!=NOME_BS_4,VLOOKUP(#REF!,BANCO_4_SERVICO,6,0), IF(#REF!=NOME_BS_5,VLOOKUP(#REF!,BANCO_5_SERVICO,6,0), IF(#REF!=NOME_BS_6,VLOOKUP(#REF!,BANCO_6_SERVICO,6,0), IF(#REF!=NOME_BS_7,VLOOKUP(#REF!,BANCO_7_SERVICO,6,0), IF(#REF!=NOME_BS_8,VLOOKUP(#REF!,BANCO_8_SERVICO,6,0), IF(#REF!=NOME_BS_9,VLOOKUP(#REF!,BANCO_9_SERVICO,6,0), IF(#REF!=NOME_BS_10,VLOOKUP(#REF!,BANCO_10_SERVICO,6,0),)))))))))))))))))), 0)),  0)</definedName>
    <definedName name="PROCURA_PRECO_SERVICO" xml:space="preserve"> IFERROR(  IF(#REF!="DESONERADA",  IF(AND(#REF!="",#REF!=""),0, IF(#REF!="SINAPI",VLOOKUP(#REF!,SINAPI_SERVICO,5,0), IF(#REF!="COMPOSIÇÃO",VLOOKUP(#REF!,COMPOSIÇÕES,4,0), IF(#REF!="IOPES",VLOOKUP(#REF!,IOPES_SERVICO,5,0), IF(#REF!="SETOP",VLOOKUP(#REF!,SETOP_SERVICO,5,0), IF(#REF!="SUDECAP",VLOOKUP(#REF!,SUDECAP_SERVICO,5,0), IF(#REF!="TCPO",VLOOKUP(#REF!,TCPO_SERVICO,5,0), IF(#REF!="COTAÇÃO",VLOOKUP(#REF!,COTACAO,5,0), IF(#REF!=NOME_BS_1,VLOOKUP(#REF!,BANCO_1_SERVICO,5,0), IF(#REF!=NOME_BS_2,VLOOKUP(#REF!,BANCO_2_SERVICO,5,0), IF(#REF!=NOME_BS_3,VLOOKUP(#REF!,BANCO_3_SERVICO,5,0), IF(#REF!=NOME_BS_4,VLOOKUP(#REF!,BANCO_4_SERVICO,5,0), IF(#REF!=NOME_BS_5,VLOOKUP(#REF!,BANCO_5_SERVICO,5,0), IF(#REF!=NOME_BS_6,VLOOKUP(#REF!,BANCO_6_SERVICO,5,0), IF(#REF!=NOME_BS_7,VLOOKUP(#REF!,BANCO_7_SERVICO,5,0), IF(#REF!=NOME_BS_8,VLOOKUP(#REF!,BANCO_8_SERVICO,5,0), IF(#REF!=NOME_BS_9,VLOOKUP(#REF!,BANCO_9_SERVICO,5,0), IF(#REF!=NOME_BS_10,VLOOKUP(#REF!,BANCO_10_SERVICO,5,0),)))))))))))))))))),  IF(#REF!="NÃO DESONERADA",  IF(AND(#REF!="",#REF!=""),0, IF(#REF!="SINAPI",VLOOKUP(#REF!,SINAPI_SERVICO,6,0), IF(#REF!="COMPOSIÇÃO",VLOOKUP(#REF!,COMPOSIÇÕES,4,0), IF(#REF!="IOPES",VLOOKUP(#REF!,IOPES_SERVICO,6,0), IF(#REF!="SETOP",VLOOKUP(#REF!,SETOP_SERVICO,6,0), IF(#REF!="SUDECAP",VLOOKUP(#REF!,SUDECAP_SERVICO,6,0), IF(#REF!="TCPO",VLOOKUP(#REF!,TCPO_SERVICO,6,0), IF(#REF!="COTAÇÃO",VLOOKUP(#REF!,COTACAO,5,0), IF(#REF!=NOME_BS_1,VLOOKUP(#REF!,BANCO_1_SERVICO,6,0), IF(#REF!=NOME_BS_2,VLOOKUP(#REF!,BANCO_2_SERVICO,6,0), IF(#REF!=NOME_BS_3,VLOOKUP(#REF!,BANCO_3_SERVICO,6,0), IF(#REF!=NOME_BS_4,VLOOKUP(#REF!,BANCO_4_SERVICO,6,0), IF(#REF!=NOME_BS_5,VLOOKUP(#REF!,BANCO_5_SERVICO,6,0), IF(#REF!=NOME_BS_6,VLOOKUP(#REF!,BANCO_6_SERVICO,6,0), IF(#REF!=NOME_BS_7,VLOOKUP(#REF!,BANCO_7_SERVICO,6,0), IF(#REF!=NOME_BS_8,VLOOKUP(#REF!,BANCO_8_SERVICO,6,0), IF(#REF!=NOME_BS_9,VLOOKUP(#REF!,BANCO_9_SERVICO,6,0), IF(#REF!=NOME_BS_10,VLOOKUP(#REF!,BANCO_10_SERVICO,6,0),)))))))))))))))))), 0)),  0)</definedName>
    <definedName name="PROCURA_UNIDADE_COMPOSICAO" localSheetId="4">IFERROR(  IF(#REF!="SERVIÇO",  IF(AND(#REF!="",#REF!=""),0, IF(#REF!="SINAPI",VLOOKUP(#REF!,SINAPI_SERVICO,3,0), IF(#REF!="COMPOSIÇÃO",VLOOKUP(#REF!,BDI!COMPOSIÇÕES,3,0), IF(#REF!="IOPES",VLOOKUP(#REF!,IOPES_SERVICO,3,0), IF(#REF!="SETOP",VLOOKUP(#REF!,SETOP_SERVICO,3,0), IF(#REF!="SUDECAP",VLOOKUP(#REF!,SUDECAP_SERVICO,3,0), IF(#REF!="TCPO",VLOOKUP(#REF!,TCPO_SERVICO,3,0), IF(#REF!="COTAÇÃO",VLOOKUP(#REF!,COTACAO,3,0), IF(#REF!=NOME_BS_1,VLOOKUP(#REF!,BANCO_1_SERVICO,3,0), IF(#REF!=NOME_BS_2,VLOOKUP(#REF!,BANCO_2_SERVICO,3,0), IF(#REF!=NOME_BS_3,VLOOKUP(#REF!,BANCO_3_SERVICO,3,0), IF(#REF!=NOME_BS_4,VLOOKUP(#REF!,BANCO_4_SERVICO,3,0), IF(#REF!=NOME_BS_5,VLOOKUP(#REF!,BANCO_5_SERVICO,3,0), IF(#REF!=NOME_BS_6,VLOOKUP(#REF!,BANCO_6_SERVICO,3,0), IF(#REF!=NOME_BS_7,VLOOKUP(#REF!,BANCO_7_SERVICO,3,0), IF(#REF!=NOME_BS_8,VLOOKUP(#REF!,BANCO_8_SERVICO,3,0), IF(#REF!=NOME_BS_9,VLOOKUP(#REF!,BANCO_9_SERVICO,3,0), IF(#REF!=NOME_BS_10,VLOOKUP(#REF!,BANCO_10_SERVICO,3,0), 0) ))))))))))))))))),  IF(#REF!="INSUMO",  IF(AND(#REF!="",#REF!=""),0, IF(#REF!="SINAPI",VLOOKUP(#REF!,SINAPI_INSUMO,3,0), IF(#REF!="COMPOSIÇÃO",VLOOKUP(#REF!,BDI!COMPOSIÇÕES,3,0), IF(#REF!="IOPES",VLOOKUP(#REF!,IOPES_INSUMO,3,0), IF(#REF!="SETOP",VLOOKUP(#REF!,SETOP_INSUMO,3,0), IF(#REF!="SUDECAP",VLOOKUP(#REF!,SUDECAP_INSUMO,3,0), IF(#REF!="TCPO",VLOOKUP(#REF!,TCPO_INSUMO,3,0), IF(#REF!="COTAÇÃO",VLOOKUP(#REF!,COTACAO,3,0), IF(#REF!=NOME_BI_1,VLOOKUP(#REF!,BANCO_1_INSUMO,3,0), IF(#REF!=NOME_BI_2,VLOOKUP(#REF!,BANCO_2_INSUMO,3,0), IF(#REF!=NOME_BI_3,VLOOKUP(#REF!,BANCO_3_INSUMO,3,0), IF(#REF!=NOME_BI_4,VLOOKUP(#REF!,BANCO_4_INSUMO,3,0), IF(#REF!=NOME_BI_5,VLOOKUP(#REF!,BANCO_5_INSUMO,3,0), IF(#REF!=NOME_BI_6,VLOOKUP(#REF!,BANCO_6_INSUMO,3,0), IF(#REF!=NOME_BI_7,VLOOKUP(#REF!,BANCO_7_INSUMO,3,0), IF(#REF!=NOME_BI_8,VLOOKUP(#REF!,BANCO_8_INSUMO,3,0), IF(#REF!=NOME_BI_9,VLOOKUP(#REF!,BANCO_8_INSUMO,3,0), IF(#REF!=NOME_BI_10,VLOOKUP(#REF!,BANCO_10_INSUMO,3,0), 0) ))))))))))))))))), 0)),  0)</definedName>
    <definedName name="PROCURA_UNIDADE_COMPOSICAO">IFERROR(  IF([1]Composições!$C1="SERVIÇO",  IF(AND([1]Composições!$A1="",[1]Composições!$B1=""),0, IF([1]Composições!$A1="SINAPI",VLOOKUP([1]Composições!$B1,SINAPI_SERVICO,3,0), IF([1]Composições!$A1="COMPOSIÇÃO",VLOOKUP([1]Composições!$B1,COMPOSIÇÕES,3,0), IF([1]Composições!$A1="IOPES",VLOOKUP([1]Composições!$B1,IOPES_SERVICO,3,0), IF([1]Composições!$A1="SETOP",VLOOKUP([1]Composições!$B1,SETOP_SERVICO,3,0), IF([1]Composições!$A1="SUDECAP",VLOOKUP([1]Composições!$B1,SUDECAP_SERVICO,3,0), IF([1]Composições!$A1="TCPO",VLOOKUP([1]Composições!$B1,TCPO_SERVICO,3,0), IF([1]Composições!$A1="COTAÇÃO",VLOOKUP([1]Composições!$B1,COTACAO,3,0), IF([1]Composições!$A1=NOME_BS_1,VLOOKUP([1]Composições!$B1,BANCO_1_SERVICO,3,0), IF([1]Composições!$A1=NOME_BS_2,VLOOKUP([1]Composições!$B1,BANCO_2_SERVICO,3,0), IF([1]Composições!$A1=NOME_BS_3,VLOOKUP([1]Composições!$B1,BANCO_3_SERVICO,3,0), IF([1]Composições!$A1=NOME_BS_4,VLOOKUP([1]Composições!$B1,BANCO_4_SERVICO,3,0), IF([1]Composições!$A1=NOME_BS_5,VLOOKUP([1]Composições!$B1,BANCO_5_SERVICO,3,0), IF([1]Composições!$A1=NOME_BS_6,VLOOKUP([1]Composições!$B1,BANCO_6_SERVICO,3,0), IF([1]Composições!$A1=NOME_BS_7,VLOOKUP([1]Composições!$B1,BANCO_7_SERVICO,3,0), IF([1]Composições!$A1=NOME_BS_8,VLOOKUP([1]Composições!$B1,BANCO_8_SERVICO,3,0), IF([1]Composições!$A1=NOME_BS_9,VLOOKUP([1]Composições!$B1,BANCO_9_SERVICO,3,0), IF([1]Composições!$A1=NOME_BS_10,VLOOKUP([1]Composições!$B1,BANCO_10_SERVICO,3,0), 0) ))))))))))))))))),  IF([1]Composições!XFC1="INSUMO",  IF(AND([1]Composições!$A1="",[1]Composições!$B1=""),0, IF([1]Composições!$A1="SINAPI",VLOOKUP([1]Composições!$B1,SINAPI_INSUMO,3,0), IF([1]Composições!$A1="COMPOSIÇÃO",VLOOKUP([1]Composições!$B1,COMPOSIÇÕES,3,0), IF([1]Composições!$A1="IOPES",VLOOKUP([1]Composições!$B1,IOPES_INSUMO,3,0), IF([1]Composições!$A1="SETOP",VLOOKUP([1]Composições!$B1,SETOP_INSUMO,3,0), IF([1]Composições!$A1="SUDECAP",VLOOKUP([1]Composições!$B1,SUDECAP_INSUMO,3,0), IF([1]Composições!$A1="TCPO",VLOOKUP([1]Composições!$B1,TCPO_INSUMO,3,0), IF([1]Composições!$A1="COTAÇÃO",VLOOKUP([1]Composições!$B1,COTACAO,3,0), IF([1]Composições!$A1=NOME_BI_1,VLOOKUP([1]Composições!$B1,BANCO_1_INSUMO,3,0), IF([1]Composições!$A1=NOME_BI_2,VLOOKUP([1]Composições!$B1,BANCO_2_INSUMO,3,0), IF([1]Composições!$A1=NOME_BI_3,VLOOKUP([1]Composições!$B1,BANCO_3_INSUMO,3,0), IF([1]Composições!$A1=NOME_BI_4,VLOOKUP([1]Composições!$B1,BANCO_4_INSUMO,3,0), IF([1]Composições!$A1=NOME_BI_5,VLOOKUP([1]Composições!$B1,BANCO_5_INSUMO,3,0), IF([1]Composições!$A1=NOME_BI_6,VLOOKUP([1]Composições!$B1,BANCO_6_INSUMO,3,0), IF([1]Composições!$A1=NOME_BI_7,VLOOKUP([1]Composições!$B1,BANCO_7_INSUMO,3,0), IF([1]Composições!$A1=NOME_BI_8,VLOOKUP([1]Composições!$B1,BANCO_8_INSUMO,3,0), IF([1]Composições!$A1=NOME_BI_9,VLOOKUP([1]Composições!$B1,BANCO_8_INSUMO,3,0), IF([1]Composições!$A1=NOME_BI_10,VLOOKUP([1]Composições!$B1,BANCO_10_INSUMO,3,0), 0) ))))))))))))))))), 0)),  0)</definedName>
    <definedName name="PROCURA_UNIDADE_MATERIAL" localSheetId="4">#N/A</definedName>
    <definedName name="PROCURA_UNIDADE_MATERIAL">#N/A</definedName>
    <definedName name="PROCURA_UNIDADE_SERVICO" localSheetId="4">IFERROR( IF(AND(#REF!="",#REF!=""),0, IF(#REF!="SINAPI",VLOOKUP(#REF!,SINAPI_SERVICO,3,0), IF(#REF!="COMPOSIÇÃO",VLOOKUP(#REF!,BDI!COMPOSIÇÕES,3,0), IF(#REF!="IOPES",VLOOKUP(#REF!,IOPES_SERVICO,3,0), IF(#REF!="SETOP",VLOOKUP(#REF!,SETOP_SERVICO,3,0), IF(#REF!="SUDECAP",VLOOKUP(#REF!,SUDECAP_SERVICO,3,0), IF(#REF!="TCPO",VLOOKUP(#REF!,TCPO_SERVICO,3,0), IF(#REF!="COTAÇÃO",VLOOKUP(#REF!,COTACAO,3,0), IF(#REF!=NOME_BS_1,VLOOKUP(#REF!,BANCO_1_SERVICO,3,0), IF(#REF!=NOME_BS_2,VLOOKUP(#REF!,BANCO_2_SERVICO,3,0), IF(#REF!=NOME_BS_3,VLOOKUP(#REF!,BANCO_3_SERVICO,3,0), IF(#REF!=NOME_BS_4,VLOOKUP(#REF!,BANCO_4_SERVICO,3,0), IF(#REF!=NOME_BS_5,VLOOKUP(#REF!,BANCO_5_SERVICO,3,0), IF(#REF!=NOME_BS_6,VLOOKUP(#REF!,BANCO_6_SERVICO,3,0), IF(#REF!=NOME_BS_7,VLOOKUP(#REF!,BANCO_7_SERVICO,3,0), IF(#REF!=NOME_BS_8,VLOOKUP(#REF!,BANCO_8_SERVICO,3,0), IF(#REF!=NOME_BS_9,VLOOKUP(#REF!,BANCO_9_SERVICO,3,0), IF(#REF!=NOME_BS_10,VLOOKUP(#REF!,BANCO_10_SERVICO,3,0), 0) ))))))))))))))))), 0)</definedName>
    <definedName name="PROCURA_UNIDADE_SERVICO">IFERROR( IF(AND(#REF!="",#REF!=""),0, IF(#REF!="SINAPI",VLOOKUP(#REF!,SINAPI_SERVICO,3,0), IF(#REF!="COMPOSIÇÃO",VLOOKUP(#REF!,COMPOSIÇÕES,3,0), IF(#REF!="IOPES",VLOOKUP(#REF!,IOPES_SERVICO,3,0), IF(#REF!="SETOP",VLOOKUP(#REF!,SETOP_SERVICO,3,0), IF(#REF!="SUDECAP",VLOOKUP(#REF!,SUDECAP_SERVICO,3,0), IF(#REF!="TCPO",VLOOKUP(#REF!,TCPO_SERVICO,3,0), IF(#REF!="COTAÇÃO",VLOOKUP(#REF!,COTACAO,3,0), IF(#REF!=NOME_BS_1,VLOOKUP(#REF!,BANCO_1_SERVICO,3,0), IF(#REF!=NOME_BS_2,VLOOKUP(#REF!,BANCO_2_SERVICO,3,0), IF(#REF!=NOME_BS_3,VLOOKUP(#REF!,BANCO_3_SERVICO,3,0), IF(#REF!=NOME_BS_4,VLOOKUP(#REF!,BANCO_4_SERVICO,3,0), IF(#REF!=NOME_BS_5,VLOOKUP(#REF!,BANCO_5_SERVICO,3,0), IF(#REF!=NOME_BS_6,VLOOKUP(#REF!,BANCO_6_SERVICO,3,0), IF(#REF!=NOME_BS_7,VLOOKUP(#REF!,BANCO_7_SERVICO,3,0), IF(#REF!=NOME_BS_8,VLOOKUP(#REF!,BANCO_8_SERVICO,3,0), IF(#REF!=NOME_BS_9,VLOOKUP(#REF!,BANCO_9_SERVICO,3,0), IF(#REF!=NOME_BS_10,VLOOKUP(#REF!,BANCO_10_SERVICO,3,0), 0) ))))))))))))))))), 0)</definedName>
    <definedName name="PROJ">#REF!</definedName>
    <definedName name="PRT">#REF!</definedName>
    <definedName name="pv">#REF!</definedName>
    <definedName name="PVP_A">#REF!</definedName>
    <definedName name="PVP_B" localSheetId="4">#REF!</definedName>
    <definedName name="PVP_B">#REF!</definedName>
    <definedName name="PVP_C" localSheetId="4">#REF!</definedName>
    <definedName name="PVP_C">#REF!</definedName>
    <definedName name="PVP_D" localSheetId="4">#REF!</definedName>
    <definedName name="PVP_D">#REF!</definedName>
    <definedName name="PVP_E" localSheetId="4">#REF!</definedName>
    <definedName name="PVP_E">#REF!</definedName>
    <definedName name="PVP_F">#REF!</definedName>
    <definedName name="PVP_G">#REF!</definedName>
    <definedName name="PVP_H">#REF!</definedName>
    <definedName name="PVP_I">#REF!</definedName>
    <definedName name="PVP_J">#REF!</definedName>
    <definedName name="PVS">#REF!</definedName>
    <definedName name="PVS_B" localSheetId="4">#REF!</definedName>
    <definedName name="PVS_B">#REF!</definedName>
    <definedName name="PVS_C" localSheetId="4">#REF!</definedName>
    <definedName name="PVS_C">#REF!</definedName>
    <definedName name="PVS_D" localSheetId="4">#REF!</definedName>
    <definedName name="PVS_D">#REF!</definedName>
    <definedName name="PVS_E" localSheetId="4">#REF!</definedName>
    <definedName name="PVS_E">#REF!</definedName>
    <definedName name="PVS_F">#REF!</definedName>
    <definedName name="PVS_G">#REF!</definedName>
    <definedName name="PVS_H">#REF!</definedName>
    <definedName name="PVS_I">#REF!</definedName>
    <definedName name="PVS_J">#REF!</definedName>
    <definedName name="QCI.CPManual" hidden="1">ROUND(#REF!,2)</definedName>
    <definedName name="QCI.DescManual" hidden="1">#REF!</definedName>
    <definedName name="QCI.Divisao" hidden="1">#REF!</definedName>
    <definedName name="QCI.ExisteManual" hidden="1">(COUNTIF(#REF!,"Manual")+COUNTIF(#REF!,"SemiAuto"))&gt;0</definedName>
    <definedName name="QCI.InvManual" hidden="1">ROUND(#REF!,2)</definedName>
    <definedName name="QCI.ItemInvestimento" hidden="1">OFFSET(#REF!,1,0,COUNTA(#REF!)-1,1)</definedName>
    <definedName name="QCI.MaxCPManual" hidden="1">#REF!-#REF!</definedName>
    <definedName name="QCI.MaxOUManual" hidden="1">#REF!-#REF!</definedName>
    <definedName name="QCI.OutrosManual" hidden="1">ROUND(#REF!,2)</definedName>
    <definedName name="QCI.SubItemInvestimento" hidden="1">OFFSET(#REF!,1,MATCH(#REF!,#REF!,0)-1,INDEX(#REF!,MATCH(#REF!,#REF!,0)+1))</definedName>
    <definedName name="QCI.SumCPMANUAL" hidden="1">SUMIF(#REF!,"Manual",#REF!)</definedName>
    <definedName name="QCI.SumINVMANUAL" hidden="1">SUMIF(#REF!,"Manual",#REF!)</definedName>
    <definedName name="QCI.SumOUTROSMANUAL" hidden="1">SUMIF(#REF!,"Manual",#REF!)</definedName>
    <definedName name="QCI.SumREPASSEMANUAL" localSheetId="4" hidden="1">QCI.SumINVMANUAL-QCI.CPManual-QCI.OutrosManual</definedName>
    <definedName name="QCI.SumREPASSEMANUAL" hidden="1">QCI.SumINVMANUAL-QCI.CPManual-QCI.OutrosManual</definedName>
    <definedName name="qq">#REF!,#REF!</definedName>
    <definedName name="RAH">#REF!</definedName>
    <definedName name="RAH_1">#REF!</definedName>
    <definedName name="ralo">#REF!</definedName>
    <definedName name="ramp">#REF!</definedName>
    <definedName name="rasgo">#REF!</definedName>
    <definedName name="RawData">#N/A</definedName>
    <definedName name="RawHeader">#REF!</definedName>
    <definedName name="reaterro">#REF!</definedName>
    <definedName name="rec">#REF!,#REF!</definedName>
    <definedName name="recuper">#REF!,#REF!</definedName>
    <definedName name="REDE_COLETORA">#REF!</definedName>
    <definedName name="REF_SERVICOS">#REF!</definedName>
    <definedName name="REFERENCIA.Descricao" localSheetId="4" hidden="1">IF(ISNUMBER(#REF!),OFFSET(INDIRECT(ORÇAMENTO.BancoRef),#REF!-1,3,1),#REF!)</definedName>
    <definedName name="REFERENCIA.Descricao" hidden="1">IF(ISNUMBER(#REF!),OFFSET(INDIRECT(ORÇAMENTO.BancoRef),#REF!-1,3,1),#REF!)</definedName>
    <definedName name="REFERENCIA.Desonerado" localSheetId="4" hidden="1">IF(ISNUMBER(#REF!),VALUE(OFFSET(INDIRECT(ORÇAMENTO.BancoRef),#REF!-1,5,1)),0)</definedName>
    <definedName name="REFERENCIA.Desonerado" hidden="1">IF(ISNUMBER(#REF!),VALUE(OFFSET(INDIRECT(ORÇAMENTO.BancoRef),#REF!-1,5,1)),0)</definedName>
    <definedName name="REFERENCIA.NaoDesonerado" localSheetId="4" hidden="1">IF(ISNUMBER(#REF!),VALUE(OFFSET(INDIRECT(ORÇAMENTO.BancoRef),#REF!-1,6,1)),0)</definedName>
    <definedName name="REFERENCIA.NaoDesonerado" hidden="1">IF(ISNUMBER(#REF!),VALUE(OFFSET(INDIRECT(ORÇAMENTO.BancoRef),#REF!-1,6,1)),0)</definedName>
    <definedName name="REFERENCIA.Unidade" localSheetId="4" hidden="1">IF(ISNUMBER(#REF!),OFFSET(INDIRECT(ORÇAMENTO.BancoRef),#REF!-1,4,1),"-")</definedName>
    <definedName name="REFERENCIA.Unidade" hidden="1">IF(ISNUMBER(#REF!),OFFSET(INDIRECT(ORÇAMENTO.BancoRef),#REF!-1,4,1),"-")</definedName>
    <definedName name="reg_placa">#REF!</definedName>
    <definedName name="reg_rolo">#REF!</definedName>
    <definedName name="RegimeExecucao" localSheetId="4" hidden="1">IF(OR(Import.RegimeExecução="",Import.RegimeExecução="Empreitada por Preço Global",Import.RegimeExecução="Empreitada Integral"),"Global","Unitário")</definedName>
    <definedName name="RegimeExecucao" hidden="1">IF(OR(Import.RegimeExecução="",Import.RegimeExecução="Empreitada por Preço Global",Import.RegimeExecução="Empreitada Integral"),"Global","Unitário")</definedName>
    <definedName name="Reimbursement">"Reembolso"</definedName>
    <definedName name="RESP.">#REF!</definedName>
    <definedName name="rfv">#REF!</definedName>
    <definedName name="rfv_1">#REF!</definedName>
    <definedName name="rio" localSheetId="4" hidden="1">{#N/A,#N/A,FALSE,"Cronograma";#N/A,#N/A,FALSE,"Cronogr. 2"}</definedName>
    <definedName name="rio" hidden="1">{#N/A,#N/A,FALSE,"Cronograma";#N/A,#N/A,FALSE,"Cronogr. 2"}</definedName>
    <definedName name="rpa">#REF!</definedName>
    <definedName name="rpa_1">#REF!</definedName>
    <definedName name="rpb">#REF!</definedName>
    <definedName name="rpb_1">#REF!</definedName>
    <definedName name="rpp">#REF!</definedName>
    <definedName name="rpp_1">#REF!</definedName>
    <definedName name="RRE.MaxCPAcum" hidden="1">#REF!</definedName>
    <definedName name="RRE.MaxCPAnt" hidden="1">#REF!</definedName>
    <definedName name="RRE.MaxOUAcum" hidden="1">#REF!</definedName>
    <definedName name="RRE.MaxOUAnt" hidden="1">#REF!</definedName>
    <definedName name="RRE.Numero" hidden="1">OFFSET(#REF!,0,1)</definedName>
    <definedName name="RRE.VIMeta" hidden="1">#REF!</definedName>
    <definedName name="RTL">#REF!</definedName>
    <definedName name="SCOD02_010_0020">#REF!</definedName>
    <definedName name="SCOD02_010_0020_1">#REF!</definedName>
    <definedName name="SCOD02_010_0050">#REF!</definedName>
    <definedName name="SCOD02_010_0050_1">#REF!</definedName>
    <definedName name="SCOD02_010_0065">#REF!</definedName>
    <definedName name="SCOD02_010_0065_1">#REF!</definedName>
    <definedName name="SCOD02_010_0130">#REF!</definedName>
    <definedName name="SCOD02_010_0130_1">#REF!</definedName>
    <definedName name="SCOD03_010_0020">#REF!</definedName>
    <definedName name="SCOD03_010_0020_1">#REF!</definedName>
    <definedName name="SCOD03_010_0025">#REF!</definedName>
    <definedName name="SCOD03_010_0025_1">#REF!</definedName>
    <definedName name="SCOD03_010_0040">#REF!</definedName>
    <definedName name="SCOD03_010_0040_1">#REF!</definedName>
    <definedName name="SCOD03_010_0050">#REF!</definedName>
    <definedName name="SCOD03_010_0050_1">#REF!</definedName>
    <definedName name="SCOD03_010_0100">#REF!</definedName>
    <definedName name="SCOD03_010_0100_1">#REF!</definedName>
    <definedName name="SCOD03_010_0180">#REF!</definedName>
    <definedName name="SCOD03_010_0180_1">#REF!</definedName>
    <definedName name="SCOD03_010_0200">#REF!</definedName>
    <definedName name="SCOD03_010_0200_1">#REF!</definedName>
    <definedName name="SCOD04_010_0010">#REF!</definedName>
    <definedName name="SCOD04_010_0010_1">#REF!</definedName>
    <definedName name="SCOD04_010_0040">#REF!</definedName>
    <definedName name="SCOD04_010_0040_1">#REF!</definedName>
    <definedName name="SCOD04_010_0070">#REF!</definedName>
    <definedName name="SCOD04_010_0070_1">#REF!</definedName>
    <definedName name="SCOD04_010_0150">#REF!</definedName>
    <definedName name="SCOD04_010_0150_1">#REF!</definedName>
    <definedName name="SCOD04_010_0190">#REF!</definedName>
    <definedName name="SCOD04_010_0190_1">#REF!</definedName>
    <definedName name="SCOD04_010_0200">#REF!</definedName>
    <definedName name="SCOD04_010_0200_1">#REF!</definedName>
    <definedName name="SCOD04_010_0320">#REF!</definedName>
    <definedName name="SCOD04_010_0320_1">#REF!</definedName>
    <definedName name="SCOD04_010_0330">#REF!</definedName>
    <definedName name="SCOD04_010_0330_1">#REF!</definedName>
    <definedName name="SCOD04_010_0371">#REF!</definedName>
    <definedName name="SCOD04_010_0371_1">#REF!</definedName>
    <definedName name="SCOD04_010_0375">#REF!</definedName>
    <definedName name="SCOD04_010_0375_1">#REF!</definedName>
    <definedName name="SCOD04_010_0395">#REF!</definedName>
    <definedName name="SCOD04_010_0395_1">#REF!</definedName>
    <definedName name="SCOD04_010_0420">#REF!</definedName>
    <definedName name="SCOD04_010_0420_1">#REF!</definedName>
    <definedName name="SCOD04_010_0430">#REF!</definedName>
    <definedName name="SCOD04_010_0430_1">#REF!</definedName>
    <definedName name="SCOD05_010_0020">#REF!</definedName>
    <definedName name="SCOD05_010_0020_1">#REF!</definedName>
    <definedName name="SCOD08_010_0010">#REF!</definedName>
    <definedName name="SCOD08_010_0010_1">#REF!</definedName>
    <definedName name="SCOD08_010_0040">#REF!</definedName>
    <definedName name="SCOD08_010_0040_1">#REF!</definedName>
    <definedName name="SCOD08_010_0060">#REF!</definedName>
    <definedName name="SCOD08_010_0060_1">#REF!</definedName>
    <definedName name="SCOD08_010_0130">#REF!</definedName>
    <definedName name="SCOD08_010_0130_1">#REF!</definedName>
    <definedName name="SCOD08_010_0135">#REF!</definedName>
    <definedName name="SCOD08_010_0135_1">#REF!</definedName>
    <definedName name="SCOD08_010_0270">#REF!</definedName>
    <definedName name="SCOD08_010_0270_1">#REF!</definedName>
    <definedName name="SCOD09_010_0060">#REF!</definedName>
    <definedName name="SCOD09_010_0060_1">#REF!</definedName>
    <definedName name="SCOD09_010_0240">#REF!</definedName>
    <definedName name="SCOD09_010_0240_1">#REF!</definedName>
    <definedName name="SCOD09_010_0430">#REF!</definedName>
    <definedName name="SCOD09_010_0430_1">#REF!</definedName>
    <definedName name="SCOD09_010_0470">#REF!</definedName>
    <definedName name="SCOD09_010_0470_1">#REF!</definedName>
    <definedName name="SCOD09_010_0700">#REF!</definedName>
    <definedName name="SCOD09_010_0700_1">#REF!</definedName>
    <definedName name="SCOD10_010_0140">#REF!</definedName>
    <definedName name="SCOD10_010_0140_1">#REF!</definedName>
    <definedName name="SCOD10_010_0180">#REF!</definedName>
    <definedName name="SCOD10_010_0180_1">#REF!</definedName>
    <definedName name="SCOD10_010_0270">#REF!</definedName>
    <definedName name="SCOD10_010_0270_1">#REF!</definedName>
    <definedName name="SCOD10_010_0280">#REF!</definedName>
    <definedName name="SCOD10_010_0280_1">#REF!</definedName>
    <definedName name="SCOD10_010_0298">#REF!</definedName>
    <definedName name="SCOD10_010_0298_1">#REF!</definedName>
    <definedName name="SCOD10_010_0307">#REF!</definedName>
    <definedName name="SCOD10_010_0307_1">#REF!</definedName>
    <definedName name="SCOD10_010_0308">#REF!</definedName>
    <definedName name="SCOD10_010_0308_1">#REF!</definedName>
    <definedName name="SCOD10_010_0310">#REF!</definedName>
    <definedName name="SCOD10_010_0310_1">#REF!</definedName>
    <definedName name="SCOD10_010_0330">#REF!</definedName>
    <definedName name="SCOD10_010_0330_1">#REF!</definedName>
    <definedName name="SCOD10_010_0333">#REF!</definedName>
    <definedName name="SCOD10_010_0333_1">#REF!</definedName>
    <definedName name="SCOD10_010_0380">#REF!</definedName>
    <definedName name="SCOD10_010_0380_1">#REF!</definedName>
    <definedName name="SCOD10_010_0400">#REF!</definedName>
    <definedName name="SCOD10_010_0400_1">#REF!</definedName>
    <definedName name="SCOD10_010_0431">#REF!</definedName>
    <definedName name="SCOD10_010_0431_1">#REF!</definedName>
    <definedName name="SCOD10_010_1110">#REF!</definedName>
    <definedName name="SCOD10_010_1110_1">#REF!</definedName>
    <definedName name="SCOD12_010_0010">#REF!</definedName>
    <definedName name="SCOD12_010_0010_1">#REF!</definedName>
    <definedName name="SCOD12_010_0060">#REF!</definedName>
    <definedName name="SCOD12_010_0060_1">#REF!</definedName>
    <definedName name="SCOD12_010_0210">#REF!</definedName>
    <definedName name="SCOD12_010_0210_1">#REF!</definedName>
    <definedName name="SCOD12_010_0360">#REF!</definedName>
    <definedName name="SCOD12_010_0360_1">#REF!</definedName>
    <definedName name="SCOD12_010_0550">#REF!</definedName>
    <definedName name="SCOD12_010_0550_1">#REF!</definedName>
    <definedName name="SCOD13_010_0030">#REF!</definedName>
    <definedName name="SCOD13_010_0030_1">#REF!</definedName>
    <definedName name="SCOD13_010_0090">#REF!</definedName>
    <definedName name="SCOD13_010_0090_1">#REF!</definedName>
    <definedName name="SCOD13_010_0100">#REF!</definedName>
    <definedName name="SCOD13_010_0100_1">#REF!</definedName>
    <definedName name="SCOD13_010_0110">#REF!</definedName>
    <definedName name="SCOD13_010_0110_1">#REF!</definedName>
    <definedName name="SCOD13_010_1200">#REF!</definedName>
    <definedName name="SCOD13_010_1200_1">#REF!</definedName>
    <definedName name="SCOD15_010_0010">#REF!</definedName>
    <definedName name="SCOD15_010_0010_1">#REF!</definedName>
    <definedName name="SCOD15_010_0055">#REF!</definedName>
    <definedName name="SCOD15_010_0055_1">#REF!</definedName>
    <definedName name="SCOD15_010_0140">#REF!</definedName>
    <definedName name="SCOD15_010_0140_1">#REF!</definedName>
    <definedName name="SCOD15_010_0181">#REF!</definedName>
    <definedName name="SCOD15_010_0181_1">#REF!</definedName>
    <definedName name="SCOD15_010_0270">#REF!</definedName>
    <definedName name="SCOD15_010_0270_1">#REF!</definedName>
    <definedName name="SCOD15_010_0280">#REF!</definedName>
    <definedName name="SCOD15_010_0280_1">#REF!</definedName>
    <definedName name="SCOD15_010_0290">#REF!</definedName>
    <definedName name="SCOD15_010_0290_1">#REF!</definedName>
    <definedName name="SCOD16_010_0010">#REF!</definedName>
    <definedName name="SCOD16_010_0010_1">#REF!</definedName>
    <definedName name="SCOD16_010_0060">#REF!</definedName>
    <definedName name="SCOD16_010_0060_1">#REF!</definedName>
    <definedName name="SCOD16_010_0110">#REF!</definedName>
    <definedName name="SCOD16_010_0110_1">#REF!</definedName>
    <definedName name="SCOD16_010_0120">#REF!</definedName>
    <definedName name="SCOD16_010_0120_1">#REF!</definedName>
    <definedName name="SCOD16_010_0170">#REF!</definedName>
    <definedName name="SCOD16_010_0170_1">#REF!</definedName>
    <definedName name="SCOD17_010_0080">#REF!</definedName>
    <definedName name="SCOD17_010_0080_1">#REF!</definedName>
    <definedName name="SCOD17_010_0100">#REF!</definedName>
    <definedName name="SCOD17_010_0100_1">#REF!</definedName>
    <definedName name="SCOD17_010_0150">#REF!</definedName>
    <definedName name="SCOD17_010_0150_1">#REF!</definedName>
    <definedName name="SCOD17_010_0290">#REF!</definedName>
    <definedName name="SCOD17_010_0290_1">#REF!</definedName>
    <definedName name="SCOD17_010_0390">#REF!</definedName>
    <definedName name="SCOD17_010_0390_1">#REF!</definedName>
    <definedName name="SCOD17_010_0436">#REF!</definedName>
    <definedName name="SCOD17_010_0436_1">#REF!</definedName>
    <definedName name="SCOD17_010_0437">#REF!</definedName>
    <definedName name="SCOD17_010_0437_1">#REF!</definedName>
    <definedName name="SCOD17_010_0602">#REF!</definedName>
    <definedName name="SCOD17_010_0602_1">#REF!</definedName>
    <definedName name="SCODCOMPOSIÇÃO01">#REF!</definedName>
    <definedName name="SCODCOMPOSIÇÃO01A">#REF!</definedName>
    <definedName name="SCODCOMPOSIÇÃO02">#REF!</definedName>
    <definedName name="SCODCOTADO01">#REF!</definedName>
    <definedName name="SCODCOTADO01_1">#REF!</definedName>
    <definedName name="SCODCOTADO02">#REF!</definedName>
    <definedName name="SCODCOTADO02_1">#REF!</definedName>
    <definedName name="SCODCOTADO03">#REF!</definedName>
    <definedName name="SCODCOTADO03_1">#REF!</definedName>
    <definedName name="SCODCOTADO04">#REF!</definedName>
    <definedName name="SCODCOTADO04_1">#REF!</definedName>
    <definedName name="SCODCOTADO05">#REF!</definedName>
    <definedName name="SCODCOTADO05_1">#REF!</definedName>
    <definedName name="SCODCOTADO06">#REF!</definedName>
    <definedName name="SCODCOTADO06_1">#REF!</definedName>
    <definedName name="SCODVERBA01">#REF!</definedName>
    <definedName name="SCODVERBA01_1">#REF!</definedName>
    <definedName name="SCOMPOS01">#REF!</definedName>
    <definedName name="SCOMPOS01_1">#REF!</definedName>
    <definedName name="sd">#N/A</definedName>
    <definedName name="SDS">#REF!</definedName>
    <definedName name="Sede_Detran_Consulta">#REF!</definedName>
    <definedName name="SENHAGT" hidden="1">"PM2CAIXA"</definedName>
    <definedName name="SERVIÇOS_COMPLEMENTARES">#REF!</definedName>
    <definedName name="SERVIÇOS_PRELIMINARES">#REF!</definedName>
    <definedName name="Servicos_Tecnicos">#REF!</definedName>
    <definedName name="Servicos_Tecnicos_">#REF!</definedName>
    <definedName name="setop.12">#REF!</definedName>
    <definedName name="SETOP_INSUMO">#REF!</definedName>
    <definedName name="SETOP_SERVICO">#REF!</definedName>
    <definedName name="SHARED_FORMULA_1_98_1_98_1">NA()</definedName>
    <definedName name="SHARED_FORMULA_10_38_10_38_0">NA()</definedName>
    <definedName name="SHARED_FORMULA_10_524_10_524_0">NA()</definedName>
    <definedName name="SHARED_FORMULA_10_594_10_594_0">NA()</definedName>
    <definedName name="SHARED_FORMULA_10_608_10_608_0">NA()</definedName>
    <definedName name="SHARED_FORMULA_10_633_10_633_0">NA()</definedName>
    <definedName name="SHARED_FORMULA_10_672_10_672_0">NA()</definedName>
    <definedName name="SHARED_FORMULA_10_714_10_714_0">NA()</definedName>
    <definedName name="SHARED_FORMULA_10_8_10_8_0">NA()</definedName>
    <definedName name="SHARED_FORMULA_11_38_11_38_0">NA()</definedName>
    <definedName name="SHARED_FORMULA_11_46_11_46_0">NA()</definedName>
    <definedName name="SHARED_FORMULA_11_517_11_517_0">NA()</definedName>
    <definedName name="SHARED_FORMULA_11_532_11_532_0">NA()</definedName>
    <definedName name="SHARED_FORMULA_11_544_11_544_0">NA()</definedName>
    <definedName name="SHARED_FORMULA_11_553_11_553_0">NA()</definedName>
    <definedName name="SHARED_FORMULA_11_561_11_561_0">NA()</definedName>
    <definedName name="SHARED_FORMULA_11_594_11_594_0">NA()</definedName>
    <definedName name="SHARED_FORMULA_11_608_11_608_0">NA()</definedName>
    <definedName name="SHARED_FORMULA_11_61_11_61_0">NA()</definedName>
    <definedName name="SHARED_FORMULA_11_633_11_633_0">NA()</definedName>
    <definedName name="SHARED_FORMULA_11_658_11_658_0">NA()</definedName>
    <definedName name="SHARED_FORMULA_11_672_11_672_0">NA()</definedName>
    <definedName name="SHARED_FORMULA_11_695_11_695_0">NA()</definedName>
    <definedName name="SHARED_FORMULA_11_8_11_8_0">NA()</definedName>
    <definedName name="SHARED_FORMULA_11_8_11_8_4">#REF!*#REF!</definedName>
    <definedName name="SHARED_FORMULA_11_89_11_89_0">NA()</definedName>
    <definedName name="SHARED_FORMULA_11_9_11_9_3">NA()</definedName>
    <definedName name="SHARED_FORMULA_11_9_11_9_4">NA()</definedName>
    <definedName name="SHARED_FORMULA_12_9_12_9_4">NA()</definedName>
    <definedName name="SHARED_FORMULA_13_17_13_17_116">#REF!*#REF!</definedName>
    <definedName name="SHARED_FORMULA_13_17_13_17_121">#REF!*#REF!</definedName>
    <definedName name="SHARED_FORMULA_13_17_13_17_154">#REF!*#REF!</definedName>
    <definedName name="SHARED_FORMULA_13_17_13_17_159">#REF!*#REF!</definedName>
    <definedName name="SHARED_FORMULA_13_19_13_19_109">#REF!*#REF!</definedName>
    <definedName name="SHARED_FORMULA_13_19_13_19_122">#REF!*#REF!</definedName>
    <definedName name="SHARED_FORMULA_13_19_13_19_160">#REF!*#REF!</definedName>
    <definedName name="SHARED_FORMULA_13_19_13_19_46">#REF!*#REF!</definedName>
    <definedName name="SHARED_FORMULA_13_19_13_19_69">#REF!*#REF!</definedName>
    <definedName name="SHARED_FORMULA_13_19_13_19_79">#REF!*#REF!</definedName>
    <definedName name="SHARED_FORMULA_16_10_16_10_3">NA()</definedName>
    <definedName name="SHARED_FORMULA_16_10_16_10_4">NA()</definedName>
    <definedName name="SHARED_FORMULA_16_39_16_39_3">NA()</definedName>
    <definedName name="SHARED_FORMULA_16_65_16_65_3">NA()</definedName>
    <definedName name="SHARED_FORMULA_16_8_16_8_4">#REF!-SUM(#REF!)</definedName>
    <definedName name="SHARED_FORMULA_17_10_17_10_4">NA()</definedName>
    <definedName name="SHARED_FORMULA_17_11_17_11_4">#REF!</definedName>
    <definedName name="SHARED_FORMULA_17_39_17_39_3">NA()</definedName>
    <definedName name="SHARED_FORMULA_17_65_17_65_3">NA()</definedName>
    <definedName name="SHARED_FORMULA_17_79_17_79_3">NA()</definedName>
    <definedName name="SHARED_FORMULA_17_9_17_9_3">NA()</definedName>
    <definedName name="SHARED_FORMULA_18_27_18_27_6">ROUND(#REF!/#REF!,4)*100</definedName>
    <definedName name="SHARED_FORMULA_18_39_18_39_3">NA()</definedName>
    <definedName name="SHARED_FORMULA_18_42_18_42_2">NA()</definedName>
    <definedName name="SHARED_FORMULA_19_39_19_39_3">NA()</definedName>
    <definedName name="SHARED_FORMULA_2_2_2_2_7">(#REF!/100)+1</definedName>
    <definedName name="SHARED_FORMULA_2_850_2_850_1">"#ref!"</definedName>
    <definedName name="SHARED_FORMULA_2_854_2_854_1">NA()</definedName>
    <definedName name="SHARED_FORMULA_2_858_2_858_1">NA()</definedName>
    <definedName name="SHARED_FORMULA_2_861_2_861_1">NA()</definedName>
    <definedName name="SHARED_FORMULA_21_20_21_20_69">#REF!*#REF!</definedName>
    <definedName name="SHARED_FORMULA_21_9_21_9_3">NA()</definedName>
    <definedName name="SHARED_FORMULA_21_9_21_9_4">NA()</definedName>
    <definedName name="SHARED_FORMULA_22_10_22_10_3">NA()</definedName>
    <definedName name="SHARED_FORMULA_22_10_22_10_4">NA()</definedName>
    <definedName name="SHARED_FORMULA_22_39_22_39_3">NA()</definedName>
    <definedName name="SHARED_FORMULA_22_9_22_9_4">NA()</definedName>
    <definedName name="SHARED_FORMULA_23_10_23_10_3">NA()</definedName>
    <definedName name="SHARED_FORMULA_23_10_23_10_4">NA()</definedName>
    <definedName name="SHARED_FORMULA_23_39_23_39_3">NA()</definedName>
    <definedName name="SHARED_FORMULA_23_61_23_61_3">NA()</definedName>
    <definedName name="SHARED_FORMULA_24_10_24_10_3">NA()</definedName>
    <definedName name="SHARED_FORMULA_24_10_24_10_4">NA()</definedName>
    <definedName name="SHARED_FORMULA_24_13_24_13_3">NA()</definedName>
    <definedName name="SHARED_FORMULA_24_31_24_31_3">NA()</definedName>
    <definedName name="SHARED_FORMULA_25_10_25_10_3">NA()</definedName>
    <definedName name="SHARED_FORMULA_25_27_25_27_3">NA()</definedName>
    <definedName name="SHARED_FORMULA_25_31_25_31_3">NA()</definedName>
    <definedName name="SHARED_FORMULA_26_10_26_10_3">NA()</definedName>
    <definedName name="SHARED_FORMULA_26_10_26_10_4">NA()</definedName>
    <definedName name="SHARED_FORMULA_26_39_26_39_3">NA()</definedName>
    <definedName name="SHARED_FORMULA_26_8_26_8_4">#REF!</definedName>
    <definedName name="SHARED_FORMULA_27_10_27_10_3">NA()</definedName>
    <definedName name="SHARED_FORMULA_27_10_27_10_4">NA()</definedName>
    <definedName name="SHARED_FORMULA_27_39_27_39_3">NA()</definedName>
    <definedName name="SHARED_FORMULA_27_65_27_65_3">NA()</definedName>
    <definedName name="SHARED_FORMULA_27_79_27_79_3">NA()</definedName>
    <definedName name="SHARED_FORMULA_3_1_3_1_5">#REF!*#REF!</definedName>
    <definedName name="SHARED_FORMULA_3_19_3_19_110">#REF!*#REF!</definedName>
    <definedName name="SHARED_FORMULA_3_2_3_2_5">NA()</definedName>
    <definedName name="SHARED_FORMULA_3_20_3_20_159">#REF!*#REF!</definedName>
    <definedName name="SHARED_FORMULA_3_20_3_20_5">#REF!*#REF!</definedName>
    <definedName name="SHARED_FORMULA_3_20_3_20_70">#REF!*#REF!</definedName>
    <definedName name="SHARED_FORMULA_3_20_3_20_80">#REF!*#REF!</definedName>
    <definedName name="SHARED_FORMULA_3_7_3_7_6">#REF!/#REF!</definedName>
    <definedName name="SHARED_FORMULA_3_9_3_9_5">#REF!*#REF!</definedName>
    <definedName name="SHARED_FORMULA_31_39_31_39_3">NA()</definedName>
    <definedName name="SHARED_FORMULA_31_9_31_9_3">NA()</definedName>
    <definedName name="SHARED_FORMULA_31_9_31_9_4">NA()</definedName>
    <definedName name="SHARED_FORMULA_32_10_32_10_3">NA()</definedName>
    <definedName name="SHARED_FORMULA_32_10_32_10_4">NA()</definedName>
    <definedName name="SHARED_FORMULA_32_39_32_39_3">NA()</definedName>
    <definedName name="SHARED_FORMULA_32_70_32_70_3">NA()</definedName>
    <definedName name="SHARED_FORMULA_32_79_32_79_3">NA()</definedName>
    <definedName name="SHARED_FORMULA_32_9_32_9_4">NA()</definedName>
    <definedName name="SHARED_FORMULA_33_10_33_10_4">NA()</definedName>
    <definedName name="SHARED_FORMULA_33_8_33_8_4">#REF!</definedName>
    <definedName name="SHARED_FORMULA_33_9_33_9_3">NA()</definedName>
    <definedName name="SHARED_FORMULA_33_9_33_9_4">NA()</definedName>
    <definedName name="SHARED_FORMULA_34_9_34_9_3">NA()</definedName>
    <definedName name="SHARED_FORMULA_34_9_34_9_4">NA()</definedName>
    <definedName name="SHARED_FORMULA_35_10_35_10_3">NA()</definedName>
    <definedName name="SHARED_FORMULA_35_10_35_10_4">NA()</definedName>
    <definedName name="SHARED_FORMULA_35_39_35_39_3">NA()</definedName>
    <definedName name="SHARED_FORMULA_35_70_35_70_3">NA()</definedName>
    <definedName name="SHARED_FORMULA_35_79_35_79_3">NA()</definedName>
    <definedName name="SHARED_FORMULA_36_10_36_10_4">NA()</definedName>
    <definedName name="SHARED_FORMULA_5_14_5_14_192">NA()</definedName>
    <definedName name="SHARED_FORMULA_5_16_5_16_187">NA()</definedName>
    <definedName name="SHARED_FORMULA_5_17_5_17_116">#REF!*#REF!</definedName>
    <definedName name="SHARED_FORMULA_5_17_5_17_121">#REF!*#REF!</definedName>
    <definedName name="SHARED_FORMULA_5_17_5_17_154">#REF!*#REF!</definedName>
    <definedName name="SHARED_FORMULA_5_17_5_17_159">#REF!*#REF!</definedName>
    <definedName name="SHARED_FORMULA_5_17_5_17_183">NA()</definedName>
    <definedName name="SHARED_FORMULA_5_17_5_17_231">NA()</definedName>
    <definedName name="SHARED_FORMULA_5_17_5_17_45">#REF!*#REF!</definedName>
    <definedName name="SHARED_FORMULA_5_17_5_17_61">#REF!*#REF!</definedName>
    <definedName name="SHARED_FORMULA_5_18_5_18_120">NA()</definedName>
    <definedName name="SHARED_FORMULA_5_18_5_18_158">#REF!*#REF!</definedName>
    <definedName name="SHARED_FORMULA_5_18_5_18_85">#REF!*#REF!</definedName>
    <definedName name="SHARED_FORMULA_5_18_5_18_97">#REF!*#REF!</definedName>
    <definedName name="SHARED_FORMULA_5_19_5_19_109">#REF!*#REF!</definedName>
    <definedName name="SHARED_FORMULA_5_19_5_19_122">#REF!*#REF!</definedName>
    <definedName name="SHARED_FORMULA_5_19_5_19_160">#REF!*#REF!</definedName>
    <definedName name="SHARED_FORMULA_5_19_5_19_162">#REF!*#REF!</definedName>
    <definedName name="SHARED_FORMULA_5_19_5_19_46">#REF!*#REF!</definedName>
    <definedName name="SHARED_FORMULA_5_19_5_19_79">#REF!*#REF!</definedName>
    <definedName name="SHARED_FORMULA_5_19_5_19_80">#REF!*#REF!</definedName>
    <definedName name="SHARED_FORMULA_5_20_5_20_159">#REF!*#REF!</definedName>
    <definedName name="SHARED_FORMULA_5_20_5_20_25">NA()</definedName>
    <definedName name="SHARED_FORMULA_5_20_5_20_26">NA()</definedName>
    <definedName name="SHARED_FORMULA_5_20_5_20_37">#REF!*#REF!</definedName>
    <definedName name="SHARED_FORMULA_5_20_5_20_52">NA()</definedName>
    <definedName name="SHARED_FORMULA_5_20_5_20_69">#REF!*#REF!</definedName>
    <definedName name="SHARED_FORMULA_5_20_5_20_84">NA()</definedName>
    <definedName name="SHARED_FORMULA_5_73_5_73_0">ROUND(#REF!*3,2)</definedName>
    <definedName name="SHARED_FORMULA_6_11_6_11_0">#REF!</definedName>
    <definedName name="SHARED_FORMULA_6_120_6_120_1">"#ref!"*"#ref!"</definedName>
    <definedName name="SHARED_FORMULA_6_123_6_123_1">NA()</definedName>
    <definedName name="SHARED_FORMULA_6_143_6_143_0">NA()</definedName>
    <definedName name="SHARED_FORMULA_6_145_6_145_0">#REF!</definedName>
    <definedName name="SHARED_FORMULA_6_1472_6_1472_1">NA()</definedName>
    <definedName name="SHARED_FORMULA_6_1481_6_1481_1">NA()</definedName>
    <definedName name="SHARED_FORMULA_6_15_6_15_0">NA()</definedName>
    <definedName name="SHARED_FORMULA_6_1512_6_1512_1">ROUNDUP(#REF!*#REF!*#REF!,1)</definedName>
    <definedName name="SHARED_FORMULA_6_1516_6_1516_1">NA()</definedName>
    <definedName name="SHARED_FORMULA_6_157_6_157_0">#REF!</definedName>
    <definedName name="SHARED_FORMULA_6_166_6_166_0">#REF!</definedName>
    <definedName name="SHARED_FORMULA_6_177_6_177_0">#REF!</definedName>
    <definedName name="SHARED_FORMULA_6_190_6_190_0">#REF!</definedName>
    <definedName name="SHARED_FORMULA_6_207_6_207_0">NA()</definedName>
    <definedName name="SHARED_FORMULA_6_215_6_215_0">#REF!</definedName>
    <definedName name="SHARED_FORMULA_6_22_6_22_0">#REF!</definedName>
    <definedName name="SHARED_FORMULA_6_233_6_233_0">#REF!</definedName>
    <definedName name="SHARED_FORMULA_6_245_6_245_0">#REF!</definedName>
    <definedName name="SHARED_FORMULA_6_2507_6_2507_1">NA()</definedName>
    <definedName name="SHARED_FORMULA_6_2521_6_2521_1">NA()</definedName>
    <definedName name="SHARED_FORMULA_6_255_6_255_1">NA()</definedName>
    <definedName name="SHARED_FORMULA_6_2603_6_2603_1">NA()</definedName>
    <definedName name="SHARED_FORMULA_6_267_6_267_0">#REF!</definedName>
    <definedName name="SHARED_FORMULA_6_2686_6_2686_1">NA()</definedName>
    <definedName name="SHARED_FORMULA_6_2692_6_2692_1">NA()</definedName>
    <definedName name="SHARED_FORMULA_6_271_6_271_0">NA()</definedName>
    <definedName name="SHARED_FORMULA_6_276_6_276_0">#REF!</definedName>
    <definedName name="SHARED_FORMULA_6_2779_6_2779_1">NA()</definedName>
    <definedName name="SHARED_FORMULA_6_281_6_281_1">NA()</definedName>
    <definedName name="SHARED_FORMULA_6_2816_6_2816_1">NA()</definedName>
    <definedName name="SHARED_FORMULA_6_2819_6_2819_1">NA()</definedName>
    <definedName name="SHARED_FORMULA_6_2876_6_2876_1">#REF!*#REF!*#REF!</definedName>
    <definedName name="SHARED_FORMULA_6_2880_6_2880_1">NA()</definedName>
    <definedName name="SHARED_FORMULA_6_291_6_291_0">#REF!</definedName>
    <definedName name="SHARED_FORMULA_6_2962_6_2962_1">#REF!*#REF!</definedName>
    <definedName name="SHARED_FORMULA_6_2966_6_2966_1">NA()</definedName>
    <definedName name="SHARED_FORMULA_6_2970_6_2970_1">#REF!*#REF!</definedName>
    <definedName name="SHARED_FORMULA_6_2974_6_2974_1">NA()</definedName>
    <definedName name="SHARED_FORMULA_6_3020_6_3020_1">ROUNDUP(#REF!*#REF!,1)</definedName>
    <definedName name="SHARED_FORMULA_6_3024_6_3024_1">NA()</definedName>
    <definedName name="SHARED_FORMULA_6_3050_6_3050_1">NA()</definedName>
    <definedName name="SHARED_FORMULA_6_3054_6_3054_1">NA()</definedName>
    <definedName name="SHARED_FORMULA_6_3059_6_3059_1">NA()</definedName>
    <definedName name="SHARED_FORMULA_6_3063_6_3063_1">NA()</definedName>
    <definedName name="SHARED_FORMULA_6_3069_6_3069_1">NA()</definedName>
    <definedName name="SHARED_FORMULA_6_3073_6_3073_1">NA()</definedName>
    <definedName name="SHARED_FORMULA_6_312_6_312_0">#REF!</definedName>
    <definedName name="SHARED_FORMULA_6_3196_6_3196_1">NA()</definedName>
    <definedName name="SHARED_FORMULA_6_32_6_32_0">#REF!</definedName>
    <definedName name="SHARED_FORMULA_6_3231_6_3231_1">ROUNDUP(#REF!*#REF!*#REF!,1)</definedName>
    <definedName name="SHARED_FORMULA_6_3235_6_3235_1">NA()</definedName>
    <definedName name="SHARED_FORMULA_6_3240_6_3240_1">ROUNDUP(#REF!*#REF!*#REF!,1)</definedName>
    <definedName name="SHARED_FORMULA_6_3244_6_3244_1">NA()</definedName>
    <definedName name="SHARED_FORMULA_6_3250_6_3250_1">ROUNDUP(#REF!*#REF!*#REF!,1)</definedName>
    <definedName name="SHARED_FORMULA_6_3254_6_3254_1">NA()</definedName>
    <definedName name="SHARED_FORMULA_6_335_6_335_0">NA()</definedName>
    <definedName name="SHARED_FORMULA_6_345_6_345_0">#REF!</definedName>
    <definedName name="SHARED_FORMULA_6_35_6_35_2">NA()</definedName>
    <definedName name="SHARED_FORMULA_6_369_6_369_1">NA()</definedName>
    <definedName name="SHARED_FORMULA_6_37_6_37_2">NA()</definedName>
    <definedName name="SHARED_FORMULA_6_38_6_38_0">NA()</definedName>
    <definedName name="SHARED_FORMULA_6_384_6_384_0">#REF!</definedName>
    <definedName name="SHARED_FORMULA_6_388_6_388_1">NA()</definedName>
    <definedName name="SHARED_FORMULA_6_398_6_398_0">#REF!</definedName>
    <definedName name="SHARED_FORMULA_6_399_6_399_0">NA()</definedName>
    <definedName name="SHARED_FORMULA_6_399_6_399_1">NA()</definedName>
    <definedName name="SHARED_FORMULA_6_40_6_40_0">#REF!</definedName>
    <definedName name="SHARED_FORMULA_6_404_6_404_1">NA()</definedName>
    <definedName name="SHARED_FORMULA_6_406_6_406_0">"#ref!"</definedName>
    <definedName name="SHARED_FORMULA_6_415_6_415_0">#REF!</definedName>
    <definedName name="SHARED_FORMULA_6_422_6_422_1">ROUNDUP("#ref!"*"#ref!"*"#ref!",1)</definedName>
    <definedName name="SHARED_FORMULA_6_425_6_425_1">NA()</definedName>
    <definedName name="SHARED_FORMULA_6_426_6_426_0">#REF!</definedName>
    <definedName name="SHARED_FORMULA_6_426_6_426_1">NA()</definedName>
    <definedName name="SHARED_FORMULA_6_433_6_433_1">NA()</definedName>
    <definedName name="SHARED_FORMULA_6_442_6_442_0">#REF!</definedName>
    <definedName name="SHARED_FORMULA_6_452_6_452_0">#REF!</definedName>
    <definedName name="SHARED_FORMULA_6_46_6_46_0">NA()</definedName>
    <definedName name="SHARED_FORMULA_6_463_6_463_0">NA()</definedName>
    <definedName name="SHARED_FORMULA_6_470_6_470_0">#REF!</definedName>
    <definedName name="SHARED_FORMULA_6_478_6_478_0">#REF!</definedName>
    <definedName name="SHARED_FORMULA_6_48_6_48_0">#REF!</definedName>
    <definedName name="SHARED_FORMULA_6_489_6_489_0">"#ref!"</definedName>
    <definedName name="SHARED_FORMULA_6_505_6_505_0">"#ref!"</definedName>
    <definedName name="SHARED_FORMULA_6_511_6_511_0">#REF!</definedName>
    <definedName name="SHARED_FORMULA_6_517_6_517_0">NA()</definedName>
    <definedName name="SHARED_FORMULA_6_527_6_527_0">NA()</definedName>
    <definedName name="SHARED_FORMULA_6_530_6_530_0">#REF!</definedName>
    <definedName name="SHARED_FORMULA_6_532_6_532_0">NA()</definedName>
    <definedName name="SHARED_FORMULA_6_544_6_544_0">NA()</definedName>
    <definedName name="SHARED_FORMULA_6_553_6_553_0">NA()</definedName>
    <definedName name="SHARED_FORMULA_6_561_6_561_0">NA()</definedName>
    <definedName name="SHARED_FORMULA_6_569_6_569_1">NA()</definedName>
    <definedName name="SHARED_FORMULA_6_572_6_572_0">#REF!</definedName>
    <definedName name="SHARED_FORMULA_6_575_6_575_1">NA()</definedName>
    <definedName name="SHARED_FORMULA_6_580_6_580_1">NA()</definedName>
    <definedName name="SHARED_FORMULA_6_594_6_594_0">NA()</definedName>
    <definedName name="SHARED_FORMULA_6_600_6_600_0">#REF!</definedName>
    <definedName name="SHARED_FORMULA_6_608_6_608_0">NA()</definedName>
    <definedName name="SHARED_FORMULA_6_61_6_61_0">NA()</definedName>
    <definedName name="SHARED_FORMULA_6_613_6_613_0">#REF!</definedName>
    <definedName name="SHARED_FORMULA_6_63_6_63_0">#REF!</definedName>
    <definedName name="SHARED_FORMULA_6_633_6_633_0">NA()</definedName>
    <definedName name="SHARED_FORMULA_6_638_6_638_0">#REF!</definedName>
    <definedName name="SHARED_FORMULA_6_64_6_64_0">#REF!</definedName>
    <definedName name="SHARED_FORMULA_6_655_6_655_0">NA()</definedName>
    <definedName name="SHARED_FORMULA_6_658_6_658_0">NA()</definedName>
    <definedName name="SHARED_FORMULA_6_662_6_662_0">#REF!</definedName>
    <definedName name="SHARED_FORMULA_6_672_6_672_0">NA()</definedName>
    <definedName name="SHARED_FORMULA_6_677_6_677_0">#REF!</definedName>
    <definedName name="SHARED_FORMULA_6_693_6_693_0">#REF!</definedName>
    <definedName name="SHARED_FORMULA_6_695_6_695_0">NA()</definedName>
    <definedName name="SHARED_FORMULA_6_719_6_719_0">NA()</definedName>
    <definedName name="SHARED_FORMULA_6_79_6_79_0">NA()</definedName>
    <definedName name="SHARED_FORMULA_6_881_6_881_1">ROUNDUP(#REF!*#REF!*#REF!,1)</definedName>
    <definedName name="SHARED_FORMULA_6_885_6_885_1">NA()</definedName>
    <definedName name="SHARED_FORMULA_6_889_6_889_1">NA()</definedName>
    <definedName name="SHARED_FORMULA_6_89_6_89_0">NA()</definedName>
    <definedName name="SHARED_FORMULA_6_91_6_91_0">#REF!</definedName>
    <definedName name="SHARED_FORMULA_6_96_6_96_0">#REF!</definedName>
    <definedName name="SHARED_FORMULA_7_10_7_10_0">IF(#REF!=0,"",+TRUNC(#REF!*#REF!,2))</definedName>
    <definedName name="SHARED_FORMULA_7_108_7_108_0">ROUND(#REF!*#REF!,2)</definedName>
    <definedName name="SHARED_FORMULA_7_110_7_110_0">NA()</definedName>
    <definedName name="SHARED_FORMULA_7_115_7_115_0">IF(#REF!=0,"",+TRUNC(#REF!*#REF!,2))</definedName>
    <definedName name="SHARED_FORMULA_7_120_7_120_1">"#ref!"*"#ref!"</definedName>
    <definedName name="SHARED_FORMULA_7_123_7_123_1">NA()</definedName>
    <definedName name="SHARED_FORMULA_7_124_7_124_0">NA()</definedName>
    <definedName name="SHARED_FORMULA_7_136_7_136_0">NA()</definedName>
    <definedName name="SHARED_FORMULA_7_137_7_137_0">NA()</definedName>
    <definedName name="SHARED_FORMULA_7_165_7_165_0">IF(#REF!=0,"",+TRUNC(#REF!*#REF!,2))</definedName>
    <definedName name="SHARED_FORMULA_7_172_7_172_0">IF("#ref!"=0,"",+TRUNC("#ref!"*"#ref!",2))</definedName>
    <definedName name="SHARED_FORMULA_7_179_7_179_0">IF(#REF!=0,"",+TRUNC(#REF!*#REF!,2))</definedName>
    <definedName name="SHARED_FORMULA_7_183_7_183_0">NA()</definedName>
    <definedName name="SHARED_FORMULA_7_187_7_187_0">IF(#REF!=0,"",+TRUNC(#REF!*#REF!,2))</definedName>
    <definedName name="SHARED_FORMULA_7_201_7_201_0">NA()</definedName>
    <definedName name="SHARED_FORMULA_7_206_7_206_0">IF(#REF!=0,"",+TRUNC(#REF!*#REF!,2))</definedName>
    <definedName name="SHARED_FORMULA_7_21_7_21_0">ROUND(#REF!*#REF!,2)</definedName>
    <definedName name="SHARED_FORMULA_7_213_7_213_0">IF(#REF!=0,"",+TRUNC(#REF!*#REF!,2))</definedName>
    <definedName name="SHARED_FORMULA_7_220_7_220_0">NA()</definedName>
    <definedName name="SHARED_FORMULA_7_221_7_221_0">IF(#REF!=0,"",+TRUNC(#REF!*#REF!,2))</definedName>
    <definedName name="SHARED_FORMULA_7_233_7_233_0">IF(#REF!=0,"",+TRUNC(#REF!*#REF!,2))</definedName>
    <definedName name="SHARED_FORMULA_7_239_7_239_0">IF(#REF!=0,"",+TRUNC(#REF!*#REF!,2))</definedName>
    <definedName name="SHARED_FORMULA_7_243_7_243_0">NA()</definedName>
    <definedName name="SHARED_FORMULA_7_245_7_245_0">IF(#REF!=0,"",+TRUNC(#REF!*#REF!,2))</definedName>
    <definedName name="SHARED_FORMULA_7_250_7_250_0">NA()</definedName>
    <definedName name="SHARED_FORMULA_7_255_7_255_1">NA()</definedName>
    <definedName name="SHARED_FORMULA_7_265_7_265_0">NA()</definedName>
    <definedName name="SHARED_FORMULA_7_267_7_267_0">IF(#REF!=0,"",+TRUNC(#REF!*#REF!,2))</definedName>
    <definedName name="SHARED_FORMULA_7_276_7_276_0">IF(#REF!=0,"",+TRUNC(#REF!*#REF!,2))</definedName>
    <definedName name="SHARED_FORMULA_7_2779_7_2779_1">NA()</definedName>
    <definedName name="SINAPI_INSUMO">#REF!</definedName>
    <definedName name="SINAPI_SERVICO">#REF!</definedName>
    <definedName name="SOMA2" localSheetId="4">#REF!</definedName>
    <definedName name="SOMA2">#REF!</definedName>
    <definedName name="SOMA3" localSheetId="4">#REF!</definedName>
    <definedName name="SOMA3">#REF!</definedName>
    <definedName name="SomaAgrup" hidden="1">SUMIF(OFFSET(#REF!,1,0,#REF!),"S",OFFSET(#REF!,1,0,#REF!))</definedName>
    <definedName name="SomaAgrupBM" hidden="1">SUMIF(OFFSET(#REF!,1,0,#REF!),"S",OFFSET(#REF!,1,0,#REF!))</definedName>
    <definedName name="ss" localSheetId="4" hidden="1">{#N/A,#N/A,FALSE,"Cronograma";#N/A,#N/A,FALSE,"Cronogr. 2"}</definedName>
    <definedName name="ss" hidden="1">{#N/A,#N/A,FALSE,"Cronograma";#N/A,#N/A,FALSE,"Cronogr. 2"}</definedName>
    <definedName name="SUDECAP_INSUMO">#REF!</definedName>
    <definedName name="SUDECAP_SERVICO">#REF!</definedName>
    <definedName name="Summary">#REF!</definedName>
    <definedName name="t">#REF!</definedName>
    <definedName name="TB_ALT_PVA">#REF!</definedName>
    <definedName name="TB_ALT_PVB">#REF!</definedName>
    <definedName name="TB_ALT_PVC">#REF!</definedName>
    <definedName name="tbalvenaria">#REF!</definedName>
    <definedName name="tbalvenaria2">#REF!</definedName>
    <definedName name="tbalvenaria3">#REF!</definedName>
    <definedName name="TCPO_INSUMO">#REF!</definedName>
    <definedName name="TCPO_SERVICO">#REF!</definedName>
    <definedName name="TE">#REF!</definedName>
    <definedName name="TEC">#REF!</definedName>
    <definedName name="TEC.">#REF!</definedName>
    <definedName name="teca1">#REF!,#REF!</definedName>
    <definedName name="tela_032303">#REF!</definedName>
    <definedName name="tera">#REF!,#REF!</definedName>
    <definedName name="TERRAPLENAGEM">#REF!</definedName>
    <definedName name="teste">#REF!</definedName>
    <definedName name="teste_planilha">#REF!</definedName>
    <definedName name="TIPOORCAMENTO" hidden="1">IF(VALUE(#REF!)=2,"Licitado","Proposto")</definedName>
    <definedName name="TipoOrçamento">"BASE"</definedName>
    <definedName name="tipoTijolo">#REF!</definedName>
    <definedName name="_xlnm.Print_Titles" localSheetId="4">BDI!$1:$4</definedName>
    <definedName name="_xlnm.Print_Titles" localSheetId="1">'Orçamento Sintético'!$1:$8</definedName>
    <definedName name="TOTAL">#REF!</definedName>
    <definedName name="TRANSP_EMPR" localSheetId="4">#REF!</definedName>
    <definedName name="TRANSP_EMPR">#REF!</definedName>
    <definedName name="urb">#REF!</definedName>
    <definedName name="usina">#REF!</definedName>
    <definedName name="UUUUUUUUUUUUUUUUUUUU">#REF!,#REF!</definedName>
    <definedName name="VEG_TAL" localSheetId="4">#REF!</definedName>
    <definedName name="VEG_TAL">#REF!</definedName>
    <definedName name="Versao" hidden="1">#REF!</definedName>
    <definedName name="volumedebrita">#REF!</definedName>
    <definedName name="volumedecorte">#REF!</definedName>
    <definedName name="volumedepv">#REF!</definedName>
    <definedName name="VTOTAL1" hidden="1">ROUND(#REF!*#REF!,15-13*#REF!)</definedName>
    <definedName name="VTOTALBM" localSheetId="4" hidden="1">IF(#REF!=0,0,CHOOSE(MATCH(BDI!RegimeExecucao,{"Global","Unitário"},0),ROUND(ROUND(#REF!,15-13*#REF!)/100*#REF!,15-13*#REF!),ROUND(ROUND(#REF!,15-13*#REF!)*ROUND(#REF!,15-13*#REF!),15-13*#REF!)))</definedName>
    <definedName name="VTOTALBM" hidden="1">IF(#REF!=0,0,CHOOSE(MATCH(RegimeExecucao,{"Global","Unitário"},0),ROUND(ROUND(#REF!,15-13*#REF!)/100*#REF!,15-13*#REF!),ROUND(ROUND(#REF!,15-13*#REF!)*ROUND(#REF!,15-13*#REF!),15-13*#REF!)))</definedName>
    <definedName name="wrn.Cronograma." localSheetId="4" hidden="1">{#N/A,#N/A,FALSE,"Cronograma";#N/A,#N/A,FALSE,"Cronogr. 2"}</definedName>
    <definedName name="wrn.Cronograma." hidden="1">{#N/A,#N/A,FALSE,"Cronograma";#N/A,#N/A,FALSE,"Cronogr. 2"}</definedName>
    <definedName name="wrn.GERAL." localSheetId="4"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4"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xx">#REF!,#REF!</definedName>
    <definedName name="XXX010160100">#REF!</definedName>
    <definedName name="XXX2">#REF!,#REF!</definedName>
    <definedName name="xxxxx">#REF!,#REF!</definedName>
    <definedName name="xxxxxx">#REF!</definedName>
    <definedName name="xxxxxxx">#REF!,#REF!</definedName>
    <definedName name="xxxxxxxxx">#REF!,#REF!</definedName>
    <definedName name="YYYYYYYYYYYYYYYYY">#REF!,#REF!</definedName>
    <definedName name="zero">#REF!</definedName>
    <definedName name="ZZZZZB2">#REF!,#REF!</definedName>
    <definedName name="zzzzzzz">#REF!,#REF!</definedName>
    <definedName name="ZZZZZZZZZZ2">#REF!,#REF!</definedName>
    <definedName name="ZZZZZZZZZZZ">#REF!,#REF!</definedName>
    <definedName name="ZZZZZZZZZZZZZZZZZZZZZZZZ">#REF!,#REF!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U21" i="5" l="1"/>
  <c r="P21" i="5"/>
  <c r="G21" i="5"/>
  <c r="G12" i="5"/>
  <c r="P23" i="5" s="1"/>
  <c r="G11" i="5"/>
  <c r="G10" i="5"/>
  <c r="G9" i="5"/>
  <c r="K21" i="5" s="1"/>
  <c r="G8" i="5"/>
  <c r="I21" i="5" s="1"/>
  <c r="G7" i="5"/>
  <c r="A4" i="5"/>
  <c r="Z3" i="5"/>
  <c r="A3" i="5"/>
  <c r="A2" i="5"/>
  <c r="Z21" i="5" l="1"/>
  <c r="H12" i="4" l="1"/>
  <c r="I12" i="4" s="1"/>
  <c r="H11" i="4" s="1"/>
  <c r="I11" i="4" s="1"/>
  <c r="H16" i="4"/>
  <c r="I16" i="4" s="1"/>
  <c r="H17" i="4"/>
  <c r="I17" i="4"/>
  <c r="H18" i="4"/>
  <c r="I18" i="4" s="1"/>
  <c r="H22" i="4"/>
  <c r="I22" i="4" s="1"/>
  <c r="H25" i="4"/>
  <c r="I25" i="4"/>
  <c r="H26" i="4"/>
  <c r="I26" i="4" s="1"/>
  <c r="H27" i="4"/>
  <c r="I27" i="4"/>
  <c r="H28" i="4"/>
  <c r="I28" i="4" s="1"/>
  <c r="H29" i="4"/>
  <c r="I29" i="4"/>
  <c r="H32" i="4"/>
  <c r="I32" i="4" s="1"/>
  <c r="H35" i="4"/>
  <c r="I35" i="4"/>
  <c r="H38" i="4"/>
  <c r="I38" i="4" s="1"/>
  <c r="H42" i="4"/>
  <c r="I42" i="4" s="1"/>
  <c r="H43" i="4"/>
  <c r="I43" i="4"/>
  <c r="H45" i="4"/>
  <c r="I45" i="4"/>
  <c r="H46" i="4"/>
  <c r="I46" i="4" s="1"/>
  <c r="H47" i="4"/>
  <c r="I47" i="4"/>
  <c r="H51" i="4"/>
  <c r="I51" i="4"/>
  <c r="H52" i="4"/>
  <c r="I52" i="4" s="1"/>
  <c r="H53" i="4"/>
  <c r="I53" i="4"/>
  <c r="H54" i="4"/>
  <c r="I54" i="4" s="1"/>
  <c r="H55" i="4"/>
  <c r="I55" i="4"/>
  <c r="H56" i="4"/>
  <c r="I56" i="4" s="1"/>
  <c r="H58" i="4"/>
  <c r="I58" i="4" s="1"/>
  <c r="H59" i="4"/>
  <c r="I59" i="4"/>
  <c r="H60" i="4"/>
  <c r="I60" i="4" s="1"/>
  <c r="H61" i="4"/>
  <c r="I61" i="4"/>
  <c r="H62" i="4"/>
  <c r="I62" i="4" s="1"/>
  <c r="H63" i="4"/>
  <c r="I63" i="4"/>
  <c r="H64" i="4"/>
  <c r="I64" i="4" s="1"/>
  <c r="H65" i="4"/>
  <c r="I65" i="4"/>
  <c r="H66" i="4"/>
  <c r="I66" i="4" s="1"/>
  <c r="H67" i="4"/>
  <c r="I67" i="4"/>
  <c r="H68" i="4"/>
  <c r="I68" i="4" s="1"/>
  <c r="H70" i="4"/>
  <c r="I70" i="4" s="1"/>
  <c r="H71" i="4"/>
  <c r="I71" i="4"/>
  <c r="H72" i="4"/>
  <c r="I72" i="4" s="1"/>
  <c r="H73" i="4"/>
  <c r="I73" i="4"/>
  <c r="H74" i="4"/>
  <c r="I74" i="4" s="1"/>
  <c r="H75" i="4"/>
  <c r="I75" i="4"/>
  <c r="H76" i="4"/>
  <c r="I76" i="4" s="1"/>
  <c r="H77" i="4"/>
  <c r="I77" i="4"/>
  <c r="H78" i="4"/>
  <c r="I78" i="4" s="1"/>
  <c r="H79" i="4"/>
  <c r="I79" i="4"/>
  <c r="H80" i="4"/>
  <c r="I80" i="4" s="1"/>
  <c r="H83" i="4"/>
  <c r="I83" i="4"/>
  <c r="H84" i="4"/>
  <c r="I84" i="4" s="1"/>
  <c r="H85" i="4"/>
  <c r="I85" i="4"/>
  <c r="H86" i="4"/>
  <c r="I86" i="4" s="1"/>
  <c r="H87" i="4"/>
  <c r="I87" i="4"/>
  <c r="H88" i="4"/>
  <c r="I88" i="4" s="1"/>
  <c r="H90" i="4"/>
  <c r="I90" i="4" s="1"/>
  <c r="H91" i="4"/>
  <c r="I91" i="4"/>
  <c r="H92" i="4"/>
  <c r="I92" i="4" s="1"/>
  <c r="H93" i="4"/>
  <c r="I93" i="4"/>
  <c r="H94" i="4"/>
  <c r="I94" i="4" s="1"/>
  <c r="H95" i="4"/>
  <c r="I95" i="4"/>
  <c r="H96" i="4"/>
  <c r="I96" i="4" s="1"/>
  <c r="H97" i="4"/>
  <c r="I97" i="4"/>
  <c r="H98" i="4"/>
  <c r="I98" i="4" s="1"/>
  <c r="H100" i="4"/>
  <c r="I100" i="4" s="1"/>
  <c r="H101" i="4"/>
  <c r="I101" i="4"/>
  <c r="H102" i="4"/>
  <c r="I102" i="4" s="1"/>
  <c r="H104" i="4"/>
  <c r="I104" i="4" s="1"/>
  <c r="H103" i="4" s="1"/>
  <c r="I103" i="4" s="1"/>
  <c r="H107" i="4"/>
  <c r="I107" i="4"/>
  <c r="H108" i="4"/>
  <c r="I108" i="4" s="1"/>
  <c r="H109" i="4"/>
  <c r="I109" i="4"/>
  <c r="H110" i="4"/>
  <c r="I110" i="4" s="1"/>
  <c r="H111" i="4"/>
  <c r="I111" i="4"/>
  <c r="H112" i="4"/>
  <c r="I112" i="4" s="1"/>
  <c r="H113" i="4"/>
  <c r="I113" i="4"/>
  <c r="H114" i="4"/>
  <c r="I114" i="4" s="1"/>
  <c r="H115" i="4"/>
  <c r="I115" i="4"/>
  <c r="H116" i="4"/>
  <c r="I116" i="4" s="1"/>
  <c r="H117" i="4"/>
  <c r="I117" i="4"/>
  <c r="H119" i="4"/>
  <c r="I119" i="4"/>
  <c r="H120" i="4"/>
  <c r="I120" i="4" s="1"/>
  <c r="H121" i="4"/>
  <c r="I121" i="4"/>
  <c r="H122" i="4"/>
  <c r="I122" i="4" s="1"/>
  <c r="H124" i="4"/>
  <c r="I124" i="4" s="1"/>
  <c r="H125" i="4"/>
  <c r="I125" i="4"/>
  <c r="H127" i="4"/>
  <c r="I127" i="4"/>
  <c r="H128" i="4"/>
  <c r="I128" i="4" s="1"/>
  <c r="H129" i="4"/>
  <c r="I129" i="4"/>
  <c r="H130" i="4"/>
  <c r="I130" i="4" s="1"/>
  <c r="H131" i="4"/>
  <c r="I131" i="4"/>
  <c r="H132" i="4"/>
  <c r="I132" i="4" s="1"/>
  <c r="H133" i="4"/>
  <c r="I133" i="4"/>
  <c r="H134" i="4"/>
  <c r="I134" i="4" s="1"/>
  <c r="H135" i="4"/>
  <c r="I135" i="4"/>
  <c r="H139" i="4"/>
  <c r="I139" i="4"/>
  <c r="H138" i="4" s="1"/>
  <c r="I138" i="4" s="1"/>
  <c r="H137" i="4" s="1"/>
  <c r="I137" i="4" s="1"/>
  <c r="H140" i="4"/>
  <c r="I140" i="4" s="1"/>
  <c r="H141" i="4"/>
  <c r="I141" i="4"/>
  <c r="H142" i="4"/>
  <c r="I142" i="4" s="1"/>
  <c r="H143" i="4"/>
  <c r="I143" i="4"/>
  <c r="H144" i="4"/>
  <c r="I144" i="4" s="1"/>
  <c r="H147" i="4"/>
  <c r="I147" i="4"/>
  <c r="H148" i="4"/>
  <c r="I148" i="4" s="1"/>
  <c r="H146" i="4" s="1"/>
  <c r="I146" i="4" s="1"/>
  <c r="H149" i="4"/>
  <c r="I149" i="4"/>
  <c r="H150" i="4"/>
  <c r="I150" i="4" s="1"/>
  <c r="H151" i="4"/>
  <c r="I151" i="4"/>
  <c r="H152" i="4"/>
  <c r="I152" i="4" s="1"/>
  <c r="H156" i="4"/>
  <c r="I156" i="4" s="1"/>
  <c r="H158" i="4"/>
  <c r="I158" i="4" s="1"/>
  <c r="H157" i="4" s="1"/>
  <c r="I157" i="4" s="1"/>
  <c r="H159" i="4"/>
  <c r="I159" i="4"/>
  <c r="H160" i="4"/>
  <c r="I160" i="4" s="1"/>
  <c r="H163" i="4"/>
  <c r="I163" i="4"/>
  <c r="H164" i="4"/>
  <c r="I164" i="4" s="1"/>
  <c r="H167" i="4"/>
  <c r="I167" i="4"/>
  <c r="H168" i="4"/>
  <c r="I168" i="4" s="1"/>
  <c r="H166" i="4" s="1"/>
  <c r="I166" i="4" s="1"/>
  <c r="H169" i="4"/>
  <c r="I169" i="4"/>
  <c r="H170" i="4"/>
  <c r="I170" i="4" s="1"/>
  <c r="H172" i="4"/>
  <c r="I172" i="4"/>
  <c r="H173" i="4"/>
  <c r="I173" i="4"/>
  <c r="H174" i="4"/>
  <c r="I174" i="4" s="1"/>
  <c r="H175" i="4"/>
  <c r="I175" i="4"/>
  <c r="H176" i="4"/>
  <c r="I176" i="4"/>
  <c r="H178" i="4"/>
  <c r="I178" i="4" s="1"/>
  <c r="H179" i="4"/>
  <c r="I179" i="4" s="1"/>
  <c r="H180" i="4"/>
  <c r="I180" i="4"/>
  <c r="H183" i="4"/>
  <c r="I183" i="4"/>
  <c r="H184" i="4"/>
  <c r="I184" i="4"/>
  <c r="H186" i="4"/>
  <c r="I186" i="4" s="1"/>
  <c r="H187" i="4"/>
  <c r="I187" i="4"/>
  <c r="H188" i="4"/>
  <c r="I188" i="4" s="1"/>
  <c r="H191" i="4"/>
  <c r="I191" i="4"/>
  <c r="H193" i="4"/>
  <c r="I193" i="4"/>
  <c r="H192" i="4" s="1"/>
  <c r="I192" i="4" s="1"/>
  <c r="H194" i="4"/>
  <c r="I194" i="4" s="1"/>
  <c r="H196" i="4"/>
  <c r="I196" i="4"/>
  <c r="H198" i="4"/>
  <c r="I198" i="4" s="1"/>
  <c r="H200" i="4"/>
  <c r="I200" i="4" s="1"/>
  <c r="H201" i="4"/>
  <c r="I201" i="4"/>
  <c r="H203" i="4"/>
  <c r="I203" i="4" s="1"/>
  <c r="H206" i="4"/>
  <c r="I206" i="4" s="1"/>
  <c r="H205" i="4" s="1"/>
  <c r="I205" i="4" s="1"/>
  <c r="H207" i="4"/>
  <c r="I207" i="4"/>
  <c r="H209" i="4"/>
  <c r="I209" i="4"/>
  <c r="H208" i="4" s="1"/>
  <c r="I208" i="4" s="1"/>
  <c r="H212" i="4"/>
  <c r="I212" i="4"/>
  <c r="H213" i="4"/>
  <c r="I213" i="4"/>
  <c r="H214" i="4"/>
  <c r="I214" i="4" s="1"/>
  <c r="H215" i="4"/>
  <c r="I215" i="4"/>
  <c r="H216" i="4"/>
  <c r="I216" i="4"/>
  <c r="H219" i="4"/>
  <c r="I219" i="4"/>
  <c r="H220" i="4"/>
  <c r="I220" i="4" s="1"/>
  <c r="H221" i="4"/>
  <c r="I221" i="4"/>
  <c r="H222" i="4"/>
  <c r="I222" i="4" s="1"/>
  <c r="H223" i="4"/>
  <c r="I223" i="4" s="1"/>
  <c r="H225" i="4"/>
  <c r="I225" i="4"/>
  <c r="H226" i="4"/>
  <c r="I226" i="4" s="1"/>
  <c r="H227" i="4"/>
  <c r="I227" i="4"/>
  <c r="H228" i="4"/>
  <c r="I228" i="4" s="1"/>
  <c r="H229" i="4"/>
  <c r="I229" i="4"/>
  <c r="H230" i="4"/>
  <c r="I230" i="4" s="1"/>
  <c r="H233" i="4"/>
  <c r="I233" i="4"/>
  <c r="H234" i="4"/>
  <c r="I234" i="4"/>
  <c r="H235" i="4"/>
  <c r="I235" i="4" s="1"/>
  <c r="H236" i="4"/>
  <c r="I236" i="4"/>
  <c r="H239" i="4"/>
  <c r="I239" i="4" s="1"/>
  <c r="H240" i="4"/>
  <c r="I240" i="4"/>
  <c r="H241" i="4"/>
  <c r="I241" i="4"/>
  <c r="H242" i="4"/>
  <c r="I242" i="4"/>
  <c r="H243" i="4"/>
  <c r="I243" i="4" s="1"/>
  <c r="H244" i="4"/>
  <c r="I244" i="4"/>
  <c r="H245" i="4"/>
  <c r="I245" i="4"/>
  <c r="H246" i="4"/>
  <c r="I246" i="4"/>
  <c r="H247" i="4"/>
  <c r="I247" i="4" s="1"/>
  <c r="H248" i="4"/>
  <c r="I248" i="4"/>
  <c r="H250" i="4"/>
  <c r="I250" i="4"/>
  <c r="H251" i="4"/>
  <c r="I251" i="4" s="1"/>
  <c r="H252" i="4"/>
  <c r="I252" i="4"/>
  <c r="H253" i="4"/>
  <c r="I253" i="4"/>
  <c r="H254" i="4"/>
  <c r="I254" i="4"/>
  <c r="H255" i="4"/>
  <c r="I255" i="4" s="1"/>
  <c r="H256" i="4"/>
  <c r="I256" i="4"/>
  <c r="H257" i="4"/>
  <c r="I257" i="4"/>
  <c r="H259" i="4"/>
  <c r="I259" i="4" s="1"/>
  <c r="H260" i="4"/>
  <c r="I260" i="4"/>
  <c r="H261" i="4"/>
  <c r="I261" i="4"/>
  <c r="H262" i="4"/>
  <c r="I262" i="4"/>
  <c r="H263" i="4"/>
  <c r="I263" i="4" s="1"/>
  <c r="H264" i="4"/>
  <c r="I264" i="4"/>
  <c r="H266" i="4"/>
  <c r="I266" i="4"/>
  <c r="H267" i="4"/>
  <c r="I267" i="4" s="1"/>
  <c r="H270" i="4"/>
  <c r="I270" i="4"/>
  <c r="H269" i="4" s="1"/>
  <c r="I269" i="4" s="1"/>
  <c r="H272" i="4"/>
  <c r="I272" i="4"/>
  <c r="H275" i="4"/>
  <c r="I275" i="4" s="1"/>
  <c r="H277" i="4"/>
  <c r="I277" i="4"/>
  <c r="H276" i="4" s="1"/>
  <c r="I276" i="4" s="1"/>
  <c r="H281" i="4"/>
  <c r="I281" i="4"/>
  <c r="H282" i="4"/>
  <c r="I282" i="4"/>
  <c r="H283" i="4"/>
  <c r="I283" i="4" s="1"/>
  <c r="H284" i="4"/>
  <c r="I284" i="4"/>
  <c r="H285" i="4"/>
  <c r="I285" i="4"/>
  <c r="H286" i="4"/>
  <c r="I286" i="4"/>
  <c r="H287" i="4"/>
  <c r="I287" i="4" s="1"/>
  <c r="H288" i="4"/>
  <c r="I288" i="4"/>
  <c r="H291" i="4"/>
  <c r="I291" i="4" s="1"/>
  <c r="H292" i="4"/>
  <c r="I292" i="4"/>
  <c r="H293" i="4"/>
  <c r="I293" i="4"/>
  <c r="H294" i="4"/>
  <c r="I294" i="4"/>
  <c r="H295" i="4"/>
  <c r="I295" i="4" s="1"/>
  <c r="H296" i="4"/>
  <c r="I296" i="4"/>
  <c r="H297" i="4"/>
  <c r="I297" i="4"/>
  <c r="H298" i="4"/>
  <c r="I298" i="4"/>
  <c r="H300" i="4"/>
  <c r="I300" i="4"/>
  <c r="H301" i="4"/>
  <c r="I301" i="4"/>
  <c r="H302" i="4"/>
  <c r="I302" i="4"/>
  <c r="H303" i="4"/>
  <c r="I303" i="4" s="1"/>
  <c r="H304" i="4"/>
  <c r="I304" i="4"/>
  <c r="H305" i="4"/>
  <c r="I305" i="4"/>
  <c r="H307" i="4"/>
  <c r="I307" i="4" s="1"/>
  <c r="H308" i="4"/>
  <c r="I308" i="4"/>
  <c r="H309" i="4"/>
  <c r="I309" i="4"/>
  <c r="H310" i="4"/>
  <c r="I310" i="4"/>
  <c r="H311" i="4"/>
  <c r="I311" i="4" s="1"/>
  <c r="H312" i="4"/>
  <c r="I312" i="4"/>
  <c r="H313" i="4"/>
  <c r="I313" i="4"/>
  <c r="H314" i="4"/>
  <c r="I314" i="4"/>
  <c r="H316" i="4"/>
  <c r="I316" i="4"/>
  <c r="H317" i="4"/>
  <c r="I317" i="4"/>
  <c r="H318" i="4"/>
  <c r="I318" i="4"/>
  <c r="H319" i="4"/>
  <c r="I319" i="4" s="1"/>
  <c r="H320" i="4"/>
  <c r="I320" i="4"/>
  <c r="H322" i="4"/>
  <c r="I322" i="4"/>
  <c r="H321" i="4" s="1"/>
  <c r="I321" i="4" s="1"/>
  <c r="H323" i="4"/>
  <c r="I323" i="4" s="1"/>
  <c r="H324" i="4"/>
  <c r="I324" i="4"/>
  <c r="H325" i="4"/>
  <c r="I325" i="4"/>
  <c r="H327" i="4"/>
  <c r="I327" i="4" s="1"/>
  <c r="H328" i="4"/>
  <c r="I328" i="4"/>
  <c r="H330" i="4"/>
  <c r="I330" i="4"/>
  <c r="H329" i="4" s="1"/>
  <c r="I329" i="4" s="1"/>
  <c r="H333" i="4"/>
  <c r="I333" i="4"/>
  <c r="H332" i="4" s="1"/>
  <c r="I332" i="4" s="1"/>
  <c r="H334" i="4"/>
  <c r="I334" i="4"/>
  <c r="H336" i="4"/>
  <c r="I336" i="4"/>
  <c r="H337" i="4"/>
  <c r="I337" i="4"/>
  <c r="H338" i="4"/>
  <c r="I338" i="4"/>
  <c r="H339" i="4"/>
  <c r="I339" i="4" s="1"/>
  <c r="H340" i="4"/>
  <c r="I340" i="4"/>
  <c r="H341" i="4"/>
  <c r="I341" i="4"/>
  <c r="H342" i="4"/>
  <c r="I342" i="4"/>
  <c r="H343" i="4"/>
  <c r="I343" i="4" s="1"/>
  <c r="H345" i="4"/>
  <c r="I345" i="4"/>
  <c r="H346" i="4"/>
  <c r="I346" i="4"/>
  <c r="H347" i="4"/>
  <c r="I347" i="4" s="1"/>
  <c r="H348" i="4"/>
  <c r="I348" i="4"/>
  <c r="H349" i="4"/>
  <c r="I349" i="4"/>
  <c r="H350" i="4"/>
  <c r="I350" i="4"/>
  <c r="H351" i="4"/>
  <c r="I351" i="4" s="1"/>
  <c r="H352" i="4"/>
  <c r="I352" i="4"/>
  <c r="H353" i="4"/>
  <c r="I353" i="4"/>
  <c r="H354" i="4"/>
  <c r="I354" i="4"/>
  <c r="H355" i="4"/>
  <c r="I355" i="4" s="1"/>
  <c r="H356" i="4"/>
  <c r="I356" i="4" s="1"/>
  <c r="H357" i="4"/>
  <c r="I357" i="4"/>
  <c r="H358" i="4"/>
  <c r="I358" i="4"/>
  <c r="H359" i="4"/>
  <c r="I359" i="4" s="1"/>
  <c r="H360" i="4"/>
  <c r="I360" i="4"/>
  <c r="H361" i="4"/>
  <c r="I361" i="4" s="1"/>
  <c r="H362" i="4"/>
  <c r="I362" i="4"/>
  <c r="H363" i="4"/>
  <c r="I363" i="4" s="1"/>
  <c r="H364" i="4"/>
  <c r="I364" i="4" s="1"/>
  <c r="H365" i="4"/>
  <c r="I365" i="4"/>
  <c r="H366" i="4"/>
  <c r="I366" i="4"/>
  <c r="H367" i="4"/>
  <c r="I367" i="4" s="1"/>
  <c r="H368" i="4"/>
  <c r="I368" i="4" s="1"/>
  <c r="H369" i="4"/>
  <c r="I369" i="4" s="1"/>
  <c r="H370" i="4"/>
  <c r="I370" i="4"/>
  <c r="H372" i="4"/>
  <c r="I372" i="4" s="1"/>
  <c r="H373" i="4"/>
  <c r="I373" i="4" s="1"/>
  <c r="H375" i="4"/>
  <c r="I375" i="4" s="1"/>
  <c r="H376" i="4"/>
  <c r="I376" i="4"/>
  <c r="H377" i="4"/>
  <c r="I377" i="4"/>
  <c r="H379" i="4"/>
  <c r="I379" i="4" s="1"/>
  <c r="H381" i="4"/>
  <c r="I381" i="4" s="1"/>
  <c r="H385" i="4"/>
  <c r="I385" i="4"/>
  <c r="H386" i="4"/>
  <c r="I386" i="4"/>
  <c r="H387" i="4"/>
  <c r="I387" i="4" s="1"/>
  <c r="H388" i="4"/>
  <c r="I388" i="4"/>
  <c r="H389" i="4"/>
  <c r="I389" i="4"/>
  <c r="H390" i="4"/>
  <c r="I390" i="4"/>
  <c r="H391" i="4"/>
  <c r="I391" i="4" s="1"/>
  <c r="H392" i="4"/>
  <c r="I392" i="4"/>
  <c r="H395" i="4"/>
  <c r="I395" i="4" s="1"/>
  <c r="H396" i="4"/>
  <c r="I396" i="4"/>
  <c r="H398" i="4"/>
  <c r="I398" i="4" s="1"/>
  <c r="H399" i="4"/>
  <c r="I399" i="4" s="1"/>
  <c r="H402" i="4"/>
  <c r="I402" i="4" s="1"/>
  <c r="H403" i="4"/>
  <c r="I403" i="4" s="1"/>
  <c r="H404" i="4"/>
  <c r="I404" i="4"/>
  <c r="H405" i="4"/>
  <c r="I405" i="4"/>
  <c r="H407" i="4"/>
  <c r="I407" i="4" s="1"/>
  <c r="H408" i="4"/>
  <c r="I408" i="4"/>
  <c r="H409" i="4"/>
  <c r="I409" i="4"/>
  <c r="H411" i="4"/>
  <c r="I411" i="4" s="1"/>
  <c r="H413" i="4"/>
  <c r="I413" i="4"/>
  <c r="H414" i="4"/>
  <c r="I414" i="4" s="1"/>
  <c r="H415" i="4"/>
  <c r="I415" i="4" s="1"/>
  <c r="H416" i="4"/>
  <c r="I416" i="4"/>
  <c r="H418" i="4"/>
  <c r="I418" i="4" s="1"/>
  <c r="H419" i="4"/>
  <c r="I419" i="4" s="1"/>
  <c r="H423" i="4"/>
  <c r="I423" i="4" s="1"/>
  <c r="H424" i="4"/>
  <c r="I424" i="4"/>
  <c r="H425" i="4"/>
  <c r="I425" i="4"/>
  <c r="H426" i="4"/>
  <c r="I426" i="4" s="1"/>
  <c r="H427" i="4"/>
  <c r="I427" i="4" s="1"/>
  <c r="H428" i="4"/>
  <c r="I428" i="4"/>
  <c r="H429" i="4"/>
  <c r="I429" i="4"/>
  <c r="H430" i="4"/>
  <c r="I430" i="4" s="1"/>
  <c r="H433" i="4"/>
  <c r="I433" i="4"/>
  <c r="H434" i="4"/>
  <c r="I434" i="4" s="1"/>
  <c r="H435" i="4"/>
  <c r="I435" i="4" s="1"/>
  <c r="H436" i="4"/>
  <c r="I436" i="4"/>
  <c r="H437" i="4"/>
  <c r="I437" i="4"/>
  <c r="H438" i="4"/>
  <c r="I438" i="4" s="1"/>
  <c r="H439" i="4"/>
  <c r="I439" i="4" s="1"/>
  <c r="H440" i="4"/>
  <c r="I440" i="4"/>
  <c r="H441" i="4"/>
  <c r="I441" i="4"/>
  <c r="H442" i="4"/>
  <c r="I442" i="4" s="1"/>
  <c r="H443" i="4"/>
  <c r="I443" i="4" s="1"/>
  <c r="H444" i="4"/>
  <c r="I444" i="4"/>
  <c r="H445" i="4"/>
  <c r="I445" i="4"/>
  <c r="H446" i="4"/>
  <c r="I446" i="4" s="1"/>
  <c r="H447" i="4"/>
  <c r="I447" i="4" s="1"/>
  <c r="H448" i="4"/>
  <c r="I448" i="4"/>
  <c r="H449" i="4"/>
  <c r="I449" i="4"/>
  <c r="H450" i="4"/>
  <c r="I450" i="4" s="1"/>
  <c r="H453" i="4"/>
  <c r="I453" i="4"/>
  <c r="H454" i="4"/>
  <c r="I454" i="4" s="1"/>
  <c r="H455" i="4"/>
  <c r="I455" i="4" s="1"/>
  <c r="H456" i="4"/>
  <c r="I456" i="4"/>
  <c r="H457" i="4"/>
  <c r="I457" i="4"/>
  <c r="H458" i="4"/>
  <c r="I458" i="4" s="1"/>
  <c r="H459" i="4"/>
  <c r="I459" i="4" s="1"/>
  <c r="H460" i="4"/>
  <c r="I460" i="4"/>
  <c r="H461" i="4"/>
  <c r="I461" i="4"/>
  <c r="H462" i="4"/>
  <c r="I462" i="4" s="1"/>
  <c r="H463" i="4"/>
  <c r="I463" i="4" s="1"/>
  <c r="H464" i="4"/>
  <c r="I464" i="4"/>
  <c r="H465" i="4"/>
  <c r="I465" i="4"/>
  <c r="H466" i="4"/>
  <c r="I466" i="4" s="1"/>
  <c r="H467" i="4"/>
  <c r="I467" i="4" s="1"/>
  <c r="H468" i="4"/>
  <c r="I468" i="4"/>
  <c r="H471" i="4"/>
  <c r="I471" i="4" s="1"/>
  <c r="H472" i="4"/>
  <c r="I472" i="4"/>
  <c r="H473" i="4"/>
  <c r="I473" i="4"/>
  <c r="H474" i="4"/>
  <c r="I474" i="4" s="1"/>
  <c r="H475" i="4"/>
  <c r="I475" i="4" s="1"/>
  <c r="H476" i="4"/>
  <c r="I476" i="4"/>
  <c r="H477" i="4"/>
  <c r="I477" i="4"/>
  <c r="H478" i="4"/>
  <c r="I478" i="4" s="1"/>
  <c r="H481" i="4"/>
  <c r="I481" i="4"/>
  <c r="H482" i="4"/>
  <c r="I482" i="4" s="1"/>
  <c r="H483" i="4"/>
  <c r="I483" i="4" s="1"/>
  <c r="H484" i="4"/>
  <c r="I484" i="4"/>
  <c r="H485" i="4"/>
  <c r="I485" i="4"/>
  <c r="H486" i="4"/>
  <c r="I486" i="4" s="1"/>
  <c r="H487" i="4"/>
  <c r="I487" i="4" s="1"/>
  <c r="H488" i="4"/>
  <c r="I488" i="4"/>
  <c r="H490" i="4"/>
  <c r="I490" i="4" s="1"/>
  <c r="H491" i="4"/>
  <c r="I491" i="4" s="1"/>
  <c r="H492" i="4"/>
  <c r="I492" i="4"/>
  <c r="H493" i="4"/>
  <c r="I493" i="4"/>
  <c r="H494" i="4"/>
  <c r="I494" i="4" s="1"/>
  <c r="H495" i="4"/>
  <c r="I495" i="4" s="1"/>
  <c r="H496" i="4"/>
  <c r="I496" i="4"/>
  <c r="H497" i="4"/>
  <c r="I497" i="4"/>
  <c r="H498" i="4"/>
  <c r="I498" i="4" s="1"/>
  <c r="H499" i="4"/>
  <c r="I499" i="4" s="1"/>
  <c r="H500" i="4"/>
  <c r="I500" i="4"/>
  <c r="H502" i="4"/>
  <c r="I502" i="4" s="1"/>
  <c r="H503" i="4"/>
  <c r="I503" i="4" s="1"/>
  <c r="H504" i="4"/>
  <c r="I504" i="4"/>
  <c r="H505" i="4"/>
  <c r="I505" i="4"/>
  <c r="H506" i="4"/>
  <c r="I506" i="4" s="1"/>
  <c r="H507" i="4"/>
  <c r="I507" i="4" s="1"/>
  <c r="H509" i="4"/>
  <c r="I509" i="4"/>
  <c r="H508" i="4" s="1"/>
  <c r="I508" i="4" s="1"/>
  <c r="H510" i="4"/>
  <c r="I510" i="4" s="1"/>
  <c r="H511" i="4"/>
  <c r="I511" i="4" s="1"/>
  <c r="H512" i="4"/>
  <c r="I512" i="4"/>
  <c r="H513" i="4"/>
  <c r="I513" i="4"/>
  <c r="H514" i="4"/>
  <c r="I514" i="4" s="1"/>
  <c r="I516" i="4"/>
  <c r="H517" i="4"/>
  <c r="I517" i="4"/>
  <c r="H516" i="4" s="1"/>
  <c r="H521" i="4"/>
  <c r="I521" i="4"/>
  <c r="H522" i="4"/>
  <c r="I522" i="4" s="1"/>
  <c r="H523" i="4"/>
  <c r="I523" i="4" s="1"/>
  <c r="H524" i="4"/>
  <c r="I524" i="4"/>
  <c r="H525" i="4"/>
  <c r="I525" i="4"/>
  <c r="H526" i="4"/>
  <c r="I526" i="4" s="1"/>
  <c r="H527" i="4"/>
  <c r="I527" i="4" s="1"/>
  <c r="H528" i="4"/>
  <c r="I528" i="4"/>
  <c r="H531" i="4"/>
  <c r="I531" i="4" s="1"/>
  <c r="H532" i="4"/>
  <c r="I532" i="4"/>
  <c r="H533" i="4"/>
  <c r="I533" i="4"/>
  <c r="H534" i="4"/>
  <c r="I534" i="4" s="1"/>
  <c r="H535" i="4"/>
  <c r="I535" i="4" s="1"/>
  <c r="H536" i="4"/>
  <c r="I536" i="4"/>
  <c r="H537" i="4"/>
  <c r="I537" i="4"/>
  <c r="H538" i="4"/>
  <c r="I538" i="4" s="1"/>
  <c r="H539" i="4"/>
  <c r="I539" i="4" s="1"/>
  <c r="H540" i="4"/>
  <c r="I540" i="4"/>
  <c r="H541" i="4"/>
  <c r="I541" i="4"/>
  <c r="H542" i="4"/>
  <c r="I542" i="4" s="1"/>
  <c r="H545" i="4"/>
  <c r="I545" i="4"/>
  <c r="H544" i="4" s="1"/>
  <c r="I544" i="4" s="1"/>
  <c r="H546" i="4"/>
  <c r="I546" i="4" s="1"/>
  <c r="H549" i="4"/>
  <c r="I549" i="4"/>
  <c r="H550" i="4"/>
  <c r="I550" i="4" s="1"/>
  <c r="H551" i="4"/>
  <c r="I551" i="4" s="1"/>
  <c r="H552" i="4"/>
  <c r="I552" i="4"/>
  <c r="H555" i="4"/>
  <c r="I555" i="4" s="1"/>
  <c r="H556" i="4"/>
  <c r="I556" i="4"/>
  <c r="H557" i="4"/>
  <c r="I557" i="4"/>
  <c r="H558" i="4"/>
  <c r="I558" i="4" s="1"/>
  <c r="H559" i="4"/>
  <c r="I559" i="4" s="1"/>
  <c r="H560" i="4"/>
  <c r="I560" i="4"/>
  <c r="H561" i="4"/>
  <c r="I561" i="4"/>
  <c r="H565" i="4"/>
  <c r="I565" i="4"/>
  <c r="H566" i="4"/>
  <c r="I566" i="4"/>
  <c r="H567" i="4"/>
  <c r="I567" i="4" s="1"/>
  <c r="H568" i="4"/>
  <c r="I568" i="4"/>
  <c r="H569" i="4"/>
  <c r="I569" i="4"/>
  <c r="H570" i="4"/>
  <c r="I570" i="4"/>
  <c r="H571" i="4"/>
  <c r="I571" i="4" s="1"/>
  <c r="H572" i="4"/>
  <c r="I572" i="4"/>
  <c r="H575" i="4"/>
  <c r="I575" i="4" s="1"/>
  <c r="H576" i="4"/>
  <c r="I576" i="4"/>
  <c r="H577" i="4"/>
  <c r="I577" i="4"/>
  <c r="H578" i="4"/>
  <c r="I578" i="4"/>
  <c r="H579" i="4"/>
  <c r="I579" i="4" s="1"/>
  <c r="H580" i="4"/>
  <c r="I580" i="4"/>
  <c r="H583" i="4"/>
  <c r="I583" i="4" s="1"/>
  <c r="H584" i="4"/>
  <c r="I584" i="4" s="1"/>
  <c r="H585" i="4"/>
  <c r="I585" i="4"/>
  <c r="H586" i="4"/>
  <c r="I586" i="4"/>
  <c r="H587" i="4"/>
  <c r="I587" i="4" s="1"/>
  <c r="H588" i="4"/>
  <c r="I588" i="4" s="1"/>
  <c r="H589" i="4"/>
  <c r="I589" i="4"/>
  <c r="H590" i="4"/>
  <c r="I590" i="4"/>
  <c r="H591" i="4"/>
  <c r="I591" i="4" s="1"/>
  <c r="H594" i="4"/>
  <c r="I594" i="4"/>
  <c r="H595" i="4"/>
  <c r="I595" i="4" s="1"/>
  <c r="I597" i="4"/>
  <c r="H598" i="4"/>
  <c r="I598" i="4" s="1"/>
  <c r="H599" i="4"/>
  <c r="I599" i="4" s="1"/>
  <c r="H600" i="4"/>
  <c r="I600" i="4"/>
  <c r="H601" i="4"/>
  <c r="I601" i="4"/>
  <c r="H602" i="4"/>
  <c r="I602" i="4" s="1"/>
  <c r="H603" i="4"/>
  <c r="I603" i="4" s="1"/>
  <c r="H607" i="4"/>
  <c r="I607" i="4" s="1"/>
  <c r="H608" i="4"/>
  <c r="I608" i="4"/>
  <c r="H609" i="4"/>
  <c r="I609" i="4"/>
  <c r="H610" i="4"/>
  <c r="I610" i="4" s="1"/>
  <c r="H611" i="4"/>
  <c r="I611" i="4" s="1"/>
  <c r="H612" i="4"/>
  <c r="I612" i="4"/>
  <c r="H613" i="4"/>
  <c r="I613" i="4"/>
  <c r="H614" i="4"/>
  <c r="I614" i="4" s="1"/>
  <c r="H615" i="4"/>
  <c r="I615" i="4" s="1"/>
  <c r="H616" i="4"/>
  <c r="I616" i="4"/>
  <c r="H617" i="4"/>
  <c r="I617" i="4"/>
  <c r="H618" i="4"/>
  <c r="I618" i="4" s="1"/>
  <c r="H619" i="4"/>
  <c r="I619" i="4" s="1"/>
  <c r="H622" i="4"/>
  <c r="I622" i="4" s="1"/>
  <c r="H623" i="4"/>
  <c r="I623" i="4" s="1"/>
  <c r="H624" i="4"/>
  <c r="I624" i="4"/>
  <c r="H625" i="4"/>
  <c r="I625" i="4"/>
  <c r="H626" i="4"/>
  <c r="I626" i="4" s="1"/>
  <c r="H627" i="4"/>
  <c r="I627" i="4" s="1"/>
  <c r="H628" i="4"/>
  <c r="I628" i="4"/>
  <c r="H630" i="4"/>
  <c r="I630" i="4" s="1"/>
  <c r="H631" i="4"/>
  <c r="I631" i="4" s="1"/>
  <c r="H633" i="4"/>
  <c r="I633" i="4"/>
  <c r="H634" i="4"/>
  <c r="I634" i="4" s="1"/>
  <c r="H635" i="4"/>
  <c r="I635" i="4" s="1"/>
  <c r="H636" i="4"/>
  <c r="I636" i="4"/>
  <c r="H639" i="4"/>
  <c r="I639" i="4" s="1"/>
  <c r="H640" i="4"/>
  <c r="I640" i="4"/>
  <c r="H641" i="4"/>
  <c r="I641" i="4"/>
  <c r="H642" i="4"/>
  <c r="I642" i="4" s="1"/>
  <c r="H643" i="4"/>
  <c r="I643" i="4" s="1"/>
  <c r="H645" i="4"/>
  <c r="I645" i="4"/>
  <c r="H644" i="4" s="1"/>
  <c r="I644" i="4" s="1"/>
  <c r="H646" i="4"/>
  <c r="I646" i="4" s="1"/>
  <c r="H647" i="4"/>
  <c r="I647" i="4" s="1"/>
  <c r="H648" i="4"/>
  <c r="I648" i="4"/>
  <c r="H649" i="4"/>
  <c r="I649" i="4"/>
  <c r="H650" i="4"/>
  <c r="I650" i="4" s="1"/>
  <c r="H652" i="4"/>
  <c r="I652" i="4"/>
  <c r="H651" i="4" s="1"/>
  <c r="I651" i="4" s="1"/>
  <c r="H653" i="4"/>
  <c r="I653" i="4"/>
  <c r="H655" i="4"/>
  <c r="I655" i="4" s="1"/>
  <c r="H656" i="4"/>
  <c r="I656" i="4"/>
  <c r="H657" i="4"/>
  <c r="I657" i="4"/>
  <c r="H658" i="4"/>
  <c r="I658" i="4" s="1"/>
  <c r="H659" i="4"/>
  <c r="I659" i="4" s="1"/>
  <c r="H663" i="4"/>
  <c r="I663" i="4" s="1"/>
  <c r="H664" i="4"/>
  <c r="I664" i="4"/>
  <c r="H665" i="4"/>
  <c r="I665" i="4"/>
  <c r="H666" i="4"/>
  <c r="I666" i="4" s="1"/>
  <c r="H667" i="4"/>
  <c r="I667" i="4" s="1"/>
  <c r="H668" i="4"/>
  <c r="I668" i="4"/>
  <c r="H669" i="4"/>
  <c r="I669" i="4"/>
  <c r="H670" i="4"/>
  <c r="I670" i="4" s="1"/>
  <c r="H671" i="4"/>
  <c r="I671" i="4" s="1"/>
  <c r="H672" i="4"/>
  <c r="I672" i="4"/>
  <c r="H675" i="4"/>
  <c r="I675" i="4" s="1"/>
  <c r="H676" i="4"/>
  <c r="I676" i="4"/>
  <c r="H678" i="4"/>
  <c r="I678" i="4" s="1"/>
  <c r="H681" i="4"/>
  <c r="I681" i="4"/>
  <c r="H680" i="4" s="1"/>
  <c r="I680" i="4" s="1"/>
  <c r="H682" i="4"/>
  <c r="I682" i="4" s="1"/>
  <c r="H684" i="4"/>
  <c r="I684" i="4"/>
  <c r="H683" i="4" s="1"/>
  <c r="I683" i="4" s="1"/>
  <c r="H688" i="4"/>
  <c r="I688" i="4"/>
  <c r="H687" i="4" s="1"/>
  <c r="I687" i="4" s="1"/>
  <c r="H689" i="4"/>
  <c r="I689" i="4"/>
  <c r="H691" i="4"/>
  <c r="I691" i="4" s="1"/>
  <c r="H692" i="4"/>
  <c r="I692" i="4"/>
  <c r="H695" i="4"/>
  <c r="I695" i="4" s="1"/>
  <c r="H697" i="4"/>
  <c r="I697" i="4"/>
  <c r="H696" i="4" s="1"/>
  <c r="I696" i="4" s="1"/>
  <c r="H698" i="4"/>
  <c r="I698" i="4" s="1"/>
  <c r="H700" i="4"/>
  <c r="I700" i="4"/>
  <c r="H699" i="4" s="1"/>
  <c r="I699" i="4" s="1"/>
  <c r="H701" i="4"/>
  <c r="I701" i="4"/>
  <c r="H704" i="4"/>
  <c r="I704" i="4"/>
  <c r="H705" i="4"/>
  <c r="I705" i="4"/>
  <c r="H706" i="4"/>
  <c r="I706" i="4" s="1"/>
  <c r="H707" i="4"/>
  <c r="I707" i="4" s="1"/>
  <c r="H708" i="4"/>
  <c r="I708" i="4"/>
  <c r="H711" i="4"/>
  <c r="I711" i="4" s="1"/>
  <c r="H712" i="4"/>
  <c r="I712" i="4"/>
  <c r="H713" i="4"/>
  <c r="I713" i="4"/>
  <c r="H714" i="4"/>
  <c r="I714" i="4" s="1"/>
  <c r="H715" i="4"/>
  <c r="I715" i="4" s="1"/>
  <c r="H716" i="4"/>
  <c r="I716" i="4"/>
  <c r="H717" i="4"/>
  <c r="I717" i="4"/>
  <c r="H718" i="4"/>
  <c r="I718" i="4" s="1"/>
  <c r="H722" i="4"/>
  <c r="I722" i="4" s="1"/>
  <c r="H723" i="4"/>
  <c r="I723" i="4" s="1"/>
  <c r="H726" i="4"/>
  <c r="I726" i="4" s="1"/>
  <c r="H727" i="4"/>
  <c r="I727" i="4" s="1"/>
  <c r="H730" i="4"/>
  <c r="I730" i="4" s="1"/>
  <c r="H734" i="4"/>
  <c r="I734" i="4" s="1"/>
  <c r="J7" i="3"/>
  <c r="E40" i="2"/>
  <c r="E38" i="2"/>
  <c r="E36" i="2"/>
  <c r="E34" i="2"/>
  <c r="E32" i="2"/>
  <c r="E30" i="2"/>
  <c r="E28" i="2"/>
  <c r="E26" i="2"/>
  <c r="E24" i="2"/>
  <c r="E22" i="2"/>
  <c r="E20" i="2"/>
  <c r="E18" i="2"/>
  <c r="E16" i="2"/>
  <c r="E14" i="2"/>
  <c r="E12" i="2"/>
  <c r="E10" i="2"/>
  <c r="E8" i="2"/>
  <c r="E6" i="2"/>
  <c r="E39" i="2"/>
  <c r="C39" i="2"/>
  <c r="E37" i="2"/>
  <c r="C37" i="2"/>
  <c r="E35" i="2"/>
  <c r="C35" i="2"/>
  <c r="E33" i="2"/>
  <c r="C33" i="2"/>
  <c r="E31" i="2"/>
  <c r="C31" i="2"/>
  <c r="E29" i="2"/>
  <c r="C29" i="2"/>
  <c r="E27" i="2"/>
  <c r="C27" i="2"/>
  <c r="E25" i="2"/>
  <c r="C25" i="2"/>
  <c r="E23" i="2"/>
  <c r="C23" i="2"/>
  <c r="E21" i="2"/>
  <c r="C21" i="2"/>
  <c r="E19" i="2"/>
  <c r="C19" i="2"/>
  <c r="E17" i="2"/>
  <c r="C17" i="2"/>
  <c r="E15" i="2"/>
  <c r="C15" i="2"/>
  <c r="E13" i="2"/>
  <c r="C13" i="2"/>
  <c r="E11" i="2"/>
  <c r="C11" i="2"/>
  <c r="E9" i="2"/>
  <c r="C9" i="2"/>
  <c r="E7" i="2"/>
  <c r="C7" i="2"/>
  <c r="E5" i="2"/>
  <c r="C5" i="2"/>
  <c r="J7" i="1"/>
  <c r="H679" i="4" l="1"/>
  <c r="I679" i="4" s="1"/>
  <c r="H686" i="4"/>
  <c r="I686" i="4" s="1"/>
  <c r="H674" i="4"/>
  <c r="I674" i="4" s="1"/>
  <c r="H654" i="4"/>
  <c r="I654" i="4" s="1"/>
  <c r="H543" i="4"/>
  <c r="I543" i="4" s="1"/>
  <c r="H530" i="4"/>
  <c r="I530" i="4" s="1"/>
  <c r="H632" i="4"/>
  <c r="I632" i="4" s="1"/>
  <c r="H629" i="4"/>
  <c r="I629" i="4" s="1"/>
  <c r="H621" i="4"/>
  <c r="I621" i="4" s="1"/>
  <c r="H606" i="4"/>
  <c r="I606" i="4" s="1"/>
  <c r="H596" i="4"/>
  <c r="I596" i="4" s="1"/>
  <c r="H710" i="4"/>
  <c r="I710" i="4" s="1"/>
  <c r="H662" i="4"/>
  <c r="I662" i="4" s="1"/>
  <c r="H638" i="4"/>
  <c r="I638" i="4" s="1"/>
  <c r="H677" i="4"/>
  <c r="I677" i="4" s="1"/>
  <c r="H733" i="4"/>
  <c r="I733" i="4" s="1"/>
  <c r="H729" i="4"/>
  <c r="I729" i="4" s="1"/>
  <c r="H725" i="4"/>
  <c r="I725" i="4" s="1"/>
  <c r="H721" i="4"/>
  <c r="I721" i="4" s="1"/>
  <c r="H703" i="4"/>
  <c r="I703" i="4" s="1"/>
  <c r="H694" i="4"/>
  <c r="I694" i="4" s="1"/>
  <c r="H690" i="4"/>
  <c r="I690" i="4" s="1"/>
  <c r="H480" i="4"/>
  <c r="I480" i="4" s="1"/>
  <c r="H417" i="4"/>
  <c r="I417" i="4" s="1"/>
  <c r="H202" i="4"/>
  <c r="I202" i="4" s="1"/>
  <c r="H593" i="4"/>
  <c r="I593" i="4" s="1"/>
  <c r="H582" i="4"/>
  <c r="I582" i="4" s="1"/>
  <c r="H470" i="4"/>
  <c r="I470" i="4" s="1"/>
  <c r="H452" i="4"/>
  <c r="I452" i="4" s="1"/>
  <c r="H371" i="4"/>
  <c r="I371" i="4" s="1"/>
  <c r="H422" i="4"/>
  <c r="I422" i="4" s="1"/>
  <c r="H406" i="4"/>
  <c r="I406" i="4" s="1"/>
  <c r="H197" i="4"/>
  <c r="I197" i="4" s="1"/>
  <c r="H548" i="4"/>
  <c r="I548" i="4" s="1"/>
  <c r="H520" i="4"/>
  <c r="I520" i="4" s="1"/>
  <c r="H515" i="4"/>
  <c r="I515" i="4" s="1"/>
  <c r="H489" i="4"/>
  <c r="I489" i="4" s="1"/>
  <c r="H410" i="4"/>
  <c r="I410" i="4" s="1"/>
  <c r="H335" i="4"/>
  <c r="I335" i="4" s="1"/>
  <c r="H218" i="4"/>
  <c r="I218" i="4" s="1"/>
  <c r="H50" i="4"/>
  <c r="I50" i="4" s="1"/>
  <c r="H378" i="4"/>
  <c r="I378" i="4" s="1"/>
  <c r="H574" i="4"/>
  <c r="I574" i="4" s="1"/>
  <c r="H564" i="4"/>
  <c r="I564" i="4" s="1"/>
  <c r="H554" i="4"/>
  <c r="I554" i="4" s="1"/>
  <c r="H501" i="4"/>
  <c r="I501" i="4" s="1"/>
  <c r="H432" i="4"/>
  <c r="I432" i="4" s="1"/>
  <c r="H412" i="4"/>
  <c r="I412" i="4" s="1"/>
  <c r="H401" i="4"/>
  <c r="I401" i="4" s="1"/>
  <c r="H397" i="4"/>
  <c r="I397" i="4" s="1"/>
  <c r="H394" i="4"/>
  <c r="I394" i="4" s="1"/>
  <c r="H384" i="4"/>
  <c r="I384" i="4" s="1"/>
  <c r="H380" i="4"/>
  <c r="I380" i="4" s="1"/>
  <c r="H374" i="4"/>
  <c r="I374" i="4" s="1"/>
  <c r="H344" i="4"/>
  <c r="I344" i="4" s="1"/>
  <c r="H326" i="4"/>
  <c r="I326" i="4" s="1"/>
  <c r="H315" i="4"/>
  <c r="I315" i="4" s="1"/>
  <c r="H306" i="4"/>
  <c r="I306" i="4" s="1"/>
  <c r="H265" i="4"/>
  <c r="I265" i="4" s="1"/>
  <c r="H249" i="4"/>
  <c r="I249" i="4" s="1"/>
  <c r="H224" i="4"/>
  <c r="I224" i="4" s="1"/>
  <c r="H211" i="4"/>
  <c r="I211" i="4" s="1"/>
  <c r="H195" i="4"/>
  <c r="I195" i="4" s="1"/>
  <c r="H185" i="4"/>
  <c r="I185" i="4" s="1"/>
  <c r="H171" i="4"/>
  <c r="I171" i="4" s="1"/>
  <c r="H258" i="4"/>
  <c r="I258" i="4" s="1"/>
  <c r="H238" i="4"/>
  <c r="I238" i="4" s="1"/>
  <c r="H232" i="4"/>
  <c r="I232" i="4" s="1"/>
  <c r="H204" i="4"/>
  <c r="I204" i="4" s="1"/>
  <c r="H182" i="4"/>
  <c r="I182" i="4" s="1"/>
  <c r="H155" i="4"/>
  <c r="I155" i="4" s="1"/>
  <c r="H145" i="4"/>
  <c r="I145" i="4" s="1"/>
  <c r="H126" i="4"/>
  <c r="I126" i="4" s="1"/>
  <c r="H299" i="4"/>
  <c r="I299" i="4" s="1"/>
  <c r="H290" i="4"/>
  <c r="I290" i="4" s="1"/>
  <c r="H280" i="4"/>
  <c r="I280" i="4" s="1"/>
  <c r="H274" i="4"/>
  <c r="I274" i="4" s="1"/>
  <c r="H271" i="4"/>
  <c r="I271" i="4" s="1"/>
  <c r="H199" i="4"/>
  <c r="I199" i="4" s="1"/>
  <c r="H190" i="4"/>
  <c r="I190" i="4" s="1"/>
  <c r="H162" i="4"/>
  <c r="I162" i="4" s="1"/>
  <c r="H31" i="4"/>
  <c r="I31" i="4" s="1"/>
  <c r="H177" i="4"/>
  <c r="I177" i="4" s="1"/>
  <c r="H165" i="4" s="1"/>
  <c r="I165" i="4" s="1"/>
  <c r="H123" i="4"/>
  <c r="I123" i="4" s="1"/>
  <c r="H118" i="4"/>
  <c r="I118" i="4" s="1"/>
  <c r="H34" i="4"/>
  <c r="I34" i="4" s="1"/>
  <c r="H10" i="4"/>
  <c r="I10" i="4" s="1"/>
  <c r="H57" i="4"/>
  <c r="I57" i="4" s="1"/>
  <c r="H15" i="4"/>
  <c r="I15" i="4" s="1"/>
  <c r="H69" i="4"/>
  <c r="I69" i="4" s="1"/>
  <c r="H44" i="4"/>
  <c r="I44" i="4" s="1"/>
  <c r="H37" i="4"/>
  <c r="I37" i="4" s="1"/>
  <c r="H24" i="4"/>
  <c r="I24" i="4" s="1"/>
  <c r="H21" i="4"/>
  <c r="I21" i="4" s="1"/>
  <c r="H106" i="4"/>
  <c r="I106" i="4" s="1"/>
  <c r="H99" i="4"/>
  <c r="I99" i="4" s="1"/>
  <c r="H89" i="4"/>
  <c r="I89" i="4" s="1"/>
  <c r="H82" i="4"/>
  <c r="I82" i="4" s="1"/>
  <c r="H41" i="4"/>
  <c r="I41" i="4" s="1"/>
  <c r="O40" i="2"/>
  <c r="K40" i="2"/>
  <c r="G40" i="2"/>
  <c r="N40" i="2"/>
  <c r="J40" i="2"/>
  <c r="F40" i="2"/>
  <c r="H40" i="2"/>
  <c r="Q40" i="2"/>
  <c r="M40" i="2"/>
  <c r="I40" i="2"/>
  <c r="P40" i="2"/>
  <c r="L40" i="2"/>
  <c r="H36" i="4" l="1"/>
  <c r="I36" i="4" s="1"/>
  <c r="H9" i="4"/>
  <c r="I9" i="4" s="1"/>
  <c r="H189" i="4"/>
  <c r="I189" i="4" s="1"/>
  <c r="H393" i="4"/>
  <c r="I393" i="4" s="1"/>
  <c r="H40" i="4"/>
  <c r="I40" i="4" s="1"/>
  <c r="H30" i="4"/>
  <c r="I30" i="4" s="1"/>
  <c r="H181" i="4"/>
  <c r="I181" i="4" s="1"/>
  <c r="H431" i="4"/>
  <c r="I431" i="4" s="1"/>
  <c r="H553" i="4"/>
  <c r="I553" i="4" s="1"/>
  <c r="H217" i="4"/>
  <c r="I217" i="4" s="1"/>
  <c r="H592" i="4"/>
  <c r="I592" i="4" s="1"/>
  <c r="H479" i="4"/>
  <c r="I479" i="4" s="1"/>
  <c r="H702" i="4"/>
  <c r="I702" i="4" s="1"/>
  <c r="H720" i="4"/>
  <c r="I720" i="4" s="1"/>
  <c r="H728" i="4"/>
  <c r="I728" i="4" s="1"/>
  <c r="H661" i="4"/>
  <c r="I661" i="4" s="1"/>
  <c r="H709" i="4"/>
  <c r="I709" i="4" s="1"/>
  <c r="H605" i="4"/>
  <c r="I605" i="4" s="1"/>
  <c r="H620" i="4"/>
  <c r="I620" i="4" s="1"/>
  <c r="H673" i="4"/>
  <c r="I673" i="4" s="1"/>
  <c r="H161" i="4"/>
  <c r="I161" i="4" s="1"/>
  <c r="H289" i="4"/>
  <c r="I289" i="4" s="1"/>
  <c r="H383" i="4"/>
  <c r="I383" i="4" s="1"/>
  <c r="H547" i="4"/>
  <c r="I547" i="4" s="1"/>
  <c r="H581" i="4"/>
  <c r="I581" i="4" s="1"/>
  <c r="H20" i="4"/>
  <c r="I20" i="4" s="1"/>
  <c r="H105" i="4"/>
  <c r="I105" i="4" s="1"/>
  <c r="H23" i="4"/>
  <c r="I23" i="4" s="1"/>
  <c r="H33" i="4"/>
  <c r="I33" i="4" s="1"/>
  <c r="H154" i="4"/>
  <c r="I154" i="4" s="1"/>
  <c r="H237" i="4"/>
  <c r="I237" i="4" s="1"/>
  <c r="H210" i="4"/>
  <c r="I210" i="4" s="1"/>
  <c r="H268" i="4"/>
  <c r="I268" i="4" s="1"/>
  <c r="H563" i="4"/>
  <c r="I563" i="4" s="1"/>
  <c r="H573" i="4"/>
  <c r="I573" i="4" s="1"/>
  <c r="H49" i="4"/>
  <c r="I49" i="4" s="1"/>
  <c r="H519" i="4"/>
  <c r="I519" i="4" s="1"/>
  <c r="H451" i="4"/>
  <c r="I451" i="4" s="1"/>
  <c r="H279" i="4"/>
  <c r="I279" i="4" s="1"/>
  <c r="H136" i="4"/>
  <c r="I136" i="4" s="1"/>
  <c r="H400" i="4"/>
  <c r="I400" i="4" s="1"/>
  <c r="H421" i="4"/>
  <c r="I421" i="4" s="1"/>
  <c r="H637" i="4"/>
  <c r="I637" i="4" s="1"/>
  <c r="H81" i="4"/>
  <c r="I81" i="4" s="1"/>
  <c r="H14" i="4"/>
  <c r="I14" i="4" s="1"/>
  <c r="H273" i="4"/>
  <c r="I273" i="4" s="1"/>
  <c r="H231" i="4"/>
  <c r="I231" i="4" s="1"/>
  <c r="H331" i="4"/>
  <c r="I331" i="4" s="1"/>
  <c r="H469" i="4"/>
  <c r="I469" i="4" s="1"/>
  <c r="H693" i="4"/>
  <c r="I693" i="4" s="1"/>
  <c r="H724" i="4"/>
  <c r="I724" i="4" s="1"/>
  <c r="H732" i="4"/>
  <c r="I732" i="4" s="1"/>
  <c r="H529" i="4"/>
  <c r="I529" i="4" s="1"/>
  <c r="O8" i="2"/>
  <c r="K8" i="2"/>
  <c r="G8" i="2"/>
  <c r="N8" i="2"/>
  <c r="J8" i="2"/>
  <c r="F8" i="2"/>
  <c r="Q8" i="2"/>
  <c r="M8" i="2"/>
  <c r="I8" i="2"/>
  <c r="P8" i="2"/>
  <c r="L8" i="2"/>
  <c r="H8" i="2"/>
  <c r="H48" i="4" l="1"/>
  <c r="I48" i="4" s="1"/>
  <c r="H518" i="4"/>
  <c r="I518" i="4" s="1"/>
  <c r="H382" i="4"/>
  <c r="I382" i="4" s="1"/>
  <c r="H19" i="4"/>
  <c r="I19" i="4" s="1"/>
  <c r="H604" i="4"/>
  <c r="I604" i="4" s="1"/>
  <c r="H660" i="4"/>
  <c r="I660" i="4" s="1"/>
  <c r="H719" i="4"/>
  <c r="I719" i="4" s="1"/>
  <c r="H39" i="4"/>
  <c r="I39" i="4" s="1"/>
  <c r="H13" i="4"/>
  <c r="I13" i="4" s="1"/>
  <c r="J738" i="4" s="1"/>
  <c r="H278" i="4"/>
  <c r="I278" i="4" s="1"/>
  <c r="H420" i="4"/>
  <c r="I420" i="4" s="1"/>
  <c r="H731" i="4"/>
  <c r="I731" i="4" s="1"/>
  <c r="H562" i="4"/>
  <c r="I562" i="4" s="1"/>
  <c r="H153" i="4"/>
  <c r="I153" i="4" s="1"/>
  <c r="H685" i="4"/>
  <c r="I685" i="4" s="1"/>
  <c r="P10" i="2"/>
  <c r="L10" i="2"/>
  <c r="H10" i="2"/>
  <c r="O10" i="2"/>
  <c r="K10" i="2"/>
  <c r="G10" i="2"/>
  <c r="N10" i="2"/>
  <c r="J10" i="2"/>
  <c r="F10" i="2"/>
  <c r="I10" i="2"/>
  <c r="M10" i="2"/>
  <c r="Q10" i="2"/>
  <c r="J56" i="4" l="1"/>
  <c r="J64" i="4"/>
  <c r="J72" i="4"/>
  <c r="J28" i="4"/>
  <c r="J52" i="4"/>
  <c r="J60" i="4"/>
  <c r="J116" i="4"/>
  <c r="J104" i="4"/>
  <c r="J140" i="4"/>
  <c r="J142" i="4"/>
  <c r="J144" i="4"/>
  <c r="J12" i="4"/>
  <c r="J80" i="4"/>
  <c r="J151" i="4"/>
  <c r="J164" i="4"/>
  <c r="J174" i="4"/>
  <c r="J193" i="4"/>
  <c r="J213" i="4"/>
  <c r="J96" i="4"/>
  <c r="J112" i="4"/>
  <c r="J158" i="4"/>
  <c r="J160" i="4"/>
  <c r="J176" i="4"/>
  <c r="J178" i="4"/>
  <c r="J212" i="4"/>
  <c r="J222" i="4"/>
  <c r="J225" i="4"/>
  <c r="J230" i="4"/>
  <c r="J234" i="4"/>
  <c r="J242" i="4"/>
  <c r="J246" i="4"/>
  <c r="J250" i="4"/>
  <c r="J254" i="4"/>
  <c r="J262" i="4"/>
  <c r="J266" i="4"/>
  <c r="J270" i="4"/>
  <c r="J282" i="4"/>
  <c r="J286" i="4"/>
  <c r="J294" i="4"/>
  <c r="J298" i="4"/>
  <c r="J302" i="4"/>
  <c r="J310" i="4"/>
  <c r="J314" i="4"/>
  <c r="J318" i="4"/>
  <c r="J322" i="4"/>
  <c r="J330" i="4"/>
  <c r="J334" i="4"/>
  <c r="J338" i="4"/>
  <c r="J342" i="4"/>
  <c r="J346" i="4"/>
  <c r="J350" i="4"/>
  <c r="J152" i="4"/>
  <c r="J180" i="4"/>
  <c r="J194" i="4"/>
  <c r="J209" i="4"/>
  <c r="J253" i="4"/>
  <c r="J257" i="4"/>
  <c r="J277" i="4"/>
  <c r="J333" i="4"/>
  <c r="J337" i="4"/>
  <c r="J341" i="4"/>
  <c r="J173" i="4"/>
  <c r="J281" i="4"/>
  <c r="J285" i="4"/>
  <c r="J293" i="4"/>
  <c r="J297" i="4"/>
  <c r="J301" i="4"/>
  <c r="J305" i="4"/>
  <c r="J325" i="4"/>
  <c r="J386" i="4"/>
  <c r="J16" i="4"/>
  <c r="J88" i="4"/>
  <c r="J206" i="4"/>
  <c r="J233" i="4"/>
  <c r="J241" i="4"/>
  <c r="J245" i="4"/>
  <c r="J261" i="4"/>
  <c r="J354" i="4"/>
  <c r="J363" i="4"/>
  <c r="J366" i="4"/>
  <c r="J566" i="4"/>
  <c r="J570" i="4"/>
  <c r="J578" i="4"/>
  <c r="J309" i="4"/>
  <c r="J313" i="4"/>
  <c r="J387" i="4"/>
  <c r="J409" i="4"/>
  <c r="J425" i="4"/>
  <c r="J437" i="4"/>
  <c r="J465" i="4"/>
  <c r="J481" i="4"/>
  <c r="J509" i="4"/>
  <c r="J533" i="4"/>
  <c r="J545" i="4"/>
  <c r="J561" i="4"/>
  <c r="J358" i="4"/>
  <c r="J441" i="4"/>
  <c r="J453" i="4"/>
  <c r="J485" i="4"/>
  <c r="J493" i="4"/>
  <c r="J513" i="4"/>
  <c r="J413" i="4"/>
  <c r="J433" i="4"/>
  <c r="J449" i="4"/>
  <c r="J461" i="4"/>
  <c r="J517" i="4"/>
  <c r="J525" i="4"/>
  <c r="J557" i="4"/>
  <c r="J565" i="4"/>
  <c r="J569" i="4"/>
  <c r="J577" i="4"/>
  <c r="J317" i="4"/>
  <c r="J390" i="4"/>
  <c r="J473" i="4"/>
  <c r="J214" i="4"/>
  <c r="J345" i="4"/>
  <c r="J349" i="4"/>
  <c r="J353" i="4"/>
  <c r="J365" i="4"/>
  <c r="J375" i="4"/>
  <c r="J405" i="4"/>
  <c r="J445" i="4"/>
  <c r="J457" i="4"/>
  <c r="J477" i="4"/>
  <c r="J497" i="4"/>
  <c r="J505" i="4"/>
  <c r="J521" i="4"/>
  <c r="J541" i="4"/>
  <c r="J549" i="4"/>
  <c r="J586" i="4"/>
  <c r="J598" i="4"/>
  <c r="J429" i="4"/>
  <c r="J594" i="4"/>
  <c r="J625" i="4"/>
  <c r="J645" i="4"/>
  <c r="J657" i="4"/>
  <c r="J681" i="4"/>
  <c r="J697" i="4"/>
  <c r="J713" i="4"/>
  <c r="J689" i="4"/>
  <c r="J701" i="4"/>
  <c r="J717" i="4"/>
  <c r="J601" i="4"/>
  <c r="J617" i="4"/>
  <c r="J669" i="4"/>
  <c r="J705" i="4"/>
  <c r="H736" i="4"/>
  <c r="J590" i="4"/>
  <c r="J633" i="4"/>
  <c r="J649" i="4"/>
  <c r="J537" i="4"/>
  <c r="J585" i="4"/>
  <c r="J613" i="4"/>
  <c r="J641" i="4"/>
  <c r="J653" i="4"/>
  <c r="J665" i="4"/>
  <c r="J609" i="4"/>
  <c r="J644" i="4"/>
  <c r="J696" i="4"/>
  <c r="J651" i="4"/>
  <c r="J612" i="4"/>
  <c r="J704" i="4"/>
  <c r="J659" i="4"/>
  <c r="J630" i="4"/>
  <c r="J618" i="4"/>
  <c r="J602" i="4"/>
  <c r="J588" i="4"/>
  <c r="J671" i="4"/>
  <c r="J603" i="4"/>
  <c r="J712" i="4"/>
  <c r="J676" i="4"/>
  <c r="J658" i="4"/>
  <c r="J639" i="4"/>
  <c r="J611" i="4"/>
  <c r="J642" i="4"/>
  <c r="J718" i="4"/>
  <c r="J688" i="4"/>
  <c r="J648" i="4"/>
  <c r="J615" i="4"/>
  <c r="J589" i="4"/>
  <c r="J506" i="4"/>
  <c r="J456" i="4"/>
  <c r="J404" i="4"/>
  <c r="J203" i="4"/>
  <c r="J583" i="4"/>
  <c r="J568" i="4"/>
  <c r="J535" i="4"/>
  <c r="J511" i="4"/>
  <c r="J460" i="4"/>
  <c r="J439" i="4"/>
  <c r="J396" i="4"/>
  <c r="J251" i="4"/>
  <c r="J166" i="4"/>
  <c r="J478" i="4"/>
  <c r="J423" i="4"/>
  <c r="J546" i="4"/>
  <c r="J528" i="4"/>
  <c r="J503" i="4"/>
  <c r="J487" i="4"/>
  <c r="J464" i="4"/>
  <c r="J436" i="4"/>
  <c r="J399" i="4"/>
  <c r="J355" i="4"/>
  <c r="J223" i="4"/>
  <c r="J55" i="4"/>
  <c r="J444" i="4"/>
  <c r="J364" i="4"/>
  <c r="J579" i="4"/>
  <c r="J567" i="4"/>
  <c r="J551" i="4"/>
  <c r="J514" i="4"/>
  <c r="J502" i="4"/>
  <c r="J486" i="4"/>
  <c r="J468" i="4"/>
  <c r="J442" i="4"/>
  <c r="J428" i="4"/>
  <c r="J402" i="4"/>
  <c r="J395" i="4"/>
  <c r="J329" i="4"/>
  <c r="J244" i="4"/>
  <c r="J385" i="4"/>
  <c r="J347" i="4"/>
  <c r="J324" i="4"/>
  <c r="J296" i="4"/>
  <c r="J272" i="4"/>
  <c r="J196" i="4"/>
  <c r="J92" i="4"/>
  <c r="J340" i="4"/>
  <c r="J259" i="4"/>
  <c r="J243" i="4"/>
  <c r="J188" i="4"/>
  <c r="J168" i="4"/>
  <c r="J146" i="4"/>
  <c r="J352" i="4"/>
  <c r="J320" i="4"/>
  <c r="J303" i="4"/>
  <c r="J291" i="4"/>
  <c r="J175" i="4"/>
  <c r="J103" i="4"/>
  <c r="J187" i="4"/>
  <c r="J137" i="4"/>
  <c r="J76" i="4"/>
  <c r="J215" i="4"/>
  <c r="J132" i="4"/>
  <c r="J101" i="4"/>
  <c r="J138" i="4"/>
  <c r="J35" i="4"/>
  <c r="J148" i="4"/>
  <c r="J129" i="4"/>
  <c r="J109" i="4"/>
  <c r="J91" i="4"/>
  <c r="J75" i="4"/>
  <c r="J46" i="4"/>
  <c r="J113" i="4"/>
  <c r="J87" i="4"/>
  <c r="J62" i="4"/>
  <c r="J38" i="4"/>
  <c r="J17" i="4"/>
  <c r="J115" i="4"/>
  <c r="J66" i="4"/>
  <c r="J51" i="4"/>
  <c r="J29" i="4"/>
  <c r="J133" i="4"/>
  <c r="J26" i="4"/>
  <c r="J97" i="4"/>
  <c r="J147" i="4"/>
  <c r="J711" i="4"/>
  <c r="J714" i="4"/>
  <c r="J700" i="4"/>
  <c r="J508" i="4"/>
  <c r="J264" i="4"/>
  <c r="J552" i="4"/>
  <c r="J516" i="4"/>
  <c r="J462" i="4"/>
  <c r="J414" i="4"/>
  <c r="J332" i="4"/>
  <c r="J488" i="4"/>
  <c r="J466" i="4"/>
  <c r="J403" i="4"/>
  <c r="J71" i="4"/>
  <c r="J591" i="4"/>
  <c r="J523" i="4"/>
  <c r="J472" i="4"/>
  <c r="J447" i="4"/>
  <c r="J339" i="4"/>
  <c r="J108" i="4"/>
  <c r="J327" i="4"/>
  <c r="J300" i="4"/>
  <c r="J235" i="4"/>
  <c r="J150" i="4"/>
  <c r="J114" i="4"/>
  <c r="J58" i="4"/>
  <c r="J95" i="4"/>
  <c r="J22" i="4"/>
  <c r="J699" i="4"/>
  <c r="J683" i="4"/>
  <c r="J707" i="4"/>
  <c r="J655" i="4"/>
  <c r="J559" i="4"/>
  <c r="J531" i="4"/>
  <c r="J692" i="4"/>
  <c r="J647" i="4"/>
  <c r="J627" i="4"/>
  <c r="J616" i="4"/>
  <c r="J600" i="4"/>
  <c r="J540" i="4"/>
  <c r="J664" i="4"/>
  <c r="J727" i="4"/>
  <c r="J708" i="4"/>
  <c r="J672" i="4"/>
  <c r="J656" i="4"/>
  <c r="J635" i="4"/>
  <c r="J587" i="4"/>
  <c r="J678" i="4"/>
  <c r="J631" i="4"/>
  <c r="J734" i="4"/>
  <c r="J726" i="4"/>
  <c r="J716" i="4"/>
  <c r="J695" i="4"/>
  <c r="J684" i="4"/>
  <c r="J643" i="4"/>
  <c r="J610" i="4"/>
  <c r="J550" i="4"/>
  <c r="J496" i="4"/>
  <c r="J435" i="4"/>
  <c r="J369" i="4"/>
  <c r="J580" i="4"/>
  <c r="J558" i="4"/>
  <c r="J526" i="4"/>
  <c r="J500" i="4"/>
  <c r="J471" i="4"/>
  <c r="J434" i="4"/>
  <c r="J392" i="4"/>
  <c r="J368" i="4"/>
  <c r="J321" i="4"/>
  <c r="J236" i="4"/>
  <c r="J522" i="4"/>
  <c r="J458" i="4"/>
  <c r="J198" i="4"/>
  <c r="J539" i="4"/>
  <c r="J495" i="4"/>
  <c r="J482" i="4"/>
  <c r="J455" i="4"/>
  <c r="J426" i="4"/>
  <c r="J411" i="4"/>
  <c r="J370" i="4"/>
  <c r="J220" i="4"/>
  <c r="J415" i="4"/>
  <c r="J248" i="4"/>
  <c r="J538" i="4"/>
  <c r="J512" i="4"/>
  <c r="J499" i="4"/>
  <c r="J484" i="4"/>
  <c r="J459" i="4"/>
  <c r="J440" i="4"/>
  <c r="J419" i="4"/>
  <c r="J391" i="4"/>
  <c r="J381" i="4"/>
  <c r="J226" i="4"/>
  <c r="J319" i="4"/>
  <c r="J307" i="4"/>
  <c r="J292" i="4"/>
  <c r="J192" i="4"/>
  <c r="J172" i="4"/>
  <c r="J86" i="4"/>
  <c r="J336" i="4"/>
  <c r="J256" i="4"/>
  <c r="J221" i="4"/>
  <c r="J184" i="4"/>
  <c r="J128" i="4"/>
  <c r="J348" i="4"/>
  <c r="J316" i="4"/>
  <c r="J287" i="4"/>
  <c r="J275" i="4"/>
  <c r="J200" i="4"/>
  <c r="J170" i="4"/>
  <c r="J100" i="4"/>
  <c r="J169" i="4"/>
  <c r="J130" i="4"/>
  <c r="J73" i="4"/>
  <c r="J207" i="4"/>
  <c r="J78" i="4"/>
  <c r="J134" i="4"/>
  <c r="J84" i="4"/>
  <c r="J135" i="4"/>
  <c r="J127" i="4"/>
  <c r="J107" i="4"/>
  <c r="J85" i="4"/>
  <c r="J67" i="4"/>
  <c r="J43" i="4"/>
  <c r="J143" i="4"/>
  <c r="J111" i="4"/>
  <c r="J79" i="4"/>
  <c r="J54" i="4"/>
  <c r="J149" i="4"/>
  <c r="J90" i="4"/>
  <c r="J61" i="4"/>
  <c r="J47" i="4"/>
  <c r="J27" i="4"/>
  <c r="J191" i="4"/>
  <c r="J183" i="4"/>
  <c r="J124" i="4"/>
  <c r="J63" i="4"/>
  <c r="J68" i="4"/>
  <c r="J11" i="4"/>
  <c r="J98" i="4"/>
  <c r="J59" i="4"/>
  <c r="J45" i="4"/>
  <c r="J687" i="4"/>
  <c r="J663" i="4"/>
  <c r="J373" i="4"/>
  <c r="J584" i="4"/>
  <c r="J722" i="4"/>
  <c r="J650" i="4"/>
  <c r="J628" i="4"/>
  <c r="J476" i="4"/>
  <c r="J267" i="4"/>
  <c r="J438" i="4"/>
  <c r="J240" i="4"/>
  <c r="J463" i="4"/>
  <c r="J571" i="4"/>
  <c r="J284" i="4"/>
  <c r="J121" i="4"/>
  <c r="J247" i="4"/>
  <c r="J205" i="4"/>
  <c r="J179" i="4"/>
  <c r="J359" i="4"/>
  <c r="J323" i="4"/>
  <c r="J32" i="4"/>
  <c r="J159" i="4"/>
  <c r="J65" i="4"/>
  <c r="J131" i="4"/>
  <c r="J93" i="4"/>
  <c r="J77" i="4"/>
  <c r="J139" i="4"/>
  <c r="J70" i="4"/>
  <c r="J117" i="4"/>
  <c r="J74" i="4"/>
  <c r="J42" i="4"/>
  <c r="J25" i="4"/>
  <c r="J680" i="4"/>
  <c r="J636" i="4"/>
  <c r="J544" i="4"/>
  <c r="J715" i="4"/>
  <c r="J670" i="4"/>
  <c r="J597" i="4"/>
  <c r="J640" i="4"/>
  <c r="J723" i="4"/>
  <c r="J698" i="4"/>
  <c r="J646" i="4"/>
  <c r="J626" i="4"/>
  <c r="J542" i="4"/>
  <c r="J666" i="4"/>
  <c r="J614" i="4"/>
  <c r="J667" i="4"/>
  <c r="J634" i="4"/>
  <c r="J608" i="4"/>
  <c r="J527" i="4"/>
  <c r="J343" i="4"/>
  <c r="J576" i="4"/>
  <c r="J556" i="4"/>
  <c r="J524" i="4"/>
  <c r="J491" i="4"/>
  <c r="J467" i="4"/>
  <c r="J450" i="4"/>
  <c r="J427" i="4"/>
  <c r="J377" i="4"/>
  <c r="J356" i="4"/>
  <c r="J276" i="4"/>
  <c r="J216" i="4"/>
  <c r="J504" i="4"/>
  <c r="J446" i="4"/>
  <c r="J407" i="4"/>
  <c r="J560" i="4"/>
  <c r="J534" i="4"/>
  <c r="J475" i="4"/>
  <c r="J443" i="4"/>
  <c r="J424" i="4"/>
  <c r="J408" i="4"/>
  <c r="J367" i="4"/>
  <c r="J255" i="4"/>
  <c r="J498" i="4"/>
  <c r="J595" i="4"/>
  <c r="J575" i="4"/>
  <c r="J536" i="4"/>
  <c r="J507" i="4"/>
  <c r="J494" i="4"/>
  <c r="J474" i="4"/>
  <c r="J454" i="4"/>
  <c r="J398" i="4"/>
  <c r="J389" i="4"/>
  <c r="J357" i="4"/>
  <c r="J269" i="4"/>
  <c r="J208" i="4"/>
  <c r="J360" i="4"/>
  <c r="J304" i="4"/>
  <c r="J288" i="4"/>
  <c r="J201" i="4"/>
  <c r="J157" i="4"/>
  <c r="J388" i="4"/>
  <c r="J263" i="4"/>
  <c r="J252" i="4"/>
  <c r="J239" i="4"/>
  <c r="J156" i="4"/>
  <c r="J328" i="4"/>
  <c r="J312" i="4"/>
  <c r="J295" i="4"/>
  <c r="J283" i="4"/>
  <c r="J163" i="4"/>
  <c r="J227" i="4"/>
  <c r="J167" i="4"/>
  <c r="J110" i="4"/>
  <c r="J122" i="4"/>
  <c r="J125" i="4"/>
  <c r="J83" i="4"/>
  <c r="J141" i="4"/>
  <c r="J102" i="4"/>
  <c r="J675" i="4"/>
  <c r="J623" i="4"/>
  <c r="J706" i="4"/>
  <c r="J668" i="4"/>
  <c r="J622" i="4"/>
  <c r="J607" i="4"/>
  <c r="J619" i="4"/>
  <c r="J682" i="4"/>
  <c r="J624" i="4"/>
  <c r="J652" i="4"/>
  <c r="J730" i="4"/>
  <c r="J691" i="4"/>
  <c r="J599" i="4"/>
  <c r="J418" i="4"/>
  <c r="J572" i="4"/>
  <c r="J483" i="4"/>
  <c r="J448" i="4"/>
  <c r="J372" i="4"/>
  <c r="J361" i="4"/>
  <c r="J532" i="4"/>
  <c r="J510" i="4"/>
  <c r="J490" i="4"/>
  <c r="J416" i="4"/>
  <c r="J362" i="4"/>
  <c r="J379" i="4"/>
  <c r="J555" i="4"/>
  <c r="J492" i="4"/>
  <c r="J430" i="4"/>
  <c r="J260" i="4"/>
  <c r="J351" i="4"/>
  <c r="J311" i="4"/>
  <c r="J228" i="4"/>
  <c r="J186" i="4"/>
  <c r="J376" i="4"/>
  <c r="J308" i="4"/>
  <c r="J229" i="4"/>
  <c r="J219" i="4"/>
  <c r="J94" i="4"/>
  <c r="J120" i="4"/>
  <c r="J119" i="4"/>
  <c r="J18" i="4"/>
  <c r="J53" i="4"/>
  <c r="J165" i="4"/>
  <c r="J10" i="4"/>
  <c r="J543" i="4"/>
  <c r="J31" i="4"/>
  <c r="J249" i="4"/>
  <c r="J432" i="4"/>
  <c r="J378" i="4"/>
  <c r="J515" i="4"/>
  <c r="J480" i="4"/>
  <c r="J703" i="4"/>
  <c r="J729" i="4"/>
  <c r="J710" i="4"/>
  <c r="J621" i="4"/>
  <c r="J501" i="4"/>
  <c r="J582" i="4"/>
  <c r="J211" i="4"/>
  <c r="J374" i="4"/>
  <c r="J50" i="4"/>
  <c r="J406" i="4"/>
  <c r="J99" i="4"/>
  <c r="J145" i="4"/>
  <c r="J401" i="4"/>
  <c r="J638" i="4"/>
  <c r="J69" i="4"/>
  <c r="J118" i="4"/>
  <c r="J232" i="4"/>
  <c r="J306" i="4"/>
  <c r="J530" i="4"/>
  <c r="J199" i="4"/>
  <c r="J380" i="4"/>
  <c r="J371" i="4"/>
  <c r="J694" i="4"/>
  <c r="J733" i="4"/>
  <c r="J654" i="4"/>
  <c r="J258" i="4"/>
  <c r="J162" i="4"/>
  <c r="J564" i="4"/>
  <c r="J202" i="4"/>
  <c r="J82" i="4"/>
  <c r="J470" i="4"/>
  <c r="J394" i="4"/>
  <c r="J182" i="4"/>
  <c r="J315" i="4"/>
  <c r="J593" i="4"/>
  <c r="J632" i="4"/>
  <c r="J686" i="4"/>
  <c r="J290" i="4"/>
  <c r="J548" i="4"/>
  <c r="J106" i="4"/>
  <c r="J34" i="4"/>
  <c r="J155" i="4"/>
  <c r="J335" i="4"/>
  <c r="J452" i="4"/>
  <c r="J177" i="4"/>
  <c r="J679" i="4"/>
  <c r="J89" i="4"/>
  <c r="J629" i="4"/>
  <c r="J417" i="4"/>
  <c r="J674" i="4"/>
  <c r="J24" i="4"/>
  <c r="J299" i="4"/>
  <c r="J344" i="4"/>
  <c r="J274" i="4"/>
  <c r="J197" i="4"/>
  <c r="J725" i="4"/>
  <c r="J37" i="4"/>
  <c r="J190" i="4"/>
  <c r="J596" i="4"/>
  <c r="J41" i="4"/>
  <c r="J271" i="4"/>
  <c r="J204" i="4"/>
  <c r="J326" i="4"/>
  <c r="J218" i="4"/>
  <c r="J690" i="4"/>
  <c r="J721" i="4"/>
  <c r="J662" i="4"/>
  <c r="J606" i="4"/>
  <c r="J384" i="4"/>
  <c r="J21" i="4"/>
  <c r="J123" i="4"/>
  <c r="J265" i="4"/>
  <c r="J397" i="4"/>
  <c r="J574" i="4"/>
  <c r="J520" i="4"/>
  <c r="J280" i="4"/>
  <c r="J195" i="4"/>
  <c r="J422" i="4"/>
  <c r="J15" i="4"/>
  <c r="J171" i="4"/>
  <c r="J410" i="4"/>
  <c r="J677" i="4"/>
  <c r="J44" i="4"/>
  <c r="J126" i="4"/>
  <c r="J185" i="4"/>
  <c r="J412" i="4"/>
  <c r="J554" i="4"/>
  <c r="J489" i="4"/>
  <c r="J57" i="4"/>
  <c r="J238" i="4"/>
  <c r="J224" i="4"/>
  <c r="J529" i="4"/>
  <c r="J620" i="4"/>
  <c r="J724" i="4"/>
  <c r="J451" i="4"/>
  <c r="J161" i="4"/>
  <c r="J400" i="4"/>
  <c r="J383" i="4"/>
  <c r="J573" i="4"/>
  <c r="J20" i="4"/>
  <c r="J661" i="4"/>
  <c r="J217" i="4"/>
  <c r="J40" i="4"/>
  <c r="J14" i="4"/>
  <c r="J709" i="4"/>
  <c r="J563" i="4"/>
  <c r="J105" i="4"/>
  <c r="J393" i="4"/>
  <c r="J720" i="4"/>
  <c r="J189" i="4"/>
  <c r="J693" i="4"/>
  <c r="J289" i="4"/>
  <c r="J421" i="4"/>
  <c r="J154" i="4"/>
  <c r="J49" i="4"/>
  <c r="J547" i="4"/>
  <c r="J553" i="4"/>
  <c r="J181" i="4"/>
  <c r="J637" i="4"/>
  <c r="J702" i="4"/>
  <c r="J469" i="4"/>
  <c r="J237" i="4"/>
  <c r="J673" i="4"/>
  <c r="J728" i="4"/>
  <c r="J268" i="4"/>
  <c r="J431" i="4"/>
  <c r="J479" i="4"/>
  <c r="J581" i="4"/>
  <c r="J732" i="4"/>
  <c r="J9" i="4"/>
  <c r="J273" i="4"/>
  <c r="J23" i="4"/>
  <c r="J592" i="4"/>
  <c r="J519" i="4"/>
  <c r="J231" i="4"/>
  <c r="J210" i="4"/>
  <c r="J605" i="4"/>
  <c r="J30" i="4"/>
  <c r="J36" i="4"/>
  <c r="J279" i="4"/>
  <c r="J331" i="4"/>
  <c r="J81" i="4"/>
  <c r="J136" i="4"/>
  <c r="J33" i="4"/>
  <c r="J39" i="4"/>
  <c r="J660" i="4"/>
  <c r="J685" i="4"/>
  <c r="J719" i="4"/>
  <c r="J48" i="4"/>
  <c r="J562" i="4"/>
  <c r="J382" i="4"/>
  <c r="J153" i="4"/>
  <c r="J278" i="4"/>
  <c r="J604" i="4"/>
  <c r="J518" i="4"/>
  <c r="J13" i="4"/>
  <c r="J19" i="4"/>
  <c r="J420" i="4"/>
  <c r="J731" i="4"/>
  <c r="Q36" i="2"/>
  <c r="M36" i="2"/>
  <c r="I36" i="2"/>
  <c r="F36" i="2"/>
  <c r="P36" i="2"/>
  <c r="L36" i="2"/>
  <c r="H36" i="2"/>
  <c r="O36" i="2"/>
  <c r="K36" i="2"/>
  <c r="G36" i="2"/>
  <c r="N36" i="2"/>
  <c r="J36" i="2"/>
  <c r="Q28" i="2"/>
  <c r="M28" i="2"/>
  <c r="I28" i="2"/>
  <c r="J28" i="2"/>
  <c r="F28" i="2"/>
  <c r="P28" i="2"/>
  <c r="L28" i="2"/>
  <c r="H28" i="2"/>
  <c r="N28" i="2"/>
  <c r="O28" i="2"/>
  <c r="K28" i="2"/>
  <c r="G28" i="2"/>
  <c r="O32" i="2"/>
  <c r="K32" i="2"/>
  <c r="G32" i="2"/>
  <c r="N32" i="2"/>
  <c r="J32" i="2"/>
  <c r="F32" i="2"/>
  <c r="Q32" i="2"/>
  <c r="M32" i="2"/>
  <c r="I32" i="2"/>
  <c r="P32" i="2"/>
  <c r="L32" i="2"/>
  <c r="H32" i="2"/>
  <c r="P34" i="2"/>
  <c r="L34" i="2"/>
  <c r="H34" i="2"/>
  <c r="M34" i="2"/>
  <c r="O34" i="2"/>
  <c r="K34" i="2"/>
  <c r="G34" i="2"/>
  <c r="N34" i="2"/>
  <c r="J34" i="2"/>
  <c r="F34" i="2"/>
  <c r="Q34" i="2"/>
  <c r="I34" i="2"/>
  <c r="N38" i="2"/>
  <c r="J38" i="2"/>
  <c r="F38" i="2"/>
  <c r="G38" i="2"/>
  <c r="Q38" i="2"/>
  <c r="M38" i="2"/>
  <c r="I38" i="2"/>
  <c r="O38" i="2"/>
  <c r="P38" i="2"/>
  <c r="L38" i="2"/>
  <c r="H38" i="2"/>
  <c r="K38" i="2"/>
  <c r="O16" i="2" l="1"/>
  <c r="K16" i="2"/>
  <c r="G16" i="2"/>
  <c r="N16" i="2"/>
  <c r="J16" i="2"/>
  <c r="F16" i="2"/>
  <c r="Q16" i="2"/>
  <c r="M16" i="2"/>
  <c r="I16" i="2"/>
  <c r="L16" i="2"/>
  <c r="P16" i="2"/>
  <c r="H16" i="2"/>
  <c r="Q20" i="2"/>
  <c r="M20" i="2"/>
  <c r="I20" i="2"/>
  <c r="P20" i="2"/>
  <c r="L20" i="2"/>
  <c r="H20" i="2"/>
  <c r="O20" i="2"/>
  <c r="K20" i="2"/>
  <c r="G20" i="2"/>
  <c r="N20" i="2"/>
  <c r="J20" i="2"/>
  <c r="F20" i="2"/>
  <c r="N30" i="2"/>
  <c r="J30" i="2"/>
  <c r="F30" i="2"/>
  <c r="Q30" i="2"/>
  <c r="M30" i="2"/>
  <c r="I30" i="2"/>
  <c r="P30" i="2"/>
  <c r="L30" i="2"/>
  <c r="H30" i="2"/>
  <c r="O30" i="2"/>
  <c r="K30" i="2"/>
  <c r="G30" i="2"/>
  <c r="Q12" i="2" l="1"/>
  <c r="M12" i="2"/>
  <c r="I12" i="2"/>
  <c r="P12" i="2"/>
  <c r="L12" i="2"/>
  <c r="H12" i="2"/>
  <c r="O12" i="2"/>
  <c r="K12" i="2"/>
  <c r="G12" i="2"/>
  <c r="N12" i="2"/>
  <c r="J12" i="2"/>
  <c r="F12" i="2"/>
  <c r="P26" i="2" l="1"/>
  <c r="L26" i="2"/>
  <c r="H26" i="2"/>
  <c r="M26" i="2"/>
  <c r="O26" i="2"/>
  <c r="K26" i="2"/>
  <c r="G26" i="2"/>
  <c r="Q26" i="2"/>
  <c r="I26" i="2"/>
  <c r="N26" i="2"/>
  <c r="J26" i="2"/>
  <c r="F26" i="2"/>
  <c r="N14" i="2"/>
  <c r="J14" i="2"/>
  <c r="F14" i="2"/>
  <c r="Q14" i="2"/>
  <c r="M14" i="2"/>
  <c r="I14" i="2"/>
  <c r="P14" i="2"/>
  <c r="L14" i="2"/>
  <c r="H14" i="2"/>
  <c r="O14" i="2"/>
  <c r="K14" i="2"/>
  <c r="G14" i="2"/>
  <c r="O24" i="2" l="1"/>
  <c r="K24" i="2"/>
  <c r="G24" i="2"/>
  <c r="N24" i="2"/>
  <c r="J24" i="2"/>
  <c r="F24" i="2"/>
  <c r="P24" i="2"/>
  <c r="H24" i="2"/>
  <c r="Q24" i="2"/>
  <c r="M24" i="2"/>
  <c r="I24" i="2"/>
  <c r="L24" i="2"/>
  <c r="N22" i="2"/>
  <c r="J22" i="2"/>
  <c r="F22" i="2"/>
  <c r="Q22" i="2"/>
  <c r="M22" i="2"/>
  <c r="I22" i="2"/>
  <c r="K22" i="2"/>
  <c r="P22" i="2"/>
  <c r="L22" i="2"/>
  <c r="H22" i="2"/>
  <c r="O22" i="2"/>
  <c r="G22" i="2"/>
  <c r="P18" i="2" l="1"/>
  <c r="L18" i="2"/>
  <c r="H18" i="2"/>
  <c r="O18" i="2"/>
  <c r="K18" i="2"/>
  <c r="G18" i="2"/>
  <c r="N18" i="2"/>
  <c r="J18" i="2"/>
  <c r="F18" i="2"/>
  <c r="Q18" i="2"/>
  <c r="M18" i="2"/>
  <c r="I18" i="2"/>
  <c r="N6" i="2" l="1"/>
  <c r="N42" i="2" s="1"/>
  <c r="J6" i="2"/>
  <c r="J42" i="2" s="1"/>
  <c r="F6" i="2"/>
  <c r="F42" i="2" s="1"/>
  <c r="Q6" i="2"/>
  <c r="Q42" i="2" s="1"/>
  <c r="M6" i="2"/>
  <c r="M42" i="2" s="1"/>
  <c r="I6" i="2"/>
  <c r="I42" i="2" s="1"/>
  <c r="P6" i="2"/>
  <c r="P42" i="2" s="1"/>
  <c r="L6" i="2"/>
  <c r="L42" i="2" s="1"/>
  <c r="H6" i="2"/>
  <c r="H42" i="2" s="1"/>
  <c r="O6" i="2"/>
  <c r="O42" i="2" s="1"/>
  <c r="G6" i="2"/>
  <c r="G42" i="2" s="1"/>
  <c r="K6" i="2"/>
  <c r="K42" i="2" s="1"/>
  <c r="E42" i="2"/>
  <c r="N41" i="2" l="1"/>
  <c r="M41" i="2"/>
  <c r="K41" i="2"/>
  <c r="L41" i="2"/>
  <c r="Q41" i="2"/>
  <c r="G41" i="2"/>
  <c r="P41" i="2"/>
  <c r="F41" i="2"/>
  <c r="H41" i="2"/>
  <c r="O41" i="2"/>
  <c r="I41" i="2"/>
  <c r="J41" i="2"/>
  <c r="E41" i="2" l="1"/>
</calcChain>
</file>

<file path=xl/sharedStrings.xml><?xml version="1.0" encoding="utf-8"?>
<sst xmlns="http://schemas.openxmlformats.org/spreadsheetml/2006/main" count="62419" uniqueCount="5751">
  <si>
    <t>Item</t>
  </si>
  <si>
    <t>Código</t>
  </si>
  <si>
    <t>Banco</t>
  </si>
  <si>
    <t>Descrição</t>
  </si>
  <si>
    <t>Und</t>
  </si>
  <si>
    <t>Quant.</t>
  </si>
  <si>
    <t>Valor Unit</t>
  </si>
  <si>
    <t>Valor Unit com BDI</t>
  </si>
  <si>
    <t>Total</t>
  </si>
  <si>
    <t>Peso (%)</t>
  </si>
  <si>
    <t xml:space="preserve"> 1 </t>
  </si>
  <si>
    <t xml:space="preserve">  </t>
  </si>
  <si>
    <t>MOBILIZAÇÃO E DESMOBILIZAÇÃO</t>
  </si>
  <si>
    <t/>
  </si>
  <si>
    <t xml:space="preserve"> 1.1 </t>
  </si>
  <si>
    <t xml:space="preserve"> 1.1.1 </t>
  </si>
  <si>
    <t xml:space="preserve"> 1.1.1.1 </t>
  </si>
  <si>
    <t xml:space="preserve"> ED-50393 </t>
  </si>
  <si>
    <t>Próprio</t>
  </si>
  <si>
    <t>MOBILIZAÇÃO E DESMOBILIZAÇÃO DE OBRA EM CENTRO URBANO OU REGIÃO LIMÍTROFE COM VALOR ENTRE 1.000.000,01 E 3.000.000,00</t>
  </si>
  <si>
    <t>%</t>
  </si>
  <si>
    <t xml:space="preserve"> 2 </t>
  </si>
  <si>
    <t>ADMINISTRAÇÃO LOCAL</t>
  </si>
  <si>
    <t xml:space="preserve"> 2.1 </t>
  </si>
  <si>
    <t xml:space="preserve"> 2.1.1 </t>
  </si>
  <si>
    <t xml:space="preserve"> 2.1.1.1 </t>
  </si>
  <si>
    <t xml:space="preserve"> ART-OBRA-002 </t>
  </si>
  <si>
    <t>ART DE OBRAS PARA CONTRATOS ACIMA DE R$15.000,00</t>
  </si>
  <si>
    <t>UND</t>
  </si>
  <si>
    <t xml:space="preserve"> 2.1.1.2 </t>
  </si>
  <si>
    <t xml:space="preserve"> 90777 </t>
  </si>
  <si>
    <t>SINAPI</t>
  </si>
  <si>
    <t>ENGENHEIRO CIVIL DE OBRA JUNIOR COM ENCARGOS COMPLEMENTARES</t>
  </si>
  <si>
    <t>H</t>
  </si>
  <si>
    <t xml:space="preserve"> 2.1.1.3 </t>
  </si>
  <si>
    <t xml:space="preserve"> 90776 </t>
  </si>
  <si>
    <t>ENCARREGADO GERAL COM ENCARGOS COMPLEMENTARES</t>
  </si>
  <si>
    <t xml:space="preserve"> 3 </t>
  </si>
  <si>
    <t>SERVIÇOS INICIAIS</t>
  </si>
  <si>
    <t xml:space="preserve"> 3.1 </t>
  </si>
  <si>
    <t>IDENTIFICAÇÃO DA OBRA</t>
  </si>
  <si>
    <t xml:space="preserve"> 3.1.1 </t>
  </si>
  <si>
    <t xml:space="preserve"> 3.1.1.1 </t>
  </si>
  <si>
    <t xml:space="preserve"> ED-28427 </t>
  </si>
  <si>
    <t>SETOP</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</si>
  <si>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</si>
  <si>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un</t>
  </si>
  <si>
    <t xml:space="preserve"> 3.2 </t>
  </si>
  <si>
    <t>CANTEIRO DE OBRAS</t>
  </si>
  <si>
    <t xml:space="preserve"> 3.2.1 </t>
  </si>
  <si>
    <t xml:space="preserve"> 3.2.1.1 </t>
  </si>
  <si>
    <t xml:space="preserve"> ED-50148 </t>
  </si>
  <si>
    <t>BARRACÃO DE OBRA PARA ESCRITÓRIO DA EMPREITEIRA TIPO I, ÁREA INTERNA 18,15M2, EM CHAPA DE COMPENSADO RESINADO, INCLUSIVE MOBILIÁRIO (OBRA DE PEQUENO A MÉDIO PORTE, EFETIVO ATÉ 60 HOMENS)   PADRÃO DER MG</t>
  </si>
  <si>
    <t xml:space="preserve"> 3.2.1.2 </t>
  </si>
  <si>
    <t xml:space="preserve"> ED-50128 </t>
  </si>
  <si>
    <t>BARRACÃO DE OBRA PARA DEPÓSITO E FERRAMENTARIA TIPO I, ÁREA INTERNA 14,52M2, EM CHAPA DE COMPENSADO RESINADO, INCLUSIVE MOBILIÁRIO (OBRA DE PEQUENO PORTE, EFETIVO ATÉ 30 HOMENS), PADRÃO DER MG</t>
  </si>
  <si>
    <t xml:space="preserve"> 3.2.1.3 </t>
  </si>
  <si>
    <t xml:space="preserve"> ED-50133 </t>
  </si>
  <si>
    <t>BARRACÃO DE OBRA PARA REFEITÓRIO TIPO I, ÁREA INTERNA 18,15M2, EM CHAPA DE COMPENSADO RESINADO (OBRA DE MÉDIO PORTE, EFETIVO DE 30 A 60 HOMENS), PADRÃO DER MG</t>
  </si>
  <si>
    <t xml:space="preserve"> 3.2.1.4 </t>
  </si>
  <si>
    <t xml:space="preserve"> ED-50126 </t>
  </si>
  <si>
    <t>BARRACÃO DE OBRA PARA VESTIÁRIO TIPO I, ÁREA INTERNA 25,41M2, EM CHAPA DE COMPENSADO RESINADO, INCLUSIVE MOBILIÁRIO (OBRA DE PEQUENO PORTE, EFETIVO ATÉ 30 HOMENS), PADRÃO DER MG</t>
  </si>
  <si>
    <t xml:space="preserve"> 3.2.1.5 </t>
  </si>
  <si>
    <t xml:space="preserve"> ED-31745 </t>
  </si>
  <si>
    <t>LIGAÇÃO DE ESGOTO PARA BARRACÃO DE OBRA EM CANTEIRO, EXCLUSIVE FOSSA SÉPTICA</t>
  </si>
  <si>
    <t xml:space="preserve"> 3.3 </t>
  </si>
  <si>
    <t>TAPUME</t>
  </si>
  <si>
    <t xml:space="preserve"> 3.3.1 </t>
  </si>
  <si>
    <t xml:space="preserve"> 3.3.1.1 </t>
  </si>
  <si>
    <t xml:space="preserve"> ED-29823 </t>
  </si>
  <si>
    <t>TAPUME FIXO DE PROTEÇÃO PARA FECHAMENTO DE OBRA EM TELHA METÁLICA GALVANIZADA, TIPO TRAPEZOIDAL, ESP. 0,5MM, COM MÓDULO NA DIMENSÃO DE (300X220)CM, COM REAPROVEITAMENTO, EXCLUSIVE PINTURA ESMALTE, INCLUSIVE PONTALETE E FIXAÇÃO</t>
  </si>
  <si>
    <t>m²</t>
  </si>
  <si>
    <t xml:space="preserve"> 3.4 </t>
  </si>
  <si>
    <t>GABARITO</t>
  </si>
  <si>
    <t xml:space="preserve"> 3.4.1 </t>
  </si>
  <si>
    <t xml:space="preserve"> 3.4.1.1 </t>
  </si>
  <si>
    <t xml:space="preserve"> ED-17989 </t>
  </si>
  <si>
    <t>LOCAÇÃO DE OBRA COM GABARITO DE TÁBUAS CORRIDAS PONTALETADAS A CADA 2,00M, REAPROVEITAMENTO (2X), INCLUSIVE ACOMPANHAMENTO DE EQUIPE TOPOGRÁFICA PARA MARCAÇÃO DE PONTO TOPOGRÁFICO</t>
  </si>
  <si>
    <t>m</t>
  </si>
  <si>
    <t xml:space="preserve"> 3.5 </t>
  </si>
  <si>
    <t>LIMPEZA DE TERRENO</t>
  </si>
  <si>
    <t xml:space="preserve"> 3.5.1 </t>
  </si>
  <si>
    <t xml:space="preserve"> 3.5.1.1 </t>
  </si>
  <si>
    <t xml:space="preserve"> ED-50703 </t>
  </si>
  <si>
    <t>LIMPEZA DE TERRENO, INCLUSIVE CAPINA, RASTELAMENTO COM AFASTAMENTO ATÉ VINTE (20) METROS E QUEIMA CONTROLADA</t>
  </si>
  <si>
    <t xml:space="preserve"> 4 </t>
  </si>
  <si>
    <t>TERRAPLENAGEM</t>
  </si>
  <si>
    <t xml:space="preserve"> 4.1 </t>
  </si>
  <si>
    <t xml:space="preserve"> 4.1.1 </t>
  </si>
  <si>
    <t>CORTE E ATERRO</t>
  </si>
  <si>
    <t xml:space="preserve"> 4.1.1.1 </t>
  </si>
  <si>
    <t xml:space="preserve"> ED-51103 </t>
  </si>
  <si>
    <t>ESCAVAÇÃO MECÂNICA HORIZONTAL, COM TRATOR DE ESTEIRA, EM MATERIAL DE 1ª CATEGORIA, INCLUSIVE AFASTAMENTO E EMPILHAMENTO COM DISTÂNCIA MÁXIMA DE ATÉ CINQUENTA (50) METROS, EXCLUSIVE CARGA, TRANSPORTE E DESGARGA</t>
  </si>
  <si>
    <t>m³</t>
  </si>
  <si>
    <t xml:space="preserve"> 4.1.1.2 </t>
  </si>
  <si>
    <t xml:space="preserve"> ED-51098 </t>
  </si>
  <si>
    <t>COMPACTAÇÃO MECÂNICA DE ATERRO COM ROLO VIBRATÓRIO A 95% DO PROCTOR NORMAL, INCLUSIVE ESPALHAMENTO</t>
  </si>
  <si>
    <t xml:space="preserve"> 4.1.2 </t>
  </si>
  <si>
    <t>BOTA-FORA</t>
  </si>
  <si>
    <t xml:space="preserve"> 4.1.2.1 </t>
  </si>
  <si>
    <t xml:space="preserve"> ED-51132 </t>
  </si>
  <si>
    <t>CARGA MECÂNICA DE MATERIAL DE QUALQUER NATUREZA SOBRE CAMINHÃO, EXCLUSIVE TRANSPORTE</t>
  </si>
  <si>
    <t xml:space="preserve"> 4.1.2.2 </t>
  </si>
  <si>
    <t xml:space="preserve"> ED-29233 </t>
  </si>
  <si>
    <t>TRANSPORTE DE MATERIAL DE QUALQUER NATUREZA EM CAMINHÃO, DISTÂNCIA MAIOR QUE 10KM E MENOR OU IGUAL A 20KM, DENTRO DO PERÍMETRO URBANO, EXCLUSIVE CARGA, INCLUSIVE DESCARGA</t>
  </si>
  <si>
    <t>M3xKM</t>
  </si>
  <si>
    <t xml:space="preserve"> 4.1.2.3 </t>
  </si>
  <si>
    <t xml:space="preserve"> 100574 </t>
  </si>
  <si>
    <t>ESPALHAMENTO DE MATERIAL COM TRATOR DE ESTEIRAS. AF_11/2019</t>
  </si>
  <si>
    <t xml:space="preserve"> 5 </t>
  </si>
  <si>
    <t>ESTRUTURA DE CONCRETO</t>
  </si>
  <si>
    <t xml:space="preserve"> 5.1 </t>
  </si>
  <si>
    <t>FUNDAÇÃO</t>
  </si>
  <si>
    <t xml:space="preserve"> 5.1.1 </t>
  </si>
  <si>
    <t>ESTACAS BROCA</t>
  </si>
  <si>
    <t xml:space="preserve"> 5.1.1.1 </t>
  </si>
  <si>
    <t xml:space="preserve"> ED-29801 </t>
  </si>
  <si>
    <t>PERFURAÇÃO MANUAL DE ESTACA TIPO BROCA A TRADO, INCLUSIVE AFASTAMENTO, EXCLUSIVE ARMAÇÃO, CONCRETO ESTRUTURAL, TRANSPORTE E RETIRADA DO MATERIAL ESCAVADO</t>
  </si>
  <si>
    <t xml:space="preserve"> 5.1.1.2 </t>
  </si>
  <si>
    <t xml:space="preserve"> ED-48298 </t>
  </si>
  <si>
    <t>CORTE, DOBRA E MONTAGEM DE AÇO CA 50/60, INCLUSIVE ESPAÇADOR</t>
  </si>
  <si>
    <t>Kg</t>
  </si>
  <si>
    <t xml:space="preserve"> 5.1.1.3 </t>
  </si>
  <si>
    <t xml:space="preserve"> ED-49805 </t>
  </si>
  <si>
    <t>FORNECIMENTO DE CONCRETO ESTRUTURAL, USINADO BOMBEADO, COM FCK 25MPA, INCLUSIVE LANÇAMENTO, ADENSAMENTO E ACABAMENTO (FUNDAÇÃO)</t>
  </si>
  <si>
    <t xml:space="preserve"> 5.1.1.4 </t>
  </si>
  <si>
    <t xml:space="preserve"> 5.1.1.5 </t>
  </si>
  <si>
    <t xml:space="preserve"> 5.1.1.6 </t>
  </si>
  <si>
    <t xml:space="preserve"> 5.1.2 </t>
  </si>
  <si>
    <t>SAPATAS ISOLADAS</t>
  </si>
  <si>
    <t xml:space="preserve"> 5.1.2.1 </t>
  </si>
  <si>
    <t xml:space="preserve"> ED-51107 </t>
  </si>
  <si>
    <t>ESCAVAÇÃO MANUAL DE VALA COM PROFUNDIDADE MENOR OU IGUAL A 1,5M, INCLUSIVE DESCARGA LATERAL</t>
  </si>
  <si>
    <t xml:space="preserve"> 5.1.2.2 </t>
  </si>
  <si>
    <t xml:space="preserve"> ED-51094 </t>
  </si>
  <si>
    <t>APILOAMENTO MECANIZADO EM FUNDO DE VALA COM PLACA VIBRATÓRIA, EXCLUSIVE ESCAVAÇÃO</t>
  </si>
  <si>
    <t xml:space="preserve"> 5.1.2.3 </t>
  </si>
  <si>
    <t xml:space="preserve"> 5.1.2.4 </t>
  </si>
  <si>
    <t xml:space="preserve"> ED-49811 </t>
  </si>
  <si>
    <t>FÔRMA E DESFORMA PARA VIGA CINTA/BLOCO COM COMPENSADO RESINADO, ESP. 12MM, REAPROVEITAMENTO (3X) (FUNDAÇÃO)</t>
  </si>
  <si>
    <t xml:space="preserve"> 5.1.2.5 </t>
  </si>
  <si>
    <t xml:space="preserve"> ED-49812 </t>
  </si>
  <si>
    <t>LASTRO DE CONCRETO MAGRO, INCLUSIVE TRANSPORTE, LANÇAMENTO E ADENSAMENTO</t>
  </si>
  <si>
    <t xml:space="preserve"> 5.1.2.6 </t>
  </si>
  <si>
    <t xml:space="preserve"> ED-50174 </t>
  </si>
  <si>
    <t>PINTURA COM EMULSÃO ASFÁLTICA, DUAS (2) DEMÃOS</t>
  </si>
  <si>
    <t xml:space="preserve"> 5.1.2.7 </t>
  </si>
  <si>
    <t xml:space="preserve"> 5.1.2.8 </t>
  </si>
  <si>
    <t xml:space="preserve"> ED-51121 </t>
  </si>
  <si>
    <t>REATERRO MANUAL DE VALA, INCLUSIVE ESPALHAMENTO E COMPACTAÇÃO MECANIZADA COM PLACA VIBRATÓRIA</t>
  </si>
  <si>
    <t xml:space="preserve"> 5.1.2.9 </t>
  </si>
  <si>
    <t xml:space="preserve"> 5.1.2.10 </t>
  </si>
  <si>
    <t xml:space="preserve"> 5.1.2.11 </t>
  </si>
  <si>
    <t xml:space="preserve"> 5.1.3 </t>
  </si>
  <si>
    <t>VIGAS BALDRAMES</t>
  </si>
  <si>
    <t xml:space="preserve"> 5.1.3.1 </t>
  </si>
  <si>
    <t xml:space="preserve"> 5.1.3.2 </t>
  </si>
  <si>
    <t xml:space="preserve"> 5.1.3.3 </t>
  </si>
  <si>
    <t xml:space="preserve"> 5.1.3.4 </t>
  </si>
  <si>
    <t xml:space="preserve"> 5.1.3.5 </t>
  </si>
  <si>
    <t xml:space="preserve"> 5.1.3.6 </t>
  </si>
  <si>
    <t xml:space="preserve"> 5.1.3.7 </t>
  </si>
  <si>
    <t xml:space="preserve"> 5.1.3.8 </t>
  </si>
  <si>
    <t xml:space="preserve"> 5.1.3.9 </t>
  </si>
  <si>
    <t xml:space="preserve"> 5.1.3.10 </t>
  </si>
  <si>
    <t xml:space="preserve"> 5.1.3.11 </t>
  </si>
  <si>
    <t xml:space="preserve"> 5.2 </t>
  </si>
  <si>
    <t>SUPERESTRUTURA</t>
  </si>
  <si>
    <t xml:space="preserve"> 5.2.1 </t>
  </si>
  <si>
    <t>VIGAS</t>
  </si>
  <si>
    <t xml:space="preserve"> 5.2.1.1 </t>
  </si>
  <si>
    <t xml:space="preserve"> ED-49638 </t>
  </si>
  <si>
    <t>FORNECIMENTO DE CONCRETO ESTRUTURAL, USINADO BOMBEADO, COM FCK 25MPA, INCLUSIVE LANÇAMENTO, ADENSAMENTO E ACABAMENTO</t>
  </si>
  <si>
    <t xml:space="preserve"> 5.2.1.2 </t>
  </si>
  <si>
    <t xml:space="preserve"> 5.2.1.3 </t>
  </si>
  <si>
    <t xml:space="preserve"> ED-31571 </t>
  </si>
  <si>
    <t>FÔRMA E DESFORMA PARA VIGA COM CHAPA DE COMPENSADO PLASTIFICADO, ESP. 12MM, REAPROVEITAMENTO (5X), EXCLUSIVE ESCORAMENTO</t>
  </si>
  <si>
    <t xml:space="preserve"> 5.2.1.4 </t>
  </si>
  <si>
    <t xml:space="preserve"> ED-19643 </t>
  </si>
  <si>
    <t>MONTAGEM E DESMONTAGEM DE ESCORAMENTO METÁLICO, TIPO "A" OU "B", PARA LAJE E VIGA EM CONCRETO ARMADO, INCLUSIVE DESCARGA E CARGA, EXCLUSIVE ESCORAMENTO</t>
  </si>
  <si>
    <t xml:space="preserve"> 5.2.1.5 </t>
  </si>
  <si>
    <t xml:space="preserve"> ED-19635 </t>
  </si>
  <si>
    <t>ESCORAMENTO METÁLICO PARA VIGA EM CONCRETO ARMADO, TIPO "A", ALTURA DE (200 ATÉ 310)CM, EXCLUSIVE DESCARGA, MONTAGEM, DESMONTAGEM E CARGA</t>
  </si>
  <si>
    <t>m2xmês</t>
  </si>
  <si>
    <t xml:space="preserve"> 5.2.1.6 </t>
  </si>
  <si>
    <t xml:space="preserve"> ED-19636 </t>
  </si>
  <si>
    <t>ESCORAMENTO METÁLICO PARA VIGA EM CONCRETO ARMADO, TIPO "B", ALTURA DE (311 ATÉ 450)CM, EXCLUSIVE DESCARGA, MONTAGEM, DESMONTAGEM E CARGA</t>
  </si>
  <si>
    <t xml:space="preserve"> 5.2.2 </t>
  </si>
  <si>
    <t>PILARES</t>
  </si>
  <si>
    <t xml:space="preserve"> 5.2.2.1 </t>
  </si>
  <si>
    <t xml:space="preserve"> 5.2.2.2 </t>
  </si>
  <si>
    <t xml:space="preserve"> 5.2.2.3 </t>
  </si>
  <si>
    <t xml:space="preserve"> ED-31563 </t>
  </si>
  <si>
    <t>FÔRMA E DESFORMA PARA PILAR COM CHAPA DE COMPENSADO PLASTIFICADO, ESP. 14MM, REAPROVEITAMENTO (5X), EXCLUSIVE ESCORAMENTO</t>
  </si>
  <si>
    <t xml:space="preserve"> 5.2.2.4 </t>
  </si>
  <si>
    <t xml:space="preserve"> 5.2.3 </t>
  </si>
  <si>
    <t>LAJES</t>
  </si>
  <si>
    <t xml:space="preserve"> 5.2.3.1 </t>
  </si>
  <si>
    <t xml:space="preserve"> 5.2.3.2 </t>
  </si>
  <si>
    <t xml:space="preserve"> 5.2.3.3 </t>
  </si>
  <si>
    <t xml:space="preserve"> ED-29581 </t>
  </si>
  <si>
    <t>ARMADURA DE TELA DE AÇO CA 60, SOLDADA TIPO Q 92, DIÂMETRO Ø4,2MM, TRAMA COM DIMENSÃO (150X150)MM, INCLUSIVE ESPAÇADOR, EXCLUSIVE CONCRETO</t>
  </si>
  <si>
    <t xml:space="preserve"> 5.2.3.4 </t>
  </si>
  <si>
    <t xml:space="preserve"> ED-31578 </t>
  </si>
  <si>
    <t>FÔRMA E DESFORMA PARA LAJE COM CHAPA DE COMPENSADO PLASTIFICADO, ESP. 12MM, REAPROVEITAMENTO (5X), EXCLUSIVE ESCORAMENTO</t>
  </si>
  <si>
    <t xml:space="preserve"> 5.2.4 </t>
  </si>
  <si>
    <t>FERRO CABELO</t>
  </si>
  <si>
    <t xml:space="preserve"> 5.2.4.1 </t>
  </si>
  <si>
    <t xml:space="preserve"> ITC-LAM-060 </t>
  </si>
  <si>
    <t>Aplicação de adesivo estrutural base resina epoxi, fluido, Sikadur 32 (consumo=1,67 kg/m² p/ 1mm de esp), Sika ou similar, aplicação:ancoragem de cabos,colagem elementos pre-moldados,fixação de chumbadores,juntas de concretagem(frias), etc. - BASEADA EM ORSE (8215)</t>
  </si>
  <si>
    <t>kg</t>
  </si>
  <si>
    <t xml:space="preserve"> 5.2.4.2 </t>
  </si>
  <si>
    <t xml:space="preserve"> 1608019 </t>
  </si>
  <si>
    <t>SICRO3</t>
  </si>
  <si>
    <t>Perfuração em concreto com martelete elétrico - D = 10 mm</t>
  </si>
  <si>
    <t xml:space="preserve"> 5.2.4.3 </t>
  </si>
  <si>
    <t xml:space="preserve"> 5.2.5 </t>
  </si>
  <si>
    <t>VERGA E CONTRAVERGA</t>
  </si>
  <si>
    <t xml:space="preserve"> 5.2.5.1 </t>
  </si>
  <si>
    <t xml:space="preserve"> ED-9903 </t>
  </si>
  <si>
    <t>VERGA OU CONTRAVERGA EM CONCRETO ESTRUTURAL PARA VÃOS DE ATÉ 150CM, PREPARADO EM OBRA COM BETONEIRA, CONTROLE "A", COM FCK 20 MPA, MOLDADA IN LOCO, INCLUSIVE ARMAÇÃO</t>
  </si>
  <si>
    <t xml:space="preserve"> 5.3 </t>
  </si>
  <si>
    <t>ESCADA E CONTENÇÃO</t>
  </si>
  <si>
    <t xml:space="preserve"> 5.3.1 </t>
  </si>
  <si>
    <t>BALDRAMES DO MURO DE ARRIMO</t>
  </si>
  <si>
    <t xml:space="preserve"> 5.3.1.1 </t>
  </si>
  <si>
    <t xml:space="preserve"> 5.3.1.2 </t>
  </si>
  <si>
    <t xml:space="preserve"> 5.3.1.3 </t>
  </si>
  <si>
    <t xml:space="preserve"> 5.3.1.4 </t>
  </si>
  <si>
    <t xml:space="preserve"> 5.3.1.5 </t>
  </si>
  <si>
    <t xml:space="preserve"> 5.3.1.6 </t>
  </si>
  <si>
    <t xml:space="preserve"> 5.3.1.7 </t>
  </si>
  <si>
    <t xml:space="preserve"> 5.3.1.8 </t>
  </si>
  <si>
    <t xml:space="preserve"> 5.3.1.9 </t>
  </si>
  <si>
    <t xml:space="preserve"> 5.3.1.10 </t>
  </si>
  <si>
    <t xml:space="preserve"> 5.3.1.11 </t>
  </si>
  <si>
    <t xml:space="preserve"> 5.3.2 </t>
  </si>
  <si>
    <t>ESTRUTURA MURO DE ARRIMO</t>
  </si>
  <si>
    <t xml:space="preserve"> 5.3.2.1 </t>
  </si>
  <si>
    <t xml:space="preserve"> 5.3.2.2 </t>
  </si>
  <si>
    <t xml:space="preserve"> 5.3.2.3 </t>
  </si>
  <si>
    <t xml:space="preserve"> 5.3.2.4 </t>
  </si>
  <si>
    <t xml:space="preserve"> ITC-LAM-061 </t>
  </si>
  <si>
    <t>ALVENARIA ESTRUTURAL COM BLOCO DE CONCRETO, ESP. 19CM, (FBK 8MPA), PARA REVESTIMENTO, INCLUSIVE ARGAMASSA PARA ASSENTAMENTO - BASEADO EM SETOP (ED-48199)</t>
  </si>
  <si>
    <t xml:space="preserve"> 5.3.3 </t>
  </si>
  <si>
    <t>PAREDE ESCADA</t>
  </si>
  <si>
    <t xml:space="preserve"> 5.3.3.1 </t>
  </si>
  <si>
    <t xml:space="preserve"> 5.3.3.2 </t>
  </si>
  <si>
    <t xml:space="preserve"> 5.3.4 </t>
  </si>
  <si>
    <t>PISO DA ESCADA</t>
  </si>
  <si>
    <t xml:space="preserve"> 5.3.4.1 </t>
  </si>
  <si>
    <t xml:space="preserve"> 97083 </t>
  </si>
  <si>
    <t>COMPACTAÇÃO MECÂNICA DE SOLO PARA EXECUÇÃO DE RADIER, PISO DE CONCRETO OU LAJE SOBRE SOLO, COM COMPACTADOR DE SOLOS A PERCUSSÃO. AF_09/2021</t>
  </si>
  <si>
    <t xml:space="preserve"> 5.3.4.2 </t>
  </si>
  <si>
    <t xml:space="preserve"> ITC-LAM-062 </t>
  </si>
  <si>
    <t>LASTRO DE BRITA TRATADA COM CIMENTO, APLICADO EM PISOS OU LAJES SOBRE SOLO, ESPESSURA DE 5CM - BASEADO EM SINAPI (96622)</t>
  </si>
  <si>
    <t xml:space="preserve"> 5.3.4.3 </t>
  </si>
  <si>
    <t xml:space="preserve"> ED-50600 </t>
  </si>
  <si>
    <t>APLICAÇÃO DE LONA PRETA, ESP. 150 MICRAS, INCLUSIVE FORNECIMENTO</t>
  </si>
  <si>
    <t xml:space="preserve"> 5.3.4.4 </t>
  </si>
  <si>
    <t xml:space="preserve"> 5.3.4.5 </t>
  </si>
  <si>
    <t xml:space="preserve"> ED-8471 </t>
  </si>
  <si>
    <t>FÔRMA E DESFORMA DE TÁBUA E SARRAFO, REAPROVEITAMENTO (5X), EXCLUSIVE ESCORAMENTO</t>
  </si>
  <si>
    <t xml:space="preserve"> 5.3.4.6 </t>
  </si>
  <si>
    <t xml:space="preserve"> 5.3.4.7 </t>
  </si>
  <si>
    <t xml:space="preserve"> 97114 </t>
  </si>
  <si>
    <t>EXECUÇÃO DE JUNTAS DE CONTRAÇÃO PARA PAVIMENTOS DE CONCRETO. AF_04/2022</t>
  </si>
  <si>
    <t>M</t>
  </si>
  <si>
    <t xml:space="preserve"> 5.3.4.8 </t>
  </si>
  <si>
    <t xml:space="preserve"> 5.3.4.9 </t>
  </si>
  <si>
    <t xml:space="preserve"> 6 </t>
  </si>
  <si>
    <t>ESTRUTURA METÁLICA</t>
  </si>
  <si>
    <t xml:space="preserve"> 6.1 </t>
  </si>
  <si>
    <t>COBERTURA 1</t>
  </si>
  <si>
    <t xml:space="preserve"> 6.1.1 </t>
  </si>
  <si>
    <t xml:space="preserve"> 6.1.1.1 </t>
  </si>
  <si>
    <t xml:space="preserve"> ITC-LAM-113 </t>
  </si>
  <si>
    <t>FORNECIMENTO DE ESTRUTURA METÁLICA EM PERFIL LAMINADO, INCLUSIVE FABRICAÇÃO, TRANSPORTE, MONTAGEM - BASEADO EM  SETOP (ED-49664)</t>
  </si>
  <si>
    <t xml:space="preserve"> 6.1.1.2 </t>
  </si>
  <si>
    <t xml:space="preserve"> ED-50497 </t>
  </si>
  <si>
    <t>PINTURA ESMALTE EM ESTRUTURA METÁLICA, DUAS (2) DEMÃOS, INCLUSIVE UMA (1) DEMÃO FUNDO ANTICORROSIVO</t>
  </si>
  <si>
    <t xml:space="preserve"> 6.1.1.3 </t>
  </si>
  <si>
    <t xml:space="preserve"> ITC-LAM-114 </t>
  </si>
  <si>
    <t>FORNECIMENTO E FIXAÇÃO PARAFUSO AUTOBROCANTE 14X3/4'' - BASEADO EM SUDECAP (11.92.21)</t>
  </si>
  <si>
    <t xml:space="preserve"> 6.1.1.4 </t>
  </si>
  <si>
    <t xml:space="preserve"> ITC-LAM-115 </t>
  </si>
  <si>
    <t>FORNECIMENTO E FIXAÇÃO PARAFUSO AUTOBROCANTE 14X7/8'' - BASEADO EM SUDECAP (11.92.21)</t>
  </si>
  <si>
    <t xml:space="preserve"> 6.1.1.5 </t>
  </si>
  <si>
    <t xml:space="preserve"> ITC-LAM-116 </t>
  </si>
  <si>
    <t>FORNECIMENTO E INSTALAÇÃO DE PARAFUSO SEXTAVADO 3/4" X 1.3/4" - BASEADA EM SUDECAP (11.92.21)</t>
  </si>
  <si>
    <t xml:space="preserve"> 6.1.1.6 </t>
  </si>
  <si>
    <t xml:space="preserve"> ITC-LAM-117 </t>
  </si>
  <si>
    <t>PARAFUSO DE ANCORAGEM (CHUMBADOR) 1/4'' X 50MM - BASEADO EM SBC (063119)</t>
  </si>
  <si>
    <t xml:space="preserve"> 6.2 </t>
  </si>
  <si>
    <t>COBERTURA 2</t>
  </si>
  <si>
    <t xml:space="preserve"> 6.2.1 </t>
  </si>
  <si>
    <t xml:space="preserve"> 6.2.1.1 </t>
  </si>
  <si>
    <t xml:space="preserve"> 6.2.1.2 </t>
  </si>
  <si>
    <t xml:space="preserve"> 6.2.1.3 </t>
  </si>
  <si>
    <t xml:space="preserve"> 6.2.1.4 </t>
  </si>
  <si>
    <t xml:space="preserve"> 6.2.1.5 </t>
  </si>
  <si>
    <t xml:space="preserve"> 6.2.1.6 </t>
  </si>
  <si>
    <t xml:space="preserve"> 7 </t>
  </si>
  <si>
    <t>ARQUITETURA</t>
  </si>
  <si>
    <t xml:space="preserve"> 7.1 </t>
  </si>
  <si>
    <t>ANDAIMES</t>
  </si>
  <si>
    <t xml:space="preserve"> 7.1.1 </t>
  </si>
  <si>
    <t>INTERNO</t>
  </si>
  <si>
    <t xml:space="preserve"> 7.1.1.1 </t>
  </si>
  <si>
    <t xml:space="preserve"> ED-28533 </t>
  </si>
  <si>
    <t>ANDAIME EM CAVALETE METÁLICO PARA FORRO OU SERVIÇO EM ALTURA INTERNO, COM CHAPA DE COMPENSADO E TÁBUA, COM REAPROVEITAMENTO, INCLUSIVE MONTAGEM/DESMONTAGEM E REMANEJAMENTO</t>
  </si>
  <si>
    <t xml:space="preserve"> 7.1.2 </t>
  </si>
  <si>
    <t>EXTERNO</t>
  </si>
  <si>
    <t xml:space="preserve"> 7.1.2.1 </t>
  </si>
  <si>
    <t xml:space="preserve"> ED-9075 </t>
  </si>
  <si>
    <t>FORNECIMENTO DE ANDAIME METÁLICO PARA FACHADA (LOCAÇÃO), INCLUSIVE PISO METÁLICO E SAPATAS, EXCLUSIVE MONTAGEM E DESMONTAGEM</t>
  </si>
  <si>
    <t xml:space="preserve"> 7.1.2.2 </t>
  </si>
  <si>
    <t xml:space="preserve"> ED-48245 </t>
  </si>
  <si>
    <t>MONTAGEM E DESMONTAGEM DE ANDAIME METÁLICO PARA FACHADA COM PISO METÁLICO, INCLUSIVE RODAPÉ/GUARDA CORPO EM MADEIRA, EXCLUSIVE FORNECIMENTO DO ANDAIME</t>
  </si>
  <si>
    <t xml:space="preserve"> 7.1.2.3 </t>
  </si>
  <si>
    <t xml:space="preserve"> ED-48248 </t>
  </si>
  <si>
    <t>TELA PARA PROTEÇÃO DE FACHADA EM POLIETILENO, EXCLUSIVE BANDEJA SALVA VIDAS, INCLUSIVE ACESSÓRIOS DE FIXAÇÃO</t>
  </si>
  <si>
    <t xml:space="preserve"> 7.2 </t>
  </si>
  <si>
    <t>FECHAMENTOS</t>
  </si>
  <si>
    <t xml:space="preserve"> 7.2.1 </t>
  </si>
  <si>
    <t>ALVENARIA</t>
  </si>
  <si>
    <t xml:space="preserve"> 7.2.1.1 </t>
  </si>
  <si>
    <t xml:space="preserve"> ED-8346 </t>
  </si>
  <si>
    <t>ENCUNHAMENTO DE ALVENARIA DE VEDAÇÃO COM ARGAMASSA, INCLUSIVE ADITIVO EXPANSOR PARA ENCUNHAMENTO</t>
  </si>
  <si>
    <t xml:space="preserve"> 7.2.1.2 </t>
  </si>
  <si>
    <t xml:space="preserve"> ED-48231 </t>
  </si>
  <si>
    <t>ALVENARIA DE VEDAÇÃO COM TIJOLO CERÂMICO FURADO, ESP. 9CM, PARA REVESTIMENTO, INCLUSIVE ARGAMASSA PARA ASSENTAMENTO</t>
  </si>
  <si>
    <t xml:space="preserve"> 7.3 </t>
  </si>
  <si>
    <t>REVESTIMENTO DE PAREDES</t>
  </si>
  <si>
    <t xml:space="preserve"> 7.3.1 </t>
  </si>
  <si>
    <t>PAREDE EXTERNA</t>
  </si>
  <si>
    <t xml:space="preserve"> 7.3.1.1 </t>
  </si>
  <si>
    <t xml:space="preserve"> ED-50727 </t>
  </si>
  <si>
    <t>CHAPISCO COM ARGAMASSA, TRAÇO 1:3 (CIMENTO E AREIA), ESP. 5MM, APLICADO EM ALVENARIA/ESTRUTURA DE CONCRETO COM COLHER, INCLUSIVE ARGAMASSA COM PREPARO MECANIZADO</t>
  </si>
  <si>
    <t xml:space="preserve"> 7.3.1.2 </t>
  </si>
  <si>
    <t xml:space="preserve"> ED-50759 </t>
  </si>
  <si>
    <t>REBOCO COM ARGAMASSA, TRAÇO 1:7 (CIMENTO E AREIA), ESP. 20MM, APLICAÇÃO MANUAL, INCLUSIVE ARGAMASSA COM PREPARO MECANIZADO, EXCLUSIVE CHAPISCO</t>
  </si>
  <si>
    <t xml:space="preserve"> 7.3.1.3 </t>
  </si>
  <si>
    <t xml:space="preserve"> ED-50514 </t>
  </si>
  <si>
    <t>PREPARAÇÃO PARA EMASSAMENTO OU PINTURA (LÁTEX/ACRÍLICA) EM PAREDE, INCLUSIVE UMA (1) DEMÃO DE SELADOR ACRÍLICO</t>
  </si>
  <si>
    <t xml:space="preserve"> 7.3.1.4 </t>
  </si>
  <si>
    <t xml:space="preserve"> ED-50451 </t>
  </si>
  <si>
    <t>PINTURA ACRÍLICA EM PAREDE, DUAS (2) DEMÃOS, EXCLUSIVE SELADOR ACRÍLICO E MASSA ACRÍLICA/CORRIDA (PVA)</t>
  </si>
  <si>
    <t xml:space="preserve"> 7.3.2 </t>
  </si>
  <si>
    <t>PARADES INTERNAS - PINTURA</t>
  </si>
  <si>
    <t xml:space="preserve"> 7.3.2.1 </t>
  </si>
  <si>
    <t xml:space="preserve"> 7.3.2.2 </t>
  </si>
  <si>
    <t xml:space="preserve"> 7.3.2.3 </t>
  </si>
  <si>
    <t xml:space="preserve"> ED-50474 </t>
  </si>
  <si>
    <t>EMASSAMENTO EM PAREDE COM MASSA ACRÍLICA, DUAS (2) DEMÃOS, INCLUSIVE LIXAMENTO PARA PINTURA</t>
  </si>
  <si>
    <t xml:space="preserve"> 7.3.2.4 </t>
  </si>
  <si>
    <t xml:space="preserve"> 7.3.2.5 </t>
  </si>
  <si>
    <t xml:space="preserve"> 7.3.3 </t>
  </si>
  <si>
    <t>PARADES INTERNAS - REVESTIMENTO CERÂMICO</t>
  </si>
  <si>
    <t xml:space="preserve"> 7.3.3.1 </t>
  </si>
  <si>
    <t xml:space="preserve"> 7.3.3.2 </t>
  </si>
  <si>
    <t xml:space="preserve"> ED-50732 </t>
  </si>
  <si>
    <t>EMBOÇO COM ARGAMASSA, TRAÇO 1:6 (CIMENTO E AREIA), ESP. 20MM, APLICAÇÃO MANUAL, INCLUSIVE ARGAMASSA COM PREPARO MECANIZADO, EXCLUSIVE CHAPISCO</t>
  </si>
  <si>
    <t xml:space="preserve"> 7.3.3.3 </t>
  </si>
  <si>
    <t xml:space="preserve"> ED-9081 </t>
  </si>
  <si>
    <t>REVESTIMENTO COM CERÂMICA APLICADO EM PAREDE, ACABAMENTO ESMALTADO, AMBIENTE INTERNO/EXTERNO, PADRÃO EXTRA, DIMENSÃO DA PEÇA ATÉ 2025 CM2, PEI III, ASSENTAMENTO COM ARGAMASSA INDUSTRIALIZADA, INCLUSIVE REJUNTAMENTO</t>
  </si>
  <si>
    <t xml:space="preserve"> 7.4 </t>
  </si>
  <si>
    <t>FORRO E REVESTIMENTO DE TETO</t>
  </si>
  <si>
    <t xml:space="preserve"> 7.4.1 </t>
  </si>
  <si>
    <t>FORRO EM GESSO</t>
  </si>
  <si>
    <t xml:space="preserve"> 7.4.1.1 </t>
  </si>
  <si>
    <t xml:space="preserve"> ED-49686 </t>
  </si>
  <si>
    <t>FORRO EM CHAPA DE GESSO ACARTONADA, ESP. 12,5MM, COM FIXAÇÃO DO TIPO ESTRUTURADA EM PERFIL METÁLICO, EXCLUSIVE PERFIL TABICA, SANCA E MOLDURA, INCLUSIVE ACESSÓRIOS E FIXAÇÃO</t>
  </si>
  <si>
    <t xml:space="preserve"> 7.4.1.2 </t>
  </si>
  <si>
    <t xml:space="preserve"> ED-28454 </t>
  </si>
  <si>
    <t>PERFIL TABICA GALVANIZADO, TIPO LISA, COM ACABAMENTO EM PINTURA, NA COR BRANCA, PARA FORRO EM CHAPA DE GESSO ACARTONADO, INCLUSIVE ACESSÓRIOS DE FIXAÇÃO</t>
  </si>
  <si>
    <t xml:space="preserve"> 7.4.2 </t>
  </si>
  <si>
    <t>ACABAMENTO DE TETO</t>
  </si>
  <si>
    <t xml:space="preserve"> 7.4.2.1 </t>
  </si>
  <si>
    <t xml:space="preserve"> ED-50475 </t>
  </si>
  <si>
    <t>EMASSAMENTO EM TETO COM MASSA ACRÍLICA, UMA (1) DEMÃO, INCLUSIVE LIXAMENTO PARA PINTURA</t>
  </si>
  <si>
    <t xml:space="preserve"> 7.4.2.2 </t>
  </si>
  <si>
    <t xml:space="preserve"> ED-50515 </t>
  </si>
  <si>
    <t>PREPARAÇÃO PARA EMASSAMENTO OU PINTURA (LÁTEX/ACRÍLICA) EM TETO, INCLUSIVE UMA (1) DEMÃO DE SELADOR ACRÍLICO</t>
  </si>
  <si>
    <t xml:space="preserve"> 7.4.2.3 </t>
  </si>
  <si>
    <t xml:space="preserve"> ED-50452 </t>
  </si>
  <si>
    <t>PINTURA ACRÍLICA EM TETO, DUAS (2) DEMÃOS, EXCLUSIVE SELADOR ACRÍLICO E MASSA ACRÍLICA/CORRIDA (PVA)</t>
  </si>
  <si>
    <t xml:space="preserve"> 7.5 </t>
  </si>
  <si>
    <t>PISOS</t>
  </si>
  <si>
    <t xml:space="preserve"> 7.5.1 </t>
  </si>
  <si>
    <t>LAJE DE TRANSIÇÃO</t>
  </si>
  <si>
    <t xml:space="preserve"> 7.5.1.1 </t>
  </si>
  <si>
    <t xml:space="preserve"> ED-50591 </t>
  </si>
  <si>
    <t>LAJE DE TRANSIÇÃO E = 8 CM, FCK = 15 MPA USINADO (MECANIZADO), INCLUSIVE TELA 0,97 KG/M2 E ACABAMENTO NIVEL ZERO</t>
  </si>
  <si>
    <t xml:space="preserve"> 7.5.2 </t>
  </si>
  <si>
    <t>ACABAMENTO CAMURÇADO</t>
  </si>
  <si>
    <t xml:space="preserve"> 7.5.2.1 </t>
  </si>
  <si>
    <t xml:space="preserve"> ITC-LAM-103 </t>
  </si>
  <si>
    <t>ACABAMENTO CAMURÇADO PARA PISO DE CONCRETO ARMADO OU LAJE SOBRE SOLO DE ALTA RESISTÊNCIA - BASEADO EM SINAPI (97097)</t>
  </si>
  <si>
    <t xml:space="preserve"> 7.5.2.2 </t>
  </si>
  <si>
    <t xml:space="preserve"> ED-50464 </t>
  </si>
  <si>
    <t>PINTURA COM RESINA ACRÍLICA EM PISOS CIMENTADOS, DUAS (2) DEMÃOS, INCLUSIVE LIMPEZA DA SUPERFÍCIE A SER APLICADO MATERIAL</t>
  </si>
  <si>
    <t xml:space="preserve"> 7.5.3 </t>
  </si>
  <si>
    <t>CONTRAPISO</t>
  </si>
  <si>
    <t xml:space="preserve"> 7.5.3.1 </t>
  </si>
  <si>
    <t xml:space="preserve"> ED-50566 </t>
  </si>
  <si>
    <t>CONTRAPISO DESEMPENADO COM ARGAMASSA, TRAÇO 1:3 (CIMENTO E AREIA), ESP. 20MM</t>
  </si>
  <si>
    <t xml:space="preserve"> 7.5.4 </t>
  </si>
  <si>
    <t>PISO CERÂMICO</t>
  </si>
  <si>
    <t xml:space="preserve"> 7.5.4.1 </t>
  </si>
  <si>
    <t xml:space="preserve"> ED-50724 </t>
  </si>
  <si>
    <t>REVESTIMENTO COM CERÂMICA APLICADO EM PISO, ACABAMENTO ESMALTADO, AMBIENTE INTERNO, PADRÃO EXTRA, DIMENSÃO DA PEÇA ATÉ 2025 CM2, PEI IV, ASSENTAMENTO COM ARGAMASSA INDUSTRIALIZADA, INCLUSIVE REJUNTAMENTO</t>
  </si>
  <si>
    <t xml:space="preserve"> 7.5.5 </t>
  </si>
  <si>
    <t>REVESTIMENTO DE ESCADA</t>
  </si>
  <si>
    <t xml:space="preserve"> 7.5.5.1 </t>
  </si>
  <si>
    <t xml:space="preserve"> 7.5.5.2 </t>
  </si>
  <si>
    <t xml:space="preserve"> 7.5.6 </t>
  </si>
  <si>
    <t>RODAPÉ</t>
  </si>
  <si>
    <t xml:space="preserve"> 7.5.6.1 </t>
  </si>
  <si>
    <t xml:space="preserve"> ED-50771 </t>
  </si>
  <si>
    <t>RODAPÉ COM REVESTIMENTO EM CERÂMICA ESMALTADA COMERCIAL, ALTURA 10CM, PEI IV, ASSENTAMENTO COM ARGAMASSA INDUSTRIALIZADA, INCLUSIVE REJUNTAMENTO</t>
  </si>
  <si>
    <t xml:space="preserve"> 7.6 </t>
  </si>
  <si>
    <t>CHAPIM E SOLEIRAS</t>
  </si>
  <si>
    <t xml:space="preserve"> 7.6.1 </t>
  </si>
  <si>
    <t>CHAPIM</t>
  </si>
  <si>
    <t xml:space="preserve"> 7.6.1.1 </t>
  </si>
  <si>
    <t xml:space="preserve"> ITC-LAM-104 </t>
  </si>
  <si>
    <t>Chapim de concreto pré-moldado - BASEADO  ORSE (8637)</t>
  </si>
  <si>
    <t xml:space="preserve"> 7.6.1.2 </t>
  </si>
  <si>
    <t xml:space="preserve"> 101966 </t>
  </si>
  <si>
    <t>CHAPIM SOBRE MUROS LINEARES, EM GRANITO OU MÁRMORE, L = 25 CM, ASSENTADO COM ARGAMASSA 1:6 COM ADITIVO. AF_11/2020</t>
  </si>
  <si>
    <t xml:space="preserve"> 7.6.2 </t>
  </si>
  <si>
    <t>SOLEIRAS</t>
  </si>
  <si>
    <t xml:space="preserve"> 7.6.2.1 </t>
  </si>
  <si>
    <t xml:space="preserve"> ED-51002 </t>
  </si>
  <si>
    <t>SOLEIRA EM GRANITO, NA COR CINZA ANDORINHA, ESP. 2CM, INCLUSIVE REJUNTAMENTO</t>
  </si>
  <si>
    <t xml:space="preserve"> 7.7 </t>
  </si>
  <si>
    <t>JANELAS</t>
  </si>
  <si>
    <t xml:space="preserve"> 7.7.1 </t>
  </si>
  <si>
    <t>JANELAS DE ALUMÍNIO</t>
  </si>
  <si>
    <t xml:space="preserve"> 7.7.1.1 </t>
  </si>
  <si>
    <t xml:space="preserve"> ED-29509 </t>
  </si>
  <si>
    <t>JANELA EM ALUMÍNIO MÁXIM AR COM ALTURA DE 60CM, LINHA 25/SUPREMA, ACABAMENTO ANODIZADO, INCLUSIVE PERFIS, EXCLUSIVE VIDRO E ACESSÓRIOS (FORNECIMENTO/FABRICAÇÃO)</t>
  </si>
  <si>
    <t xml:space="preserve"> 7.7.1.2 </t>
  </si>
  <si>
    <t xml:space="preserve"> ED-29520 </t>
  </si>
  <si>
    <t>JANELA EM ALUMÍNIO DE CORRER COM 2 FOLHAS, LINHA 25/SUPREMA, ACABAMENTO ANODIZADO, INCLUSIVE PERFIS, EXCLUSIVE VIDRO E ACESSÓRIOS (FORNECIMENTO/FABRICAÇÃO)</t>
  </si>
  <si>
    <t xml:space="preserve"> 7.7.1.3 </t>
  </si>
  <si>
    <t xml:space="preserve"> ITC-LAM-105 </t>
  </si>
  <si>
    <t>JANELA TIPO GUILHOTINA COM VIDRO JATEADO 4MM, 60 X 60 CM - FORNECIMENTO - BASEADO EM SETOP (ED-29455)</t>
  </si>
  <si>
    <t xml:space="preserve"> 7.7.1.4 </t>
  </si>
  <si>
    <t xml:space="preserve"> ED-29455 </t>
  </si>
  <si>
    <t>ASSENTAMENTO DE ESQUADRIA DE ALUMÍNIO, INCLUSIVE FIXAÇÃO DO CONTRAMARCO, EXCLUSIVE FORNECIMENTO DA ESQUADRIA</t>
  </si>
  <si>
    <t xml:space="preserve"> 7.7.1.5 </t>
  </si>
  <si>
    <t xml:space="preserve"> 102163 </t>
  </si>
  <si>
    <t>INSTALAÇÃO DE VIDRO LISO FUME, E = 4 MM, EM ESQUADRIA DE ALUMÍNIO OU PVC, FIXADO COM BAGUETE. AF_01/2021_PS</t>
  </si>
  <si>
    <t xml:space="preserve"> 7.8 </t>
  </si>
  <si>
    <t>PORTAS</t>
  </si>
  <si>
    <t xml:space="preserve"> 7.8.1 </t>
  </si>
  <si>
    <t>PORTAS DE MADEIRA</t>
  </si>
  <si>
    <t xml:space="preserve"> 7.8.1.1 </t>
  </si>
  <si>
    <t xml:space="preserve"> ITC-LAM-108 </t>
  </si>
  <si>
    <t>PORTA DE MADEIRA COMPLETA PARA PNE, DIMENSÃO (80X210)CM, TIPO DE ABRIR, UMA (1) FOLHA, ACABAMENTO NATURAL PARA PINTURA/VERNIZ, TIPO PRANCHETA/SARRAFEADA, INCLUSIVE MARCO, ALIZAR E FERRAGENS, EXCLUSIVE PINTURA/VERNIZ - BASEADO EM SETOP (ED-49602)</t>
  </si>
  <si>
    <t xml:space="preserve"> 7.8.1.2 </t>
  </si>
  <si>
    <t xml:space="preserve"> ITC-LAM-109 </t>
  </si>
  <si>
    <t>PORTA DE MADEIRA COMPLETA PARA PNE, DIMENSÃO (90X210)CM, TIPO DE ABRIR, UMA (1) FOLHA, ACABAMENTO NATURAL PARA PINTURA/VERNIZ, TIPO PRANCHETA/SARRAFEADA, INCLUSIVE MARCO, ALIZAR E FERRAGENS, EXCLUSIVE PINTURA/VERNIZ - BASEADO EM SETOP (ED-49603)</t>
  </si>
  <si>
    <t xml:space="preserve"> 7.8.1.3 </t>
  </si>
  <si>
    <t xml:space="preserve"> ITC-LAM-110 </t>
  </si>
  <si>
    <t>PORTA DE MADEIRA COMPLETA PARA PNE, DIMENSÃO (110X210)CM, TIPO DE ABRIR, UMA (1) FOLHA, ACABAMENTO NATURAL PARA PINTURA/VERNIZ, TIPO PRANCHETA/SARRAFEADA, INCLUSIVE MARCO, ALIZAR E FERRAGENS, EXCLUSIVE PINTURA/VERNIZ - BASEADO EM SETOP (ED-49603)</t>
  </si>
  <si>
    <t xml:space="preserve"> 7.8.1.4 </t>
  </si>
  <si>
    <t xml:space="preserve"> ED-50482 </t>
  </si>
  <si>
    <t>EMASSAMENTO EM ESQUADRIA DE MADEIRA COM MASSA A ÓLEO, DUAS (2) DEMÃOS, INCLUSIVE LIXAMENTO PARA PINTURA  A ÓLEO OU ESMALTE</t>
  </si>
  <si>
    <t xml:space="preserve"> 7.8.1.5 </t>
  </si>
  <si>
    <t xml:space="preserve"> ED-50493 </t>
  </si>
  <si>
    <t>PINTURA ESMALTE EM ESQUADRIA DE MADEIRA, DUAS (2) DEMÃOS, INCLUSIVE UMA (1) DEMÃO DE FUNDO NIVELADOR, EXCLUSIVE MASSA A ÓLEO</t>
  </si>
  <si>
    <t xml:space="preserve"> 7.8.2 </t>
  </si>
  <si>
    <t>PORTAS METÁLICAS</t>
  </si>
  <si>
    <t xml:space="preserve"> 7.8.2.1 </t>
  </si>
  <si>
    <t xml:space="preserve"> ED-50979 </t>
  </si>
  <si>
    <t>PORTA EM PERFIL E CHAPA METÁLICA, EXCLUSIVE FERRAGENS E PINTURA</t>
  </si>
  <si>
    <t xml:space="preserve"> 7.8.2.2 </t>
  </si>
  <si>
    <t xml:space="preserve"> ED-50986 </t>
  </si>
  <si>
    <t>PORTÃO EM TUBO DE AÇO GALVANIZADO COM COSTURA, DIÂMETRO DE 1.1/2" (38,1MM), ESP. 2MM, COM TELA QUADRICULADA ONDULADA, TRAMA DE 1/2" (12,70MM), FIO 12 (2,77MM), EXCLUSIVE CADEADO E PINTURA</t>
  </si>
  <si>
    <t xml:space="preserve"> 7.8.2.3 </t>
  </si>
  <si>
    <t xml:space="preserve"> ITC-LAM-106 </t>
  </si>
  <si>
    <t>PORTA DE ABRIR EM ESTRUTURA METÁLICA E VIDRO TEMPERADO 160 X240 CM - FORNECIMENTO E ASSENTAMENTO - BASEADO EM SETOP (ED-50791)</t>
  </si>
  <si>
    <t xml:space="preserve"> 7.8.2.4 </t>
  </si>
  <si>
    <t xml:space="preserve"> ED-23035 </t>
  </si>
  <si>
    <t>PORTA METÁLICA VENEZIANA, TIPO DE ABRIR, COM UMA (1) FOLHA, EM PERFIL VENEZIANA ENRIJECIDO, INCLUSIVE PINTURA ANTICORROSIVA A BASE DE ÓXIDO DE FERRO (ZARCÃO), UMA (1) DEMÃO, FORNECIMENTO E ASSENTAMENTO, EXCLUSIVE FECHADURA E DOBRADIÇA</t>
  </si>
  <si>
    <t xml:space="preserve"> 7.8.2.5 </t>
  </si>
  <si>
    <t xml:space="preserve"> ED-29452 </t>
  </si>
  <si>
    <t>FERRAGENS PARA PORTA DE ALUMÍNIO DE ABRIR DE UMA (1) FOLHA, INCLUSIVE FECHADURA E DOBRADIÇAS, FORNECIMENTO E INSTALAÇÃO, EXCLUSIVE PORTA</t>
  </si>
  <si>
    <t xml:space="preserve"> 7.8.2.6 </t>
  </si>
  <si>
    <t xml:space="preserve"> ED-50495 </t>
  </si>
  <si>
    <t>PINTURA ESMALTE SINTÉTICO EM SUPERFÍCIES METÁLICAS, DUAS (2) DEMÃOS, INCLUSIVE UMA (1) DEMÃO DE FUNDO ANTICORROSIVO</t>
  </si>
  <si>
    <t xml:space="preserve"> 7.9 </t>
  </si>
  <si>
    <t>BANCADAS</t>
  </si>
  <si>
    <t xml:space="preserve"> 7.9.1 </t>
  </si>
  <si>
    <t xml:space="preserve"> 7.9.1.1 </t>
  </si>
  <si>
    <t xml:space="preserve"> ED-21631 </t>
  </si>
  <si>
    <t>BANCADA EM GRANITO, COR CINZA ANDORINHA, ESP. 2CM, ACABAMENTO POLIDO, APOIADA EM CONSOLE DE METALON (50X30)MM, EXCLUSIVE RODABANCA/FRONTÃO, TESTEIRA/FAIXA, FURO EM BANCADA, CUBA METÁLICA, VÁLVULA, SIFÃO, TORNEIRA E ENGATE FLEXÍVEL</t>
  </si>
  <si>
    <t xml:space="preserve"> 7.9.1.2 </t>
  </si>
  <si>
    <t xml:space="preserve"> ED-48348 </t>
  </si>
  <si>
    <t>RODABANCA/FRONTÃO PARA BANCADA EM GRANITO, COR CINZA ANDORINHA, ESP. 2CM, ALTURA DE 10CM, INCLUSIVE REJUNTAMENTO EM MASSA PLÁSTICA NA COR DA PEDRA</t>
  </si>
  <si>
    <t xml:space="preserve"> 7.9.1.3 </t>
  </si>
  <si>
    <t xml:space="preserve"> ED-21636 </t>
  </si>
  <si>
    <t>TESTEIRA PARA BANCADA EM GRANITO, COR CINZA ANDORINHA, ESP. 2CM, ALTURA DE 10CM, INCLUSIVE POLIMENTO, CORTE/COLAGEM EM MEIA ESQUADRIA E MASSA PLÁSTICA NA COR DA PEDRA</t>
  </si>
  <si>
    <t xml:space="preserve"> 7.9.1.4 </t>
  </si>
  <si>
    <t xml:space="preserve"> ED-48342 </t>
  </si>
  <si>
    <t>FURO DE BOJO EM BANCADA DE GRANITO/MÁRMORE, INCLUSIVE COLAGEM COM MASSA PLÁSTICA</t>
  </si>
  <si>
    <t xml:space="preserve"> 7.10 </t>
  </si>
  <si>
    <t>LOUÇAS E PEÇAS VINCULADAS, ACESSÓRIOS E DIVERSOS</t>
  </si>
  <si>
    <t xml:space="preserve"> 7.10.1 </t>
  </si>
  <si>
    <t>LOUÇAS E PEÇAS VINCULADAS</t>
  </si>
  <si>
    <t xml:space="preserve"> 7.10.1.1 </t>
  </si>
  <si>
    <t xml:space="preserve"> ED-2552 </t>
  </si>
  <si>
    <t>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t>
  </si>
  <si>
    <t xml:space="preserve"> 7.10.1.2 </t>
  </si>
  <si>
    <t xml:space="preserve"> ED-50283 </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</si>
  <si>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</si>
  <si>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U</t>
  </si>
  <si>
    <t xml:space="preserve"> 7.10.1.3 </t>
  </si>
  <si>
    <t xml:space="preserve"> ED-50279 </t>
  </si>
  <si>
    <t>CUBA DE LOUÇA BRANCA DE EMBUTIR, FORMATO OVAL, INCLUSIVE VÁLVULA DE ESCOAMENTO DE METAL COM ACABAMENTO CROMADO, SIFÃO DE METAL TIPO COPO COM ACABAMENTO CROMADO, FORNECIMENTO E INSTALAÇÃO</t>
  </si>
  <si>
    <t xml:space="preserve"> 7.10.1.4 </t>
  </si>
  <si>
    <t xml:space="preserve"> ED-50277 </t>
  </si>
  <si>
    <t>CUBA EM AÇO INOXIDÁVEL DE EMBUTIR, AISI 304, APLICAÇÃO PARA PIA (465X330X115MM), NÚMERO 1, ASSENTAMENTO EM BANCADA, INCLUSIVE VÁLVULA DE ESCOAMENTO DE METAL COM ACABAMENTO CROMADO, SIFÃO DE METAL TIPO COPO COM ACABAMENTO CROMADO, FORNECIMENTO E INSTALAÇÃO</t>
  </si>
  <si>
    <t xml:space="preserve"> 7.10.1.5 </t>
  </si>
  <si>
    <t xml:space="preserve"> ITC-LAM-107 </t>
  </si>
  <si>
    <t>CUBA DE EMBUTIR RETANGULAR DE AÇO INOXIDÁVEL, 50 X 40M - FORNECIMENTO E INSTALAÇÃO - BASEADO EM SINAPI (100852)</t>
  </si>
  <si>
    <t xml:space="preserve"> 7.10.1.6 </t>
  </si>
  <si>
    <t xml:space="preserve"> ED-50294 </t>
  </si>
  <si>
    <t>TANQUE DE POLIPROPILENO, CAPACIDADE 24 LITROS, INCLUSIVE ACESSÓRIOS DE FIXAÇÃO, VÁLVULA DE ESCOAMENTO DE PLÁSTICO (PVC) NA COR BRANCA, SIFÃO DE PLÁSTICO (PVC) TIPO COPO NA COR BRANCA, FORNECIMENTO E INSTALAÇÃO, EXCLUSIVE TORNEIRA</t>
  </si>
  <si>
    <t xml:space="preserve"> 7.10.1.7 </t>
  </si>
  <si>
    <t xml:space="preserve"> ED-50301 </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</si>
  <si>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</si>
  <si>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 xml:space="preserve"> 7.10.1.8 </t>
  </si>
  <si>
    <t xml:space="preserve"> ED-48157 </t>
  </si>
  <si>
    <t>ASSENTO PARA VASO PNE (NBR 9050)</t>
  </si>
  <si>
    <t xml:space="preserve"> 7.10.1.9 </t>
  </si>
  <si>
    <t xml:space="preserve"> ED-50298 </t>
  </si>
  <si>
    <t>BACIA SANITÁRIA (VASO) DE LOUÇA CONVENCIONAL, COR BRANCA, INCLUSIVE ACESSÓRIOS DE FIXAÇÃO/VEDAÇÃO, VÁLVULA DE DESCARGA METÁLICA COM ACIONAMENTO DUPLO, TUBO DE LIGAÇÃO DE LATÃO COM CANOPLA, FORNECIMENTO, INSTALAÇÃO E REJUNTAMENTO</t>
  </si>
  <si>
    <t xml:space="preserve"> 7.10.1.10 </t>
  </si>
  <si>
    <t xml:space="preserve"> ED-48156 </t>
  </si>
  <si>
    <t>ASSENTO BRANCO PARA VASO</t>
  </si>
  <si>
    <t xml:space="preserve"> 7.10.2 </t>
  </si>
  <si>
    <t>TORNEIRAS E REGISTROS</t>
  </si>
  <si>
    <t xml:space="preserve"> 7.10.2.1 </t>
  </si>
  <si>
    <t xml:space="preserve"> ED-50316 </t>
  </si>
  <si>
    <t>DUCHA HIGIÊNICA COM REGISTRO PARA CONTROLE DE FLUXO DE ÁGUA, DIÂMETRO 1/2" (20MM), INCLUSIVE FORNECIMENTO E INSTALAÇÃO</t>
  </si>
  <si>
    <t xml:space="preserve"> 7.10.2.2 </t>
  </si>
  <si>
    <t xml:space="preserve"> ED-26861 </t>
  </si>
  <si>
    <t>EXPURGO EM AÇO INOXIDÁVEL CHAPA 18, DIÂMETRO DE ENTRADA 30CM, DIÂMETRO DE SAÍDA 10CM, FORNECIMENTO E INSTALAÇÃO, EXCLUSIVE MECANISMO DE ACIONAMENTO</t>
  </si>
  <si>
    <t xml:space="preserve"> 7.10.2.3 </t>
  </si>
  <si>
    <t xml:space="preserve"> ED-50320 </t>
  </si>
  <si>
    <t>INSTALAÇÃO DE SIFÃO DE METAL PARA LAVATÓRIO, TIPO COPO COM ACABAMENTO CROMADO, DIÂMETRO (1"X1.1/2"), INCLUSIVE FORNECIMENTO</t>
  </si>
  <si>
    <t xml:space="preserve"> 7.10.2.4 </t>
  </si>
  <si>
    <t xml:space="preserve"> ED-50337 </t>
  </si>
  <si>
    <t>VÁLVULA DE DESCARGA COM REGISTRO INTERNO, ACIONAMENTO SIMPLES, DN 1.1/2" (50MM), INCLUSIVE ACABAMENTO DA VÁLVULA</t>
  </si>
  <si>
    <t xml:space="preserve"> 7.10.2.5 </t>
  </si>
  <si>
    <t xml:space="preserve"> ED-50330 </t>
  </si>
  <si>
    <t>TORNEIRA METÁLICA PARA LAVATÓRIO, ABERTURA 1/4 DE VOLTA, ACABAMENTO CROMADO, COM AREJADOR, APLICAÇÃO DE MESA, INCLUSIVE ENGATE FLEXÍVEL METÁLICO, FORNECIMENTO E INSTALAÇÃO</t>
  </si>
  <si>
    <t xml:space="preserve"> 7.10.2.6 </t>
  </si>
  <si>
    <t xml:space="preserve"> ED-50329 </t>
  </si>
  <si>
    <t>TORNEIRA METÁLICA PARA LAVATÓRIO, FECHAMENTO AUTOMÁTICO, ACABAMENTO CROMADO, COM AREJADOR, APLICAÇÃO DE MESA, INCLUSIVE ENGATE FLEXÍVEL METÁLICO, FORNECIMENTO E INSTALAÇÃO</t>
  </si>
  <si>
    <t xml:space="preserve"> 7.10.2.7 </t>
  </si>
  <si>
    <t xml:space="preserve"> ED-50331 </t>
  </si>
  <si>
    <t>TORNEIRA METÁLICA PARA TANQUE, ACABAMENTO CROMADO, BICO COM ROSCA, INCLUSIVE FORNECIMENTO E INSTALAÇÃO</t>
  </si>
  <si>
    <t xml:space="preserve"> 7.10.2.8 </t>
  </si>
  <si>
    <t xml:space="preserve"> ED-50326 </t>
  </si>
  <si>
    <t>TORNEIRA METÁLICA PARA PIA, ABERTURA 1/4 DE VOLTA, ACABAMENTO CROMADO, COM AREJADOR, APLICAÇÃO DE PAREDE, INCLUSIVE FORNECIMENTO E INSTALAÇÃO</t>
  </si>
  <si>
    <t xml:space="preserve"> 7.10.3 </t>
  </si>
  <si>
    <t>ACESSÓRIOS</t>
  </si>
  <si>
    <t xml:space="preserve"> 7.10.3.1 </t>
  </si>
  <si>
    <t xml:space="preserve"> ED-48160 </t>
  </si>
  <si>
    <t>BARRA DE APOIO EM AÇO INOX POLIDO RETA, DN 1.1/4" (31,75MM), PARA ACESSIBILIDADE (PMR/PCR), COMPRIMENTO 80CM, INSTALADO EM PAREDE, INCLUSIVE FORNECIMENTO, INSTALAÇÃO E ACESSÓRIOS PARA FIXAÇÃO</t>
  </si>
  <si>
    <t xml:space="preserve"> 7.10.3.2 </t>
  </si>
  <si>
    <t xml:space="preserve"> ED-48164 </t>
  </si>
  <si>
    <t>BARRA DE APOIO EM AÇO INOX POLIDO RETA, DN 1.1/4" (31,75MM), PARA ACESSIBILIDADE (PMR/PCR), COMPRIMENTO 70CM, INSTALADO EM PAREDE, INCLUSIVE FORNECIMENTO, INSTALAÇÃO E ACESSÓRIOS PARA FIXAÇÃO</t>
  </si>
  <si>
    <t xml:space="preserve"> 7.10.3.3 </t>
  </si>
  <si>
    <t xml:space="preserve"> ED-48163 </t>
  </si>
  <si>
    <t>BARRA DE APOIO EM AÇO INOX POLIDO RETA, DN 1.1/4" (31,75MM), PARA ACESSIBILIDADE (PMR/PCR), COMPRIMENTO 40CM, INSTALADO EM PORTA/PAREDE, INCLUSIVE FORNECIMENTO, INSTALAÇÃO E ACESSÓRIOS PARA FIXAÇÃO</t>
  </si>
  <si>
    <t xml:space="preserve"> 7.10.3.4 </t>
  </si>
  <si>
    <t xml:space="preserve"> ITC-LAM-111 </t>
  </si>
  <si>
    <t>ESPELHO CRISTAL COM MOLDURA EM ALUMÍNIO, COM ESP. 4MM, INCLUSIVE FIXAÇÃO COM ADESIVO/SELANTE A BASE DE POLIURETANO, FORNECIMENTO E INSTALAÇÃO - BASEADO EM SETOP (ED-51151)</t>
  </si>
  <si>
    <t xml:space="preserve"> 7.10.3.5 </t>
  </si>
  <si>
    <t xml:space="preserve"> ED-48188 </t>
  </si>
  <si>
    <t>SABONETEIRA PLASTICA TIPO DISPENSER PARA SABONETE LIQUIDO COM RESERVATORIO 800 ML</t>
  </si>
  <si>
    <t xml:space="preserve"> 7.10.3.6 </t>
  </si>
  <si>
    <t xml:space="preserve"> ED-48182 </t>
  </si>
  <si>
    <t>DISPENSER EM PLÁSTICO PARA PAPEL TOALHA 2 OU 3 FOLHAS</t>
  </si>
  <si>
    <t xml:space="preserve"> 7.10.4 </t>
  </si>
  <si>
    <t>DIVERSOS</t>
  </si>
  <si>
    <t xml:space="preserve"> 7.10.4.1 </t>
  </si>
  <si>
    <t xml:space="preserve"> ED-50314 </t>
  </si>
  <si>
    <t>CHUVEIRO ELÉTRICO COM RESISTÊNCIA BLINDADA, TENSÃO 127V/220V, POTÊNCIA 5500W/6800W, INCLUSIVE BRAÇO, FORNECIMENTO E INSTALAÇÃO</t>
  </si>
  <si>
    <t xml:space="preserve"> 7.10.4.2 </t>
  </si>
  <si>
    <t xml:space="preserve"> ED-48169 </t>
  </si>
  <si>
    <t>BEBEDOURO GEMINADO MG F 80 INOX</t>
  </si>
  <si>
    <t xml:space="preserve"> 7.11 </t>
  </si>
  <si>
    <t>DIVISÓRIAS</t>
  </si>
  <si>
    <t xml:space="preserve"> 7.11.1 </t>
  </si>
  <si>
    <t>DIVISÓRIAS SANITÁRIAS</t>
  </si>
  <si>
    <t xml:space="preserve"> 7.11.1.1 </t>
  </si>
  <si>
    <t xml:space="preserve"> ED-48533 </t>
  </si>
  <si>
    <t>DIVISÓRIA EM GRANITO CINZA ANDORINHA, ESP. 3CM, INCLUSIVE INSTALAÇÃO, FERRAGENS EM LATÃO CROMADO E ACESSÓRIOS</t>
  </si>
  <si>
    <t xml:space="preserve"> 7.11.2 </t>
  </si>
  <si>
    <t>DIVISÓRIA DE CONSULTÓRIO</t>
  </si>
  <si>
    <t xml:space="preserve"> 7.11.2.1 </t>
  </si>
  <si>
    <t xml:space="preserve"> ITC-LAM-112 </t>
  </si>
  <si>
    <t>DIVISÓRIA EM PAINEL LAMINADO MELAMÍNICO ESTRUTURAL COM PERFIS EM ALUMÍNIO, INCLUSIVE FERRAGEM COMPLETA PARA VÃO DE PORTA - BASEADO EM CPOS/CDHU (14.30.070)</t>
  </si>
  <si>
    <t xml:space="preserve"> 7.12 </t>
  </si>
  <si>
    <t>COBERTURA</t>
  </si>
  <si>
    <t xml:space="preserve"> 7.12.1 </t>
  </si>
  <si>
    <t>TELHAMENTO</t>
  </si>
  <si>
    <t xml:space="preserve"> 7.12.1.1 </t>
  </si>
  <si>
    <t xml:space="preserve"> ED-13852 </t>
  </si>
  <si>
    <t>COBERTURA EM TELHA METÁLICA GALVANIZADA ONDULADA, TIPO SIMPLES, ESP. 0,50MM, ACABAMENTO NATURAL, INCLUSIVE ACESSÓRIOS PARA FIXAÇÃO, FORNECIMENTO E INSTALAÇÃO</t>
  </si>
  <si>
    <t xml:space="preserve"> 7.12.2 </t>
  </si>
  <si>
    <t>PINTURA COBERTURA</t>
  </si>
  <si>
    <t xml:space="preserve"> 7.12.2.1 </t>
  </si>
  <si>
    <t xml:space="preserve"> 8 </t>
  </si>
  <si>
    <t>INSTALAÇÕES HIDROSSANITÁRIAS</t>
  </si>
  <si>
    <t xml:space="preserve"> 8.1 </t>
  </si>
  <si>
    <t>MOVIMENTAÇÃO DE TERRA</t>
  </si>
  <si>
    <t xml:space="preserve"> 8.1.1 </t>
  </si>
  <si>
    <t>MOVIMENTAÇÃO DE TERRA - TUBOS</t>
  </si>
  <si>
    <t xml:space="preserve"> 8.1.1.1 </t>
  </si>
  <si>
    <t xml:space="preserve"> 8.1.1.2 </t>
  </si>
  <si>
    <t xml:space="preserve"> 8.1.1.3 </t>
  </si>
  <si>
    <t xml:space="preserve"> ED-49814 </t>
  </si>
  <si>
    <t>LASTRO DE AREIA, INCLUSIVE ADENSAMENTO E APILOAMENTO MANUAL</t>
  </si>
  <si>
    <t xml:space="preserve"> 8.1.1.4 </t>
  </si>
  <si>
    <t xml:space="preserve"> 8.1.1.5 </t>
  </si>
  <si>
    <t xml:space="preserve"> ED-51134 </t>
  </si>
  <si>
    <t>TRANSPORTE DE MATERIAL DE QUALQUER NATUREZA COM CARRINHO DE MÃO, COM DISTÂNCIAS MAIORES QUE 50M E MENORES OU IGUAIS A 100M, INCLUSIVE CARGA/DESGARGA</t>
  </si>
  <si>
    <t xml:space="preserve"> 8.1.1.6 </t>
  </si>
  <si>
    <t xml:space="preserve"> ED-51125 </t>
  </si>
  <si>
    <t>TRANSPORTE DE MATERIAL DEMOLIDO EM CAÇAMBA, EXCLUSIVE CARGA MANUAL OU MECÂNICA</t>
  </si>
  <si>
    <t xml:space="preserve"> 8.1.1.7 </t>
  </si>
  <si>
    <t xml:space="preserve"> 8.1.1.8 </t>
  </si>
  <si>
    <t xml:space="preserve"> ED-24042 </t>
  </si>
  <si>
    <t>FORNECIMENTO E INSTALAÇÃO DE FITA SUBTERRÂNEA PARA SINALIZAÇÃO DE REDES OU TUBULAÇÕES</t>
  </si>
  <si>
    <t xml:space="preserve"> 8.2 </t>
  </si>
  <si>
    <t>ESGOTO</t>
  </si>
  <si>
    <t xml:space="preserve"> 8.2.1 </t>
  </si>
  <si>
    <t>CAIXA DE PASSAGEM</t>
  </si>
  <si>
    <t xml:space="preserve"> 8.2.1.1 </t>
  </si>
  <si>
    <t xml:space="preserve"> ITC-LAM-065 </t>
  </si>
  <si>
    <t>CAIXA DE GORDURA SIMPLES (CAPACIDADE: 60 L), RETANGULAR, EM ALVENARIA COM BLOCOS DE CONCRETO - BASEADO EM SINAPI (98107)</t>
  </si>
  <si>
    <t xml:space="preserve"> 8.2.1.2 </t>
  </si>
  <si>
    <t xml:space="preserve"> ITC-LAM-066 </t>
  </si>
  <si>
    <t>CAIXA DE GORDURA DUPLA (CAPACIDADE: 220 L), RETANGULAR, EM ALVENARIA COM BLOCOS DE CONCRETO - BASEADO EM SINAPI (98108)</t>
  </si>
  <si>
    <t xml:space="preserve"> 8.2.1.3 </t>
  </si>
  <si>
    <t xml:space="preserve"> ITC-LAM-067 </t>
  </si>
  <si>
    <t>CAIXA DE ESGOTO DE INSPEÇÃO/PASSAGEM EM ALVENARIA (60X60X50CM), REVESTIMENTO EM ARGAMASSA COM ADITIVO IMPERMEABILIZANTE, COM TAMPA DE CONCRETO, INCLUSIVE ESCAVAÇÃO, REATERRO E TRANSPORTE E RETIRADA DO MATERIAL ESCAVADO (EM CAÇAMBA) - BASEADO EM SETOP (ED-49882)</t>
  </si>
  <si>
    <t xml:space="preserve"> 8.2.1.4 </t>
  </si>
  <si>
    <t xml:space="preserve"> ED-49883 </t>
  </si>
  <si>
    <t>CAIXA DE ESGOTO DE INSPEÇÃO/PASSAGEM EM ALVENARIA (60X60X60CM), REVESTIMENTO EM ARGAMASSA COM ADITIVO IMPERMEABILIZANTE, COM TAMPA DE CONCRETO, INCLUSIVE ESCAVAÇÃO, REATERRO E TRANSPORTE E RETIRADA DO MATERIAL ESCAVADO (EM CAÇAMBA)</t>
  </si>
  <si>
    <t xml:space="preserve"> 8.2.1.5 </t>
  </si>
  <si>
    <t xml:space="preserve"> ED-49884 </t>
  </si>
  <si>
    <t>CAIXA DE ESGOTO DE INSPEÇÃO/PASSAGEM EM ALVENARIA (60X60X65CM), REVESTIMENTO EM ARGAMASSA COM ADITIVO IMPERMEABILIZANTE, COM TAMPA DE CONCRETO, INCLUSIVE ESCAVAÇÃO, REATERRO E TRANSPORTE E RETIRADA DO MATERIAL ESCAVADO (EM CAÇAMBA)</t>
  </si>
  <si>
    <t xml:space="preserve"> 8.2.1.6 </t>
  </si>
  <si>
    <t xml:space="preserve"> ED-49885 </t>
  </si>
  <si>
    <t>CAIXA DE ESGOTO DE INSPEÇÃO/PASSAGEM EM ALVENARIA (60X60X70CM), REVESTIMENTO EM ARGAMASSA COM ADITIVO IMPERMEABILIZANTE, COM TAMPA DE CONCRETO, INCLUSIVE ESCAVAÇÃO, REATERRO E TRANSPORTE E RETIRADA DO MATERIAL ESCAVADO (EM CAÇAMBA)</t>
  </si>
  <si>
    <t xml:space="preserve"> 8.2.1.7 </t>
  </si>
  <si>
    <t xml:space="preserve"> ED-49889 </t>
  </si>
  <si>
    <t>CAIXA DE ESGOTO DE INSPEÇÃO/PASSAGEM EM ALVENARIA (60X60X100CM), REVESTIMENTO EM ARGAMASSA COM ADITIVO IMPERMEABILIZANTE, COM TAMPA DE CONCRETO, INCLUSIVE ESCAVAÇÃO, REATERRO E TRANSPORTE E RETIRADA DO MATERIAL ESCAVADO (EM CAÇAMBA)</t>
  </si>
  <si>
    <t xml:space="preserve"> 8.2.1.8 </t>
  </si>
  <si>
    <t xml:space="preserve"> ITC-LAM-068 </t>
  </si>
  <si>
    <t>CAIXA DE ESGOTO DE INSPEÇÃO/PASSAGEM EM ALVENARIA (90X60X30CM), REVESTIMENTO EM ARGAMASSA COM ADITIVO IMPERMEABILIZANTE, COM TAMPA DE CONCRETO, INCLUSIVE ESCAVAÇÃO, REATERRO E TRANSPORTE E RETIRADA DO MATERIAL ESCAVADO (EM CAÇAMBA) - BASEADO EM SETOP (ED-49882)</t>
  </si>
  <si>
    <t xml:space="preserve"> 8.2.2 </t>
  </si>
  <si>
    <t>PVC ACESSÓRIOS</t>
  </si>
  <si>
    <t xml:space="preserve"> 8.2.2.1 </t>
  </si>
  <si>
    <t xml:space="preserve"> ITC-LAM-069 </t>
  </si>
  <si>
    <t>CAIXA SIFONADA GIRAFÁCIL (5 ENTRADAS) EM PVC COM GRELHA QUADRADA 100 X 140 X 50 CM - BASEADO EM SETOP (ED-50011)</t>
  </si>
  <si>
    <t xml:space="preserve"> 8.2.2.2 </t>
  </si>
  <si>
    <t xml:space="preserve"> ITC-LAM-070 </t>
  </si>
  <si>
    <t>CAIXA SIFONADA GIRAFÁCIL (5 ENTRADAS) EM PVC COM GRELHA QUADRADA 150 X 170 X 75 CM - BASEADO EM SETOP (ED-50011)</t>
  </si>
  <si>
    <t xml:space="preserve"> 8.2.2.3 </t>
  </si>
  <si>
    <t xml:space="preserve"> ED-49953 </t>
  </si>
  <si>
    <t>RALO SIFONADO PVC QUADRADO 100 X 53 X 40 MM COM GRELHA BRANCA</t>
  </si>
  <si>
    <t xml:space="preserve"> 8.2.2.4 </t>
  </si>
  <si>
    <t xml:space="preserve"> ITC-LAM-071 </t>
  </si>
  <si>
    <t>PROLONGAMENTO PARA CAIXA SIFONADA PVC 100x100MM - BASEADA DA SBC (053033)</t>
  </si>
  <si>
    <t xml:space="preserve"> 8.2.2.5 </t>
  </si>
  <si>
    <t xml:space="preserve"> ITC-LAM-072 </t>
  </si>
  <si>
    <t>PROLONGAMENTO PARA CAIXA SIFONADA PVC 150x150MM - BASEADA DA SBC (053033)</t>
  </si>
  <si>
    <t xml:space="preserve"> 8.2.2.6 </t>
  </si>
  <si>
    <t xml:space="preserve"> ITC-LAM-073 </t>
  </si>
  <si>
    <t>ANTIESPUMA 100 MM, ESGOTO - TIGRE OU EQUIVALENTE - BASEADO SINAPI (104328)</t>
  </si>
  <si>
    <t xml:space="preserve"> 8.2.3 </t>
  </si>
  <si>
    <t>PVC ESGOTO - SÉRIE NORMAL</t>
  </si>
  <si>
    <t xml:space="preserve"> 8.2.3.1 </t>
  </si>
  <si>
    <t xml:space="preserve"> ITC-LAM-074 </t>
  </si>
  <si>
    <t>REDUÇÃO EXCÊNTRICA, PVC, SERIE NORMAL, DN 75 X 50 MM, JUNTA ELÁSTICA, FORNECIDO E INSTALADO EM RAMAL DE ENCAMINHAMENTO - BASEADO EM  SINAPI (89549)</t>
  </si>
  <si>
    <t xml:space="preserve"> 8.2.3.2 </t>
  </si>
  <si>
    <t xml:space="preserve"> ITC-LAM-075 </t>
  </si>
  <si>
    <t>REDUÇÃO EXCÊNTRICA, PVC, SERIE NORMAL, DN 100 X 50 MM, JUNTA ELÁSTICA, FORNECIDO E INSTALADO EM RAMAL DE ENCAMINHAMENTO - BASEADO EM  SINAPI (89549)</t>
  </si>
  <si>
    <t xml:space="preserve"> 8.2.3.3 </t>
  </si>
  <si>
    <t xml:space="preserve"> ITC-LAM-076 </t>
  </si>
  <si>
    <t>REDUÇÃO EXCÊNTRICA, PVC, SERIE NORMAL, DN 100 X 75 MM, JUNTA ELÁSTICA, FORNECIDO E INSTALADO EM RAMAL DE ENCAMINHAMENTO - BASEADO EM  SINAPI (89549)</t>
  </si>
  <si>
    <t xml:space="preserve"> 8.2.3.4 </t>
  </si>
  <si>
    <t xml:space="preserve"> 104348 </t>
  </si>
  <si>
    <t>TERMINAL DE VENTILAÇÃO, PVC, SÉRIE NORMAL, ESGOTO PREDIAL, DN 50 MM, JUNTA SOLDÁVEL, FORNECIDO E INSTALADO EM PRUMADA DE ESGOTO SANITÁRIO OU VENTILAÇÃO. AF_08/2022</t>
  </si>
  <si>
    <t>UN</t>
  </si>
  <si>
    <t xml:space="preserve"> 8.2.3.5 </t>
  </si>
  <si>
    <t xml:space="preserve"> ED-49951 </t>
  </si>
  <si>
    <t>MITRA PVC RÍGIDO (TERMINAL DE VENTILAÇÃO TIPO) 75 MM</t>
  </si>
  <si>
    <t xml:space="preserve"> 8.2.3.6 </t>
  </si>
  <si>
    <t xml:space="preserve"> ED-50034 </t>
  </si>
  <si>
    <t>FORNECIMENTO E ASSENTAMENTO DE TUBO PVC RÍGIDO, ESGOTO, PB   SÉRIE NORMAL, DN 40MM (1.1/2"), INCLUSIVE CONEXÕES</t>
  </si>
  <si>
    <t xml:space="preserve"> 8.2.3.7 </t>
  </si>
  <si>
    <t xml:space="preserve"> ED-50027 </t>
  </si>
  <si>
    <t>FORNECIMENTO E ASSENTAMENTO DE TUBO PVC RÍGIDO, ESGOTO, PBV   SÉRIE NORMAL, DN 50 MM (2"), INCLUSIVE CONEXÕES</t>
  </si>
  <si>
    <t xml:space="preserve"> 8.2.3.8 </t>
  </si>
  <si>
    <t xml:space="preserve"> ED-50028 </t>
  </si>
  <si>
    <t>FORNECIMENTO E ASSENTAMENTO DE TUBO PVC RÍGIDO, ESGOTO, PBV   SÉRIE NORMAL, DN 75 MM (3"), INCLUSIVE CONEXÕES</t>
  </si>
  <si>
    <t xml:space="preserve"> 8.2.4 </t>
  </si>
  <si>
    <t>PVC ESGOTO (ENTERRADO) - SÉRIE NORMAL</t>
  </si>
  <si>
    <t xml:space="preserve"> 8.2.4.1 </t>
  </si>
  <si>
    <t xml:space="preserve"> 8.2.4.2 </t>
  </si>
  <si>
    <t xml:space="preserve"> 8.2.4.3 </t>
  </si>
  <si>
    <t xml:space="preserve"> 8.2.4.4 </t>
  </si>
  <si>
    <t xml:space="preserve"> ED-50029 </t>
  </si>
  <si>
    <t>FORNECIMENTO E ASSENTAMENTO DE TUBO PVC RÍGIDO, ESGOTO, PBV   SÉRIE NORMAL, DN 100 MM (4"), INCLUSIVE CONEXÕES</t>
  </si>
  <si>
    <t xml:space="preserve"> 8.2.4.5 </t>
  </si>
  <si>
    <t xml:space="preserve"> ED-50107 </t>
  </si>
  <si>
    <t>FORNECIMENTO E ASSENTAMENTO DE TUBO PVC RÍGIDO, COLETOR DE ESGOTO LISO (JEI), DN 200 MM (8"), INCLUSIVE CONEXÕES</t>
  </si>
  <si>
    <t xml:space="preserve"> 8.2.5 </t>
  </si>
  <si>
    <t>PVC ESGOTO - SÉRIE REFORÇADA</t>
  </si>
  <si>
    <t xml:space="preserve"> 8.2.5.1 </t>
  </si>
  <si>
    <t xml:space="preserve"> ITC-LAM-077 </t>
  </si>
  <si>
    <t>ANEL DE VEDACAO 50MM PARA CONEXÕES - SERIE R - BASEADO EM SBC (053620)</t>
  </si>
  <si>
    <t xml:space="preserve"> 8.2.5.2 </t>
  </si>
  <si>
    <t xml:space="preserve"> ED-50036 </t>
  </si>
  <si>
    <t>FORNECIMENTO E ASSENTAMENTO DE TUBO PVC RÍGIDO, ESGOTO, PBV   SÉRIE REFORÇADO, DN 50 MM (2"), INCLUSIVE CONEXÕES</t>
  </si>
  <si>
    <t xml:space="preserve"> 8.2.5.3 </t>
  </si>
  <si>
    <t xml:space="preserve"> ED-50037 </t>
  </si>
  <si>
    <t>FORNECIMENTO E ASSENTAMENTO DE TUBO PVC RÍGIDO, ESGOTO, PBV   SÉRIE REFORÇADO, DN 75 MM (3"), INCLUSIVE CONEXÕES</t>
  </si>
  <si>
    <t xml:space="preserve"> 8.2.5.4 </t>
  </si>
  <si>
    <t xml:space="preserve"> ED-50038 </t>
  </si>
  <si>
    <t>FORNECIMENTO E ASSENTAMENTO DE TUBO PVC RÍGIDO, ESGOTO, PBV   SÉRIE REFORÇADO, DN 100 MM (4"), INCLUSIVE CONEXÕES</t>
  </si>
  <si>
    <t xml:space="preserve"> 8.2.6 </t>
  </si>
  <si>
    <t>PVC ESGOTO (ENTERRADO) - SÉRIE REFORÇADA</t>
  </si>
  <si>
    <t xml:space="preserve"> 8.2.6.1 </t>
  </si>
  <si>
    <t xml:space="preserve"> 8.2.6.2 </t>
  </si>
  <si>
    <t xml:space="preserve"> 8.2.7 </t>
  </si>
  <si>
    <t xml:space="preserve"> 8.2.7.1 </t>
  </si>
  <si>
    <t xml:space="preserve"> ED-49942 </t>
  </si>
  <si>
    <t>GRELHA FUNDIDA 571 C, 10 X 10 CM</t>
  </si>
  <si>
    <t xml:space="preserve"> 8.3 </t>
  </si>
  <si>
    <t>ÁGUA FRIA</t>
  </si>
  <si>
    <t xml:space="preserve"> 8.3.1 </t>
  </si>
  <si>
    <t>ALIMENTAÇÃO</t>
  </si>
  <si>
    <t xml:space="preserve"> 8.3.1.1 </t>
  </si>
  <si>
    <t xml:space="preserve"> ED-15205 </t>
  </si>
  <si>
    <t>KIT CAVALETE PARA MEDIÇÃO DE ÁGUA, EMBUTIDO EM ALVENARIA, EM AÇO GALVANIZADO DN 25MM (3/4")   PADRÃO CONCESSIONÁRIA LOCAL, EXCLUSIVE HIDRÔMETRO</t>
  </si>
  <si>
    <t xml:space="preserve"> 8.3.1.2 </t>
  </si>
  <si>
    <t xml:space="preserve"> 95675 </t>
  </si>
  <si>
    <t>HIDRÔMETRO DN 3/4", 5,0 M3/H - FORNECIMENTO E INSTALAÇÃO. AF_03/2024</t>
  </si>
  <si>
    <t xml:space="preserve"> 8.3.2 </t>
  </si>
  <si>
    <t>METAIS</t>
  </si>
  <si>
    <t xml:space="preserve"> 8.3.2.1 </t>
  </si>
  <si>
    <t xml:space="preserve"> ED-49966 </t>
  </si>
  <si>
    <t>REGISTRO DE PRESSÃO, TIPO BASE, ROSCÁVEL 3/4" (PARA TUBO SOLDÁVEL OU PPR DN 25MM/CPVC DN 22MM), INCLUSIVE ACABAMENTO (PADRÃO POPULAR) E CANOPLA CROMADOS</t>
  </si>
  <si>
    <t xml:space="preserve"> 8.3.2.2 </t>
  </si>
  <si>
    <t xml:space="preserve"> ED-49992 </t>
  </si>
  <si>
    <t>REGISTRO DE GAVETA, TIPO BASE, ROSCÁVEL 1" (PARA TUBO SOLDÁVEL OU PPR DN 32MM/CPVC DN 28MM), INCLUSIVE ACABAMENTO (PADRÃO POPULAR) E CANOPLA CROMADOS</t>
  </si>
  <si>
    <t xml:space="preserve"> 8.3.2.3 </t>
  </si>
  <si>
    <t xml:space="preserve"> ED-49990 </t>
  </si>
  <si>
    <t>REGISTRO DE GAVETA, TIPO BASE, ROSCÁVEL 3/4" (PARA TUBO SOLDÁVEL OU PPR DN 25MM/CPVC DN 22MM), INCLUSIVE ACABAMENTO (PADRÃO POPULAR) E CANOPLA CROMADOS</t>
  </si>
  <si>
    <t xml:space="preserve"> 8.3.2.4 </t>
  </si>
  <si>
    <t xml:space="preserve"> ED-49996 </t>
  </si>
  <si>
    <t>REGISTRO DE GAVETA, TIPO BASE, ROSCÁVEL 1.1/2" (PARA TUBO SOLDÁVEL OU PPR DN 50MM/CPVC DN 42MM), INCLUSIVE ACABAMENTO (PADRÃO POPULAR) E CANOPLA CROMADOS</t>
  </si>
  <si>
    <t xml:space="preserve"> 8.3.2.5 </t>
  </si>
  <si>
    <t xml:space="preserve"> ED-49984 </t>
  </si>
  <si>
    <t>REGISTRO DE GAVETA, TIPO BRUTO, ROSCÁVEL 3" (PARA TUBO SOLDÁVEL OU PPR DN 85MM/CPVC DN 89MM), INCLUSIVE VOLANTE PARA ACIONAMENTO</t>
  </si>
  <si>
    <t xml:space="preserve"> 8.3.2.6 </t>
  </si>
  <si>
    <t xml:space="preserve"> ED-50000 </t>
  </si>
  <si>
    <t>REGISTRO DE ESFERA, TIPO PVC SOLDÁVEL DN 25MM (3/4"), INCLUSIVE VOLANTE PARA ACIONAMENTO</t>
  </si>
  <si>
    <t xml:space="preserve"> 8.3.2.7 </t>
  </si>
  <si>
    <t xml:space="preserve"> ED-50003 </t>
  </si>
  <si>
    <t>REGISTRO DE ESFERA, TIPO PVC SOLDÁVEL DN 50MM (1.1/2"), INCLUSIVE VOLANTE PARA ACIONAMENTO</t>
  </si>
  <si>
    <t xml:space="preserve"> 8.3.2.8 </t>
  </si>
  <si>
    <t xml:space="preserve"> ED-50004 </t>
  </si>
  <si>
    <t>REGISTRO DE ESFERA, TIPO PVC SOLDÁVEL DN 60MM (2"), INCLUSIVE VOLANTE PARA ACIONAMENTO</t>
  </si>
  <si>
    <t xml:space="preserve"> 8.3.3 </t>
  </si>
  <si>
    <t>PVC RÍGIDO SOLDÁVEL</t>
  </si>
  <si>
    <t xml:space="preserve"> 8.3.3.1 </t>
  </si>
  <si>
    <t xml:space="preserve"> ED-49845 </t>
  </si>
  <si>
    <t>ADAPTADOR SOLDÁVEL DE PVC MARROM COM FLANGES E ANEL PARA CAIXA DÁGUA Ø 25 MM X 3/4"</t>
  </si>
  <si>
    <t xml:space="preserve"> 8.3.3.2 </t>
  </si>
  <si>
    <t xml:space="preserve"> ED-49848 </t>
  </si>
  <si>
    <t>ADAPTADOR SOLDÁVEL DE PVC MARROM COM FLANGES E ANEL PARA CAIXA DÁGUA Ø 50 MM X 1 1/2"</t>
  </si>
  <si>
    <t xml:space="preserve"> 8.3.3.3 </t>
  </si>
  <si>
    <t xml:space="preserve"> ED-49849 </t>
  </si>
  <si>
    <t>ADAPTADOR SOLDÁVEL DE PVC MARROM COM FLANGES E ANEL PARA CAIXA DÁGUA Ø 60 MM X 2"</t>
  </si>
  <si>
    <t xml:space="preserve"> 8.3.3.4 </t>
  </si>
  <si>
    <t xml:space="preserve"> 94714 </t>
  </si>
  <si>
    <t>ADAPTADOR COM FLANGES LIVRES, PVC, SOLDÁVEL, DN 85 MM X 3", INSTALADO EM RESERVAÇÃO PREDIAL DE ÁGUA - FORNECIMENTO E INSTALAÇÃO. AF_04/2024</t>
  </si>
  <si>
    <t xml:space="preserve"> 8.3.3.5 </t>
  </si>
  <si>
    <t xml:space="preserve"> 89383 </t>
  </si>
  <si>
    <t>ADAPTADOR CURTO COM BOLSA E ROSCA PARA REGISTRO, PVC, SOLDÁVEL, DN 25MM X 3/4 , INSTALADO EM RAMAL OU SUB-RAMAL DE ÁGUA - FORNECIMENTO E INSTALAÇÃO. AF_06/2022</t>
  </si>
  <si>
    <t xml:space="preserve"> 8.3.3.6 </t>
  </si>
  <si>
    <t xml:space="preserve"> 89391 </t>
  </si>
  <si>
    <t>ADAPTADOR CURTO COM BOLSA E ROSCA PARA REGISTRO, PVC, SOLDÁVEL, DN 32MM X 1 , INSTALADO EM RAMAL OU SUB-RAMAL DE ÁGUA - FORNECIMENTO E INSTALAÇÃO. AF_06/2022</t>
  </si>
  <si>
    <t xml:space="preserve"> 8.3.3.7 </t>
  </si>
  <si>
    <t xml:space="preserve"> 104001 </t>
  </si>
  <si>
    <t>ADAPTADOR CURTO COM BOLSA E ROSCA PARA REGISTRO, PVC, SOLDÁVEL, DN 50MM X 1.1/2", INSTALADO EM RAMAL DE DISTRIBUIÇÃO DE ÁGUA - FORNECIMENTO E INSTALAÇÃO. AF_06/2022</t>
  </si>
  <si>
    <t xml:space="preserve"> 8.3.3.8 </t>
  </si>
  <si>
    <t xml:space="preserve"> 89616 </t>
  </si>
  <si>
    <t>ADAPTADOR CURTO COM BOLSA E ROSCA PARA REGISTRO, PVC, SOLDÁVEL, DN 85MM X 3 , INSTALADO EM PRUMADA DE ÁGUA - FORNECIMENTO E INSTALAÇÃO. AF_06/2022</t>
  </si>
  <si>
    <t xml:space="preserve"> 8.3.3.9 </t>
  </si>
  <si>
    <t xml:space="preserve"> 103948 </t>
  </si>
  <si>
    <t>BUCHA DE REDUÇÃO, CURTA, PVC, SOLDÁVEL, DN 32 X 25 MM, INSTALADO EM RAMAL OU SUB-RAMAL DE ÁGUA - FORNECIMENTO E INSTALAÇÃO. AF_06/2022</t>
  </si>
  <si>
    <t xml:space="preserve"> 8.3.3.10 </t>
  </si>
  <si>
    <t xml:space="preserve"> 103959 </t>
  </si>
  <si>
    <t>BUCHA DE REDUÇÃO, CURTA, PVC, SOLDÁVEL, DN 60 X 50 MM, INSTALADO EM PRUMADA DE ÁGUA - FORNECIMENTO E INSTALAÇÃO. AF_06/2022</t>
  </si>
  <si>
    <t xml:space="preserve"> 8.3.3.11 </t>
  </si>
  <si>
    <t xml:space="preserve"> ITC-LAM-078 </t>
  </si>
  <si>
    <t>BUCHA DE REDUÇÃO, CURTA, PVC, SOLDÁVEL, DN 85 X 75 MM, INSTALADO EM PRUMADA DE ÁGUA - FORNECIMENTO E INSTALAÇÃO. AF_06/2022 - BASEADA NA SINAPI (103972)</t>
  </si>
  <si>
    <t xml:space="preserve"> 8.3.3.12 </t>
  </si>
  <si>
    <t xml:space="preserve"> 103964 </t>
  </si>
  <si>
    <t>BUCHA DE REDUÇÃO, LONGA, PVC, SOLDÁVEL, DN 40 X 25 MM, INSTALADO EM PRUMADA DE ÁGUA - FORNECIMENTO E INSTALAÇÃO. AF_06/2022</t>
  </si>
  <si>
    <t xml:space="preserve"> 8.3.3.13 </t>
  </si>
  <si>
    <t xml:space="preserve"> 103966 </t>
  </si>
  <si>
    <t>BUCHA DE REDUÇÃO, LONGA, PVC, SOLDÁVEL, DN 50 X 25 MM, INSTALADO EM PRUMADA DE ÁGUA - FORNECIMENTO E INSTALAÇÃO. AF_06/2022</t>
  </si>
  <si>
    <t xml:space="preserve"> 8.3.3.14 </t>
  </si>
  <si>
    <t xml:space="preserve"> 103968 </t>
  </si>
  <si>
    <t>BUCHA DE REDUÇÃO, LONGA, PVC, SOLDÁVEL, DN 60 X 25 MM, INSTALADO EM PRUMADA DE ÁGUA - FORNECIMENTO E INSTALAÇÃO. AF_06/2022</t>
  </si>
  <si>
    <t xml:space="preserve"> 8.3.3.15 </t>
  </si>
  <si>
    <t xml:space="preserve"> 103969 </t>
  </si>
  <si>
    <t>BUCHA DE REDUÇÃO, LONGA, PVC, SOLDÁVEL, DN 60 X 32 MM, INSTALADO EM PRUMADA DE ÁGUA - FORNECIMENTO E INSTALAÇÃO. AF_06/2022</t>
  </si>
  <si>
    <t xml:space="preserve"> 8.3.3.16 </t>
  </si>
  <si>
    <t xml:space="preserve"> ITC-LAM-080 </t>
  </si>
  <si>
    <t>BUCHA DE REDUÇÃO, LONGA, PVC, SOLDÁVEL, DN 60 X 40 MM, INSTALADO EM PRUMADA DE ÁGUA - FORNECIMENTO E INSTALAÇÃO. AF_06/2022- BASEADO  SINAPI (103972)</t>
  </si>
  <si>
    <t xml:space="preserve"> 8.3.3.17 </t>
  </si>
  <si>
    <t xml:space="preserve"> 103972 </t>
  </si>
  <si>
    <t>BUCHA DE REDUÇÃO, LONGA, PVC, SOLDÁVEL, DN 75 X 50 MM, INSTALADO EM PRUMADA DE ÁGUA - FORNECIMENTO E INSTALAÇÃO. AF_06/2022</t>
  </si>
  <si>
    <t xml:space="preserve"> 8.3.3.18 </t>
  </si>
  <si>
    <t xml:space="preserve"> ITC-LAM-081 </t>
  </si>
  <si>
    <t>CAP, PVC, SOLDÁVEL, ÁGUA FRIA, DN 25 MM, FORNECIDO E INSTALADO EM INSTALADO EM RAMAL OU SUB-RAMAL DE ÁGUA - (BASEADO SINAPI 72293)</t>
  </si>
  <si>
    <t xml:space="preserve"> 8.3.3.19 </t>
  </si>
  <si>
    <t xml:space="preserve"> 90374 </t>
  </si>
  <si>
    <t>TÊ COM BUCHA DE LATÃO NA BOLSA CENTRAL, PVC, SOLDÁVEL, DN 25MM X 3/4 , INSTALADO EM RAMAL OU SUB-RAMAL DE ÁGUA - FORNECIMENTO E INSTALAÇÃO. AF_06/2022</t>
  </si>
  <si>
    <t xml:space="preserve"> 8.3.3.20 </t>
  </si>
  <si>
    <t xml:space="preserve"> ED-50019 </t>
  </si>
  <si>
    <t>FORNECIMENTO E ASSENTAMENTO DE TUBO PVC RÍGIDO SOLDÁVEL, ÁGUA FRIA, DN 25 MM (3/4") , INCLUSIVE CONEXÕES</t>
  </si>
  <si>
    <t xml:space="preserve"> 8.3.3.21 </t>
  </si>
  <si>
    <t xml:space="preserve"> ED-50020 </t>
  </si>
  <si>
    <t>FORNECIMENTO E ASSENTAMENTO DE TUBO PVC RÍGIDO SOLDÁVEL, ÁGUA FRIA, DN 32 MM (1") , INCLUSIVE CONEXÕES</t>
  </si>
  <si>
    <t xml:space="preserve"> 8.3.3.22 </t>
  </si>
  <si>
    <t xml:space="preserve"> ED-50021 </t>
  </si>
  <si>
    <t>FORNECIMENTO E ASSENTAMENTO DE TUBO PVC RÍGIDO SOLDÁVEL, ÁGUA FRIA, DN 40 MM (1.1/4"), INCLUSIVE CONEXÕES</t>
  </si>
  <si>
    <t xml:space="preserve"> 8.3.3.23 </t>
  </si>
  <si>
    <t xml:space="preserve"> ED-50022 </t>
  </si>
  <si>
    <t>FORNECIMENTO E ASSENTAMENTO DE TUBO PVC RÍGIDO SOLDÁVEL, ÁGUA FRIA, DN 50 MM (1.1/2"), INCLUSIVE CONEXÕES</t>
  </si>
  <si>
    <t xml:space="preserve"> 8.3.3.24 </t>
  </si>
  <si>
    <t xml:space="preserve"> ED-50023 </t>
  </si>
  <si>
    <t>FORNECIMENTO E ASSENTAMENTO DE TUBO PVC RÍGIDO SOLDÁVEL, ÁGUA FRIA, DN 60 MM (2"), INCLUSIVE CONEXÕES</t>
  </si>
  <si>
    <t xml:space="preserve"> 8.3.3.25 </t>
  </si>
  <si>
    <t xml:space="preserve"> ED-50024 </t>
  </si>
  <si>
    <t>FORNECIMENTO E ASSENTAMENTO DE TUBO PVC RÍGIDO SOLDÁVEL, ÁGUA FRIA, DN 75 MM (2.1/2"), INCLUSIVE CONEXÕES</t>
  </si>
  <si>
    <t xml:space="preserve"> 8.3.3.26 </t>
  </si>
  <si>
    <t xml:space="preserve"> ED-50025 </t>
  </si>
  <si>
    <t>FORNECIMENTO E ASSENTAMENTO DE TUBO PVC RÍGIDO SOLDÁVEL, ÁGUA FRIA, DN 85 MM (3"), INCLUSIVE CONEXÕES</t>
  </si>
  <si>
    <t xml:space="preserve"> 8.3.4 </t>
  </si>
  <si>
    <t>PVC ÁGUA FRIA (ENTERRADO) - SOLDÁVEL</t>
  </si>
  <si>
    <t xml:space="preserve"> 8.3.4.1 </t>
  </si>
  <si>
    <t xml:space="preserve"> 8.3.4.2 </t>
  </si>
  <si>
    <t xml:space="preserve"> 8.3.5 </t>
  </si>
  <si>
    <t>ÁGUA FRIA (ENTERRADO) - AÇO CARBONO</t>
  </si>
  <si>
    <t xml:space="preserve"> 8.3.5.1 </t>
  </si>
  <si>
    <t xml:space="preserve"> ITC-LAM-082 </t>
  </si>
  <si>
    <t>COTOVELO 90 GRAUS, EM FERRO GALVANIZADO, CONEXÃO ROSQUEADA, DN 1.1/4", INSTALADO EM RESERVAÇÃO DE ÁGUA DE EDIFICAÇÃO, FORNECIMENTO E INSTALAÇÃO. AF_06/2016 - BASEADO EM SINAPI (94471)</t>
  </si>
  <si>
    <t xml:space="preserve"> 8.3.5.2 </t>
  </si>
  <si>
    <t xml:space="preserve"> ITC-LAM-083 </t>
  </si>
  <si>
    <t>ISOLAMENTO TERMICO ELUMA FLEX 28MM (1.1/8") - BASEADO EM SBC (052665)</t>
  </si>
  <si>
    <t xml:space="preserve"> 8.3.5.3 </t>
  </si>
  <si>
    <t xml:space="preserve"> ED-50041 </t>
  </si>
  <si>
    <t>FORNECIMENTO E ASSENTAMENTO DE TUBO DE AÇO GALVANIZADO COM COSTURA , INCLUSIVE CONEXÕES E SUPORTES, D = 3/4"</t>
  </si>
  <si>
    <t xml:space="preserve"> 8.3.6 </t>
  </si>
  <si>
    <t>RESERVATÓRIO</t>
  </si>
  <si>
    <t xml:space="preserve"> 8.3.6.1 </t>
  </si>
  <si>
    <t xml:space="preserve"> ED-49936 </t>
  </si>
  <si>
    <t>CAIXA D´ÁGUA DE POLIETILENO, CAPACIDADE DE 1.000L, INCLUSIVE TAMPA, TORNEIRA DE BOIA, EXTRAVASOR, TUBO DE LIMPEZA E ACESSÓRIOS, EXCLUSIVE TUBULAÇÃO DE ENTRADA/SAÍDA DE ÁGUA</t>
  </si>
  <si>
    <t xml:space="preserve"> 8.3.7 </t>
  </si>
  <si>
    <t>PROTEÇÃO</t>
  </si>
  <si>
    <t xml:space="preserve"> 8.3.7.1 </t>
  </si>
  <si>
    <t xml:space="preserve"> ED-50488 </t>
  </si>
  <si>
    <t>PINTURA EPÓXI EM SUPERFÍCIES DE AÇO CARBONO, DUAS (2) DEMÃOS, APLICAÇÃO MECÂNICA</t>
  </si>
  <si>
    <t xml:space="preserve"> 9 </t>
  </si>
  <si>
    <t>DRENAGEM PLUVIAL</t>
  </si>
  <si>
    <t xml:space="preserve"> 9.1 </t>
  </si>
  <si>
    <t xml:space="preserve"> 9.1.1 </t>
  </si>
  <si>
    <t xml:space="preserve"> 9.1.1.1 </t>
  </si>
  <si>
    <t xml:space="preserve"> 9.1.1.2 </t>
  </si>
  <si>
    <t xml:space="preserve"> 9.1.1.3 </t>
  </si>
  <si>
    <t xml:space="preserve"> 9.1.1.4 </t>
  </si>
  <si>
    <t xml:space="preserve"> 9.1.1.5 </t>
  </si>
  <si>
    <t xml:space="preserve"> 9.1.1.6 </t>
  </si>
  <si>
    <t xml:space="preserve"> 9.1.1.7 </t>
  </si>
  <si>
    <t xml:space="preserve"> 9.1.1.8 </t>
  </si>
  <si>
    <t xml:space="preserve"> 9.2 </t>
  </si>
  <si>
    <t>DRENAGEM CLIMATIZAÇÃO</t>
  </si>
  <si>
    <t xml:space="preserve"> 9.2.1 </t>
  </si>
  <si>
    <t>PVC CLIMATIZAÇÃO - SOLDÁVEL</t>
  </si>
  <si>
    <t xml:space="preserve"> 9.2.1.1 </t>
  </si>
  <si>
    <t xml:space="preserve"> 9.2.1.2 </t>
  </si>
  <si>
    <t xml:space="preserve"> 9.2.2 </t>
  </si>
  <si>
    <t>PVC (ENTERRADA) - SOLDÁVEL</t>
  </si>
  <si>
    <t xml:space="preserve"> 9.2.2.1 </t>
  </si>
  <si>
    <t xml:space="preserve"> 9.2.2.2 </t>
  </si>
  <si>
    <t xml:space="preserve"> 9.3 </t>
  </si>
  <si>
    <t xml:space="preserve"> 9.3.1 </t>
  </si>
  <si>
    <t>CAIXAS DE PASSAGEM</t>
  </si>
  <si>
    <t xml:space="preserve"> 9.3.1.1 </t>
  </si>
  <si>
    <t xml:space="preserve"> ED-49875 </t>
  </si>
  <si>
    <t>CAIXA DE ESGOTO DE INSPEÇÃO/PASSAGEM EM ALVENARIA (40X40X80CM), REVESTIMENTO EM ARGAMASSA COM ADITIVO IMPERMEABILIZANTE, COM TAMPA DE CONCRETO, INCLUSIVE ESCAVAÇÃO, REATERRO E TRANSPORTE E RETIRADA DO MATERIAL ESCAVADO (EM CAÇAMBA)</t>
  </si>
  <si>
    <t xml:space="preserve"> 9.3.1.2 </t>
  </si>
  <si>
    <t xml:space="preserve"> ED-49874 </t>
  </si>
  <si>
    <t>CAIXA DE ESGOTO DE INSPEÇÃO/PASSAGEM EM ALVENARIA (40X40X60CM), REVESTIMENTO EM ARGAMASSA COM ADITIVO IMPERMEABILIZANTE, COM TAMPA DE CONCRETO, INCLUSIVE ESCAVAÇÃO, REATERRO E TRANSPORTE E RETIRADA DO MATERIAL ESCAVADO (EM CAÇAMBA)</t>
  </si>
  <si>
    <t xml:space="preserve"> 9.3.1.3 </t>
  </si>
  <si>
    <t xml:space="preserve"> 9.3.1.4 </t>
  </si>
  <si>
    <t xml:space="preserve"> ED-49909 </t>
  </si>
  <si>
    <t>CAIXA DE DRENAGEM DE INSPEÇÃO/PASSAGEM EM ALVENARIA (40X40X60CM), REVESTIMENTO EM ARGAMASSA COM ADITIVO IMPERMEABILIZANTE, COM TAMPA EM GRELHA, INCLUSIVE ESCAVAÇÃO, REATERRO E TRANSPORTE E RETIRADA DO MATERIAL ESCAVADO (EM CAÇAMBA)</t>
  </si>
  <si>
    <t xml:space="preserve"> 9.3.2 </t>
  </si>
  <si>
    <t xml:space="preserve"> 9.3.2.1 </t>
  </si>
  <si>
    <t xml:space="preserve"> ED-14740 </t>
  </si>
  <si>
    <t>CANALETA PARA DRENAGEM, EM CONCRETO COM FCK 15MPA, MOLDADA IN LOCO, SEÇÃO 15X15CM, FORMA EM MADEIRA, EXCLUSIVE TAMPA, INCLUSIVE ESCAVAÇÃO, REATERRO COM TRANSPORTE E RETIRADA DO MATERIAL ESCAVADO (EM CAÇAMBA)</t>
  </si>
  <si>
    <t xml:space="preserve"> 9.3.2.2 </t>
  </si>
  <si>
    <t xml:space="preserve"> 103001 </t>
  </si>
  <si>
    <t>GRELHA DE FERRO FUNDIDO SIMPLES COM REQUADRO, 150 X 1000 MM, ASSENTADA COM ARGAMASSA 1 : 3 CIMENTO: AREIA - FORNECIMENTO E INSTALAÇÃO. AF_08/2021</t>
  </si>
  <si>
    <t xml:space="preserve"> 9.3.2.3 </t>
  </si>
  <si>
    <t xml:space="preserve"> ED-50007 </t>
  </si>
  <si>
    <t>CAIXA SIFONADA EM PVC COM GRELHA QUADRADA150 X 150 X 50 MM</t>
  </si>
  <si>
    <t xml:space="preserve"> 9.3.3 </t>
  </si>
  <si>
    <t>CALHA METÁLICA</t>
  </si>
  <si>
    <t xml:space="preserve"> 9.3.3.1 </t>
  </si>
  <si>
    <t xml:space="preserve"> ED-50663 </t>
  </si>
  <si>
    <t>CALHA EM CHAPA GALVANIZADA, ESP. 0,5MM (GSG 26), COM DESENVOLVIMENTO DE 50CM, INCLUSIVE IÇAMENTO MANUAL VERTICAL</t>
  </si>
  <si>
    <t xml:space="preserve"> 9.3.4 </t>
  </si>
  <si>
    <t>PVC PLUVIAL - SÉRIE REFORÇADA</t>
  </si>
  <si>
    <t xml:space="preserve"> 9.3.4.1 </t>
  </si>
  <si>
    <t xml:space="preserve"> ED-49961 </t>
  </si>
  <si>
    <t>RALO HEMISFÉRICO, TIPO ABACAXI, DIÂMETRO DE 75MM, EXCLUSIVE CONDUTOR DE ÁGUA PLUVIAL</t>
  </si>
  <si>
    <t xml:space="preserve"> 9.3.4.2 </t>
  </si>
  <si>
    <t xml:space="preserve"> ED-49962 </t>
  </si>
  <si>
    <t>RALO HEMISFÉRICO, TIPO ABACAXI, DIÂMETRO DE 100MM, EXCLUSIVE CONDUTOR DE ÁGUA PLUVIAL</t>
  </si>
  <si>
    <t xml:space="preserve"> 9.3.4.3 </t>
  </si>
  <si>
    <t xml:space="preserve"> 9.3.4.4 </t>
  </si>
  <si>
    <t xml:space="preserve"> 9.3.5 </t>
  </si>
  <si>
    <t>PVC PLUVIAL (ENTERRADA) - SÉRIE REFORÇADA</t>
  </si>
  <si>
    <t xml:space="preserve"> 9.3.5.1 </t>
  </si>
  <si>
    <t xml:space="preserve"> 9.3.5.2 </t>
  </si>
  <si>
    <t xml:space="preserve"> 10 </t>
  </si>
  <si>
    <t>INSTALAÇÕES ELÉTRICAS</t>
  </si>
  <si>
    <t xml:space="preserve"> 10.1 </t>
  </si>
  <si>
    <t xml:space="preserve"> 10.1.1 </t>
  </si>
  <si>
    <t xml:space="preserve"> 10.1.1.1 </t>
  </si>
  <si>
    <t xml:space="preserve"> 10.1.1.2 </t>
  </si>
  <si>
    <t xml:space="preserve"> 10.1.1.3 </t>
  </si>
  <si>
    <t xml:space="preserve"> 10.1.1.4 </t>
  </si>
  <si>
    <t xml:space="preserve"> 10.1.1.5 </t>
  </si>
  <si>
    <t xml:space="preserve"> 10.1.1.6 </t>
  </si>
  <si>
    <t xml:space="preserve"> 10.1.1.7 </t>
  </si>
  <si>
    <t xml:space="preserve"> 10.1.1.8 </t>
  </si>
  <si>
    <t xml:space="preserve"> 10.2 </t>
  </si>
  <si>
    <t>INFRAESTRUTURA</t>
  </si>
  <si>
    <t xml:space="preserve"> 10.2.1 </t>
  </si>
  <si>
    <t xml:space="preserve"> 10.2.1.1 </t>
  </si>
  <si>
    <t xml:space="preserve"> ITC-LAM-084 </t>
  </si>
  <si>
    <t>CAIXA DE PASSAGEM PARA PISO EM ALUMÍNIO, TAMPA REVERSÍVEL (ANTIDERRAPANTE OU LISA), DIMENSÃO (150X150X100)MM, INCLUSIVE ACESSÓRIOS E FIXAÇÃO - BASEADO EM SETOP (ED-49165)</t>
  </si>
  <si>
    <t xml:space="preserve"> 10.2.1.2 </t>
  </si>
  <si>
    <t xml:space="preserve"> ED-49166 </t>
  </si>
  <si>
    <t>CAIXA DE PASSAGEM PARA PISO EM ALUMÍNIO, TAMPA REVERSÍVEL (ANTIDERRAPANTE OU LISA), DIMENSÃO (300X300X120)MM, INCLUSIVE ACESSÓRIOS E FIXAÇÃO</t>
  </si>
  <si>
    <t xml:space="preserve"> 10.2.1.3 </t>
  </si>
  <si>
    <t xml:space="preserve"> ED-49187 </t>
  </si>
  <si>
    <t>CAIXA DE LIGAÇÃO/PASSAGEM EM PVC RÍGIDO PARA ELETRODUTO, DIMENSÕES 4"X2", EMBUTIDA EM ALVENARIA   FORNECIMENTO E INSTALAÇÃO</t>
  </si>
  <si>
    <t xml:space="preserve"> 10.2.1.4 </t>
  </si>
  <si>
    <t xml:space="preserve"> ITC-LAM-085 </t>
  </si>
  <si>
    <t>CONDULETE DE ALUMÍNIO, TIPO "X", DIÂMETRO DE SAÍDA 1" (25MM), EXCLUSIVE MÓDULO, INCLUSIVE FIXAÇÃO E PLACA COM FURO CENTRAL</t>
  </si>
  <si>
    <t xml:space="preserve"> 10.2.1.5 </t>
  </si>
  <si>
    <t xml:space="preserve"> ED-49089 </t>
  </si>
  <si>
    <t>CONDULETE DE ALUMÍNIO, TIPO "T", DIÂMETRO DE SAÍDA 1" (25MM), EXCLUSIVE MÓDULO E PLACA, INCLUSIVE FIXAÇÃO</t>
  </si>
  <si>
    <t xml:space="preserve"> 10.2.1.6 </t>
  </si>
  <si>
    <t xml:space="preserve"> ED-49107 </t>
  </si>
  <si>
    <t>CONDULETE DE ALUMÍNIO, TIPO "LR", DIÂMETRO DE SAÍDA 1" (25MM), EXCLUSIVE MÓDULO E PLACA, INCLUSIVE FIXAÇÃO</t>
  </si>
  <si>
    <t xml:space="preserve"> 10.2.1.7 </t>
  </si>
  <si>
    <t xml:space="preserve"> ED-17961 </t>
  </si>
  <si>
    <t>CONDULETE DE ALUMÍNIO, TIPO "LB", DIÂMETRO DE SAÍDA 1.1/4" (32MM), EXCLUSIVE MÓDULO E PLACA, INCLUSIVE FIXAÇÃO</t>
  </si>
  <si>
    <t xml:space="preserve"> 10.2.1.8 </t>
  </si>
  <si>
    <t xml:space="preserve"> ED-49098 </t>
  </si>
  <si>
    <t>CONDULETE DE ALUMÍNIO, TIPO "X", DIÂMETRO DE SAÍDA 1" (25MM), EXCLUSIVE MÓDULO E PLACA, INCLUSIVE FIXAÇÃO</t>
  </si>
  <si>
    <t xml:space="preserve"> 10.2.1.9 </t>
  </si>
  <si>
    <t xml:space="preserve"> ED-17991 </t>
  </si>
  <si>
    <t>PLACA CEGA PARA CONDULETE, COM DIÂMETRO DE SAÍDA 1" (25MM), EXCLUSIVE CONDULETE</t>
  </si>
  <si>
    <t xml:space="preserve"> 10.2.1.10 </t>
  </si>
  <si>
    <t xml:space="preserve"> ED-17992 </t>
  </si>
  <si>
    <t>PLACA CEGA PARA CONDULETE, COM DIÂMETRO DE SAÍDA 1.1/4" (32MM), EXCLUSIVE CONDULETE</t>
  </si>
  <si>
    <t xml:space="preserve"> 10.2.1.11 </t>
  </si>
  <si>
    <t xml:space="preserve"> ED-49414 </t>
  </si>
  <si>
    <t>ELETRODUTO FLEXÍVEL CORRUGADO, PVC, ANTI CHAMA, DN 25MM (3/4"), APLICADO EM ALVENARIA, INCLUSIVE RASGO</t>
  </si>
  <si>
    <t xml:space="preserve"> 10.2.1.12 </t>
  </si>
  <si>
    <t xml:space="preserve"> ED-4155 </t>
  </si>
  <si>
    <t>DUTO CORRUGADO EM PEAD (POLIETILENO DE ALTA DENSIDADE), PARA PROTEÇÃO DE CABOS SUBTERRÂNEOS DN 30 MM (1.1/4")</t>
  </si>
  <si>
    <t xml:space="preserve"> 10.2.1.13 </t>
  </si>
  <si>
    <t xml:space="preserve"> ED-49295 </t>
  </si>
  <si>
    <t>DUTO CORRUGADO EM PEAD (POLIETILENO DE ALTA DENSIDADE), PARA PROTEÇÃO DE CABOS SUBTERRÂNEOS DN 40 MM (1.1/2")</t>
  </si>
  <si>
    <t xml:space="preserve"> 10.2.1.14 </t>
  </si>
  <si>
    <t xml:space="preserve"> ED-49296 </t>
  </si>
  <si>
    <t>DUTO CORRUGADO EM PEAD (POLIETILENO DE ALTA DENSIDADE), PARA PROTEÇÃO DE CABOS SUBTERRÂNEOS DN 50 MM (2")</t>
  </si>
  <si>
    <t xml:space="preserve"> 10.2.1.15 </t>
  </si>
  <si>
    <t xml:space="preserve"> ED-49297 </t>
  </si>
  <si>
    <t>DUTO CORRUGADO EM PEAD (POLIETILENO DE ALTA DENSIDADE), PARA PROTEÇÃO DE CABOS SUBTERRÂNEOS DN 75 MM (3")</t>
  </si>
  <si>
    <t xml:space="preserve"> 10.2.1.16 </t>
  </si>
  <si>
    <t xml:space="preserve"> ED-49318 </t>
  </si>
  <si>
    <t>ELETRODUTO DE AÇO GALVANIZADO LEVE, INCLUSIVE CONEXÕES, SUPORTES E FIXAÇÃO DN 25 (1")</t>
  </si>
  <si>
    <t xml:space="preserve"> 10.2.1.17 </t>
  </si>
  <si>
    <t xml:space="preserve"> ED-49319 </t>
  </si>
  <si>
    <t>ELETRODUTO DE AÇO GALVANIZADO MÉDIO, INCLUSIVE CONEXÕES, SUPORTES E FIXAÇÃO DN 32 (1.1/4")</t>
  </si>
  <si>
    <t xml:space="preserve"> 10.2.1.18 </t>
  </si>
  <si>
    <t xml:space="preserve"> ED-19510 </t>
  </si>
  <si>
    <t>ELETROCALHA LISA (100X50)MM EM CHAPA DE AÇO GALVANIZADO #18, COM TRATAMENTO PRÉ ZINCADO, INCLUSIVE TAMPA DE ENCAIXE, FIXAÇÃO SUPERIOR, CONEXÕES E ACESSÓRIOS</t>
  </si>
  <si>
    <t xml:space="preserve"> 10.3 </t>
  </si>
  <si>
    <t>INTERRUPTORES, TOMADAS, LUMINÁRIAS E SENSORES</t>
  </si>
  <si>
    <t xml:space="preserve"> 10.3.1 </t>
  </si>
  <si>
    <t xml:space="preserve"> 10.3.1.1 </t>
  </si>
  <si>
    <t xml:space="preserve"> ED-15733 </t>
  </si>
  <si>
    <t>CONJUNTO DE UM (1) INTERRUPTOR SIMPLES, CORRENTE 10A, TENSÃO 250V, (10A 250V), COM PLACA 4"X2" DE UM (1) POSTO, INCLUSIVE FORNECIMENTO, INSTALAÇÃO, SUPORTE, MÓDULO E PLACA</t>
  </si>
  <si>
    <t xml:space="preserve"> 10.3.1.2 </t>
  </si>
  <si>
    <t xml:space="preserve"> ED-15739 </t>
  </si>
  <si>
    <t>CONJUNTO DE DOIS (2) INTERRUPTORES SIMPLES, CORRENTE 10A, TENSÃO 250V, (10A 250V), COM PLACA 4"X2" DE DOIS (2) POSTOS, INCLUSIVE FORNECIMENTO, INSTALAÇÃO, SUPORTE, MÓDULO E PLACA</t>
  </si>
  <si>
    <t xml:space="preserve"> 10.3.1.3 </t>
  </si>
  <si>
    <t xml:space="preserve"> ED-15736 </t>
  </si>
  <si>
    <t>CONJUNTO DE UM (1) INTERRUPTOR PARALELO, CORRENTE 10A, TENSÃO 250V, (10A 250V), COM PLACA 4"X2" DE UM (1) POSTO, INCLUSIVE FORNECIMENTO, INSTALAÇÃO, SUPORTE, MÓDULO E PLACA</t>
  </si>
  <si>
    <t xml:space="preserve"> 10.3.1.4 </t>
  </si>
  <si>
    <t xml:space="preserve"> ED-15765 </t>
  </si>
  <si>
    <t>CONJUNTO DE UM (1) INTERRUPTOR SIMPLES, CORRENTE 10A, TENSÃO 250V, (10A 250V) E UMA (1) TOMADA PADRÃO, TRÊS (3) POLOS, CORRENTE 10A, TENSÃO 250V, (2P+T/10A 250V), COM PLACA 4"X2" DE DOIS (2) POSTOS, INCLUSIVE FORNECIMENTO, INSTALAÇÃO, SUPORTE, MÓDULO E PLACA</t>
  </si>
  <si>
    <t xml:space="preserve"> 10.3.1.5 </t>
  </si>
  <si>
    <t xml:space="preserve"> ED-15763 </t>
  </si>
  <si>
    <t>CONJUNTO DE UM (1) MÓDULO COM FURO PARA SAÍDA DE FIO Ø10MM, COM PLACA 4"X2" DE UM (1) POSTO, INCLUSIVE FORNECIMENTO, INSTALAÇÃO, SUPORTE, MÓDULO E PLACA</t>
  </si>
  <si>
    <t xml:space="preserve"> 10.3.1.6 </t>
  </si>
  <si>
    <t xml:space="preserve"> ED-15748 </t>
  </si>
  <si>
    <t>CONJUNTO DE UMA (1) TOMADA PADRÃO, TRÊS (3) POLOS, CORRENTE 10A, TENSÃO 250V, (2P+T/10A 250V), COM PLACA 4"X2" DE UM (1) POSTO, INCLUSIVE FORNECIMENTO, INSTALAÇÃO, SUPORTE, MÓDULO E PLACA</t>
  </si>
  <si>
    <t xml:space="preserve"> 10.3.1.7 </t>
  </si>
  <si>
    <t xml:space="preserve"> ED-15755 </t>
  </si>
  <si>
    <t>CONJUNTO DE DUAS (2) TOMADAS PADRÃO, TRÊS (3) POLOS, CORRENTE 10A, TENSÃO 250V, (2P+T/10A 250V), COM PLACA 4"X2" DE DOIS (2) POSTOS, INCLUSIVE FORNECIMENTO, INSTALAÇÃO, SUPORTE, MÓDULO E PLACA</t>
  </si>
  <si>
    <t xml:space="preserve"> 10.3.1.8 </t>
  </si>
  <si>
    <t xml:space="preserve"> ED-15749 </t>
  </si>
  <si>
    <t>CONJUNTO DE UMA (1) TOMADA PADRÃO, TRÊS (3) POLOS, CORRENTE 20A, TENSÃO 250V, (2P+T/20A 250V), COM PLACA 4"X2" DE UM (1) POSTO, INCLUSIVE FORNECIMENTO, INSTALAÇÃO, SUPORTE, MÓDULO E PLACA</t>
  </si>
  <si>
    <t xml:space="preserve"> 10.3.1.9 </t>
  </si>
  <si>
    <t xml:space="preserve"> ITC-LAM-091 </t>
  </si>
  <si>
    <t>TAMPA PARA CAIXA UNHA DE PISO ALUMINIO DUPLA 4X4 CROMADO - BASEADO EM SBC (061442)</t>
  </si>
  <si>
    <t xml:space="preserve"> 10.3.1.10 </t>
  </si>
  <si>
    <t xml:space="preserve"> ED-27080 </t>
  </si>
  <si>
    <t>LUMINÁRIA COMERCIAL COM ALETAS DE EMBUTIR COMPLETA, PARA DUAS (2) LÂMPADAS TUBULARES LED 2X9W ØT8, TEMPERATURA DA COR 6500K, FORNECIMENTO E INSTALAÇÃO, INCLUSIVE BASE E LÂMPADA</t>
  </si>
  <si>
    <t xml:space="preserve"> 10.3.1.11 </t>
  </si>
  <si>
    <t xml:space="preserve"> ED-27086 </t>
  </si>
  <si>
    <t>LUMINÁRIA COMERCIAL COM ALETAS DE SOBREPOR COMPLETA, PARA DUAS (2) LÂMPADAS TUBULARES LED 2X9W ØT8, TEMPERATURA DA COR 6500K, FORNECIMENTO E INSTALAÇÃO, INCLUSIVE BASE E LÂMPADA</t>
  </si>
  <si>
    <t xml:space="preserve"> 10.3.1.12 </t>
  </si>
  <si>
    <t xml:space="preserve"> ED-27082 </t>
  </si>
  <si>
    <t>LUMINÁRIA COMERCIAL COM ALETAS DE EMBUTIR COMPLETA, PARA DUAS (2) LÂMPADAS TUBULARES LED 2X18W ØT8, TEMPERATURA DA COR 6500K, FORNECIMENTO E INSTALAÇÃO, INCLUSIVE BASE E LÂMPADA</t>
  </si>
  <si>
    <t xml:space="preserve"> 10.3.1.13 </t>
  </si>
  <si>
    <t xml:space="preserve"> ITC-LAM-092 </t>
  </si>
  <si>
    <t>LUMINÁRIA ARANDELA TIPO TARTARUGA COMPLETA, 12W, AVANT HUMMER, FORNECIMENTO E INSTALAÇÃO - BASEADO EM SETOP (ED-49402)</t>
  </si>
  <si>
    <t xml:space="preserve"> 10.3.1.14 </t>
  </si>
  <si>
    <t xml:space="preserve"> ITC-LAM-093 </t>
  </si>
  <si>
    <t>LUMINAÇÃO POSTE METÁLICO 4M COM LUMINÁRIA LED DE 54W - BASEADO EM FDE (09.11.074)</t>
  </si>
  <si>
    <t xml:space="preserve"> 10.3.1.15 </t>
  </si>
  <si>
    <t xml:space="preserve"> ED-49524 </t>
  </si>
  <si>
    <t>RELÉ FOTOELÉTRICO, TENSÃO 220V COM CAPACIDADE DE CARGA 1800VA, INCLUSIVE BASE E INSTALAÇÃO</t>
  </si>
  <si>
    <t xml:space="preserve"> 10.3.1.16 </t>
  </si>
  <si>
    <t xml:space="preserve"> ITC-LAM-086 </t>
  </si>
  <si>
    <t>FORNECIMENTO E INSTALAÇÃO DE BOTOEIRA E SIRENE AUDIOVISUAL  DE EMERGÊNCIA, EM BANHEIRO PNE - BASEADO EM ORSE (12514)</t>
  </si>
  <si>
    <t xml:space="preserve"> 10.4 </t>
  </si>
  <si>
    <t>CABEAMENTO</t>
  </si>
  <si>
    <t xml:space="preserve"> 10.4.1 </t>
  </si>
  <si>
    <t xml:space="preserve"> 10.4.1.1 </t>
  </si>
  <si>
    <t xml:space="preserve"> ED-48951 </t>
  </si>
  <si>
    <t>CABO DE COBRE FLEXÍVEL, CLASSE 5, ISOLAMENTO TIPO LSHF/ATOX, NÃO HALOGENADO, ANTICHAMA, TERMOPLÁSTICO, UNIPOLAR, SEÇÃO 2,5 MM2, 70°C, 450/750V</t>
  </si>
  <si>
    <t xml:space="preserve"> 10.4.1.2 </t>
  </si>
  <si>
    <t xml:space="preserve"> ED-48956 </t>
  </si>
  <si>
    <t>CABO DE COBRE FLEXÍVEL, CLASSE 5, ISOLAMENTO TIPO LSHF/ATOX, NÃO HALOGENADO, ANTICHAMA, TERMOPLÁSTICO, UNIPOLAR, SEÇÃO 4 MM2, 70°C, 450/750V</t>
  </si>
  <si>
    <t xml:space="preserve"> 10.4.1.3 </t>
  </si>
  <si>
    <t xml:space="preserve"> ED-48961 </t>
  </si>
  <si>
    <t>CABO DE COBRE FLEXÍVEL, CLASSE 5, ISOLAMENTO TIPO LSHF/ATOX, NÃO HALOGENADO, ANTICHAMA, TERMOPLÁSTICO, UNIPOLAR, SEÇÃO 6 MM2, 70°C, 450/750V</t>
  </si>
  <si>
    <t xml:space="preserve"> 10.4.1.4 </t>
  </si>
  <si>
    <t xml:space="preserve"> ED-48989 </t>
  </si>
  <si>
    <t>CABO DE COBRE FLEXÍVEL, CLASSE 5, ISOLAMENTO TIPO EPR/HEPR, NÃO HALOGENADO, ANTICHAMA, TERMOFIXO, UNIPOLAR, SEÇÃO 2,5 MM2, 90°C, 0,6/1KV</t>
  </si>
  <si>
    <t xml:space="preserve"> 10.4.1.5 </t>
  </si>
  <si>
    <t xml:space="preserve"> ED-48998 </t>
  </si>
  <si>
    <t>CABO DE COBRE FLEXÍVEL, CLASSE 5, ISOLAMENTO TIPO EPR/HEPR, NÃO HALOGENADO, ANTICHAMA, TERMOFIXO, UNIPOLAR, SEÇÃO 10 MM2, 90°C, 0,6/1KV</t>
  </si>
  <si>
    <t xml:space="preserve"> 10.4.1.6 </t>
  </si>
  <si>
    <t xml:space="preserve"> ED-49001 </t>
  </si>
  <si>
    <t>CABO DE COBRE FLEXÍVEL, CLASSE 5, ISOLAMENTO TIPO EPR/HEPR, NÃO HALOGENADO, ANTICHAMA, TERMOFIXO, UNIPOLAR, SEÇÃO 16 MM2, 90°C, 0,6/1KV</t>
  </si>
  <si>
    <t xml:space="preserve"> 10.4.1.7 </t>
  </si>
  <si>
    <t xml:space="preserve"> ED-49007 </t>
  </si>
  <si>
    <t>CABO DE COBRE FLEXÍVEL, CLASSE 5, ISOLAMENTO TIPO EPR/HEPR, NÃO HALOGENADO, ANTICHAMA, TERMOFIXO, UNIPOLAR, SEÇÃO 35 MM2, 90°C, 0,6/1KV</t>
  </si>
  <si>
    <t xml:space="preserve"> 10.4.1.8 </t>
  </si>
  <si>
    <t xml:space="preserve"> ED-49013 </t>
  </si>
  <si>
    <t>CABO DE COBRE FLEXÍVEL, CLASSE 5, ISOLAMENTO TIPO EPR/HEPR, NÃO HALOGENADO, ANTICHAMA, TERMOFIXO, UNIPOLAR, SEÇÃO 70 MM2, 90°C, 0,6/1KV</t>
  </si>
  <si>
    <t xml:space="preserve"> 10.5 </t>
  </si>
  <si>
    <t>QUADROS DE DISTRIBUIÇÃO</t>
  </si>
  <si>
    <t xml:space="preserve"> 10.5.1 </t>
  </si>
  <si>
    <t>QUADRO DE DISTRIBUIÇÃO DE CARGAS (QDC-01)</t>
  </si>
  <si>
    <t xml:space="preserve"> 10.5.1.1 </t>
  </si>
  <si>
    <t xml:space="preserve"> ED-49504 </t>
  </si>
  <si>
    <t>QUADRO DE DISTRIBUIÇÃO PARA 50 MÓDULOS COM BARRAMENTO 100 A</t>
  </si>
  <si>
    <t xml:space="preserve"> 10.5.1.2 </t>
  </si>
  <si>
    <t xml:space="preserve"> ITC-LAM-087 </t>
  </si>
  <si>
    <t>DISPOSITIVO DPS CLASSE II, 1 POLO, TENSÃO MÁXIMA DE 275 V - BASEADO EM ORSE (13174)</t>
  </si>
  <si>
    <t xml:space="preserve"> 10.5.1.3 </t>
  </si>
  <si>
    <t xml:space="preserve"> ED-34460 </t>
  </si>
  <si>
    <t>DISJUNTOR MONOPOLAR TIPO DIN, CORRENTE NOMINAL DE 10A, FORNECIMENTO E INSTALAÇÃO, INCLUSIVE TERMINAL ILHÓS</t>
  </si>
  <si>
    <t xml:space="preserve"> 10.5.1.4 </t>
  </si>
  <si>
    <t xml:space="preserve"> ED-34473 </t>
  </si>
  <si>
    <t>DISJUNTOR BIPOLAR TIPO DIN, CORRENTE NOMINAL DE 10A, FORNECIMENTO E INSTALAÇÃO, INCLUSIVE TERMINAL ILHÓS</t>
  </si>
  <si>
    <t xml:space="preserve"> 10.5.1.5 </t>
  </si>
  <si>
    <t xml:space="preserve"> ED-34461 </t>
  </si>
  <si>
    <t>DISJUNTOR MONOPOLAR TIPO DIN, CORRENTE NOMINAL DE 16A, FORNECIMENTO E INSTALAÇÃO, INCLUSIVE TERMINAL ILHÓS</t>
  </si>
  <si>
    <t xml:space="preserve"> 10.5.1.6 </t>
  </si>
  <si>
    <t xml:space="preserve"> ED-34474 </t>
  </si>
  <si>
    <t>DISJUNTOR BIPOLAR TIPO DIN, CORRENTE NOMINAL DE 16A, FORNECIMENTO E INSTALAÇÃO, INCLUSIVE TERMINAL ILHÓS</t>
  </si>
  <si>
    <t xml:space="preserve"> 10.5.1.7 </t>
  </si>
  <si>
    <t xml:space="preserve"> ED-34493 </t>
  </si>
  <si>
    <t>DISJUNTOR TRIPOLAR TIPO DIN, CORRENTE NOMINAL DE 63A, FORNECIMENTO E INSTALAÇÃO, INCLUSIVE TERMINAL ILHÓS</t>
  </si>
  <si>
    <t xml:space="preserve"> 10.5.1.8 </t>
  </si>
  <si>
    <t xml:space="preserve"> ED-15114 </t>
  </si>
  <si>
    <t>DISJUNTOR DE PROTEÇÃO DIFERENCIAL RESIDUAL (DR), BIPOLAR, TIPO DIN, CORRENTE NOMINAL DE 25A, ALTA SENSIBILIDADE, CORRENTE DIFERENCIAL RESIDUAL NOMINAL COM ATUAÇÃO DE 30MA</t>
  </si>
  <si>
    <t xml:space="preserve"> 10.5.2 </t>
  </si>
  <si>
    <t>QUADRO DE DISTRIBUIÇÃO DE CARGAS (QDC-02)</t>
  </si>
  <si>
    <t xml:space="preserve"> 10.5.2.1 </t>
  </si>
  <si>
    <t xml:space="preserve"> 10.5.2.2 </t>
  </si>
  <si>
    <t xml:space="preserve"> 10.5.2.3 </t>
  </si>
  <si>
    <t xml:space="preserve"> 10.5.2.4 </t>
  </si>
  <si>
    <t xml:space="preserve"> 10.5.2.5 </t>
  </si>
  <si>
    <t xml:space="preserve"> 10.5.2.6 </t>
  </si>
  <si>
    <t xml:space="preserve"> 10.5.2.7 </t>
  </si>
  <si>
    <t xml:space="preserve"> ED-34475 </t>
  </si>
  <si>
    <t>DISJUNTOR BIPOLAR TIPO DIN, CORRENTE NOMINAL DE 20A, FORNECIMENTO E INSTALAÇÃO, INCLUSIVE TERMINAL ILHÓS</t>
  </si>
  <si>
    <t xml:space="preserve"> 10.5.2.8 </t>
  </si>
  <si>
    <t xml:space="preserve"> ED-34477 </t>
  </si>
  <si>
    <t>DISJUNTOR BIPOLAR TIPO DIN, CORRENTE NOMINAL DE 32A, FORNECIMENTO E INSTALAÇÃO, INCLUSIVE TERMINAL ILHÓS</t>
  </si>
  <si>
    <t xml:space="preserve"> 10.5.2.9 </t>
  </si>
  <si>
    <t xml:space="preserve"> ED-34495 </t>
  </si>
  <si>
    <t>DISJUNTOR TRIPOLAR TIPO DIN, CORRENTE NOMINAL DE 80A, FORNECIMENTO E INSTALAÇÃO, INCLUSIVE TERMINAL ILHÓS</t>
  </si>
  <si>
    <t xml:space="preserve"> 10.5.2.10 </t>
  </si>
  <si>
    <t xml:space="preserve"> 10.5.2.11 </t>
  </si>
  <si>
    <t xml:space="preserve"> ED-15115 </t>
  </si>
  <si>
    <t>DISJUNTOR DE PROTEÇÃO DIFERENCIAL RESIDUAL (DR), BIPOLAR, TIPO DIN, CORRENTE NOMINAL DE 40A, ALTA SENSIBILIDADE, CORRENTE DIFERENCIAL RESIDUAL NOMINAL COM ATUAÇÃO DE 30MA</t>
  </si>
  <si>
    <t xml:space="preserve"> 10.5.3 </t>
  </si>
  <si>
    <t>QUADRO DE DISTRIBUIÇÃO DE CARGA (QFAC)</t>
  </si>
  <si>
    <t xml:space="preserve"> 10.5.3.1 </t>
  </si>
  <si>
    <t xml:space="preserve"> ED-49502 </t>
  </si>
  <si>
    <t>QUADRO DE DISTRIBUIÇÃO PARA 36 MÓDULOS COM BARRAMENTO 100 A</t>
  </si>
  <si>
    <t xml:space="preserve"> 10.5.3.2 </t>
  </si>
  <si>
    <t xml:space="preserve"> 10.5.3.3 </t>
  </si>
  <si>
    <t xml:space="preserve"> 10.5.3.4 </t>
  </si>
  <si>
    <t xml:space="preserve"> 10.5.3.5 </t>
  </si>
  <si>
    <t xml:space="preserve"> 10.5.3.6 </t>
  </si>
  <si>
    <t xml:space="preserve"> ED-34498 </t>
  </si>
  <si>
    <t>DISJUNTOR TRIPOLAR TIPO DIN, CORRENTE NOMINAL DE 125A, FORNECIMENTO E INSTALAÇÃO, INCLUSIVE TERMINAL DE COMPRESSÃO</t>
  </si>
  <si>
    <t xml:space="preserve"> 10.5.4 </t>
  </si>
  <si>
    <t>QUADRO DE DISTRIBUIÇÃO DE CARGA (QGBT)</t>
  </si>
  <si>
    <t xml:space="preserve"> 10.5.4.1 </t>
  </si>
  <si>
    <t xml:space="preserve"> ITC-LAM-088 </t>
  </si>
  <si>
    <t>QUADRO DE DISTRIBUIÇÃO PARA 36 MÓDULOS COM BARRAMENTO 260 A - BASEADO EM SETOP (ED-49502)</t>
  </si>
  <si>
    <t xml:space="preserve"> 10.5.4.2 </t>
  </si>
  <si>
    <t xml:space="preserve"> ED-49527 </t>
  </si>
  <si>
    <t>SUPRESSOR DE SURTO PARA PROTEÇÃO PRIMÁRIA EM QGD, ATÉ 1,5 KV   5 KA</t>
  </si>
  <si>
    <t xml:space="preserve"> 10.5.4.3 </t>
  </si>
  <si>
    <t xml:space="preserve"> 10.5.4.4 </t>
  </si>
  <si>
    <t xml:space="preserve"> 10.5.4.5 </t>
  </si>
  <si>
    <t xml:space="preserve"> 10.5.4.6 </t>
  </si>
  <si>
    <t xml:space="preserve"> ITC-LAM-089 </t>
  </si>
  <si>
    <t>DISJUNTOR TRIPOLAR TIPO DIN, CORRENTE NOMINAL DE 200A, FORNECIMENTO E INSTALAÇÃO, INCLUSIVE TERMINAL DE COMPRESSÃO - BASEADO EM SETOP (ED-34498)</t>
  </si>
  <si>
    <t xml:space="preserve"> 10.6 </t>
  </si>
  <si>
    <t>ENTRADA DE ENERGIA</t>
  </si>
  <si>
    <t xml:space="preserve"> 10.6.1 </t>
  </si>
  <si>
    <t>REDE DE DISTRIBUIÇÃO PRIMÁRIA - CATEGORIA C8</t>
  </si>
  <si>
    <t xml:space="preserve"> 10.6.1.1 </t>
  </si>
  <si>
    <t xml:space="preserve"> ITC-LAM-095 </t>
  </si>
  <si>
    <t>ENTRADA DE ENERGIA AÉREA, TIPO C8, PADRÃO CEMIG, CARGA INSTALADA DE 66,1KVA ATÉ 75KVA, TRIFÁSICO, COM SAÍDA SUBTERRÂNEA, INCLUSIVE POSTE, CAIXA PARA MEDIDOR, DISJUNTOR, BARRAMENTO, ATERRAMENTO E ACESSÓRIOS - BASEADO EM SETOP (ED-20588)</t>
  </si>
  <si>
    <t xml:space="preserve"> 11 </t>
  </si>
  <si>
    <t>CABEAMENTO ESTRUTURADO</t>
  </si>
  <si>
    <t xml:space="preserve"> 11.1 </t>
  </si>
  <si>
    <t xml:space="preserve"> 11.1.1 </t>
  </si>
  <si>
    <t xml:space="preserve"> 11.1.1.1 </t>
  </si>
  <si>
    <t xml:space="preserve"> 11.1.1.2 </t>
  </si>
  <si>
    <t xml:space="preserve"> 11.1.1.3 </t>
  </si>
  <si>
    <t xml:space="preserve"> 11.1.1.4 </t>
  </si>
  <si>
    <t xml:space="preserve"> 11.1.1.5 </t>
  </si>
  <si>
    <t xml:space="preserve"> 11.1.1.6 </t>
  </si>
  <si>
    <t xml:space="preserve"> 11.1.1.7 </t>
  </si>
  <si>
    <t xml:space="preserve"> 11.1.1.8 </t>
  </si>
  <si>
    <t xml:space="preserve"> 11.2 </t>
  </si>
  <si>
    <t xml:space="preserve"> 11.2.1 </t>
  </si>
  <si>
    <t xml:space="preserve"> 11.2.1.1 </t>
  </si>
  <si>
    <t xml:space="preserve"> ED-7249 </t>
  </si>
  <si>
    <t>ELETRODUTO FLEXÍVEL, EM AÇO GALVANIZADO, REVESTIDO EXTERNAMENTE COM PVC PRETO (1"), INCLUSIVE CONEXÕES, SUPORTES E FIXAÇÃO</t>
  </si>
  <si>
    <t xml:space="preserve"> 11.2.1.2 </t>
  </si>
  <si>
    <t xml:space="preserve"> 11.2.1.3 </t>
  </si>
  <si>
    <t xml:space="preserve"> ED-49415 </t>
  </si>
  <si>
    <t>ELETRODUTO FLEXÍVEL CORRUGADO, PVC, ANTI CHAMA, DN 32MM (1"), APLICADO EM ALVENARIA, INCLUSIVE RASGO</t>
  </si>
  <si>
    <t xml:space="preserve"> 11.2.1.4 </t>
  </si>
  <si>
    <t xml:space="preserve"> 11.2.1.5 </t>
  </si>
  <si>
    <t xml:space="preserve"> 11.2.1.6 </t>
  </si>
  <si>
    <t xml:space="preserve"> 11.2.1.7 </t>
  </si>
  <si>
    <t xml:space="preserve"> ED-19514 </t>
  </si>
  <si>
    <t>ELETROCALHA LISA (200X50)MM EM CHAPA DE AÇO GALVANIZADO #18, COM TRATAMENTO PRÉ ZINCADO, INCLUSIVE TAMPA DE ENCAIXE, FIXAÇÃO SUPERIOR, CONEXÕES E ACESSÓRIOS</t>
  </si>
  <si>
    <t xml:space="preserve"> 11.2.1.8 </t>
  </si>
  <si>
    <t xml:space="preserve"> ITC-LAM-001 </t>
  </si>
  <si>
    <t>CAIXA PARA PISO DE ALUMÍNIO FUNDIDO 4" X 2"  CP42/34 OLIVO COM 2 CONECTORES RJ45 - FORNECIMENTO E INSTALAÇÃO. AF_03/2023 - BASEADO EM SINAPI (92869)</t>
  </si>
  <si>
    <t xml:space="preserve"> 11.2.1.9 </t>
  </si>
  <si>
    <t xml:space="preserve"> ED-49188 </t>
  </si>
  <si>
    <t>CAIXA DE LIGAÇÃO/PASSAGEM EM PVC RÍGIDO PARA ELETRODUTO, DIMENSÕES 4"X4", EMBUTIDA EM ALVENARIA   FORNECIMENTO E INSTALAÇÃO</t>
  </si>
  <si>
    <t xml:space="preserve"> 11.2.1.10 </t>
  </si>
  <si>
    <t xml:space="preserve"> 11.2.1.11 </t>
  </si>
  <si>
    <t xml:space="preserve"> ED-29066 </t>
  </si>
  <si>
    <t>CAIXA DE TELEFONIA, NÚMERO 7, DIMENSÃO (120X120)CM, EM CHAPA DE AÇO GALVANIZADO, TIPO EMBUTIR COM FECHO, INCLUSIVE ACESSÓRIOS E INSTALAÇÃO</t>
  </si>
  <si>
    <t xml:space="preserve"> 11.2.1.12 </t>
  </si>
  <si>
    <t xml:space="preserve"> ED-27189 </t>
  </si>
  <si>
    <t>CAIXA PRÉ MOLDADA PARA ENTRADA TELEFÔNICA SUBTERRÂNEA, TIPO R1, MEDIDAS INTERNAS (60X35X50)CM, INCLUSIVE ESCAVAÇÃO, APILOAMENTO, LASTRO DE BRITA, REATERRO E TRANSPORTE E RETIRADA DO MATERIAL ESCAVADO (EM CAÇAMBA)</t>
  </si>
  <si>
    <t xml:space="preserve"> 11.3 </t>
  </si>
  <si>
    <t>TOMADAS</t>
  </si>
  <si>
    <t xml:space="preserve"> 11.3.1 </t>
  </si>
  <si>
    <t xml:space="preserve"> 11.3.1.1 </t>
  </si>
  <si>
    <t xml:space="preserve"> ED-15752 </t>
  </si>
  <si>
    <t>CONJUNTO DE UMA (1) TOMADA DE DADOS (CONECTOR RJ45 CAT.6E), COM PLACA 4"X2" DE UM (1) POSTO, INCLUSIVE FORNECIMENTO, INSTALAÇÃO, SUPORTE, MÓDULO E PLACA</t>
  </si>
  <si>
    <t xml:space="preserve"> 11.3.1.2 </t>
  </si>
  <si>
    <t xml:space="preserve"> ED-15762 </t>
  </si>
  <si>
    <t>CONJUNTO DE DUAS (2) TOMADAS DE DADOS (CONECTOR RJ45 CAT.6E), COM PLACA 4"X2" DE DOIS (2) POSTOS, INCLUSIVE FORNECIMENTO, INSTALAÇÃO, SUPORTE, MÓDULO E PLACA</t>
  </si>
  <si>
    <t xml:space="preserve"> 11.4 </t>
  </si>
  <si>
    <t xml:space="preserve"> 11.4.1 </t>
  </si>
  <si>
    <t xml:space="preserve"> 11.4.1.1 </t>
  </si>
  <si>
    <t xml:space="preserve"> ED-48365 </t>
  </si>
  <si>
    <t>CABO UTP 4 PARES CATEGORIA 6 COM REVESTIMENTO EXTERNO NÃO PROPAGANTE A CHAMA</t>
  </si>
  <si>
    <t xml:space="preserve"> 11.4.1.2 </t>
  </si>
  <si>
    <t xml:space="preserve"> ED-48933 </t>
  </si>
  <si>
    <t>CABO TELEFÔNICO CI 50.30</t>
  </si>
  <si>
    <t xml:space="preserve"> 11.4.1.3 </t>
  </si>
  <si>
    <t xml:space="preserve"> ED-48372 </t>
  </si>
  <si>
    <t>PATCH CORD RJ45/RJ45 UTP 4P METÁLICO CATEGORIA 6, PINAGEM T568A (VOZ), COMPRIMENTO 3 METROS</t>
  </si>
  <si>
    <t xml:space="preserve"> 11.4.1.4 </t>
  </si>
  <si>
    <t xml:space="preserve"> 11.82.70 </t>
  </si>
  <si>
    <t>SUDECAP</t>
  </si>
  <si>
    <t>IDENTIF. TESTE E CERTIFICACAO PONTOS REDE LOGICA OU EQUIVALENTE</t>
  </si>
  <si>
    <t xml:space="preserve"> 11.5 </t>
  </si>
  <si>
    <t>RACKS DE TELECOMUNICAÇÕES</t>
  </si>
  <si>
    <t xml:space="preserve"> 11.5.1 </t>
  </si>
  <si>
    <t xml:space="preserve"> 11.5.1.1 </t>
  </si>
  <si>
    <t xml:space="preserve"> ITC-LAM-002 </t>
  </si>
  <si>
    <t>FORNECIMENTO E INSTALAÇÃO DE MINI RACK DE PAREDE PADRÃO 19" - 16 U´S X 570MM - BASEADO EM IOPES (160811)</t>
  </si>
  <si>
    <t xml:space="preserve"> 11.5.1.2 </t>
  </si>
  <si>
    <t xml:space="preserve"> ED-48373 </t>
  </si>
  <si>
    <t>PATCH PANEL 24 POSIÇÕES, CATEGORIA COM GUIA TRASEIRO</t>
  </si>
  <si>
    <t>cj</t>
  </si>
  <si>
    <t xml:space="preserve"> 11.5.1.3 </t>
  </si>
  <si>
    <t xml:space="preserve"> ITC-LAM-003 </t>
  </si>
  <si>
    <t>VOICE PANEL DE 50 PORTAS - CATEGORIA 3 - BASEADO EM CPOS/CDHU (69.09.300)</t>
  </si>
  <si>
    <t xml:space="preserve"> 11.5.1.4 </t>
  </si>
  <si>
    <t xml:space="preserve"> ITC-LAM-004 </t>
  </si>
  <si>
    <t>BLOCO DE CONEXAO 110 IDC P/ 50 PARES - BASEADO EM SBC (063817)</t>
  </si>
  <si>
    <t xml:space="preserve"> 11.5.1.5 </t>
  </si>
  <si>
    <t xml:space="preserve"> ED-48377 </t>
  </si>
  <si>
    <t>ORGANIZADOR DE CABOS DE 1U PARA RACK 19"</t>
  </si>
  <si>
    <t xml:space="preserve"> 11.5.1.6 </t>
  </si>
  <si>
    <t xml:space="preserve"> ITC-LAM-005 </t>
  </si>
  <si>
    <t>NOBREAK SENOIDAL 3000VA, ENTRA 110 A 127V - MONOFÁSICO, SAÍDA 110/220V - BIFASICO, AUTONOMIA 30 MIN -BASEADO EM ORSE (13119)</t>
  </si>
  <si>
    <t xml:space="preserve"> 11.5.1.7 </t>
  </si>
  <si>
    <t xml:space="preserve"> ED-48375 </t>
  </si>
  <si>
    <t>RÉGUA COM 8 TOMADAS (2P+T), PARA FIXAÇÃO NO RACK DE 19" (1U)</t>
  </si>
  <si>
    <t xml:space="preserve"> 12 </t>
  </si>
  <si>
    <t>SISTEMA DE PROTEÇÃO CONTRA DESCARGAS ATMOSFÉRICAS</t>
  </si>
  <si>
    <t xml:space="preserve"> 12.1 </t>
  </si>
  <si>
    <t xml:space="preserve"> 12.1.1 </t>
  </si>
  <si>
    <t xml:space="preserve"> 12.1.1.1 </t>
  </si>
  <si>
    <t xml:space="preserve"> 12.1.1.2 </t>
  </si>
  <si>
    <t xml:space="preserve"> 12.1.1.3 </t>
  </si>
  <si>
    <t xml:space="preserve"> 12.1.1.4 </t>
  </si>
  <si>
    <t xml:space="preserve"> 12.1.1.5 </t>
  </si>
  <si>
    <t xml:space="preserve"> 12.1.1.6 </t>
  </si>
  <si>
    <t xml:space="preserve"> 12.1.1.7 </t>
  </si>
  <si>
    <t xml:space="preserve"> 12.1.1.8 </t>
  </si>
  <si>
    <t xml:space="preserve"> 12.2 </t>
  </si>
  <si>
    <t>INFRAESTRUTURA E CONDUTORES</t>
  </si>
  <si>
    <t xml:space="preserve"> 12.2.1 </t>
  </si>
  <si>
    <t xml:space="preserve"> 12.2.1.1 </t>
  </si>
  <si>
    <t xml:space="preserve"> ED-13938 </t>
  </si>
  <si>
    <t>CABO DE COBRE NU #16MM2   7 FIOSX1,70MM, PARA ELEMENTOS  DE CAPTAÇÃO/ ANEL DE CINTAMENTO/ DESCIDA (SPDA), INCLUSIVE SUPORTE E ISOLADOR</t>
  </si>
  <si>
    <t xml:space="preserve"> 12.2.1.2 </t>
  </si>
  <si>
    <t xml:space="preserve"> ED-13934 </t>
  </si>
  <si>
    <t>CABO DE COBRE NU #35MM2   7 FIOSX2,50MM, PARA ELEMENTOS DE CAPTAÇÃO/ANEL DE CINTAMENTO (SPDA), INCLUSIVE PRESILHA DE FIXAÇÃO</t>
  </si>
  <si>
    <t xml:space="preserve"> 12.2.1.3 </t>
  </si>
  <si>
    <t xml:space="preserve"> ED-49136 </t>
  </si>
  <si>
    <t>CABO DE COBRE NU # 50 MM2, ENTERRADO, EXCLUSIVE ESCAVAÇÃO E REATERRO</t>
  </si>
  <si>
    <t xml:space="preserve"> 12.2.1.4 </t>
  </si>
  <si>
    <t xml:space="preserve"> ED-51021 </t>
  </si>
  <si>
    <t>RE BAR 8MM X 4M COM 3 CLIPS PARA EMENDA 8 10MM</t>
  </si>
  <si>
    <t xml:space="preserve"> 12.2.1.5 </t>
  </si>
  <si>
    <t xml:space="preserve"> ED-51022 </t>
  </si>
  <si>
    <t>RE BAR 10MM X 3M COM 3 CLIPS PARA EMENDA 8 10MM</t>
  </si>
  <si>
    <t xml:space="preserve"> 12.2.1.6 </t>
  </si>
  <si>
    <t xml:space="preserve"> ED-51058 </t>
  </si>
  <si>
    <t>FITA PERFURADA PARA EQUIPOTENCIALIZAÇÃO EM LATÃO NIQUELADO PARA USO INTERNO 20 X 0,8 MM   FUROS DIAM. 7 MM</t>
  </si>
  <si>
    <t xml:space="preserve"> 12.3 </t>
  </si>
  <si>
    <t>CONECTORES E TERMINAIS</t>
  </si>
  <si>
    <t xml:space="preserve"> 12.3.1 </t>
  </si>
  <si>
    <t xml:space="preserve"> 12.3.1.1 </t>
  </si>
  <si>
    <t xml:space="preserve"> 11.92.15 </t>
  </si>
  <si>
    <t>CONECTOR EMENDA E MEDICAO P/CABOS COBRE 16 A 50MM2</t>
  </si>
  <si>
    <t xml:space="preserve"> 12.3.1.2 </t>
  </si>
  <si>
    <t xml:space="preserve"> ED-34446 </t>
  </si>
  <si>
    <t>TERMINAL DE COMPRESSÃO DE 1 FURO PARA CABO DE 16MM2</t>
  </si>
  <si>
    <t xml:space="preserve"> 12.3.1.3 </t>
  </si>
  <si>
    <t xml:space="preserve"> ED-34448 </t>
  </si>
  <si>
    <t>TERMINAL DE COMPRESSÃO DE 1 FURO PARA CABO DE 35MM2</t>
  </si>
  <si>
    <t xml:space="preserve"> 12.3.1.4 </t>
  </si>
  <si>
    <t xml:space="preserve"> ED-34449 </t>
  </si>
  <si>
    <t>TERMINAL DE COMPRESSÃO DE 1 FURO PARA CABO DE 50MM2</t>
  </si>
  <si>
    <t xml:space="preserve"> 12.3.1.5 </t>
  </si>
  <si>
    <t xml:space="preserve"> 11.92.42 </t>
  </si>
  <si>
    <t>CAIXA DE EQUALIZACAO 40X40X15CM COM 11 TERMINAIS</t>
  </si>
  <si>
    <t xml:space="preserve"> 12.3.1.6 </t>
  </si>
  <si>
    <t xml:space="preserve"> 104755 </t>
  </si>
  <si>
    <t>CONECTOR SPLIT-BOLT, PARA SPDA, PARA CABOS ATÉ 95 MM2 - FORNECIMENTO E INSTALAÇÃO. AF_08/2023</t>
  </si>
  <si>
    <t xml:space="preserve"> 12.3.1.7 </t>
  </si>
  <si>
    <t xml:space="preserve"> ED-51014 </t>
  </si>
  <si>
    <t>ADESIVO EM POLIURETANO, PARA COLAGEM DE DISCO FIXADOR DE SUPORTES, BISNAGA DE 310ML, RENDIMENTO DE 20 FIXAÇÕES POR BISNAGA, EXCLUSIVE DISCO FIXADOR</t>
  </si>
  <si>
    <t xml:space="preserve"> 12.3.1.8 </t>
  </si>
  <si>
    <t xml:space="preserve"> ITC-LAM-096 </t>
  </si>
  <si>
    <t>CONECTOR ATERRINSERT PARA REBARS COM ROSCA FÊMEA M12, FORNECIMENTO E INSTALAÇÃO - BASEADO EM  CPOS/CDHU (42.05.270) ´</t>
  </si>
  <si>
    <t xml:space="preserve"> 12.3.1.9 </t>
  </si>
  <si>
    <t xml:space="preserve"> ITC-LAM-097 </t>
  </si>
  <si>
    <t>CONECTOR ESTANHADO COM PINO M12 PARA ATERRINSERT® E CABOS 16 À 70MM² REF.: TEL-630 OU EQUIVALENTE.</t>
  </si>
  <si>
    <t xml:space="preserve"> 12.4 </t>
  </si>
  <si>
    <t>PARAFUSOS, ARRUELAS E PORCAS</t>
  </si>
  <si>
    <t xml:space="preserve"> 12.4.1 </t>
  </si>
  <si>
    <t xml:space="preserve"> 12.4.1.1 </t>
  </si>
  <si>
    <t xml:space="preserve"> ITC-LAM-098 </t>
  </si>
  <si>
    <t>PARAFUSO FENDA 1/4", COM ARRUELA E PORCA (FORNECIMENTO E COLOCAÇÃO) - BASEADA EM ORSE (9831)</t>
  </si>
  <si>
    <t xml:space="preserve"> 12.4.1.2 </t>
  </si>
  <si>
    <t xml:space="preserve"> ITC-LAM-099 </t>
  </si>
  <si>
    <t>Parafuso cabeça chata em alumínio 1/4" - fornecimento e colocação - BASEADO EM ORSE (11036)</t>
  </si>
  <si>
    <t xml:space="preserve"> 12.5 </t>
  </si>
  <si>
    <t>SOLDA</t>
  </si>
  <si>
    <t xml:space="preserve"> 12.5.1 </t>
  </si>
  <si>
    <t xml:space="preserve"> 12.5.2 </t>
  </si>
  <si>
    <t xml:space="preserve"> ITC-LAM-100 </t>
  </si>
  <si>
    <t>MOLDE 16-2 A 35-2 PARA SOLDA EXOTERMICA - BASEADO EM SUDECAP (11.92.43)</t>
  </si>
  <si>
    <t xml:space="preserve"> 12.5.3 </t>
  </si>
  <si>
    <t xml:space="preserve"> ITC-LAM-101 </t>
  </si>
  <si>
    <t>Fornecimento de molde de solda exotérmica para cabo 95 mm² - BASEADO EM ORSE (10916)</t>
  </si>
  <si>
    <t xml:space="preserve"> 12.5.4 </t>
  </si>
  <si>
    <t xml:space="preserve"> ITC-LAM-102 </t>
  </si>
  <si>
    <t>FORNECIMENTO E INSTALAÇÃO DE CARTUCHO Nº25 A 45 PARA SOLDA EXOTERMICA - BASEADO EM SUDECAP (11.92.44)</t>
  </si>
  <si>
    <t xml:space="preserve"> 12.5.5 </t>
  </si>
  <si>
    <t xml:space="preserve"> ED-51080 </t>
  </si>
  <si>
    <t>SOLDA EXOTÉRMICA CARTUCHO N° 115</t>
  </si>
  <si>
    <t xml:space="preserve"> 12.5.6 </t>
  </si>
  <si>
    <t xml:space="preserve"> 11.92.45 </t>
  </si>
  <si>
    <t>FORNECIMENTO DE ALICATE PEQUENO Z-200 PARA UTILIZAÇÃO EM MOLDE DE SOLDA EXOTÉRMICA</t>
  </si>
  <si>
    <t xml:space="preserve"> 12.5.7 </t>
  </si>
  <si>
    <t xml:space="preserve"> ED-51077 </t>
  </si>
  <si>
    <t>SOLDA EXOTÉRMICA ALICATE Z 201</t>
  </si>
  <si>
    <t xml:space="preserve"> 13 </t>
  </si>
  <si>
    <t>HVAC</t>
  </si>
  <si>
    <t xml:space="preserve"> 13.1 </t>
  </si>
  <si>
    <t xml:space="preserve"> 13.1.1 </t>
  </si>
  <si>
    <t xml:space="preserve"> 13.1.1.1 </t>
  </si>
  <si>
    <t xml:space="preserve"> ITC-LAM-021 </t>
  </si>
  <si>
    <t>GRELHA DE INSUFLAMENTO/RETORNO, EM ALUMÍNIO ATÉ 0,25 M2 (FORNECIMENTO E MONTAGEM) - BASEADO EM SEINFRA (C3873)</t>
  </si>
  <si>
    <t xml:space="preserve"> 13.1.1.2 </t>
  </si>
  <si>
    <t xml:space="preserve"> ITC-LAM-022 </t>
  </si>
  <si>
    <t>GRELHA PARA EXAUSTÃO TAM: 225 X 125 MM  - BASEADO EM SBC (070184)</t>
  </si>
  <si>
    <t xml:space="preserve"> 13.1.1.3 </t>
  </si>
  <si>
    <t xml:space="preserve"> ITC-LAM-023 </t>
  </si>
  <si>
    <t>GRELHA PARA EXAUSTÃO TAM: 225 X 165 MM  - BASEADO EM SBC (070184)</t>
  </si>
  <si>
    <t xml:space="preserve"> 13.1.1.4 </t>
  </si>
  <si>
    <t xml:space="preserve"> ITC-LAM-024 </t>
  </si>
  <si>
    <t>GRELHA PARA EXAUSTÃO TAM: 325 X 125 MM  - BASEADO EM SBC (070184)</t>
  </si>
  <si>
    <t xml:space="preserve"> 13.1.1.5 </t>
  </si>
  <si>
    <t xml:space="preserve"> ITC-LAM-025 </t>
  </si>
  <si>
    <t>GRELHA PARA EXAUSTÃO TAM: 525 X 165 MM  - BASEADO EM SBC (070184)</t>
  </si>
  <si>
    <t xml:space="preserve"> 13.1.1.6 </t>
  </si>
  <si>
    <t xml:space="preserve"> ITC-LAM-026 </t>
  </si>
  <si>
    <t>DIFUSOR PARA INSUFLAMENTO DE AR COM PLENUM- BASEADO EM CPOS/CDHU (61.10.511)</t>
  </si>
  <si>
    <t xml:space="preserve"> 13.1.1.7 </t>
  </si>
  <si>
    <t xml:space="preserve"> ITC-LAM-027 </t>
  </si>
  <si>
    <t>DAMPER DE REGULAGEM MANUAL, TAMANHO: ATÉ 0,14 M² - BASEADO EM CPOS/CDHU (61.10.403)</t>
  </si>
  <si>
    <t xml:space="preserve"> 13.1.1.8 </t>
  </si>
  <si>
    <t xml:space="preserve"> ITC-LAM-028 </t>
  </si>
  <si>
    <t>REGISTRO PARA CONTROLE VAZÃO DE EXAUSTÃO, MOD. JN-A, TAM. 600x345MM - BASEADO EM CPOS/CDHU (61.10.403)</t>
  </si>
  <si>
    <t xml:space="preserve"> 13.1.1.9 </t>
  </si>
  <si>
    <t xml:space="preserve"> ITC-LAM-058 </t>
  </si>
  <si>
    <t>DAMPER DE REGULAGEM MANUAL, TAMANHO: A PARTIR DE 0,14 M² - BASEADO EM CPOS/CDHU (61.10.403)</t>
  </si>
  <si>
    <t xml:space="preserve"> 13.1.1.10 </t>
  </si>
  <si>
    <t xml:space="preserve"> ITC-LAM-029 </t>
  </si>
  <si>
    <t>GRADE PARA CAPTAÇÃO DE AR EXTERNO MOD S150 - BASEADO EM CPOS/CDHU (61.10.574)</t>
  </si>
  <si>
    <t xml:space="preserve"> 13.1.1.11 </t>
  </si>
  <si>
    <t xml:space="preserve"> ITC-LAM-030 </t>
  </si>
  <si>
    <t>GRELHAS PARA DESCARGA DO AR EXTERNO, MOD. GR-100 - BASEADA DA ORSE (11518)</t>
  </si>
  <si>
    <t xml:space="preserve"> 13.1.1.12 </t>
  </si>
  <si>
    <t xml:space="preserve"> ITC-LAM-031 </t>
  </si>
  <si>
    <t>GRELHAS PARA DESCARGA DO AR EXTERNO, MOD. GRI-200 - BASEADA DA ORSE (11518)</t>
  </si>
  <si>
    <t xml:space="preserve"> 13.1.1.13 </t>
  </si>
  <si>
    <t xml:space="preserve"> ITC-LAM-032 </t>
  </si>
  <si>
    <t>CONJUNTO PARA TOMADA DE AR EXTERNO COMPOSTA DE (VENEZIANA+FILTRO+REGISTRO) - BASEADO EM SBC (070578)</t>
  </si>
  <si>
    <t xml:space="preserve"> 13.2 </t>
  </si>
  <si>
    <t>EQUIPAMENTOS</t>
  </si>
  <si>
    <t xml:space="preserve"> 13.2.1 </t>
  </si>
  <si>
    <t>VENTILADORES</t>
  </si>
  <si>
    <t xml:space="preserve"> 13.2.1.1 </t>
  </si>
  <si>
    <t xml:space="preserve"> ITC-LAM-033 </t>
  </si>
  <si>
    <t>VENTILADOR / EXAUSTOR E INSUFLADOR DE AR COM FILTRO FH 150 G4 + F8 - BASEADO EM SBC (070523)</t>
  </si>
  <si>
    <t>und</t>
  </si>
  <si>
    <t xml:space="preserve"> 13.2.1.2 </t>
  </si>
  <si>
    <t xml:space="preserve"> ITC-LAM-034 </t>
  </si>
  <si>
    <t>VENTILADOR / EXAUSTOR E INSUFLADOR DE AR COM FILTRO FH 315 G4 + F8 - BASEADO EM SBC (070523)</t>
  </si>
  <si>
    <t xml:space="preserve"> 13.2.1.3 </t>
  </si>
  <si>
    <t xml:space="preserve"> ITC-LAM-035 </t>
  </si>
  <si>
    <t>VENTILADOR / EXAUSTOR E INSUFLADOR DE AR COM FILTRO FH 400 G4 + F8 - BASEADO EM SBC (070523)</t>
  </si>
  <si>
    <t xml:space="preserve"> 13.2.1.4 </t>
  </si>
  <si>
    <t xml:space="preserve"> ITC-LAM-036 </t>
  </si>
  <si>
    <t>VENTILADOR / EXAUSTOR AXIAL TD-MIXVENT, 150/160N - BASEADO EM SBC (070852)</t>
  </si>
  <si>
    <t xml:space="preserve"> 13.2.1.5 </t>
  </si>
  <si>
    <t xml:space="preserve"> ITC-LAM-037 </t>
  </si>
  <si>
    <t>VENTILADOR / EXAUSTOR AXIAL TD-MIXVENT, 500/150 - BASEADO EM SBC (070852)</t>
  </si>
  <si>
    <t xml:space="preserve"> 13.2.1.6 </t>
  </si>
  <si>
    <t xml:space="preserve"> ITC-LAM-038 </t>
  </si>
  <si>
    <t>VENTILADOR / EXAUSTOR AXIAL TD-MIXVENT, 325/125 - BASEADO EM SBC (070852)</t>
  </si>
  <si>
    <t xml:space="preserve"> 13.2.1.7 </t>
  </si>
  <si>
    <t xml:space="preserve"> ITC-LAM-039 </t>
  </si>
  <si>
    <t>VENTILADOR / EXAUSTOR AXIAL TD-MIXVENT, 6000/400 - BASEADO EM SBC (070852)</t>
  </si>
  <si>
    <t xml:space="preserve"> 13.2.2 </t>
  </si>
  <si>
    <t>SISTEMA VRF UNIDADES CONDENSADORAS</t>
  </si>
  <si>
    <t xml:space="preserve"> 13.2.2.1 </t>
  </si>
  <si>
    <t xml:space="preserve"> ITC-LAM-040 </t>
  </si>
  <si>
    <t>EVAPORADORA TIPO VRF, MOD. MVC-224WV2WN1, CAP. NOMINAL (HP) 08, TAM. (LxAxP)  960x1615x765mm, CARACTERÍSCAS ELÉTRICAS 220V/3F/60Hz, REF.: MIDEA CARRIER OU EQUIVALENTE. - BASEADO EM SBC (070931)</t>
  </si>
  <si>
    <t xml:space="preserve"> 13.2.2.2 </t>
  </si>
  <si>
    <t xml:space="preserve"> ITC-LAM-041 </t>
  </si>
  <si>
    <t>CONDENSADORA TIPO VRF, MOD. MVC-560WV2WN1, CAP. NOMINAL (HP) 20, TAM. (LxAxP)  1250x1615x765mm, CARACTERÍSCAS ELÉTRICAS 220V/3F/60Hz, REF.: MIDEA CARRIER OU EQUIVALENTE. - BASEADO EM SBC (070931)</t>
  </si>
  <si>
    <t xml:space="preserve"> 13.2.3 </t>
  </si>
  <si>
    <t>SISTEMA VRF UNIDADES EVAPORADORAS</t>
  </si>
  <si>
    <t xml:space="preserve"> 13.2.3.1 </t>
  </si>
  <si>
    <t xml:space="preserve"> ITC-LAM-042 </t>
  </si>
  <si>
    <t>EVAPORADORA TIPO VRF, MOD. MI2-090T2DHN1, CAP. NOMINAL (Btu/h) 30.700, TAM. (LxAxP)  1230×270×775mm, CARACTERÍSCAS ELÉTRICAS 220V/2F/60Hz, REF.: MIDEA CARRIER OU EQUIVALENTE.- BASEADO EM SBC (070931)</t>
  </si>
  <si>
    <t xml:space="preserve"> 13.2.3.2 </t>
  </si>
  <si>
    <t xml:space="preserve"> ITC-LAM-043 </t>
  </si>
  <si>
    <t>EVAPORADORA TIPO VRF, MOD. MI2-140T2DHN1, CAP. NOMINAL (Btu/h) 47.800, TAM. (LxAxP)  1230×270×775mm, CARACTERÍSCAS ELÉTRICAS 220V/2F/60Hz, REF.: MIDEA CARRIER OU EQUIVALENTE..- BASEADO EM SBC (070931)</t>
  </si>
  <si>
    <t xml:space="preserve"> 13.2.3.3 </t>
  </si>
  <si>
    <t xml:space="preserve"> ITC-LAM-044 </t>
  </si>
  <si>
    <t>EVAPORADORA TIPO VRF, MI2-250FADHN1, CAP. NOMINAL (Btu/h) 85.200, TAM. (LxAxP)  1454x515x931mm, CARACTERÍSCAS ELÉTRICAS 220V/2F/60Hz, REF.: MIDEA CARRIER OU EQUIVALENTE. (100% Ar Externo).- BASEADO EM SBC (070931)</t>
  </si>
  <si>
    <t xml:space="preserve"> 13.2.3.4 </t>
  </si>
  <si>
    <t xml:space="preserve"> ITC-LAM-045 </t>
  </si>
  <si>
    <t>EVAPORADORA TIPO VRF, MI2-280FADHN1, CAP. NOMINAL (Btu/h) 95.520, TAM. (LxAxP)  1454x515x931mm, CARACTERÍSCAS ELÉTRICAS 220V/2F/60Hz, REF.: MIDEA CARRIER OU EQUIVALENTE. (100% Ar Externo)- BASEADO EM SBC (070931)</t>
  </si>
  <si>
    <t xml:space="preserve"> 13.3 </t>
  </si>
  <si>
    <t>TUBULAÇÃO</t>
  </si>
  <si>
    <t xml:space="preserve"> 13.3.1 </t>
  </si>
  <si>
    <t>DUTOS</t>
  </si>
  <si>
    <t xml:space="preserve"> 13.3.1.1 </t>
  </si>
  <si>
    <t xml:space="preserve"> ITC-LAM-046 </t>
  </si>
  <si>
    <t>DUTO EM  CHAPA DE ACO GALVANIZADO - BASEADO EM SBC (073352)</t>
  </si>
  <si>
    <t xml:space="preserve"> 13.3.1.2 </t>
  </si>
  <si>
    <t xml:space="preserve"> ITC-LAM-047 </t>
  </si>
  <si>
    <t>DUTO ALUMINIZADO FLEXIVEL 100mm 4" COM ISOLAMENTO EM MANTA DE LÃ DE VIDRO - BASEADO EM SBC (070319)</t>
  </si>
  <si>
    <t xml:space="preserve"> 13.3.1.3 </t>
  </si>
  <si>
    <t xml:space="preserve"> ITC-LAM-048 </t>
  </si>
  <si>
    <t>DUTO ALUMINIZADO FLEXIVEL 125mm 5" COM ISOLAMENTO EM MANTA DE LÃ DE VIDRO - BASEADO EM SBC (070319)</t>
  </si>
  <si>
    <t xml:space="preserve"> 13.3.1.4 </t>
  </si>
  <si>
    <t xml:space="preserve"> ITC-LAM-049 </t>
  </si>
  <si>
    <t>DUTO ALUMINIZADO FLEXIVEL 150mm 6" COM ISOLAMENTO EM MANTA DE LÃ DE VIDRO - BASEADO EM SBC (070319)</t>
  </si>
  <si>
    <t xml:space="preserve"> 13.3.1.5 </t>
  </si>
  <si>
    <t xml:space="preserve"> ITC-LAM-050 </t>
  </si>
  <si>
    <t>DUTO ALUMINIZADO FLEXIVEL 180mm 7" COM ISOLAMENTO EM MANTA DE LÃ DE VIDRO - BASEADO EM SBC (070319)</t>
  </si>
  <si>
    <t xml:space="preserve"> 13.3.2 </t>
  </si>
  <si>
    <t xml:space="preserve"> 13.3.2.1 </t>
  </si>
  <si>
    <t xml:space="preserve"> 92310 </t>
  </si>
  <si>
    <t>TUBO EM COBRE RÍGIDO, DN 28 MM, CLASSE E, COM ISOLAMENTO, INSTALADO EM RAMAL DE DISTRIBUIÇÃO DE HIDRÁULICA PREDIAL - FORNECIMENTO E INSTALAÇÃO. AF_04/2022</t>
  </si>
  <si>
    <t xml:space="preserve"> 13.3.2.2 </t>
  </si>
  <si>
    <t xml:space="preserve"> 103291 </t>
  </si>
  <si>
    <t>TUBO EM COBRE FLEXÍVEL, DN 1/2", COM ISOLAMENTO, INSTALADO EM FORRO, PARA RAMAL DE ALIMENTAÇÃO DE AR CONDICIONADO, INCLUSO FIXADOR. AF_11/2021_PA</t>
  </si>
  <si>
    <t xml:space="preserve"> 13.3.2.3 </t>
  </si>
  <si>
    <t xml:space="preserve"> 92281 </t>
  </si>
  <si>
    <t>TUBO EM COBRE RÍGIDO, DN 22 MM, CLASSE E, COM ISOLAMENTO, INSTALADO EM PRUMADA DE HIDRÁULICA PREDIAL - FORNECIMENTO E INSTALAÇÃO. AF_04/2022</t>
  </si>
  <si>
    <t xml:space="preserve"> 13.3.2.4 </t>
  </si>
  <si>
    <t xml:space="preserve"> 13.3.2.5 </t>
  </si>
  <si>
    <t xml:space="preserve"> 103290 </t>
  </si>
  <si>
    <t>TUBO EM COBRE FLEXÍVEL, DN 3/8", COM ISOLAMENTO, INSTALADO EM FORRO, PARA RAMAL DE ALIMENTAÇÃO DE AR CONDICIONADO, INCLUSO FIXADOR. AF_11/2021_PA</t>
  </si>
  <si>
    <t xml:space="preserve"> 13.3.2.6 </t>
  </si>
  <si>
    <t xml:space="preserve"> 103292 </t>
  </si>
  <si>
    <t>TUBO EM COBRE FLEXÍVEL, DN 5/8", COM ISOLAMENTO, INSTALADO EM FORRO, PARA RAMAL DE ALIMENTAÇÃO DE AR CONDICIONADO, INCLUSO FIXADOR. AF_11/2021_PA</t>
  </si>
  <si>
    <t xml:space="preserve"> 13.3.3 </t>
  </si>
  <si>
    <t>REFINETE</t>
  </si>
  <si>
    <t xml:space="preserve"> 13.3.3.1 </t>
  </si>
  <si>
    <t xml:space="preserve"> ITC-LAM-051 </t>
  </si>
  <si>
    <t>DISTRIBUIDOR REFINET FQZHN-02D, FORNECIMENTO E INSTALAÇÃO - BASEADO EM SINAPI (96878)</t>
  </si>
  <si>
    <t xml:space="preserve"> 13.3.3.2 </t>
  </si>
  <si>
    <t xml:space="preserve"> ITC-LAM-052 </t>
  </si>
  <si>
    <t>DISTRIBUIDOR REFINET FQZHN-03D, FORNECIMENTO E INSTALAÇÃO - BASEADO EM SINAPI (96878)</t>
  </si>
  <si>
    <t xml:space="preserve"> 13.3.4 </t>
  </si>
  <si>
    <t>VÁLVULAS</t>
  </si>
  <si>
    <t xml:space="preserve"> 13.3.4.1 </t>
  </si>
  <si>
    <t xml:space="preserve"> ITC-LAM-053 </t>
  </si>
  <si>
    <t>VÁLVULAS GBC 650 PSIG. 7/8" REF. DANFOSS - BASEADO EM SINAPI (99634)</t>
  </si>
  <si>
    <t xml:space="preserve"> 13.3.4.2 </t>
  </si>
  <si>
    <t xml:space="preserve"> ITC-LAM-054 </t>
  </si>
  <si>
    <t>VÁLVULAS GBC 650 PSIG. 1/2" REF. DANFOSS - BASEADO EM SINAPI (99634)</t>
  </si>
  <si>
    <t xml:space="preserve"> 13.3.4.3 </t>
  </si>
  <si>
    <t xml:space="preserve"> ITC-LAM-055 </t>
  </si>
  <si>
    <t>VÁLVULAS GBC 650 PSIG. 3/4" REF. DANFOSS - BASEADO EM SINAPI (99634)</t>
  </si>
  <si>
    <t xml:space="preserve"> 13.3.4.4 </t>
  </si>
  <si>
    <t xml:space="preserve"> ITC-LAM-056 </t>
  </si>
  <si>
    <t>VÁLVULAS GBC 650 PSIG. 3/8" REF. DANFOSS - BASEADO EM SINAPI (99634)</t>
  </si>
  <si>
    <t xml:space="preserve"> 13.3.4.5 </t>
  </si>
  <si>
    <t xml:space="preserve"> ITC-LAM-057 </t>
  </si>
  <si>
    <t>VÁLVULAS GBC 650 PSIG. 5/8" REF. DANFOSS - BASEADO EM SINAPI (99634)</t>
  </si>
  <si>
    <t xml:space="preserve"> 14 </t>
  </si>
  <si>
    <t>CFTV</t>
  </si>
  <si>
    <t xml:space="preserve"> 14.1 </t>
  </si>
  <si>
    <t xml:space="preserve"> 14.1.1 </t>
  </si>
  <si>
    <t xml:space="preserve"> 14.1.1.1 </t>
  </si>
  <si>
    <t xml:space="preserve"> 14.1.1.2 </t>
  </si>
  <si>
    <t xml:space="preserve"> 14.1.1.3 </t>
  </si>
  <si>
    <t xml:space="preserve"> 14.1.1.4 </t>
  </si>
  <si>
    <t xml:space="preserve"> 14.1.1.5 </t>
  </si>
  <si>
    <t xml:space="preserve"> ED-49071 </t>
  </si>
  <si>
    <t>CONDULETE DE ALUMÍNIO, TIPO "C", DIÂMETRO DE SAÍDA 1" (25MM), EXCLUSIVE MÓDULO E PLACA, INCLUSIVE FIXAÇÃO</t>
  </si>
  <si>
    <t xml:space="preserve"> 14.1.1.6 </t>
  </si>
  <si>
    <t xml:space="preserve"> ED-49080 </t>
  </si>
  <si>
    <t>CONDULETE DE ALUMÍNIO, TIPO "E", DIÂMETRO DE SAÍDA 1" (25MM), EXCLUSIVE MÓDULO E PLACA, INCLUSIVE FIXAÇÃO</t>
  </si>
  <si>
    <t xml:space="preserve"> 14.1.1.7 </t>
  </si>
  <si>
    <t xml:space="preserve"> 14.1.1.8 </t>
  </si>
  <si>
    <t xml:space="preserve"> 14.1.1.9 </t>
  </si>
  <si>
    <t xml:space="preserve"> 14.1.1.10 </t>
  </si>
  <si>
    <t xml:space="preserve"> 14.2 </t>
  </si>
  <si>
    <t xml:space="preserve"> 14.2.1 </t>
  </si>
  <si>
    <t xml:space="preserve"> 14.2.1.1 </t>
  </si>
  <si>
    <t xml:space="preserve"> 14.2.1.2 </t>
  </si>
  <si>
    <t xml:space="preserve"> 14.2.2 </t>
  </si>
  <si>
    <t>TESTES</t>
  </si>
  <si>
    <t xml:space="preserve"> 14.2.2.1 </t>
  </si>
  <si>
    <t xml:space="preserve"> 14.3 </t>
  </si>
  <si>
    <t xml:space="preserve"> 14.3.1 </t>
  </si>
  <si>
    <t>CÂMERAS</t>
  </si>
  <si>
    <t xml:space="preserve"> 14.3.1.1 </t>
  </si>
  <si>
    <t xml:space="preserve"> ITC-LAM-006 </t>
  </si>
  <si>
    <t>VIP S3330 - GERAÇÃO 2 - CÂMERA IP MINI BULLET 3MP (3 MEGAPIXELS – 1536P), LENTE 3.6MM , POE, IR INTELIGENTE DE 30 METROS, IP66 - BASEADA DA SBC (068399)</t>
  </si>
  <si>
    <t xml:space="preserve"> 14.3.1.2 </t>
  </si>
  <si>
    <t xml:space="preserve"> ITC-LAM-007 </t>
  </si>
  <si>
    <t>VIP S4320 - GERAÇÃO 2 - CÂMERA IP DOME 3MP (3 MEGAPIXELS) - BASEADA DA SBC (068399)</t>
  </si>
  <si>
    <t xml:space="preserve"> 14.3.2 </t>
  </si>
  <si>
    <t>SISTEMA DE GRAVAÇÃO</t>
  </si>
  <si>
    <t xml:space="preserve"> 14.3.2.1 </t>
  </si>
  <si>
    <t xml:space="preserve"> ITC-LAM-008 </t>
  </si>
  <si>
    <t>Armazenador e Gerenciador de imagens de câmeras, para até 24 câmeras IP, capacidade para até 4 HDs INCLUINDO 1 HD 4TB Ref.: NVD 5124 Intelbrás ou equivalente. - BASEADO CPOS/CDHU (66.08.610)</t>
  </si>
  <si>
    <t xml:space="preserve"> 15 </t>
  </si>
  <si>
    <t>SISTEMAS DE PROTEÇÃO E COMBATE A INCÊNDIO</t>
  </si>
  <si>
    <t xml:space="preserve"> 15.1 </t>
  </si>
  <si>
    <t>EXTINTORES</t>
  </si>
  <si>
    <t xml:space="preserve"> 15.1.1 </t>
  </si>
  <si>
    <t xml:space="preserve"> 15.1.1.1 </t>
  </si>
  <si>
    <t xml:space="preserve"> 10.90.04 </t>
  </si>
  <si>
    <t>EXTINTOR PO QUIMICO SECO ABC 4KG CAP.2-A: 20-B: C</t>
  </si>
  <si>
    <t xml:space="preserve"> 15.1.1.2 </t>
  </si>
  <si>
    <t xml:space="preserve"> 10.90.20 </t>
  </si>
  <si>
    <t>ABRIGO PARA EXTINTOR INCENDIO CH18 60X40X30 CM</t>
  </si>
  <si>
    <t xml:space="preserve"> 15.2 </t>
  </si>
  <si>
    <t>ILUMINAÇÃO DE EMERGÊNCIA</t>
  </si>
  <si>
    <t xml:space="preserve"> 15.2.1 </t>
  </si>
  <si>
    <t>SISTEMA DE ILUMINAÇÃO DE EMERGÊNCIA</t>
  </si>
  <si>
    <t xml:space="preserve"> 15.2.1.1 </t>
  </si>
  <si>
    <t xml:space="preserve"> 10.90.48 </t>
  </si>
  <si>
    <t>LUM.DE EMERGENCIA AUTONOMA IE-16 (LAMP.8W)-SAIDA</t>
  </si>
  <si>
    <t xml:space="preserve"> 15.3 </t>
  </si>
  <si>
    <t>SINALIZAÇÃO</t>
  </si>
  <si>
    <t xml:space="preserve"> 15.3.1 </t>
  </si>
  <si>
    <t>SINALIZAÇÃO DE ORIENTAÇÃO E SALVAMENTO</t>
  </si>
  <si>
    <t xml:space="preserve"> 15.3.1.1 </t>
  </si>
  <si>
    <t xml:space="preserve"> ITC-LAM-009 </t>
  </si>
  <si>
    <t>PLACA FOTOLUMINESCENTE PARA SINALIZAÇÃO DE EMERGÊNCIA, TIPOS "S2D", "S2E", "S3", "S12", "M7" DIMENSÃO (252X126)MM, INCLUSIVE FIXAÇÃO - BASEADO EM SETOP (ED-29388)</t>
  </si>
  <si>
    <t xml:space="preserve"> 15.3.2 </t>
  </si>
  <si>
    <t>SINALIZAÇÃO DE EQUIPAMENTO</t>
  </si>
  <si>
    <t xml:space="preserve"> 15.3.2.1 </t>
  </si>
  <si>
    <t xml:space="preserve"> ITC-LAM-010 </t>
  </si>
  <si>
    <t>PLACA FOTOLUMINESCENTE PARA SINALIZAÇÃO DE EMERGÊNCIA, TIPO "E5", DIMENSÃO (200X200)MM, INCLUSIVE FIXAÇÃO - BASEADO EM SETOP (ED-29388)</t>
  </si>
  <si>
    <t xml:space="preserve"> 15.3.2.2 </t>
  </si>
  <si>
    <t xml:space="preserve"> ED-29395 </t>
  </si>
  <si>
    <t>PLACA FOTOLUMINESCENTE PARA SINALIZAÇÃO DE EMERGÊNCIA, TIPO "E12", INSTALADA EM PISO, DIMENSÃO (100X100)CM, INCLUSIVE FIXAÇÃO</t>
  </si>
  <si>
    <t xml:space="preserve"> 15.3.3 </t>
  </si>
  <si>
    <t>SINALIZAÇÃO COMPLEMENTAR</t>
  </si>
  <si>
    <t xml:space="preserve"> 15.3.3.1 </t>
  </si>
  <si>
    <t xml:space="preserve"> ITC-LAM-011 </t>
  </si>
  <si>
    <t>PLACA FOTOLUMINESCENTE PARA SINALIZAÇÃO DE EMERGÊNCIA, TIPOS "M1", DIMENSÃO (300X400)MM, INCLUSIVE FIXAÇÃO - BASEADO EM SETOP (ED-29388)</t>
  </si>
  <si>
    <t xml:space="preserve"> 15.3.3.2 </t>
  </si>
  <si>
    <t xml:space="preserve"> 15.4 </t>
  </si>
  <si>
    <t>GUARDA-CORPO E CORRIMÃO</t>
  </si>
  <si>
    <t xml:space="preserve"> 15.4.1 </t>
  </si>
  <si>
    <t xml:space="preserve"> 15.4.1.1 </t>
  </si>
  <si>
    <t xml:space="preserve"> ED-32002 </t>
  </si>
  <si>
    <t>CORRIMÃO INTERMEDIÁRIO DUPLO EM TUBO GALVANIZADO, COM COSTURA, DIÂMETRO 1.1/2", ESP. 3MM, FIXADO EM PISO COM MONTANTE VERTICAL, DIÂMETRO 1.1/2", INCLUSIVE SUPORTE PARA CORRIMÃO EM BARRA CHATA (1"X1/2"), EXCLUSIVE PINTURA</t>
  </si>
  <si>
    <t xml:space="preserve"> 15.4.1.2 </t>
  </si>
  <si>
    <t xml:space="preserve"> ED-32098 </t>
  </si>
  <si>
    <t>GUARDA CORPO EXTERNO, ALTURA 130CM, EM TUBO GALVANIZADO, COM COSTURA, DIÂMETRO 2", ESP. 3MM, GRADIL COM DIVISÃO HORIZONTAL EM TUBO GALVANIZADO, COM COSTURA, DIÂMETRO 1", ESP. 3MM, EXCLUSIVE PINTURA</t>
  </si>
  <si>
    <t xml:space="preserve"> 15.4.1.3 </t>
  </si>
  <si>
    <t xml:space="preserve"> ED-32097 </t>
  </si>
  <si>
    <t>GUARDA CORPO EXTERNO, ALTURA 130CM, EM TUBO GALVANIZADO, COM COSTURA, DIÂMETRO 2", ESP. 3MM, GRADIL COM DIVISÃO HORIZONTAL EM TUBO GALVANIZADO, COM COSTURA, DIÂMETRO 1", ESP. 3MM, INCLUSIVE CORRIMÃO DUPLO, EXCLUSIVE PINTURA</t>
  </si>
  <si>
    <t xml:space="preserve"> 15.4.1.4 </t>
  </si>
  <si>
    <t xml:space="preserve"> ITC-LAM-012 </t>
  </si>
  <si>
    <t>PINTURA ESMALTE EM CORRIMÃO DUPLO DE AÇO GALVANIZADO - BASEADO EM FDE (06.03.100)</t>
  </si>
  <si>
    <t xml:space="preserve"> 15.4.1.5 </t>
  </si>
  <si>
    <t xml:space="preserve"> ITC-LAM-013 </t>
  </si>
  <si>
    <t>PINTURA ESMALTE EM GUARDA-CORPO TUBULAR COM GRADIL DE FECHAMENTO H=130CM - BASEADO EM FDE (06.03.111)</t>
  </si>
  <si>
    <t xml:space="preserve"> 16 </t>
  </si>
  <si>
    <t>GASES MEDICINAIS</t>
  </si>
  <si>
    <t xml:space="preserve"> 16.1 </t>
  </si>
  <si>
    <t xml:space="preserve"> 16.1.1 </t>
  </si>
  <si>
    <t xml:space="preserve"> 16.1.1.1 </t>
  </si>
  <si>
    <t xml:space="preserve"> ITC-LAM-014 </t>
  </si>
  <si>
    <t>POSTO MEDICINAL INTERNO SIMPLES AR COMPRIMIDO - BASEADO EM EMOP (18.050.0100-0)</t>
  </si>
  <si>
    <t xml:space="preserve"> 16.1.1.2 </t>
  </si>
  <si>
    <t xml:space="preserve"> ITC-LAM-015 </t>
  </si>
  <si>
    <t>POSTO MEDICINAL INTERNO SIMPLES VÁCUO - BASEADO EM EMOP (18.050.0100-0)</t>
  </si>
  <si>
    <t xml:space="preserve"> 16.1.1.3 </t>
  </si>
  <si>
    <t xml:space="preserve"> ITC-LAM-016 </t>
  </si>
  <si>
    <t>TUBULAÇÃO DE COBRE COBRE DE 15 MM PARA USO MEDICINAL, INCLUSIVE ACESSÓRIOS DE FIXAÇÃO, CONEXÕES, LIMPEZA E PINTURA DA TUBULAÇÃO - BASEADO EM EMOP (15.014.0005-0) E SETOP (ED-48329)</t>
  </si>
  <si>
    <t xml:space="preserve"> 16.1.1.4 </t>
  </si>
  <si>
    <t xml:space="preserve"> ITC-LAM-017 </t>
  </si>
  <si>
    <t>PAINEL DE ALARME MEDICINAL AR COMPRIMIDO - BASEADO EM EMOP (18.050.0100-0)</t>
  </si>
  <si>
    <t xml:space="preserve"> 16.1.1.5 </t>
  </si>
  <si>
    <t xml:space="preserve"> ITC-LAM-018 </t>
  </si>
  <si>
    <t>PAINEL DE ALARME MEDICINAL VÁCUO - BASEADO EM EMOP (18.050.0100-0)</t>
  </si>
  <si>
    <t xml:space="preserve"> 16.1.1.6 </t>
  </si>
  <si>
    <t xml:space="preserve"> ITC-LAM-019 </t>
  </si>
  <si>
    <t>CENTRAL DE AR COMPRIMIDO - VAZÃO 200L/MIN - POTÊNCIA DE 1,5HP - BASEADO EM SINAPI (102117)</t>
  </si>
  <si>
    <t xml:space="preserve"> 16.1.1.7 </t>
  </si>
  <si>
    <t xml:space="preserve"> ITC-LAM-020 </t>
  </si>
  <si>
    <t>FORNECIMENTO E INSTALAÇÃO DE CENTRAL DE VÁCUO - BASEADO EM SINAPI (102117)</t>
  </si>
  <si>
    <t xml:space="preserve"> 17 </t>
  </si>
  <si>
    <t>IMPERMEABILIZAÇÃO</t>
  </si>
  <si>
    <t xml:space="preserve"> 17.1 </t>
  </si>
  <si>
    <t>MANTA ASFÁLTICA LÍQUIDA</t>
  </si>
  <si>
    <t xml:space="preserve"> 17.1.1 </t>
  </si>
  <si>
    <t xml:space="preserve"> 17.1.1.1 </t>
  </si>
  <si>
    <t xml:space="preserve"> ED-50168 </t>
  </si>
  <si>
    <t>IMPERMEABILIZAÇÃO COM MANTA ASFÁLTICA PRÉ FABRICADA, E = 4 MM</t>
  </si>
  <si>
    <t xml:space="preserve"> 17.1.1.2 </t>
  </si>
  <si>
    <t xml:space="preserve"> ITC-LAM-064 </t>
  </si>
  <si>
    <t>EXECUÇÃO DE TESTE DE ESTANQUEIDADE - BASEADO EM EMBASA (21.03.65)</t>
  </si>
  <si>
    <t xml:space="preserve"> 17.2 </t>
  </si>
  <si>
    <t>ARGAMASSA POLIMÉRICA</t>
  </si>
  <si>
    <t xml:space="preserve"> 17.2.1 </t>
  </si>
  <si>
    <t xml:space="preserve"> 17.2.1.1 </t>
  </si>
  <si>
    <t xml:space="preserve"> 09.08.04 </t>
  </si>
  <si>
    <t>IMPERMEABILIZAÇÃO COM ARGAMASSA POLIMÉRICA, 4 DEMÃOS, REFORÇADA COM TELA DE POLIÉSTER  REF 98556</t>
  </si>
  <si>
    <t xml:space="preserve"> 17.2.1.2 </t>
  </si>
  <si>
    <t xml:space="preserve"> 17.3 </t>
  </si>
  <si>
    <t>MEMBRANA POLIURETANO</t>
  </si>
  <si>
    <t xml:space="preserve"> 17.3.1 </t>
  </si>
  <si>
    <t xml:space="preserve"> 17.3.1.1 </t>
  </si>
  <si>
    <t xml:space="preserve"> 98553 </t>
  </si>
  <si>
    <t>IMPERMEABILIZAÇÃO DE SUPERFÍCIE COM MEMBRANA À BASE DE POLIURETANO, 2 DEMÃOS. AF_09/2023</t>
  </si>
  <si>
    <t xml:space="preserve"> 18 </t>
  </si>
  <si>
    <t>LIMPEZA FINAL DE OBRA</t>
  </si>
  <si>
    <t xml:space="preserve"> 18.1 </t>
  </si>
  <si>
    <t>LIMPEZA FINAL PARA ENTREGA DA OBRA</t>
  </si>
  <si>
    <t xml:space="preserve"> 18.1.1 </t>
  </si>
  <si>
    <t xml:space="preserve"> 18.1.1.1 </t>
  </si>
  <si>
    <t xml:space="preserve"> ED-50266 </t>
  </si>
  <si>
    <t>Tipo de Licitação</t>
  </si>
  <si>
    <t>CONCORRÊNCIA ELETRÔNICA</t>
  </si>
  <si>
    <t>Total sem BDI</t>
  </si>
  <si>
    <t>Abertura da Licitação</t>
  </si>
  <si>
    <t>16/06/2025 13:00</t>
  </si>
  <si>
    <t>Total do BDI</t>
  </si>
  <si>
    <t>Número do Processo Licitatório</t>
  </si>
  <si>
    <t>EDITAL DO CONCORRÊNCIA Nº 001/2025 PROCESSO LICITATÓRIO Nº 47/2025</t>
  </si>
  <si>
    <t>Total Geral</t>
  </si>
  <si>
    <t>_______________________________________________________________
Alisson Geraldo Santos
Representante Legal
CPF 116.852.066-54</t>
  </si>
  <si>
    <t>PLANILHA ORÇAMENTÁRIA DE CUSTOS</t>
  </si>
  <si>
    <t>PREFEITURA: ITAPECERICA/MG</t>
  </si>
  <si>
    <t>FOLHA Nº: 1</t>
  </si>
  <si>
    <t>OBRA: UBS LAMOUNIER</t>
  </si>
  <si>
    <t>DATA: 12/07/2024</t>
  </si>
  <si>
    <t>LOCAL: PRAÇA NECÉSIO PEDRO DOS REIS, LAMOUNIER - ITAPECERICA - MG</t>
  </si>
  <si>
    <t xml:space="preserve">FORMA DE EXECUÇÃO: </t>
  </si>
  <si>
    <t>REGIÃO/MÊS DE REFERÊNCIA: CENTRAL - 01/2024</t>
  </si>
  <si>
    <t>(    )</t>
  </si>
  <si>
    <t>DIRETA</t>
  </si>
  <si>
    <t>(  X   )</t>
  </si>
  <si>
    <t>INDIRETA</t>
  </si>
  <si>
    <t>PRAZO DE EXECUÇÃO: 12 MESES</t>
  </si>
  <si>
    <t>ITEM</t>
  </si>
  <si>
    <t>CÓDIGO</t>
  </si>
  <si>
    <t>BDI</t>
  </si>
  <si>
    <t>CRONOGRAMA FÍSICO-FINANCEIRO</t>
  </si>
  <si>
    <t>CONVENENTE: PREFEITURA DE ITAPECERICA/MG</t>
  </si>
  <si>
    <t>VALOR DO CONVÊNIO:</t>
  </si>
  <si>
    <t>PRAZO DA OBRA: 12 MESES</t>
  </si>
  <si>
    <t>ETAPAS/DESCRIÇÃO</t>
  </si>
  <si>
    <t>FÍSICO/ FINANCEIRO</t>
  </si>
  <si>
    <t>TOTAL  ETAPAS</t>
  </si>
  <si>
    <t>MÊS 1</t>
  </si>
  <si>
    <t>MÊS 2</t>
  </si>
  <si>
    <t>MÊS 3</t>
  </si>
  <si>
    <t>MÊS 4</t>
  </si>
  <si>
    <t>MÊS 5</t>
  </si>
  <si>
    <t>MÊS 6</t>
  </si>
  <si>
    <t>MÊS 7</t>
  </si>
  <si>
    <t>MÊS 8</t>
  </si>
  <si>
    <t>MÊS 9</t>
  </si>
  <si>
    <t>MÊS 10</t>
  </si>
  <si>
    <t>MÊS 11</t>
  </si>
  <si>
    <t>MÊS 12</t>
  </si>
  <si>
    <t>Físico %</t>
  </si>
  <si>
    <t>Financeiro</t>
  </si>
  <si>
    <t>TOTAL</t>
  </si>
  <si>
    <t>Observações:</t>
  </si>
  <si>
    <t>Alisson Geraldo Santos
Representante Legal
CPF: 116.852.066-54</t>
  </si>
  <si>
    <t>Composições Analíticas com Preço Unitário</t>
  </si>
  <si>
    <t>Composições Principais</t>
  </si>
  <si>
    <t>Tipo</t>
  </si>
  <si>
    <t>Composição</t>
  </si>
  <si>
    <t>ASTU - ASSENTAMENTO DE TUBOS E PECAS</t>
  </si>
  <si>
    <t>Insumo</t>
  </si>
  <si>
    <t xml:space="preserve"> ED-50393-b </t>
  </si>
  <si>
    <t>Serviços</t>
  </si>
  <si>
    <t>MO sem LS =&gt;</t>
  </si>
  <si>
    <t>LS =&gt;</t>
  </si>
  <si>
    <t>MO com LS =&gt;</t>
  </si>
  <si>
    <t>Valor do BDI =&gt;</t>
  </si>
  <si>
    <t>Valor com BDI =&gt;</t>
  </si>
  <si>
    <t>CANT - CANTEIRO DE OBRAS</t>
  </si>
  <si>
    <t xml:space="preserve"> ART.OBRA.002 </t>
  </si>
  <si>
    <t>ART PARA CONTRATOS ACIMA DE R$15.000,00</t>
  </si>
  <si>
    <t>Verba</t>
  </si>
  <si>
    <t>SEDI - SERVIÇOS DIVERSOS</t>
  </si>
  <si>
    <t>Composição Auxiliar</t>
  </si>
  <si>
    <t xml:space="preserve"> 95402 </t>
  </si>
  <si>
    <t>CURSO DE CAPACITAÇÃO PARA ENGENHEIRO CIVIL DE OBRA JÚNIOR (ENCARGOS COMPLEMENTARES) - HORISTA</t>
  </si>
  <si>
    <t xml:space="preserve"> 00037373 </t>
  </si>
  <si>
    <t>SEGURO - HORISTA (COLETADO CAIXA - ENCARGOS COMPLEMENTARES)</t>
  </si>
  <si>
    <t>Material</t>
  </si>
  <si>
    <t xml:space="preserve"> 00043462 </t>
  </si>
  <si>
    <t>FERRAMENTAS - FAMILIA ENGENHEIRO CIVIL - HORISTA (ENCARGOS COMPLEMENTARES - COLETADO CAIXA)</t>
  </si>
  <si>
    <t xml:space="preserve"> 00002706 </t>
  </si>
  <si>
    <t>ENGENHEIRO CIVIL DE OBRA JUNIOR (HORISTA)</t>
  </si>
  <si>
    <t>Mão de Obra</t>
  </si>
  <si>
    <t xml:space="preserve"> 00037372 </t>
  </si>
  <si>
    <t>EXAMES - HORISTA (COLETADO CAIXA - ENCARGOS COMPLEMENTARES)</t>
  </si>
  <si>
    <t xml:space="preserve"> 00043486 </t>
  </si>
  <si>
    <t>EPI - FAMILIA ENGENHEIRO CIVIL - HORISTA (ENCARGOS COMPLEMENTARES - COLETADO CAIXA)</t>
  </si>
  <si>
    <t xml:space="preserve"> 95401 </t>
  </si>
  <si>
    <t>CURSO DE CAPACITAÇÃO PARA ENCARREGADO GERAL (ENCARGOS COMPLEMENTARES) - HORISTA</t>
  </si>
  <si>
    <t xml:space="preserve"> 00043463 </t>
  </si>
  <si>
    <t>FERRAMENTAS - FAMILIA ENCARREGADO GERAL - HORISTA (ENCARGOS COMPLEMENTARES - COLETADO CAIXA)</t>
  </si>
  <si>
    <t xml:space="preserve"> 00004083 </t>
  </si>
  <si>
    <t>ENCARREGADO GERAL DE OBRAS (HORISTA)</t>
  </si>
  <si>
    <t xml:space="preserve"> 00043487 </t>
  </si>
  <si>
    <t>EPI - FAMILIA ENCARREGADO GERAL - HORISTA (ENCARGOS COMPLEMENTARES - COLETADO CAIXA)</t>
  </si>
  <si>
    <t>ED-</t>
  </si>
  <si>
    <t>Custo Horário da Execução (A) + (B) + (C)</t>
  </si>
  <si>
    <t>(D) Produção de Equipe</t>
  </si>
  <si>
    <t>(E) Custo Unitário da Execução [(A) + (B) + (C)] / (D)</t>
  </si>
  <si>
    <t>G</t>
  </si>
  <si>
    <t>Quantidade</t>
  </si>
  <si>
    <t>Unidade</t>
  </si>
  <si>
    <t>Preço Unitário</t>
  </si>
  <si>
    <t>Custo Horário</t>
  </si>
  <si>
    <t xml:space="preserve"> ED-16660 </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</si>
  <si>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</si>
  <si>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218,2500</t>
  </si>
  <si>
    <t>982,1250</t>
  </si>
  <si>
    <t>(G)Total:</t>
  </si>
  <si>
    <t>A</t>
  </si>
  <si>
    <t>Equipamentos</t>
  </si>
  <si>
    <t>Utilização</t>
  </si>
  <si>
    <t>Custo Horário Total</t>
  </si>
  <si>
    <t>Operativa</t>
  </si>
  <si>
    <t>Improdutiva</t>
  </si>
  <si>
    <t xml:space="preserve"> EQED-23888 </t>
  </si>
  <si>
    <t>REFRIGERADOR (CAPACIDADE MÉDIA: 120L|COR: BRANCA|QUANTIDADE DE PORTAS: 1|CONSUMO*: 0,11KW/H|TENSÃO: 127V-220V)* VALORES REFERENCIAIS APROXIMADOS</t>
  </si>
  <si>
    <t>Custo horário total de equipamentos</t>
  </si>
  <si>
    <t>F</t>
  </si>
  <si>
    <t>Materiais</t>
  </si>
  <si>
    <t xml:space="preserve"> MATED-11685 </t>
  </si>
  <si>
    <t>TUBO PBV DE PVC BRANCO PARA ESGOTO SERIE NORMAL (DIÂMETRO DA SEÇÃO: 100MM)</t>
  </si>
  <si>
    <t>11,2000</t>
  </si>
  <si>
    <t>33,6000</t>
  </si>
  <si>
    <t xml:space="preserve"> MATED-11547 </t>
  </si>
  <si>
    <t>REGISTRO DE ESFERA (MATERIAL: PVC|DIÂMETRO DA SEÇÃO: 20MM)</t>
  </si>
  <si>
    <t>13,3900</t>
  </si>
  <si>
    <t xml:space="preserve"> MATED-14407 </t>
  </si>
  <si>
    <t>QUADRO DE DISTRIBUIÇÃO (CAPACIDADE: 4 DISJUNTORES DIN|MATERIAL: PVC|BARRAMENTO NÃO INCLUSO|TIPO: SOBREPOR)</t>
  </si>
  <si>
    <t>16,4000</t>
  </si>
  <si>
    <t>3,2800</t>
  </si>
  <si>
    <t xml:space="preserve"> MATED-11679 </t>
  </si>
  <si>
    <t>JOELHO 90º PBV DE PVC BRANCO PARA ESGOTO SÉRIE NORMAL (DIÂMETRO: 100MM)</t>
  </si>
  <si>
    <t>5,5700</t>
  </si>
  <si>
    <t>11,1400</t>
  </si>
  <si>
    <t xml:space="preserve"> MATED-11725 </t>
  </si>
  <si>
    <t>ENGATE FLEXÍVEL (MATERIAL: PVC|APLICAÇÃO: ENTRADA DE ÁGUA|COMPRIMENTO: 30CM|DIÂMETRO DA SEÇÃO: 1/2"[20MM])</t>
  </si>
  <si>
    <t>3,7100</t>
  </si>
  <si>
    <t>0,7420</t>
  </si>
  <si>
    <t xml:space="preserve"> MATED-11220 </t>
  </si>
  <si>
    <t>CADEIRA (TIPO: ALMOFADADA SEM BRAÇO|ESTRUTURA: METALON)</t>
  </si>
  <si>
    <t>114,2500</t>
  </si>
  <si>
    <t>91,4000</t>
  </si>
  <si>
    <t xml:space="preserve"> MATED-11681 </t>
  </si>
  <si>
    <t>REDUÇÃO EXCÊNTRICA PBV DE PVC BRANCO PARA ESGOTO SÉRIE NORMAL (DIÂMETRO DE ENTRADA: 100MM|DIÂMETRO DE SAÍDA: 50MM)</t>
  </si>
  <si>
    <t>2,4100</t>
  </si>
  <si>
    <t>1,2050</t>
  </si>
  <si>
    <t xml:space="preserve"> MATED-11683 </t>
  </si>
  <si>
    <t>TUBO PB DE PVC BRANCO PARA ESGOTO SERIE NORMAL (DIÂMETRO DA SEÇÃO: 40MM)</t>
  </si>
  <si>
    <t>4,3900</t>
  </si>
  <si>
    <t>2,1950</t>
  </si>
  <si>
    <t xml:space="preserve"> MATED-11219 </t>
  </si>
  <si>
    <t>MESA (APLICAÇÃO: ESCRITÓRIO E REUNIÃO|FORMATO: REDONDA|COR: CINZA|DIÂMETRO*: 120CM|ALTURA*: 75CM)*VALORES REFERENCIAIS APROXIMADOS</t>
  </si>
  <si>
    <t>377,0400</t>
  </si>
  <si>
    <t>75,4080</t>
  </si>
  <si>
    <t xml:space="preserve"> MATED-11719 </t>
  </si>
  <si>
    <t>RALO SIFONADO CÔNICO (MATERIAL: PVC|ALTURA: 70MM|DIÂMETRO DO RALO: 100MM|DIÂMETRO DE SAÍDA: 40MM|GRELHA METÁLICA: INCLUSO|FORMATO DA GRELHA: REDONDO)</t>
  </si>
  <si>
    <t>7,3900</t>
  </si>
  <si>
    <t>3,6950</t>
  </si>
  <si>
    <t xml:space="preserve"> MATED-12829 </t>
  </si>
  <si>
    <t>JANELA METÁLICA (TIPO: BASCULANTE|MATERIAL: AÇO|DIMENSÃO: 60X60X8XM|ACABAMENTO : SEM PINTURA DE ACABAMENTO|VIDROS: NÃO INCLUSOS)</t>
  </si>
  <si>
    <t>109,7500</t>
  </si>
  <si>
    <t>21,9500</t>
  </si>
  <si>
    <t xml:space="preserve"> MATED-11368 </t>
  </si>
  <si>
    <t>TELHA DE FIBROCIMENTO (TIPO: ONDULADA|ESPESSURA: 6MM|LARGURA NOMINAL: 1100MM|LARGURA ÚTIL: 1050M|VÃO LIVRE: 1,69M)</t>
  </si>
  <si>
    <t>16,6300</t>
  </si>
  <si>
    <t>96,6369</t>
  </si>
  <si>
    <t xml:space="preserve"> MATED-11276 </t>
  </si>
  <si>
    <t>CHAPA DE COMPENSADO RESINADO (ESPESSURA: 12MM|DIMENSÃO: 1,10X2,20M)</t>
  </si>
  <si>
    <t>21,3700</t>
  </si>
  <si>
    <t>456,0358</t>
  </si>
  <si>
    <t xml:space="preserve"> MATED-11744 </t>
  </si>
  <si>
    <t>VASO/BACIA SANITÁRIA DE LOUÇA SIFONADA CONVENCIONAL (COR: BRANCA|PADRÃO: POPULAR|ASSENTO: NÃO INCLUSO)</t>
  </si>
  <si>
    <t>153,7200</t>
  </si>
  <si>
    <t>30,7440</t>
  </si>
  <si>
    <t xml:space="preserve"> MATED-11682 </t>
  </si>
  <si>
    <t>TÊ 90º DE REDUÇÃO PBV DE PVC BRANCO PARA ESGOTO SÉRIE NORMAL (DIÂMETRO DE ENTRADA: 100MM|DIÂMETRO DE SAÍDA: 50MM)</t>
  </si>
  <si>
    <t>7,7800</t>
  </si>
  <si>
    <t xml:space="preserve"> MATED-11387 </t>
  </si>
  <si>
    <t>DOBRADIÇA DE FERRO PARA PORTA (TIPO: PINO SOLTO COM BOLA|LARGURA: 2.1/2"|ALTURA: 3")</t>
  </si>
  <si>
    <t>9,6100</t>
  </si>
  <si>
    <t>19,2200</t>
  </si>
  <si>
    <t xml:space="preserve"> MATED-11224 </t>
  </si>
  <si>
    <t>ARMÁRIO (COR: CINZA|MATERIAL: AÇO|NÚMERO DE PORTAS: DUAS [2] PORTAS|ALTURA*: 170CM|LARGURA*: 75CM|PROFUNDIDADE*: 35CM)*VALORES REFERENCIAIS APROXIMADOS</t>
  </si>
  <si>
    <t>606,9100</t>
  </si>
  <si>
    <t>242,7640</t>
  </si>
  <si>
    <t xml:space="preserve"> MATED-12697 </t>
  </si>
  <si>
    <t>PORTA DE MADEIRA DE LEI (TIPO: LISA|LARGURA*: 80CM|ALTURA*: 210CM|FAIXA DE ESPESSURA*: 35 A 40MM|TIPO DE FOLHA: MÉDIA|NÚCLEO: SEMISSÓLIDO [PRANCHETA/SARRAFEADA]|ACABAMENTO: NATURAL|MADEIRA: ANGELIM OU EQUIVALENTE REGIONAL|MARCO: NÃO INCLUSO|ALIZAR: NÃO INCLUSO)*VALORES REFERENCIAIS APROXIMADOS</t>
  </si>
  <si>
    <t>148,6900</t>
  </si>
  <si>
    <t>29,7380</t>
  </si>
  <si>
    <t xml:space="preserve"> MATED-11747 </t>
  </si>
  <si>
    <t>CAIXA DE DESCARGA PLÁSTICA SUSPENSA (VOLUME: 9L)</t>
  </si>
  <si>
    <t>31,8000</t>
  </si>
  <si>
    <t>6,3600</t>
  </si>
  <si>
    <t xml:space="preserve"> MATED-11216 </t>
  </si>
  <si>
    <t>MESA (APLICAÇÃO: ESCRITÓRIO|COR: CINZA|MATERIAL: MADEIRA MDP COM PÉS DE METALON|NÚMERO DE GAVETAS: TRÊS [3] PORTAS|COMPRIMENTO*: 150CM|ALTURA*: 75CM|PROFUNDIDADE*: 60CM)*VALORES REFERENCIAIS APROXIMADOS</t>
  </si>
  <si>
    <t>277,7800</t>
  </si>
  <si>
    <t>55,5560</t>
  </si>
  <si>
    <t xml:space="preserve"> MATED-14453 </t>
  </si>
  <si>
    <t>TORNEIRA PLÁSTICA LONGA PARA TANQUE/PIA DE COZINHA SEM AREJADOR (ACABAMENTO: PLÁSTICO|DIÂMETRO: 1/2"|APLICAÇÃO: PAREDE|TAMANHO: 15CM|REFERÊNCIA: 1158)</t>
  </si>
  <si>
    <t>3,5500</t>
  </si>
  <si>
    <t>1,7750</t>
  </si>
  <si>
    <t xml:space="preserve"> MATED-14464 </t>
  </si>
  <si>
    <t>TÊ DE REDUÇÃO SOLDÁVEL (MATERIAL: PVC|DIÂMETRO: 25X20MM)</t>
  </si>
  <si>
    <t>2,0500</t>
  </si>
  <si>
    <t xml:space="preserve"> MATED-11596 </t>
  </si>
  <si>
    <t>TUBO SOLDÁVEL DE PVC MARROM PARA ÁGUA FRIA (DIÂMETRO DA SEÇÃO: 20 MM)</t>
  </si>
  <si>
    <t>3,0800</t>
  </si>
  <si>
    <t>9,2400</t>
  </si>
  <si>
    <t xml:space="preserve"> MATED-11837 </t>
  </si>
  <si>
    <t>ELETRODUTO RÍGIDO (MATERIAL: PVC|TIPO: ROSCÁVEL|DIÂMETRO: 3/4")</t>
  </si>
  <si>
    <t>4,2500</t>
  </si>
  <si>
    <t>42,4690</t>
  </si>
  <si>
    <t xml:space="preserve"> MATED-11806 </t>
  </si>
  <si>
    <t>CABO UNIPOLAR ISOLADO EM POLÍMERO TERMOPLÁSTICO, TIPO LSHF/ATOX, NÃO HALOGENADO, 450/750V, 70°C - BAIXA TENSÃO (ENCORDOAMENTO: CLASSE 5|SEÇÃO TRANSVERSAL: 2,50MM2)</t>
  </si>
  <si>
    <t>1,5400</t>
  </si>
  <si>
    <t>27,0740</t>
  </si>
  <si>
    <t xml:space="preserve"> MATED-11728 </t>
  </si>
  <si>
    <t>LAVATÓRIO DE LOUÇA SEM COLUNA (COR: BRANCO|TAMANHO: PEQUENO|LARGURA: 400MM*|COMPRIMENTO: 300MM*) *VALORES REFERENCIAIS APROXIMADOS</t>
  </si>
  <si>
    <t>59,4800</t>
  </si>
  <si>
    <t>11,8960</t>
  </si>
  <si>
    <t xml:space="preserve"> MATED-11344 </t>
  </si>
  <si>
    <t>PONTALETE (ACABAMENTO: BRUTO|SEÇÃO TRANSVERSAL: 3"X3" [7,5X7,5CM]*|TIPO DE MADEIRA: CEDRO, PINUS, MISTA OU EQUIVALENTE DA REGIÃO)*VALORES REFERENCIAIS APROXIMADOS</t>
  </si>
  <si>
    <t>6,0800</t>
  </si>
  <si>
    <t>327,1648</t>
  </si>
  <si>
    <t xml:space="preserve"> MATED-11333 </t>
  </si>
  <si>
    <t>ARAME RECOZIDO (BITOLA: 18BWG|DIÂMETRO DO FIO: 1,25MM|MASSA LINEAR: 0,01KG/M)</t>
  </si>
  <si>
    <t>13,6200</t>
  </si>
  <si>
    <t>6,8100</t>
  </si>
  <si>
    <t xml:space="preserve"> MATED-14405 </t>
  </si>
  <si>
    <t>LUMINÁRIA DE TETO COM BASE (MODELO: PLAFONIER|BASE: PLÁSTICO-POLIPROPILENO|SOQUETE: INCLUSO|TIPO DE SOQUETE: E27|MATERIAL DO SOQUETE: PORCELANA|POTÊNCIA MÁXIMA LÂMPADA: 60W|LÂMPADA: NÃO INCLUSA)</t>
  </si>
  <si>
    <t>4,5200</t>
  </si>
  <si>
    <t>3,6160</t>
  </si>
  <si>
    <t xml:space="preserve"> MATED-12695 </t>
  </si>
  <si>
    <t>PORTA DE MADEIRA DE LEI (TIPO: LISA|LARGURA*: 60CM|ALTURA*: 210CM|FAIXA DE ESPESSURA*: 35 A 40MM|TIPO DE FOLHA: MÉDIA|NÚCLEO: SEMISSÓLIDO [PRANCHETA/SARRAFEADA]|ACABAMENTO: NATURAL|MADEIRA: ANGELIM OU EQUIVALENTE REGIONAL|MARCO: NÃO INCLUSO|ALIZAR: NÃO INCLUSO)*VALORES REFERENCIAIS APROXIMADOS</t>
  </si>
  <si>
    <t>138,7500</t>
  </si>
  <si>
    <t>27,7500</t>
  </si>
  <si>
    <t xml:space="preserve"> MATED-12135 </t>
  </si>
  <si>
    <t>RESERVATÓRIO D´ÁGUA (MATERIAL: POLIETILENO|CAPACIDADE: 250L|FORMA: CILÍNDRICA|PESO APROXIMADO: 7KG)</t>
  </si>
  <si>
    <t>163,7800</t>
  </si>
  <si>
    <t>32,7560</t>
  </si>
  <si>
    <t xml:space="preserve"> MATED-14479 </t>
  </si>
  <si>
    <t>JOELHO 90º SOLDÁVEL (MATERIAL: PVC|DIÂMETRO: 20MM)</t>
  </si>
  <si>
    <t>0,2100</t>
  </si>
  <si>
    <t>0,4200</t>
  </si>
  <si>
    <t xml:space="preserve"> MATED-11736 </t>
  </si>
  <si>
    <t>BOIA PLÁSTICA PARA CAIXA DÁGUA (DIÂMETRO DA SEÇÃO: 3/4")</t>
  </si>
  <si>
    <t>14,0800</t>
  </si>
  <si>
    <t>2,8160</t>
  </si>
  <si>
    <t xml:space="preserve"> MATED-11222 </t>
  </si>
  <si>
    <t>ARQUIVO (APLICAÇÃO: ESCRITÓRIO|MATERIAL: AÇO|COR: CINZA|QUANTIDADE DE GAVETAS: 3|MODELO: OFÍCIO|ALTURA*: 110CM|LARGURA*: 45CM|PROFUNDIDADE*: 55CM)*VALORES REFERENCIAIS APROXIMADOS</t>
  </si>
  <si>
    <t>510,5800</t>
  </si>
  <si>
    <t>102,1160</t>
  </si>
  <si>
    <t xml:space="preserve"> MATED-11334 </t>
  </si>
  <si>
    <t>PARAFUSO (ROSCA: SOBERBA|CABEÇA: SEXTAVADA|MATERIAL: AÇO|ACABAMENTO: ZINCADO|COMPRIMENTO: 110MM|DIÂMETRO: 8MM)</t>
  </si>
  <si>
    <t>0,4900</t>
  </si>
  <si>
    <t>2,9400</t>
  </si>
  <si>
    <t xml:space="preserve"> MATED-11678 </t>
  </si>
  <si>
    <t>JOELHO 90° PB SOLDÁVEL DE PVC BRANCO PARA ESGOTO SÉRIE NORMAL (DIÂMETRO DA SEÇÃO: 40MM)</t>
  </si>
  <si>
    <t>0,9600</t>
  </si>
  <si>
    <t xml:space="preserve"> MATED-12414 </t>
  </si>
  <si>
    <t>LÂMPADA (TIPO: FLUORESCENTE|FORMATO: MILHO[3U] OU ESPIRAL|POTÊNCIA: 23W|LÚMENS: 1449LM-1660LM|COR DA LUZ: BRANCA-6500K|SOQUETE-BASE: E27|TENSÃO: 110V)</t>
  </si>
  <si>
    <t>8,7800</t>
  </si>
  <si>
    <t>7,0240</t>
  </si>
  <si>
    <t xml:space="preserve"> MATED-11805 </t>
  </si>
  <si>
    <t>CABO UNIPOLAR ISOLADO EM POLÍMERO TERMOPLÁSTICO, TIPO LSHF/ATOX, NÃO HALOGENADO, 450/750V, 70°C - BAIXA TENSÃO (ENCORDOAMENTO: CLASSE 5|SEÇÃO TRANSVERSAL: 1,50MM2)</t>
  </si>
  <si>
    <t>1,0600</t>
  </si>
  <si>
    <t>13,8305</t>
  </si>
  <si>
    <t xml:space="preserve"> MATED-11684 </t>
  </si>
  <si>
    <t>TUBO PBV DE PVC BRANCO PARA ESGOTO SERIE NORMAL (DIÂMETRO DA SEÇÃO: 50MM)</t>
  </si>
  <si>
    <t>7,6600</t>
  </si>
  <si>
    <t>3,8300</t>
  </si>
  <si>
    <t>(F)Total:</t>
  </si>
  <si>
    <t>18,8200</t>
  </si>
  <si>
    <t>15,0560</t>
  </si>
  <si>
    <t xml:space="preserve"> ED-2930 </t>
  </si>
  <si>
    <t>CONDULETE DE ALUMÍNIO, TIPO "B" OU "E", DIÂMETRO DE SAÍDA 3/4" (20MM), EXCLUSIVE INSTALAÇÃO, MÓDULO E PLACA (FORNECIMENTO)</t>
  </si>
  <si>
    <t>10,8920</t>
  </si>
  <si>
    <t xml:space="preserve"> ED-29757 </t>
  </si>
  <si>
    <t>MAPOTECA EM MADEIRA COM 10 EXPOSITORES, DIMENSÃO (140X110X140CM)</t>
  </si>
  <si>
    <t>221,8100</t>
  </si>
  <si>
    <t>22,1810</t>
  </si>
  <si>
    <t xml:space="preserve"> ED-50381 </t>
  </si>
  <si>
    <t>PEDREIRO COM ENCARGOS COMPLEMENTARES</t>
  </si>
  <si>
    <t>hora</t>
  </si>
  <si>
    <t>19,2100</t>
  </si>
  <si>
    <t>83,6788</t>
  </si>
  <si>
    <t xml:space="preserve"> ED-50372 </t>
  </si>
  <si>
    <t>CARPINTEIRO DE FORMA COM ENCARGOS COMPLEMENTARES</t>
  </si>
  <si>
    <t>18,9400</t>
  </si>
  <si>
    <t>2.750,0880</t>
  </si>
  <si>
    <t xml:space="preserve"> ED-50367 </t>
  </si>
  <si>
    <t>SERVENTE COM ENCARGOS COMPLEMENTARES</t>
  </si>
  <si>
    <t>14,1300</t>
  </si>
  <si>
    <t>1.231,0056</t>
  </si>
  <si>
    <t>18,3300</t>
  </si>
  <si>
    <t>10,9980</t>
  </si>
  <si>
    <t xml:space="preserve"> ED-48314 </t>
  </si>
  <si>
    <t>CONCRETO NÃO ESTRUTURAL, PREPARADO EM OBRA COM BETONEIRA, CONTROLE "B", COM FCK 13,5MPA, BRITA Nº (1 E 2), CONSISTÊNCIA PARA VIBRAÇÃO (FABRICAÇÃO)</t>
  </si>
  <si>
    <t>389,3100</t>
  </si>
  <si>
    <t>544,0607</t>
  </si>
  <si>
    <t xml:space="preserve"> ED-51153 </t>
  </si>
  <si>
    <t>VIDRO IMPRESSO (FANTASIA) TRANSLÚCIDO INCOLOR, ESP. 3MM, INCLUSIVE FIXAÇÃO E VEDAÇÃO COM GUARNIÇÃO/GAXETA DE BORRACHA NEOPRENE, FORNECIMENTO E INSTALAÇÃO, EXCLUSIVE CAIXILHO/PERFIL</t>
  </si>
  <si>
    <t>108,5700</t>
  </si>
  <si>
    <t>7,8170</t>
  </si>
  <si>
    <t xml:space="preserve"> ED-34463 </t>
  </si>
  <si>
    <t>DISJUNTOR MONOPOLAR TIPO DIN, CORRENTE NOMINAL DE 25A, FORNECIMENTO E INSTALAÇÃO, INCLUSIVE TERMINAL ILHÓS</t>
  </si>
  <si>
    <t>9,7400</t>
  </si>
  <si>
    <t>3,8960</t>
  </si>
  <si>
    <t xml:space="preserve"> ED-50553 </t>
  </si>
  <si>
    <t>PISO CIMENTADO NATADO COM ARGAMASSA, TRAÇO 1:3 (CIMENTO E AREIA), ESP. 25MM, ACABAMENTO QUEIMADO, SEM JUNTA DE DILATAÇÃO</t>
  </si>
  <si>
    <t>32,0200</t>
  </si>
  <si>
    <t>894,9590</t>
  </si>
  <si>
    <t xml:space="preserve"> ED-50373 </t>
  </si>
  <si>
    <t>ELETRICISTA COM ENCARGOS COMPLEMENTARES</t>
  </si>
  <si>
    <t>19,4700</t>
  </si>
  <si>
    <t>127,2170</t>
  </si>
  <si>
    <t>323,5418</t>
  </si>
  <si>
    <t xml:space="preserve"> MATED-9758 </t>
  </si>
  <si>
    <t>LÂMPADA (TIPO: LED|FORMATO: BULBO-A60|POTÊNCIA: 9W|LÚMENS: 810LM|COR DA LUZ: BRANCA|TEMPERATURA DA COR: 6500K|SOQUETE-BASE: E27|TENSÃO: 110/220V)</t>
  </si>
  <si>
    <t>4,1600</t>
  </si>
  <si>
    <t>1,6640</t>
  </si>
  <si>
    <t>2,4500</t>
  </si>
  <si>
    <t>252,4720</t>
  </si>
  <si>
    <t>5,7660</t>
  </si>
  <si>
    <t>1,8080</t>
  </si>
  <si>
    <t>31,9568</t>
  </si>
  <si>
    <t>80,2830</t>
  </si>
  <si>
    <t xml:space="preserve"> MATED-11241 </t>
  </si>
  <si>
    <t>PRATELEIRA DE MADEIRA PINTADA DE ESMALTE, EM CONSOLE DE METAL</t>
  </si>
  <si>
    <t>70,9400</t>
  </si>
  <si>
    <t>72,5234</t>
  </si>
  <si>
    <t>24,7473</t>
  </si>
  <si>
    <t xml:space="preserve"> MATED-14408 </t>
  </si>
  <si>
    <t>JANELA METÁLICA (TIPO: BASCULANTE|MATERIAL: ALUMÍNIO|DIMENSÃO: 80X80|ACABAMENTO : FOSCO|VIDROS: INCLUSOS)</t>
  </si>
  <si>
    <t>136,4700</t>
  </si>
  <si>
    <t>81,8820</t>
  </si>
  <si>
    <t>22,8500</t>
  </si>
  <si>
    <t>11,1896</t>
  </si>
  <si>
    <t>101,7736</t>
  </si>
  <si>
    <t>2.200,0704</t>
  </si>
  <si>
    <t>29,0900</t>
  </si>
  <si>
    <t>17,4540</t>
  </si>
  <si>
    <t>984,8045</t>
  </si>
  <si>
    <t>28,6000</t>
  </si>
  <si>
    <t>5,7200</t>
  </si>
  <si>
    <t>66,9430</t>
  </si>
  <si>
    <t>743,5044</t>
  </si>
  <si>
    <t>451,9889</t>
  </si>
  <si>
    <t>6,2240</t>
  </si>
  <si>
    <t>175,6000</t>
  </si>
  <si>
    <t>21,2623</t>
  </si>
  <si>
    <t>9,4102</t>
  </si>
  <si>
    <t>364,9996</t>
  </si>
  <si>
    <t xml:space="preserve"> MATED-11160 </t>
  </si>
  <si>
    <t>AQUECEDOR DE MARMITA (MATERIAL: AÇO INOX|TENSÃO: 127V-220V|NÚMERO DE MARMITAS: 25|CONSUMO: 2KW|COMPRIMENTO*: 60CM|LARGURA*: 90CM|ALTURA*: 85CM)*VALORES REFERENCIAIS APROXIMADOS</t>
  </si>
  <si>
    <t>816,2100</t>
  </si>
  <si>
    <t>163,2420</t>
  </si>
  <si>
    <t>10,8091</t>
  </si>
  <si>
    <t>285,8208</t>
  </si>
  <si>
    <t>3,5120</t>
  </si>
  <si>
    <t xml:space="preserve"> ED-14549 </t>
  </si>
  <si>
    <t>MESA DE MADEIRA EM TÁBUA, MEDINDO (220X70X80)CM, PARA REFEITÓRIO DE OBRA (FABRICAÇÃO)</t>
  </si>
  <si>
    <t>127,0600</t>
  </si>
  <si>
    <t>50,8240</t>
  </si>
  <si>
    <t xml:space="preserve"> ED-14454 </t>
  </si>
  <si>
    <t>BANCO DE MADEIRA EM TÁBUA, MEDINDO (105X30X35)CM, PARA VESTIÁRIO/REFEITÓRIO DE OBRA (FORNECIMENTO/FABRICAÇÃO)</t>
  </si>
  <si>
    <t>17,8900</t>
  </si>
  <si>
    <t>28,6240</t>
  </si>
  <si>
    <t xml:space="preserve"> ED-51155 </t>
  </si>
  <si>
    <t>VIDRO COMUM TRANSPARENTE INCOLOR, ESP. 3MM, INCLUSIVE FIXAÇÃO E VEDAÇÃO COM GUARNIÇÃO/GAXETA DE BORRACHA NEOPRENE, FORNECIMENTO E INSTALAÇÃO, EXCLUSIVE CAIXILHO/PERFIL</t>
  </si>
  <si>
    <t>96,4300</t>
  </si>
  <si>
    <t>55,5437</t>
  </si>
  <si>
    <t>3,6660</t>
  </si>
  <si>
    <t xml:space="preserve"> ED-14550 </t>
  </si>
  <si>
    <t>BANCADA DE MADEIRA EM TÁBUA, MEDINDO (220X70X80)CM, PARA REFEITÓRIO DE OBRA (FORNECIMENTO/FABRICAÇÃO)</t>
  </si>
  <si>
    <t>76,7500</t>
  </si>
  <si>
    <t>15,3500</t>
  </si>
  <si>
    <t>11,2920</t>
  </si>
  <si>
    <t>19,6110</t>
  </si>
  <si>
    <t>129,3448</t>
  </si>
  <si>
    <t>7,2320</t>
  </si>
  <si>
    <t>516,0855</t>
  </si>
  <si>
    <t>41,2412</t>
  </si>
  <si>
    <t>6,6560</t>
  </si>
  <si>
    <t>18,1814</t>
  </si>
  <si>
    <t xml:space="preserve"> MATED-11807 </t>
  </si>
  <si>
    <t>CABO UNIPOLAR ISOLADO EM POLÍMERO TERMOPLÁSTICO, TIPO LSHF/ATOX, NÃO HALOGENADO, 450/750V, 70°C - BAIXA TENSÃO (ENCORDOAMENTO: CLASSE 5|SEÇÃO TRANSVERSAL: 4MM2)</t>
  </si>
  <si>
    <t>2,7100</t>
  </si>
  <si>
    <t>23,8480</t>
  </si>
  <si>
    <t>371,3664</t>
  </si>
  <si>
    <t>3,9200</t>
  </si>
  <si>
    <t>153,6500</t>
  </si>
  <si>
    <t xml:space="preserve"> MATED-11225 </t>
  </si>
  <si>
    <t>ARMÁRIO ROUPEIRO (COR: CINZA|MATERIAL: AÇO|NÚMERO DE PORTAS: 4|ALTURA*: 200CM|LARGURA*: 75CM|PROFUNDIDADE*: 40CM)*VALORES REFERENCIAIS APROXIMADOS</t>
  </si>
  <si>
    <t>639,1200</t>
  </si>
  <si>
    <t>1.022,5920</t>
  </si>
  <si>
    <t>3.850,1232</t>
  </si>
  <si>
    <t>728,2044</t>
  </si>
  <si>
    <t>42,9360</t>
  </si>
  <si>
    <t>1.723,4078</t>
  </si>
  <si>
    <t>48,6007</t>
  </si>
  <si>
    <t>117,1503</t>
  </si>
  <si>
    <t>1.197,8682</t>
  </si>
  <si>
    <t>178,1038</t>
  </si>
  <si>
    <t>29,7300</t>
  </si>
  <si>
    <t>356,7600</t>
  </si>
  <si>
    <t xml:space="preserve"> ED-51108 </t>
  </si>
  <si>
    <t>ESCAVAÇÃO MANUAL DE VALA COM PROFUNDIDADE MAIOR QUE 1,5M E MENOR OU IGUAL 3,0M, INCLUSIVE DESCARGA LATERAL</t>
  </si>
  <si>
    <t>63,5700</t>
  </si>
  <si>
    <t>57,2130</t>
  </si>
  <si>
    <t>20,7800</t>
  </si>
  <si>
    <t>124,6800</t>
  </si>
  <si>
    <t xml:space="preserve"> ED-51120 </t>
  </si>
  <si>
    <t>REATERRO MANUAL DE VALA, INCLUSIVE ESPALHAMENTO E COMPACTAÇÃO MANUAL COM SOQUETE</t>
  </si>
  <si>
    <t>48,2000</t>
  </si>
  <si>
    <t>33,5374</t>
  </si>
  <si>
    <t xml:space="preserve"> MATED-13778 </t>
  </si>
  <si>
    <t>PARAFUSO (ROSCA: AUTOATARRAXANTE|APLICAÇÃO: MADEIRA|CABEÇA: CHATA PHILIPS|MATERIAL: AÇO|ACABAMENTO: ZINCADO|COMPRIMENTO: 32MM|DIÂMETRO: 3,9MM)</t>
  </si>
  <si>
    <t>0,0600</t>
  </si>
  <si>
    <t>0,4582</t>
  </si>
  <si>
    <t>8,2909</t>
  </si>
  <si>
    <t xml:space="preserve"> MATED-12176 </t>
  </si>
  <si>
    <t>TELHA GALVANIZADA (MODELO: TRAPEZOIDAL|ACABAMENTO: NATURAL SEM PINTURA|ESPESSURA TELHA: 0,50MM|ALTURA: 40MM|TIPO: SIMPLES SEM ISOLAMENTO TERMOACÚSTICO|MATERIAL: GALVALUME)</t>
  </si>
  <si>
    <t>40,7500</t>
  </si>
  <si>
    <t>15,1145</t>
  </si>
  <si>
    <t xml:space="preserve"> MATED-11354 </t>
  </si>
  <si>
    <t>TÁBUA (ACABAMENTO: BRUTO|SEÇÃO TRANSVERSAL: 1X12"|ESPESSURA: 25MM|LARGURA*: 300MM|TIPO DE MADEIRA: CEDRINHO, PINUS OU MADEIRA EQUIVALENTE DA REGIÃO)*VALORES REFERENCIAIS APROXIMADOS</t>
  </si>
  <si>
    <t>9,9400</t>
  </si>
  <si>
    <t>2,7109</t>
  </si>
  <si>
    <t>7,8917</t>
  </si>
  <si>
    <t xml:space="preserve"> ED-48310 </t>
  </si>
  <si>
    <t>CONCRETO MAGRO, TRAÇO 1:4:8, PREPARADO EM OBRA COM BETONEIRA, SEM FUNÇÃO ESTRUTURAL</t>
  </si>
  <si>
    <t>305,7900</t>
  </si>
  <si>
    <t>1,3395</t>
  </si>
  <si>
    <t>0,3097</t>
  </si>
  <si>
    <t xml:space="preserve"> ED-50361 </t>
  </si>
  <si>
    <t>AJUDANTE DE CARPINTEIRO COM ENCARGOS COMPLEMENTARES</t>
  </si>
  <si>
    <t>15,5500</t>
  </si>
  <si>
    <t>6,4792</t>
  </si>
  <si>
    <t xml:space="preserve"> MATED-11349 </t>
  </si>
  <si>
    <t>SARRAFO (ACABAMENTO: BRUTO|SEÇÃO TRANSVERSAL: 1"X4"[POL.]|ALTURA: 100MM[4"]|ESPESSURA: 25MM[1"]|TIPO DE MADEIRA: CEDRO, MAÇARANDUBA, ANGELIM, PINUS, MISTA OU EQUIVALENTE DA REGIÃO)</t>
  </si>
  <si>
    <t>2,3800</t>
  </si>
  <si>
    <t>1,2495</t>
  </si>
  <si>
    <t>4,3092</t>
  </si>
  <si>
    <t xml:space="preserve"> MATED-11331 </t>
  </si>
  <si>
    <t>PREGO 17X27 COM CABEÇA (COMPRIMENTO: 62,1MM|DIÂMETRO: 3,0MM|QUANTIDADE POR QUILO: 290)</t>
  </si>
  <si>
    <t>0,1076</t>
  </si>
  <si>
    <t>5,2185</t>
  </si>
  <si>
    <t xml:space="preserve"> ED-29612 </t>
  </si>
  <si>
    <t>PINTURA PROVISÓRIA EM LÁTEX (PVA), PARA CHAPA DE COMPENSADO OU SUPERFÍCIE DE MADEIRA, DUAS (2) DEMÃOS, PARA PROTEÇÃO CONTRA INTEMPÉRIES, EXCLUSIVE FUNDO PREPARADOR/SELADOR</t>
  </si>
  <si>
    <t>6,0400</t>
  </si>
  <si>
    <t>2,4160</t>
  </si>
  <si>
    <t xml:space="preserve"> ED-28574 </t>
  </si>
  <si>
    <t>EQUIPE TOPOGRÁFICA, INCLUSIVE ENCARGOS COMPLEMENTARES E ESTAÇÃO TOTAL</t>
  </si>
  <si>
    <t>46,9200</t>
  </si>
  <si>
    <t>2,3460</t>
  </si>
  <si>
    <t>6,3352</t>
  </si>
  <si>
    <t xml:space="preserve"> ED-50371 </t>
  </si>
  <si>
    <t>CARPINTEIRO DE ESQUADRIA COM ENCARGOS COMPLEMENTARES</t>
  </si>
  <si>
    <t>8,7063</t>
  </si>
  <si>
    <t xml:space="preserve"> ED-8143 </t>
  </si>
  <si>
    <t>RASTELAMENTO DE ÁREA COM AFASTAMENTO DE ATÉ VINTE (20) METROS, EXCLUSIVE CAPINA OU ROÇADA MANUAL</t>
  </si>
  <si>
    <t>0,6300</t>
  </si>
  <si>
    <t xml:space="preserve"> ED-28167 </t>
  </si>
  <si>
    <t>QUEIMA CONTROLADA DE MATERIAL VEGETAL PROVENIENTE DE LIMPEZA DE TERRENO</t>
  </si>
  <si>
    <t>0,1000</t>
  </si>
  <si>
    <t xml:space="preserve"> ED-50701 </t>
  </si>
  <si>
    <t>CAPINA MANUAL DO TERRENO, EXCLUSIVE RASTELAMENTO E QUEIMA</t>
  </si>
  <si>
    <t>0,9400</t>
  </si>
  <si>
    <t xml:space="preserve"> EQED-28151 </t>
  </si>
  <si>
    <t>TRATOR SOBRE ESTEIRAS COM LÂMINA (PESO*: 16.668KG|POTÊNCIA: 127KW|REFERÊNCIA: E9540 OU EQUIVALENTE|CAPACIDADE:4,28M3|OPERADOR: INCLUSO|COMBUSTÍVEL: DIESEL)*VALORES REFERENCIAIS APROXIMADOS</t>
  </si>
  <si>
    <t>0,2866</t>
  </si>
  <si>
    <t xml:space="preserve"> EQED-23925 </t>
  </si>
  <si>
    <t>MOTONIVELADORA SOBRE PNEUS (PESO*: 13.032KG|FAIXA DE POTÊNCIA: 120-130CV[88-95KW]|REFERÊNCIA: E9524 OU EQUIVALENTE|OPERADOR: INCLUSO|COMBUSTÍVEL: DIESEL)*VALORES REFERENCIAIS APROXIMADOS</t>
  </si>
  <si>
    <t xml:space="preserve"> EQED-27730 </t>
  </si>
  <si>
    <t>ROLO COMPACTADOR AUTOPROPELIDO (TIPO: PÉ DE CARNEIRO VIBRATÓRIO|POTÊNCIA: 111CV[82KW]|REFERÊNCIA: E9685 OU EQUIVALENTE|PESO: 11.600KG|OPERADOR: INCLUSO)</t>
  </si>
  <si>
    <t xml:space="preserve"> EQED-23928 </t>
  </si>
  <si>
    <t>GRADE DE DISCOS REBOCÁVEL (DIÂMETRO: 60CM[24"]|QUANTIDADE DE DISCOS: 24|REFERÊNCIA: E9518 OU EQUIVALENTE)</t>
  </si>
  <si>
    <t xml:space="preserve"> EQED-29166 </t>
  </si>
  <si>
    <t>CAMINHÃO PLATAFORMA COM TANQUE (TRAÇÃO: 4X2|TIPO: TOCO|CAPACIDADE: 6.000L|PESO*: 21.300KG|COMPRIMENTO*: 6,10M|LARGURA*: 2,50M|POTÊNCIA NOMINAL: 136KW|REFERÊNCIA: E9605[A9323/A9358] OU EQUIVALENTE|COMBUSTÍVEL: DIESEL|OPERADOR: INCLUSO)  *VALORES REFERENCIAIS APROXIMADOS</t>
  </si>
  <si>
    <t xml:space="preserve"> EQED-23927 </t>
  </si>
  <si>
    <t>TRATOR SOBRE PNEUS (PESO*: 5.775KG|POTÊNCIA: 100-110CV[73-80KW]|REFERÊNCIA: E9577 OU EQUIVALENTE|OPERADOR: INCLUSO|COMBUSTÍVEL: DIESEL)*VALORES REFERENCIAIS APROXIMADOS</t>
  </si>
  <si>
    <t>0,1493</t>
  </si>
  <si>
    <t xml:space="preserve"> EQED-23923 </t>
  </si>
  <si>
    <t>PÁ CARREGADEIRA SOBRE PNEUS (PESO*: 11.632KG|CAPACIDADE: 2,9M3|FAIXA DE POTÊNCIA: 140-150CV[103-110KW]|REFERÊNCIA: E9117 OU EQUIVALENTE|OPERADOR: INCLUSO|COMBUSTÍVEL: DIESEL)*VALORES REFERENCIAIS APROXIMADOS</t>
  </si>
  <si>
    <t>0,3413</t>
  </si>
  <si>
    <t>Itens de Transporte</t>
  </si>
  <si>
    <t>Fórmulas</t>
  </si>
  <si>
    <t>x1, x2 e x3</t>
  </si>
  <si>
    <t>Resultado</t>
  </si>
  <si>
    <t>Custo Unitário</t>
  </si>
  <si>
    <t>ITED-29226</t>
  </si>
  <si>
    <t>1,63X  + 3,01</t>
  </si>
  <si>
    <t>x1 = 20,00
x2 = 0,00
x3 = 1,00</t>
  </si>
  <si>
    <t>Custo total de transporte</t>
  </si>
  <si>
    <t>PAVI - PAVIMENTAÇÃO</t>
  </si>
  <si>
    <t xml:space="preserve"> 5851 </t>
  </si>
  <si>
    <t>TRATOR DE ESTEIRAS, POTÊNCIA 150 HP, PESO OPERACIONAL 16,7 T, COM RODA MOTRIZ ELEVADA E LÂMINA 3,18 M3 - CHP DIURNO. AF_06/2014</t>
  </si>
  <si>
    <t>CHOR - CUSTOS HORÁRIOS DE MÁQUINAS E EQUIPAMENTOS</t>
  </si>
  <si>
    <t>CHP</t>
  </si>
  <si>
    <t xml:space="preserve"> 5853 </t>
  </si>
  <si>
    <t>TRATOR DE ESTEIRAS, POTÊNCIA 150 HP, PESO OPERACIONAL 16,7 T, COM RODA MOTRIZ ELEVADA E LÂMINA 3,18 M3 - CHI DIURNO. AF_06/2014</t>
  </si>
  <si>
    <t>CHI</t>
  </si>
  <si>
    <t xml:space="preserve"> 88316 </t>
  </si>
  <si>
    <t>157,0632</t>
  </si>
  <si>
    <t xml:space="preserve"> MATED-11285 </t>
  </si>
  <si>
    <t>BARRA AÇO (TIPO: CA-60|BITOLA: 5MM|MASSA LINEAR: 0,154KG/M)</t>
  </si>
  <si>
    <t>4,7800</t>
  </si>
  <si>
    <t>0,7361</t>
  </si>
  <si>
    <t xml:space="preserve"> MATED-11284 </t>
  </si>
  <si>
    <t>BARRA AÇO (TIPO: CA-60|BITOLA: 4,2MM|MASSA LINEAR: 0,109KG/M)</t>
  </si>
  <si>
    <t>0,0526</t>
  </si>
  <si>
    <t xml:space="preserve"> MATED-11282 </t>
  </si>
  <si>
    <t>BARRA AÇO (TIPO: CA-50|BITOLA: 10MM[3/8"]|MASSA LINEAR: 0,617KG/M)</t>
  </si>
  <si>
    <t>5,0500</t>
  </si>
  <si>
    <t>1,2777</t>
  </si>
  <si>
    <t xml:space="preserve"> MATED-8357 </t>
  </si>
  <si>
    <t>BARRA AÇO (TIPO: CA-50|BITOLA: 8MM[5/16"]|MASSA LINEAR: 0,395KG/M)</t>
  </si>
  <si>
    <t>4,8500</t>
  </si>
  <si>
    <t>0,8003</t>
  </si>
  <si>
    <t>0,4086</t>
  </si>
  <si>
    <t xml:space="preserve"> MATED-8358 </t>
  </si>
  <si>
    <t>BARRA AÇO (TIPO: CA-50 |BITOLA: 12,5MM[1/2"]|MASSA LINEAR: 0,963KG/M)</t>
  </si>
  <si>
    <t>4,3800</t>
  </si>
  <si>
    <t>0,6745</t>
  </si>
  <si>
    <t xml:space="preserve"> MATED-8356 </t>
  </si>
  <si>
    <t>BARRA AÇO (TIPO: CA-50|BITOLA: 6,3MM[1/4"]|MASSA LINEAR: 0,245KG/M)</t>
  </si>
  <si>
    <t>1,0137</t>
  </si>
  <si>
    <t xml:space="preserve"> MATED-8359 </t>
  </si>
  <si>
    <t>BARRA AÇO (TIPO: CA-50|BITOLA: 20MM[3/4"]|MASSA LINEAR: 2,466KG/M)</t>
  </si>
  <si>
    <t>5,0400</t>
  </si>
  <si>
    <t>0,1109</t>
  </si>
  <si>
    <t xml:space="preserve"> MATED-9300 </t>
  </si>
  <si>
    <t>ESPAÇADOR/DISTANCIADOR (MATERIAL: PLÁSTICO|COBRIMENTO: 50MM|TIPO: CIRCULAR ENTRADA LATERAL|BITOLA AÇO: MAIOR 12,5MM)</t>
  </si>
  <si>
    <t>0,4400</t>
  </si>
  <si>
    <t>0,0176</t>
  </si>
  <si>
    <t xml:space="preserve"> MATED-11281 </t>
  </si>
  <si>
    <t>BARRA AÇO (TIPO: CA-50|BITOLA: 16MM[5/8"]|MASSA LINEAR: 1,578KG/M)</t>
  </si>
  <si>
    <t>0,5782</t>
  </si>
  <si>
    <t xml:space="preserve"> MATED-9299 </t>
  </si>
  <si>
    <t>ESPAÇADOR/DISTANCIADOR (MATERIAL: PLÁSTICO|COBRIMENTO: 30MM|TIPO: CIRCULAR ENTRADA LATERAL|BITOLA AÇO: MENOR OU IGUAL 12,5MM)</t>
  </si>
  <si>
    <t>0,1900</t>
  </si>
  <si>
    <t>0,0426</t>
  </si>
  <si>
    <t xml:space="preserve"> ED-50360 </t>
  </si>
  <si>
    <t>AJUDANTE DE ARMADOR COM ENCARGOS COMPLEMENTARES</t>
  </si>
  <si>
    <t>15,6100</t>
  </si>
  <si>
    <t>0,7155</t>
  </si>
  <si>
    <t xml:space="preserve"> ED-50375 </t>
  </si>
  <si>
    <t>ARMADOR COM ENCARGOS COMPLEMENTARES</t>
  </si>
  <si>
    <t>19,0400</t>
  </si>
  <si>
    <t>1,7453</t>
  </si>
  <si>
    <t xml:space="preserve"> MATED-12059 </t>
  </si>
  <si>
    <t>TAXA DE BOMBEAMENTO DE CONCRETO</t>
  </si>
  <si>
    <t>40,9800</t>
  </si>
  <si>
    <t xml:space="preserve"> MATED-9047 </t>
  </si>
  <si>
    <t>CONCRETO DOSADO EM CENTRAL BOMBEÁVEL (RESISTÊNCIA: 25,0MPA|BRITA: 0 E 1|SLUMP: 100+-20)</t>
  </si>
  <si>
    <t>406,6600</t>
  </si>
  <si>
    <t>426,9930</t>
  </si>
  <si>
    <t xml:space="preserve"> ED-8505 </t>
  </si>
  <si>
    <t>APLICAÇÃO DE CONCRETO EM FUNDAÇÃO OU LASTRO, INCLUSIVE ESPALHAMENTO, ADENSAMENTO E ACABAMENTO</t>
  </si>
  <si>
    <t>19,8600</t>
  </si>
  <si>
    <t>48,1953</t>
  </si>
  <si>
    <t xml:space="preserve"> EQED-23040 </t>
  </si>
  <si>
    <t>COMPACTADOR COM PLACA VIBRATÓRIA REVERSÍVEL (MOTOR: 4 TEMPOS|COMBUSTÍVEL: GASOLINA|FORÇA IMPACTO*: 1.500KGF|POTÊNCIA: 5,5CV[4,04KW]|PESO*: 105KG|REFERÊNCIA: 1442 OU EQUIVALENTE|OPERADOR: NÃO INCLUSO)*VALORES REFERENCIAIS APROXIMADOS</t>
  </si>
  <si>
    <t>8,3367</t>
  </si>
  <si>
    <t xml:space="preserve"> ED-8569 </t>
  </si>
  <si>
    <t>FÔRMA PARA VIGA CINTA/BLOCO COM CHAPA DE COMPENSADO RESINADO, ESP. 12MM (DESMONTAGEM)</t>
  </si>
  <si>
    <t>5,2300</t>
  </si>
  <si>
    <t xml:space="preserve"> ED-8568 </t>
  </si>
  <si>
    <t>FÔRMA PARA VIGA CINTA/BLOCO COM CHAPA DE COMPENSADO RESINADO, ESP. 12MM (MONTAGEM)</t>
  </si>
  <si>
    <t>13,7900</t>
  </si>
  <si>
    <t xml:space="preserve"> ED-8567 </t>
  </si>
  <si>
    <t>FÔRMA PARA VIGA CINTA/BLOCO COM CHAPA DE COMPENSADO RESINADO, ESP. 12MM (FABRICAÇÃO)</t>
  </si>
  <si>
    <t>71,1300</t>
  </si>
  <si>
    <t>23,7100</t>
  </si>
  <si>
    <t>321,0795</t>
  </si>
  <si>
    <t xml:space="preserve"> ED-8503 </t>
  </si>
  <si>
    <t>LANÇAMENTO DE CONCRETO EM FUNDAÇÃO OU LASTRO, INCLUSIVE TRANSPORTE ATÉ O LOCAL DE APLICAÇÃO, EXCLUSIVE APLICAÇÃO</t>
  </si>
  <si>
    <t>49,7300</t>
  </si>
  <si>
    <t xml:space="preserve"> MATED-11361 </t>
  </si>
  <si>
    <t>TINTA (TIPO: ASFÁLTICA IMPERMEABILIZANTE EMULSIONADA EM ÁGUA|APLICAÇÃO: ALVENARIA, CONCRETO, MADEIRA E METAIS)</t>
  </si>
  <si>
    <t>l</t>
  </si>
  <si>
    <t>11,7700</t>
  </si>
  <si>
    <t>9,4160</t>
  </si>
  <si>
    <t xml:space="preserve"> ED-52306 </t>
  </si>
  <si>
    <t>AJUDANTE IMPERMEABILIZADOR COM ENCARGOS COMPLEMENTARES</t>
  </si>
  <si>
    <t>2,8260</t>
  </si>
  <si>
    <t xml:space="preserve"> ED-52307 </t>
  </si>
  <si>
    <t>IMPERMEABILIZADOR COM ENCARGOS COMPLEMENTARES</t>
  </si>
  <si>
    <t>7,6840</t>
  </si>
  <si>
    <t>21,5857</t>
  </si>
  <si>
    <t xml:space="preserve"> ED-8506 </t>
  </si>
  <si>
    <t>APLICAÇÃO DE CONCRETO EM ESTRUTURA, INCLUSIVE ESPALHAMENTO, ADENSAMENTO E ACABAMENTO</t>
  </si>
  <si>
    <t>29,7900</t>
  </si>
  <si>
    <t xml:space="preserve"> ED-8391 </t>
  </si>
  <si>
    <t>FÔRMA PARA VIGA COM CHAPA DE COMPENSADO PLASTIFICADO, ESP. 12MM (MONTAGEM)</t>
  </si>
  <si>
    <t xml:space="preserve"> ED-8390 </t>
  </si>
  <si>
    <t>FÔRMA PARA VIGA COM CHAPA DE COMPENSADO PLASTIFICADO, ESP. 12MM (FABRICAÇÃO)</t>
  </si>
  <si>
    <t>93,9000</t>
  </si>
  <si>
    <t>18,7800</t>
  </si>
  <si>
    <t xml:space="preserve"> ED-8392 </t>
  </si>
  <si>
    <t>FÔRMA PARA VIGA COM CHAPA DE COMPENSADO PLASTIFICADO, ESP. 12MM (DESMONTAGEM)</t>
  </si>
  <si>
    <t xml:space="preserve"> ED-50380 </t>
  </si>
  <si>
    <t>MONTADOR COM ENCARGOS COMPLEMENTARES</t>
  </si>
  <si>
    <t>17,0500</t>
  </si>
  <si>
    <t>1,7862</t>
  </si>
  <si>
    <t xml:space="preserve"> ED-50366 </t>
  </si>
  <si>
    <t>AJUDANTE ESPECIALIZADO COM ENCARGOS COMPLEMENTARES</t>
  </si>
  <si>
    <t>16,4700</t>
  </si>
  <si>
    <t>1,7254</t>
  </si>
  <si>
    <t xml:space="preserve"> MATED-11208 </t>
  </si>
  <si>
    <t>ESCORAMENTO METÁLICO (ABERTURA: 200-310CM|TIPO: A|ACESSÓRIO: INCLUSOS|LOCAÇÃO: MENSAL)</t>
  </si>
  <si>
    <t>unxmês</t>
  </si>
  <si>
    <t>10,1700</t>
  </si>
  <si>
    <t>12,7125</t>
  </si>
  <si>
    <t xml:space="preserve"> MATED-11209 </t>
  </si>
  <si>
    <t>ESCORAMENTO METÁLICO (ABERTURA: 300-450CM|TIPO: B|ACESSÓRIO: INCLUSOS|LOCAÇÃO: MENSAL)</t>
  </si>
  <si>
    <t>10,9800</t>
  </si>
  <si>
    <t>13,7250</t>
  </si>
  <si>
    <t xml:space="preserve"> ED-8417 </t>
  </si>
  <si>
    <t>FÔRMA PARA PILAR COM CHAPA DE COMPENSADO PLASTIFICADO, ESP. 14MM (DESMONTAGEM)</t>
  </si>
  <si>
    <t>3,7200</t>
  </si>
  <si>
    <t xml:space="preserve"> ED-8416 </t>
  </si>
  <si>
    <t>FÔRMA PARA PILAR COM CHAPA DE COMPENSADO PLASTIFICADO, ESP. 14MM (MONTAGEM)</t>
  </si>
  <si>
    <t>11,1300</t>
  </si>
  <si>
    <t xml:space="preserve"> ED-8415 </t>
  </si>
  <si>
    <t>FÔRMA PARA PILAR COM CHAPA DE COMPENSADO PLASTIFICADO, ESP. 14MM (FABRICAÇÃO)</t>
  </si>
  <si>
    <t>129,0600</t>
  </si>
  <si>
    <t>25,8120</t>
  </si>
  <si>
    <t xml:space="preserve"> MATED-29525 </t>
  </si>
  <si>
    <t>TELA DE AÇO CA-60 SOLDADA TIPO Q-92 (DIÂMETRO DO FIO: 4,20MM|TRAMA: 150X150MM|TIPO DA MALHA: QUADRANGULAR|PESO: 1,48KG/M2)</t>
  </si>
  <si>
    <t>10,1300</t>
  </si>
  <si>
    <t>11,1430</t>
  </si>
  <si>
    <t xml:space="preserve"> MATED-9297 </t>
  </si>
  <si>
    <t>ESPAÇADOR/DISTANCIADOR (MATERIAL: PLÁSTICO|COBRIMENTO: 30MM|TIPO: TORRE/CADEIRINHA/PINO|BITOLA AÇO: MENOR OU IGUAL 12,5MM)</t>
  </si>
  <si>
    <t>0,2400</t>
  </si>
  <si>
    <t>1,2240</t>
  </si>
  <si>
    <t>0,2016</t>
  </si>
  <si>
    <t>1,0130</t>
  </si>
  <si>
    <t>1,2356</t>
  </si>
  <si>
    <t xml:space="preserve"> ED-8396 </t>
  </si>
  <si>
    <t>FÔRMA PARA LAJE COM CHAPA DE COMPENSADO PLASTIFICADO, ESP. 12MM (DESMONTAGEM)</t>
  </si>
  <si>
    <t>2,7900</t>
  </si>
  <si>
    <t xml:space="preserve"> ED-8395 </t>
  </si>
  <si>
    <t>FÔRMA PARA LAJE COM CHAPA DE COMPENSADO PLASTIFICADO, ESP. 12MM (MONTAGEM)</t>
  </si>
  <si>
    <t>10,0800</t>
  </si>
  <si>
    <t xml:space="preserve"> ED-8394 </t>
  </si>
  <si>
    <t>FÔRMA PARA LAJE COM CHAPA DE COMPENSADO PLASTIFICADO, ESP. 12MM (FABRICAÇÃO)</t>
  </si>
  <si>
    <t>79,5300</t>
  </si>
  <si>
    <t>15,9060</t>
  </si>
  <si>
    <t>FUES - FUNDAÇÕES E ESTRUTURAS</t>
  </si>
  <si>
    <t xml:space="preserve"> MATED- 13085 </t>
  </si>
  <si>
    <t>ADESIVO (TIPO: BICOMPONENTE| COMPOSIÇÃO: RESINA EPÓXI|APLICAÇÃO: CONCRETO/AÇO/PEDRA| DENSIDADE RELATIVA*: 1, 5KG/DM3) *VALORES MÉDIOS REFERENCIAIS</t>
  </si>
  <si>
    <t xml:space="preserve"> E9521 </t>
  </si>
  <si>
    <t>Grupo gerador - 3,2 kVA</t>
  </si>
  <si>
    <t xml:space="preserve"> E9683 </t>
  </si>
  <si>
    <t>Martelete perfurador/rompedor elétrico - 0,90 kW</t>
  </si>
  <si>
    <t>B</t>
  </si>
  <si>
    <t xml:space="preserve"> P9824 </t>
  </si>
  <si>
    <t>Servente</t>
  </si>
  <si>
    <t>14,4700</t>
  </si>
  <si>
    <t>Adicional de Mão de obra (%)</t>
  </si>
  <si>
    <t>Custo horário total de mão de obra</t>
  </si>
  <si>
    <t>Custo horário total de execução</t>
  </si>
  <si>
    <t>Produção de equipe</t>
  </si>
  <si>
    <t>Custo unitário de execução</t>
  </si>
  <si>
    <t>Custo do FIC</t>
  </si>
  <si>
    <t>Custo do FIT</t>
  </si>
  <si>
    <t>C</t>
  </si>
  <si>
    <t>MATERIAL</t>
  </si>
  <si>
    <t xml:space="preserve"> M1527 </t>
  </si>
  <si>
    <t>Broca de widia - D = 10 mm e C = 150 mm</t>
  </si>
  <si>
    <t>7,8300</t>
  </si>
  <si>
    <t>0,5941</t>
  </si>
  <si>
    <t>Custo unitário total de material</t>
  </si>
  <si>
    <t xml:space="preserve"> ED-48324 </t>
  </si>
  <si>
    <t>TRANSPORTE, LANÇAMENTO E ADENSAMENTO DE CONCRETO EM RADIER, PISO OU ELEMENTO PRÉ MOLDADO, INCLUSIVE ACABAMENTO</t>
  </si>
  <si>
    <t>74,7900</t>
  </si>
  <si>
    <t>78,5295</t>
  </si>
  <si>
    <t>8,1700</t>
  </si>
  <si>
    <t>239,0542</t>
  </si>
  <si>
    <t xml:space="preserve"> ED-31576 </t>
  </si>
  <si>
    <t>FÔRMA E DESFORMA PARA VIGA DE MADEIRA COM TÁBUA E SARRAFO, REAPROVEITAMENTO (5X), EXCLUSIVE ESCORAMENTO</t>
  </si>
  <si>
    <t>35,4100</t>
  </si>
  <si>
    <t>1.194,2023</t>
  </si>
  <si>
    <t xml:space="preserve"> ED-8486 </t>
  </si>
  <si>
    <t>CONCRETO ESTRUTURAL, PREPARADO EM OBRA COM BETONEIRA, CONTROLE "A", COM FCK 20MPA, BRITA Nº (1 E 2), CONSISTÊNCIA PARA VIBRAÇÃO (FABRICAÇÃO)</t>
  </si>
  <si>
    <t>407,3500</t>
  </si>
  <si>
    <t>427,7175</t>
  </si>
  <si>
    <t>PARE - PAREDES/PAINEIS</t>
  </si>
  <si>
    <t xml:space="preserve"> ED-48306 </t>
  </si>
  <si>
    <t>ARGAMASSA, TRAÇO 1:7 (CIMENTO E AREIA), COM PREPARO MECANIZADO</t>
  </si>
  <si>
    <t xml:space="preserve"> 00034580 </t>
  </si>
  <si>
    <t>BLOCO DE CONCRETO ESTRUTURAL 19 X 19 X 39 CM, FBK 8 MPA (NBR 6136)</t>
  </si>
  <si>
    <t xml:space="preserve"> 95264 </t>
  </si>
  <si>
    <t>COMPACTADOR DE SOLOS DE PERCUSÃO (SOQUETE) COM MOTOR A GASOLINA, POTÊNCIA 3 CV - CHP DIURNO. AF_09/2016</t>
  </si>
  <si>
    <t xml:space="preserve"> 95265 </t>
  </si>
  <si>
    <t>COMPACTADOR DE SOLOS DE PERCUSÃO (SOQUETE) COM MOTOR A GASOLINA, POTÊNCIA 3 CV - CHI DIURNO. AF_09/2016</t>
  </si>
  <si>
    <t xml:space="preserve"> 88309 </t>
  </si>
  <si>
    <t>Equipamento</t>
  </si>
  <si>
    <t xml:space="preserve"> MATED-11258 </t>
  </si>
  <si>
    <t>CIMENTO PORTLAND CP II-E-32 (RESISTÊNCIA: 32,00MPA)</t>
  </si>
  <si>
    <t xml:space="preserve"> MATED-11251 </t>
  </si>
  <si>
    <t>PEDRA BRITADA POSTO OBRA (NÚMERO: 2|GRANULOMETRIA: 19-38MM)</t>
  </si>
  <si>
    <t xml:space="preserve"> MATED-12058 </t>
  </si>
  <si>
    <t>LONA PLÁSTICA (COR: PRETA|ESPESSURA: 150 MICRAS)</t>
  </si>
  <si>
    <t>0,6600</t>
  </si>
  <si>
    <t>0,6930</t>
  </si>
  <si>
    <t>1,4130</t>
  </si>
  <si>
    <t xml:space="preserve"> ED-31568 </t>
  </si>
  <si>
    <t>FÔRMA E DESFORMA PARA PILAR DE MADEIRA COM TÁBUA E SARRAFO, REAPROVEITAMENTO (5X), EXCLUSIVE ESCORAMENTO</t>
  </si>
  <si>
    <t>40,2400</t>
  </si>
  <si>
    <t>5,1507</t>
  </si>
  <si>
    <t>11,8978</t>
  </si>
  <si>
    <t xml:space="preserve"> ED-31584 </t>
  </si>
  <si>
    <t>FÔRMA E DESFORMA PARA LAJE DE MADEIRA COM TÁBUA E SARRAFO, REAPROVEITAMENTO (5X), EXCLUSIVE ESCORAMENTO</t>
  </si>
  <si>
    <t>28,0100</t>
  </si>
  <si>
    <t>15,0134</t>
  </si>
  <si>
    <t xml:space="preserve"> 91283 </t>
  </si>
  <si>
    <t>CORTADORA DE PISO COM MOTOR 4 TEMPOS A GASOLINA, POTÊNCIA DE 13 HP, COM DISCO DE CORTE DIAMANTADO SEGMENTADO PARA CONCRETO, DIÂMETRO DE 350 MM, FURO DE 1" (14 X 1") - CHP DIURNO. AF_08/2015</t>
  </si>
  <si>
    <t xml:space="preserve"> ED-20567 </t>
  </si>
  <si>
    <t>ESTRUTURA METÁLICA EM PERFIL LAMINADO/SOLDADO, EXCLUSIVE PINTURA (FABRICAÇÃO)</t>
  </si>
  <si>
    <t xml:space="preserve"> ED-20568 </t>
  </si>
  <si>
    <t>ESTRUTURA METÁLICA EM PERFIL LAMINADO/SOLDADO, EXCLUSIVE PINTURA (TRANSPORTE E MONTAGEM)</t>
  </si>
  <si>
    <t xml:space="preserve"> MATED-20139 </t>
  </si>
  <si>
    <t>AÇO (APLICAÇÃO: USO GERAL|NORMAS: ASTM A-36/A-572)</t>
  </si>
  <si>
    <t xml:space="preserve"> MATED-20138 </t>
  </si>
  <si>
    <t>AÇO (APLICAÇÃO: PERFIS ESTRUTURAIS|NORMAS: ASTM A-36/A-572)</t>
  </si>
  <si>
    <t xml:space="preserve"> MATED-20140 </t>
  </si>
  <si>
    <t>AÇO (APLICAÇÃO: CHAPAS |NORMA: ASTM A-36)</t>
  </si>
  <si>
    <t xml:space="preserve"> MATED-11432 </t>
  </si>
  <si>
    <t>SOLVENTE DILUENTE (BASE: AGUARRÁS)</t>
  </si>
  <si>
    <t>19,4100</t>
  </si>
  <si>
    <t>0,5823</t>
  </si>
  <si>
    <t xml:space="preserve"> MATED-11433 </t>
  </si>
  <si>
    <t>LIXA PARA SUPERFÍCIE METÁLICA EM FOLHA (GRÃO: 100|DIMENSÃO: 225X275MM)</t>
  </si>
  <si>
    <t>1,3300</t>
  </si>
  <si>
    <t>0,3990</t>
  </si>
  <si>
    <t xml:space="preserve"> MATED-12750 </t>
  </si>
  <si>
    <t>FUNDO PARA SUPERFÍCIE GALVANIZADA (ACABAMENTO: FOSCO)</t>
  </si>
  <si>
    <t>32,4300</t>
  </si>
  <si>
    <t>3,8916</t>
  </si>
  <si>
    <t xml:space="preserve"> MATED-11444 </t>
  </si>
  <si>
    <t>TINTA (TIPO: ESMALTE SINTÉTICO PREMIUM|APLICAÇÃO: MADEIRA, METAIS E PVC|ACABAMENTO: ACETINADO)</t>
  </si>
  <si>
    <t>30,5200</t>
  </si>
  <si>
    <t>4,8832</t>
  </si>
  <si>
    <t xml:space="preserve"> ED-50365 </t>
  </si>
  <si>
    <t>AJUDANTE DE PINTOR COM ENCARGOS COMPLEMENTARES</t>
  </si>
  <si>
    <t>16,8200</t>
  </si>
  <si>
    <t>1,3456</t>
  </si>
  <si>
    <t xml:space="preserve"> ED-50382 </t>
  </si>
  <si>
    <t>PINTOR COM ENCARGOS COMPLEMENTARES</t>
  </si>
  <si>
    <t>20,2700</t>
  </si>
  <si>
    <t>16,2160</t>
  </si>
  <si>
    <t xml:space="preserve"> ED-7830 </t>
  </si>
  <si>
    <t>SERRALHEIRO COM ENCARGOS COMPLEMENTARES</t>
  </si>
  <si>
    <t xml:space="preserve"> ITC.LAM.114 </t>
  </si>
  <si>
    <t>PARAFUSO AUTOBROCANTE 12 - 14X3/4"</t>
  </si>
  <si>
    <t xml:space="preserve"> ITC.LAM.115 </t>
  </si>
  <si>
    <t>PARAFUSO AUTOBROCANTE 14 - 14X7/8"</t>
  </si>
  <si>
    <t xml:space="preserve"> 008089 </t>
  </si>
  <si>
    <t>SBC</t>
  </si>
  <si>
    <t>INSUMO DESCONTINUADO - PARAFUSO ESTRUTURAL SEXTAVADO ASTM A 325 3/4" x 1.3/4"</t>
  </si>
  <si>
    <t xml:space="preserve"> ITC.LAM.117 </t>
  </si>
  <si>
    <t>PARAFUSO DE ANCORAGEM (CHUMBADOR) 1/4'' X 50MM</t>
  </si>
  <si>
    <t xml:space="preserve"> MATED-11352 </t>
  </si>
  <si>
    <t>TÁBUA (ACABAMENTO: BRUTO|SEÇÃO TRANSVERSAL: 1X9"|ESPESSURA: 25MM|LARGURA*: 225-250MM|TIPO DE MADEIRA: CEDRINHO, PINUS OU MADEIRA EQUIVALENTE DA REGIÃO)*VALORES REFERENCIAIS APROXIMADOS</t>
  </si>
  <si>
    <t>5,9500</t>
  </si>
  <si>
    <t>0,0050</t>
  </si>
  <si>
    <t xml:space="preserve"> MATED-11278 </t>
  </si>
  <si>
    <t>CHAPA DE COMPENSADO RESINADO (ESPESSURA: 14MM|DIMENSÃO: 1,10X2,20M)</t>
  </si>
  <si>
    <t>24,8500</t>
  </si>
  <si>
    <t>0,0508</t>
  </si>
  <si>
    <t>0,9086</t>
  </si>
  <si>
    <t xml:space="preserve"> ED-28527 </t>
  </si>
  <si>
    <t>CAVALETE METÁLICO, EM TUBO DE AÇO GALVANIZADO, LARGURA DE 90CM, ALTURA DE 150CM, INCLUSIVE FORNECIMENTO E PINTURA COM ESMALTE SINTÉTICO EM DUAS (2) DEMÃOS COM UMA (1) DEMÃO DE FUNDO ANTICORROSIVO (FORNECIMENTO/FABRICAÇÃO)</t>
  </si>
  <si>
    <t>272,9000</t>
  </si>
  <si>
    <t>0,0576</t>
  </si>
  <si>
    <t xml:space="preserve"> MATED-9073 </t>
  </si>
  <si>
    <t>ANDAIME METÁLICO (PERÍODO DE LOCAÇÃO: MENSAL|TIPO: FACHADEIRO|LARGURA: 120CM|ALTURA: 200CM|PISO METÁLICO: INCLUSO|SAPATA: INCLUSO|ACESSÓRIOS DE MONTAGEM: INCLUSO|MONTAGEM: NÃO INCLUSO)</t>
  </si>
  <si>
    <t>9,2200</t>
  </si>
  <si>
    <t>0,8925</t>
  </si>
  <si>
    <t>2,0451</t>
  </si>
  <si>
    <t>3,2904</t>
  </si>
  <si>
    <t>2,2507</t>
  </si>
  <si>
    <t xml:space="preserve"> MATED-28546 </t>
  </si>
  <si>
    <t>CORDA (MATERIAL: POLIAMIDA|DIÂMETRO: 12MM|TIPO: CORDA TRANÇADA|APLICAÇÃO: TRABALHO EM ALTURA)</t>
  </si>
  <si>
    <t>2,9100</t>
  </si>
  <si>
    <t>0,2495</t>
  </si>
  <si>
    <t xml:space="preserve"> MATED-28545 </t>
  </si>
  <si>
    <t>CHUMBADOR EXPANSÍVEL (TIPO: CBA PITÃO|MATERIAL: AÇO CARBONO|DIÂMETRO DA ROSCA: 1/4"|DIÂMETRO DO FURO: 3/8"[10MM])</t>
  </si>
  <si>
    <t>3,5700</t>
  </si>
  <si>
    <t>0,4760</t>
  </si>
  <si>
    <t>0,3040</t>
  </si>
  <si>
    <t>0,0833</t>
  </si>
  <si>
    <t>0,0161</t>
  </si>
  <si>
    <t xml:space="preserve"> MATED-11246 </t>
  </si>
  <si>
    <t>TELA POLIETILENO PARA PROTEÇÃO DE FACHADA (DIMENSÕES DA TRAMA: 2X2MM|LARGURA: 3,00 M)</t>
  </si>
  <si>
    <t>4,6700</t>
  </si>
  <si>
    <t>5,6390</t>
  </si>
  <si>
    <t xml:space="preserve"> MATED-28547 </t>
  </si>
  <si>
    <t>ABRAÇADEIRA (MATERIAL: NYLON|COMPRIMENTO: 150MM|LARGURA*: 3,6MM|COR: PRETA)</t>
  </si>
  <si>
    <t>0,1100</t>
  </si>
  <si>
    <t>0,2310</t>
  </si>
  <si>
    <t>1,2952</t>
  </si>
  <si>
    <t>1,7362</t>
  </si>
  <si>
    <t>2,8175</t>
  </si>
  <si>
    <t xml:space="preserve"> ED-8347 </t>
  </si>
  <si>
    <t>ARGAMASSA, TRAÇO 1:3 (CIMENTO E AREIA), COM ADITIVO EXPANSOR PARA ARGAMASSA DE ENCUNHAMENTO, PREPARO MANUAL</t>
  </si>
  <si>
    <t>524,8600</t>
  </si>
  <si>
    <t>1,8370</t>
  </si>
  <si>
    <t xml:space="preserve"> MATED-12364 </t>
  </si>
  <si>
    <t>TIJOLO CERÂMICO FURADO (TIPO: VEDAÇÃO|QUANTIDADE DE FUROS: 8|LARGURA: 9CM|COMPRIMENTO: 29CM|ALTURA: 19CM)</t>
  </si>
  <si>
    <t>0,8400</t>
  </si>
  <si>
    <t>14,7000</t>
  </si>
  <si>
    <t>4,7100</t>
  </si>
  <si>
    <t>12,8067</t>
  </si>
  <si>
    <t>301,0000</t>
  </si>
  <si>
    <t>2,7415</t>
  </si>
  <si>
    <t xml:space="preserve"> ED-48302 </t>
  </si>
  <si>
    <t>ARGAMASSA, TRAÇO 1:3 (CIMENTO E AREIA), COM PREPARO MECANIZADO</t>
  </si>
  <si>
    <t>453,9000</t>
  </si>
  <si>
    <t>2,4965</t>
  </si>
  <si>
    <t>1,6956</t>
  </si>
  <si>
    <t>2,3052</t>
  </si>
  <si>
    <t>6,4762</t>
  </si>
  <si>
    <t>8,8046</t>
  </si>
  <si>
    <t>6,6220</t>
  </si>
  <si>
    <t xml:space="preserve"> MATED-11445 </t>
  </si>
  <si>
    <t>LIXA PARA SUPERFÍCIE MADEIRA/MASSA EM FOLHA (GRÃO: 100|DIMENSÃO: 225X275MM)</t>
  </si>
  <si>
    <t>0,7900</t>
  </si>
  <si>
    <t>0,0316</t>
  </si>
  <si>
    <t xml:space="preserve"> MATED-11440 </t>
  </si>
  <si>
    <t>SELADOR ACRÍLICO (APLICAÇÃO: BLOCOS, CONCRETO OU REBOCO|COR: BRANCO)</t>
  </si>
  <si>
    <t>7,4700</t>
  </si>
  <si>
    <t>1,1205</t>
  </si>
  <si>
    <t>1,6820</t>
  </si>
  <si>
    <t>2,0270</t>
  </si>
  <si>
    <t xml:space="preserve"> MATED-11448 </t>
  </si>
  <si>
    <t>TINTA (TIPO: ACRÍLICA PREMIUM|APLICAÇÃO: ALVENARIA, CONCRETO, GESSO E REBOCO|ACABAMENTO: FOSCO)</t>
  </si>
  <si>
    <t>21,0500</t>
  </si>
  <si>
    <t>4,4205</t>
  </si>
  <si>
    <t>2,1267</t>
  </si>
  <si>
    <t>5,1257</t>
  </si>
  <si>
    <t>0,0790</t>
  </si>
  <si>
    <t xml:space="preserve"> MATED-11436 </t>
  </si>
  <si>
    <t>MASSA CORRIDA (TIPO: ACRÍLICA|APLICAÇÃO: ALVENARIA, CONCRETO, GESSO E REBOCO)</t>
  </si>
  <si>
    <t>5,6600</t>
  </si>
  <si>
    <t>6,4157</t>
  </si>
  <si>
    <t>2,9368</t>
  </si>
  <si>
    <t>7,0784</t>
  </si>
  <si>
    <t>6,9080</t>
  </si>
  <si>
    <t>9,3916</t>
  </si>
  <si>
    <t xml:space="preserve"> ED-48305 </t>
  </si>
  <si>
    <t>ARGAMASSA, TRAÇO 1:6 (CIMENTO E AREIA), COM PREPARO MECANIZADO</t>
  </si>
  <si>
    <t>320,2500</t>
  </si>
  <si>
    <t>7,0455</t>
  </si>
  <si>
    <t xml:space="preserve"> MATED-9082 </t>
  </si>
  <si>
    <t>REVESTIMENTO CERÂMICO (PADRÃO: EXTRA|ACABAMENTO: ESMALTADO|APLICAÇÃO: PAREDE|PEI: III|AMBIENTE: INTERNO OU EXTERNO|DIMENSÃO: ÁREA ATÉ 2025CM2)</t>
  </si>
  <si>
    <t>25,7400</t>
  </si>
  <si>
    <t>27,0270</t>
  </si>
  <si>
    <t xml:space="preserve"> MATED-12351 </t>
  </si>
  <si>
    <t>ARGAMASSA COLANTE (TIPO: AC-I|UTILIZAÇÃO: AMBIENTES INTERNOS)</t>
  </si>
  <si>
    <t>0,4700</t>
  </si>
  <si>
    <t>2,2208</t>
  </si>
  <si>
    <t xml:space="preserve"> ED-50369 </t>
  </si>
  <si>
    <t>AZULEJISTA COM ENCARGOS COMPLEMENTARES</t>
  </si>
  <si>
    <t>20,3500</t>
  </si>
  <si>
    <t>14,2127</t>
  </si>
  <si>
    <t>4,9343</t>
  </si>
  <si>
    <t xml:space="preserve"> ED-50718 </t>
  </si>
  <si>
    <t>APLICAÇÃO DE REJUNTE CIMENTÍCIO COLORIDO INDUSTRIALIZADO PARA REVESTIMENTOS DE PAREDE/PISO COM JUNTAS DE ATÉ 3MM DE ESPESSURA</t>
  </si>
  <si>
    <t>4,0700</t>
  </si>
  <si>
    <t xml:space="preserve"> EQED-17995 </t>
  </si>
  <si>
    <t>PISTOLA DE FIXAÇÃO FINCA PINO (SITEMA DE FIXAÇÃO: PÓLVORA|CALIBRE: .27|OPERADOR: NÃO INCLUSO)</t>
  </si>
  <si>
    <t xml:space="preserve"> MATED-28781 </t>
  </si>
  <si>
    <t>TIRANTE (MATERIAL: AÇO GALVANIZADO|NÚMERO: 10|DIÂMETRO*: 4,19MM|COMPRIMENTO: 50CM)*VALORES REFERENCIAIS APROXIMADOS</t>
  </si>
  <si>
    <t>1,3000</t>
  </si>
  <si>
    <t>1,9500</t>
  </si>
  <si>
    <t xml:space="preserve"> MATED-8134 </t>
  </si>
  <si>
    <t>MASSA DE REJUNTE (APLICAÇÃO: CHAPA DE GESSO ACARTONADO)</t>
  </si>
  <si>
    <t>0,9485</t>
  </si>
  <si>
    <t xml:space="preserve"> MATED-17987 </t>
  </si>
  <si>
    <t>PINO LISO (MEDIDAS: 1/4"X28MM|MATERIAL: AÇO|ARRUELA: CÔNICA)</t>
  </si>
  <si>
    <t>0,2900</t>
  </si>
  <si>
    <t>0,4350</t>
  </si>
  <si>
    <t xml:space="preserve"> MATED-8137 </t>
  </si>
  <si>
    <t>PARAFUSO (ROSCA: AUTOATARRAXANTE|CABEÇA: LENTILHA|MATERIAL: AÇO|ACABAMENTO: ZINCADO|COMPRIMENTO: 9,5MM|DIAMETRO: 4,2MM|APLICAÇÃO: CHAPA DE GESSO ACARTONADO)</t>
  </si>
  <si>
    <t>0,0700</t>
  </si>
  <si>
    <t>0,1050</t>
  </si>
  <si>
    <t xml:space="preserve"> MATED-8133 </t>
  </si>
  <si>
    <t>FITA MICROPERFURADA (LARGURA: 5CM|APLICAÇÃO: TRATAMENTO DE JUNTA EM CHAPA DE GESSO PARA ACARTONADO)</t>
  </si>
  <si>
    <t>0,2200</t>
  </si>
  <si>
    <t>0,3300</t>
  </si>
  <si>
    <t xml:space="preserve"> MATED-28782 </t>
  </si>
  <si>
    <t>UNIÃO (MATERIAL: AÇO GALVANIZADO|LARGURA: 40MM|COMPRIMENTO: 90MM|ESPESSURA: 0,5MM|APLICAÇÃO: PERFIL CANALETA "C")</t>
  </si>
  <si>
    <t>1,2400</t>
  </si>
  <si>
    <t>0,1669</t>
  </si>
  <si>
    <t xml:space="preserve"> MATED-8135 </t>
  </si>
  <si>
    <t>PARAFUSO (ROSCA: AUTOATARRAXANTE|CABEÇA: TROMBETA|MATERIAL: AÇO|ACABAMENTO: FOSFATIZADO|COMPRIMENTO: 25MM|DIÂMETRO: 3,5MM|APLICAÇÃO: CHAPA DE GESSO ACARTONADO)</t>
  </si>
  <si>
    <t>1,3200</t>
  </si>
  <si>
    <t xml:space="preserve"> MATED-8130 </t>
  </si>
  <si>
    <t>CHAPA DE GESSO ACARTONADO (TIPO: STANDARD [ST]|COR: BRANCA|ESPESSURA: 12,5 MM|LARGURA: 120CM|ALTURA*: 180CM|PESO: 8[KG/M2])*VALOR REFERENCIAL</t>
  </si>
  <si>
    <t>12,6200</t>
  </si>
  <si>
    <t>13,2510</t>
  </si>
  <si>
    <t xml:space="preserve"> MATED-28771 </t>
  </si>
  <si>
    <t>PRESILHA REGULADORA PARA PERFIL (MATERIAL: AÇO GALVANIZADO|LARGURA: 43MM|ESPESSURA: 0,95MM|COMPRIMENTO*: 114MM)*VALORES REFERENCIAIS APROXIMADOS</t>
  </si>
  <si>
    <t>1,1900</t>
  </si>
  <si>
    <t>1,7850</t>
  </si>
  <si>
    <t>4,4655</t>
  </si>
  <si>
    <t xml:space="preserve"> ED-50376 </t>
  </si>
  <si>
    <t>GESSEIRO COM ENCARGOS COMPLEMENTARES</t>
  </si>
  <si>
    <t>19,4800</t>
  </si>
  <si>
    <t>10,2038</t>
  </si>
  <si>
    <t>3,7007</t>
  </si>
  <si>
    <t xml:space="preserve"> ED-28779 </t>
  </si>
  <si>
    <t>CANTONEIRA COM ABAS DESIGUAIS (SÉRIE: MÉTRICA|MATERIAL: AÇO|DIMENSÕES: 13X30MM|ESPESSURA: 3/16" OU 4,76MM|MASSA LINEAR: 0,18KG/M)   FORNECIMENTO, EXCLUSIVE SERVIÇO DE MONTAGEM/INSTALAÇÃO</t>
  </si>
  <si>
    <t>1,1100</t>
  </si>
  <si>
    <t>1,2210</t>
  </si>
  <si>
    <t xml:space="preserve"> ED-28780 </t>
  </si>
  <si>
    <t>PERFIL "C" DOBRADO DE CHAPA (MATERIAL: AÇO |DIMENSÕES: 46X18MM|ESPESSURA: 0,5MM|MASSA LINEAR: 0,37KG/M)   FORNECIMENTO, EXCLUSIVE SERVIÇO DE MONTAGEM/INSTALAÇÃO</t>
  </si>
  <si>
    <t>2,3300</t>
  </si>
  <si>
    <t>3,9610</t>
  </si>
  <si>
    <t xml:space="preserve"> MATED-28456 </t>
  </si>
  <si>
    <t>PERFIL TABICA (MATERIAL: AÇO GALVANIZADO|TIPO: LISA|ACABAMENTO: PINTURA|COR: BRANCA|LARGURA*: 4,8CM|ALTURA*: 4,0CM|COMPRIMENTO: 300CM)*VALORES REFERENCIAIS APROXIMADOS</t>
  </si>
  <si>
    <t>5,7000</t>
  </si>
  <si>
    <t>5,9850</t>
  </si>
  <si>
    <t xml:space="preserve"> MATED-12628 </t>
  </si>
  <si>
    <t>BUCHA DE NYLON COM PARAFUSO AUTO ATARRAXANTE CABEÇA PANELA, FENDA SIMPLES (COMPRIMENTO: 38MM|DIÂMETRO NOMINAL DO PARAFUSO: 4,2MM|DIÂMETRO NOMINAL DA BUCHA: 6MM)</t>
  </si>
  <si>
    <t>0,7990</t>
  </si>
  <si>
    <t>1,7270</t>
  </si>
  <si>
    <t>4,7618</t>
  </si>
  <si>
    <t>0,0474</t>
  </si>
  <si>
    <t>3,2079</t>
  </si>
  <si>
    <t>4,1116</t>
  </si>
  <si>
    <t>9,9098</t>
  </si>
  <si>
    <t>2,7027</t>
  </si>
  <si>
    <t>2,2427</t>
  </si>
  <si>
    <t>5,9459</t>
  </si>
  <si>
    <t>2,4669</t>
  </si>
  <si>
    <t xml:space="preserve"> MATED-12230 </t>
  </si>
  <si>
    <t>TELA DE AÇO CA-60 SOLDADA TIPO Q-61 (DIÂMETRO DO FIO: 3,40MM|TRAMA: 150X150MM|TIPO DA MALHA: QUADRANGULAR|PESO: 0,97KG/M2)</t>
  </si>
  <si>
    <t>6,5400</t>
  </si>
  <si>
    <t>7,8480</t>
  </si>
  <si>
    <t xml:space="preserve"> MATED-12136 </t>
  </si>
  <si>
    <t>CONCRETO DOSADO EM CENTRAL AUTO-ADENSÁVEL (RESISTÊNCIA: 15,0MPA|BRITA: 0|SLUMP FLOW: 660-750MM|CLASSE: CLASSE SF2)</t>
  </si>
  <si>
    <t>429,8100</t>
  </si>
  <si>
    <t>34,3848</t>
  </si>
  <si>
    <t>3,2784</t>
  </si>
  <si>
    <t>9,6050</t>
  </si>
  <si>
    <t>5,9832</t>
  </si>
  <si>
    <t xml:space="preserve"> ED-50619 </t>
  </si>
  <si>
    <t>POLIMENTO MECANIZADO DE SUPERFÍCIE EM CONCRETO, INCLUSIVE ACABAMENTO DE CONCRETAGEM EM NIVELAMENTO A LASER (NÍVEL ZERO)</t>
  </si>
  <si>
    <t>9,4700</t>
  </si>
  <si>
    <t xml:space="preserve"> 95282 </t>
  </si>
  <si>
    <t>DESEMPENADEIRA DE CONCRETO, PESO DE 78 KG, 4 PÁS, MOTOR A GASOLINA, POTÊNCIA 5,5 HP - CHP DIURNO. AF_05/2023</t>
  </si>
  <si>
    <t xml:space="preserve"> 00043146 </t>
  </si>
  <si>
    <t>ENDURECEDOR MINERAL DE BASE CIMENTICIA PARA PISO DE CONCRETO</t>
  </si>
  <si>
    <t>KG</t>
  </si>
  <si>
    <t xml:space="preserve"> MATED-12767 </t>
  </si>
  <si>
    <t>RESINA (TIPO: ACRÍLICA|BASE: ÁGUA|APLICAÇÃO: PEDRAS, CONCRETO, CERÂMICAS|ACABAMENTO: BRILHANTE)</t>
  </si>
  <si>
    <t>21,6200</t>
  </si>
  <si>
    <t>4,3240</t>
  </si>
  <si>
    <t>3,7162</t>
  </si>
  <si>
    <t>4,2390</t>
  </si>
  <si>
    <t>9,5319</t>
  </si>
  <si>
    <t>11,5260</t>
  </si>
  <si>
    <t xml:space="preserve"> MATED-9031 </t>
  </si>
  <si>
    <t>REVESTIMENTO CERÂMICO (PADRÃO: EXTRA|ACABAMENTO: ESMALTADO|APLICAÇÃO: PISO|PEI: IV|AMBIENTE: INTERNO|DIMENSÃO: ÁREA ATÉ 2025CM2)</t>
  </si>
  <si>
    <t>34,9600</t>
  </si>
  <si>
    <t>36,7080</t>
  </si>
  <si>
    <t xml:space="preserve"> MATED-12350 </t>
  </si>
  <si>
    <t>ARGAMASSA COLANTE (TIPO: AC-II|UTILIZAÇÃO: AMBIENTES EXTERNOS)</t>
  </si>
  <si>
    <t>1,0300</t>
  </si>
  <si>
    <t>4,8668</t>
  </si>
  <si>
    <t xml:space="preserve"> ED-50379 </t>
  </si>
  <si>
    <t>LADRILHISTA COM ENCARGOS COMPLEMENTARES</t>
  </si>
  <si>
    <t>11,9387</t>
  </si>
  <si>
    <t>4,1448</t>
  </si>
  <si>
    <t>3,8456</t>
  </si>
  <si>
    <t xml:space="preserve"> MATED-12352 </t>
  </si>
  <si>
    <t>ARGAMASSA COLANTE (TIPO: AC-III|UTILIZAÇÃO: AMBIENTES INTERNOS E EXTERNOS)</t>
  </si>
  <si>
    <t>1,4400</t>
  </si>
  <si>
    <t>0,6804</t>
  </si>
  <si>
    <t>0,4477</t>
  </si>
  <si>
    <t>1,0362</t>
  </si>
  <si>
    <t xml:space="preserve"> 92452 </t>
  </si>
  <si>
    <t>MONTAGEM E DESMONTAGEM DE FÔRMA DE VIGA, ESCORAMENTO METÁLICO, PÉ-DIREITO SIMPLES, EM CHAPA DE MADEIRA RESINADA, 2 UTILIZAÇÕES. AF_09/2020</t>
  </si>
  <si>
    <t xml:space="preserve"> 103673 </t>
  </si>
  <si>
    <t>LANÇAMENTO COM USO DE BOMBA, ADENSAMENTO E ACABAMENTO DE CONCRETO EM ESTRUTURAS. AF_02/2022</t>
  </si>
  <si>
    <t xml:space="preserve"> 00043058 </t>
  </si>
  <si>
    <t>ACO CA-50, 10,0 MM, OU 12,5 MM, OU 16,0 MM, OU 20,0 MM, DOBRADO E CORTADO</t>
  </si>
  <si>
    <t xml:space="preserve"> 00034492 </t>
  </si>
  <si>
    <t>CONCRETO USINADO BOMBEAVEL, CLASSE DE RESISTENCIA C20, COM BRITA 0 E 1, SLUMP = 100 +/- 20 MM, EXCLUI SERVICO DE BOMBEAMENTO (NBR 8953)</t>
  </si>
  <si>
    <t>M³</t>
  </si>
  <si>
    <t>REVE - REVESTIMENTO E TRATAMENTO DE SUPERFÍCIES</t>
  </si>
  <si>
    <t xml:space="preserve"> 91693 </t>
  </si>
  <si>
    <t>SERRA CIRCULAR DE BANCADA COM MOTOR ELÉTRICO POTÊNCIA DE 5HP, COM COIFA PARA DISCO 10" - CHI DIURNO. AF_08/2015</t>
  </si>
  <si>
    <t xml:space="preserve"> 87283 </t>
  </si>
  <si>
    <t>ARGAMASSA TRAÇO 1:6 (EM VOLUME DE CIMENTO E AREIA MÉDIA ÚMIDA) COM ADIÇÃO DE PLASTIFICANTE PARA EMBOÇO/MASSA ÚNICA/ASSENTAMENTO DE ALVENARIA DE VEDAÇÃO, PREPARO MECÂNICO COM BETONEIRA 400 L. AF_08/2019</t>
  </si>
  <si>
    <t xml:space="preserve"> 88274 </t>
  </si>
  <si>
    <t>MARMORISTA/GRANITEIRO COM ENCARGOS COMPLEMENTARES</t>
  </si>
  <si>
    <t xml:space="preserve"> 91692 </t>
  </si>
  <si>
    <t>SERRA CIRCULAR DE BANCADA COM MOTOR ELÉTRICO POTÊNCIA DE 5HP, COM COIFA PARA DISCO 10" - CHP DIURNO. AF_08/2015</t>
  </si>
  <si>
    <t xml:space="preserve"> 00004825 </t>
  </si>
  <si>
    <t>PEITORIL/ SOLEIRA EM MARMORE, POLIDO, BRANCO COMUM, L= *25* CM, E= *3* CM, CORTE RETO</t>
  </si>
  <si>
    <t>7,2000</t>
  </si>
  <si>
    <t xml:space="preserve"> ED-21654 </t>
  </si>
  <si>
    <t>SOLEIRA EM GRANITO, NA COR CINZA ANDORINHA, ESP. 2CM, INCLUSIVE POLIMENTO DE ESPESSURA (FORNECIMENTO/FABRICAÇÃO)</t>
  </si>
  <si>
    <t>179,3600</t>
  </si>
  <si>
    <t xml:space="preserve"> ED-50377 </t>
  </si>
  <si>
    <t>GRANITEIRO/MARMORISTA COM ENCARGOS COMPLEMENTARES</t>
  </si>
  <si>
    <t>19,9700</t>
  </si>
  <si>
    <t>19,5262</t>
  </si>
  <si>
    <t xml:space="preserve"> MATED-29268 </t>
  </si>
  <si>
    <t>GUARNIÇÃO PARA ESQUADRIAS DE ALUMÍNIO (MEDIDAS: 7,8X4,7MM|REFERÊNCIA: GUA-053)</t>
  </si>
  <si>
    <t>0,7500</t>
  </si>
  <si>
    <t>4,6150</t>
  </si>
  <si>
    <t xml:space="preserve"> MATED-28722 </t>
  </si>
  <si>
    <t>PARAFUSO (ROSCA: AUTOBROCANTE|MATERIAL: AÇO|ACABAMENTO: ZINCADO|COMPRIMENTO: 19MM|DIÂMETRO: 4,8MM[3/16"])</t>
  </si>
  <si>
    <t>0,1800</t>
  </si>
  <si>
    <t>4,0000</t>
  </si>
  <si>
    <t xml:space="preserve"> MATED-29269 </t>
  </si>
  <si>
    <t>GUARNIÇÃO PARA ESQUADRIAS DE ALUMÍNIO (MEDIDAS: 7X10MM|REFERÊNCIA: GUA-239)</t>
  </si>
  <si>
    <t>1,0900</t>
  </si>
  <si>
    <t>6,4811</t>
  </si>
  <si>
    <t xml:space="preserve"> MATED-29267 </t>
  </si>
  <si>
    <t>GUARNIÇÃO PARA ESQUADRIAS DE ALUMÍNIO (MEDIDAS: 14X11MM|REFERÊNCIA: GUA-007)</t>
  </si>
  <si>
    <t>1,9100</t>
  </si>
  <si>
    <t>3,1833</t>
  </si>
  <si>
    <t xml:space="preserve"> ED-29295 </t>
  </si>
  <si>
    <t>PERFIL EM ALUMÍNIO ANODIZADO (LINHA: 25|TIPO: MONTANTE E TRAVESSA INFERIOR DA FOLHA|MASSA LINEAR: 0,450 KG/M)</t>
  </si>
  <si>
    <t>19,1400</t>
  </si>
  <si>
    <t>86,3462</t>
  </si>
  <si>
    <t xml:space="preserve"> ED-29281 </t>
  </si>
  <si>
    <t>PERFIL EM ALUMÍNIO ANODIZADO (LINHA: 25|TIPO: CONTRAMARCO|MASSA LINEAR: 0,200 KG/M)</t>
  </si>
  <si>
    <t>8,5100</t>
  </si>
  <si>
    <t>37,8222</t>
  </si>
  <si>
    <t xml:space="preserve"> ED-29290 </t>
  </si>
  <si>
    <t>PERFIL EM ALUMÍNIO ANODIZADO (LINHA: 25|TIPO: PINGADEIRA|MASSA LINEAR: 0,150 KG/M)</t>
  </si>
  <si>
    <t>6,3800</t>
  </si>
  <si>
    <t>10,6333</t>
  </si>
  <si>
    <t xml:space="preserve"> ED-29293 </t>
  </si>
  <si>
    <t>PERFIL EM ALUMÍNIO ANODIZADO (LINHA: 25|TIPO: BAGUETE|MASSA LINEAR: 0,117 KG/M)</t>
  </si>
  <si>
    <t>4,9800</t>
  </si>
  <si>
    <t>29,6107</t>
  </si>
  <si>
    <t xml:space="preserve"> ED-29282 </t>
  </si>
  <si>
    <t>PERFIL EM ALUMÍNIO ANODIZADO (LINHA: 25|TIPO: ARREMATE|MASSA LINEAR: 0,200 KG/M)</t>
  </si>
  <si>
    <t xml:space="preserve"> ED-29289 </t>
  </si>
  <si>
    <t>PERFIL EM ALUMÍNIO ANODIZADO (LINHA: 25|TIPO: TRAVESSA SUPERIOR DA FOLHA|MASSA LINEAR: 0,367 KG/M)</t>
  </si>
  <si>
    <t>24,6811</t>
  </si>
  <si>
    <t xml:space="preserve"> ED-29456 </t>
  </si>
  <si>
    <t>SERVIÇO DE FABRICAÇÃO DE PEÇAS PARA ESQUADRIAS DE ALUMÍNIO, INCLUSIVE CORTE, MONTAGEM E TRANSPORTE, EXCLUSIVE FORNECIMENTO E ASSENTAMENTO</t>
  </si>
  <si>
    <t>24,3200</t>
  </si>
  <si>
    <t>167,5492</t>
  </si>
  <si>
    <t xml:space="preserve"> ED-29291 </t>
  </si>
  <si>
    <t>PERFIL EM ALUMÍNIO ANODIZADO (LINHA: 25|TIPO: COLUNA COM OLHAL|MASSA LINEAR: 0,600 KG/M)</t>
  </si>
  <si>
    <t>25,5200</t>
  </si>
  <si>
    <t>47,9776</t>
  </si>
  <si>
    <t xml:space="preserve"> ED-29288 </t>
  </si>
  <si>
    <t>PERFIL EM ALUMÍNIO ANODIZADO (LINHA: 25|TIPO: MARCO MÁXIM AR|MASSA LINEAR: 0,350 KG/M)</t>
  </si>
  <si>
    <t>14,8900</t>
  </si>
  <si>
    <t>66,1778</t>
  </si>
  <si>
    <t xml:space="preserve"> MATED-29266 </t>
  </si>
  <si>
    <t>ESCOVA DE VEDAÇÃO SEM BARREIRA PLÁSTICA (MEDIDAS: 7,5X6MM|REFERÊNCIA: FIT-246)</t>
  </si>
  <si>
    <t>0,9200</t>
  </si>
  <si>
    <t>1,0709</t>
  </si>
  <si>
    <t xml:space="preserve"> MATED-29265 </t>
  </si>
  <si>
    <t>ESCOVA DE VEDAÇÃO SEM BARREIRA PLÁSTICA (MEDIDAS: 5X8MM|REFERÊNCIA: FIT-212)</t>
  </si>
  <si>
    <t>0,5700</t>
  </si>
  <si>
    <t>1,1172</t>
  </si>
  <si>
    <t>1,5000</t>
  </si>
  <si>
    <t xml:space="preserve"> MATED-29270 </t>
  </si>
  <si>
    <t>PARAFUSO (ROSCA: AUTOATARRACHANTE COM PONTA GUIA|MATERIAL: AÇO|ACABAMENTO: ZINCADO|COMPRIMENTO: 50MM|DIÂMETRO: 4,8MM[3/16"])</t>
  </si>
  <si>
    <t>0,5000</t>
  </si>
  <si>
    <t>5,3333</t>
  </si>
  <si>
    <t xml:space="preserve"> MATED-29261 </t>
  </si>
  <si>
    <t>PRESILHA DO ARREMATE (REFERÊNCIA: NYL-190)</t>
  </si>
  <si>
    <t>1,7500</t>
  </si>
  <si>
    <t>28,3667</t>
  </si>
  <si>
    <t xml:space="preserve"> ED-29300 </t>
  </si>
  <si>
    <t>PERFIL EM ALUMÍNIO ANODIZADO (LINHA: 25|TIPO: MONTANTE CENTRAL COM ENGATE|MASSA LINEAR: 0,553 KG/M)</t>
  </si>
  <si>
    <t>23,5200</t>
  </si>
  <si>
    <t>13,6886</t>
  </si>
  <si>
    <t>20,6823</t>
  </si>
  <si>
    <t>151,8458</t>
  </si>
  <si>
    <t xml:space="preserve"> ED-29284 </t>
  </si>
  <si>
    <t>PERFIL EM ALUMÍNIO ANODIZADO (LINHA: 25|TIPO: MARCO INFERIOR 2 PLANOS|MASSA LINEAR: 0,717 KG/M)</t>
  </si>
  <si>
    <t>30,5000</t>
  </si>
  <si>
    <t xml:space="preserve"> ED-29299 </t>
  </si>
  <si>
    <t>PERFIL EM ALUMÍNIO ANODIZADO (LINHA: 25|TIPO: MONTANTE CENTRAL COM ENGATE|MASSA LINEAR: 0,620 KG/M)</t>
  </si>
  <si>
    <t>26,3700</t>
  </si>
  <si>
    <t>15,3473</t>
  </si>
  <si>
    <t xml:space="preserve"> ED-29283 </t>
  </si>
  <si>
    <t>PERFIL EM ALUMÍNIO ANODIZADO (LINHA: 25|TIPO: MARCO SUPERIOR 2 PLANOS|MASSA LINEAR: 0,767 KG/M)</t>
  </si>
  <si>
    <t>32,6300</t>
  </si>
  <si>
    <t xml:space="preserve"> ED-29286 </t>
  </si>
  <si>
    <t>PERFIL EM ALUMÍNIO ANODIZADO (LINHA: 25|TIPO: MONTANTE LATERAL/CENTRAL|MASSA LINEAR: 0,533 KG/M)</t>
  </si>
  <si>
    <t>22,6700</t>
  </si>
  <si>
    <t>26,3879</t>
  </si>
  <si>
    <t xml:space="preserve"> ED-29285 </t>
  </si>
  <si>
    <t>PERFIL EM ALUMÍNIO ANODIZADO (LINHA: 25|TIPO: MARCO LATERAL 2 PLANOS|MASSA LINEAR: 0,468 KG/M)</t>
  </si>
  <si>
    <t>19,9100</t>
  </si>
  <si>
    <t>26,5467</t>
  </si>
  <si>
    <t xml:space="preserve"> ED-29287 </t>
  </si>
  <si>
    <t>PERFIL EM ALUMÍNIO ANODIZADO (LINHA: 25|TIPO: TRAVESSA SUPERIOR/INFERIOR|MASSA LINEAR: 0,517 KG/M)</t>
  </si>
  <si>
    <t>21,9900</t>
  </si>
  <si>
    <t>43,1004</t>
  </si>
  <si>
    <t>ESQV - ESQUADRIAS/FERRAGENS/VIDROS</t>
  </si>
  <si>
    <t xml:space="preserve"> 12793 </t>
  </si>
  <si>
    <t>ORSE</t>
  </si>
  <si>
    <t>Janela em alumínio, cor N/P/B, moldura-vidro, tipo guilhotina, exclusive vidro</t>
  </si>
  <si>
    <t>0,7262</t>
  </si>
  <si>
    <t>26,8400</t>
  </si>
  <si>
    <t>31,0281</t>
  </si>
  <si>
    <t xml:space="preserve"> 88325 </t>
  </si>
  <si>
    <t>VIDRACEIRO COM ENCARGOS COMPLEMENTARES</t>
  </si>
  <si>
    <t xml:space="preserve"> 00011188 </t>
  </si>
  <si>
    <t>VIDRO LISO FUME E = 4MM - SEM COLOCACAO</t>
  </si>
  <si>
    <t>M²</t>
  </si>
  <si>
    <t xml:space="preserve"> 00039432 </t>
  </si>
  <si>
    <t>FITA DE PAPEL REFORCADA COM LAMINA DE METAL PARA REFORCO DE CANTOS DE CHAPA DE GESSO PARA DRYWALL</t>
  </si>
  <si>
    <t xml:space="preserve"> 00020259 </t>
  </si>
  <si>
    <t>PERFIL DE BORRACHA EPDM MACICO *12 X 15* MM PARA ESQUADRIAS</t>
  </si>
  <si>
    <t xml:space="preserve"> ED-49612 </t>
  </si>
  <si>
    <t>RÉGUA PARA ALIZAR, LARGURA DE 7CM, PARA UMA (1) FACE, ACABAMENTO NATURAL PARA PINTURA/VERNIZ, INCLUSIVE FIXAÇÃO, EXCLUSIVE MARCO, FOLHA DE PORTA E PINTURA/VERNIZ</t>
  </si>
  <si>
    <t xml:space="preserve"> ED-49699 </t>
  </si>
  <si>
    <t>FECHADURA TIPO EXTERNA, GRAU DE SEGURANÇA MÉDIO, DISTÂNCIA DE BROCA 40MM, ACABAMENTO COM ESPELHO CROMADO E MAÇANETA MODELO ALAVANCA EM ZAMAC, INCLUSIVE ACESSÓRIOS PARA FIXAÇÃO E DUAS (2) CHAVES</t>
  </si>
  <si>
    <t xml:space="preserve"> ED-49697 </t>
  </si>
  <si>
    <t>DOBRADIÇA DE FERRO, MEDIDAS (3"X2.1/2"), TIPO PINO SOLTO COM BOLA, ACABAMENTO CROMADO, INCLUSIVE ACESSÓRIOS PARA FIXAÇÃO</t>
  </si>
  <si>
    <t xml:space="preserve"> ED-49587 </t>
  </si>
  <si>
    <t>FOLHA DE PORTA EM MADEIRA, DIMENSÃO (80X210)CM, ACABAMENTO NATURAL PARA PINTURA/VERNIZ, TIPO PRANCHETA/SARRAFEADA, INCLUSIVE ASSENTAMENTO, EXCLUSIVE MARCO, FERRAGENS E PINTURA/VERNIZ</t>
  </si>
  <si>
    <t xml:space="preserve"> ED-49591 </t>
  </si>
  <si>
    <t>MARCO DE MADEIRA, DIMENSÃO (80X210)CM, LARGURA DE 14CM, ACABAMENTO NATURAL PARA PINTURA/VERNIZ, INCLUSIVE ASSENTAMENTO, EXCLUSIVE FOLHA DE PORTA, FERRAGENS E PINTURA/VERNIZ</t>
  </si>
  <si>
    <t xml:space="preserve"> 010239 </t>
  </si>
  <si>
    <t>ACESSIBILIDADE - PLACA DE IMPACTO DE PORTA EM ACO INOX 90x40cm</t>
  </si>
  <si>
    <t xml:space="preserve"> ED-49588 </t>
  </si>
  <si>
    <t>FOLHA DE PORTA EM MADEIRA, DIMENSÃO (90X210)CM, ACABAMENTO NATURAL PARA PINTURA/VERNIZ, TIPO PRANCHETA/SARRAFEADA, INCLUSIVE ASSENTAMENTO, EXCLUSIVE MARCO, FERRAGENS E PINTURA/VERNIZ</t>
  </si>
  <si>
    <t xml:space="preserve"> ED-49592 </t>
  </si>
  <si>
    <t>MARCO DE MADEIRA, DIMENSÃO (90X210)CM, LARGURA DE 14CM, ACABAMENTO NATURAL PARA PINTURA/VERNIZ, INCLUSIVE ASSENTAMENTO, EXCLUSIVE FOLHA DE PORTA, FERRAGENS E PINTURA/VERNIZ</t>
  </si>
  <si>
    <t xml:space="preserve"> MATED-11437 </t>
  </si>
  <si>
    <t>MASSA PARA MADEIRA (TIPO: BASE DE ÓLEO)</t>
  </si>
  <si>
    <t>16,3000</t>
  </si>
  <si>
    <t>15,0242</t>
  </si>
  <si>
    <t>4,9926</t>
  </si>
  <si>
    <t xml:space="preserve"> MATED-11435 </t>
  </si>
  <si>
    <t>FUNDO NIVELADOR PARA MADEIRA (ACABAMENTO: FOSCO|COR: BRANCO)</t>
  </si>
  <si>
    <t>31,4600</t>
  </si>
  <si>
    <t>4,0898</t>
  </si>
  <si>
    <t>0,7764</t>
  </si>
  <si>
    <t>0,3160</t>
  </si>
  <si>
    <t>3,4263</t>
  </si>
  <si>
    <t>8,2581</t>
  </si>
  <si>
    <t xml:space="preserve"> MATED-12677 </t>
  </si>
  <si>
    <t>PORTA EM PERFIL E CHAPA METÁLICA</t>
  </si>
  <si>
    <t>244,5200</t>
  </si>
  <si>
    <t xml:space="preserve"> ED-50934 </t>
  </si>
  <si>
    <t>ASSENTAMENTO DE PORTA METÁLICA DE AÇO OU FERRO, COM UMA (1) OU DUAS (2) FOLHAS, EXCLUSIVE FORNECIMENTO</t>
  </si>
  <si>
    <t>53,5700</t>
  </si>
  <si>
    <t xml:space="preserve"> MATED-12664 </t>
  </si>
  <si>
    <t>EM PROCESSO DE DESATIVAÇÃO - PORTÃO (MATERIAL: AÇO GALVANIZADO|TIPO: ABRIR|DIÂMETRO TUBO DE REQUADRO: 2.1/2"|VEDAÇÃO: TELA FIO 12#1/2")</t>
  </si>
  <si>
    <t>292,5700</t>
  </si>
  <si>
    <t xml:space="preserve"> ED-50933 </t>
  </si>
  <si>
    <t>ASSENTAMENTO DE GRADIL OU PORTÃO METÁLICO DE AÇO OU FERRO, EXCLUSIVE FORNECIMENTO</t>
  </si>
  <si>
    <t>90,4900</t>
  </si>
  <si>
    <t xml:space="preserve"> D230000067 </t>
  </si>
  <si>
    <t>EMBASA</t>
  </si>
  <si>
    <t>PORTA/PORTAO EM VIDRO TEMPERADO E= 10 MM, INCOLOR, 2 FOLHAS DE ABRIR, INCLUSIVE PERFIS DE AÇO INOX E ACESSORIOS - FORNECIMENTO E INSTALAÇÃO</t>
  </si>
  <si>
    <t xml:space="preserve"> MATED-21971 </t>
  </si>
  <si>
    <t>TUBO EM METALON GALVANIZADO (FORMATO: RETANGULAR|SEÇÃO: 100X30MM|ESPESSURA: 1,20MM|MASSA LINEAR: 2,40KG/M)</t>
  </si>
  <si>
    <t>27,3700</t>
  </si>
  <si>
    <t>97,7500</t>
  </si>
  <si>
    <t xml:space="preserve"> MATED-11339 </t>
  </si>
  <si>
    <t>ELETRODO REVESTIDO PARA SOLDA (DIÂMETRO NOMINAL: 3,25MM|FAIXA DE CORRENTE ELÉTRICA: 110-150A|COMPRIMENTO: 350MM|CLASSIFICAÇÃO: E6013|APLICAÇÃO: COMUM DE USO GERAL)</t>
  </si>
  <si>
    <t>17,5300</t>
  </si>
  <si>
    <t>7,6068</t>
  </si>
  <si>
    <t>8,7612</t>
  </si>
  <si>
    <t xml:space="preserve"> ED-50532 </t>
  </si>
  <si>
    <t>PINTURA ANTICORROSIVA A BASE DE ÓXIDO DE FERRO (ZARCÃO) EM ESQUADRIA E SUPERFÍCIE METÁLICA, UMA (1) DEMÃO</t>
  </si>
  <si>
    <t>9,9500</t>
  </si>
  <si>
    <t>21,8900</t>
  </si>
  <si>
    <t>23,6111</t>
  </si>
  <si>
    <t xml:space="preserve"> ED-21787 </t>
  </si>
  <si>
    <t>PERFIL VENEZIANA ENRIJECIDO (MATERIAL: AÇO|DIMENSÕES: 70X19MM|DESENVOLVIMENTO: 93MM|ESPESSURA:1,20MM|MASSA LINEAR: 0,878KG/M)   FORNECIMENTO, EXCLUSIVE SERVIÇO DE MONTAGEM/INSTALAÇÃO</t>
  </si>
  <si>
    <t>5,7800</t>
  </si>
  <si>
    <t>53,0816</t>
  </si>
  <si>
    <t xml:space="preserve"> MATED-29258 </t>
  </si>
  <si>
    <t>DOBRADIÇA DE ALUMÍNIO DE DUAS ABAS, MEDIDAS (LARGURA ABA: 50MM|REFERÊNCIA: DOB-692|ACESSÓRIOS DE FIXAÇÃO: INCLUSOS)</t>
  </si>
  <si>
    <t>15,9000</t>
  </si>
  <si>
    <t>47,7000</t>
  </si>
  <si>
    <t>4,3136</t>
  </si>
  <si>
    <t xml:space="preserve"> ED-21612 </t>
  </si>
  <si>
    <t>FECHADURA TIPO EXTERNA, EM PORTA METÁLICA, GRAU DE SEGURANÇA MÉDIO, DISTÂNCIA DE BROCA 20MM, ACABAMENTO COM ESPELHO CROMADO E MAÇANETA MODELO ALAVANCA EM ZAMAC, INCLUSIVE ACESSÓRIOS PARA FIXAÇÃO E DUAS (2) CHAVES</t>
  </si>
  <si>
    <t>66,0200</t>
  </si>
  <si>
    <t>9,9733</t>
  </si>
  <si>
    <t>11,8917</t>
  </si>
  <si>
    <t>4,9339</t>
  </si>
  <si>
    <t xml:space="preserve"> MATED-15101 </t>
  </si>
  <si>
    <t>MASSA PLÁSTICA (COR: BRANCA, CINZA OU PRETA|CATALIZADOR: INCLUSO|RENDIMENTO: 0,59KG/M2)</t>
  </si>
  <si>
    <t>25,0600</t>
  </si>
  <si>
    <t>0,7184</t>
  </si>
  <si>
    <t>29,6057</t>
  </si>
  <si>
    <t xml:space="preserve"> ED-21596 </t>
  </si>
  <si>
    <t>FIXAÇÃO DE CONSOLE EM METALON (50X30)MM, COMPRIMENTO 55CM, EM ALVENARIA, PARA APOIO DE BANCADA/PRATELEIRA, INCLUSIVE ARGAMASSA</t>
  </si>
  <si>
    <t>17,6300</t>
  </si>
  <si>
    <t>28,5543</t>
  </si>
  <si>
    <t>40,2495</t>
  </si>
  <si>
    <t xml:space="preserve"> ED-21575 </t>
  </si>
  <si>
    <t>BANCADA EM GRANITO, COR CINZA ANDORINHA, ESP. 2CM, ACABAMENTO POLIDO, EXCLUSIVE RODABANCADA, TESTEIRA E FURO EM BACANDA, INCLUSIVE POLIMENTO DE ESPESSURA E CORTE/COLAGEM EM MEIA ESQUADRIA (FABRICAÇÃO)</t>
  </si>
  <si>
    <t>177,6600</t>
  </si>
  <si>
    <t>0,5875</t>
  </si>
  <si>
    <t>3,6612</t>
  </si>
  <si>
    <t>1,2953</t>
  </si>
  <si>
    <t xml:space="preserve"> ED-21627 </t>
  </si>
  <si>
    <t>RODABANCA/FRONTÃO PARA BANCADA EM GRANITO, COR CINZA ANDORINHA, ESP. 2CM, ALTURA DE 10CM, INCLUSIVE POLIMENTO DE ESPESSURA, EXCLUSIVE REJUNTAMENTO (FABRICAÇÃO)</t>
  </si>
  <si>
    <t xml:space="preserve"> ED-20777 </t>
  </si>
  <si>
    <t>APLICAÇÃO DE MASSA PLÁSTICA EM JUNTA, ESP. 2MM, INCLUSIVE FORNECIMENTO DO MATERIAL</t>
  </si>
  <si>
    <t xml:space="preserve"> ED-21706 </t>
  </si>
  <si>
    <t>TESTEIRA PARA BANCADA EM GRANITO, COR CINZA ANDORINHA, ESP. 2CM, ALTURA DE 10CM, INCLUSIVE POLIMENTO DE ESPESSURA E CORTE/COLAGEM EM MEIA ESQUADRIA (FABRICAÇÃO)</t>
  </si>
  <si>
    <t>140,6300</t>
  </si>
  <si>
    <t xml:space="preserve"> ED-20776 </t>
  </si>
  <si>
    <t>FURO EM BANCADA DE GRANITO/MÁRMORE, INCLUSIVE COLAGEM COM MASSA PLÁSTICA</t>
  </si>
  <si>
    <t>50,5600</t>
  </si>
  <si>
    <t>80,8960</t>
  </si>
  <si>
    <t xml:space="preserve"> MATED-11624 </t>
  </si>
  <si>
    <t>FITA VEDA ROSCA (LARGURA: 12MM|APLICAÇÃO: VEDAÇÃO PARA TUBOS E CONEXÕES ROSCÁVEIS)</t>
  </si>
  <si>
    <t>0,1600</t>
  </si>
  <si>
    <t>0,1344</t>
  </si>
  <si>
    <t xml:space="preserve"> MATED-11702 </t>
  </si>
  <si>
    <t>VÁLVULA DE ESCOAMENTO METÁLICA PARA LAVATÓRIO/BIDÊ (MATERIAL: METAL|ACABAMENTO: CROMADO|DIÂMETRO DE ENTRADA: 7/8" OU 1")</t>
  </si>
  <si>
    <t>25,2900</t>
  </si>
  <si>
    <t xml:space="preserve"> MATED-16336 </t>
  </si>
  <si>
    <t>LAVATÓRIO DE CANTO DE LOUÇA SEM COLUNA (COR: BRANCO|TAMANHO: PEQUENO|LARGURA: 410MM*|COMPRIMENTO: 330MM*) *VALORES REFERENCIAIS APROXIMADOS</t>
  </si>
  <si>
    <t>120,8600</t>
  </si>
  <si>
    <t xml:space="preserve"> MATED-12355 </t>
  </si>
  <si>
    <t>REJUNTE CIMENTÍCIO FLEXÍVEL (COR: DIVERSAS|DENSIDADE DA PASTA: 1500KG/M3*)*VALORES REFERENCIAIS APROXIMADOS</t>
  </si>
  <si>
    <t>2,4400</t>
  </si>
  <si>
    <t>0,0976</t>
  </si>
  <si>
    <t xml:space="preserve"> MATED-11262 </t>
  </si>
  <si>
    <t>ESTOPA DE ALGODÃO</t>
  </si>
  <si>
    <t>15,6900</t>
  </si>
  <si>
    <t>0,7845</t>
  </si>
  <si>
    <t xml:space="preserve"> MATED-11697 </t>
  </si>
  <si>
    <t>SIFÃO METÁLICO PARA LAVATÓRIO (TIPO: COPO|MATERIAL: METAL|ACABAMENTO: CROMADO|DIÂMETRO DE ENTRADA: 1"|DIÂMETRO DE SAÍDA: 1.1/2")</t>
  </si>
  <si>
    <t>114,3900</t>
  </si>
  <si>
    <t xml:space="preserve"> MATED-11970 </t>
  </si>
  <si>
    <t>PARAFUSO (TIPO: CASTELO|MATERIAL: LATÃO|NÚMERO: 8|ARRUELA: INCLUSA|BUCHA: INCLUSA)</t>
  </si>
  <si>
    <t>0,9700</t>
  </si>
  <si>
    <t>1,9400</t>
  </si>
  <si>
    <t xml:space="preserve"> ED-50363 </t>
  </si>
  <si>
    <t>AJUDANTE DE BOMBEIRO/ENCANADOR COM ENCARGOS COMPLEMENTARES</t>
  </si>
  <si>
    <t>15,2000</t>
  </si>
  <si>
    <t>18,1319</t>
  </si>
  <si>
    <t xml:space="preserve"> ED-50374 </t>
  </si>
  <si>
    <t>BOMBEIRO/ENCANADOR COM ENCARGOS COMPLEMENTARES</t>
  </si>
  <si>
    <t>18,6600</t>
  </si>
  <si>
    <t>45,6133</t>
  </si>
  <si>
    <t xml:space="preserve"> ED-50368 </t>
  </si>
  <si>
    <t>REJUNTADOR COM ENCARGOS COMPLEMENTARES</t>
  </si>
  <si>
    <t>0,4145</t>
  </si>
  <si>
    <t>0,1285</t>
  </si>
  <si>
    <t xml:space="preserve"> MATED-12226 </t>
  </si>
  <si>
    <t>LAVATÓRIO DE LOUÇA SEM COLUNA (COR: BRANCO|TAMANHO: MÉDIO|LARGURA: 445MM*|COMPRIMENTO: 355MM*) *VALORES REFERENCIAIS APROXIMADOS</t>
  </si>
  <si>
    <t>70,0400</t>
  </si>
  <si>
    <t>0,5456</t>
  </si>
  <si>
    <t>17,9908</t>
  </si>
  <si>
    <t xml:space="preserve"> MATED-11727 </t>
  </si>
  <si>
    <t>CUBA DE EMBUTIR LOUÇA SEM LADRÃO (COR: BRANCA|FORMATO: OVAL|ALTURA*: 160MM|LARGURA*: 485MM|COMPRIMENTO*: 375MM)*VALORES REFERENCIAIS APROXIMADOS</t>
  </si>
  <si>
    <t>68,4600</t>
  </si>
  <si>
    <t>8,1630</t>
  </si>
  <si>
    <t xml:space="preserve"> MATED-9529 </t>
  </si>
  <si>
    <t>SILICONE ACÉTICO (COR: INCOLOR|APLICAÇÃO: USO GERAL|REFIL: 9"|DENSIDADE: 0,99 G/ML OU 990 KG/M3)</t>
  </si>
  <si>
    <t>53,9800</t>
  </si>
  <si>
    <t>0,1066</t>
  </si>
  <si>
    <t>0,1277</t>
  </si>
  <si>
    <t>19,5486</t>
  </si>
  <si>
    <t>7,9619</t>
  </si>
  <si>
    <t>7,2917</t>
  </si>
  <si>
    <t>0,3731</t>
  </si>
  <si>
    <t xml:space="preserve"> MATED-12318 </t>
  </si>
  <si>
    <t>CUBA DE AÇO INOXIDÁVEL RETANGULAR SIMPLES SEM VÁLVULA DE ESCOAMENTO (TIPO: EMBUTIR|APLICAÇÃO: PIA|MATERIAL: AÇO AISI 304|ACABAMENTO: BRILHANTE|COMPRIMENTO: 465MM*|LARGURA: 340MM*|ALTURA: 140MM*)*VALORES REFERENCIAIS APROXIMADOS</t>
  </si>
  <si>
    <t>123,3900</t>
  </si>
  <si>
    <t xml:space="preserve"> MATED-11701 </t>
  </si>
  <si>
    <t>VÁLVULA DE ESCOAMENTO METÁLICA PARA PIA DE COZINHA AMERICANA (MATERIAL: METAL|ACABAMENTO: CROMADO|DIÂMETRO DE ENTRADA: 3.1/2")</t>
  </si>
  <si>
    <t>32,8800</t>
  </si>
  <si>
    <t>0,4469</t>
  </si>
  <si>
    <t xml:space="preserve"> MATED-11698 </t>
  </si>
  <si>
    <t>SIFÃO METÁLICO PARA PIA AMERICANA (TIPO: COPO|MATERIAL: METAL|ACABAMENTO: CROMADO|DIÂMETRO DE ENTRADA: 1.1/2"|DIÂMETRO DE SAÍDA: 1.1/2" OU 2")</t>
  </si>
  <si>
    <t>146,9300</t>
  </si>
  <si>
    <t>9,1227</t>
  </si>
  <si>
    <t>7,4311</t>
  </si>
  <si>
    <t>INHI - INSTALAÇÕES HIDROS SANITÁRIAS</t>
  </si>
  <si>
    <t xml:space="preserve"> ITC.LAM.107 </t>
  </si>
  <si>
    <t>CUBA EM AÇO INOX, ACABAMENTO SCOTCH BRITE 50X40 CM DA LINHA PRIME, RETANGULAR, COM DIMENSÕES DE  50X40 DE COZINHA. REF.: CÓD. 94007103</t>
  </si>
  <si>
    <t xml:space="preserve"> MATED-11735 </t>
  </si>
  <si>
    <t>TANQUE EM POLIPROPILENO (COR: BRANCA|VOLUME: 24L|ALTURA*: 580MM|LARGURA*: 520MM|ALTURA*: 320MM| ACESSÓRIOS PARA FIXAÇÃO: INCLUSO|VÁLVULA 1.1/4": INCLUSO)*VALORES REFERENCIAIS APROXIMADOS</t>
  </si>
  <si>
    <t>55,9900</t>
  </si>
  <si>
    <t xml:space="preserve"> MATED-11695 </t>
  </si>
  <si>
    <t>SIFÃO (TIPO: COPO|MATERIAL: PVC|COR: BRANCA|DIÂMETRO DE ENTRADA: 1.1/4"|DIÂMETRO DE SAÍDA: 1.1/2"|APLICAÇÃO RECOMENDADA: TANQUE)</t>
  </si>
  <si>
    <t>11,7600</t>
  </si>
  <si>
    <t>34,2100</t>
  </si>
  <si>
    <t>13,9333</t>
  </si>
  <si>
    <t xml:space="preserve"> MATED-12601 </t>
  </si>
  <si>
    <t>PARAFUSO (TIPO: CASTELO|MATERIAL: LATÃO|NÚMERO: 10|ARRUELA: INCLUSA|BUCHA: INCLUSA)</t>
  </si>
  <si>
    <t xml:space="preserve"> MATED-11705 </t>
  </si>
  <si>
    <t>ANEL DE VEDAÇÃO PARA SAÍDA DE VASO SANITÁRIO COM GUIA (DIÂMETRO DA SEÇÃO: 100MM)</t>
  </si>
  <si>
    <t>4,6300</t>
  </si>
  <si>
    <t>0,3386</t>
  </si>
  <si>
    <t>1,7309</t>
  </si>
  <si>
    <t>18,5778</t>
  </si>
  <si>
    <t xml:space="preserve"> ED-9135 </t>
  </si>
  <si>
    <t>TUBO DE LIGAÇÃO DE ÁGUA PARA BACIA SANITÁRIA (VASO), DN 1.1/2", COMPRIMENTO 25CM, INCLUSIVE CANOPLA, SPUD, FORNECIMENTO E INSTALAÇÃO</t>
  </si>
  <si>
    <t>108,6300</t>
  </si>
  <si>
    <t xml:space="preserve"> ED-9133 </t>
  </si>
  <si>
    <t>VÁLVULA DE DESCARGA COM REGISTRO INTERNO, ACIONAMENTO DUPLO, DN 1.1/2" (50MM), INCLUSIVE ACABAMENTO DA VÁLVULA</t>
  </si>
  <si>
    <t>198,5900</t>
  </si>
  <si>
    <t xml:space="preserve"> ED-9129 </t>
  </si>
  <si>
    <t>ARGAMASSA, TRAÇO 1:3 (CIMENTO E AREIA) COM ADITIVO IMPERMEABILIZANTE, COM PREPARO MECANIZADO</t>
  </si>
  <si>
    <t>653,4500</t>
  </si>
  <si>
    <t>2,0612</t>
  </si>
  <si>
    <t xml:space="preserve"> MATED-12149 </t>
  </si>
  <si>
    <t>EM PROCESSO DE INATIVAÇÃO - ASSENTO PARA VASO VOGUE PLUS CÓD. 50.17 - PNE</t>
  </si>
  <si>
    <t>123,2200</t>
  </si>
  <si>
    <t>0,3078</t>
  </si>
  <si>
    <t xml:space="preserve"> MATED-11732 </t>
  </si>
  <si>
    <t>ASSENTO PLÁSTICO PARA BACIA SANITÁRIA (COR: BRANCO|PADRÃO: POPULAR)</t>
  </si>
  <si>
    <t>34,5200</t>
  </si>
  <si>
    <t>3,8420</t>
  </si>
  <si>
    <t>0,1005</t>
  </si>
  <si>
    <t xml:space="preserve"> MATED-12564 </t>
  </si>
  <si>
    <t>DUCHA HIGIÊNICA (REGISTRO PARA CONTROLE DE FLUXO DE ÁGUA: INCLUSO|MATERIAL DA DUCHA: METAL|MATERIAL DA MANGUEIRA: METAL|COR: CROMADA|DIÂMETRO NOMINAL: 1/2" [20MM]|COMPRIMENTO: 120CM)</t>
  </si>
  <si>
    <t>103,8100</t>
  </si>
  <si>
    <t>8,5525</t>
  </si>
  <si>
    <t xml:space="preserve"> ED-26857 </t>
  </si>
  <si>
    <t>EXPURGO EM AÇO INOXIDÁVEL CHAPA 18, DIÂMETRO DE ENTRADA 30CM, DIÂMETRO DE SAÍDA 10CM, FABRICAÇÃO EXCLUSIVE INSTALAÇÃO</t>
  </si>
  <si>
    <t>325,7200</t>
  </si>
  <si>
    <t>17,1050</t>
  </si>
  <si>
    <t>5,4736</t>
  </si>
  <si>
    <t>2,2293</t>
  </si>
  <si>
    <t>0,3830</t>
  </si>
  <si>
    <t xml:space="preserve"> MATED-11528 </t>
  </si>
  <si>
    <t>VÁLVULA DE DESCARGA METÁLICA COM REGISTRO INTERNO COM ACABAMENTO (ACIONAMENTO: SIMPLES|DIÂMETRO DA SEÇÃO: 1.1/2"|ACABAMENTO: INCLUSO|ACESSÓRIOS: INCLUSO)</t>
  </si>
  <si>
    <t>130,2300</t>
  </si>
  <si>
    <t>12,3852</t>
  </si>
  <si>
    <t>30,4089</t>
  </si>
  <si>
    <t>0,0638</t>
  </si>
  <si>
    <t xml:space="preserve"> MATED-12195 </t>
  </si>
  <si>
    <t>TORNEIRA METÁLICA DE BICA BAIXA (APLICAÇÃO: LAVATÓRIO|BICO: AREJADOR|ABERTURA: 1/4 DE VOLTA|ACABAMENTO: CROMADO|BITOLA: 1/2"|INSTALAÇÃO: MESA|REFERÊNCIA: 1194)</t>
  </si>
  <si>
    <t>53,5900</t>
  </si>
  <si>
    <t xml:space="preserve"> MATED-12565 </t>
  </si>
  <si>
    <t>ENGATE FLEXÍVEL METÁLICO (APLICAÇÃO: ENTRADA DE ÁGUA|COMPRIMENTO: 40CM|DIÂMETRO DA SEÇÃO: 1/2"[20MM])</t>
  </si>
  <si>
    <t>30,2700</t>
  </si>
  <si>
    <t>6,8420</t>
  </si>
  <si>
    <t>2,7867</t>
  </si>
  <si>
    <t xml:space="preserve"> MATED-12194 </t>
  </si>
  <si>
    <t>TORNEIRA METÁLICA DE FECHAMENTO AUTOMÁTICO (APLICAÇÃO: LAVATÓRIO|BICO: AREJADOR|ABERTURA: PRESSÃO|ACABAMENTO: CROMADO|BITOLA: 1/2"|INSTALAÇÃO: MESA|REFERÊNCIA: 1170/1173)</t>
  </si>
  <si>
    <t>207,0700</t>
  </si>
  <si>
    <t>7,6022</t>
  </si>
  <si>
    <t>3,0963</t>
  </si>
  <si>
    <t xml:space="preserve"> MATED-12196 </t>
  </si>
  <si>
    <t>TORNEIRA METÁLICA (APLICAÇÃO: TANQUE|BICO: ROSCA|ABERTURA: 1/2 VOLTA|ACABAMENTO: CROMADO|BITOLA: 1/2" OU 3/4"|INSTALAÇÃO: PAREDE|REFERÊNCIA: 1153)</t>
  </si>
  <si>
    <t>51,1800</t>
  </si>
  <si>
    <t xml:space="preserve"> MATED-12548 </t>
  </si>
  <si>
    <t>TORNEIRA METÁLICA LONGA (APLICAÇÃO: PIA|BICO: AREJADOR|ABERTURA: 1/4 DE VOLTA|ACABAMENTO: CROMADO|BITOLA: 1/2"|INSTALAÇÃO: PAREDE|REFERÊNCIA: 1159)</t>
  </si>
  <si>
    <t>51,8600</t>
  </si>
  <si>
    <t xml:space="preserve"> MATED-12063 </t>
  </si>
  <si>
    <t>BARRA DE APOIO (MATERIAL: AÇO INOX AISI 304|ACABAMENTO: POLIDO|MODELO: RETA|DIÂMETRO TUBO: 1.1/4" [31,75MM]|COMPRIMENTO: 80CM|INSTALAÇÃO: PAREDE|ACESSÓRIOS: INCLUSO CANOPLAS, PARAFUSOS E BUCHAS)</t>
  </si>
  <si>
    <t>143,5300</t>
  </si>
  <si>
    <t xml:space="preserve"> MATED-11337 </t>
  </si>
  <si>
    <t>BUCHA DE NYLON COM PARAFUSO AUTO ATARRAXANTE CABEÇA PANELA, FENDA SIMPLES (COMPRIMENTO: 50MM|DIÂMETRO NOMINAL DO PARAFUSO: 4,8MM|DIÂMETRO NOMINAL DA BUCHA: 8MM)</t>
  </si>
  <si>
    <t>0,6200</t>
  </si>
  <si>
    <t xml:space="preserve"> MATED-11985 </t>
  </si>
  <si>
    <t>BARRA DE APOIO (MATERIAL: AÇO INOX AISI 304|ACABAMENTO: POLIDO|MODELO: RETA|DIÂMETRO TUBO: 1.1/4" [31,75MM]|COMPRIMENTO: 70CM|INSTALAÇÃO: PAREDE|ACESSÓRIOS: INCLUSO CANOPLAS, PARAFUSOS E BUCHAS)</t>
  </si>
  <si>
    <t>109,7200</t>
  </si>
  <si>
    <t xml:space="preserve"> MATED-12066 </t>
  </si>
  <si>
    <t>BARRA DE APOIO (MATERIAL: AÇO INOX AISI 304|ACABAMENTO: POLIDO|MODELO: RETA|DIÂMETRO TUBO: 1.1/4" [31,75MM]|COMPRIMENTO: 40CM|INSTALAÇÃO: PORTA OU PAREDE|ACESSÓRIOS: INCLUSO CANOPLAS, PARAFUSOS E BUCHAS)</t>
  </si>
  <si>
    <t>83,8100</t>
  </si>
  <si>
    <t>0,3600</t>
  </si>
  <si>
    <t>5,7567</t>
  </si>
  <si>
    <t>7,8263</t>
  </si>
  <si>
    <t xml:space="preserve"> ED-22648 </t>
  </si>
  <si>
    <t>PERFIL "U" (MATERIAL: ALUMÍNIO|ALTURA: 12MM|LARGURA: 5MM|ESPESSURA: 1MM|MASSA LINEAR: 0,076KG/M)   FORNECIMENTO, EXCLUSIVE SERVIÇO DE MONTAGEM/INSTALAÇÃO</t>
  </si>
  <si>
    <t xml:space="preserve"> MATED-8151 </t>
  </si>
  <si>
    <t>ADESIVO/SELANTE ELÁSTICO MONOCOMPONENTE (APLICAÇÃO: USO GERAL|BASE: POLIURETANO|EMBALAGEM: 310ML|DENSIDADE*: 1,35G/CM3)*VALORES REFERENCIAIS APROXIMADOS</t>
  </si>
  <si>
    <t xml:space="preserve"> MATED-22623 </t>
  </si>
  <si>
    <t>ESPELHO (TIPO: CRISTAL|COR: PRATA|ACABAMENTO: LAPIDADO|ESPESSURA: 4MM)</t>
  </si>
  <si>
    <t xml:space="preserve"> MATED-12313 </t>
  </si>
  <si>
    <t>DISPENSER (MATERIAL: PLÁSTICO|COR: BRANCA|CAPACIDADE RESERVATÓRIO: 800ML|DIMENSÃO*: (26X11)CM|PROFUNDIDADE*: 11CM|APLICAÇÃO: ÁLCOOL EM GEL OU SABONETE LÍQUIDO)* VALORES REFERENCIAIS APROXIMADOS</t>
  </si>
  <si>
    <t>26,8500</t>
  </si>
  <si>
    <t xml:space="preserve"> MATED-12308 </t>
  </si>
  <si>
    <t>PORTA PAPEL-TOALHA PARA 2 OU 3 FOLHAS (MATERIAL: PLÁSTICO)</t>
  </si>
  <si>
    <t>28,5900</t>
  </si>
  <si>
    <t xml:space="preserve"> MATED-12497 </t>
  </si>
  <si>
    <t>CHUVEIRO ELÉTRICO (MATERIAL: PLÁSTICO|RESISTÊNCIA: BLINDADA|POTÊNCIA: 5500W/127V OU 6800W/220V|BRAÇO CHUVEIRO: INCLUSO)</t>
  </si>
  <si>
    <t>158,6900</t>
  </si>
  <si>
    <t xml:space="preserve"> MATED-12072 </t>
  </si>
  <si>
    <t>BEBEDOURO DE COLUNA/PRESSÃO (TIPO: ADULTO|ACABAMENTO: INOX|COR: NATURAL|ALTURA*: 110CM|LARGURA*: 35CM|PROFUNDIDADE*: 35CM|PESO*: 14,5KG)*VALORES REFERENCIAIS APROXIMADOS</t>
  </si>
  <si>
    <t>734,4000</t>
  </si>
  <si>
    <t>2,4000</t>
  </si>
  <si>
    <t>38,0000</t>
  </si>
  <si>
    <t>46,6500</t>
  </si>
  <si>
    <t xml:space="preserve"> MATED-11969 </t>
  </si>
  <si>
    <t>CANTONEIRA DE LATAO</t>
  </si>
  <si>
    <t>19,5000</t>
  </si>
  <si>
    <t>72,5400</t>
  </si>
  <si>
    <t>0,6432</t>
  </si>
  <si>
    <t xml:space="preserve"> MATED-11967 </t>
  </si>
  <si>
    <t>SUPORTE DE LATAO</t>
  </si>
  <si>
    <t>81,2600</t>
  </si>
  <si>
    <t>21,9402</t>
  </si>
  <si>
    <t xml:space="preserve"> MATED-11966 </t>
  </si>
  <si>
    <t>CHAPA SUPORTE DE LATAO CROMADO</t>
  </si>
  <si>
    <t>15,3700</t>
  </si>
  <si>
    <t>23,5161</t>
  </si>
  <si>
    <t>2,4735</t>
  </si>
  <si>
    <t xml:space="preserve"> MATED-11968 </t>
  </si>
  <si>
    <t>PARAFUSO (ROSCA: UNC|APLICAÇÃO: PEDRAS|MATERIAL: LATÃO|CABEÇA DA PORCA: CALOTA PARA BUCHA|PORCA: INCLUSO|REFERÊCIA: 860CR OU EQUIVALENTE)</t>
  </si>
  <si>
    <t>6,1500</t>
  </si>
  <si>
    <t>16,4205</t>
  </si>
  <si>
    <t xml:space="preserve"> MATED-12432 </t>
  </si>
  <si>
    <t>DIVISÓRIA EM GRANITO (COR: CINZA ANDORINHA|TIPO: POLIDO|ESPESSURA: 3CM)</t>
  </si>
  <si>
    <t>243,7400</t>
  </si>
  <si>
    <t>67,8240</t>
  </si>
  <si>
    <t>46,1040</t>
  </si>
  <si>
    <t xml:space="preserve"> D.05.000.023509 </t>
  </si>
  <si>
    <t>CPOS/CDHU</t>
  </si>
  <si>
    <t>Divisória para sanitários, painéis em laminado melamínico estrutural, perfis em alumínio, inclusive ferragem - instalado</t>
  </si>
  <si>
    <t xml:space="preserve"> MATED-13847 </t>
  </si>
  <si>
    <t>TELHA GALVANIZADA (MODELO: ONDULADA|ACABAMENTO: NATURAL SEM PINTURA|ESPESSURA TELHA: 0,50MM|ALTURA: 17MM|TIPO: SIMPLES SEM ISOLAMENTO TERMOACÚSTICO|MATERIAL: GALVALUME)</t>
  </si>
  <si>
    <t>38,2600</t>
  </si>
  <si>
    <t>45,9120</t>
  </si>
  <si>
    <t xml:space="preserve"> MATED-11377 </t>
  </si>
  <si>
    <t>CONJUNTO VEDAÇÃO ELÁSTICA (APLICAÇÃO: TELHADO|DIÂMETRO DO FURO: 8MM)</t>
  </si>
  <si>
    <t>0,1281</t>
  </si>
  <si>
    <t xml:space="preserve"> MATED-11379 </t>
  </si>
  <si>
    <t>GANCHO CHATO PARA FIXAÇÃO DE TELHAS (COMPRIMENTO: 100MM)</t>
  </si>
  <si>
    <t>1,1600</t>
  </si>
  <si>
    <t>3,4800</t>
  </si>
  <si>
    <t>11,3040</t>
  </si>
  <si>
    <t>6,8200</t>
  </si>
  <si>
    <t xml:space="preserve"> MATED-11248 </t>
  </si>
  <si>
    <t>AREIA LAVADA POSTO OBRA (TIPO: MÉDIA)</t>
  </si>
  <si>
    <t>84,4000</t>
  </si>
  <si>
    <t>97,0600</t>
  </si>
  <si>
    <t>25,9050</t>
  </si>
  <si>
    <t>28,0054</t>
  </si>
  <si>
    <t xml:space="preserve"> MATED-11177 </t>
  </si>
  <si>
    <t>LOCAÇÃO CAÇAMBA ESTACIONÁRIA (MATERIAL: AÇO CARBONO|CAPACIDADE EM VOLUME: 5M3|CAPACIDADE EM TONELADAS: 7,5TON*|APLICAÇÃO: REMOÇÃO DE ENTULHO E/OU TERRA)*VALORES REFERENCIAIS APROXIMADOS</t>
  </si>
  <si>
    <t>233,8100</t>
  </si>
  <si>
    <t>46,7620</t>
  </si>
  <si>
    <t xml:space="preserve"> MATED-24046 </t>
  </si>
  <si>
    <t>FITA SUBTERRÂNEA PARA SINALIZAÇÃO DE REDES OU TUBULAÇÕES (LARGURA MÍNIMA: 75MM)</t>
  </si>
  <si>
    <t>0,7400</t>
  </si>
  <si>
    <t>1,1775</t>
  </si>
  <si>
    <t>1,6008</t>
  </si>
  <si>
    <t xml:space="preserve"> ED-8494 </t>
  </si>
  <si>
    <t>CONCRETO ESTRUTURAL, PREPARADO EM OBRA COM BETONEIRA, CONTROLE "A", COM FCK 20MPA, BRITA Nº (1), CONSISTÊNCIA PARA VIBRAÇÃO (FABRICAÇÃO)</t>
  </si>
  <si>
    <t xml:space="preserve"> ED-48303 </t>
  </si>
  <si>
    <t>ARGAMASSA, TRAÇO 1:4 (CIMENTO E AREIA), COM PREPARO MECANIZADO</t>
  </si>
  <si>
    <t xml:space="preserve"> MATED-12187 </t>
  </si>
  <si>
    <t>BLOCO DE CONCRETO (TIPO: VEDAÇÃO|LARGURA: 9CM|ALTURA: 19CM|COMPRIMENTO: 39CM|ACABAMENTO: A REVESTIR|CLASSE: D)</t>
  </si>
  <si>
    <t xml:space="preserve"> MATED-11350 </t>
  </si>
  <si>
    <t>SARRAFO (ACABAMENTO: BRUTO|SEÇÃO TRANSVERSAL: 1"X3"[POL.]|ALTURA: 75MM[3"]|ESPESSURA: 25MM[1"]|TIPO DE MADEIRA: PINUS, MISTA OU EQUIVALENTE DA REGIÃO)</t>
  </si>
  <si>
    <t xml:space="preserve"> MATED-11279 </t>
  </si>
  <si>
    <t>DESMOLDANTE (APLICAÇÃO: FÔRMAS DE MADEIRA PARA CONCRETO)</t>
  </si>
  <si>
    <t xml:space="preserve"> 00006193 </t>
  </si>
  <si>
    <t>TABUA NAO APARELHADA *2,5 X 20* CM, EM MACARANDUBA/MASSARANDUBA, ANGELIM OU EQUIVALENTE DA REGIAO - BRUTA</t>
  </si>
  <si>
    <t xml:space="preserve"> 100475 </t>
  </si>
  <si>
    <t>ARGAMASSA TRAÇO 1:3 (EM VOLUME DE CIMENTO E AREIA MÉDIA ÚMIDA) COM ADIÇÃO DE IMPERMEABILIZANTE, PREPARO MECÂNICO COM BETONEIRA 400 L. AF_08/2019</t>
  </si>
  <si>
    <t xml:space="preserve"> 87316 </t>
  </si>
  <si>
    <t>ARGAMASSA TRAÇO 1:4 (EM VOLUME DE CIMENTO E AREIA GROSSA ÚMIDA) PARA CHAPISCO CONVENCIONAL, PREPARO MECÂNICO COM BETONEIRA 400 L. AF_08/2019</t>
  </si>
  <si>
    <t xml:space="preserve"> 94970 </t>
  </si>
  <si>
    <t>CONCRETO FCK = 20MPA, TRAÇO 1:2,7:3 (EM MASSA SECA DE CIMENTO/ AREIA MÉDIA/ BRITA 1) - PREPARO MECÂNICO COM BETONEIRA 600 L. AF_05/2021</t>
  </si>
  <si>
    <t xml:space="preserve"> 101616 </t>
  </si>
  <si>
    <t>PREPARO DE FUNDO DE VALA COM LARGURA MENOR QUE 1,5 M (ACERTO DO SOLO NATURAL). AF_08/2020</t>
  </si>
  <si>
    <t>MOVT - MOVIMENTO DE TERRA</t>
  </si>
  <si>
    <t xml:space="preserve"> 97734 </t>
  </si>
  <si>
    <t>PEÇA RETANGULAR PRÉ-MOLDADA, VOLUME DE CONCRETO DE 10 A 30 LITROS, TAXA DE AÇO APROXIMADA DE 30KG/M³. AF_03/2024</t>
  </si>
  <si>
    <t xml:space="preserve"> 97733 </t>
  </si>
  <si>
    <t>PEÇA RETANGULAR PRÉ-MOLDADA, VOLUME DE CONCRETO DE ATÉ 10 LITROS, TAXA DE AÇO APROXIMADA DE 30KG/M³. AF_03/2024</t>
  </si>
  <si>
    <t xml:space="preserve"> 00002692 </t>
  </si>
  <si>
    <t>DESMOLDANTE PROTETOR PARA FORMAS DE MADEIRA, DE BASE OLEOSA EMULSIONADA EM AGUA</t>
  </si>
  <si>
    <t>L</t>
  </si>
  <si>
    <t xml:space="preserve"> 00000650 </t>
  </si>
  <si>
    <t>BLOCO DE VEDACAO DE CONCRETO, 9 X 19 X 39 CM (CLASSE C - NBR 6136)</t>
  </si>
  <si>
    <t xml:space="preserve"> 00004517 </t>
  </si>
  <si>
    <t>SARRAFO *2,5 X 7,5* CM EM PINUS, MISTA OU EQUIVALENTE DA REGIAO - BRUTA</t>
  </si>
  <si>
    <t xml:space="preserve"> 00004491 </t>
  </si>
  <si>
    <t>PONTALETE *7,5 X 7,5* CM EM PINUS, MISTA OU EQUIVALENTE DA REGIAO - BRUTA</t>
  </si>
  <si>
    <t xml:space="preserve"> 00005069 </t>
  </si>
  <si>
    <t>PREGO DE ACO POLIDO COM CABECA 17 X 27 (2 1/2 X 11)</t>
  </si>
  <si>
    <t xml:space="preserve"> ED-51093 </t>
  </si>
  <si>
    <t>APILOAMENTO MANUAL EM FUNDO DE VALA COM SOQUETE, EXCLUSIVE ESCAVAÇÃO</t>
  </si>
  <si>
    <t xml:space="preserve"> ED-50760 </t>
  </si>
  <si>
    <t>REBOCO COM ARGAMASSA, TRAÇO 1:2:9 (CIMENTO, CAL E AREIA), COM ADITIVO IMPERMEABILIZANTE, ESP. 20MM, APLICAÇÃO MANUAL, INCLUSIVE ARGAMASSA COM PREPARO MECANIZADO, EXCLUSIVE CHAPISCO</t>
  </si>
  <si>
    <t xml:space="preserve"> ED-49810 </t>
  </si>
  <si>
    <t>FÔRMA E DESFORMA PARA VIGA CINTA/BLOCO COM TÁBUA E SARRAFO, REAPROVEITAMENTO (3X) (FUNDAÇÃO)</t>
  </si>
  <si>
    <t xml:space="preserve"> ED-51133 </t>
  </si>
  <si>
    <t>TRANSPORTE DE MATERIAL DE QUALQUER NATUREZA COM CARRINHO DE MÃO, COM DISTÂNCIAS MENORES OU IGUAIS A 50M, INCLUSIVE CARGA/DESCARGA</t>
  </si>
  <si>
    <t xml:space="preserve"> ED-48227 </t>
  </si>
  <si>
    <t>ALVENARIA DE VEDAÇÃO COM TIJOLO MACIÇO REQUEIMADO, ESP. 10CM, PARA REVESTIMENTO, INCLUSIVE ARGAMASSA PARA ASSENTAMENTO</t>
  </si>
  <si>
    <t>16,7100</t>
  </si>
  <si>
    <t>10,4270</t>
  </si>
  <si>
    <t>8,0698</t>
  </si>
  <si>
    <t>6,1455</t>
  </si>
  <si>
    <t>46,7600</t>
  </si>
  <si>
    <t>29,1782</t>
  </si>
  <si>
    <t>16,2500</t>
  </si>
  <si>
    <t>13,1625</t>
  </si>
  <si>
    <t>10,4658</t>
  </si>
  <si>
    <t>41,4800</t>
  </si>
  <si>
    <t>7,9642</t>
  </si>
  <si>
    <t>29,2815</t>
  </si>
  <si>
    <t>42,0065</t>
  </si>
  <si>
    <t>35,9400</t>
  </si>
  <si>
    <t>64,6920</t>
  </si>
  <si>
    <t>80,3600</t>
  </si>
  <si>
    <t>135,0048</t>
  </si>
  <si>
    <t>69,0048</t>
  </si>
  <si>
    <t>31,2336</t>
  </si>
  <si>
    <t>6,5552</t>
  </si>
  <si>
    <t>31,1235</t>
  </si>
  <si>
    <t>11,1222</t>
  </si>
  <si>
    <t>146,2552</t>
  </si>
  <si>
    <t>73,3176</t>
  </si>
  <si>
    <t>157,5056</t>
  </si>
  <si>
    <t>33,0687</t>
  </si>
  <si>
    <t>6,9649</t>
  </si>
  <si>
    <t>11,8173</t>
  </si>
  <si>
    <t>99,1944</t>
  </si>
  <si>
    <t>225,0080</t>
  </si>
  <si>
    <t>9,4231</t>
  </si>
  <si>
    <t>44,7400</t>
  </si>
  <si>
    <t>44,8983</t>
  </si>
  <si>
    <t>15,9881</t>
  </si>
  <si>
    <t xml:space="preserve"> 043657 </t>
  </si>
  <si>
    <t>CAIXA SIFONADA GIRAFACIL C/GRELHA REDONDA BRANCA COM 5 ENTRADAS 100x140x50mm</t>
  </si>
  <si>
    <t xml:space="preserve"> MATED-11589 </t>
  </si>
  <si>
    <t>SOLUÇÃO LIMPADORA (APLICAÇÃO: TUBO DE PVC RÍGIDO)</t>
  </si>
  <si>
    <t xml:space="preserve"> MATED-11613 </t>
  </si>
  <si>
    <t>ADESIVO PLÁSTICO (APLICAÇÃO: COLAGEM DE TUBOS E CONEXÕES EM PVC[ÁGUA FRIA]|PINCEL APLICADOR: INCLUSO)</t>
  </si>
  <si>
    <t xml:space="preserve"> 021142 </t>
  </si>
  <si>
    <t>CORPO CAIXA SIFONADA GIRAFACIL PVC ESGOTO 150x170x75mm</t>
  </si>
  <si>
    <t>50,1400</t>
  </si>
  <si>
    <t>0,1504</t>
  </si>
  <si>
    <t xml:space="preserve"> MATED-11724 </t>
  </si>
  <si>
    <t>RALO SECO QUADRADO (MATERIAL: PVC|COMPRIMENTO: 100MM|LARGURA: 100MM|ALTURA: 53MM|DIÂMETRO DE SAÍDA: 40MM|GRELHA PVC: INCLUSO|FORMATO DA GRELHA: QUADRADO)</t>
  </si>
  <si>
    <t>7,5800</t>
  </si>
  <si>
    <t>64,2200</t>
  </si>
  <si>
    <t>0,6422</t>
  </si>
  <si>
    <t>7,4640</t>
  </si>
  <si>
    <t xml:space="preserve"> 043695 </t>
  </si>
  <si>
    <t>PROLONGAMENTO DE CAIXA SIFONADA PVC 100x100mm</t>
  </si>
  <si>
    <t xml:space="preserve"> 00011737 </t>
  </si>
  <si>
    <t>PROLONGAMENTO / PROLONGADOR PARA CAIXA SIFONADA, PVC, 150 MM X 150 MM (NBR 5688)</t>
  </si>
  <si>
    <t xml:space="preserve"> 021134 </t>
  </si>
  <si>
    <t>DISPOSITIVO ANTI ESPUMA EM CAIXA DE RALO 100mm</t>
  </si>
  <si>
    <t xml:space="preserve"> 00000297 </t>
  </si>
  <si>
    <t>ANEL BORRACHA PARA TUBO ESGOTO PREDIAL, DN 75 MM (NBR 5688)</t>
  </si>
  <si>
    <t xml:space="preserve"> MATED-11680 </t>
  </si>
  <si>
    <t>PASTA LUBRIFICANTE PARA TUBO DE PVC (DENSIDADE MÉDIA: 1000KG/M3)</t>
  </si>
  <si>
    <t xml:space="preserve"> 00020042 </t>
  </si>
  <si>
    <t>REDUCAO EXCENTRICA PVC, DN 75 X 50 MM, PARA ESGOTO PREDIAL</t>
  </si>
  <si>
    <t xml:space="preserve"> 00000296 </t>
  </si>
  <si>
    <t>ANEL BORRACHA PARA TUBO ESGOTO PREDIAL, DN 50 MM (NBR 5688)</t>
  </si>
  <si>
    <t xml:space="preserve"> 00020043 </t>
  </si>
  <si>
    <t>REDUCAO EXCENTRICA PVC, DN 100 X 50 MM, PARA ESGOTO PREDIAL</t>
  </si>
  <si>
    <t xml:space="preserve"> 00000301 </t>
  </si>
  <si>
    <t>ANEL BORRACHA PARA TUBO ESGOTO PREDIAL, DN 100 MM (NBR 5688)</t>
  </si>
  <si>
    <t xml:space="preserve"> 00020044 </t>
  </si>
  <si>
    <t>REDUCAO EXCENTRICA PVC, DN 100 X 75 MM, PARA ESGOTO PREDIAL</t>
  </si>
  <si>
    <t xml:space="preserve"> 88267 </t>
  </si>
  <si>
    <t>ENCANADOR OU BOMBEIRO HIDRÁULICO COM ENCARGOS COMPLEMENTARES</t>
  </si>
  <si>
    <t xml:space="preserve"> 88248 </t>
  </si>
  <si>
    <t>AUXILIAR DE ENCANADOR OU BOMBEIRO HIDRÁULICO COM ENCARGOS COMPLEMENTARES</t>
  </si>
  <si>
    <t xml:space="preserve"> 00039319 </t>
  </si>
  <si>
    <t>TERMINAL DE VENTILACAO, 50 MM, SERIE NORMAL, ESGOTO PREDIAL</t>
  </si>
  <si>
    <t xml:space="preserve"> 00020083 </t>
  </si>
  <si>
    <t>SOLUCAO PREPARADORA / LIMPADORA PARA PVC, FRASCO COM 1000 CM3</t>
  </si>
  <si>
    <t xml:space="preserve"> 00000122 </t>
  </si>
  <si>
    <t>ADESIVO PLASTICO PARA PVC, FRASCO COM *850* GR</t>
  </si>
  <si>
    <t xml:space="preserve"> 00038383 </t>
  </si>
  <si>
    <t>LIXA D'AGUA EM FOLHA, GRAO 100</t>
  </si>
  <si>
    <t xml:space="preserve"> MATED-13014 </t>
  </si>
  <si>
    <t>1,1196</t>
  </si>
  <si>
    <t>0,9120</t>
  </si>
  <si>
    <t>5,2680</t>
  </si>
  <si>
    <t>27,3800</t>
  </si>
  <si>
    <t>0,0821</t>
  </si>
  <si>
    <t>0,0523</t>
  </si>
  <si>
    <t>5,7017</t>
  </si>
  <si>
    <t>4,3175</t>
  </si>
  <si>
    <t>9,1920</t>
  </si>
  <si>
    <t>6,5162</t>
  </si>
  <si>
    <t>0,1369</t>
  </si>
  <si>
    <t xml:space="preserve"> MATED-11686 </t>
  </si>
  <si>
    <t>TUBO PBV DE PVC BRANCO PARA ESGOTO SERIE NORMAL (DIÂMETRO DA SEÇÃO: 75MM)</t>
  </si>
  <si>
    <t>11,2800</t>
  </si>
  <si>
    <t>13,5360</t>
  </si>
  <si>
    <t>13,4400</t>
  </si>
  <si>
    <t>0,2108</t>
  </si>
  <si>
    <t>0,8602</t>
  </si>
  <si>
    <t xml:space="preserve"> MATED-11646 </t>
  </si>
  <si>
    <t>TUBO COLETOR LISO PBV DE PVC OCRE PARA ESGOTO COM SISTEMA JUNTA ELÁSTICA INTEGRADA (JEI) (DIÂMETRO DA SEÇÃO: 200MM)</t>
  </si>
  <si>
    <t>85,1000</t>
  </si>
  <si>
    <t>93,6100</t>
  </si>
  <si>
    <t>1,8840</t>
  </si>
  <si>
    <t>2,4880</t>
  </si>
  <si>
    <t xml:space="preserve"> 00020085 </t>
  </si>
  <si>
    <t>ANEL BORRACHA, DN 50 MM, PARA TUBO SERIE REFORCADA ESGOTO PREDIAL</t>
  </si>
  <si>
    <t xml:space="preserve"> MATED-11689 </t>
  </si>
  <si>
    <t>TUBO PBV DE PVC BRANCO PARA ESGOTO SERIE REFORÇADA (DIÂMETRO DA SEÇÃO: 50MM)</t>
  </si>
  <si>
    <t>10,5900</t>
  </si>
  <si>
    <t>12,7080</t>
  </si>
  <si>
    <t xml:space="preserve"> MATED-12479 </t>
  </si>
  <si>
    <t>TUBO PBV DE PVC BRANCO PARA ESGOTO SERIE REFORÇADA (DIÂMETRO DA SEÇÃO: 75MM)</t>
  </si>
  <si>
    <t>18,9200</t>
  </si>
  <si>
    <t>22,7040</t>
  </si>
  <si>
    <t xml:space="preserve"> MATED-12488 </t>
  </si>
  <si>
    <t>TUBO PBV DE PVC BRANCO PARA ESGOTO SERIE REFORÇADA (DIÂMETRO DA SEÇÃO: 100MM)</t>
  </si>
  <si>
    <t>26,1700</t>
  </si>
  <si>
    <t>31,4040</t>
  </si>
  <si>
    <t xml:space="preserve"> MATED-12457 </t>
  </si>
  <si>
    <t>GRELHA FUNDIDA 571-C, 0,10 X 0,10M</t>
  </si>
  <si>
    <t>23,9500</t>
  </si>
  <si>
    <t>0,4539</t>
  </si>
  <si>
    <t>5,7630</t>
  </si>
  <si>
    <t xml:space="preserve"> MATED-15223 </t>
  </si>
  <si>
    <t>TAMPA DE PROTEÇÃO PARA HIDRÔMETRO PADRÃO CONCESSIONÁRIA LOCAL (APLICAÇÃO: EMBUTIDO PAREDE|MATERIAL: AÇO GALVANIZADO|PINTURA: ELETROSTÁTICA|COMPRIMENTO: 60CM|ALTURA: 50CM)</t>
  </si>
  <si>
    <t>61,7000</t>
  </si>
  <si>
    <t xml:space="preserve"> MATED-15222 </t>
  </si>
  <si>
    <t>KIT CAVALETE PADRÃO CONCESSIONÁRIA LOCAL (DIÂMETRO: 25MM (3/4")|MODELO: EMBUTIDO PAREDE|TUBOS: GALVANIZADOS|NÚMERO DE RAMAIS: 1|REGISTRO: INCLUSO|ALTURA APROXIMADA: 100CM)</t>
  </si>
  <si>
    <t>86,2200</t>
  </si>
  <si>
    <t>0,7820</t>
  </si>
  <si>
    <t xml:space="preserve"> ED-48435 </t>
  </si>
  <si>
    <t>DEMOLIÇÃO MANUAL DE ALVENARIA DE TIJOLO CERÂMICO OU BLOCO DE CONCRETO, INCLUSIVE AFASTAMENTO E EMPILHAMENTO, EXCLUSIVE TRANSPORTE E RETIRADA DO MATERIAL DEMOLIDO</t>
  </si>
  <si>
    <t>73,5700</t>
  </si>
  <si>
    <t>2,6485</t>
  </si>
  <si>
    <t>68,4200</t>
  </si>
  <si>
    <t>3,7023</t>
  </si>
  <si>
    <t>55,7333</t>
  </si>
  <si>
    <t>2,1884</t>
  </si>
  <si>
    <t xml:space="preserve"> 00003148 </t>
  </si>
  <si>
    <t>FITA VEDA ROSCA EM ROLOS DE 18 MM X 50 M (L X C)</t>
  </si>
  <si>
    <t xml:space="preserve"> 00012774 </t>
  </si>
  <si>
    <t>HIDROMETRO UNIJATO / MEDIDOR DE AGUA, DN 3/4", VAZAO MAXIMA DE 5 M3/H, PARA AGUA POTAVEL FRIA, RELOJOARIA PLANA, CLASSE B, HORIZONTAL (SEM CONEXOES)0,</t>
  </si>
  <si>
    <t xml:space="preserve"> MATED-11524 </t>
  </si>
  <si>
    <t>REGISTRO DE PRESSÃO BASE (DIÂMETRO DA SEÇÃO: 3/4"|DIÂMETRO ADAPTADOR OU LUVA SOLDÁVEL: 25MM|ACABAMENTO: NÃO INCLUSO)</t>
  </si>
  <si>
    <t>24,9200</t>
  </si>
  <si>
    <t>0,1257</t>
  </si>
  <si>
    <t xml:space="preserve"> MATED-26303 </t>
  </si>
  <si>
    <t>CANOPLA E VOLANTE PARA REGISTRO (ACABAMENTO: POPULAR|MATERIAL: METAL CROMADO|TIPO: CRUZETA|TAMANHO: 1/2" ATÉ 1"|REFERÊNCIA: C23/C33 OU EQUIVALENTE)</t>
  </si>
  <si>
    <t>20,6700</t>
  </si>
  <si>
    <t>6,9667</t>
  </si>
  <si>
    <t xml:space="preserve"> MATED-11497 </t>
  </si>
  <si>
    <t>REGISTRO DE GAVETA BASE (DIÂMETRO DA SEÇÃO: 1"|DIÂMETRO ADAPTADOR OU LUVA SOLDÁVEL: 32MM|ACABAMENTO: NÃO INCLUSO)</t>
  </si>
  <si>
    <t>48,0200</t>
  </si>
  <si>
    <t>0,1608</t>
  </si>
  <si>
    <t>8,5744</t>
  </si>
  <si>
    <t>10,5262</t>
  </si>
  <si>
    <t xml:space="preserve"> MATED-11496 </t>
  </si>
  <si>
    <t>REGISTRO DE GAVETA BASE (DIÂMETRO DA SEÇÃO: 3/4"|DIÂMETRO ADAPTADOR OU LUVA SOLDÁVEL: 25MM|ACABAMENTO: NÃO INCLUSO)</t>
  </si>
  <si>
    <t>23,4400</t>
  </si>
  <si>
    <t xml:space="preserve"> MATED-26304 </t>
  </si>
  <si>
    <t>CANOPLA E VOLANTE PARA REGISTRO (ACABAMENTO: POPULAR|MATERIAL: METAL CROMADO|TIPO: CRUZETA|TAMANHO: 1.1/4" ATÉ 1.1/2"|REFERÊNCIA: C23/C33 OU EQUIVALENTE)</t>
  </si>
  <si>
    <t>25,1100</t>
  </si>
  <si>
    <t xml:space="preserve"> MATED-11499 </t>
  </si>
  <si>
    <t>REGISTRO DE GAVETA BASE (DIÂMETRO DA SEÇÃO: 1.1/2"|DIÂMETRO ADAPTADOR OU LUVA SOLDÁVEL: 50MM|ACABAMENTO: NÃO INCLUSO)</t>
  </si>
  <si>
    <t>80,6600</t>
  </si>
  <si>
    <t>0,2513</t>
  </si>
  <si>
    <t>15,2044</t>
  </si>
  <si>
    <t xml:space="preserve"> MATED-11521 </t>
  </si>
  <si>
    <t>REGISTRO DE GAVETA COM VOLANTE (DIÂMETRO DA SEÇÃO: 3"|DIÂMETRO ADAPTADOR OU LUVA SOLDÁVEL: 85MM|ACABAMENTO: BRUTO)</t>
  </si>
  <si>
    <t>362,0300</t>
  </si>
  <si>
    <t>0,4273</t>
  </si>
  <si>
    <t>11,1467</t>
  </si>
  <si>
    <t>13,6840</t>
  </si>
  <si>
    <t xml:space="preserve"> MATED-11548 </t>
  </si>
  <si>
    <t>REGISTRO DE ESFERA (MATERIAL: PVC|DIÂMETRO DA SEÇÃO: 25MM)</t>
  </si>
  <si>
    <t>11,1700</t>
  </si>
  <si>
    <t>0,4046</t>
  </si>
  <si>
    <t>0,4212</t>
  </si>
  <si>
    <t>3,0126</t>
  </si>
  <si>
    <t>3,6984</t>
  </si>
  <si>
    <t>1,1582</t>
  </si>
  <si>
    <t>1,0115</t>
  </si>
  <si>
    <t xml:space="preserve"> MATED-11551 </t>
  </si>
  <si>
    <t>REGISTRO DE ESFERA (MATERIAL: PVC|DIÂMETRO DA SEÇÃO: 50MM)</t>
  </si>
  <si>
    <t>27,6400</t>
  </si>
  <si>
    <t>1,5794</t>
  </si>
  <si>
    <t xml:space="preserve"> MATED-11552 </t>
  </si>
  <si>
    <t>REGISTRO DE ESFERA (MATERIAL: PVC|DIÂMETRO DA SEÇÃO: 60MM)</t>
  </si>
  <si>
    <t>70,8400</t>
  </si>
  <si>
    <t>1,3486</t>
  </si>
  <si>
    <t>0,1203</t>
  </si>
  <si>
    <t>0,3391</t>
  </si>
  <si>
    <t xml:space="preserve"> MATED-11591 </t>
  </si>
  <si>
    <t>ADAPTADOR SOLDÁVEL DE PVC MARROM COM FLANGES E ANEL PARA CAIXA DÁGUA (DIÂMETRO ROSCA: 3/4"|DIÂMETRO SOLDA: 25MM)</t>
  </si>
  <si>
    <t>9,4600</t>
  </si>
  <si>
    <t>1,3680</t>
  </si>
  <si>
    <t>1,6794</t>
  </si>
  <si>
    <t>0,7899</t>
  </si>
  <si>
    <t>0,3008</t>
  </si>
  <si>
    <t xml:space="preserve"> MATED-11594 </t>
  </si>
  <si>
    <t>ADAPTADOR SOLDÁVEL DE PVC MARROM COM FLANGES E ANEL PARA CAIXA DÁGUA (DIÂMETRO ROSCA: 1.1/2"|DIÂMETRO SOLDA: 50MM)</t>
  </si>
  <si>
    <t>22,3100</t>
  </si>
  <si>
    <t>2,1280</t>
  </si>
  <si>
    <t>2,6124</t>
  </si>
  <si>
    <t>1,0725</t>
  </si>
  <si>
    <t>0,3510</t>
  </si>
  <si>
    <t xml:space="preserve"> MATED-11595 </t>
  </si>
  <si>
    <t>ADAPTADOR SOLDÁVEL DE PVC MARROM COM FLANGES E ANEL PARA CAIXA DÁGUA (DIÂMETRO ROSCA: 2"|DIÂMETRO SOLDA: 60MM)</t>
  </si>
  <si>
    <t>33,7000</t>
  </si>
  <si>
    <t xml:space="preserve"> 00000074 </t>
  </si>
  <si>
    <t>ADAPTADOR PVC, SOLDAVEL, COM FLANGES LIVRES, 85 MM X 3", PARA CAIXA D'AGUA</t>
  </si>
  <si>
    <t xml:space="preserve"> 00000065 </t>
  </si>
  <si>
    <t>ADAPTADOR PVC SOLDAVEL CURTO COM BOLSA E ROSCA, 25 MM X 3/4", PARA AGUA FRIA</t>
  </si>
  <si>
    <t xml:space="preserve"> 00000108 </t>
  </si>
  <si>
    <t>ADAPTADOR PVC SOLDAVEL CURTO COM BOLSA E ROSCA, 32 MM X 1", PARA AGUA FRIA</t>
  </si>
  <si>
    <t xml:space="preserve"> 00000112 </t>
  </si>
  <si>
    <t>ADAPTADOR PVC SOLDAVEL CURTO COM BOLSA E ROSCA, 50 MM X1 1/2", PARA AGUA FRIA</t>
  </si>
  <si>
    <t xml:space="preserve"> 00000102 </t>
  </si>
  <si>
    <t>ADAPTADOR PVC SOLDAVEL CURTO COM BOLSA E ROSCA, 85 MM X 3", PARA AGUA FRIA</t>
  </si>
  <si>
    <t xml:space="preserve"> 00000829 </t>
  </si>
  <si>
    <t>BUCHA DE REDUCAO DE PVC, SOLDAVEL, CURTA, COM 32 X 25 MM, PARA AGUA FRIA PREDIAL</t>
  </si>
  <si>
    <t xml:space="preserve"> 00000818 </t>
  </si>
  <si>
    <t>BUCHA DE REDUCAO DE PVC, SOLDAVEL, CURTA, COM 60 X 50 MM, PARA AGUA FRIA PREDIAL</t>
  </si>
  <si>
    <t xml:space="preserve"> H126 </t>
  </si>
  <si>
    <t>AGETOP CIVIL</t>
  </si>
  <si>
    <t>BUCHA DE REDUÇÃO SOLDAVEL CURTA DIAM. 85 X 75 MM</t>
  </si>
  <si>
    <t xml:space="preserve"> MATED-8598 </t>
  </si>
  <si>
    <t>LIXA D'AGUA EM FOLHA (GRÃO: 100|DIMENSÃO: 225X275MM)</t>
  </si>
  <si>
    <t xml:space="preserve"> 00000834 </t>
  </si>
  <si>
    <t>BUCHA DE REDUCAO DE PVC, SOLDAVEL, LONGA, COM 40 X 25 MM, PARA AGUA FRIA PREDIAL</t>
  </si>
  <si>
    <t xml:space="preserve"> 00000813 </t>
  </si>
  <si>
    <t>BUCHA DE REDUCAO DE PVC, SOLDAVEL, LONGA, COM 50 X 25 MM, PARA AGUA FRIA PREDIAL</t>
  </si>
  <si>
    <t xml:space="preserve"> 00000816 </t>
  </si>
  <si>
    <t>BUCHA DE REDUCAO DE PVC, SOLDAVEL, LONGA, COM 60 X 25 MM, PARA AGUA FRIA PREDIAL</t>
  </si>
  <si>
    <t xml:space="preserve"> 00000814 </t>
  </si>
  <si>
    <t>BUCHA DE REDUCAO DE PVC, SOLDAVEL, LONGA, COM 60 X 32 MM, PARA AGUA FRIA PREDIAL</t>
  </si>
  <si>
    <t xml:space="preserve"> 362 </t>
  </si>
  <si>
    <t>Bucha reducao longa pvc rigido soldavel, marrom, d= 60 x 40mm</t>
  </si>
  <si>
    <t xml:space="preserve"> MATED- 11613 </t>
  </si>
  <si>
    <t>ADESIVO PLÁSTICO ( APLICAÇÃO: COLAGEM DE TUBOS E CONEXÕES EM PVC RÍGIDO[ÁGUA FRIA]| PINCEL APLICADOR: INCLUSO)</t>
  </si>
  <si>
    <t xml:space="preserve"> 00000821 </t>
  </si>
  <si>
    <t>BUCHA DE REDUCAO DE PVC, SOLDAVEL, LONGA, COM 75 X 50 MM, PARA AGUA FRIA PREDIAL</t>
  </si>
  <si>
    <t xml:space="preserve"> 00001185 </t>
  </si>
  <si>
    <t>CAP PVC, SOLDAVEL, 25 MM, PARA AGUA FRIA PREDIAL</t>
  </si>
  <si>
    <t xml:space="preserve"> 00007122 </t>
  </si>
  <si>
    <t>TE PVC, SOLDAVEL, COM BUCHA DE LATAO NA BOLSA CENTRAL, 90 GRAUS, 25 MM X 3/4", PARA AGUA FRIA PREDIAL</t>
  </si>
  <si>
    <t>0,0150</t>
  </si>
  <si>
    <t>0,0450</t>
  </si>
  <si>
    <t>0,0513</t>
  </si>
  <si>
    <t xml:space="preserve"> MATED-11597 </t>
  </si>
  <si>
    <t>TUBO SOLDÁVEL DE PVC MARROM PARA ÁGUA FRIA (DIÂMETRO DA SEÇÃO: 25 MM)</t>
  </si>
  <si>
    <t>3,8500</t>
  </si>
  <si>
    <t>4,4275</t>
  </si>
  <si>
    <t>7,0174</t>
  </si>
  <si>
    <t>5,7162</t>
  </si>
  <si>
    <t xml:space="preserve"> MATED-11598 </t>
  </si>
  <si>
    <t>TUBO SOLDÁVEL DE PVC MARROM PARA ÁGUA FRIA (DIÂMETRO DA SEÇÃO: 32 MM)</t>
  </si>
  <si>
    <t>9,6400</t>
  </si>
  <si>
    <t>11,0860</t>
  </si>
  <si>
    <t>0,0251</t>
  </si>
  <si>
    <t>0,0642</t>
  </si>
  <si>
    <t>7,2021</t>
  </si>
  <si>
    <t>5,8667</t>
  </si>
  <si>
    <t>0,0706</t>
  </si>
  <si>
    <t xml:space="preserve"> MATED-11599 </t>
  </si>
  <si>
    <t>TUBO SOLDÁVEL DE PVC MARROM PARA ÁGUA FRIA (DIÂMETRO DA SEÇÃO: 40 MM)</t>
  </si>
  <si>
    <t>13,9000</t>
  </si>
  <si>
    <t>15,9850</t>
  </si>
  <si>
    <t>6,1926</t>
  </si>
  <si>
    <t xml:space="preserve"> MATED-11600 </t>
  </si>
  <si>
    <t>TUBO SOLDÁVEL DE PVC MARROM PARA ÁGUA FRIA (DIÂMETRO DA SEÇÃO: 50 MM)</t>
  </si>
  <si>
    <t>15,6400</t>
  </si>
  <si>
    <t>17,9860</t>
  </si>
  <si>
    <t>0,0351</t>
  </si>
  <si>
    <t>0,0963</t>
  </si>
  <si>
    <t>0,1220</t>
  </si>
  <si>
    <t xml:space="preserve"> MATED-11601 </t>
  </si>
  <si>
    <t>TUBO SOLDÁVEL DE PVC MARROM PARA ÁGUA FRIA (DIÂMETRO DA SEÇÃO: 60 MM)</t>
  </si>
  <si>
    <t>24,6300</t>
  </si>
  <si>
    <t>28,3245</t>
  </si>
  <si>
    <t>0,0401</t>
  </si>
  <si>
    <t>0,1734</t>
  </si>
  <si>
    <t>0,0552</t>
  </si>
  <si>
    <t xml:space="preserve"> MATED-11602 </t>
  </si>
  <si>
    <t>TUBO SOLDÁVEL DE PVC MARROM PARA ÁGUA FRIA (DIÂMETRO DA SEÇÃO: 75 MM)</t>
  </si>
  <si>
    <t>42,4000</t>
  </si>
  <si>
    <t>48,7600</t>
  </si>
  <si>
    <t xml:space="preserve"> MATED-11603 </t>
  </si>
  <si>
    <t>TUBO SOLDÁVEL DE PVC MARROM PARA ÁGUA FRIA (DIÂMETRO DA SEÇÃO: 85 MM)</t>
  </si>
  <si>
    <t>58,0600</t>
  </si>
  <si>
    <t>66,7690</t>
  </si>
  <si>
    <t>0,0652</t>
  </si>
  <si>
    <t>0,1991</t>
  </si>
  <si>
    <t xml:space="preserve"> 00003457 </t>
  </si>
  <si>
    <t>COTOVELO 90 GRAUS DE FERRO GALVANIZADO, COM ROSCA BSP, DE 1 1/4"</t>
  </si>
  <si>
    <t xml:space="preserve"> MATED-11442 </t>
  </si>
  <si>
    <t>FUNDO ANTICORROSIVO PARA METAIS FERROSOS (ZARCÃO)</t>
  </si>
  <si>
    <t>INEL - INSTALAÇÃO ELÉTRICA/ELETRIFICAÇÃO E ILUMINAÇÃO EXTERNA</t>
  </si>
  <si>
    <t xml:space="preserve"> 065523 </t>
  </si>
  <si>
    <t>ELUMAFLEX 28mm x 10mm</t>
  </si>
  <si>
    <t>0,0896</t>
  </si>
  <si>
    <t xml:space="preserve"> ED-27900 </t>
  </si>
  <si>
    <t>TUBO DE AÇO (TIPO: CONDUÇÃO COM COSTURA|MATERIAL: AÇO GALVANIZADO|NORMA: NBR 5580|CLASSE: LEVE|DIÂMETRO: 20MM[3/4"]|ESPESSURA: 2,25MM|MASSA LINEAR:1,432KG/M)   FORNECIMENTO, EXCLUSIVE SERVIÇO DE MONTAGEM/INSTALAÇÃO</t>
  </si>
  <si>
    <t>16,2400</t>
  </si>
  <si>
    <t>21,1120</t>
  </si>
  <si>
    <t>14,9280</t>
  </si>
  <si>
    <t>12,1600</t>
  </si>
  <si>
    <t xml:space="preserve"> MATED-11749 </t>
  </si>
  <si>
    <t>RESERVATÓRIO D´ÁGUA (MATERIAL: POLIETILENO|CAPACIDADE: 1.000L|FORMA: CILÍNDRICA|PESO APROXIMADO: 17KG)</t>
  </si>
  <si>
    <t>307,2700</t>
  </si>
  <si>
    <t>44,5867</t>
  </si>
  <si>
    <t>78,7692</t>
  </si>
  <si>
    <t>28,1400</t>
  </si>
  <si>
    <t>56,2800</t>
  </si>
  <si>
    <t>36,5200</t>
  </si>
  <si>
    <t>54,7360</t>
  </si>
  <si>
    <t xml:space="preserve"> ED-50303 </t>
  </si>
  <si>
    <t>TORNEIRA DE BOIA, TIPO ROSCÁVEL 1/2", EXCLUSIVE ADAPTADOR SOLDÁVEL DE PVC COM FLANGES E ANEL PARA CAIXA DÁGUA</t>
  </si>
  <si>
    <t>52,6900</t>
  </si>
  <si>
    <t>0,3325</t>
  </si>
  <si>
    <t xml:space="preserve"> MATED-11457 </t>
  </si>
  <si>
    <t>TINTA (TIPO: EPÓXI PREMIUM|APLICAÇÃO: ALVENARIA, CERÂMICA, MADEIRA, METAIS E PISO|ACABAMENTO: BRILHANTE)</t>
  </si>
  <si>
    <t>65,2700</t>
  </si>
  <si>
    <t>10,4432</t>
  </si>
  <si>
    <t>1,0933</t>
  </si>
  <si>
    <t>2,6351</t>
  </si>
  <si>
    <t>5,9527</t>
  </si>
  <si>
    <t>5,8416</t>
  </si>
  <si>
    <t>4,7192</t>
  </si>
  <si>
    <t>5,3094</t>
  </si>
  <si>
    <t>24,5655</t>
  </si>
  <si>
    <t>7,4293</t>
  </si>
  <si>
    <t>51,7536</t>
  </si>
  <si>
    <t>22,4371</t>
  </si>
  <si>
    <t>7,9625</t>
  </si>
  <si>
    <t>20,7895</t>
  </si>
  <si>
    <t>128,5760</t>
  </si>
  <si>
    <t>5,8652</t>
  </si>
  <si>
    <t>4,6995</t>
  </si>
  <si>
    <t>17,7135</t>
  </si>
  <si>
    <t>40,2528</t>
  </si>
  <si>
    <t>96,4320</t>
  </si>
  <si>
    <t>16,4128</t>
  </si>
  <si>
    <t xml:space="preserve"> ED-14505 </t>
  </si>
  <si>
    <t>GRELHA PARA CAIXA COLETORA DE ÁGUA PLUVIAL EM BARRA CHATA 3/4"X1/8" COM REQUADRO EM CANTONEIRA 7/8"X1/8", INCLUSIVE UMA (1) DEMÃO DE FUNDO ANTICORROSIVO E DUAS (2) DEMÃOS DE PINTURA ESMALTE (FORNECIMENTO/FABRICAÇÃO)</t>
  </si>
  <si>
    <t>453,9700</t>
  </si>
  <si>
    <t>113,4925</t>
  </si>
  <si>
    <t>17,4773</t>
  </si>
  <si>
    <t>4,6368</t>
  </si>
  <si>
    <t>16,1939</t>
  </si>
  <si>
    <t>3,4156</t>
  </si>
  <si>
    <t>5,7870</t>
  </si>
  <si>
    <t>17,7796</t>
  </si>
  <si>
    <t>3,2433</t>
  </si>
  <si>
    <t>1,3859</t>
  </si>
  <si>
    <t>8,9375</t>
  </si>
  <si>
    <t>7,3168</t>
  </si>
  <si>
    <t>30,9500</t>
  </si>
  <si>
    <t>2,7236</t>
  </si>
  <si>
    <t>36,5024</t>
  </si>
  <si>
    <t>3,8783</t>
  </si>
  <si>
    <t>2,1100</t>
  </si>
  <si>
    <t>1,2185</t>
  </si>
  <si>
    <t xml:space="preserve"> ED-48315 </t>
  </si>
  <si>
    <t>CONCRETO NÃO ESTRUTURAL, PREPARADO EM OBRA COM BETONEIRA, CONTROLE "B", COM FCK 15MPA, BRITA Nº (1 E 2), CONSISTÊNCIA PARA VIBRAÇÃO (FABRICAÇÃO)</t>
  </si>
  <si>
    <t>394,9100</t>
  </si>
  <si>
    <t>17,1253</t>
  </si>
  <si>
    <t>DROP - DRENAGEM/OBRAS DE CONTENÇÃO / POÇOS DE VISITA E CAIXAS</t>
  </si>
  <si>
    <t xml:space="preserve"> 88629 </t>
  </si>
  <si>
    <t>ARGAMASSA TRAÇO 1:3 (EM VOLUME DE CIMENTO E AREIA MÉDIA ÚMIDA), PREPARO MANUAL. AF_08/2019</t>
  </si>
  <si>
    <t xml:space="preserve"> 00011235 </t>
  </si>
  <si>
    <t>GRELHA FOFO SIMPLES COM REQUADRO, CARGA MAXIMA 1,5 T, 150 X 1000 MM, E= *15* MM</t>
  </si>
  <si>
    <t xml:space="preserve"> MATED-11714 </t>
  </si>
  <si>
    <t>CAIXA SIFONADA DE PVC PARA ESGOTO SANITÁRIO (ALTURA: 150MM|DIÂMETRO DE ENTRADA: 40MM|DIÂMETRO DE SAÍDA: 50MM|DIÂMETRO DA CAIXA: 150MM|FORMATO DA GRELHA: QUADRADA|NÚMERO DE ENTRADAS: 7|GRELHA: INCLUSA)</t>
  </si>
  <si>
    <t>20,9500</t>
  </si>
  <si>
    <t xml:space="preserve"> MATED-17667 </t>
  </si>
  <si>
    <t>REBITE DE REPUXO (DIÂMETRO: 3,2MM|COMPRIMENTO: 10MM|MATERIAL: ALUMÍNIO|ACABAMENTO: NATURAL)</t>
  </si>
  <si>
    <t>0,0400</t>
  </si>
  <si>
    <t>0,1680</t>
  </si>
  <si>
    <t>26,1000</t>
  </si>
  <si>
    <t>3,5361</t>
  </si>
  <si>
    <t xml:space="preserve"> ED-25171 </t>
  </si>
  <si>
    <t>CALHA, RUFO/CONTRARRUFO E CHAPIM EM CHAPA GALVANIZADA, ESP. 0,5MM (GSG 26), EXCLUSIVE SERVIÇO DE MONTAGEM/INSTALAÇÃO (FORNECIMENTO/FABRICAÇÃO)</t>
  </si>
  <si>
    <t>66,9100</t>
  </si>
  <si>
    <t>33,4550</t>
  </si>
  <si>
    <t xml:space="preserve"> ED-50364 </t>
  </si>
  <si>
    <t>AJUDANTE DE TELHADISTA COM ENCARGOS COMPLEMENTARES</t>
  </si>
  <si>
    <t>5,4302</t>
  </si>
  <si>
    <t xml:space="preserve"> ED-50386 </t>
  </si>
  <si>
    <t>TELHADISTA COM ENCARGOS COMPLEMENTARES</t>
  </si>
  <si>
    <t>18,7700</t>
  </si>
  <si>
    <t>6,5546</t>
  </si>
  <si>
    <t xml:space="preserve"> MATED-12516 </t>
  </si>
  <si>
    <t>RALO (MATERIAL: FERRO FUNDIDO|TIPO: SEMI-HEMISFÉRICO OU ABACAXI|DIÂMETRO: 75MM)</t>
  </si>
  <si>
    <t>7,6000</t>
  </si>
  <si>
    <t>9,3300</t>
  </si>
  <si>
    <t xml:space="preserve"> MATED-12518 </t>
  </si>
  <si>
    <t>RALO (MATERIAL: FERRO FUNDIDO|TIPO: SEMI-HEMISFÉRICO OU ABACAXI|DIÂMETRO: 100MM)</t>
  </si>
  <si>
    <t>10,5700</t>
  </si>
  <si>
    <t xml:space="preserve"> ED-50362 </t>
  </si>
  <si>
    <t>AJUDANTE DE ELETRICISTA COM ENCARGOS COMPLEMENTARES</t>
  </si>
  <si>
    <t xml:space="preserve"> 012069 </t>
  </si>
  <si>
    <t>CAIXA DE PASSAGEM EM ALUMINIO 15x15x10cm STAMPLAC</t>
  </si>
  <si>
    <t xml:space="preserve"> MATED-12321 </t>
  </si>
  <si>
    <t>CAIXA DE PASSAGEM PARA PISO (MATERIAL: ALUMÍNIO|TAMPA: REVERSÍVEL [ANTIDERRAPANTE OU LISA]|DIMENSÃO: (300X300X120)MM|ACESSÓRIOS: INCLUSOS)</t>
  </si>
  <si>
    <t>158,0400</t>
  </si>
  <si>
    <t>15,9300</t>
  </si>
  <si>
    <t>387,3500</t>
  </si>
  <si>
    <t>1,6269</t>
  </si>
  <si>
    <t xml:space="preserve"> MATED-11826 </t>
  </si>
  <si>
    <t>CAIXA DE LIGAÇÃO PARA ELETRODUTO FLEXÍVEL(APLICAÇÃO: EMBUTIR|MATERIAL: PVC|ALTURA: 4[110MM]|LARGURA: 2[70MM]|PROFUNDIDADE*: 47MM|FORMATO: RETANGULAR)*VALORES REFERENCIAIS APROXIMADOS</t>
  </si>
  <si>
    <t>1,8400</t>
  </si>
  <si>
    <t>1,4803</t>
  </si>
  <si>
    <t>4,0250</t>
  </si>
  <si>
    <t>0,3367</t>
  </si>
  <si>
    <t xml:space="preserve"> ED-17974 </t>
  </si>
  <si>
    <t>CONDULETE DE ALUMÍNIO, TIPO "X", DIÂMETRO DE SAÍDA 1" (25MM), EXCLUSIVE INSTALAÇÃO, MÓDULO E PLACA (FORNECIMENTO)</t>
  </si>
  <si>
    <t xml:space="preserve"> 74.25.03 </t>
  </si>
  <si>
    <t>PLACA 2X4" PARA CABO COAXIAL (FURO PARA PINO JACK)</t>
  </si>
  <si>
    <t xml:space="preserve"> ED-17969 </t>
  </si>
  <si>
    <t>CONDULETE DE ALUMÍNIO, TIPO "T" OU "TB", DIÂMETRO DE SAÍDA 1" (25MM), EXCLUSIVE INSTALAÇÃO, MÓDULO E PLACA (FORNECIMENTO)</t>
  </si>
  <si>
    <t>18,2600</t>
  </si>
  <si>
    <t>5,8410</t>
  </si>
  <si>
    <t>7,1390</t>
  </si>
  <si>
    <t xml:space="preserve"> ED-2915 </t>
  </si>
  <si>
    <t>CONDULETE DE ALUMÍNIO, TIPO "C" OU "LB" OU "LL" OU "LR", DIÂMETRO DE SAÍDA 1" (25MM), EXCLUSIVE INSTALAÇÃO, MÓDULO E PLACA (FORNECIMENTO)</t>
  </si>
  <si>
    <t>16,1500</t>
  </si>
  <si>
    <t xml:space="preserve"> ED-2925 </t>
  </si>
  <si>
    <t>CONDULETE DE ALUMÍNIO, TIPO "C" OU "LB" OU "LL" OU "LR", DIÂMETRO DE SAÍDA 1.1/4" (32MM), EXCLUSIVE INSTALAÇÃO, MÓDULO E PLACA (FORNECIMENTO)</t>
  </si>
  <si>
    <t>23,0400</t>
  </si>
  <si>
    <t>20,3700</t>
  </si>
  <si>
    <t xml:space="preserve"> MATED-17894 </t>
  </si>
  <si>
    <t>TAMPA PARA CONDULETE (MATERIAL: ALUMÍNIO|TIPO: CEGA|CONDULETES: 1"[25MM]|PARAFUSOS: INCLUSOS)</t>
  </si>
  <si>
    <t>3,1900</t>
  </si>
  <si>
    <t>1,4603</t>
  </si>
  <si>
    <t xml:space="preserve"> MATED-17895 </t>
  </si>
  <si>
    <t>TAMPA PARA CONDULETE (MATERIAL: ALUMÍNIO|TIPO: CEGA|CONDULETES: 1.1/4"[32MM]|PARAFUSOS: INCLUSOS)</t>
  </si>
  <si>
    <t>5,7100</t>
  </si>
  <si>
    <t xml:space="preserve"> ED-50707 </t>
  </si>
  <si>
    <t>RASGO EM ALVENARIA PARA PASSAGEM DE ELETRODUTO/TUBULAÇÃO, DIÂMETROS DE 15MM A 25MM (1/2" A 1"), EXCLUSIVE ENCHIMENTO</t>
  </si>
  <si>
    <t>2,4900</t>
  </si>
  <si>
    <t xml:space="preserve"> ED-17952 </t>
  </si>
  <si>
    <t>ELETRODUTO FLEXÍVEL CORRUGADO, PVC, ANTI CHAMA, DN 25MM (3/4"), APLICADO EM ALVENARIA, EXCLUSIVE RASGO</t>
  </si>
  <si>
    <t>4,5000</t>
  </si>
  <si>
    <t xml:space="preserve"> MATED-4159 </t>
  </si>
  <si>
    <t>DUTO CORRUGADO HELICOIDAL (TIPO: FLEXÍVEL|MATERIAL: POLIETILENO DE ALTA DENSIDADE [PEAD]|COR: PRETA|DIÂMETRO: 1.1/4")</t>
  </si>
  <si>
    <t>2,7700</t>
  </si>
  <si>
    <t>9,7350</t>
  </si>
  <si>
    <t>7,0650</t>
  </si>
  <si>
    <t xml:space="preserve"> MATED-11955 </t>
  </si>
  <si>
    <t>DUTO CORRUGADO HELICOIDAL (TIPO: FLEXÍVEL|MATERIAL: POLIETILENO DE ALTA DENSIDADE [PEAD]|COR: PRETA|DIÂMETRO: 1.1/2")</t>
  </si>
  <si>
    <t>3,5100</t>
  </si>
  <si>
    <t xml:space="preserve"> MATED-11956 </t>
  </si>
  <si>
    <t>DUTO CORRUGADO HELICOIDAL (TIPO: FLEXÍVEL|MATERIAL: POLIETILENO DE ALTA DENSIDADE [PEAD]|COR: PRETA|DIÂMETRO: 2")</t>
  </si>
  <si>
    <t>4,2100</t>
  </si>
  <si>
    <t xml:space="preserve"> MATED-11957 </t>
  </si>
  <si>
    <t>DUTO CORRUGADO HELICOIDAL (TIPO: FLEXÍVEL|MATERIAL: POLIETILENO DE ALTA DENSIDADE [PEAD]|COR: PRETA|DIÂMETRO: 3")</t>
  </si>
  <si>
    <t>6,9500</t>
  </si>
  <si>
    <t>15,5760</t>
  </si>
  <si>
    <t xml:space="preserve"> MATED-12288 </t>
  </si>
  <si>
    <t>ELETRODUTO RÍGIDO (MATERIAL: AÇO|TRATAMENTO: GALVANIZADO ELETROLÍTICO|SÉRIE: LEVE|DIÂMETRO: 1"[25MM]|ESPESSURA*: 0,5-0,6MM|MASSA LINEAR*: 0,48KG/M)*VALORES REFERENCIAIS APROXIMADOS</t>
  </si>
  <si>
    <t>6,5300</t>
  </si>
  <si>
    <t>7,1830</t>
  </si>
  <si>
    <t>6,3720</t>
  </si>
  <si>
    <t>7,7880</t>
  </si>
  <si>
    <t xml:space="preserve"> MATED-12567 </t>
  </si>
  <si>
    <t>ELETRODUTO RÍGIDO (MATERIAL: AÇO|TRATAMENTO: GALVANIZADO ELETROLÍTICO|SÉRIE: MÉDIO|DIÂMETRO: 1.1/4"[32MM]|ESPESSURA*: 0,8-0,9MM|MASSA LINEAR*: 0,92KG/M)*VALORES REFERENCIAIS APROXIMADOS</t>
  </si>
  <si>
    <t>13,2200</t>
  </si>
  <si>
    <t>14,5420</t>
  </si>
  <si>
    <t>7,9650</t>
  </si>
  <si>
    <t xml:space="preserve"> MATED-18325 </t>
  </si>
  <si>
    <t>ARRUELA LISA REDONDA (DIÂMETRO 6,8MM [1/4"]|ACABAMENTO: ZINCADO|PESO: 560UN/KG)*VALORES REFERENCIAIS APROXIMADOS</t>
  </si>
  <si>
    <t>0,0800</t>
  </si>
  <si>
    <t>0,2133</t>
  </si>
  <si>
    <t xml:space="preserve"> MATED-19528 </t>
  </si>
  <si>
    <t>TALA RETA (TIPO: AUTOPORTANTE|TRATAMENTO: PRÉ-ZINCADO|CHAPA: N°18|MEDIDA: 50MM|APLICAÇÃO: EMENDA PARA ELETROCALHA)</t>
  </si>
  <si>
    <t>0,8900</t>
  </si>
  <si>
    <t>2,3733</t>
  </si>
  <si>
    <t xml:space="preserve"> MATED-19506 </t>
  </si>
  <si>
    <t>PARAFUSO (ROSCA: INTEIRA|APLICAÇÃO: ELETROCALHA E PERFILADO|CABEÇA: LENTILHA|MATERIAL: INOX|ACABAMENTO: CROMADO|BITOLA: 1/4"[6,35MM]X1/2"[12,7MM]|PESO/100PÇ: 0,541KG)</t>
  </si>
  <si>
    <t>0,4267</t>
  </si>
  <si>
    <t xml:space="preserve"> MATED-17930 </t>
  </si>
  <si>
    <t>TAMPA PARA ELETROCALHA METÁLICA (TIPO: ENCAIXE|TRATAMENTO: PRÉ-ZINCADO|CHAPA: N°24|MEDIDA: 100MM)</t>
  </si>
  <si>
    <t>5,4300</t>
  </si>
  <si>
    <t>6,5160</t>
  </si>
  <si>
    <t xml:space="preserve"> MATED-18324 </t>
  </si>
  <si>
    <t>PORCA SEXTAVADA (MATERIAL: AÇO|DIÂMETRO: 6,35MM [1/4"]|PESO/100PÇ: 0,320 KG)</t>
  </si>
  <si>
    <t>0,0900</t>
  </si>
  <si>
    <t xml:space="preserve"> MATED-17912 </t>
  </si>
  <si>
    <t>ELETROCALHA METÁLICA (TIPO: LISA SEM VIROLA|TRATAMENTO: PRÉ-ZINCADO|CHAPA: N°18|MEDIDAS: 100X50MM)</t>
  </si>
  <si>
    <t>23,1900</t>
  </si>
  <si>
    <t>27,8280</t>
  </si>
  <si>
    <t>10,3464</t>
  </si>
  <si>
    <t>8,4652</t>
  </si>
  <si>
    <t xml:space="preserve"> ED-19507 </t>
  </si>
  <si>
    <t>FIXAÇÃO DE ELETROCALHA/LEITO HORIZONTAL COM LARGURA MENOR OU IGUAL A 200 MM EM LAJE, COM SUPORTE EM PERFILADO, INCLUSIVE PERFILADO, VERGALHÃO E ACESSÓRIOS, EXCLUSIVE ELETROCALHA/LEITO</t>
  </si>
  <si>
    <t>8,8700</t>
  </si>
  <si>
    <t xml:space="preserve"> ED-5614 </t>
  </si>
  <si>
    <t>SUPORTE PARA PLACA 4"X2" PARA TRÊS (3) MÓDULOS, INCLUSIVE PARAFUSOS PARA FIXAÇÃO, FORNECIMENTO E INSTALAÇÃO, EXCLUSIVE PLACA E MÓDULO</t>
  </si>
  <si>
    <t>3,8900</t>
  </si>
  <si>
    <t xml:space="preserve"> ED-5620 </t>
  </si>
  <si>
    <t>PLACA 4"X2" PARA UM (1) MÓDULO, INCLUSIVE FORNECIMENTO E INSTALAÇÃO, EXCLUSIVE SUPORTE E MÓDULO</t>
  </si>
  <si>
    <t>4,1500</t>
  </si>
  <si>
    <t xml:space="preserve"> ED-5615 </t>
  </si>
  <si>
    <t>MÓDULO INTERRUPTOR SIMPLES, CORRENTE 10A, TENSÃO 250V, (10A 250V), INCLUSIVE FORNECIMENTO E INSTALAÇÃO, EXCLUSIVE PLACA E SUPORTE</t>
  </si>
  <si>
    <t>10,2900</t>
  </si>
  <si>
    <t xml:space="preserve"> ED-5621 </t>
  </si>
  <si>
    <t>PLACA 4"X2" PARA DOIS (2) MÓDULOS, INCLUSIVE FORNECIMENTO E INSTALAÇÃO, EXCLUSIVE SUPORTE E MÓDULO</t>
  </si>
  <si>
    <t>3,6400</t>
  </si>
  <si>
    <t>20,5800</t>
  </si>
  <si>
    <t xml:space="preserve"> ED-5616 </t>
  </si>
  <si>
    <t>MÓDULO INTERRUPTOR PARALELO, CORRENTE 10A, TENSÃO 250V, (10A 250V), INCLUSIVE FORNECIMENTO E INSTALAÇÃO, EXCLUSIVE PLACA E SUPORTE</t>
  </si>
  <si>
    <t>11,8400</t>
  </si>
  <si>
    <t xml:space="preserve"> ED-5626 </t>
  </si>
  <si>
    <t>MÓDULO TOMADA PADRÃO, TRÊS (3) POLOS, CORRENTE 10A, TENSÃO 250V, (2P+T/10A 250V), INCLUSIVE FORNECIMENTO E INSTALAÇÃO, EXCLUSIVE PLACA E SUPORTE</t>
  </si>
  <si>
    <t>10,7800</t>
  </si>
  <si>
    <t xml:space="preserve"> ED-5634 </t>
  </si>
  <si>
    <t>MÓDULO COM FURO PARA SAÍDA DE FIO Ø 10MM, INCLUSIVE FORNECIMENTO E INSTALAÇÃO, EXCLUSIVE PLACA E SUPORTE</t>
  </si>
  <si>
    <t>21,5600</t>
  </si>
  <si>
    <t xml:space="preserve"> ED-5627 </t>
  </si>
  <si>
    <t>MÓDULO TOMADA PADRÃO, TRÊS (3) POLOS, CORRENTE 20A, TENSÃO 250V, (2P+T/20A 250V), INCLUSIVE FORNECIMENTO E INSTALAÇÃO, EXCLUSIVE PLACA E SUPORTE</t>
  </si>
  <si>
    <t>11,9900</t>
  </si>
  <si>
    <t xml:space="preserve"> 004960 </t>
  </si>
  <si>
    <t>TAMPA PARA CAIXA UNHA DE PISO ALUMINIO DUPLA 4x4 CROMADO TRAMONTINA</t>
  </si>
  <si>
    <t xml:space="preserve"> ED-27079 </t>
  </si>
  <si>
    <t>LUMINÁRIA COMERCIAL COM ALETAS DE EMBUTIR, PARA DUAS (2) LÂMPADAS TUBULARES LED 2X9W ØT8, FORNECIMENTO E INSTALAÇÃO, EXCLUSIVE BASE E LÂMPADA</t>
  </si>
  <si>
    <t>134,4600</t>
  </si>
  <si>
    <t xml:space="preserve"> ED-49381 </t>
  </si>
  <si>
    <t>SOQUETES PARA LÂMPADA FLUORESCENTE/LED TUBULAR, BASE G13 (PAR), COM SISTEMA DE ANTIVIBRATÓRIO E SEM SUPORTE PARA STARTER, FORNECIMENTO E INSTALAÇÃO</t>
  </si>
  <si>
    <t>15,7500</t>
  </si>
  <si>
    <t>31,5000</t>
  </si>
  <si>
    <t xml:space="preserve"> ED-9972 </t>
  </si>
  <si>
    <t>LÂMPADA TUBULAR LED, BASE G13, POTÊNCIA 9W, DIÂMETRO 26MM/T8, TEMPERATURA DA COR 6500K, FORNECIMENTO E INSTALAÇÃO, EXCLUSIVE LUMINÁRIA</t>
  </si>
  <si>
    <t>18,8800</t>
  </si>
  <si>
    <t>37,7600</t>
  </si>
  <si>
    <t xml:space="preserve"> ED-27085 </t>
  </si>
  <si>
    <t>LUMINÁRIA COMERCIAL COM ALETAS DE SOBREPOR, PARA DUAS (2) LÂMPADAS TUBULARES LED 2X9W ØT8, FORNECIMENTO E INSTALAÇÃO, EXCLUSIVE BASE E LÂMPADA</t>
  </si>
  <si>
    <t>123,3000</t>
  </si>
  <si>
    <t xml:space="preserve"> ED-27081 </t>
  </si>
  <si>
    <t>LUMINÁRIA COMERCIAL COM ALETAS DE EMBUTIR, PARA DUAS (2) LÂMPADAS TUBULARES LED 2X18W ØT8, FORNECIMENTO E INSTALAÇÃO, EXCLUSIVE BASE E LÂMPADA</t>
  </si>
  <si>
    <t>149,0600</t>
  </si>
  <si>
    <t xml:space="preserve"> ED-9973 </t>
  </si>
  <si>
    <t>LÂMPADA TUBULAR LED, BASE G13, POTÊNCIA 18W, DIÂMETRO 26MM/T8, TEMPERATURA DA COR 6500K, FORNECIMENTO E INSTALAÇÃO, EXCLUSIVE LUMINÁRIA</t>
  </si>
  <si>
    <t>19,3600</t>
  </si>
  <si>
    <t>38,7200</t>
  </si>
  <si>
    <t xml:space="preserve"> ITC.LAM.092 </t>
  </si>
  <si>
    <t>LUMINARIA DO ARANDELA 12W - REF.: AVANT HUMMER</t>
  </si>
  <si>
    <t xml:space="preserve"> 4.01.26 </t>
  </si>
  <si>
    <t>FDE</t>
  </si>
  <si>
    <t>POSTE AÇO GALV. FLANGEADO CONICO RETO C/SUPORTE P/LUMINÁRIA H=4,00 PINT.EPOXI</t>
  </si>
  <si>
    <t xml:space="preserve"> 4.51.61 </t>
  </si>
  <si>
    <t>CAIXA BLINDADA DE ALUMINIO FUNDIDO 200X200MM</t>
  </si>
  <si>
    <t xml:space="preserve"> P.15.000.034132 </t>
  </si>
  <si>
    <t>LUMINARIA LED RETANGULAR EM ALUMÍNIO PARA POSTE, TIPO PÚBLICA, IP67, FLUXO LUMINOSO DE 5000 A 5500LM, TEMPERATURA DA COR 6000-6500K, POTÊNCIA 50W - BIVOLT</t>
  </si>
  <si>
    <t xml:space="preserve"> MATED-17870 </t>
  </si>
  <si>
    <t>CONDULETE (MATERIAL: ALUMÍNIO|TIPO: MÚLTIPLO "X" OU "L"|DIÂMETRO DO ENCAIXE: 3/4"[20MM]|TAMPA: NÃO INCLUSO)</t>
  </si>
  <si>
    <t xml:space="preserve"> 2.67.14 </t>
  </si>
  <si>
    <t>CHUMBADOR P/ FIXACAO POSTE METALICO 1/2"X300MM</t>
  </si>
  <si>
    <t xml:space="preserve"> MATED-12259 </t>
  </si>
  <si>
    <t>RELÉ FOTOELÉTRICO (MATERIAL: POLIPROPILENO COM PROTEÇÃO RADIAÇÃO UV|TENSÃO: 220V|CAPACIDADE DA CARGA: 1800VA|POTÊNCIA: 1000W|GRAU DE PROTEÇÃO: IP54|CONTATO CARGA: NF OU NA|BASE: INCLUSA)</t>
  </si>
  <si>
    <t>21,5200</t>
  </si>
  <si>
    <t>9,5187</t>
  </si>
  <si>
    <t>3,8940</t>
  </si>
  <si>
    <t xml:space="preserve"> 13333 </t>
  </si>
  <si>
    <t>Kit de alarme para WC PNE, composto por botoeira e sirene audiovisual - fornecimento e instalação</t>
  </si>
  <si>
    <t>1,5708</t>
  </si>
  <si>
    <t xml:space="preserve"> MATED-12522 </t>
  </si>
  <si>
    <t>FITA ISOLANTE (TIPO: ANTI-CHAMA|LARGURA: 19MM|COR: PRETA)</t>
  </si>
  <si>
    <t>0,0131</t>
  </si>
  <si>
    <t>0,5563</t>
  </si>
  <si>
    <t>0,6799</t>
  </si>
  <si>
    <t>2,7642</t>
  </si>
  <si>
    <t>0,7932</t>
  </si>
  <si>
    <t>0,6490</t>
  </si>
  <si>
    <t xml:space="preserve"> MATED-11808 </t>
  </si>
  <si>
    <t>CABO UNIPOLAR ISOLADO EM POLÍMERO TERMOPLÁSTICO, TIPO LSHF/ATOX, NÃO HALOGENADO, 450/750V, 70°C - BAIXA TENSÃO (ENCORDOAMENTO: CLASSE 5|SEÇÃO TRANSVERSAL: 6MM2)</t>
  </si>
  <si>
    <t>3,7128</t>
  </si>
  <si>
    <t>1,0199</t>
  </si>
  <si>
    <t>0,8344</t>
  </si>
  <si>
    <t xml:space="preserve"> MATED-11797 </t>
  </si>
  <si>
    <t>CABO UNIPOLAR ISOLADO EM POLÍMERO TERMOFIXO, TIPO EPR, NÃO HALOGENADO, 0,6/1KV, 90°C - BAIXA TENSÃO (ENCORDOAMENTO: CLASSE 5|SEÇÃO TRANSVERSAL: 2,50MM2)</t>
  </si>
  <si>
    <t>1,6700</t>
  </si>
  <si>
    <t>1,7034</t>
  </si>
  <si>
    <t xml:space="preserve"> MATED-11800 </t>
  </si>
  <si>
    <t>CABO UNIPOLAR ISOLADO EM POLÍMERO TERMOFIXO, TIPO EPR, NÃO HALOGENADO, 0,6/1KV, 90°C - BAIXA TENSÃO (ENCORDOAMENTO: CLASSE 5|SEÇÃO TRANSVERSAL: 10MM2)</t>
  </si>
  <si>
    <t>6,2300</t>
  </si>
  <si>
    <t>6,3546</t>
  </si>
  <si>
    <t>1,5864</t>
  </si>
  <si>
    <t>1,2980</t>
  </si>
  <si>
    <t xml:space="preserve"> MATED-11801 </t>
  </si>
  <si>
    <t>CABO UNIPOLAR ISOLADO EM POLÍMERO TERMOFIXO, TIPO EPR, NÃO HALOGENADO, 0,6/1KV, 90°C - BAIXA TENSÃO (ENCORDOAMENTO: CLASSE 5|SEÇÃO TRANSVERSAL: 16MM2)</t>
  </si>
  <si>
    <t>9,2000</t>
  </si>
  <si>
    <t>9,3840</t>
  </si>
  <si>
    <t xml:space="preserve"> MATED-11803 </t>
  </si>
  <si>
    <t>CABO UNIPOLAR ISOLADO EM POLÍMERO TERMOFIXO, TIPO EPR, NÃO HALOGENADO, 0,6/1KV, 90°C - BAIXA TENSÃO (ENCORDOAMENTO: CLASSE 5|SEÇÃO TRANSVERSAL: 35MM2)</t>
  </si>
  <si>
    <t>20,8900</t>
  </si>
  <si>
    <t>21,3078</t>
  </si>
  <si>
    <t>1,5930</t>
  </si>
  <si>
    <t xml:space="preserve"> MATED-11788 </t>
  </si>
  <si>
    <t>CABO UNIPOLAR ISOLADO EM POLÍMERO TERMOFIXO, TIPO EPR, NÃO HALOGENADO, 0,6/1KV, 90°C - BAIXA TENSÃO (ENCORDOAMENTO: CLASSE 5|SEÇÃO TRANSVERSAL: 70MM2)</t>
  </si>
  <si>
    <t>42,5000</t>
  </si>
  <si>
    <t>43,3500</t>
  </si>
  <si>
    <t>1,4278</t>
  </si>
  <si>
    <t>1,7523</t>
  </si>
  <si>
    <t xml:space="preserve"> MATED-12289 </t>
  </si>
  <si>
    <t>QUADRO DE DISTRIBUIÇÃO PARA 50 MÓDULOS COM BARRAMENTO E CHAVE</t>
  </si>
  <si>
    <t>457,1600</t>
  </si>
  <si>
    <t>159,3000</t>
  </si>
  <si>
    <t>194,7000</t>
  </si>
  <si>
    <t xml:space="preserve"> 00039469 </t>
  </si>
  <si>
    <t>DISPOSITIVO DPS CLASSE II, 1 POLO, TENSAO MAXIMA DE 275 V, CORRENTE MAXIMA DE *20* KA (TIPO AC)</t>
  </si>
  <si>
    <t xml:space="preserve"> MATED-22658 </t>
  </si>
  <si>
    <t>DISJUNTOR (TIPO: MONOPOLAR|CURVA:C|CORRENTE: 10A|I MÁX: 4,5KA/6KA)</t>
  </si>
  <si>
    <t>6,5500</t>
  </si>
  <si>
    <t xml:space="preserve"> ED-34436 </t>
  </si>
  <si>
    <t>TERMINAL ILHÓS PARA CABO DE 2,5MM2</t>
  </si>
  <si>
    <t>0,5310</t>
  </si>
  <si>
    <t xml:space="preserve"> MATED-22679 </t>
  </si>
  <si>
    <t>DISJUNTOR (TIPO: BIPOLAR|CURVA:C|CORRENTE: 10A|I MÁX: 4,5KA/6KA)</t>
  </si>
  <si>
    <t>24,0200</t>
  </si>
  <si>
    <t>2,2663</t>
  </si>
  <si>
    <t>2,6000</t>
  </si>
  <si>
    <t>0,9271</t>
  </si>
  <si>
    <t xml:space="preserve"> MATED-22659 </t>
  </si>
  <si>
    <t>DISJUNTOR (TIPO: MONOPOLAR|CURVA:C|CORRENTE: 16A|I MÁX: 4,5KA/6KA)</t>
  </si>
  <si>
    <t xml:space="preserve"> MATED-19496 </t>
  </si>
  <si>
    <t>DISJUNTOR (TIPO: BIPOLAR|CURVA:C|CORRENTE: 16A|I MÁX: 4,5KA/6KA)</t>
  </si>
  <si>
    <t xml:space="preserve"> MATED-16980 </t>
  </si>
  <si>
    <t>DISJUNTOR (TIPO: TRIPOLAR|CURVA:C|CORRENTE: 63A|I MÁX: 4,5KA/6KA)</t>
  </si>
  <si>
    <t>42,4400</t>
  </si>
  <si>
    <t>4,1994</t>
  </si>
  <si>
    <t>1,7179</t>
  </si>
  <si>
    <t xml:space="preserve"> ED-34440 </t>
  </si>
  <si>
    <t>TERMINAL ILHÓS PARA CABO DE 16MM2</t>
  </si>
  <si>
    <t>2,3200</t>
  </si>
  <si>
    <t>6,9600</t>
  </si>
  <si>
    <t xml:space="preserve"> MATED-15233 </t>
  </si>
  <si>
    <t>DISJUNTOR DE PROTEÇÃO (TIPO: DR BIPOLAR|CORRENTE: 25A|SENSIBILIDADE: 30MA)</t>
  </si>
  <si>
    <t>80,8600</t>
  </si>
  <si>
    <t>5,7112</t>
  </si>
  <si>
    <t>4,6728</t>
  </si>
  <si>
    <t xml:space="preserve"> MATED-22680 </t>
  </si>
  <si>
    <t>DISJUNTOR (TIPO: BIPOLAR|CURVA:C|CORRENTE: 20A|I MÁX: 4,5KA/6KA)</t>
  </si>
  <si>
    <t xml:space="preserve"> MATED-22682 </t>
  </si>
  <si>
    <t>DISJUNTOR (TIPO: BIPOLAR|CURVA:C|CORRENTE: 32A|I MÁX: 4,5KA/6KA)</t>
  </si>
  <si>
    <t>24,7300</t>
  </si>
  <si>
    <t xml:space="preserve"> ED-34438 </t>
  </si>
  <si>
    <t>TERMINAL ILHÓS PARA CABO DE 6MM2</t>
  </si>
  <si>
    <t>1,3900</t>
  </si>
  <si>
    <t>2,7800</t>
  </si>
  <si>
    <t xml:space="preserve"> MATED-17039 </t>
  </si>
  <si>
    <t>DISJUNTOR (TIPO: TRIPOLAR|CURVA:C|CORRENTE: 80A|I MÁX: 10KA)</t>
  </si>
  <si>
    <t>126,3600</t>
  </si>
  <si>
    <t>6,2078</t>
  </si>
  <si>
    <t xml:space="preserve"> ED-34441 </t>
  </si>
  <si>
    <t>TERMINAL ILHÓS PARA CABO DE 25MM2</t>
  </si>
  <si>
    <t>3,0400</t>
  </si>
  <si>
    <t>9,1200</t>
  </si>
  <si>
    <t>2,5396</t>
  </si>
  <si>
    <t xml:space="preserve"> MATED-15234 </t>
  </si>
  <si>
    <t>DISJUNTOR DE PROTEÇÃO (TIPO: DR BIPOLAR|CORRENTE: 40A|SENSIBILIDADE: 30MA)</t>
  </si>
  <si>
    <t>83,5200</t>
  </si>
  <si>
    <t xml:space="preserve"> MATED-12304 </t>
  </si>
  <si>
    <t>QUADRO DE DISTRIBUIÇÃO PARA 36 MÓDULOS COM BARRAMENTO E CHAVE</t>
  </si>
  <si>
    <t>149,5300</t>
  </si>
  <si>
    <t>116,8200</t>
  </si>
  <si>
    <t>95,5800</t>
  </si>
  <si>
    <t xml:space="preserve"> MATED-22678 </t>
  </si>
  <si>
    <t>DISJUNTOR (TIPO: TRIPOLAR|CURVA:C|CORRENTE: 125A|I MÁX: 10KA)</t>
  </si>
  <si>
    <t>201,2500</t>
  </si>
  <si>
    <t>7,2100</t>
  </si>
  <si>
    <t>21,6300</t>
  </si>
  <si>
    <t xml:space="preserve"> MATED-12433 </t>
  </si>
  <si>
    <t>SUPRESSOR DE SURTO PARA PROTEÇÃO PRIMÁRIA EM QGD, PARA SURTOS ATÉ QGD, ATÉ 1,5 KV - 5 KA</t>
  </si>
  <si>
    <t>53,1200</t>
  </si>
  <si>
    <t>97,3500</t>
  </si>
  <si>
    <t>79,6500</t>
  </si>
  <si>
    <t xml:space="preserve"> 3706 </t>
  </si>
  <si>
    <t>Disjuntor tripolar 200 A, padrão DIN (  linha branca ), corrente de interrupção 22KA, ref.: Siemens QLH3 ou similar.</t>
  </si>
  <si>
    <t xml:space="preserve"> ED-49016 </t>
  </si>
  <si>
    <t>CABO DE COBRE FLEXÍVEL, CLASSE 5, ISOLAMENTO TIPO EPR/HEPR, NÃO HALOGENADO, ANTICHAMA, TERMOFIXO, UNIPOLAR, SEÇÃO 95 MM2, 90°C, 0,6/1KV</t>
  </si>
  <si>
    <t xml:space="preserve"> ED-48701 </t>
  </si>
  <si>
    <t>TERMINAL PARA ATERRAMENTO E CONEXÃO DE QUADRO/PAINEL ELÉTRICO, TIPO PARAFUSO FENDIDO DE APERTO, EM LATÃO ESTANHADO, DIÂMETRO DERIVAÇÃO 2,5MM2 25MM2, INCLUSIVE INSTALAÇÃO</t>
  </si>
  <si>
    <t xml:space="preserve"> ED-51055 </t>
  </si>
  <si>
    <t>CAIXA DE INSPEÇÃO EM PVC, DIÂMETRO DE 30CM, ALTURA DE 30CM, COM TAMPA EM FERRO FUNDIDO, EXCLUSIVE HASTE DE ATERRAMENTO, INCLUSIVE INSTALAÇÃO</t>
  </si>
  <si>
    <t xml:space="preserve"> ED-49440 </t>
  </si>
  <si>
    <t>ARMAÇÃO SECUNDÁRIA DE UM ESTRIBO, EM AÇO GALVANIZADO, PARA FIXAÇÃO DE ISOLADOR ROLDANA, EXCLUSIVE ISOLADOR, INCLUSIVE INSTALAÇÃO</t>
  </si>
  <si>
    <t xml:space="preserve"> ED-48700 </t>
  </si>
  <si>
    <t>ATERRAMENTO COM HASTE DE COBRE, TIPO COPPERWELD, DIÂMETRO DE  5/8", COMPRIMENTO DE 240CM, EXCLUSIVE CABO E CAIXA PARA ATERRAMENTO, INCLUSIVE GRAMPO PARA HASTE E INSTALAÇÃO</t>
  </si>
  <si>
    <t xml:space="preserve"> ED-49444 </t>
  </si>
  <si>
    <t>CINTA CIRCULAR EM ACO GALVANIZADO DE 150 MM DE DIAMETRO PARA FIXACAO DE CAIXA MEDICAO</t>
  </si>
  <si>
    <t xml:space="preserve"> ED-20674 </t>
  </si>
  <si>
    <t>CABEÇOTE DE ALUMÍNIO PARA POSTE, DIÂMETRO 3", EXCLUSIVE ELETRODUTO, INCLUSIVE INSTALAÇÃO</t>
  </si>
  <si>
    <t xml:space="preserve"> ED-48704 </t>
  </si>
  <si>
    <t>ABRAÇADEIRA AJUSTÁVEL PARA POSTE, EM AÇO GALVANIZADO, COMPRIMENTO 80CM, INCLUSIVE INSTALAÇÃO</t>
  </si>
  <si>
    <t xml:space="preserve"> ED-49212 </t>
  </si>
  <si>
    <t>CAIXA PARA MEDIÇÃO, TIPO CM 2, DIMENSÕES CONFORME PADRÃO CEMIG, EXCLUSIVE DISJUNTOR, INCLUSIVE INSTALAÇÃO</t>
  </si>
  <si>
    <t xml:space="preserve"> ED-49322 </t>
  </si>
  <si>
    <t>ELETRODUTO DE AÇO GALVANIZADO MÉDIO, INCLUSIVE CONEXÕES, SUPORTES E FIXAÇÃO DN 65 (2.1/2")</t>
  </si>
  <si>
    <t xml:space="preserve"> ED-49443 </t>
  </si>
  <si>
    <t>ISOLADOR ROLDANA EM PORCELANA, TENSÃO NOMINAL 1KV, EXCLUSIVE ARMAÇÃO SECUNDÁRIA, INCLUSIVE INSTALAÇÃO</t>
  </si>
  <si>
    <t xml:space="preserve"> ED-20697 </t>
  </si>
  <si>
    <t>POSTE PARA ENTRADA DE ENERGIA EM CONCRETO ARMADO, DUPLO T, RESISTÊNCIA À FLEXÃO 300DAN, ALTURA 7,5M   FORNECIMENTO, EXCLUSIVE MONTAGEM E INSTALAÇÃO</t>
  </si>
  <si>
    <t xml:space="preserve"> MATED-12615 </t>
  </si>
  <si>
    <t>CABO DE COBRE NU (SEÇÃO TRANSVERSAL: 35MM2|NÚMEROS DE FIOS: 7|DIÂMETRO DOS FIOS: 2,50MM|CLASSE: 2A)</t>
  </si>
  <si>
    <t xml:space="preserve"> MATED-12995 </t>
  </si>
  <si>
    <t>CONECTOR FENDIDO DE PRESSÃO "SPLIT-BOLT" (ACABAMENTO: ESTANHADO BIMETÁLICO|SEÇÃO DO CABO: 2,5-25MM2)</t>
  </si>
  <si>
    <t xml:space="preserve"> MATED-17044 </t>
  </si>
  <si>
    <t>DISJUNTOR EM CAIXA MOLDADA (TIPO: TRIPOLAR|CORRENTE: 200A|ICC: 18KA* EM 380/400V|DISPARADOR: FIXO)*VALORES REFERENCIAIS APROXIMADOS</t>
  </si>
  <si>
    <t xml:space="preserve"> MATED-20647 </t>
  </si>
  <si>
    <t>ARAME GALVANIZADO (BITOLA: 12BWG|DIÂMETRO DO FIO: 2,77MM|MASSA LINEAR: 0,0454KG/M)</t>
  </si>
  <si>
    <t xml:space="preserve"> MATED-7727 </t>
  </si>
  <si>
    <t>ELETRODUTO FLEXÍVEL (MATERIAL: AÇO GALVANIZADO REVESTIDO EM PVC PRETO|DIÂMETRO DA SEÇÃO: 1")</t>
  </si>
  <si>
    <t>8,4600</t>
  </si>
  <si>
    <t>9,3060</t>
  </si>
  <si>
    <t>2,1633</t>
  </si>
  <si>
    <t>1,7700</t>
  </si>
  <si>
    <t xml:space="preserve"> ED-50708 </t>
  </si>
  <si>
    <t>RASGO EM ALVENARIA PARA PASSAGEM DE ELETRODUTO/TUBULAÇÃO, DIÂMETROS DE 32MM A 50MM (1.1/4" A 2"), EXCLUSIVE ENCHIMENTO</t>
  </si>
  <si>
    <t>3,8700</t>
  </si>
  <si>
    <t xml:space="preserve"> ED-17953 </t>
  </si>
  <si>
    <t>ELETRODUTO FLEXÍVEL CORRUGADO, PVC, ANTI CHAMA, DN 32MM (1"), APLICADO EM ALVENARIA, EXCLUSIVE RASGO</t>
  </si>
  <si>
    <t>5,8300</t>
  </si>
  <si>
    <t xml:space="preserve"> MATED-17932 </t>
  </si>
  <si>
    <t>TAMPA PARA ELETROCALHA METÁLICA (TIPO: ENCAIXE|TRATAMENTO: PRÉ-ZINCADO|CHAPA: N°24|MEDIDA: 200MM)</t>
  </si>
  <si>
    <t>11,5320</t>
  </si>
  <si>
    <t xml:space="preserve"> MATED-17916 </t>
  </si>
  <si>
    <t>ELETROCALHA METÁLICA (TIPO: LISA SEM VIROLA|TRATAMENTO: PRÉ-ZINCADO|CHAPA: N°18|MEDIDAS: 200X50MM)</t>
  </si>
  <si>
    <t>34,1200</t>
  </si>
  <si>
    <t>40,9440</t>
  </si>
  <si>
    <t>11,4224</t>
  </si>
  <si>
    <t>9,3456</t>
  </si>
  <si>
    <t xml:space="preserve"> ITC.LAM.001 </t>
  </si>
  <si>
    <t>CAIXA PISO 2X4 ALUMÍNIO FUNDIDO CP42/34 - OLIVO</t>
  </si>
  <si>
    <t xml:space="preserve"> 13693 </t>
  </si>
  <si>
    <t>Tomada dupla para lógica no piso, metal, RJ45</t>
  </si>
  <si>
    <t xml:space="preserve"> MATED-11827 </t>
  </si>
  <si>
    <t>CAIXA DE LIGAÇÃO PARA ELETRODUTO FLEXÍVEL(APLICAÇÃO: EMBUTIR|MATERIAL: PVC|ALTURA: 4[110MM]|LARGURA: 4[110MM]|PROFUNDIDADE*: 47MM|FORMATO: QUADRADO)*VALORES REFERENCIAIS APROXIMADOS</t>
  </si>
  <si>
    <t>3,5000</t>
  </si>
  <si>
    <t>4,6958</t>
  </si>
  <si>
    <t xml:space="preserve"> MATED-12463 </t>
  </si>
  <si>
    <t>CAIXA DE DISTRIBUIÇÃO (NÚMERO: 7|TIPO: EMBUTIR|MATERIAL: AÇO|ALTURA: 120CM|LARGURA: 120CM|PROFUNDIDADE*: 12CM|ACABAMENTO: PINTURA ELETROSTÁTICACOR: CINZA|FECHO: INCLUSO|APLICAÇÃO: TELEFONIA)*VALORES REFERENCIAIS APROXIMADOS</t>
  </si>
  <si>
    <t>704,2600</t>
  </si>
  <si>
    <t>35,6950</t>
  </si>
  <si>
    <t>58,4100</t>
  </si>
  <si>
    <t>4,6482</t>
  </si>
  <si>
    <t xml:space="preserve"> ED-29071 </t>
  </si>
  <si>
    <t>ACABAMENTO EM ARGAMASSA, TRAÇO 1:3 (CIMENTO E AREIA), COM PREPARO MECANIZADO, PARA REQUADRO DE PAINEL, QUADRO OU CAIXA, EXCLUSIVE RASGO EM ALVENARIA</t>
  </si>
  <si>
    <t>4,4800</t>
  </si>
  <si>
    <t>21,5040</t>
  </si>
  <si>
    <t>35,2183</t>
  </si>
  <si>
    <t xml:space="preserve"> ED-29067 </t>
  </si>
  <si>
    <t>RASGO OU CORTE EM ALVENARIA, COM PROFUNDIDADE MÁXIMA DE 20CM, PARA FIXAÇÃO DE PAINEL, QUADRO OU CAIXA, EXCLUSIVE ACABAMENTO EM ARGAMASSA DE CIMENTO</t>
  </si>
  <si>
    <t>13,8200</t>
  </si>
  <si>
    <t>19,9008</t>
  </si>
  <si>
    <t xml:space="preserve"> MATED-11462 </t>
  </si>
  <si>
    <t>TAMPA PARA CAIXA (TIPO: R1|APLICAÇÃO: TELEFONIA|MATERIAL: FERRO FUNDIDO|COMPRIMENTO*: 600MM|LARGURA*: 500MM|PADRÃO: TELEBRÁS|REQUADRO: INCLUSO)*VALORES REFERENCIAIS APROXIMADOS</t>
  </si>
  <si>
    <t>224,7400</t>
  </si>
  <si>
    <t>9,1259</t>
  </si>
  <si>
    <t>12,9525</t>
  </si>
  <si>
    <t>7,2361</t>
  </si>
  <si>
    <t xml:space="preserve"> ED-22861 </t>
  </si>
  <si>
    <t>CARGA, MANOBRA E DESCARGA COM GUINDASTE TIPO MUNCK MONTADO EM CAMINHÃO DE CARROCERIA (MOMENTO DE CARGA MÁXIMO: 10TXM) INCLUSIVE OPERADOR, COMBUSTÍVEL E MANUTENÇÃO</t>
  </si>
  <si>
    <t>t</t>
  </si>
  <si>
    <t>4,9400</t>
  </si>
  <si>
    <t>0,4885</t>
  </si>
  <si>
    <t>3,2612</t>
  </si>
  <si>
    <t>17,6092</t>
  </si>
  <si>
    <t>1,6123</t>
  </si>
  <si>
    <t xml:space="preserve"> ED-49782 </t>
  </si>
  <si>
    <t>FORNECIMENTO DE CONCRETO NÃO ESTRUTURAL, PREPARADO EM OBRA COM BETONEIRA, COM FCK 10MPA, INCLUSIVE LANÇAMENTO, ADENSAMENTO E ACABAMENTO (FUNDAÇÃO)</t>
  </si>
  <si>
    <t>462,7700</t>
  </si>
  <si>
    <t>11,2598</t>
  </si>
  <si>
    <t xml:space="preserve"> ED-49813 </t>
  </si>
  <si>
    <t>LASTRO DE BRITA COM PEDRA BRITADA NÚMERO 2 E 3, INCLUSIVE ADENSAMENTO E APILOAMENTO MANUAL</t>
  </si>
  <si>
    <t>141,7400</t>
  </si>
  <si>
    <t>5,5661</t>
  </si>
  <si>
    <t>4,7515</t>
  </si>
  <si>
    <t xml:space="preserve"> ED-27185 </t>
  </si>
  <si>
    <t>CAIXA PRÉ MOLDADA DE ENTRADA TELEFÔNICA TIPO "R1", PADRÃO TELEBRÁS, MEDIDAS INTERNAS 60X35X50CM, ESPESSURA 4CM EM CONCRETO ESTRUTURAL, PREPARADO EM OBRA COM BETONEIRA, COM FCK DE 20MPA (FORNECIMENTO/FABRICAÇÃO)</t>
  </si>
  <si>
    <t>89,7200</t>
  </si>
  <si>
    <t xml:space="preserve"> ED-5631 </t>
  </si>
  <si>
    <t>MÓDULO PARA REDE (CONECTOR RJ45 CAT.6E), INCLUSIVE FORNECIMENTO E INSTALAÇÃO, EXCLUSIVE PLACA E SUPORTE</t>
  </si>
  <si>
    <t>20,7600</t>
  </si>
  <si>
    <t>41,5200</t>
  </si>
  <si>
    <t xml:space="preserve"> MATED-12099 </t>
  </si>
  <si>
    <t>CABO UTP (CATEGORIA: 6|TIPO: TRANÇADO|DIÂMETRO CONDUTOR: 0,57MM[BWG23]|NÚMERO DE  CONDUTORES: 8|ISOLAMENTO: ANTI-CHAMA|MASSA LINEAR*: 0,042)*VALORES REFERENCIAIS APROXIMADOS</t>
  </si>
  <si>
    <t>2,6800</t>
  </si>
  <si>
    <t>2,1417</t>
  </si>
  <si>
    <t xml:space="preserve"> MATED-12581 </t>
  </si>
  <si>
    <t>CABO TELEFÔNICO (TIPO: CI-50|DIÂMETRO EXTERNO*: 14,5MM|DIÂMETRO CONDUTOR: 0,5MM|NÚMERO DE  CONDUTORES: 30|APLICAÇÃO: INSTALAÇÃO INTERNA|MASSA LINEAR*: 0,240KG/M)*VALORES REFERENCIAIS APROXIMADOS</t>
  </si>
  <si>
    <t>15,1400</t>
  </si>
  <si>
    <t>15,4428</t>
  </si>
  <si>
    <t>3,1860</t>
  </si>
  <si>
    <t xml:space="preserve"> MATED-12101 </t>
  </si>
  <si>
    <t>PATCH CORD RJ45/RJ45 (CONEXÃO: RJ45|CABO: UTP-4P METÁLICO|CATEGORIA: 6|PINAGEM: T568A|COMPRIMENTO: 3M)</t>
  </si>
  <si>
    <t>27,9600</t>
  </si>
  <si>
    <t>0,7965</t>
  </si>
  <si>
    <t>0,9735</t>
  </si>
  <si>
    <t>ACESSORIOS PARA INSTALAÇAO TELEFONICA/INFORMATICA</t>
  </si>
  <si>
    <t xml:space="preserve"> 74.26.23 </t>
  </si>
  <si>
    <t>IDENTIF. TESTE E CERTIFICAO DE PONTOS REDE LOGICA OU EQUIVALENTE</t>
  </si>
  <si>
    <t xml:space="preserve"> 052150 </t>
  </si>
  <si>
    <t>IOPES</t>
  </si>
  <si>
    <t>MINI RACK DE PAREDE PADRAO 19" - 16US X 570MM - CONFECCIONADO EM ACO SAE 1020, PORTA FRONTAL E VISOR EM ACRILICO, LATERAIS REMOVIVEIS COM VENTILACAO, PINTURA EPOXI</t>
  </si>
  <si>
    <t xml:space="preserve"> MATED-12105 </t>
  </si>
  <si>
    <t>PATCH PANEL (POSIÇÕES: 24|CATEGORIA: 6|GUIA TRASEIRO: INCLUSA)</t>
  </si>
  <si>
    <t>729,9900</t>
  </si>
  <si>
    <t>127,4400</t>
  </si>
  <si>
    <t>155,7600</t>
  </si>
  <si>
    <t xml:space="preserve"> P.10.000.030519 </t>
  </si>
  <si>
    <t>VOICE PANEL 50 PORTAS CATEGORIA 3, COM SISTEMA DE FIXAÇÃO POR PARAFUSO OU ENCAIXE, REF. FURUKAWA, OU SOLLAN OU EQUIVALENTE</t>
  </si>
  <si>
    <t xml:space="preserve"> 036436 </t>
  </si>
  <si>
    <t>BLOCO IDC 110 50 PARES COM SUPORTE DE FIXACAO</t>
  </si>
  <si>
    <t xml:space="preserve"> MATED-12110 </t>
  </si>
  <si>
    <t>67,2700</t>
  </si>
  <si>
    <t xml:space="preserve"> ITC.LAM.005 </t>
  </si>
  <si>
    <t>NOBREAK SENOIDAL 3000VA, ENTRA 110 A 127V - MONOFÁSICO, SAÍDA 110/220V - BIFASICO, AUTONOMIA 30 MIN</t>
  </si>
  <si>
    <t xml:space="preserve"> MATED-12107 </t>
  </si>
  <si>
    <t>RÉGUA COM TOMADAS 2P+T (QUANTIDADE: 8| CORRENTE: 10A|TENSÃO: 110/220V|APLICAÇÃO: RACK DE 19" [1U])</t>
  </si>
  <si>
    <t>49,6400</t>
  </si>
  <si>
    <t>3,5695</t>
  </si>
  <si>
    <t>1,4602</t>
  </si>
  <si>
    <t xml:space="preserve"> MATED-12014 </t>
  </si>
  <si>
    <t>CONECTOR FENDIDO DE PRESSÃO "SPLIT-BOLT" (ACABAMENTO: LATÃO|SEÇÃO DO CABO: 2,5-16MM2)</t>
  </si>
  <si>
    <t>5,5300</t>
  </si>
  <si>
    <t>0,1106</t>
  </si>
  <si>
    <t xml:space="preserve"> MATED-11468 </t>
  </si>
  <si>
    <t>SUPORTE COM ROLDANA E CHAPA DE ENCOSTO PARA PÁRA-RAIOS(ACABAMENTO: GALVANIZADO A FOGO|COMPRIMENTO: 50MM)</t>
  </si>
  <si>
    <t>10,3600</t>
  </si>
  <si>
    <t>5,1800</t>
  </si>
  <si>
    <t xml:space="preserve"> MATED-12613 </t>
  </si>
  <si>
    <t>CABO DE COBRE NU (SEÇÃO TRANSVERSAL: 16MM2|NÚMEROS DE FIOS: 7|DIÂMETRO DOS FIOS: 1,70MM|CLASSE: 2A)</t>
  </si>
  <si>
    <t>9,6900</t>
  </si>
  <si>
    <t>9,9807</t>
  </si>
  <si>
    <t>2,4338</t>
  </si>
  <si>
    <t>1,9913</t>
  </si>
  <si>
    <t>20,9700</t>
  </si>
  <si>
    <t>21,5991</t>
  </si>
  <si>
    <t xml:space="preserve"> MATED-12116 </t>
  </si>
  <si>
    <t>PRESILHA PARA CABO DE COBRE (MATERIAL: COBRE|SEÇÃO TRANSVERSAL: 35-50MM2)</t>
  </si>
  <si>
    <t>1,2267</t>
  </si>
  <si>
    <t>0,3133</t>
  </si>
  <si>
    <t xml:space="preserve"> MATED-12015 </t>
  </si>
  <si>
    <t>CONECTOR FENDIDO DE PRESSÃO "SPLIT-BOLT" (ACABAMENTO: LATÃO|SEÇÃO DO CABO: 2,5-35MM2)</t>
  </si>
  <si>
    <t>8,3300</t>
  </si>
  <si>
    <t>0,1666</t>
  </si>
  <si>
    <t>2,6550</t>
  </si>
  <si>
    <t>3,2450</t>
  </si>
  <si>
    <t xml:space="preserve"> MATED-12616 </t>
  </si>
  <si>
    <t>CABO DE COBRE NU (SEÇÃO TRANSVERSAL: 50MM2|NÚMEROS DE FIOS: 7|DIÂMETRO DOS FIOS: 3,00MM|CLASSE: 2A)</t>
  </si>
  <si>
    <t>29,8100</t>
  </si>
  <si>
    <t>31,3005</t>
  </si>
  <si>
    <t>1,9470</t>
  </si>
  <si>
    <t xml:space="preserve"> MATED-11998 </t>
  </si>
  <si>
    <t>REBAR (BITOLA: 8MM|COMPRIMENTO: 4M|QUANTIDADE DE CLIPS: 3|BITOLA EMENDA: 8-10MM)</t>
  </si>
  <si>
    <t>34,4500</t>
  </si>
  <si>
    <t>4,8675</t>
  </si>
  <si>
    <t>3,9825</t>
  </si>
  <si>
    <t xml:space="preserve"> MATED-12000 </t>
  </si>
  <si>
    <t>REBAR (BITOLA: 10MM|COMPRIMENTO: 3M|QUANTIDADE DE CLIPS: 3|BITOLA EMENDA: 8-10MM)</t>
  </si>
  <si>
    <t>41,3500</t>
  </si>
  <si>
    <t xml:space="preserve"> MATED-12018 </t>
  </si>
  <si>
    <t>FITA PERFURADA PARA EQUIPOTENCIALIZAÇÃO EM LATÃO NIQUELADO PARA USO INTERNO 20 X 0,8MM - FUROS DIAM. 7MM</t>
  </si>
  <si>
    <t>27,0300</t>
  </si>
  <si>
    <t>7,0092</t>
  </si>
  <si>
    <t>8,5668</t>
  </si>
  <si>
    <t>PROTECAO EXTERNA - CONTRA DESCARGA ATMOSFERICA</t>
  </si>
  <si>
    <t xml:space="preserve"> 74.51.14 </t>
  </si>
  <si>
    <t>CONECTOR DE MEDIÇÃO EM BRONZE ESTANHADO COM 1 PARAFUSO PARA CABOS DE 16-70mm²</t>
  </si>
  <si>
    <t xml:space="preserve"> 55.10.10 </t>
  </si>
  <si>
    <t>AUXILIAR BOMBEIRO/ELETRICISTA</t>
  </si>
  <si>
    <t xml:space="preserve"> 55.10.55 </t>
  </si>
  <si>
    <t>ELETRICISTA</t>
  </si>
  <si>
    <t xml:space="preserve"> MATED-12129 </t>
  </si>
  <si>
    <t>TERMINAL ELÉTRICO (TIPO: COMPRESSÃO COM 1 FURO|MATERIAL: COBRE ESTANHADO|BITOLA: 16MM2)</t>
  </si>
  <si>
    <t>1,4500</t>
  </si>
  <si>
    <t>0,7947</t>
  </si>
  <si>
    <t>0,9713</t>
  </si>
  <si>
    <t xml:space="preserve"> MATED-12123 </t>
  </si>
  <si>
    <t>TERMINAL ELÉTRICO (TIPO: COMPRESSÃO COM 1 FURO|MATERIAL: COBRE ESTANHADO|BITOLA: 35MM2)</t>
  </si>
  <si>
    <t>2,2500</t>
  </si>
  <si>
    <t>1,0620</t>
  </si>
  <si>
    <t xml:space="preserve"> MATED-34404 </t>
  </si>
  <si>
    <t>TERMINAL ELÉTRICO (TIPO: COMPRESSÃO COM 1 FURO|MATERIAL: COBRE ESTANHADO|BITOLA: 70MM2)</t>
  </si>
  <si>
    <t xml:space="preserve"> 74.51.51 </t>
  </si>
  <si>
    <t>CAIXA DE EQUALIZAÇÃO EM AÇO 4000X400X155mm COM 11 TERMINAIS, USO INTERNO</t>
  </si>
  <si>
    <t xml:space="preserve"> 88264 </t>
  </si>
  <si>
    <t xml:space="preserve"> 88247 </t>
  </si>
  <si>
    <t>AUXILIAR DE ELETRICISTA COM ENCARGOS COMPLEMENTARES</t>
  </si>
  <si>
    <t xml:space="preserve"> 00011864 </t>
  </si>
  <si>
    <t>CONECTOR METALICO TIPO PARAFUSO FENDIDO (SPLIT BOLT), PARA CABOS ATE 95 MM2</t>
  </si>
  <si>
    <t xml:space="preserve"> ITC.LAM.096 </t>
  </si>
  <si>
    <t>CONECTOR ATERRINSERT PARA REBARS COM ROSCA FÊMEA M12</t>
  </si>
  <si>
    <t xml:space="preserve"> ITC.LAM.097 </t>
  </si>
  <si>
    <t>CONECTOR ESTANHADO COM PINO M12 PARA ATERRINSERTO E CABOS 16 À 70MM²</t>
  </si>
  <si>
    <t xml:space="preserve"> 00039997 </t>
  </si>
  <si>
    <t>PORCA ZINCADA, SEXTAVADA, DIAMETRO 1/4"</t>
  </si>
  <si>
    <t xml:space="preserve"> 00004377 </t>
  </si>
  <si>
    <t>PARAFUSO DE ACO ZINCADO COM ROSCA SOBERBA, CABECA CHATA E FENDA SIMPLES, DIAMETRO 4,2 MM, COMPRIMENTO * 32 * MM</t>
  </si>
  <si>
    <t xml:space="preserve"> 74.51.30 </t>
  </si>
  <si>
    <t>ARRUELA DE PRESSÃO EM AÇO INOX Ø1/4"</t>
  </si>
  <si>
    <t xml:space="preserve"> 11898 </t>
  </si>
  <si>
    <t>Parafuso cabeça chata em alumínio 1/4" x 7/8"</t>
  </si>
  <si>
    <t xml:space="preserve"> P.19.000.048080 </t>
  </si>
  <si>
    <t>MOLDE PARA SOLDA EXOTÉRMICA CONEXÃO CABO-CABO HORIZONTAL EM X, BITOLA DO CABO DE 16-16MM² A 35-35MM²; REFERÊNCIA UXA DA UNISOLDA OU EQUIVALENTE</t>
  </si>
  <si>
    <t xml:space="preserve"> 11096 </t>
  </si>
  <si>
    <t>Molde de solda exotérmica para cabo cobre nu 95 mm²</t>
  </si>
  <si>
    <t xml:space="preserve"> P.19.000.048071 </t>
  </si>
  <si>
    <t>KIT SOLDA COM CARTUCHO PARA SOLDA EXOTÉRMICA N. 25 A 45</t>
  </si>
  <si>
    <t xml:space="preserve"> MATED-12029 </t>
  </si>
  <si>
    <t>CARTUCHO PARA SOLDA EXOTÉRMICA (MODELO: 115 GRAMAS)</t>
  </si>
  <si>
    <t>12,5800</t>
  </si>
  <si>
    <t xml:space="preserve"> 74.51.54 </t>
  </si>
  <si>
    <t>ALICATE PARA MANUSEIO DE MOLDES DE SOLDA EXOTÉRMICA Nº 2</t>
  </si>
  <si>
    <t xml:space="preserve"> MATED-12174 </t>
  </si>
  <si>
    <t>ALICATE PARA SOLDA EXOTÉRMICA (MODELO: Z-201)</t>
  </si>
  <si>
    <t>59,3600</t>
  </si>
  <si>
    <t>INES - INSTALAÇÕES ESPECIAIS</t>
  </si>
  <si>
    <t xml:space="preserve"> I7363 </t>
  </si>
  <si>
    <t>SEINFRA</t>
  </si>
  <si>
    <t>GRELHAS DE INSUFLAMENTO/RETORNO EM ALUMÍNIO ATÉ 0,25 M2 (FORN. E MONTAGEM)</t>
  </si>
  <si>
    <t xml:space="preserve"> 88275 </t>
  </si>
  <si>
    <t>MECÃNICO DE EQUIPAMENTOS PESADOS COM ENCARGOS COMPLEMENTARES</t>
  </si>
  <si>
    <t xml:space="preserve"> Q.04.000.031429 </t>
  </si>
  <si>
    <t>GRELHA DE RETORNO/EXAUSTÃO COM REGISTRO, MODELO AR-AG; TAMANHO: 0,03 M² A 0,06 M²</t>
  </si>
  <si>
    <t xml:space="preserve"> Q.04.000.031430 </t>
  </si>
  <si>
    <t>GRELHA DE RETORNO/EXAUSTÃO COM REGISTRO, MODELO AR-AG; TAMANHO: 0,07 M² A 0,13 M²</t>
  </si>
  <si>
    <t xml:space="preserve"> Q.04.000.031425 </t>
  </si>
  <si>
    <t>DIFUSOR PARA INSUFLAMENTO DE AR COM PLENUM, MODELO ADLK-S-AG, TAMANHOS 2,3,4,E 5; REF. TROX OU EQUIVALENTE</t>
  </si>
  <si>
    <t xml:space="preserve"> Q.04.000.031409 </t>
  </si>
  <si>
    <t>DAMPER DE REGULAGEM MANUAL, MODELO RG-B; TAMANHO: 0,10 M² A 0,14 M²; REFERÊNCIA COMERCIAL: TROX, DIFUS-AR OU EQUIVALENTE</t>
  </si>
  <si>
    <t xml:space="preserve"> ITC.LAM.028 </t>
  </si>
  <si>
    <t>REGISTRO PARA CONTROLE VAZÃO DE EXAUSTÃO, MOD. JN-A, TAM. 600x345MM, REF.: TROX OU EQUIVALENTE.</t>
  </si>
  <si>
    <t xml:space="preserve"> Q.04.000.031418 </t>
  </si>
  <si>
    <t>DAMPER DE REGULAGEM MANUAL, MODELO RG-B; TAMANHO: 0,21 M² A 0,40 M²; REF. TROX, DIFUS-AR OU EQUIVALENTE</t>
  </si>
  <si>
    <t xml:space="preserve"> ITC.LAM.029 </t>
  </si>
  <si>
    <t>GRADES METÁLICAS PARA CAPTÇÃO DE AR EXTERNO, MOD. S150</t>
  </si>
  <si>
    <t xml:space="preserve"> 100308 </t>
  </si>
  <si>
    <t>MECÂNICO DE REFRIGERAÇÃO COM ENCARGOS COMPLEMENTARES</t>
  </si>
  <si>
    <t xml:space="preserve"> ITC.LAM.030 </t>
  </si>
  <si>
    <t>GRADE EM PLÁSTICO PARA DESCARGA DE AR, MOD. GR-100</t>
  </si>
  <si>
    <t xml:space="preserve"> ITC.LAM.031 </t>
  </si>
  <si>
    <t>GRADE EM PLÁSTICO PARA DESCARGA DE AR, MOD. GRI-200</t>
  </si>
  <si>
    <t xml:space="preserve"> 12655 </t>
  </si>
  <si>
    <t>Grelhas. difusores, damper sob pressão, tomada de ar exterior com filtragem, fixação e demais acessórios (infraestrutura p/sistema package de climatização)- fornecimento e instalação - pavilhão existente do CCS</t>
  </si>
  <si>
    <t xml:space="preserve"> ITC.LAM.033 </t>
  </si>
  <si>
    <t>VENTILADOR, MOD. FH 150 COM  FILTRO G4+F8</t>
  </si>
  <si>
    <t xml:space="preserve"> ITC.LAM.034 </t>
  </si>
  <si>
    <t>VENTILADOR, MOD. FH 315 COM  FILTRO G4+F8</t>
  </si>
  <si>
    <t xml:space="preserve"> ITC.LAM.035 </t>
  </si>
  <si>
    <t>VENTILADOR, MOD. FH 400 COM  FILTRO G4+F8</t>
  </si>
  <si>
    <t xml:space="preserve"> ITC.LAM.036 </t>
  </si>
  <si>
    <t>VENTILADORES AXIAL, MOD. TD-MIXVENT 150/160N</t>
  </si>
  <si>
    <t xml:space="preserve"> ITC.LAM.037 </t>
  </si>
  <si>
    <t>VENTILADORES AXIAL, MOD. TD-MIXVENT 500/150 ALIMENTAÇÃO</t>
  </si>
  <si>
    <t xml:space="preserve"> ITC.LAM.038 </t>
  </si>
  <si>
    <t>VENTILADORES AXIAL, MOD. TD-MIXVENT 325/125</t>
  </si>
  <si>
    <t xml:space="preserve"> ITC.LAM.039 </t>
  </si>
  <si>
    <t>VENTILADORES AXIAL, MOD. TD-MIXVENT 600/400</t>
  </si>
  <si>
    <t xml:space="preserve"> Q.04.000.031001 </t>
  </si>
  <si>
    <t>UNIDADE CONDENSADORA VRF PARA SISTEMA DE AR CONDICIONADO, CAPACIDADE ATÉ 6 TR</t>
  </si>
  <si>
    <t xml:space="preserve"> 080623 </t>
  </si>
  <si>
    <t>AR CONDICIONADO - UNIDADE EVAPORADORA VRF TIPO PISO/TETO 3,0 TR'S</t>
  </si>
  <si>
    <t xml:space="preserve"> 080625 </t>
  </si>
  <si>
    <t>AR CONDICIONADO - UNIDADE EVAPORADORA VRF TIPO PISO/TETO 4,0 TR'S</t>
  </si>
  <si>
    <t xml:space="preserve"> ITC.LAM.044 </t>
  </si>
  <si>
    <t>EVAPORADORA TIPO VRF, MI2-250FADHN1, CAP. NOMINAL (Btu/h) 85.200, TAM. (LxAxP)  1454x515x931mm, CARACTERÍSCAS ELÉTRICAS 220V/2F/60Hz, REF.: MIDEA CARRIER OU EQUIVALENTE. (100% Ar Externo)</t>
  </si>
  <si>
    <t xml:space="preserve"> ITC.LAM.045 </t>
  </si>
  <si>
    <t>EVAPORADORA TIPO VRF, MI2-280FADHN1, CAP. NOMINAL (Btu/h) 95.520, TAM. (LxAxP)  1454x515x931mm, CARACTERÍSCAS ELÉTRICAS 220V/2F/60Hz, REF.: MIDEA CARRIER OU EQUIVALENTE. (100% Ar Externo)</t>
  </si>
  <si>
    <t xml:space="preserve"> MATED-22242 </t>
  </si>
  <si>
    <t>AÇO GALVANIZADO (APLICAÇÃO: CHAPAS)</t>
  </si>
  <si>
    <t xml:space="preserve"> 036510 </t>
  </si>
  <si>
    <t>DUTO FLEXIVEL ALUMINIO COM ISOLAMENTO TERMICO 25MM LA VIDRO 4" 109mm</t>
  </si>
  <si>
    <t xml:space="preserve"> 005925 </t>
  </si>
  <si>
    <t>DUTO FLEXIVEL ALUMINIO COM ISOLAMENTO TERMICO 25MM LA VIDRO 5" 131mm</t>
  </si>
  <si>
    <t xml:space="preserve"> 036512 </t>
  </si>
  <si>
    <t>DUTO FLEXIVEL ALUMINIO COM ISOLAMENTO TERMICO 25MM LA VIDRO 6" 161mm</t>
  </si>
  <si>
    <t xml:space="preserve"> 036513 </t>
  </si>
  <si>
    <t>DUTO FLEXIVEL ALUMINIO COM ISOLAMENTO TERMICO 25MM LA VIDRO 7" 185mm</t>
  </si>
  <si>
    <t xml:space="preserve"> 00039739 </t>
  </si>
  <si>
    <t>TUBO DE BORRACHA ELASTOMERICA FLEXIVEL, PRETA, PARA ISOLAMENTO TERMICO DE TUBULACAO, DN 1" (25 MM), E= 32 MM, COEFICIENTE DE CONDUTIVIDADE TERMICA 0,036W/MK, VAPOR DE AGUA MAIOR OU IGUAL A 10.000</t>
  </si>
  <si>
    <t xml:space="preserve"> 00012744 </t>
  </si>
  <si>
    <t>TUBO DE COBRE CLASSE "E", DN = 28 MM, PARA INSTALACAO HIDRAULICA PREDIAL</t>
  </si>
  <si>
    <t xml:space="preserve"> 97333 </t>
  </si>
  <si>
    <t>TUBO EM COBRE FLEXÍVEL, DN 1/2", COM ISOLAMENTO, INSTALADO EM RAMAL DE ALIMENTAÇÃO DE AR CONDICIONADO COM CONDENSADORA CENTRAL - FORNECIMENTO E INSTALAÇÃO. AF_12/2015</t>
  </si>
  <si>
    <t xml:space="preserve"> 91166 </t>
  </si>
  <si>
    <t>FIXAÇÃO DE TUBOS HORIZONTAIS DE PEX OU MULTICAMADAS, DIÂMETROS IGUAIS OU INFERIORES A 40 MM, COM ABRAÇADEIRA PLÁSTICA FIXADA EM LAJE. AF_09/2023_PE</t>
  </si>
  <si>
    <t xml:space="preserve"> 00012743 </t>
  </si>
  <si>
    <t>TUBO DE COBRE CLASSE "E", DN = 22 MM, PARA INSTALACAO HIDRAULICA PREDIAL</t>
  </si>
  <si>
    <t xml:space="preserve"> 00039740 </t>
  </si>
  <si>
    <t>TUBO DE BORRACHA ELASTOMERICA FLEXIVEL, PRETA, PARA ISOLAMENTO TERMICO DE TUBULACAO, DN 3/4" (18 MM), E= 32 MM, COEFICIENTE DE CONDUTIVIDADE TERMICA 0,036W/MK, VAPOR DE AGUA MAIOR OU IGUAL A 10.000</t>
  </si>
  <si>
    <t xml:space="preserve"> 97332 </t>
  </si>
  <si>
    <t>TUBO EM COBRE FLEXÍVEL, DN 3/8", COM ISOLAMENTO, INSTALADO EM RAMAL DE ALIMENTAÇÃO DE AR CONDICIONADO COM CONDENSADORA CENTRAL - FORNECIMENTO E INSTALAÇÃO. AF_12/2015</t>
  </si>
  <si>
    <t xml:space="preserve"> 97334 </t>
  </si>
  <si>
    <t>TUBO EM COBRE FLEXÍVEL, DN 5/8", COM ISOLAMENTO, INSTALADO EM RAMAL DE ALIMENTAÇÃO DE AR CONDICIONADO COM CONDENSADORA CENTRAL   FORNECIMENTO E INSTALAÇÃO. AF_12/2015</t>
  </si>
  <si>
    <t xml:space="preserve"> ITC.LAM.051 </t>
  </si>
  <si>
    <t>DISTRIBUIDOR (REFINETE) FQZHN-02D</t>
  </si>
  <si>
    <t xml:space="preserve"> ITC.LAM.052 </t>
  </si>
  <si>
    <t>DISTRIBUIDOR (REFINETE) FQZHN-03D</t>
  </si>
  <si>
    <t xml:space="preserve"> ITC.LAM.053 </t>
  </si>
  <si>
    <t>VÁLVULAS GBC 650 Psig. 7/8" REF. DANFOSS</t>
  </si>
  <si>
    <t xml:space="preserve"> ITC.LAM.054 </t>
  </si>
  <si>
    <t>VÁLVULAS GBC 650 Psig. 1/2" REF. DANFOSS</t>
  </si>
  <si>
    <t xml:space="preserve"> ITC.LAM.055 </t>
  </si>
  <si>
    <t>VÁLVULA GBC 650 Psig. 3/4" REF. DANFOSS</t>
  </si>
  <si>
    <t xml:space="preserve"> ITC.LAM.056 </t>
  </si>
  <si>
    <t>VÁLVULAS GBC 650 Psig. 3/8" REF. DANFOSS</t>
  </si>
  <si>
    <t xml:space="preserve"> ITC.LAM.057 </t>
  </si>
  <si>
    <t>VÁLVULA GBC 650 Psig. 5/8" REF. DANFOSS</t>
  </si>
  <si>
    <t xml:space="preserve"> ED-3021 </t>
  </si>
  <si>
    <t>CONDULETE DE ALUMÍNIO, TIPO "B" OU "E", DIÂMETRO DE SAÍDA 1" (25MM), EXCLUSIVE INSTALAÇÃO, MÓDULO E PLACA (FORNECIMENTO)</t>
  </si>
  <si>
    <t>14,0400</t>
  </si>
  <si>
    <t xml:space="preserve"> ITC.LAM.006 </t>
  </si>
  <si>
    <t>VIP S3330 - GERAÇÃO 2 - CÂMERA IP MINI BULLET 3MP (3 MEGAPIXELS – 1536P), LENTE 3.6MM , POE, IR INTELIGENTE DE 30 METROS, IP66</t>
  </si>
  <si>
    <t xml:space="preserve"> ITC.LAM.007 </t>
  </si>
  <si>
    <t>VIP S4320 - GERAÇÃO 2 - CÂMERA IP DOME 3MP</t>
  </si>
  <si>
    <t xml:space="preserve"> ITC.LAM.008b </t>
  </si>
  <si>
    <t>HD 4TB- 3.5 SATA</t>
  </si>
  <si>
    <t xml:space="preserve"> ITC.LAM.008 </t>
  </si>
  <si>
    <t>Armazenador e Gerenciador de imagens de câmeras, para até 24 câmeras</t>
  </si>
  <si>
    <t>PREVENÇAO E COMBATE A INCENDIO</t>
  </si>
  <si>
    <t xml:space="preserve"> 55.10.39 </t>
  </si>
  <si>
    <t>BOMBEIRO</t>
  </si>
  <si>
    <t xml:space="preserve"> 73.55.33 </t>
  </si>
  <si>
    <t>EXTINTOR PO QUIMICO SECO ABC 4KG CAP. 2-A: 20-B: C</t>
  </si>
  <si>
    <t xml:space="preserve"> 40.24.15 </t>
  </si>
  <si>
    <t>ARGAMASSA DE CIMENTO E AREIA 1:3</t>
  </si>
  <si>
    <t>ARGAMASSA DE CIMENTO E AREIA - PREPARO</t>
  </si>
  <si>
    <t xml:space="preserve"> 55.10.75 </t>
  </si>
  <si>
    <t>PEDREIRO</t>
  </si>
  <si>
    <t xml:space="preserve"> 73.55.26 </t>
  </si>
  <si>
    <t>ABRIGO PARA EXTINTOR INCENDIO 75X30X25 CM</t>
  </si>
  <si>
    <t xml:space="preserve"> 55.10.88 </t>
  </si>
  <si>
    <t>SERVENTE</t>
  </si>
  <si>
    <t xml:space="preserve"> 74.30.12 </t>
  </si>
  <si>
    <t>LUMINARIA DE EMERGENCIA 30 LEDS, POTENCIA 2 W, BATERIA DE LITIO, AUTONOMIA DE 6 HORAS</t>
  </si>
  <si>
    <t xml:space="preserve"> ED-31485 </t>
  </si>
  <si>
    <t>SERVIÇO DE INSTALAÇÃO DE PLACA FOTOLUMINESCENTE PARA SINALIZAÇÃO DE EMERGÊNCIA</t>
  </si>
  <si>
    <t xml:space="preserve"> MATED-31383 </t>
  </si>
  <si>
    <t>PLACA DE SINALIZAÇÃO DE EMERGÊNCIA (TIPO: EQUIPAMENTOS DE COMBATE A INCÊNDIO E ALARME["E"]|FORMATO: QUADRADO|MATERIAL: PVC|ESPESSURA: 1MM)*VALORES REFERENCIAIS APROXIMADOS</t>
  </si>
  <si>
    <t xml:space="preserve"> MATED-31384 </t>
  </si>
  <si>
    <t>PLACA/ADESIVO DE SINALIZAÇÃO DE EMERGÊNCIA (TIPO: EQUIPAMENTOS DE COMBATE A INCÊNDIO E ALARME|CÓDIGO: E12|FORMATO: QUADRADO|MATERIAL: ADESIVO|DIMENSÃO: 100X100CM)</t>
  </si>
  <si>
    <t>42,1300</t>
  </si>
  <si>
    <t>6,0900</t>
  </si>
  <si>
    <t xml:space="preserve"> ED-31988 </t>
  </si>
  <si>
    <t>FIXAÇÃO DE CORRIMÃO SIMPLES OU DUPLO METÁLICO, EM PISO COM CONCRETO, INCLUSIVE CORTE OU RASGO EM CONCRETO</t>
  </si>
  <si>
    <t>16,6500</t>
  </si>
  <si>
    <t xml:space="preserve"> ED-32005 </t>
  </si>
  <si>
    <t>CORRIMÃO INTERMEDIÁRIO DUPLO EM TUBO GALVANIZADO, COM COSTURA, CLASSE LEVE (NBR 5580), DIÂMETRO 1.1/2", ESP. 3MM, COM MONTANTE VERTICAL, DIÂMETRO 1.1/2", INCLUSIVE SUPORTE PARA CORRIMÃO EM BARRA CHATA (1"X1/2"), EXCLUSIVE PINTURA (FORNECIMENTO/FABRICAÇÃO)</t>
  </si>
  <si>
    <t>343,3200</t>
  </si>
  <si>
    <t xml:space="preserve"> ED-32087 </t>
  </si>
  <si>
    <t>GUARDA CORPO EXTERNO, ALTURA 130CM, EM TUBO GALVANIZADO, COM COSTURA, DIÂMETRO 2", ESP. 3MM, GRADIL COM DIVISÃO HORIZONTAL EM TUBO GALVANIZADO, COM COSTURA, DIÂMETRO 1", ESP. 3MM, EXCLUSIVE PINTURA (FORNECIMENTO/FABRICAÇÃO)</t>
  </si>
  <si>
    <t>456,9700</t>
  </si>
  <si>
    <t xml:space="preserve"> ED-32064 </t>
  </si>
  <si>
    <t>FIXAÇÃO DE GUARDA CORPO METÁLICO COM OU SEM CORRIMÃO, EM PISO COM CONCRETO, INCLUSIVE CORTE OU RASGO EM CONCRETO</t>
  </si>
  <si>
    <t>24,8000</t>
  </si>
  <si>
    <t xml:space="preserve"> ED-31998 </t>
  </si>
  <si>
    <t>CORRIMÃO DUPLO EM TUBO GALVANIZADO, COM COSTURA, CLASSE LEVE (NBR 5580), DIÂMETRO 1.1/2", ESP. 3MM, INCLUSIVE SUPORTE PARA CORRIMÃO EM BARRA CHATA (1"X1/2"), EXCLUSIVE PINTURA (FORNECIMENTO/FABRICAÇÃO)</t>
  </si>
  <si>
    <t xml:space="preserve"> ED-32108 </t>
  </si>
  <si>
    <t>FIXAÇÃO DE CORRIMÃO DUPLO METÁLICO, EM GUARDA CORPO, INCLUSIVE CORTE, MONTAGEM E SOLDAGEM</t>
  </si>
  <si>
    <t>1,2700</t>
  </si>
  <si>
    <t>PINT - PINTURAS</t>
  </si>
  <si>
    <t xml:space="preserve"> ITC.LAM.014 </t>
  </si>
  <si>
    <t>POSTO MEDICINAL INTERNO SIMPLES AR COMPRIMIDO</t>
  </si>
  <si>
    <t xml:space="preserve"> ITC.LAM.015 </t>
  </si>
  <si>
    <t>POSTO MEDICINAL INTERNO SIMPLES VÁCUO</t>
  </si>
  <si>
    <t xml:space="preserve"> ED-48329 </t>
  </si>
  <si>
    <t>PINTURA ESMALTE EM POSTES OU TUBULAÇÕES 2 DEMÃO</t>
  </si>
  <si>
    <t xml:space="preserve"> 00012723 </t>
  </si>
  <si>
    <t>LUVA DE COBRE (REF 600) SEM ANEL DE SOLDA, BOLSA X BOLSA, 15 MM</t>
  </si>
  <si>
    <t xml:space="preserve"> 00039914 </t>
  </si>
  <si>
    <t>SOLDA EM VARETA FOSCOPER, D = *2,5* MM X COMPRIMENTO 500 MM</t>
  </si>
  <si>
    <t xml:space="preserve"> 00012733 </t>
  </si>
  <si>
    <t>TE DE COBRE (REF 611) SEM ANEL DE SOLDA, BOLSA X BOLSA X BOLSA, 15 MM</t>
  </si>
  <si>
    <t xml:space="preserve"> 00012714 </t>
  </si>
  <si>
    <t>COTOVELO DE COBRE 90 GRAUS (REF 607) SEM ANEL DE SOLDA, BOLSA X BOLSA, 15 MM</t>
  </si>
  <si>
    <t xml:space="preserve"> 00039886 </t>
  </si>
  <si>
    <t>BUCHA DE REDUCAO DE COBRE (REF 600-2) SEM ANEL DE SOLDA, PONTA X BOLSA, 22 X 15 MM</t>
  </si>
  <si>
    <t xml:space="preserve"> 05269 </t>
  </si>
  <si>
    <t>EMOP</t>
  </si>
  <si>
    <t>ABRACADEIRA TIPO COPO, DE 3/4"</t>
  </si>
  <si>
    <t xml:space="preserve"> 00039879 </t>
  </si>
  <si>
    <t>CURVA 45 GRAUS DE COBRE (REF 606) SEM ANEL DE SOLDA, BOLSA X BOLSA, 15 MM</t>
  </si>
  <si>
    <t xml:space="preserve"> 00007583 </t>
  </si>
  <si>
    <t>BUCHA DE NYLON SEM ABA S8, COM PARAFUSO DE 4,80 X 50 MM EM ACO ZINCADO COM ROSCA SOBERBA, CABECA CHATA E FENDA PHILLIPS</t>
  </si>
  <si>
    <t xml:space="preserve"> 00039747 </t>
  </si>
  <si>
    <t>TUBO DE COBRE CLASSE "A", DN = 1/2" (15 MM), PARA INSTALACOES DE MEDIA PRESSAO PARA GASES COMBUSTIVEIS E MEDICINAIS</t>
  </si>
  <si>
    <t xml:space="preserve"> 00039897 </t>
  </si>
  <si>
    <t>PASTA PARA SOLDA DE TUBOS E CONEXOES DE COBRE (EMBALAGEM COM 250 G)</t>
  </si>
  <si>
    <t>250G</t>
  </si>
  <si>
    <t xml:space="preserve"> 07550 </t>
  </si>
  <si>
    <t>BUCHA DE REDUCAO DE COBRE, DIAMETRO (28X 15)MM</t>
  </si>
  <si>
    <t xml:space="preserve"> 07624 </t>
  </si>
  <si>
    <t>PAINEL DE ALARME SIMPLES, PARA OXIGENIO,  AR COMPRIMIDO, VACUO OU OXIDO NITROSO</t>
  </si>
  <si>
    <t xml:space="preserve"> ITC.LAM.019 </t>
  </si>
  <si>
    <t>CENTRAL DE AR COMPRIMIDO (COMPRESSOR) - FABRICANTE: AIRZAP - MODELO: DA1500 VFP - VAZÃO 200 L/MIN</t>
  </si>
  <si>
    <t xml:space="preserve"> MATED-18137 </t>
  </si>
  <si>
    <t>ARRUELA LISA REDONDA (DIÂMETRO 16,8MM [5/8"]|ACABAMENTO: ZINCADO|PESO: 65UN/KG)*VALORES REFERENCIAIS APROXIMADOS</t>
  </si>
  <si>
    <t xml:space="preserve"> ITC.LAM.020 </t>
  </si>
  <si>
    <t>CENTRAL DE VÁCUO SUCTRON ELETRONIC PLUS - SCHUSTER</t>
  </si>
  <si>
    <t xml:space="preserve"> MATED-11888 </t>
  </si>
  <si>
    <t>BARRA ROSCADA DE AÇO (DIÂMETRO DA SEÇÃO: 1/4"[6MM])</t>
  </si>
  <si>
    <t xml:space="preserve"> MATED-11113 </t>
  </si>
  <si>
    <t>IMPERMEABILI ZAÇÃO COM MANTA ASFÁLTICA E = 4 MM - FORNECIMENTO E INSTALAÇÃO</t>
  </si>
  <si>
    <t>51,9400</t>
  </si>
  <si>
    <t xml:space="preserve"> 55.10.76 </t>
  </si>
  <si>
    <t>IMPERMEABILIZADOR REF 88270</t>
  </si>
  <si>
    <t xml:space="preserve"> 83.42.09 </t>
  </si>
  <si>
    <t>TELA DE POLIESTER PARA IMPERMEABILIZACAO REF 4030</t>
  </si>
  <si>
    <t xml:space="preserve"> 83.42.08 </t>
  </si>
  <si>
    <t>ARGAMASSA POLIMERICA IMPERMEABILIZANTE SEMIFLEXIVEL, BICOMPONENTE (MEMBRANA IMPERMEABILIZANTE ACRILICA) REF 135</t>
  </si>
  <si>
    <t xml:space="preserve"> 55.10.05 </t>
  </si>
  <si>
    <t>AJUDANTE</t>
  </si>
  <si>
    <t>IMPE - IMPERMEABILIZAÇÕES E PROTEÇÕES DIVERSAS</t>
  </si>
  <si>
    <t xml:space="preserve"> 88243 </t>
  </si>
  <si>
    <t xml:space="preserve"> 88270 </t>
  </si>
  <si>
    <t xml:space="preserve"> 00044072 </t>
  </si>
  <si>
    <t>PRIMER EPOXI / EPOXIDICO</t>
  </si>
  <si>
    <t xml:space="preserve"> 00043148 </t>
  </si>
  <si>
    <t>MEMBRANA IMPERMEABILIZANTE A BASE DE POLIURETANO</t>
  </si>
  <si>
    <t xml:space="preserve"> MATED-11260 </t>
  </si>
  <si>
    <t>DETERGENTE AMONÍACO</t>
  </si>
  <si>
    <t>3,7800</t>
  </si>
  <si>
    <t>0,0756</t>
  </si>
  <si>
    <t>0,2311</t>
  </si>
  <si>
    <t>0,1255</t>
  </si>
  <si>
    <t xml:space="preserve"> MATED-11464 </t>
  </si>
  <si>
    <t>ÁCIDO MURIÁTICO</t>
  </si>
  <si>
    <t>7,2400</t>
  </si>
  <si>
    <t>0,3620</t>
  </si>
  <si>
    <t>4,4156</t>
  </si>
  <si>
    <t>Composições Auxiliares</t>
  </si>
  <si>
    <t xml:space="preserve"> MATED-13036 </t>
  </si>
  <si>
    <t>ABRAÇADEIRA AJUSTÁVEL (APLICAÇÃO: POSTES|MATERIAL: AÇO GALVANIZADO|COMPRIMENTO: 800MM|DIÂMETRO DO POSTE: 160-240MM|NÚMERO DE FUROS: 22|PARAFUSOS:INCLUSOS)</t>
  </si>
  <si>
    <t>7,1000</t>
  </si>
  <si>
    <t>0,4768</t>
  </si>
  <si>
    <t>0,5828</t>
  </si>
  <si>
    <t xml:space="preserve"> ED-29637 </t>
  </si>
  <si>
    <t>ACABAMENTO DE CONCRETAGEM EM NIVELAMENTO A LASER (NÍVEL ZERO), EXCLUSIVE POLIMENTO MECANIZADO DE SUPERFÍCIE EM CONCRETO</t>
  </si>
  <si>
    <t xml:space="preserve"> EQED-29634 </t>
  </si>
  <si>
    <t>NÍVEL A LASER ROTATIVO (AUTONIVELAMENTO: +-5°|PRECISÃO: +-0,1MM/M|CLASSE DE LASER: 2|RECEPTOR: INCLUSO|ALIMENTAÇÃO: PILHA ALCALINA|TRIPÉ: INCLUSO|OPERADOR: NÃO INCLUSO|PESO*: 1,8KG)*VALORES REFERENCIAIS APROXIMADOS</t>
  </si>
  <si>
    <t>2,0724</t>
  </si>
  <si>
    <t>0,4710</t>
  </si>
  <si>
    <t>1,2807</t>
  </si>
  <si>
    <t>2,7234</t>
  </si>
  <si>
    <t xml:space="preserve"> 88238 </t>
  </si>
  <si>
    <t xml:space="preserve"> 95308 </t>
  </si>
  <si>
    <t>CURSO DE CAPACITAÇÃO PARA AJUDANTE DE ARMADOR (ENCARGOS COMPLEMENTARES) - HORISTA</t>
  </si>
  <si>
    <t xml:space="preserve"> 00006114 </t>
  </si>
  <si>
    <t>AJUDANTE DE ARMADOR (HORISTA)</t>
  </si>
  <si>
    <t xml:space="preserve"> 00037371 </t>
  </si>
  <si>
    <t>TRANSPORTE - HORISTA (COLETADO CAIXA - ENCARGOS COMPLEMENTARES)</t>
  </si>
  <si>
    <t xml:space="preserve"> 00037370 </t>
  </si>
  <si>
    <t>ALIMENTACAO - HORISTA (COLETADO CAIXA - ENCARGOS COMPLEMENTARES)</t>
  </si>
  <si>
    <t xml:space="preserve"> 00043465 </t>
  </si>
  <si>
    <t>FERRAMENTAS - FAMILIA PEDREIRO - HORISTA (ENCARGOS COMPLEMENTARES - COLETADO CAIXA)</t>
  </si>
  <si>
    <t xml:space="preserve"> 00043489 </t>
  </si>
  <si>
    <t>EPI - FAMILIA PEDREIRO - HORISTA (ENCARGOS COMPLEMENTARES - COLETADO CAIXA)</t>
  </si>
  <si>
    <t xml:space="preserve"> MOED-20039 </t>
  </si>
  <si>
    <t>AJUDANTE DE ARMADOR</t>
  </si>
  <si>
    <t xml:space="preserve"> MATED-13097 </t>
  </si>
  <si>
    <t>TRANSPORTE - HORISTA (ENCARGOS COMPLEMENTARES)</t>
  </si>
  <si>
    <t>0,4800</t>
  </si>
  <si>
    <t xml:space="preserve"> MATED-13098 </t>
  </si>
  <si>
    <t>SEGURO - HORISTA (ENCARGOS COMPLEMENTARES)</t>
  </si>
  <si>
    <t>0,0300</t>
  </si>
  <si>
    <t xml:space="preserve"> MATED-13099 </t>
  </si>
  <si>
    <t>EXAMES - HORISTA (ENCARGOS COMPLEMENTARES)</t>
  </si>
  <si>
    <t>0,9500</t>
  </si>
  <si>
    <t xml:space="preserve"> MATED-13096 </t>
  </si>
  <si>
    <t>CESTA BÁSICA/ALIMENTAÇÃO - HORISTA (ENCARGOS COMPLEMENTARES)</t>
  </si>
  <si>
    <t>1,3400</t>
  </si>
  <si>
    <t xml:space="preserve"> ED-5229 </t>
  </si>
  <si>
    <t>CURSO DE CAPACITAÇÃO PARA AJUDANTE DE ARMADOR (ENCARGOS COMPLEMENTARES)   HORISTA</t>
  </si>
  <si>
    <t>0,1500</t>
  </si>
  <si>
    <t xml:space="preserve"> ED-14701 </t>
  </si>
  <si>
    <t>FERRAMENTAS PARA AJUDANTE DE ARMADOR   HORISTA (ENCARGOS COMPLEMENTARES)</t>
  </si>
  <si>
    <t>0,5800</t>
  </si>
  <si>
    <t xml:space="preserve"> ED-14665 </t>
  </si>
  <si>
    <t>EPI PARA AJUDANTE DE ARMADOR   HORISTA (ENCARGOS COMPLEMENTARES)</t>
  </si>
  <si>
    <t>0,8800</t>
  </si>
  <si>
    <t xml:space="preserve"> MOED-20131 </t>
  </si>
  <si>
    <t>AJUDANTE DE BOMBEIRO/ENCANADOR</t>
  </si>
  <si>
    <t xml:space="preserve"> ED-14681 </t>
  </si>
  <si>
    <t>FERRAMENTAS PARA AJUDANTE DE BOMBEIRO/ENCANADOR   HORISTA (ENCARGOS COMPLEMENTARES)</t>
  </si>
  <si>
    <t xml:space="preserve"> ED-5227 </t>
  </si>
  <si>
    <t>CURSO DE CAPACITAÇÃO PARA AUXILIAR DE ENCANADOR OU BOMBEIRO HIDRÁULICO (ENCARGOS COMPLEMENTARES)   HORISTA</t>
  </si>
  <si>
    <t>0,2300</t>
  </si>
  <si>
    <t xml:space="preserve"> ED-14645 </t>
  </si>
  <si>
    <t>EPI PARA AJUDANTE DE BOMBEIRO/ENCANADOR   HORISTA (ENCARGOS COMPLEMENTARES)</t>
  </si>
  <si>
    <t xml:space="preserve"> 88239 </t>
  </si>
  <si>
    <t xml:space="preserve"> 95309 </t>
  </si>
  <si>
    <t>CURSO DE CAPACITAÇÃO PARA AJUDANTE DE CARPINTEIRO (ENCARGOS COMPLEMENTARES) - HORISTA</t>
  </si>
  <si>
    <t xml:space="preserve"> 00006117 </t>
  </si>
  <si>
    <t>CARPINTEIRO AUXILIAR (HORISTA)</t>
  </si>
  <si>
    <t xml:space="preserve"> 00043483 </t>
  </si>
  <si>
    <t>EPI - FAMILIA CARPINTEIRO DE FORMAS - HORISTA (ENCARGOS COMPLEMENTARES - COLETADO CAIXA)</t>
  </si>
  <si>
    <t xml:space="preserve"> 00043459 </t>
  </si>
  <si>
    <t>FERRAMENTAS - FAMILIA CARPINTEIRO DE FORMAS - HORISTA (ENCARGOS COMPLEMENTARES - COLETADO CAIXA)</t>
  </si>
  <si>
    <t xml:space="preserve"> MOED-20129 </t>
  </si>
  <si>
    <t>AJUDANTE DE CARPINTEIRO</t>
  </si>
  <si>
    <t xml:space="preserve"> ED-14702 </t>
  </si>
  <si>
    <t>FERRAMENTAS PARA AJUDANTE DE CARPINTEIRO   HORISTA (ENCARGOS COMPLEMENTARES)</t>
  </si>
  <si>
    <t>0,3500</t>
  </si>
  <si>
    <t xml:space="preserve"> ED-5232 </t>
  </si>
  <si>
    <t>CURSO DE CAPACITAÇÃO PARA AJUDANTE DE CARPINTEIRO (ENCARGOS COMPLEMENTARES)   HORISTA</t>
  </si>
  <si>
    <t xml:space="preserve"> ED-14666 </t>
  </si>
  <si>
    <t>EPI PARA AJUDANTE DE CARPINTEIRO   HORISTA (ENCARGOS COMPLEMENTARES)</t>
  </si>
  <si>
    <t>1,0100</t>
  </si>
  <si>
    <t xml:space="preserve"> MOED-20130 </t>
  </si>
  <si>
    <t>AJUDANTE DE ELETRICISTA</t>
  </si>
  <si>
    <t xml:space="preserve"> ED-14682 </t>
  </si>
  <si>
    <t>FERRAMENTAS PARA AJUDANTE DE ELETRICISTA   HORISTA (ENCARGOS COMPLEMENTARES)</t>
  </si>
  <si>
    <t>0,6000</t>
  </si>
  <si>
    <t xml:space="preserve"> ED-14646 </t>
  </si>
  <si>
    <t>EPI PARA AJUDANTE DE ELETRICISTA   HORISTA (ENCARGOS COMPLEMENTARES)</t>
  </si>
  <si>
    <t>0,8500</t>
  </si>
  <si>
    <t xml:space="preserve"> ED-5225 </t>
  </si>
  <si>
    <t>CURSO DE CAPACITAÇÃO PARA AUXILIAR DE ELETRICISTA (ENCARGOS COMPLEMENTARES)   HORISTA</t>
  </si>
  <si>
    <t xml:space="preserve"> MOED-20132 </t>
  </si>
  <si>
    <t>AJUDANTE DE PINTOR</t>
  </si>
  <si>
    <t xml:space="preserve"> ED-5251 </t>
  </si>
  <si>
    <t>CURSO DE CAPACITAÇÃO PARA AJUDANTE DE PINTOR (ENCARGOS COMPLEMENTARES)  HORISTA</t>
  </si>
  <si>
    <t xml:space="preserve"> ED-14696 </t>
  </si>
  <si>
    <t>FERRAMENTAS PARA PINTOR   HORISTA (ENCARGOS COMPLEMENTARES)</t>
  </si>
  <si>
    <t>1,4000</t>
  </si>
  <si>
    <t xml:space="preserve"> ED-14660 </t>
  </si>
  <si>
    <t>EPI PARA PINTOR   HORISTA (ENCARGOS COMPLEMENTARES)</t>
  </si>
  <si>
    <t>1,2300</t>
  </si>
  <si>
    <t xml:space="preserve"> MOED-20137 </t>
  </si>
  <si>
    <t>AJUDANTE DE TELHADISTA</t>
  </si>
  <si>
    <t xml:space="preserve"> ED-14703 </t>
  </si>
  <si>
    <t>FERRAMENTAS PARA AJUDANTE DE TELHADISTA   HORISTA (ENCARGOS COMPLEMENTARES)</t>
  </si>
  <si>
    <t xml:space="preserve"> ED-5252 </t>
  </si>
  <si>
    <t>CURSO DE CAPACITAÇÃO PARA AJUDANTE DE TELHADISTA (ENCARGOS COMPLEMENTARES)  HORISTA</t>
  </si>
  <si>
    <t xml:space="preserve"> ED-14667 </t>
  </si>
  <si>
    <t>EPI PARA AJUDANTE DE TELHADISTA   HORISTA (ENCARGOS COMPLEMENTARES)</t>
  </si>
  <si>
    <t xml:space="preserve"> MOED-20136 </t>
  </si>
  <si>
    <t>AJUDANTE ESPECIALIZADO</t>
  </si>
  <si>
    <t>12,1400</t>
  </si>
  <si>
    <t xml:space="preserve"> ED-14644 </t>
  </si>
  <si>
    <t>EPI PARA AJUDANTE ESPECIALIZADO   HORISTA (ENCARGOS COMPLEMENTARES)</t>
  </si>
  <si>
    <t xml:space="preserve"> ED-5234 </t>
  </si>
  <si>
    <t>CURSO DE CAPACITAÇÃO PARA AJUDANTE ESPECIALIZADO (ENCARGOS COMPLEMENTARES)   HORISTA</t>
  </si>
  <si>
    <t xml:space="preserve"> ED-14680 </t>
  </si>
  <si>
    <t>FERRAMENTAS PARA AJUDANTE ESPECIALIZADO   HORISTA (ENCARGOS COMPLEMENTARES)</t>
  </si>
  <si>
    <t>0,4300</t>
  </si>
  <si>
    <t xml:space="preserve"> 95313 </t>
  </si>
  <si>
    <t>CURSO DE CAPACITAÇÃO PARA AJUDANTE ESPECIALIZADO (ENCARGOS COMPLEMENTARES) - HORISTA</t>
  </si>
  <si>
    <t xml:space="preserve"> 00043491 </t>
  </si>
  <si>
    <t>EPI - FAMILIA SERVENTE - HORISTA (ENCARGOS COMPLEMENTARES - COLETADO CAIXA)</t>
  </si>
  <si>
    <t xml:space="preserve"> 00000242 </t>
  </si>
  <si>
    <t>AJUDANTE ESPECIALIZADO (HORISTA)</t>
  </si>
  <si>
    <t xml:space="preserve"> 00043467 </t>
  </si>
  <si>
    <t>FERRAMENTAS - FAMILIA SERVENTE - HORISTA (ENCARGOS COMPLEMENTARES - COLETADO CAIXA)</t>
  </si>
  <si>
    <t xml:space="preserve"> MOED-4106 </t>
  </si>
  <si>
    <t>AJUDANTE DE APLICADOR DE IMPERMEABILIZAÇÃO</t>
  </si>
  <si>
    <t>9,7200</t>
  </si>
  <si>
    <t xml:space="preserve"> ED-14698 </t>
  </si>
  <si>
    <t>FERRAMENTAS PARA AJUDANTE IMPERMEABILIZADOR   HORISTA (ENCARGOS COMPLEMENTARES)</t>
  </si>
  <si>
    <t xml:space="preserve"> ED-5253 </t>
  </si>
  <si>
    <t>CURSO DE CAPACITAÇÃO PARA AJUDANTE DE APLICADOR DE IMPERMEABILIZAÇÃO (ENCARGOS COMPLEMENTARES)  HORISTA</t>
  </si>
  <si>
    <t xml:space="preserve"> ED-14662 </t>
  </si>
  <si>
    <t>EPI PARA AJUDANTE IMPERMEABILIZADOR   HORISTA (ENCARGOS COMPLEMENTARES)</t>
  </si>
  <si>
    <t xml:space="preserve"> MATED-11315 </t>
  </si>
  <si>
    <t>TIJOLO CERÂMICO MACIÇO (TIPO: COMUM|COMPRIMENTO: 200MM*|LARGURA: 100MM*|ALTURA: 50MM*)*VALORES REFERENCIAIS APROXIMADOS</t>
  </si>
  <si>
    <t>0,5500</t>
  </si>
  <si>
    <t>45,8333</t>
  </si>
  <si>
    <t>7,4014</t>
  </si>
  <si>
    <t>7,0028</t>
  </si>
  <si>
    <t>20,1248</t>
  </si>
  <si>
    <t>16,2495</t>
  </si>
  <si>
    <t xml:space="preserve"> ED-31759 </t>
  </si>
  <si>
    <t>APLICAÇÃO DE BORRACHA DE VEDAÇÃO EM ESQUADRIA</t>
  </si>
  <si>
    <t xml:space="preserve"> MATED-9206 </t>
  </si>
  <si>
    <t>PERFIL DE BORRACHA (MEDIDAS: 3MMX15MM*|APLICAÇÃO: ESQUADRIAS) *VALORES REFERENCIAIS APROXIMADOS</t>
  </si>
  <si>
    <t>3,1100</t>
  </si>
  <si>
    <t xml:space="preserve"> ED-9199 </t>
  </si>
  <si>
    <t>15,4600</t>
  </si>
  <si>
    <t>0,4535</t>
  </si>
  <si>
    <t>5,8697</t>
  </si>
  <si>
    <t>5,7872</t>
  </si>
  <si>
    <t>8,6350</t>
  </si>
  <si>
    <t>9,5028</t>
  </si>
  <si>
    <t>3,9131</t>
  </si>
  <si>
    <t>3,8581</t>
  </si>
  <si>
    <t xml:space="preserve"> MATED-9598 </t>
  </si>
  <si>
    <t>FITA CREPE ROLO (LARGURA: 25MM|COMPRIMENTO DO ROLO*: 50M)*VALORES REFERENCIAIS APROXIMADOS</t>
  </si>
  <si>
    <t>0,2000</t>
  </si>
  <si>
    <t>0,0302</t>
  </si>
  <si>
    <t>0,2159</t>
  </si>
  <si>
    <t>0,5870</t>
  </si>
  <si>
    <t>0,5761</t>
  </si>
  <si>
    <t>3,4540</t>
  </si>
  <si>
    <t xml:space="preserve"> 50.05.10 </t>
  </si>
  <si>
    <t>CHP/BETONEIRA 400 L, SEM CARREGADOR</t>
  </si>
  <si>
    <t>BETONEIRA</t>
  </si>
  <si>
    <t xml:space="preserve"> 62.01.05 </t>
  </si>
  <si>
    <t>CIMENTO PORTLAND COMUM    ( CPIII-40 )  SC 50KG</t>
  </si>
  <si>
    <t xml:space="preserve"> 63.05.05 </t>
  </si>
  <si>
    <t>AREIA LAVADA COM FRETE</t>
  </si>
  <si>
    <t xml:space="preserve"> 88831 </t>
  </si>
  <si>
    <t>BETONEIRA CAPACIDADE NOMINAL DE 400 L, CAPACIDADE DE MISTURA 280 L, MOTOR ELÉTRICO TRIFÁSICO POTÊNCIA DE 2 CV, SEM CARREGADOR - CHI DIURNO. AF_05/2023</t>
  </si>
  <si>
    <t xml:space="preserve"> 88830 </t>
  </si>
  <si>
    <t>BETONEIRA CAPACIDADE NOMINAL DE 400 L, CAPACIDADE DE MISTURA 280 L, MOTOR ELÉTRICO TRIFÁSICO POTÊNCIA DE 2 CV, SEM CARREGADOR - CHP DIURNO. AF_05/2023</t>
  </si>
  <si>
    <t xml:space="preserve"> 88377 </t>
  </si>
  <si>
    <t>OPERADOR DE BETONEIRA ESTACIONÁRIA/MISTURADOR COM ENCARGOS COMPLEMENTARES</t>
  </si>
  <si>
    <t xml:space="preserve"> 00001379 </t>
  </si>
  <si>
    <t>CIMENTO PORTLAND COMPOSTO CP II-32</t>
  </si>
  <si>
    <t xml:space="preserve"> 00000370 </t>
  </si>
  <si>
    <t>AREIA MEDIA - POSTO JAZIDA/FORNECEDOR (RETIRADO NA JAZIDA, SEM TRANSPORTE)</t>
  </si>
  <si>
    <t xml:space="preserve"> 00000123 </t>
  </si>
  <si>
    <t>ADITIVO IMPERMEABILIZANTE DE PEGA NORMAL PARA ARGAMASSAS E CONCRETOS SEM ARMACAO, LIQUIDO E ISENTO DE CLORETOS</t>
  </si>
  <si>
    <t xml:space="preserve"> 00000367 </t>
  </si>
  <si>
    <t>AREIA GROSSA - POSTO JAZIDA/FORNECEDOR (RETIRADO NA JAZIDA, SEM TRANSPORTE)</t>
  </si>
  <si>
    <t xml:space="preserve"> 00043617 </t>
  </si>
  <si>
    <t>ADITIVO PLASTIFICANTE E ESTABILIZADOR PARA ARGAMASSAS DE ASSENTAMENTO E REBOCO, LIQUIDO E ISENTO DE CLORETOS</t>
  </si>
  <si>
    <t xml:space="preserve"> ED-48307 </t>
  </si>
  <si>
    <t>ARGAMASSA, TRAÇO 1:2:8 (CIMENTO, CAL E AREIA), COM PREPARO MECANIZADO</t>
  </si>
  <si>
    <t xml:space="preserve"> EQED-8483 </t>
  </si>
  <si>
    <t>BETONEIRA  (TIPO: ELÉTRICA|CAPACIDADE NOMINAL: 400L|CAPACIDADE DE MISTURA: 310L|MOTOR ELÉTRICO: TRIFÁSICO|POTÊNCIA: 2CV|CONSUMO: 1,5KWH|CARREGADOR MECÂNICO: NÃO INCLUSO|OPERADOR: NÃO INCLUSO|REFERÊCIA: 36396 OU EQUIVALENTE)</t>
  </si>
  <si>
    <t xml:space="preserve"> MATED-11256 </t>
  </si>
  <si>
    <t>CAL HIDRATADA (TIPO: CH-III)</t>
  </si>
  <si>
    <t>134,6800</t>
  </si>
  <si>
    <t>100,1000</t>
  </si>
  <si>
    <t>102,5882</t>
  </si>
  <si>
    <t xml:space="preserve"> ED-8501 </t>
  </si>
  <si>
    <t>OPERADOR DE BETONEIRA ESTACIONÁRIA COM ENCARGOS COMPLEMENTARES</t>
  </si>
  <si>
    <t>17,6800</t>
  </si>
  <si>
    <t>83,0960</t>
  </si>
  <si>
    <t xml:space="preserve"> ED-48308 </t>
  </si>
  <si>
    <t>ARGAMASSA, TRAÇO 1:2:9 (CIMENTO, CAL E AREIA), COM PREPARO MECANIZADO</t>
  </si>
  <si>
    <t>102,6304</t>
  </si>
  <si>
    <t>89,1000</t>
  </si>
  <si>
    <t>119,8800</t>
  </si>
  <si>
    <t xml:space="preserve"> MATED-11360 </t>
  </si>
  <si>
    <t>ADITIVO (TIPO: IMPERMEABILIZANTE E PLASTIFICANTE|CONTEÚDO DA EMBALAGEM: PÓ|APLICAÇÃO: ARGAMASSAS)</t>
  </si>
  <si>
    <t>20,5300</t>
  </si>
  <si>
    <t>199,5516</t>
  </si>
  <si>
    <t>267,3000</t>
  </si>
  <si>
    <t xml:space="preserve"> MATED-11272 </t>
  </si>
  <si>
    <t>ADITIVO (TIPO: EXPANSOR|APLICAÇÃO: ARGAMASSA DE ENCUNHAMENTO)</t>
  </si>
  <si>
    <t>8,6200</t>
  </si>
  <si>
    <t>41,8932</t>
  </si>
  <si>
    <t>113,0400</t>
  </si>
  <si>
    <t>200,7500</t>
  </si>
  <si>
    <t>133,6500</t>
  </si>
  <si>
    <t>114,4000</t>
  </si>
  <si>
    <t xml:space="preserve"> 88245 </t>
  </si>
  <si>
    <t xml:space="preserve"> 95314 </t>
  </si>
  <si>
    <t>CURSO DE CAPACITAÇÃO PARA ARMADOR (ENCARGOS COMPLEMENTARES) - HORISTA</t>
  </si>
  <si>
    <t xml:space="preserve"> 00000378 </t>
  </si>
  <si>
    <t>ARMADOR (HORISTA)</t>
  </si>
  <si>
    <t xml:space="preserve"> MOED-20144 </t>
  </si>
  <si>
    <t>ARMADOR</t>
  </si>
  <si>
    <t>14,5900</t>
  </si>
  <si>
    <t xml:space="preserve"> ED-14647 </t>
  </si>
  <si>
    <t>EPI PARA ARMADOR   HORISTA (ENCARGOS COMPLEMENTARES)</t>
  </si>
  <si>
    <t xml:space="preserve"> ED-5228 </t>
  </si>
  <si>
    <t>CURSO DE CAPACITAÇÃO PARA ARMADOR (ENCARGOS COMPLEMENTARES)   HORISTA</t>
  </si>
  <si>
    <t xml:space="preserve"> ED-14683 </t>
  </si>
  <si>
    <t>FERRAMENTAS PARA ARMADOR   HORISTA (ENCARGOS COMPLEMENTARES)</t>
  </si>
  <si>
    <t xml:space="preserve"> 92767 </t>
  </si>
  <si>
    <t>ARMAÇÃO DE LAJE DE ESTRUTURA CONVENCIONAL DE CONCRETO ARMADO UTILIZANDO AÇO CA-60 DE 4,2 MM - MONTAGEM. AF_06/2022</t>
  </si>
  <si>
    <t xml:space="preserve"> 92799 </t>
  </si>
  <si>
    <t>CORTE E DOBRA DE AÇO CA-60, DIÂMETRO DE 4,2 MM. AF_06/2022</t>
  </si>
  <si>
    <t xml:space="preserve"> 00043132 </t>
  </si>
  <si>
    <t>ARAME RECOZIDO 16 BWG, D = 1,65 MM (0,016 KG/M) OU 18 BWG, D = 1,25 MM (0,01 KG/M)</t>
  </si>
  <si>
    <t xml:space="preserve"> 00039017 </t>
  </si>
  <si>
    <t>ESPACADOR / DISTANCIADOR CIRCULAR COM ENTRADA LATERAL, EM PLASTICO, PARA VERGALHAO *4,2 A 12,5* MM, COBRIMENTO 20 MM</t>
  </si>
  <si>
    <t xml:space="preserve"> MATED-12988 </t>
  </si>
  <si>
    <t>ARMAÇÃO SECUNDÁRIA DE ESTRIBO (APLICAÇÃO: SUSTENTAÇÃO ISOLADOR ROLDANA|QUANTIDADE DE ESTRIBO: 1)</t>
  </si>
  <si>
    <t>6,3458</t>
  </si>
  <si>
    <t>5,1920</t>
  </si>
  <si>
    <t>421,2800</t>
  </si>
  <si>
    <t>10,9196</t>
  </si>
  <si>
    <t>47,3691</t>
  </si>
  <si>
    <t>32,1996</t>
  </si>
  <si>
    <t>20,5595</t>
  </si>
  <si>
    <t>5,0612</t>
  </si>
  <si>
    <t>27,9511</t>
  </si>
  <si>
    <t xml:space="preserve"> MATED-12520 </t>
  </si>
  <si>
    <t>CONECTOR PARA HASTE DE ATERRAMENTO (DIÂMETRO: 5/8"|DIÂMETRO DO CONDUTOR: 10-50MM2)</t>
  </si>
  <si>
    <t>6,8700</t>
  </si>
  <si>
    <t xml:space="preserve"> MATED-11478 </t>
  </si>
  <si>
    <t>HASTE PARA ATERRAMENTO COPPERWELD (DIÂMETRO: 5/8"|COMPRIMENTO: 240CM|MATERIAL DO NÚCLEO: AÇO (SAE 1010/1020)|REVESTIMENTO: COBRE ELETROLÍTICO|TIPO: BAIXA CAMADA)</t>
  </si>
  <si>
    <t>173,2500</t>
  </si>
  <si>
    <t>13,7435</t>
  </si>
  <si>
    <t>16,7976</t>
  </si>
  <si>
    <t xml:space="preserve"> 95316 </t>
  </si>
  <si>
    <t>CURSO DE CAPACITAÇÃO PARA AUXILIAR DE ELETRICISTA (ENCARGOS COMPLEMENTARES) - HORISTA</t>
  </si>
  <si>
    <t xml:space="preserve"> 00000247 </t>
  </si>
  <si>
    <t>AJUDANTE DE ELETRICISTA (HORISTA)</t>
  </si>
  <si>
    <t xml:space="preserve"> 00043460 </t>
  </si>
  <si>
    <t>FERRAMENTAS - FAMILIA ELETRICISTA - HORISTA (ENCARGOS COMPLEMENTARES - COLETADO CAIXA)</t>
  </si>
  <si>
    <t xml:space="preserve"> 00043484 </t>
  </si>
  <si>
    <t>EPI - FAMILIA ELETRICISTA - HORISTA (ENCARGOS COMPLEMENTARES - COLETADO CAIXA)</t>
  </si>
  <si>
    <t xml:space="preserve"> 95317 </t>
  </si>
  <si>
    <t>CURSO DE CAPACITAÇÃO PARA AUXILIAR DE ENCANADOR OU BOMBEIRO HIDRÁULICO (ENCARGOS COMPLEMENTARES) - HORISTA</t>
  </si>
  <si>
    <t xml:space="preserve"> 00043485 </t>
  </si>
  <si>
    <t>EPI - FAMILIA ENCANADOR - HORISTA (ENCARGOS COMPLEMENTARES - COLETADO CAIXA)</t>
  </si>
  <si>
    <t xml:space="preserve"> 00043461 </t>
  </si>
  <si>
    <t>FERRAMENTAS - FAMILIA ENCANADOR - HORISTA (ENCARGOS COMPLEMENTARES - COLETADO CAIXA)</t>
  </si>
  <si>
    <t xml:space="preserve"> 00000246 </t>
  </si>
  <si>
    <t>AUXILIAR DE ENCANADOR OU BOMBEIRO HIDRAULICO (HORISTA)</t>
  </si>
  <si>
    <t xml:space="preserve"> ED-28562 </t>
  </si>
  <si>
    <t>AUXILIAR DE TOPÓGRAFO COM ENCARGOS COMPLEMENTARES</t>
  </si>
  <si>
    <t xml:space="preserve"> MOED-28564 </t>
  </si>
  <si>
    <t>AUXILIAR DE TOPÓGRAFO</t>
  </si>
  <si>
    <t>12,9200</t>
  </si>
  <si>
    <t xml:space="preserve"> MATED-28572 </t>
  </si>
  <si>
    <t>FERRAMENTAS PARA FAMÍLIA PARA TOPÓGRAFO - HORISTA (ENCARGOS COMPLEMENTARES)</t>
  </si>
  <si>
    <t>0,0500</t>
  </si>
  <si>
    <t xml:space="preserve"> MATED-28571 </t>
  </si>
  <si>
    <t>EPI PARA FAMÍLIA PARA TOPÓGRAFO - HORISTA (ENCARGOS COMPLEMENTARES)</t>
  </si>
  <si>
    <t xml:space="preserve"> ED-28567 </t>
  </si>
  <si>
    <t>CURSO DE CAPACITAÇÃO PARA AUXILIAR DE TOPÓGRAFO (ENCARGOS COMPLEMENTARES)</t>
  </si>
  <si>
    <t>0,1200</t>
  </si>
  <si>
    <t xml:space="preserve"> MOED-20138 </t>
  </si>
  <si>
    <t>AZULEJISTA</t>
  </si>
  <si>
    <t>15,8200</t>
  </si>
  <si>
    <t xml:space="preserve"> ED-14656 </t>
  </si>
  <si>
    <t>EPI PARA AZULEJISTA   HORISTA (ENCARGOS COMPLEMENTARES)</t>
  </si>
  <si>
    <t xml:space="preserve"> ED-14692 </t>
  </si>
  <si>
    <t>FERRAMENTAS PARA AZULEJISTA   HORISTA (ENCARGOS COMPLEMENTARES)</t>
  </si>
  <si>
    <t xml:space="preserve"> ED-5237 </t>
  </si>
  <si>
    <t>CURSO DE CAPACITAÇÃO PARA AZULEJISTA OU LADRILHISTA (ENCARGOS COMPLEMENTARES)   HORISTA</t>
  </si>
  <si>
    <t>0,2700</t>
  </si>
  <si>
    <t>7,7532</t>
  </si>
  <si>
    <t xml:space="preserve"> MATED-14455 </t>
  </si>
  <si>
    <t>PARAFUSO (ROSCA: AUTOATARRAXANTE|APLICAÇÃO: MADEIRA|CABEÇA: FENDA|MATERIAL: AÇO|ACABAMENTO: ZINCADO|COMPRIMENTO: 75MM|DIÂMETRO: 6,1MM)</t>
  </si>
  <si>
    <t>1,9800</t>
  </si>
  <si>
    <t>26,8128</t>
  </si>
  <si>
    <t>22,9614</t>
  </si>
  <si>
    <t>7,7750</t>
  </si>
  <si>
    <t xml:space="preserve"> ED-21694 </t>
  </si>
  <si>
    <t>GRANITO, COR CINZA ANDORINHA, ESP. 2CM, ACABAMENTO POLIDO, INCLUSIVE CORTE (FORNECIMENTO/FABRICAÇÃO)</t>
  </si>
  <si>
    <t>7,8278</t>
  </si>
  <si>
    <t>4,7350</t>
  </si>
  <si>
    <t>3,8875</t>
  </si>
  <si>
    <t xml:space="preserve"> ED-20220 </t>
  </si>
  <si>
    <t>BARRA CHATA (MATERIAL: AÇO|LARGURA: 1" OU 25,40MM|ESPESSURA: 1/2" OU 12,70MM|MASSA LINEAR: 2,53KG/M)   FORNECIMENTO, EXCLUSIVE SERVIÇO DE MONTAGEM/INSTALAÇÃO</t>
  </si>
  <si>
    <t>6,1300</t>
  </si>
  <si>
    <t>15,5601</t>
  </si>
  <si>
    <t xml:space="preserve"> ED-20176 </t>
  </si>
  <si>
    <t>BARRA CHATA (MATERIAL: AÇO|LARGURA: 3/4" OU 19,05MM|ESPESSURA: 1/8" OU 3,18MM|MASSA LINEAR: 0,48KG/M)   FORNECIMENTO, EXCLUSIVE SERVIÇO DE MONTAGEM/INSTALAÇÃO</t>
  </si>
  <si>
    <t>2,9521</t>
  </si>
  <si>
    <t xml:space="preserve"> 88827 </t>
  </si>
  <si>
    <t>BETONEIRA CAPACIDADE NOMINAL DE 400 L, CAPACIDADE DE MISTURA 280 L, MOTOR ELÉTRICO TRIFÁSICO POTÊNCIA DE 2 CV, SEM CARREGADOR - JUROS. AF_05/2023</t>
  </si>
  <si>
    <t xml:space="preserve"> 88826 </t>
  </si>
  <si>
    <t>BETONEIRA CAPACIDADE NOMINAL DE 400 L, CAPACIDADE DE MISTURA 280 L, MOTOR ELÉTRICO TRIFÁSICO POTÊNCIA DE 2 CV, SEM CARREGADOR - DEPRECIAÇÃO. AF_05/2023</t>
  </si>
  <si>
    <t xml:space="preserve"> 88829 </t>
  </si>
  <si>
    <t>BETONEIRA CAPACIDADE NOMINAL DE 400 L, CAPACIDADE DE MISTURA 280 L, MOTOR ELÉTRICO TRIFÁSICO POTÊNCIA DE 2 CV, SEM CARREGADOR - MATERIAIS NA OPERAÇÃO. AF_05/2023</t>
  </si>
  <si>
    <t xml:space="preserve"> 88828 </t>
  </si>
  <si>
    <t>BETONEIRA CAPACIDADE NOMINAL DE 400 L, CAPACIDADE DE MISTURA 280 L, MOTOR ELÉTRICO TRIFÁSICO POTÊNCIA DE 2 CV, SEM CARREGADOR - MANUTENÇÃO. AF_05/2023</t>
  </si>
  <si>
    <t xml:space="preserve"> 00010535 </t>
  </si>
  <si>
    <t>BETONEIRA CAPACIDADE NOMINAL 400 L, CAPACIDADE DE MISTURA 280 L, MOTOR ELETRICO TRIFASICO 220/380 V POTENCIA 2 CV, SEM CARREGADOR</t>
  </si>
  <si>
    <t xml:space="preserve"> 00002705 </t>
  </si>
  <si>
    <t>ENERGIA ELETRICA ATE 2000 KWH INDUSTRIAL, SEM DEMANDA</t>
  </si>
  <si>
    <t>KW/H</t>
  </si>
  <si>
    <t xml:space="preserve"> 89226 </t>
  </si>
  <si>
    <t>BETONEIRA CAPACIDADE NOMINAL DE 600 L, CAPACIDADE DE MISTURA 360 L, MOTOR ELÉTRICO TRIFÁSICO POTÊNCIA DE 4 CV, SEM CARREGADOR - CHI DIURNO. AF_05/2023</t>
  </si>
  <si>
    <t xml:space="preserve"> 89221 </t>
  </si>
  <si>
    <t>BETONEIRA CAPACIDADE NOMINAL DE 600 L, CAPACIDADE DE MISTURA 360 L, MOTOR ELÉTRICO TRIFÁSICO POTÊNCIA DE 4 CV, SEM CARREGADOR - DEPRECIAÇÃO. AF_05/2023</t>
  </si>
  <si>
    <t xml:space="preserve"> 89222 </t>
  </si>
  <si>
    <t>BETONEIRA CAPACIDADE NOMINAL DE 600 L, CAPACIDADE DE MISTURA 360 L, MOTOR ELÉTRICO TRIFÁSICO POTÊNCIA DE 4 CV, SEM CARREGADOR - JUROS. AF_05/2023</t>
  </si>
  <si>
    <t xml:space="preserve"> 89225 </t>
  </si>
  <si>
    <t>BETONEIRA CAPACIDADE NOMINAL DE 600 L, CAPACIDADE DE MISTURA 360 L, MOTOR ELÉTRICO TRIFÁSICO POTÊNCIA DE 4 CV, SEM CARREGADOR - CHP DIURNO. AF_05/2023</t>
  </si>
  <si>
    <t xml:space="preserve"> 89223 </t>
  </si>
  <si>
    <t>BETONEIRA CAPACIDADE NOMINAL DE 600 L, CAPACIDADE DE MISTURA 360 L, MOTOR ELÉTRICO TRIFÁSICO POTÊNCIA DE 4 CV, SEM CARREGADOR - MANUTENÇÃO. AF_05/2023</t>
  </si>
  <si>
    <t xml:space="preserve"> 89224 </t>
  </si>
  <si>
    <t>BETONEIRA CAPACIDADE NOMINAL DE 600 L, CAPACIDADE DE MISTURA 360 L, MOTOR ELÉTRICO TRIFÁSICO POTÊNCIA DE 4 CV, SEM CARREGADOR - MATERIAIS NA OPERAÇÃO. AF_05/2023</t>
  </si>
  <si>
    <t xml:space="preserve"> 00036397 </t>
  </si>
  <si>
    <t>BETONEIRA, CAPACIDADE NOMINAL 600 L, CAPACIDADE DE MISTURA 360L, MOTOR ELETRICO TRIFASICO 220/380V, POTENCIA 4CV, EXCLUSO CARREGADOR</t>
  </si>
  <si>
    <t xml:space="preserve"> MOED-20143 </t>
  </si>
  <si>
    <t>BOMBEIRO/ENCANADOR</t>
  </si>
  <si>
    <t xml:space="preserve"> ED-5226 </t>
  </si>
  <si>
    <t>CURSO DE CAPACITAÇÃO PARA ENCANADOR OU BOMBEIRO HIDRÁULICO (ENCARGOS COMPLEMENTARES)   HORISTA</t>
  </si>
  <si>
    <t>0,3000</t>
  </si>
  <si>
    <t xml:space="preserve"> ED-14687 </t>
  </si>
  <si>
    <t>FERRAMENTAS PARA BOMBEIRO/ENCANADOR   HORISTA (ENCARGOS COMPLEMENTARES)</t>
  </si>
  <si>
    <t xml:space="preserve"> ED-14651 </t>
  </si>
  <si>
    <t>EPI PARA BOMBEIRO/ENCANADOR   HORISTA (ENCARGOS COMPLEMENTARES)</t>
  </si>
  <si>
    <t xml:space="preserve"> MATED-20676 </t>
  </si>
  <si>
    <t>CABEÇOTE DE ALUMÍNIO (APLICAÇÃO: POSTE|MATERIAL: ALUMÍNIO|BITOLA: 75MM [3"])</t>
  </si>
  <si>
    <t>16,7000</t>
  </si>
  <si>
    <t xml:space="preserve"> MATED-11789 </t>
  </si>
  <si>
    <t>CABO UNIPOLAR ISOLADO EM POLÍMERO TERMOFIXO, TIPO EPR, NÃO HALOGENADO, 0,6/1KV, 90°C - BAIXA TENSÃO (ENCORDOAMENTO: CLASSE 5|SEÇÃO TRANSVERSAL: 95MM2)</t>
  </si>
  <si>
    <t>56,0500</t>
  </si>
  <si>
    <t>57,1710</t>
  </si>
  <si>
    <t xml:space="preserve"> MATED-12003 </t>
  </si>
  <si>
    <t>CAIXA DE INSPEÇÃO (MATERIAL: POLIPROPILENO|COR: PRETA|DIÂMETRO: 300MM|COMPRIMENTO: 300MM|TAMPA: INCLUSO|MATERIAL DA TAMPA: FERRO FUNDIDO)</t>
  </si>
  <si>
    <t>55,8900</t>
  </si>
  <si>
    <t xml:space="preserve"> MATED-12927 </t>
  </si>
  <si>
    <t>CAIXA PARA MEDIÇÃO (APLICAÇÃO: MEDIDOR DE ENERGIA E DO DISJUNTOR POLIFÁSICA|TIPO: CM-2|MATERIAL: AÇO|ACABAMENTO: PINTURA ELETROSTÁTICA|DIMENSÕES: 46X35X21CM|NORMA: CEMIG|DISJUNTOR: NÃO INCLUSO)</t>
  </si>
  <si>
    <t>165,6100</t>
  </si>
  <si>
    <t>31,8600</t>
  </si>
  <si>
    <t>38,9400</t>
  </si>
  <si>
    <t>7,2594</t>
  </si>
  <si>
    <t>368,7300</t>
  </si>
  <si>
    <t>15,1917</t>
  </si>
  <si>
    <t>17,2700</t>
  </si>
  <si>
    <t>23,4789</t>
  </si>
  <si>
    <t xml:space="preserve"> ED-20719 </t>
  </si>
  <si>
    <t>FÔRMA PARA PRÉ MOLDADOS COM CHAPA DE COMPENSADO PLASTIFICADO, ESP. 14MM (FABRICAÇÃO)</t>
  </si>
  <si>
    <t>128,7600</t>
  </si>
  <si>
    <t>26,5246</t>
  </si>
  <si>
    <t xml:space="preserve"> ED-22248 </t>
  </si>
  <si>
    <t>CHAPA FINA (MATERIAL: AÇO GALVANIZADO|ESPESSURA: GSG 26 OU 0,50MM|MASSA: 4,00KG/M2)   FORNECIMENTO, EXCLUSIVE SERVIÇO DE MONTAGEM/INSTALAÇÃO</t>
  </si>
  <si>
    <t>56,9200</t>
  </si>
  <si>
    <t>58,0584</t>
  </si>
  <si>
    <t xml:space="preserve"> ED-29558 </t>
  </si>
  <si>
    <t>SERVIÇO DE CORTE E DOBRA EM CHAPA DE AÇO, EXCLUSIVE FORNECIMENTO</t>
  </si>
  <si>
    <t>2,1700</t>
  </si>
  <si>
    <t>8,8536</t>
  </si>
  <si>
    <t>1,1070</t>
  </si>
  <si>
    <t xml:space="preserve"> ED-20306 </t>
  </si>
  <si>
    <t>CANTONEIRA COM ABAS IGUAIS (SÉRIE: POLEGADAS|MATERIAL: AÇO|LARGURA: 7/8" OU 22,23MM|ESPESSURA: 1/8" OU 3,17MM|MASSA LINEAR: 1,04KG/M)   FORNECIMENTO, EXCLUSIVE SERVIÇO DE MONTAGEM/INSTALAÇÃO</t>
  </si>
  <si>
    <t>6,3962</t>
  </si>
  <si>
    <t>0,9420</t>
  </si>
  <si>
    <t xml:space="preserve"> EQED-19708 </t>
  </si>
  <si>
    <t>CAMINHÃO PLATAFORMA COM CARROCERIA CARGA SECA (TRAÇÃO: 6X2|TIPO: TRUCADO|PESO*: 23.000KG|COMPRIMENTO*: 7,40M|LARGURA*: 2,50M|CAPACIDADE CARROCERIA: 15T|POTÊNCIA: 230CV[169-188KW]|REFERÊNCIA: E9592[A9314/A9352] OU EQUIVALENTE|COMBUSTÍVEL: DIESEL|OPERADOR: INCLUSO)*VALORES REFERENCIAIS APROXIMADOS</t>
  </si>
  <si>
    <t xml:space="preserve"> EQED-22859 </t>
  </si>
  <si>
    <t>GUINDASTE ARTICULADO (TIPO: VEICULAR ACOPLADO|CAPACIDADE MAXIMA DE CARGA: 6,2T|MOMENTO DE CARGA MÁXIMO: 10TxM|REFERÊNCIA: 3363 OU EQUIVALENTE|OPERADOR: NÃO INCLUSO)</t>
  </si>
  <si>
    <t xml:space="preserve"> 88261 </t>
  </si>
  <si>
    <t xml:space="preserve"> 95329 </t>
  </si>
  <si>
    <t>CURSO DE CAPACITAÇÃO PARA CARPINTEIRO DE ESQUADRIA (ENCARGOS COMPLEMENTARES) - HORISTA</t>
  </si>
  <si>
    <t xml:space="preserve"> 00001214 </t>
  </si>
  <si>
    <t>CARPINTEIRO DE ESQUADRIAS (HORISTA)</t>
  </si>
  <si>
    <t xml:space="preserve"> MOED-20140 </t>
  </si>
  <si>
    <t>CARPINTEIRO DE ESQUADRIA</t>
  </si>
  <si>
    <t>16,9200</t>
  </si>
  <si>
    <t xml:space="preserve"> ED-5230 </t>
  </si>
  <si>
    <t>CURSO DE CAPACITAÇÃO PARA CARPINTEIRO DE ESQUADRIA (ENCARGOS COMPLEMENTARES)   HORISTA</t>
  </si>
  <si>
    <t xml:space="preserve"> ED-14685 </t>
  </si>
  <si>
    <t>FERRAMENTAS PARA CARPINTEIRO DE ESQUADRIA   HORISTA (ENCARGOS COMPLEMENTARES)</t>
  </si>
  <si>
    <t xml:space="preserve"> ED-14649 </t>
  </si>
  <si>
    <t>EPI PARA CARPINTEIRO DE ESQUADRIA   HORISTA (ENCARGOS COMPLEMENTARES)</t>
  </si>
  <si>
    <t xml:space="preserve"> MOED-20141 </t>
  </si>
  <si>
    <t>CARPINTEIRO DE FORMA</t>
  </si>
  <si>
    <t xml:space="preserve"> ED-5231 </t>
  </si>
  <si>
    <t>CURSO DE CAPACITAÇÃO PARA CARPINTEIRO DE FÔRMAS (ENCARGOS COMPLEMENTARES)   HORISTA</t>
  </si>
  <si>
    <t xml:space="preserve"> ED-14648 </t>
  </si>
  <si>
    <t>EPI PARA CARPINTEIRO DE FORMA   HORISTA (ENCARGOS COMPLEMENTARES)</t>
  </si>
  <si>
    <t xml:space="preserve"> ED-14684 </t>
  </si>
  <si>
    <t>FERRAMENTAS PARA CARPINTEIRO DE FORMA   HORISTA (ENCARGOS COMPLEMENTARES)</t>
  </si>
  <si>
    <t xml:space="preserve"> 88262 </t>
  </si>
  <si>
    <t>CARPINTEIRO DE FORMAS COM ENCARGOS COMPLEMENTARES</t>
  </si>
  <si>
    <t xml:space="preserve"> 95330 </t>
  </si>
  <si>
    <t>CURSO DE CAPACITAÇÃO PARA CARPINTEIRO DE FÔRMAS (ENCARGOS COMPLEMENTARES) - HORISTA</t>
  </si>
  <si>
    <t xml:space="preserve"> 00001213 </t>
  </si>
  <si>
    <t>CARPINTEIRO DE FORMAS OU OFICIAL (HORISTA)</t>
  </si>
  <si>
    <t xml:space="preserve"> ED-27878 </t>
  </si>
  <si>
    <t>TUBO DE AÇO (TIPO: INDUSTRIAL COM COSTURA|MATERIAL: AÇO GALVANIZADO|NORMA: NBR 6591|SEÇÃO: REDONDA|FABRICAÇÃO: COM COSTURA|DIÂMETRO: 1.1/2"[38,1MM]|ESPESSURA: 2,00MM|MASSA LINEAR: 1,78KG/M)   FORNECIMENTO, EXCLUSIVE SERVIÇO DE MONTAGEM/INSTALAÇÃO</t>
  </si>
  <si>
    <t>15,8100</t>
  </si>
  <si>
    <t>133,5945</t>
  </si>
  <si>
    <t xml:space="preserve"> ED-25714 </t>
  </si>
  <si>
    <t>SERVIÇO DE FABRICAÇÃO DE PEÇAS PARA SERRALHERIA, INCLUSIVE CORTE, MONTAGEM, SOLDAGEM E TRANSPORTE, EXCLUSIVE FORNECIMENTO, PINTURA ANTICORROSIVA E ASSENTAMENTO</t>
  </si>
  <si>
    <t>7,0300</t>
  </si>
  <si>
    <t>107,8051</t>
  </si>
  <si>
    <t>26,5800</t>
  </si>
  <si>
    <t>28,8922</t>
  </si>
  <si>
    <t xml:space="preserve"> ED-28529 </t>
  </si>
  <si>
    <t>TUBO DE AÇO (TIPO: INDUSTRIAL COM COSTURA|MATERIAL: AÇO GALVANIZADO|NORMA: NBR 6591|SEÇÃO: REDONDA|FABRICAÇÃO: COM COSTURA|DIÂMETRO: 1.1/4"[31,75MM]|ESPESSURA: 2,00MM|MASSA LINEAR: 1,47KG/M)   FORNECIMENTO, EXCLUSIVE SERVIÇO DE MONTAGEM/INSTALAÇÃO</t>
  </si>
  <si>
    <t>13,0500</t>
  </si>
  <si>
    <t>2,6100</t>
  </si>
  <si>
    <t>14,2300</t>
  </si>
  <si>
    <t xml:space="preserve"> ED-26601 </t>
  </si>
  <si>
    <t>CHAPA FINA (MATERIAL: AÇO INOX|ESPESSURA: USG 18 OU 1,20MM|MASSA: 9,60KG/M2)   FORNECIMENTO, EXCLUSIVE SERVIÇO DE MONTAGEM/INSTALAÇÃO</t>
  </si>
  <si>
    <t xml:space="preserve"> MATED-26561 </t>
  </si>
  <si>
    <t>AÇO INOXIDÁVEL (APLICAÇÃO: CHAPAS|CLASSE: AISI 304|NORMAS: ASTM-240/NBR-5601)</t>
  </si>
  <si>
    <t>34,2400</t>
  </si>
  <si>
    <t>328,7040</t>
  </si>
  <si>
    <t xml:space="preserve"> 54.05.10 </t>
  </si>
  <si>
    <t>BETONEIRA CAPACIDADE NOMINAL 400 L, CAPACIDADE DE MISTURA  280 L, MOTOR ELETRICO TRIFASICO 220/380 V POTENCIA 2 CV, SEM CARREGADOR</t>
  </si>
  <si>
    <t xml:space="preserve"> 83.23.10 </t>
  </si>
  <si>
    <t>KILOWATT/HORA B3 - DEMAIS CLASSES - INCLUSIVE ICMS</t>
  </si>
  <si>
    <t>KWH</t>
  </si>
  <si>
    <t xml:space="preserve"> MATED-12991 </t>
  </si>
  <si>
    <t>CINTA CIRCULAR (DIÂMETRO: 150MM|MATERIAL: AÇO GALVANIZADO)</t>
  </si>
  <si>
    <t>17,5100</t>
  </si>
  <si>
    <t>1,1151</t>
  </si>
  <si>
    <t>1,3629</t>
  </si>
  <si>
    <t xml:space="preserve"> 91534 </t>
  </si>
  <si>
    <t>COMPACTADOR DE SOLOS DE PERCUSSÃO (SOQUETE) COM MOTOR A GASOLINA 4 TEMPOS, POTÊNCIA 4 CV - CHI DIURNO. AF_08/2015</t>
  </si>
  <si>
    <t xml:space="preserve"> 91530 </t>
  </si>
  <si>
    <t>COMPACTADOR DE SOLOS DE PERCUSSÃO (SOQUETE) COM MOTOR A GASOLINA 4 TEMPOS, POTÊNCIA 4 CV - JUROS. AF_08/2015</t>
  </si>
  <si>
    <t xml:space="preserve"> 91529 </t>
  </si>
  <si>
    <t>COMPACTADOR DE SOLOS DE PERCUSSÃO (SOQUETE) COM MOTOR A GASOLINA 4 TEMPOS, POTÊNCIA 4 CV - DEPRECIAÇÃO. AF_08/2015</t>
  </si>
  <si>
    <t xml:space="preserve"> 88297 </t>
  </si>
  <si>
    <t>OPERADOR DE MÁQUINAS E EQUIPAMENTOS COM ENCARGOS COMPLEMENTARES</t>
  </si>
  <si>
    <t xml:space="preserve"> 91533 </t>
  </si>
  <si>
    <t>COMPACTADOR DE SOLOS DE PERCUSSÃO (SOQUETE) COM MOTOR A GASOLINA 4 TEMPOS, POTÊNCIA 4 CV - CHP DIURNO. AF_08/2015</t>
  </si>
  <si>
    <t xml:space="preserve"> 91531 </t>
  </si>
  <si>
    <t>COMPACTADOR DE SOLOS DE PERCUSSÃO (SOQUETE) COM MOTOR A GASOLINA 4 TEMPOS, POTÊNCIA 4 CV - MANUTENÇÃO. AF_08/2015</t>
  </si>
  <si>
    <t xml:space="preserve"> 91532 </t>
  </si>
  <si>
    <t>COMPACTADOR DE SOLOS DE PERCUSSÃO (SOQUETE) COM MOTOR A GASOLINA 4 TEMPOS, POTÊNCIA 4 CV - MATERIAIS NA OPERAÇÃO. AF_08/2015</t>
  </si>
  <si>
    <t xml:space="preserve"> 00013458 </t>
  </si>
  <si>
    <t>COMPACTADOR DE SOLOS DE PERCURSAO (SOQUETE) COM MOTOR A GASOLINA 4 TEMPOS DE 4 HP (4 CV)</t>
  </si>
  <si>
    <t xml:space="preserve"> 00004222 </t>
  </si>
  <si>
    <t>GASOLINA COMUM</t>
  </si>
  <si>
    <t xml:space="preserve"> 95261 </t>
  </si>
  <si>
    <t>COMPACTADOR DE SOLOS DE PERCUSÃO (SOQUETE) COM MOTOR A GASOLINA, POTÊNCIA 3 CV - JUROS. AF_09/2016</t>
  </si>
  <si>
    <t xml:space="preserve"> 95260 </t>
  </si>
  <si>
    <t>COMPACTADOR DE SOLOS DE PERCUSÃO (SOQUETE) COM MOTOR A GASOLINA, POTÊNCIA 3 CV - DEPRECIAÇÃO. AF_09/2016</t>
  </si>
  <si>
    <t xml:space="preserve"> 95263 </t>
  </si>
  <si>
    <t>COMPACTADOR DE SOLOS DE PERCUSÃO (SOQUETE) COM MOTOR A GASOLINA, POTÊNCIA 3 CV - MATERIAIS NA OPERAÇÃO. AF_09/2016</t>
  </si>
  <si>
    <t xml:space="preserve"> 95262 </t>
  </si>
  <si>
    <t>COMPACTADOR DE SOLOS DE PERCUSÃO (SOQUETE) COM MOTOR A GASOLINA, POTÊNCIA 3 CV - MANUTENÇÃO. AF_09/2016</t>
  </si>
  <si>
    <t xml:space="preserve"> 00011281 </t>
  </si>
  <si>
    <t>COMPACTADOR DE SOLO A PERCUSSAO (SOQUETE), A GASOLINA 4 TEMPOS, PESO 55 A 65 KG, FORCA DE IMPACTO 1.000 A 1.500 KGF, FREQ. 600 A 700 GOLPES P/ MINUTO, VELOCIDADE TRABALHO DE 10 A 15 M/MIN, POT. DE 2,00 A 3,00 HP</t>
  </si>
  <si>
    <t>168,3000</t>
  </si>
  <si>
    <t>101,8300</t>
  </si>
  <si>
    <t>63,8474</t>
  </si>
  <si>
    <t xml:space="preserve"> MATED-11250 </t>
  </si>
  <si>
    <t>PEDRA BRITADA POSTO OBRA (NÚMERO: 1|GRANULOMETRIA: 9,5-19MM)</t>
  </si>
  <si>
    <t>102,6800</t>
  </si>
  <si>
    <t>21,4601</t>
  </si>
  <si>
    <t>76,0444</t>
  </si>
  <si>
    <t>28,8119</t>
  </si>
  <si>
    <t>46,0533</t>
  </si>
  <si>
    <t>72,1840</t>
  </si>
  <si>
    <t>53,8472</t>
  </si>
  <si>
    <t>165,0000</t>
  </si>
  <si>
    <t xml:space="preserve"> 00004721 </t>
  </si>
  <si>
    <t>PEDRA BRITADA N. 1 (9,5 A 19 MM) POSTO PEDREIRA/FORNECEDOR, SEM FRETE</t>
  </si>
  <si>
    <t xml:space="preserve"> 94971 </t>
  </si>
  <si>
    <t>CONCRETO FCK = 25MPA, TRAÇO 1:2,3:2,7 (EM MASSA SECA DE CIMENTO/ AREIA MÉDIA/ BRITA 1) - PREPARO MECÂNICO COM BETONEIRA 600 L. AF_05/2021</t>
  </si>
  <si>
    <t>49,2896</t>
  </si>
  <si>
    <t>28,0932</t>
  </si>
  <si>
    <t>65,0083</t>
  </si>
  <si>
    <t>88,0000</t>
  </si>
  <si>
    <t xml:space="preserve"> ED-8493 </t>
  </si>
  <si>
    <t>CONCRETO NÃO ESTRUTURAL, PREPARADO EM OBRA COM BETONEIRA, CONTROLE "A", COM FCK 15MPA, BRITA Nº (1), CONSISTÊNCIA PARA VIBRAÇÃO (FABRICAÇÃO)</t>
  </si>
  <si>
    <t>75,7912</t>
  </si>
  <si>
    <t>85,8405</t>
  </si>
  <si>
    <t>154,0000</t>
  </si>
  <si>
    <t xml:space="preserve"> ED-48313 </t>
  </si>
  <si>
    <t>CONCRETO NÃO ESTRUTURAL, PREPARADO EM OBRA COM BETONEIRA, CONTROLE "B", COM FCK 10MPA, BRITA Nº (1 E 2), CONSISTÊNCIA PARA VIBRAÇÃO (FABRICAÇÃO)</t>
  </si>
  <si>
    <t>64,1529</t>
  </si>
  <si>
    <t>21,5628</t>
  </si>
  <si>
    <t>78,4920</t>
  </si>
  <si>
    <t>132,5500</t>
  </si>
  <si>
    <t>147,4000</t>
  </si>
  <si>
    <t>77,9012</t>
  </si>
  <si>
    <t xml:space="preserve"> MATED-17876 </t>
  </si>
  <si>
    <t>TAMPÃO SELADOR PARA CONDULETE (MATERIAL: PVC|DIÂMETRO DO ENCAIXE: 1"[25MM])</t>
  </si>
  <si>
    <t>1,0800</t>
  </si>
  <si>
    <t xml:space="preserve"> MATED-17881 </t>
  </si>
  <si>
    <t>UNIDUT PARA CONDULETE (MATERIAL: ALUMÍNIO|TIPO DO ENCAIXE: PRESSÃO|DIÂMETRO: 1"[25MM]|PARAFUSOS: INCLUSOS)</t>
  </si>
  <si>
    <t xml:space="preserve"> MATED-17871 </t>
  </si>
  <si>
    <t>CONDULETE (MATERIAL: ALUMÍNIO|TIPO: MÚLTIPLO "X" OU "L"|DIÂMETRO DO ENCAIXE: 1"[25MM]|TAMPA: NÃO INCLUSO)</t>
  </si>
  <si>
    <t>10,5800</t>
  </si>
  <si>
    <t xml:space="preserve"> MATED-17880 </t>
  </si>
  <si>
    <t>UNIDUT PARA CONDULETE (MATERIAL: ALUMÍNIO|TIPO DO ENCAIXE: PRESSÃO|DIÂMETRO: 3/4"[20MM]|PARAFUSOS: INCLUSOS)</t>
  </si>
  <si>
    <t>1,6300</t>
  </si>
  <si>
    <t xml:space="preserve"> MATED-17875 </t>
  </si>
  <si>
    <t>TAMPÃO SELADOR PARA CONDULETE (MATERIAL: PVC|DIÂMETRO DO ENCAIXE: 3/4"[20MM])</t>
  </si>
  <si>
    <t>5,0700</t>
  </si>
  <si>
    <t>0,8100</t>
  </si>
  <si>
    <t>4,7600</t>
  </si>
  <si>
    <t xml:space="preserve"> MATED-17877 </t>
  </si>
  <si>
    <t>TAMPÃO SELADOR PARA CONDULETE (MATERIAL: PVC|DIÂMETRO DO ENCAIXE: 1.1/4"[32MM])</t>
  </si>
  <si>
    <t>0,7100</t>
  </si>
  <si>
    <t>2,1300</t>
  </si>
  <si>
    <t xml:space="preserve"> MATED-17872 </t>
  </si>
  <si>
    <t>CONDULETE (MATERIAL: ALUMÍNIO|TIPO: MÚLTIPLO "X" OU "L"|DIÂMETRO DO ENCAIXE: 1.1/4"[32MM]|TAMPA: NÃO INCLUSO)</t>
  </si>
  <si>
    <t>10,7500</t>
  </si>
  <si>
    <t xml:space="preserve"> MATED-17882 </t>
  </si>
  <si>
    <t>UNIDUT PARA CONDULETE (MATERIAL: ALUMÍNIO|TIPO DO ENCAIXE: PRESSÃO|DIÂMETRO: 1.1/4"[32MM]|PARAFUSOS: INCLUSOS)</t>
  </si>
  <si>
    <t>5,0800</t>
  </si>
  <si>
    <t>10,1600</t>
  </si>
  <si>
    <t>0,5400</t>
  </si>
  <si>
    <t>7,1400</t>
  </si>
  <si>
    <t>9,5200</t>
  </si>
  <si>
    <t>15,5600</t>
  </si>
  <si>
    <t>5,5867</t>
  </si>
  <si>
    <t>54,9504</t>
  </si>
  <si>
    <t xml:space="preserve"> ED-27904 </t>
  </si>
  <si>
    <t>TUBO DE AÇO (TIPO: CONDUÇÃO COM COSTURA|MATERIAL: AÇO GALVANIZADO|NORMA: NBR 5580|CLASSE: LEVE|DIÂMETRO: 40MM[1.1/2"]|ESPESSURA: 3,00MM|MASSA LINEAR:3,463KG/M)   FORNECIMENTO, EXCLUSIVE SERVIÇO DE MONTAGEM/INSTALAÇÃO</t>
  </si>
  <si>
    <t>39,2600</t>
  </si>
  <si>
    <t>80,0904</t>
  </si>
  <si>
    <t>11,1733</t>
  </si>
  <si>
    <t>199,2649</t>
  </si>
  <si>
    <t>132,8824</t>
  </si>
  <si>
    <t xml:space="preserve"> 91282 </t>
  </si>
  <si>
    <t>CORTADORA DE PISO COM MOTOR 4 TEMPOS A GASOLINA, POTÊNCIA DE 13 HP, COM DISCO DE CORTE DIAMANTADO SEGMENTADO PARA CONCRETO, DIÂMETRO DE 350 MM, FURO DE 1" (14 X 1") - MATERIAIS NA OPERAÇÃO. AF_08/2015</t>
  </si>
  <si>
    <t xml:space="preserve"> 91280 </t>
  </si>
  <si>
    <t>CORTADORA DE PISO COM MOTOR 4 TEMPOS A GASOLINA, POTÊNCIA DE 13 HP, COM DISCO DE CORTE DIAMANTADO SEGMENTADO PARA CONCRETO, DIÂMETRO DE 350 MM, FURO DE 1" (14 X 1") - JUROS. AF_08/2015</t>
  </si>
  <si>
    <t xml:space="preserve"> 91279 </t>
  </si>
  <si>
    <t>CORTADORA DE PISO COM MOTOR 4 TEMPOS A GASOLINA, POTÊNCIA DE 13 HP, COM DISCO DE CORTE DIAMANTADO SEGMENTADO PARA CONCRETO, DIÂMETRO DE 350 MM, FURO DE 1" (14 X 1") - DEPRECIAÇÃO. AF_08/2015</t>
  </si>
  <si>
    <t xml:space="preserve"> 91281 </t>
  </si>
  <si>
    <t>CORTADORA DE PISO COM MOTOR 4 TEMPOS A GASOLINA, POTÊNCIA DE 13 HP, COM DISCO DE CORTE DIAMANTADO SEGMENTADO PARA CONCRETO, DIÂMETRO DE 350 MM, FURO DE 1" (14 X 1") - MANUTENÇÃO. AF_08/2015</t>
  </si>
  <si>
    <t xml:space="preserve"> 00011280 </t>
  </si>
  <si>
    <t>CORTADEIRA DE PISO DE CONCRETO E ASFALTO, PARA DISCO PADRAO DE DIAMETRO 350 MM (14") OU 450 MM (18"), MOTOR A GASOLINA, POTENCIA 13 HP, SEM DISCO</t>
  </si>
  <si>
    <t xml:space="preserve"> 00013887 </t>
  </si>
  <si>
    <t>DISCO DE CORTE DIAMANTADO SEGMENTADO PARA CONCRETO, DIAMETRO DE 350 MM, FURO DE 1" (14 X 1 ")</t>
  </si>
  <si>
    <t xml:space="preserve"> ED-20772 </t>
  </si>
  <si>
    <t>CORTE E COLAGEM EM MEIA ESQUADRIA EM GRANITO/MÁRMORE, EXCLUSIVE POLIMENTO DE ACABAMENTO, INCLUSIVE CORTE EM GRANITO/MÁRMORE, MASSA PLÁSTICA PARA FIXAÇÃO</t>
  </si>
  <si>
    <t xml:space="preserve"> EQED-20769 </t>
  </si>
  <si>
    <t>MÁQUINA DE CORTE PARA MÁRMORE/GRANITO (TIPO: ELÉTRICA|CORTE 45 GRAUS: SIM|POTÊNCIA: 2200W*|TENSÃO: 220V|PROFUNDIDADE MÁXIMA DE CORTE: 1200MM*|LARGURA MÁXIMA DE CORTE: 3000MM*|CONSUMO: 2,2KWH|OPERADOR: NÃO INCLUSO)*VALORES APROXIMADOS</t>
  </si>
  <si>
    <t>0,6032</t>
  </si>
  <si>
    <t xml:space="preserve"> MATED-20773 </t>
  </si>
  <si>
    <t>DISCO DIAMANTADO (APLICAÇÃO: MULTIUSO|DIÂMETRO DO FURO: 25,4MM|ESPESSURA DO DISCO: 2,2MM*|DIÂMETRO NOMINAL: 14" [350MM])*VALORES REFERENCIAIS APROXIMADOS</t>
  </si>
  <si>
    <t>278,3700</t>
  </si>
  <si>
    <t>0,1856</t>
  </si>
  <si>
    <t>20,9210</t>
  </si>
  <si>
    <t xml:space="preserve"> 00043059 </t>
  </si>
  <si>
    <t>ACO CA-60, 4,2 MM, OU 5,0 MM, OU 6,0 MM, OU 7,0 MM, VERGALHAO</t>
  </si>
  <si>
    <t>0,2374</t>
  </si>
  <si>
    <t>0,1487</t>
  </si>
  <si>
    <t>0,1903</t>
  </si>
  <si>
    <t>0,1612</t>
  </si>
  <si>
    <t>0,1938</t>
  </si>
  <si>
    <t>0,4813</t>
  </si>
  <si>
    <t>0,2318</t>
  </si>
  <si>
    <t>0,1236</t>
  </si>
  <si>
    <t>0,2688</t>
  </si>
  <si>
    <t>0,2875</t>
  </si>
  <si>
    <t xml:space="preserve"> ED-5224 </t>
  </si>
  <si>
    <t>CURSO DE CAPACITAÇÃO PARA ELETRICISTA (ENCARGOS COMPLEMENTARES)   HORISTA</t>
  </si>
  <si>
    <t xml:space="preserve"> MOED-20142 </t>
  </si>
  <si>
    <t>0,6269</t>
  </si>
  <si>
    <t xml:space="preserve"> 95332 </t>
  </si>
  <si>
    <t>CURSO DE CAPACITAÇÃO PARA ELETRICISTA (ENCARGOS COMPLEMENTARES) - HORISTA</t>
  </si>
  <si>
    <t xml:space="preserve"> 00002436 </t>
  </si>
  <si>
    <t>ELETRICISTA (HORISTA)</t>
  </si>
  <si>
    <t>0,3020</t>
  </si>
  <si>
    <t xml:space="preserve"> 95335 </t>
  </si>
  <si>
    <t>CURSO DE CAPACITAÇÃO PARA ENCANADOR OU BOMBEIRO HIDRÁULICO (ENCARGOS COMPLEMENTARES) - HORISTA</t>
  </si>
  <si>
    <t xml:space="preserve"> 00002696 </t>
  </si>
  <si>
    <t>ENCANADOR OU BOMBEIRO HIDRAULICO (HORISTA)</t>
  </si>
  <si>
    <t xml:space="preserve"> ED-5239 </t>
  </si>
  <si>
    <t>CURSO DE CAPACITAÇÃO PARA GESSEIRO (ENCARGOS COMPLEMENTARES)   HORISTA</t>
  </si>
  <si>
    <t xml:space="preserve"> MOED-20145 </t>
  </si>
  <si>
    <t>GESSEIRO</t>
  </si>
  <si>
    <t>15,0200</t>
  </si>
  <si>
    <t>0,1995</t>
  </si>
  <si>
    <t xml:space="preserve"> ED-5248 </t>
  </si>
  <si>
    <t>CURSO DE CAPACITAÇÃO PARA IMPERMEABILIZADOR (ENCARGOS COMPLEMENTARES)   HORISTA</t>
  </si>
  <si>
    <t xml:space="preserve"> MOED-4107 </t>
  </si>
  <si>
    <t>APLICADOR DE IMPERMEABILIZAÇÃO</t>
  </si>
  <si>
    <t>0,3563</t>
  </si>
  <si>
    <t xml:space="preserve"> 95338 </t>
  </si>
  <si>
    <t>CURSO DE CAPACITAÇÃO PARA IMPERMEABILIZADOR (ENCARGOS COMPLEMENTARES) - HORISTA</t>
  </si>
  <si>
    <t xml:space="preserve"> 00012873 </t>
  </si>
  <si>
    <t>IMPERMEABILIZADOR (HORISTA)</t>
  </si>
  <si>
    <t xml:space="preserve"> ED-5240 </t>
  </si>
  <si>
    <t>CURSO DE CAPACITAÇÃO PARA MARMORISTA/GRANITEIRO (ENCARGOS COMPLEMENTARES)   HORISTA</t>
  </si>
  <si>
    <t xml:space="preserve"> MOED-20146 </t>
  </si>
  <si>
    <t>GRANITEIRO/MARMORISTA</t>
  </si>
  <si>
    <t>15,4500</t>
  </si>
  <si>
    <t>0,2625</t>
  </si>
  <si>
    <t xml:space="preserve"> 95341 </t>
  </si>
  <si>
    <t>CURSO DE CAPACITAÇÃO PARA MARMORISTA/GRANITEIRO (ENCARGOS COMPLEMENTARES) - HORISTA</t>
  </si>
  <si>
    <t xml:space="preserve"> 00004755 </t>
  </si>
  <si>
    <t>MARMORISTA / GRANITEIRO (HORISTA)</t>
  </si>
  <si>
    <t xml:space="preserve"> 95342 </t>
  </si>
  <si>
    <t>CURSO DE CAPACITAÇÃO PARA MECÂNICO DE EQUIPAMENTOS PESADOS (ENCARGOS COMPLEMENTARES) - HORISTA</t>
  </si>
  <si>
    <t xml:space="preserve"> 00004058 </t>
  </si>
  <si>
    <t>MECANICO DE EQUIPAMENTOS PESADOS (HORISTA)</t>
  </si>
  <si>
    <t xml:space="preserve"> 100298 </t>
  </si>
  <si>
    <t>CURSO DE CAPACITAÇÃO PARA MECÂNICO DE REFRIGERAÇÃO (ENCARGOS COMPLEMENTARES) - HORISTA</t>
  </si>
  <si>
    <t xml:space="preserve"> 00034794 </t>
  </si>
  <si>
    <t>MECANICO DE REFRIGERACAO (HORISTA)</t>
  </si>
  <si>
    <t xml:space="preserve"> ED-5233 </t>
  </si>
  <si>
    <t>CURSO DE CAPACITAÇÃO PARA MONTADOR DE ESTRUTURA METÁLICA (ENCARGOS COMPLEMENTARES)   HORISTA</t>
  </si>
  <si>
    <t xml:space="preserve"> MOED-20149 </t>
  </si>
  <si>
    <t>MONTADOR</t>
  </si>
  <si>
    <t>13,4500</t>
  </si>
  <si>
    <t>0,1786</t>
  </si>
  <si>
    <t xml:space="preserve"> ED-8500 </t>
  </si>
  <si>
    <t>CURSO DE CAPACITAÇÃO PARA OPERADOR DE BETONEIRA ESTACIONÁRIA (ENCARGOS COMPLEMENTARES)  HORISTA</t>
  </si>
  <si>
    <t xml:space="preserve"> MOED-8499 </t>
  </si>
  <si>
    <t>OPERADOR DE BETONEIRA ESTACIONÁRIA</t>
  </si>
  <si>
    <t>14,1200</t>
  </si>
  <si>
    <t>0,1351</t>
  </si>
  <si>
    <t xml:space="preserve"> 95389 </t>
  </si>
  <si>
    <t>CURSO DE CAPACITAÇÃO PARA OPERADOR DE BETONEIRA ESTACIONÁRIA/MISTURADOR (ENCARGOS COMPLEMENTARES) - HORISTA</t>
  </si>
  <si>
    <t xml:space="preserve"> 00037666 </t>
  </si>
  <si>
    <t>OPERADOR DE BETONEIRA ESTACIONARIA / MISTURADOR (HORISTA)</t>
  </si>
  <si>
    <t xml:space="preserve"> 95360 </t>
  </si>
  <si>
    <t>CURSO DE CAPACITAÇÃO PARA OPERADOR DE MÁQUINAS E EQUIPAMENTOS (ENCARGOS COMPLEMENTARES) - HORISTA</t>
  </si>
  <si>
    <t xml:space="preserve"> 00004230 </t>
  </si>
  <si>
    <t>OPERADOR DE MAQUINAS E TRATORES DIVERSOS - TERRAPLANAGEM (HORISTA)</t>
  </si>
  <si>
    <t xml:space="preserve"> ED-5235 </t>
  </si>
  <si>
    <t>CURSO DE CAPACITAÇÃO PARA PEDREIRO (ENCARGOS COMPLEMENTARES)   HORISTA</t>
  </si>
  <si>
    <t xml:space="preserve"> MOED-20150 </t>
  </si>
  <si>
    <t xml:space="preserve"> 95371 </t>
  </si>
  <si>
    <t>CURSO DE CAPACITAÇÃO PARA PEDREIRO (ENCARGOS COMPLEMENTARES) - HORISTA</t>
  </si>
  <si>
    <t xml:space="preserve"> 00004750 </t>
  </si>
  <si>
    <t>PEDREIRO (HORISTA)</t>
  </si>
  <si>
    <t xml:space="preserve"> ED-5242 </t>
  </si>
  <si>
    <t>CURSO DE CAPACITAÇÃO PARA PINTOR (ENCARGOS COMPLEMENTARES)   HORISTA</t>
  </si>
  <si>
    <t xml:space="preserve"> MOED-20151 </t>
  </si>
  <si>
    <t>PINTOR</t>
  </si>
  <si>
    <t>0,2479</t>
  </si>
  <si>
    <t xml:space="preserve"> ED-5254 </t>
  </si>
  <si>
    <t>CURSO DE CAPACITAÇÃO PARA REJUNTADOR (ENCARGOS COMPLEMENTARES)  HORISTA</t>
  </si>
  <si>
    <t xml:space="preserve"> MOED-20134 </t>
  </si>
  <si>
    <t>REJUNTADOR</t>
  </si>
  <si>
    <t xml:space="preserve"> ED-7929 </t>
  </si>
  <si>
    <t>CURSO DE CAPACITAÇÃO PARA SERRALHEIRO (ENCARGOS COMPLEMENTARES)   HORISTA</t>
  </si>
  <si>
    <t xml:space="preserve"> MOED-2090 </t>
  </si>
  <si>
    <t>SERRALHEIRO</t>
  </si>
  <si>
    <t xml:space="preserve"> ED-5236 </t>
  </si>
  <si>
    <t>CURSO DE CAPACITAÇÃO PARA SERVENTE (ENCARGOS COMPLEMENTARES)   HORISTA</t>
  </si>
  <si>
    <t xml:space="preserve"> MOED-20154 </t>
  </si>
  <si>
    <t xml:space="preserve"> 95378 </t>
  </si>
  <si>
    <t>CURSO DE CAPACITAÇÃO PARA SERVENTE (ENCARGOS COMPLEMENTARES) - HORISTA</t>
  </si>
  <si>
    <t xml:space="preserve"> 00006111 </t>
  </si>
  <si>
    <t>SERVENTE DE OBRAS (HORISTA)</t>
  </si>
  <si>
    <t xml:space="preserve"> ED-5245 </t>
  </si>
  <si>
    <t>CURSO DE CAPACITAÇÃO PARA TELHADISTA (ENCARGOS COMPLEMENTARES)   HORISTA</t>
  </si>
  <si>
    <t xml:space="preserve"> MOED-20156 </t>
  </si>
  <si>
    <t>TELHADISTA</t>
  </si>
  <si>
    <t>14,4200</t>
  </si>
  <si>
    <t>0,1915</t>
  </si>
  <si>
    <t xml:space="preserve"> ED-28566 </t>
  </si>
  <si>
    <t>CURSO DE CAPACITAÇÃO PARA TOPÓGRAFO (ENCARGOS COMPLEMENTARES)   HORISTA</t>
  </si>
  <si>
    <t xml:space="preserve"> MOED-28563 </t>
  </si>
  <si>
    <t>TOPÓGRAFO</t>
  </si>
  <si>
    <t>28,7300</t>
  </si>
  <si>
    <t>0,2749</t>
  </si>
  <si>
    <t xml:space="preserve"> 95386 </t>
  </si>
  <si>
    <t>CURSO DE CAPACITAÇÃO PARA TRATORISTA (ENCARGOS COMPLEMENTARES) - HORISTA</t>
  </si>
  <si>
    <t xml:space="preserve"> ED-9201 </t>
  </si>
  <si>
    <t>CURSO DE CAPACITAÇÃO PARA VIDRACEIRO (ENCARGOS COMPLEMENTARES)   HORISTA</t>
  </si>
  <si>
    <t xml:space="preserve"> MOED-9202 </t>
  </si>
  <si>
    <t>VIDRACEIRO</t>
  </si>
  <si>
    <t>11,0100</t>
  </si>
  <si>
    <t>0,1871</t>
  </si>
  <si>
    <t xml:space="preserve"> 95387 </t>
  </si>
  <si>
    <t>CURSO DE CAPACITAÇÃO PARA VIDRACEIRO (ENCARGOS COMPLEMENTARES) - HORISTA</t>
  </si>
  <si>
    <t xml:space="preserve"> 00010489 </t>
  </si>
  <si>
    <t>VIDRACEIRO (HORISTA)</t>
  </si>
  <si>
    <t>64,7625</t>
  </si>
  <si>
    <t xml:space="preserve"> 95281 </t>
  </si>
  <si>
    <t>DESEMPENADEIRA DE CONCRETO, PESO DE 78 KG, 4 PÁS, MOTOR A GASOLINA, POTÊNCIA 5,5 HP   MATERIAIS NA OPERAÇÃO. AF_05/2023</t>
  </si>
  <si>
    <t xml:space="preserve"> 95278 </t>
  </si>
  <si>
    <t>DESEMPENADEIRA DE CONCRETO, PESO DE 78 KG, 4 PÁS, MOTOR A GASOLINA, POTÊNCIA 5,5 HP - DEPRECIAÇÃO. AF_05/2023</t>
  </si>
  <si>
    <t xml:space="preserve"> 95279 </t>
  </si>
  <si>
    <t>DESEMPENADEIRA DE CONCRETO, PESO DE 78 KG, 4 PÁS, MOTOR A GASOLINA, POTÊNCIA 5,5 HP - JUROS. AF_05/2023</t>
  </si>
  <si>
    <t xml:space="preserve"> 95280 </t>
  </si>
  <si>
    <t>DESEMPENADEIRA DE CONCRETO, PESO DE 78 KG, 4 PÁS, MOTOR A GASOLINA, POTÊNCIA 5,5 HP - MANUTENÇÃO. AF_05/2023</t>
  </si>
  <si>
    <t xml:space="preserve"> 00010658 </t>
  </si>
  <si>
    <t>ALISADORA DE CONCRETO COM MOTOR A GASOLINA DE 5,5 HP, PESO COM MOTOR DE 78 KG, 4 PAS</t>
  </si>
  <si>
    <t xml:space="preserve"> MATED-22661 </t>
  </si>
  <si>
    <t>DISJUNTOR (TIPO: MONOPOLAR|CURVA:C|CORRENTE: 25A|I MÁX: 4,5kA/6kA)</t>
  </si>
  <si>
    <t xml:space="preserve"> ED-34437 </t>
  </si>
  <si>
    <t>TERMINAL ILHÓS PARA CABO DE 4MM2</t>
  </si>
  <si>
    <t>1,3600</t>
  </si>
  <si>
    <t>1,6290</t>
  </si>
  <si>
    <t>4,4775</t>
  </si>
  <si>
    <t xml:space="preserve"> ED-14686 </t>
  </si>
  <si>
    <t>FERRAMENTAS PARA ELETRICISTA   HORISTA (ENCARGOS COMPLEMENTARES)</t>
  </si>
  <si>
    <t xml:space="preserve"> ED-14650 </t>
  </si>
  <si>
    <t>EPI PARA ELETRICISTA   HORISTA (ENCARGOS COMPLEMENTARES)</t>
  </si>
  <si>
    <t xml:space="preserve"> MATED-12202 </t>
  </si>
  <si>
    <t>ELETRODUTO RÍGIDO (MATERIAL: AÇO|TRATAMENTO: GALVANIZADO ELETROLÍTICO|SÉRIE: MÉDIO|DIÂMETRO: 2.1/2"[65MM]|ESPESSURA*: 0,8-0,9MM|MASSA LINEAR*: 2,29KG/M)*VALORES REFERENCIAIS APROXIMADOS</t>
  </si>
  <si>
    <t>35,4500</t>
  </si>
  <si>
    <t>38,9950</t>
  </si>
  <si>
    <t>9,5580</t>
  </si>
  <si>
    <t>11,6820</t>
  </si>
  <si>
    <t xml:space="preserve"> MATED-12225 </t>
  </si>
  <si>
    <t>ELETRODUTO FLEXÍVEL (MATERIAL: PVC|DIÂMETRO DA SEÇÃO: 25MM)</t>
  </si>
  <si>
    <t>2,0400</t>
  </si>
  <si>
    <t>2,1420</t>
  </si>
  <si>
    <t xml:space="preserve"> MATED-12215 </t>
  </si>
  <si>
    <t>ELETRODUTO FLEXÍVEL (MATERIAL: PVC|DIÂMETRO DA SEÇÃO: 32MM)</t>
  </si>
  <si>
    <t>3,2340</t>
  </si>
  <si>
    <t>1,1682</t>
  </si>
  <si>
    <t xml:space="preserve"> MATED-14637 </t>
  </si>
  <si>
    <t>EPI PARA FAMÍLIA PEDREIRO - HORISTA (ENCARGOS COMPLEMENTARES)</t>
  </si>
  <si>
    <t xml:space="preserve"> MATED-14633 </t>
  </si>
  <si>
    <t>EPI PARA FAMÍLIA ENCANADOR - HORISTA (ENCARGOS COMPLEMENTARES)</t>
  </si>
  <si>
    <t xml:space="preserve"> MATED-14631 </t>
  </si>
  <si>
    <t>EPI PARA FAMÍLIA CARPINTEIRO DE FORMAS - HORISTA (ENCARGOS COMPLEMENTARES)</t>
  </si>
  <si>
    <t xml:space="preserve"> MATED-14632 </t>
  </si>
  <si>
    <t>EPI PARA FAMÍLIA ELETRICISTA - HORISTA (ENCARGOS COMPLEMENTARES)</t>
  </si>
  <si>
    <t xml:space="preserve"> MATED-14639 </t>
  </si>
  <si>
    <t>EPI PARA FAMÍLIA SERVENTE - HORISTA (ENCARGOS COMPLEMENTARES)</t>
  </si>
  <si>
    <t xml:space="preserve"> ED-14671 </t>
  </si>
  <si>
    <t>EPI PARA GESSEIRO   HORISTA (ENCARGOS COMPLEMENTARES)</t>
  </si>
  <si>
    <t xml:space="preserve"> ED-14654 </t>
  </si>
  <si>
    <t>EPI PARA GRANITEIRO/MARMORISTA   HORISTA (ENCARGOS COMPLEMENTARES)</t>
  </si>
  <si>
    <t xml:space="preserve"> ED-14672 </t>
  </si>
  <si>
    <t>EPI PARA IMPERMEABILIZADOR   HORISTA (ENCARGOS COMPLEMENTARES)</t>
  </si>
  <si>
    <t xml:space="preserve"> ED-14657 </t>
  </si>
  <si>
    <t>EPI PARA LADRILHISTA   HORISTA (ENCARGOS COMPLEMENTARES)</t>
  </si>
  <si>
    <t xml:space="preserve"> ED-14673 </t>
  </si>
  <si>
    <t>EPI PARA MONTADOR   HORISTA (ENCARGOS COMPLEMENTARES)</t>
  </si>
  <si>
    <t xml:space="preserve"> MATED-14636 </t>
  </si>
  <si>
    <t>EPI PARA FAMÍLIA OPERADOR ESCAVADEIRA - HORISTA (ENCARGOS COMPLEMENTARES)</t>
  </si>
  <si>
    <t>0,6100</t>
  </si>
  <si>
    <t xml:space="preserve"> ED-14677 </t>
  </si>
  <si>
    <t>EPI PARA OPERADOR DE BETONEIRA ESTACIONÁRIA   HORISTA (ENCARGOS COMPLEMENTARES)</t>
  </si>
  <si>
    <t xml:space="preserve"> ED-14652 </t>
  </si>
  <si>
    <t>EPI PARA PEDREIRO   HORISTA (ENCARGOS COMPLEMENTARES)</t>
  </si>
  <si>
    <t xml:space="preserve"> MATED-14638 </t>
  </si>
  <si>
    <t>EPI PARA FAMÍLIA PINTOR - HORISTA (ENCARGOS COMPLEMENTARES)</t>
  </si>
  <si>
    <t xml:space="preserve"> ED-14663 </t>
  </si>
  <si>
    <t>EPI PARA REJUNTADOR   HORISTA (ENCARGOS COMPLEMENTARES)</t>
  </si>
  <si>
    <t xml:space="preserve"> ED-14661 </t>
  </si>
  <si>
    <t>EPI PARA SERRALHEIRO   HORISTA (ENCARGOS COMPLEMENTARES)</t>
  </si>
  <si>
    <t xml:space="preserve"> ED-14664 </t>
  </si>
  <si>
    <t>EPI PARA SERVENTE   HORISTA (ENCARGOS COMPLEMENTARES)</t>
  </si>
  <si>
    <t xml:space="preserve"> ED-14670 </t>
  </si>
  <si>
    <t>EPI PARA TELHADISTA   HORISTA (ENCARGOS COMPLEMENTARES)</t>
  </si>
  <si>
    <t xml:space="preserve"> ED-14678 </t>
  </si>
  <si>
    <t>EPI PARA VIDRACEIRO   HORISTA (ENCARGOS COMPLEMENTARES)</t>
  </si>
  <si>
    <t xml:space="preserve"> EQED-28422 </t>
  </si>
  <si>
    <t>ESTAÇÃO TOTAL (PRECISÃO ANGULAR: 2"|PRECISÃO LINEAR: 3MM|ALCANCE MÍNIMO: 2500M|TRIPÉ E BALIZA: INCLUSOS|OPERADOR: NÃO INCLUSO)</t>
  </si>
  <si>
    <t>14,5700</t>
  </si>
  <si>
    <t xml:space="preserve"> ED-28561 </t>
  </si>
  <si>
    <t>TOPÓGRAFO COM ENCARGOS COMPLEMENTARES</t>
  </si>
  <si>
    <t>30,5300</t>
  </si>
  <si>
    <t>63,5706</t>
  </si>
  <si>
    <t xml:space="preserve"> MATED-2089 </t>
  </si>
  <si>
    <t>ELETRODO REVESTIDO PARA SOLDA (DIÂMETRO NOMINAL: 4,0MM|FAIXA DE CORRENTE ELÉTRICA: 110-150A|COMPRIMENTO: 450MM|CLASSIFICAÇÃO: E7018|APLICAÇÃO: ESTRUTURAS METÁLICAS)</t>
  </si>
  <si>
    <t>20,1900</t>
  </si>
  <si>
    <t>0,0467</t>
  </si>
  <si>
    <t>2,2733</t>
  </si>
  <si>
    <t>4,3920</t>
  </si>
  <si>
    <t xml:space="preserve"> EQED-23985 </t>
  </si>
  <si>
    <t>ESMERILHADEIRA ANGULAR (TIPO: ELÉTRICA|POTÊNCIA: 2200W*|TENSÃO: 110V|DIÂMETRO DISCO: 7"[180MM]|PESO: 5,5KG*|CONSUMO: 2,2KWH|REFERÊNCIA: 11359 OU EQUIVALENTE|OPERADOR: NÃO INCLUSO)*VALORES APROXIMADOS</t>
  </si>
  <si>
    <t xml:space="preserve"> MATED-11963 </t>
  </si>
  <si>
    <t>DISCO DE DESBASTE/CORTE (ESPESSURA*: 1/4"[6,4MM]|DIÂMETRO DO FURO: 7/8"[22,2MM]|DIÂMETRO NOMINAL: 7"[180MM]|APLICAÇÃO: METAL)*VALORES REFERENCIAIS APROXIMADOS</t>
  </si>
  <si>
    <t>9,8000</t>
  </si>
  <si>
    <t xml:space="preserve"> MATED-18294 </t>
  </si>
  <si>
    <t>GEL DECAPANTE (APLICAÇÃO: LIMPEZA EM SOLDA INOX|CONTEÚDO EMBALAGEM: QUILO|RENDIMENTO*: 15M2)*VALORES REFERENCIAIS APROXIMADOS</t>
  </si>
  <si>
    <t>0,1010</t>
  </si>
  <si>
    <t xml:space="preserve"> MATED-18295 </t>
  </si>
  <si>
    <t>KIT PARA POLIMENTO (APLICAÇÃO: ALUMÍNIO E AÇO INOX|ACABAMENTO: PRÉ-POLIMENTO, POLIMENTO E LUSTRO|INCLUSO: DISCOS DE ESMERIL E BARRAS)</t>
  </si>
  <si>
    <t>53,4200</t>
  </si>
  <si>
    <t>2,0703</t>
  </si>
  <si>
    <t>328,7000</t>
  </si>
  <si>
    <t>132,6944</t>
  </si>
  <si>
    <t>60,3900</t>
  </si>
  <si>
    <t xml:space="preserve"> ED-26604 </t>
  </si>
  <si>
    <t>SOLDA EM ELETRODO REVESTIDO, EM PEÇAS DE AÇO INOX, TIPO DE JUNTA EM ÂNGULO DE 90 GRAUS, ESP. 5MM   FORNECIMENTO E EXECUÇÃO</t>
  </si>
  <si>
    <t>31,0000</t>
  </si>
  <si>
    <t>55,3858</t>
  </si>
  <si>
    <t>69,8133</t>
  </si>
  <si>
    <t xml:space="preserve"> 92265 </t>
  </si>
  <si>
    <t>FABRICAÇÃO DE FÔRMA PARA VIGAS, EM CHAPA DE MADEIRA COMPENSADA RESINADA, E = 17 MM. AF_09/2020</t>
  </si>
  <si>
    <t xml:space="preserve"> 00001358 </t>
  </si>
  <si>
    <t>CHAPA/PAINEL DE MADEIRA COMPENSADA RESINADA (MADEIRITE RESINADO ROSA) PARA FORMA DE CONCRETO, DE 2200 X 1100 MM, E = 17 MM</t>
  </si>
  <si>
    <t xml:space="preserve"> 00005068 </t>
  </si>
  <si>
    <t>PREGO DE ACO POLIDO COM CABECA 17 X 21 (2 X 11)</t>
  </si>
  <si>
    <t xml:space="preserve"> MATED-7577 </t>
  </si>
  <si>
    <t>FECHADURA (APLICAÇÃO: SERRALHERIA|TIPO: YALE|PARAFUSOS: INCLUSOS|Nº DE CHAVE: 2|ESPELHO: CROMADO|DISTÂNCIA DE BROCA: 20MM|GRAU DE SEGURANÇA: MÉDIO|MAÇANETA: ALAVANCA EM ZAMAC)</t>
  </si>
  <si>
    <t>49,4700</t>
  </si>
  <si>
    <t>13,9627</t>
  </si>
  <si>
    <t>2,5905</t>
  </si>
  <si>
    <t xml:space="preserve"> MATED-12481 </t>
  </si>
  <si>
    <t>FECHADURA (APLICAÇÃO: EXTERNA|TIPO: YALE|PARAFUSOS: INCLUSOS|Nº DE CHAVE: 2|ESPELHO: CROMADO|DISTÂNCIA DE BROCA: 40MM|GRAU DE SEGURANÇA: MÉDIO|MAÇANETA: ALAVANCA EM ZAMAC)</t>
  </si>
  <si>
    <t>47,7700</t>
  </si>
  <si>
    <t>26,1189</t>
  </si>
  <si>
    <t xml:space="preserve"> MATED-14625 </t>
  </si>
  <si>
    <t>FERRAMENTAS PARA FAMÍLIA PEDREIRO - HORISTA (ENCARGOS COMPLEMENTARES)</t>
  </si>
  <si>
    <t xml:space="preserve"> MATED-14621 </t>
  </si>
  <si>
    <t>FERRAMENTAS PARA FAMÍLIA ENCANADOR/BOMBEIRO - HORISTA (ENCARGOS COMPLEMENTARES)</t>
  </si>
  <si>
    <t xml:space="preserve"> MATED-14619 </t>
  </si>
  <si>
    <t>FERRAMENTAS PARA FAMÍLIA CARPINTEIRO DE FORMAS - HORISTA (ENCARGOS COMPLEMENTARES)</t>
  </si>
  <si>
    <t xml:space="preserve"> MATED-14620 </t>
  </si>
  <si>
    <t>FERRAMENTAS PARA FAMÍLIA ELETRICISTA - HORISTA (ENCARGOS COMPLEMENTARES)</t>
  </si>
  <si>
    <t xml:space="preserve"> MATED-14627 </t>
  </si>
  <si>
    <t>FERRAMENTAS PARA FAMÍLIA SERVENTE - HORISTA (ENCARGOS COMPLEMENTARES)</t>
  </si>
  <si>
    <t xml:space="preserve"> ED-14707 </t>
  </si>
  <si>
    <t>FERRAMENTAS PARA GESSEIRO   HORISTA (ENCARGOS COMPLEMENTARES)</t>
  </si>
  <si>
    <t xml:space="preserve"> ED-14690 </t>
  </si>
  <si>
    <t>FERRAMENTAS PARA GRANITEIRO/MARMORISTA   HORISTA (ENCARGOS COMPLEMENTARES)</t>
  </si>
  <si>
    <t xml:space="preserve"> ED-14708 </t>
  </si>
  <si>
    <t>FERRAMENTAS PARA IMPERMEABILIZADOR   HORISTA (ENCARGOS COMPLEMENTARES)</t>
  </si>
  <si>
    <t xml:space="preserve"> ED-14693 </t>
  </si>
  <si>
    <t>FERRAMENTAS PARA LADRILHISTA   HORISTA (ENCARGOS COMPLEMENTARES)</t>
  </si>
  <si>
    <t xml:space="preserve"> ED-14709 </t>
  </si>
  <si>
    <t>FERRAMENTAS PARA MONTADOR   HORISTA (ENCARGOS COMPLEMENTARES)</t>
  </si>
  <si>
    <t xml:space="preserve"> MATED-14624 </t>
  </si>
  <si>
    <t>FERRAMENTAS PARA FAMÍLIA OPERADOR ESCAVADEIRA - HORISTA (ENCARGOS COMPLEMENTARES)</t>
  </si>
  <si>
    <t>0,0100</t>
  </si>
  <si>
    <t xml:space="preserve"> ED-14712 </t>
  </si>
  <si>
    <t>FERRAMENTAS PARA OPERADOR DE BETONEIRA ESTACIONÁRIA   HORISTA (ENCARGOS COMPLEMENTARES)</t>
  </si>
  <si>
    <t xml:space="preserve"> ED-14688 </t>
  </si>
  <si>
    <t>FERRAMENTAS PARA PEDREIRO   HORISTA (ENCARGOS COMPLEMENTARES)</t>
  </si>
  <si>
    <t xml:space="preserve"> MATED-14626 </t>
  </si>
  <si>
    <t>FERRAMENTAS PARA FAMÍLIA PINTOR - HORISTA (ENCARGOS COMPLEMENTARES)</t>
  </si>
  <si>
    <t xml:space="preserve"> ED-14699 </t>
  </si>
  <si>
    <t>FERRAMENTAS PARA REJUNTADOR   HORISTA (ENCARGOS COMPLEMENTARES)</t>
  </si>
  <si>
    <t xml:space="preserve"> ED-14697 </t>
  </si>
  <si>
    <t>FERRAMENTAS PARA SERRALHEIRO   HORISTA (ENCARGOS COMPLEMENTARES)</t>
  </si>
  <si>
    <t xml:space="preserve"> ED-14700 </t>
  </si>
  <si>
    <t>FERRAMENTAS PARA SERVENTE   HORISTA (ENCARGOS COMPLEMENTARES)</t>
  </si>
  <si>
    <t xml:space="preserve"> ED-14706 </t>
  </si>
  <si>
    <t>FERRAMENTAS PARA TELHADISTA   HORISTA (ENCARGOS COMPLEMENTARES)</t>
  </si>
  <si>
    <t xml:space="preserve"> ED-14713 </t>
  </si>
  <si>
    <t>FERRAMENTAS PARA VIDRACEIRO   HORISTA (ENCARGOS COMPLEMENTARES)</t>
  </si>
  <si>
    <t xml:space="preserve"> ED-27888 </t>
  </si>
  <si>
    <t>TUBO DE AÇO (TIPO: INDUSTRIAL COM COSTURA|MATERIAL: AÇO GALVANIZADO|NORMA: NBR 6591|SEÇÃO: RETANGULAR|DIMENSÃO: (50X30)MM|ESPESSURA: 1,2MM|MASSA LINEAR: 1,467KG/M)   FORNECIMENTO, EXCLUSIVE SERVIÇO DE MONTAGEM/INSTALAÇÃO</t>
  </si>
  <si>
    <t>13,0300</t>
  </si>
  <si>
    <t>13,2906</t>
  </si>
  <si>
    <t>1,1513</t>
  </si>
  <si>
    <t>3,1305</t>
  </si>
  <si>
    <t>0,0556</t>
  </si>
  <si>
    <t xml:space="preserve"> ED-26451 </t>
  </si>
  <si>
    <t>SOLDA EM ELETRODO REVESTIDO, EM PEÇAS DE AÇO PARA SERRALHEIRA, TIPO DE JUNTA EM ÂNGULO DE 90 GRAUS, ESP. 5MM, INCLUSIVE FORNECIMENTO</t>
  </si>
  <si>
    <t>10,4300</t>
  </si>
  <si>
    <t>1,2716</t>
  </si>
  <si>
    <t>0,0360</t>
  </si>
  <si>
    <t>393,3300</t>
  </si>
  <si>
    <t>0,3025</t>
  </si>
  <si>
    <t>0,0128</t>
  </si>
  <si>
    <t xml:space="preserve"> MATED-18326 </t>
  </si>
  <si>
    <t>BUCHA DE NYLON COM PARAFUSO ROSCA SOBERBA CABEÇA SEXTAVADA (COMPRIMENTO: 50MM|DIÂMETRO NOMINAL DO PARAFUSO: 4,8MM (3/16")|BUCHA: S10)</t>
  </si>
  <si>
    <t>2,7467</t>
  </si>
  <si>
    <t>3,2100</t>
  </si>
  <si>
    <t>1,2840</t>
  </si>
  <si>
    <t xml:space="preserve"> MATED-18323 </t>
  </si>
  <si>
    <t>CANTONEIRA ZZ PARA VERGALHÃO (ALTURA: 38MM|LARGURA:38MM)</t>
  </si>
  <si>
    <t>2,2100</t>
  </si>
  <si>
    <t>1,4733</t>
  </si>
  <si>
    <t>0,3200</t>
  </si>
  <si>
    <t xml:space="preserve"> MATED-11879 </t>
  </si>
  <si>
    <t>PERFILADO (TIPO: LISO|MATERIAL: CHAPA DE AÇO|TRATAMENTO: PRÉ-ZINCADO|CHAPA: N°18|LARGURA: 38MM|ALTURA: 19MM|TAMPA: NÃO INCLUSA)</t>
  </si>
  <si>
    <t>7,3100</t>
  </si>
  <si>
    <t>1,1599</t>
  </si>
  <si>
    <t>0,3569</t>
  </si>
  <si>
    <t>14,0873</t>
  </si>
  <si>
    <t>10,3620</t>
  </si>
  <si>
    <t xml:space="preserve"> ED-16671 </t>
  </si>
  <si>
    <t>FIXAÇÃO DE PLACA DE OBRA EM SUPORTE DE EUCALIPTO AUTOCLAVADO, INCLUSIVE PINTURA LÁTEX (PVA) EM SUPERFÍCIE DE MADEIRA, EM DUAS (2) DEMÃOS E ESCAVAÇÃO (MONTAGEM)</t>
  </si>
  <si>
    <t xml:space="preserve"> MATED-11359 </t>
  </si>
  <si>
    <t>ESCORA DE MADEIRA (DIÂMETRO DA SEÇÃO: 8 A 10CM|TIPO DE MADEIRA: EUCALIPTO IMUNIZADO)</t>
  </si>
  <si>
    <t>7,9800</t>
  </si>
  <si>
    <t>19,9500</t>
  </si>
  <si>
    <t xml:space="preserve"> MATED-11332 </t>
  </si>
  <si>
    <t>PREGO 18X30 COM CABEÇA (COMPRIMENTO: 69,0MM|DIÂMETRO: 3,4MM|QUANTIDADE POR QUILO: 203)</t>
  </si>
  <si>
    <t>10,4100</t>
  </si>
  <si>
    <t>0,1709</t>
  </si>
  <si>
    <t>1,4030</t>
  </si>
  <si>
    <t>3,4017</t>
  </si>
  <si>
    <t>0,0768</t>
  </si>
  <si>
    <t xml:space="preserve"> 00000408 </t>
  </si>
  <si>
    <t>ABRACADEIRA DE NYLON PARA AMARRACAO DE CABOS, COMPRIMENTO DE 390 X *4,6* MM</t>
  </si>
  <si>
    <t xml:space="preserve"> 00004350 </t>
  </si>
  <si>
    <t>BUCHA DE NYLON, DIAMETRO DO FURO 8 MM, COMPRIMENTO 40 MM, COM PARAFUSO DE ROSCA SOBERBA, CABECA CHATA, FENDA SIMPLES, 4,8 X 50 MM</t>
  </si>
  <si>
    <t>19,0056</t>
  </si>
  <si>
    <t xml:space="preserve"> MATED-12698 </t>
  </si>
  <si>
    <t>PORTA DE MADEIRA DE LEI (TIPO: LISA|LARGURA*: 90CM|ALTURA*: 210CM|FAIXA DE ESPESSURA*: 35 A 40MM|TIPO DE FOLHA: MÉDIA|NÚCLEO: SEMISSÓLIDO [PRANCHETA/SARRAFEADA]|ACABAMENTO: NATURAL|MADEIRA: ANGELIM OU EQUIVALENTE REGIONAL|MARCO: NÃO INCLUSO|ALIZAR: NÃO INCLUSO)*VALORES REFERENCIAIS APROXIMADOS</t>
  </si>
  <si>
    <t>214,4600</t>
  </si>
  <si>
    <t>27,2545</t>
  </si>
  <si>
    <t>19,8319</t>
  </si>
  <si>
    <t>374,4600</t>
  </si>
  <si>
    <t>393,1830</t>
  </si>
  <si>
    <t xml:space="preserve"> ED-16670 </t>
  </si>
  <si>
    <t>PLACA DE OBRA EM CHAPA GALVANIZADA ENRIJECIDA, PLOTADA COM ADESIVO VINÍLICO, FIXADA COM REBITES 4,8X40MM, EM ESTRUTURA METÁLICA DE METALON 20X20MM, ESP. 1,25MM, EXCLUSIVE SUPORTE EM EUCALIPTO   PADRÃO GOVERNO DE MINAS GERAIS (FORNECIMENTO/FABRICAÇÃO)</t>
  </si>
  <si>
    <t>193,2500</t>
  </si>
  <si>
    <t>25,0000</t>
  </si>
  <si>
    <t>1,5525</t>
  </si>
  <si>
    <t xml:space="preserve"> ED-20767 </t>
  </si>
  <si>
    <t>POLIMENTO DE ESPESSURA EM GRANITO/MÁRMORE, INCLUSIVE LIXA</t>
  </si>
  <si>
    <t>11,3200</t>
  </si>
  <si>
    <t>13,8160</t>
  </si>
  <si>
    <t xml:space="preserve"> ED-8469 </t>
  </si>
  <si>
    <t>FÔRMA PARA LAJE DE MADEIRA COM TÁBUA E SARRAFO (MONTAGEM)</t>
  </si>
  <si>
    <t>12,7100</t>
  </si>
  <si>
    <t xml:space="preserve"> ED-8468 </t>
  </si>
  <si>
    <t>FÔRMA PARA LAJE DE MADEIRA COM TÁBUA E SARRAFO (FABRICAÇÃO)</t>
  </si>
  <si>
    <t>52,6000</t>
  </si>
  <si>
    <t>10,5200</t>
  </si>
  <si>
    <t xml:space="preserve"> ED-8470 </t>
  </si>
  <si>
    <t>FÔRMA PARA LAJE DE MADEIRA COM TÁBUA E SARRAFO (DESMONTAGEM)</t>
  </si>
  <si>
    <t xml:space="preserve"> ED-8463 </t>
  </si>
  <si>
    <t>FÔRMA PARA PILAR DE MADEIRA COM TÁBUA E SARRAFO (MONTAGEM)</t>
  </si>
  <si>
    <t>20,1400</t>
  </si>
  <si>
    <t xml:space="preserve"> ED-8462 </t>
  </si>
  <si>
    <t>FÔRMA PARA PILAR DE MADEIRA COM TÁBUA E SARRAFO (FABRICAÇÃO)</t>
  </si>
  <si>
    <t>70,6100</t>
  </si>
  <si>
    <t>14,1220</t>
  </si>
  <si>
    <t xml:space="preserve"> ED-8464 </t>
  </si>
  <si>
    <t>FÔRMA PARA PILAR DE MADEIRA COM TÁBUA E SARRAFO (DESMONTAGEM)</t>
  </si>
  <si>
    <t>5,9800</t>
  </si>
  <si>
    <t xml:space="preserve"> ED-8563 </t>
  </si>
  <si>
    <t>FÔRMA PARA VIGA CINTA/BLOCO DE MADEIRA COM TÁBUA E SARRAFO (FABRICAÇÃO)</t>
  </si>
  <si>
    <t>56,5400</t>
  </si>
  <si>
    <t>18,8467</t>
  </si>
  <si>
    <t xml:space="preserve"> ED-8564 </t>
  </si>
  <si>
    <t>FÔRMA PARA VIGA CINTA/BLOCO DE MADEIRA COM TÁBUA E SARRAFO (MONTAGEM)</t>
  </si>
  <si>
    <t>16,8600</t>
  </si>
  <si>
    <t xml:space="preserve"> ED-8565 </t>
  </si>
  <si>
    <t>FÔRMA PARA VIGA CINTA/BLOCO DE MADEIRA COM TÁBUA E SARRAFO (DESMONTAGEM)</t>
  </si>
  <si>
    <t>5,7700</t>
  </si>
  <si>
    <t xml:space="preserve"> ED-8466 </t>
  </si>
  <si>
    <t>FÔRMA PARA VIGA DE MADEIRA COM TÁBUA E SARRAFO (MONTAGEM)</t>
  </si>
  <si>
    <t xml:space="preserve"> ED-8465 </t>
  </si>
  <si>
    <t>FÔRMA PARA VIGA DE MADEIRA COM TÁBUA E SARRAFO (FABRICAÇÃO)</t>
  </si>
  <si>
    <t>63,8900</t>
  </si>
  <si>
    <t>12,7780</t>
  </si>
  <si>
    <t xml:space="preserve"> ED-8467 </t>
  </si>
  <si>
    <t>FÔRMA PARA VIGA DE MADEIRA COM TÁBUA E SARRAFO (DESMONTAGEM)</t>
  </si>
  <si>
    <t>0,4751</t>
  </si>
  <si>
    <t>2,3149</t>
  </si>
  <si>
    <t xml:space="preserve"> EQED-31357 </t>
  </si>
  <si>
    <t>SERRA DE BANCADA (DIÂMETRO DO DISCO: 10"[250MM]|PESO*: 22KG|POTÊNCIA 1600W*|ALIMENTAÇÃO: ELETRICIDADE|OPERADOR: NÃO INCLUSO) *VALORES REFERENCIAIS APROXIMADOS</t>
  </si>
  <si>
    <t>15,8080</t>
  </si>
  <si>
    <t xml:space="preserve"> MATED-11273 </t>
  </si>
  <si>
    <t>CHAPA DE COMPENSADO PLASTIFICADO (ESPESSURA: 12MM|DIMENSÃO: 1,10X2,20M)</t>
  </si>
  <si>
    <t>31,0200</t>
  </si>
  <si>
    <t>35,6730</t>
  </si>
  <si>
    <t>3,8766</t>
  </si>
  <si>
    <t xml:space="preserve"> MATED-31669 </t>
  </si>
  <si>
    <t>DISCO DE CORTE PARA SERRA DE BANCADA (DIÂMETRO DO FURO: 30MM|DIÂMETRO NOMINAL: 10"[250MM]|APLICAÇÃO: MADEIRA)</t>
  </si>
  <si>
    <t>129,3100</t>
  </si>
  <si>
    <t>0,0239</t>
  </si>
  <si>
    <t>19,8419</t>
  </si>
  <si>
    <t>4,0726</t>
  </si>
  <si>
    <t xml:space="preserve"> MATED-11330 </t>
  </si>
  <si>
    <t>PREGO 15X15 COM CABEÇA (COMPRIMENTO: 34,5MM|DIÂMETRO: 2,4MM|QUANTIDADE POR QUILO: 777)</t>
  </si>
  <si>
    <t>11,8600</t>
  </si>
  <si>
    <t>3,5580</t>
  </si>
  <si>
    <t>4,3500</t>
  </si>
  <si>
    <t>0,0870</t>
  </si>
  <si>
    <t>5,3421</t>
  </si>
  <si>
    <t>1,0965</t>
  </si>
  <si>
    <t>0,8145</t>
  </si>
  <si>
    <t>3,9684</t>
  </si>
  <si>
    <t>14,4130</t>
  </si>
  <si>
    <t>4,3859</t>
  </si>
  <si>
    <t>21,3682</t>
  </si>
  <si>
    <t>0,5220</t>
  </si>
  <si>
    <t xml:space="preserve"> MATED-11327 </t>
  </si>
  <si>
    <t>PREGO 17X21 COM CABEÇA (COMPRIMENTO: 48,3MM|DIÂMETRO: 3,0MM|QUANTIDADE POR QUILO: 334)</t>
  </si>
  <si>
    <t>10,2700</t>
  </si>
  <si>
    <t>1,0270</t>
  </si>
  <si>
    <t>9,2596</t>
  </si>
  <si>
    <t>1,9006</t>
  </si>
  <si>
    <t>0,6335</t>
  </si>
  <si>
    <t>3,0865</t>
  </si>
  <si>
    <t xml:space="preserve"> MATED-11277 </t>
  </si>
  <si>
    <t>CHAPA DE COMPENSADO PLASTIFICADO (ESPESSURA: 14MM|DIMENSÃO: 1,10X2,20M)</t>
  </si>
  <si>
    <t>47,1960</t>
  </si>
  <si>
    <t>37,6960</t>
  </si>
  <si>
    <t>1,7000</t>
  </si>
  <si>
    <t>13,9400</t>
  </si>
  <si>
    <t xml:space="preserve"> MATED-12372 </t>
  </si>
  <si>
    <t>PREGO 17X21 SEM CABEÇA (COMPRIMENTO: 48,3MM|DIÂMETRO: 3,0MM|QUANTIDADE POR QUILO: 334)</t>
  </si>
  <si>
    <t>14,6600</t>
  </si>
  <si>
    <t>2,9320</t>
  </si>
  <si>
    <t>4,5981</t>
  </si>
  <si>
    <t>22,4022</t>
  </si>
  <si>
    <t>2,2280</t>
  </si>
  <si>
    <t>1,5004</t>
  </si>
  <si>
    <t>7,3102</t>
  </si>
  <si>
    <t>1,0182</t>
  </si>
  <si>
    <t>4,9605</t>
  </si>
  <si>
    <t>2,1990</t>
  </si>
  <si>
    <t>9,3024</t>
  </si>
  <si>
    <t>13,6675</t>
  </si>
  <si>
    <t>11,5940</t>
  </si>
  <si>
    <t>27,7787</t>
  </si>
  <si>
    <t>2,0540</t>
  </si>
  <si>
    <t>1,8139</t>
  </si>
  <si>
    <t xml:space="preserve"> MATED-11325 </t>
  </si>
  <si>
    <t>ARAME GALVANIZADO (BITOLA: 14BWG|DIÂMETRO DO FIO: 2,10MM|MASSA LINEAR: 0,0272KG/M)</t>
  </si>
  <si>
    <t>13,0800</t>
  </si>
  <si>
    <t>2,3544</t>
  </si>
  <si>
    <t>11,1115</t>
  </si>
  <si>
    <t>2,2807</t>
  </si>
  <si>
    <t>4,3404</t>
  </si>
  <si>
    <t>0,8909</t>
  </si>
  <si>
    <t>15,5648</t>
  </si>
  <si>
    <t>5,4400</t>
  </si>
  <si>
    <t>20,5152</t>
  </si>
  <si>
    <t>21,7021</t>
  </si>
  <si>
    <t>4,4544</t>
  </si>
  <si>
    <t>1,1140</t>
  </si>
  <si>
    <t>2,1435</t>
  </si>
  <si>
    <t>10,4431</t>
  </si>
  <si>
    <t>4,7894</t>
  </si>
  <si>
    <t>0,9830</t>
  </si>
  <si>
    <t>9,3722</t>
  </si>
  <si>
    <t>14,8050</t>
  </si>
  <si>
    <t>4,9152</t>
  </si>
  <si>
    <t>23,9471</t>
  </si>
  <si>
    <t>0,8912</t>
  </si>
  <si>
    <t>37,2240</t>
  </si>
  <si>
    <t>19,4560</t>
  </si>
  <si>
    <t>6,8000</t>
  </si>
  <si>
    <t>4,6355</t>
  </si>
  <si>
    <t>22,5843</t>
  </si>
  <si>
    <t>18,5062</t>
  </si>
  <si>
    <t>11,7153</t>
  </si>
  <si>
    <t>25,2533</t>
  </si>
  <si>
    <t>5,1833</t>
  </si>
  <si>
    <t>0,2600</t>
  </si>
  <si>
    <t xml:space="preserve"> MATED-21574 </t>
  </si>
  <si>
    <t>GRANITO (COR: CINZA ANDORINHA|ACABAMENTO: POLIDO|ESPESSURA: 2CM|DENSIDADE: 2,8G/CM3*|PESO: 56KG/M2)*FONTE NBR 6120</t>
  </si>
  <si>
    <t>149,0700</t>
  </si>
  <si>
    <t>14,7926</t>
  </si>
  <si>
    <t>10,4667</t>
  </si>
  <si>
    <t>113,9037</t>
  </si>
  <si>
    <t>51,8100</t>
  </si>
  <si>
    <t>6,4000</t>
  </si>
  <si>
    <t>46,6247</t>
  </si>
  <si>
    <t>2,9500</t>
  </si>
  <si>
    <t>145,2396</t>
  </si>
  <si>
    <t>172,7704</t>
  </si>
  <si>
    <t xml:space="preserve"> ED-27902 </t>
  </si>
  <si>
    <t>TUBO DE AÇO (TIPO: CONDUÇÃO COM COSTURA|MATERIAL: AÇO GALVANIZADO|NORMA: NBR 5580|CLASSE: LEVE|DIÂMETRO: 25MM[1"]|ESPESSURA: 2,65MM|MASSA LINEAR:2,108KG/M)   FORNECIMENTO, EXCLUSIVE SERVIÇO DE MONTAGEM/INSTALAÇÃO</t>
  </si>
  <si>
    <t>23,9000</t>
  </si>
  <si>
    <t>170,6460</t>
  </si>
  <si>
    <t xml:space="preserve"> ED-27905 </t>
  </si>
  <si>
    <t>TUBO DE AÇO (TIPO: CONDUÇÃO COM COSTURA|MATERIAL: AÇO GALVANIZADO|NORMA: NBR 5580|CLASSE: LEVE|DIÂMETRO: 50MM[2"]|ESPESSURA: 3,00MM|MASSA LINEAR:4,384KG/M)   FORNECIMENTO, EXCLUSIVE SERVIÇO DE MONTAGEM/INSTALAÇÃO</t>
  </si>
  <si>
    <t>49,7000</t>
  </si>
  <si>
    <t>113,5546</t>
  </si>
  <si>
    <t xml:space="preserve"> MATED-12990 </t>
  </si>
  <si>
    <t>ISOLADOR ROLDANA (MATERIAL: PORCELANA|TENSÃO NOMINAL: 1KV|CARGA DE RUPTURA DE MECÂNICA: 10KN|COR: MARROM)</t>
  </si>
  <si>
    <t>5,7600</t>
  </si>
  <si>
    <t>1,3598</t>
  </si>
  <si>
    <t>1,1126</t>
  </si>
  <si>
    <t xml:space="preserve"> MOED-20148 </t>
  </si>
  <si>
    <t>LADRILHISTA</t>
  </si>
  <si>
    <t xml:space="preserve"> 90586 </t>
  </si>
  <si>
    <t>VIBRADOR DE IMERSÃO, DIÂMETRO DE PONTEIRA 45MM, MOTOR ELÉTRICO TRIFÁSICO POTÊNCIA DE 2 CV - CHP DIURNO. AF_06/2015</t>
  </si>
  <si>
    <t xml:space="preserve"> 90587 </t>
  </si>
  <si>
    <t>VIBRADOR DE IMERSÃO, DIÂMETRO DE PONTEIRA 45MM, MOTOR ELÉTRICO TRIFÁSICO POTÊNCIA DE 2 CV - CHI DIURNO. AF_06/2015</t>
  </si>
  <si>
    <t>58,5523</t>
  </si>
  <si>
    <t xml:space="preserve"> MATED-11252 </t>
  </si>
  <si>
    <t>PEDRA BRITADA POSTO OBRA (NÚMERO: 3|GRANULOMETRIA: 38-50MM)</t>
  </si>
  <si>
    <t>104,6300</t>
  </si>
  <si>
    <t>60,1623</t>
  </si>
  <si>
    <t>23,0267</t>
  </si>
  <si>
    <t xml:space="preserve"> MATED-17750 </t>
  </si>
  <si>
    <t>LUMINÁRIA COMERCIAL COM ALETAS (FIXAÇÃO: EMBUTIR|COMPRIMENTO: 120CM|MATERIAL: CHAPA DE AÇO|ACABAMENTO: TRATAMENTO ANTI-CORROSIVO|REFLETOR: MULTIFACETADO EM ALUMÍNIO ANODIZADO BRILHANTE|COR: BRANCA|TIPO DE LÂMPADAS: TUBULAR|BASE: NÃO INCLUSO|REATOR: NÃO INCLUSO|CAPACIDADE: DUAS (2) LÂMPADAS - NÃO INCLUSO)</t>
  </si>
  <si>
    <t>101,8600</t>
  </si>
  <si>
    <t>25,9600</t>
  </si>
  <si>
    <t>21,2400</t>
  </si>
  <si>
    <t xml:space="preserve"> MATED-17749 </t>
  </si>
  <si>
    <t>LUMINÁRIA COMERCIAL COM ALETAS (FIXAÇÃO: EMBUTIR|COMPRIMENTO: 60CM|MATERIAL: CHAPA DE AÇO|ACABAMENTO: TRATAMENTO ANTI-CORROSIVO|REFLETOR: MULTIFACETADO EM ALUMÍNIO ANODIZADO BRILHANTE|COR: BRANCA|TIPO DE LÂMPADAS: TUBULAR|BASE: NÃO INCLUSO|REATOR: NÃO INCLUSO|CAPACIDADE: DUAS (2) LÂMPADAS - NÃO INCLUSO)</t>
  </si>
  <si>
    <t>87,2600</t>
  </si>
  <si>
    <t xml:space="preserve"> MATED-17752 </t>
  </si>
  <si>
    <t>LUMINÁRIA COMERCIAL COM ALETAS (FIXAÇÃO: SOBREPOR|COMPRIMENTO: 60CM|MATERIAL: CHAPA DE AÇO|ACABAMENTO: TRATAMENTO ANTI-CORROSIVO|REFLETOR: MULTIFACETADO EM ALUMÍNIO ANODIZADO BRILHANTE|COR: BRANCA|TIPO DE LÂMPADAS: TUBULAR|BASE: NÃO INCLUSO|REATOR: NÃO INCLUSO|CAPACIDADE: DUAS (2) LÂMPADAS - NÃO INCLUSO)</t>
  </si>
  <si>
    <t>83,3600</t>
  </si>
  <si>
    <t>21,9662</t>
  </si>
  <si>
    <t>17,9723</t>
  </si>
  <si>
    <t xml:space="preserve"> MATED-9873 </t>
  </si>
  <si>
    <t>LÂMPADA (TIPO: LED|FORMATO: TUBULAR|COMPRIMENTO: 120CM|DIÂMETRO: T8[Ø26MM]|POTÊNCIA: 18-20W|LÚMENS: 1850LM|COR DA LUZ: BRANCA-6500K|SOQUETE-BASE: G13|TENSÃO: 110|220V)</t>
  </si>
  <si>
    <t>14,6400</t>
  </si>
  <si>
    <t>2,1240</t>
  </si>
  <si>
    <t>2,5960</t>
  </si>
  <si>
    <t xml:space="preserve"> MATED-9872 </t>
  </si>
  <si>
    <t>LÂMPADA (TIPO: LED|FORMATO: TUBULAR|COMPRIMENTO: 60CM|DIÂMETRO: T8[Ø26MM]|POTÊNCIA: 9-10W|LÚMENS: 900LM|COR DA LUZ: BRANCA-6500K|SOQUETE-BASE: G13|TENSÃO: 110/220V)</t>
  </si>
  <si>
    <t>14,1600</t>
  </si>
  <si>
    <t>7,7698</t>
  </si>
  <si>
    <t xml:space="preserve"> MATED-11348 </t>
  </si>
  <si>
    <t>SARRAFO (ACABAMENTO: BRUTO|SEÇÃO TRANSVERSAL: 1"X2"[POL.]|ALTURA: 50MM[2"]|ESPESSURA: 25MM[1"]|TIPO DE MADEIRA: PINUS, MISTA OU EQUIVALENTE DA REGIÃO)</t>
  </si>
  <si>
    <t>1,4600</t>
  </si>
  <si>
    <t>27,1560</t>
  </si>
  <si>
    <t xml:space="preserve"> MATED-12424 </t>
  </si>
  <si>
    <t>MADEIRA SERRADA APARELHADA (APLICAÇÃO: TELHADO|MADEIRA: PARAJU, MAÇARANDUBA, CAMBARÁ, ANGELIM, EUCALIPTO OU EQUIVALENTE DA REGIÃO)</t>
  </si>
  <si>
    <t>4.476,6300</t>
  </si>
  <si>
    <t>142,3568</t>
  </si>
  <si>
    <t>12,9583</t>
  </si>
  <si>
    <t>31,5667</t>
  </si>
  <si>
    <t xml:space="preserve"> MATED-12737 </t>
  </si>
  <si>
    <t>MARCO/BATENTE (MATERIAL: MADEIRA DE LEI|LARGURA: 14CM|COMPRIMENTO: 80CM|ALTURA: 210CM|ESPESSURA: 3CM|ALIZAR: NÃO INCLUSO|MADEIRA: TAUARI, CEDRINHO, ANGELIM OU EQUIVALENTE DA REGIÃO)</t>
  </si>
  <si>
    <t>167,4300</t>
  </si>
  <si>
    <t>2,6922</t>
  </si>
  <si>
    <t>15,4820</t>
  </si>
  <si>
    <t>28,5083</t>
  </si>
  <si>
    <t>19,5892</t>
  </si>
  <si>
    <t xml:space="preserve"> MATED-12738 </t>
  </si>
  <si>
    <t>MARCO/BATENTE (MATERIAL: MADEIRA DE LEI|LARGURA: 14CM|COMPRIMENTO: 90CM|ALTURA: 210CM|ESPESSURA: 3CM|ALIZAR: NÃO INCLUSO|MADEIRA: TAUARI, CEDRINHO, ANGELIM OU EQUIVALENTE DA REGIÃO)</t>
  </si>
  <si>
    <t>2,7461</t>
  </si>
  <si>
    <t>15,7917</t>
  </si>
  <si>
    <t xml:space="preserve"> 00043488 </t>
  </si>
  <si>
    <t>EPI - FAMILIA OPERADOR ESCAVADEIRA - HORISTA (ENCARGOS COMPLEMENTARES - COLETADO CAIXA)</t>
  </si>
  <si>
    <t xml:space="preserve"> 00043464 </t>
  </si>
  <si>
    <t>FERRAMENTAS - FAMILIA OPERADOR ESCAVADEIRA - HORISTA (ENCARGOS COMPLEMENTARES - COLETADO CAIXA)</t>
  </si>
  <si>
    <t>60,1370</t>
  </si>
  <si>
    <t>9,8406</t>
  </si>
  <si>
    <t>20,4288</t>
  </si>
  <si>
    <t>2,1600</t>
  </si>
  <si>
    <t xml:space="preserve"> 00040339 </t>
  </si>
  <si>
    <t>LOCACAO DE CRUZETA, SIMPLES, PARA ESCORA METALICA, COMPRIMENTO ENTRE 50 A 60 CM, PARA ESCORA DE 1,80 A 3,20 METROS E TUBO EXTERNO ATE 48 MM DE DIAMETRO</t>
  </si>
  <si>
    <t>MES</t>
  </si>
  <si>
    <t xml:space="preserve"> 00040304 </t>
  </si>
  <si>
    <t>PREGO DE ACO POLIDO COM CABECA DUPLA 17 X 27 (2 1/2 X 11)</t>
  </si>
  <si>
    <t xml:space="preserve"> 00010749 </t>
  </si>
  <si>
    <t>LOCACAO DE ESCORA METALICA TELESCOPICA, COM ALTURA REGULAVEL DE *1,80* A *3,20* M, COM CAPACIDADE DE CARGA DE NO MINIMO 1000 KGF (10 KN), INCLUSO TRIPE E FORCADO</t>
  </si>
  <si>
    <t>M/MES</t>
  </si>
  <si>
    <t xml:space="preserve"> 00040287 </t>
  </si>
  <si>
    <t>LOCACAO DE BARRA DE ANCORAGEM DE 0,80 A 1,20 M DE EXTENSAO, COM ROSCA DE 5/8", INCLUINDO PORCA E FLANGE</t>
  </si>
  <si>
    <t xml:space="preserve"> 00040275 </t>
  </si>
  <si>
    <t>LOCACAO DE VIGA SANDUICHE METALICA VAZADA PARA TRAVAMENTO DE PILARES, ALTURA DE *8* CM, LARGURA DE *6* CM E EXTENSAO DE 2 M</t>
  </si>
  <si>
    <t xml:space="preserve"> MATED-15609 </t>
  </si>
  <si>
    <t>MÓDULO COM FURO PARA SAÍDA (DIÂMETRO FURO: 10MM|APLICAÇÃO: SAÍDA DE FIOS|PLACA E SUPORTE: NÃO INCLUSO)</t>
  </si>
  <si>
    <t>0,5841</t>
  </si>
  <si>
    <t xml:space="preserve"> MATED-15599 </t>
  </si>
  <si>
    <t>MÓDULO INTERRUPTOR (TIPO: PARALELO|CORRENTE: 10A|TENSÃO: 250V|MATERIAL: TERMOPLÁSTICO|PLACA E SUPORTE: NÃO INCLUSO)</t>
  </si>
  <si>
    <t>5,9400</t>
  </si>
  <si>
    <t xml:space="preserve"> MATED-15598 </t>
  </si>
  <si>
    <t>MÓDULO INTERRUPTOR (TIPO: SIMPLES|CORRENTE: 10A|TENSÃO: 250V|MATERIAL: TERMOPLÁSTICO|PLACA E SUPORTE: NÃO INCLUSO)</t>
  </si>
  <si>
    <t xml:space="preserve"> MATED-15606 </t>
  </si>
  <si>
    <t>MÓDULO PARA DADOS/TELEFONIA (CONECTOR: RJ45 CAT.6|QUANTIDADE DE VIAS: 8|MATERIAL: PLÁSTICO|PLACA E SUPORTE: NÃO INCLUSO)</t>
  </si>
  <si>
    <t>11,4900</t>
  </si>
  <si>
    <t>4,1721</t>
  </si>
  <si>
    <t>5,0993</t>
  </si>
  <si>
    <t xml:space="preserve"> MATED-15601 </t>
  </si>
  <si>
    <t>MÓDULO TOMADA (PÓLOS: 2P+T|CORRENTE: 10A|TENSÃO: 250V|MATERIAL: TERMOPLÁSTICO|PLACA E SUPORTE: NÃO INCLUSO)</t>
  </si>
  <si>
    <t>4,8800</t>
  </si>
  <si>
    <t xml:space="preserve"> MATED-15602 </t>
  </si>
  <si>
    <t>MÓDULO TOMADA (PÓLOS: 2P+T|CORRENTE: 20A|TENSÃO: 250V|MATERIAL: TERMOPLÁSTICO|PLACA E SUPORTE: NÃO INCLUSO)</t>
  </si>
  <si>
    <t>0,1400</t>
  </si>
  <si>
    <t>6,2700</t>
  </si>
  <si>
    <t>2,3276</t>
  </si>
  <si>
    <t xml:space="preserve"> MATED-22627 </t>
  </si>
  <si>
    <t>ALUMÍNIO ANODIZADO (APLICAÇÃO: PERFIS)</t>
  </si>
  <si>
    <t>42,5400</t>
  </si>
  <si>
    <t>3,2330</t>
  </si>
  <si>
    <t>8,5080</t>
  </si>
  <si>
    <t>4,9772</t>
  </si>
  <si>
    <t>25,5240</t>
  </si>
  <si>
    <t>30,5012</t>
  </si>
  <si>
    <t>19,9087</t>
  </si>
  <si>
    <t>14,8890</t>
  </si>
  <si>
    <t>32,6282</t>
  </si>
  <si>
    <t>23,5246</t>
  </si>
  <si>
    <t>26,3748</t>
  </si>
  <si>
    <t>19,1430</t>
  </si>
  <si>
    <t>22,6738</t>
  </si>
  <si>
    <t>6,3810</t>
  </si>
  <si>
    <t>15,6122</t>
  </si>
  <si>
    <t>21,9932</t>
  </si>
  <si>
    <t>5,7803</t>
  </si>
  <si>
    <t xml:space="preserve"> 00020247 </t>
  </si>
  <si>
    <t>PREGO DE ACO POLIDO COM CABECA 15 X 15 (1 1/4 X 13)</t>
  </si>
  <si>
    <t>0,2500</t>
  </si>
  <si>
    <t>0,2660</t>
  </si>
  <si>
    <t>32,9000</t>
  </si>
  <si>
    <t>3,9480</t>
  </si>
  <si>
    <t>4,0540</t>
  </si>
  <si>
    <t>2,3195</t>
  </si>
  <si>
    <t>0,1941</t>
  </si>
  <si>
    <t xml:space="preserve"> MATED-11449 </t>
  </si>
  <si>
    <t>TINTA (TIPO: LÁTEX PVA PREMIUM|APLICAÇÃO: ALVENARIA, CONCRETO, GESSO E REBOCO|ACABAMENTO: FOSCO)</t>
  </si>
  <si>
    <t>18,3000</t>
  </si>
  <si>
    <t>3,8430</t>
  </si>
  <si>
    <t>1,3705</t>
  </si>
  <si>
    <t>0,8258</t>
  </si>
  <si>
    <t>1,1000</t>
  </si>
  <si>
    <t>12,2499</t>
  </si>
  <si>
    <t>11,9149</t>
  </si>
  <si>
    <t>6,7578</t>
  </si>
  <si>
    <t xml:space="preserve"> MATED-15617 </t>
  </si>
  <si>
    <t>PLACA PARA SUPORTE (TIPO DA PLACA: 4"X2"|QUANTIDADE DE MÓDULOS: 2 MÓDULOS|MATERIAL: PLÁSTICO|SUPORTE: NÃO INCLUSO)</t>
  </si>
  <si>
    <t xml:space="preserve"> MATED-15612 </t>
  </si>
  <si>
    <t>PLACA PARA SUPORTE (TIPO DA PLACA: 4"X2"|QUANTIDADE DE MÓDULOS: 1 MÓDULO|MATERIAL: PLÁSTICO|SUPORTE: NÃO INCLUSO)</t>
  </si>
  <si>
    <t>3,6200</t>
  </si>
  <si>
    <t xml:space="preserve"> MATED-16673 </t>
  </si>
  <si>
    <t>ADESIVO VINÍLICO PLOTADO PARA PLACA - CONFORME MANUAL PADRÃO DO GOVERNO DE MINAS GERAIS</t>
  </si>
  <si>
    <t>76,6300</t>
  </si>
  <si>
    <t xml:space="preserve"> MATED-16674 </t>
  </si>
  <si>
    <t>REBITE DE REPUXO (DIÂMETRO: 4,8MM|COMPRIMENTO: 40MM|MATERIAL: ALUMÍNIO|ACABAMENTO: NATURAL)</t>
  </si>
  <si>
    <t>1,2000</t>
  </si>
  <si>
    <t>41,5426</t>
  </si>
  <si>
    <t xml:space="preserve"> ED-27884 </t>
  </si>
  <si>
    <t>TUBO DE AÇO (TIPO: INDUSTRIAL COM COSTURA|MATERIAL: AÇO GALVANIZADO|NORMA: NBR 6591|SEÇÃO: QUADRADA|DIMENSÃO: (20X20)MM|ESPESSURA: 1,20MM|MASSA LINEAR: 0,716KG/M)   FORNECIMENTO, EXCLUSIVE SERVIÇO DE MONTAGEM/INSTALAÇÃO</t>
  </si>
  <si>
    <t>16,9600</t>
  </si>
  <si>
    <t xml:space="preserve"> EQED-20768 </t>
  </si>
  <si>
    <t>LIXADEIRA ANGULAR (TIPO: ELÉTRICA|POTÊNCIA: 1250W*|TENSÃO: 220V|DIÂMETRO DISCO: 7"|PESO: 4,6KG*|CONSUMO: 1,25KWH|OPERADOR: NÃO INCLUSO)*VALORES REFERENCIAIS APROXIMADOS</t>
  </si>
  <si>
    <t xml:space="preserve"> MATED-20766 </t>
  </si>
  <si>
    <t>KIT PARA POLIMENTO (APLICAÇÃO: MÁRMORE E GRANITO|ACABAMENTO: PRÉ-POLIMENTO, POLIMENTO E LUSTRO|INCLUSO: LIXA DIAMANTADA)</t>
  </si>
  <si>
    <t>82,6800</t>
  </si>
  <si>
    <t>2,7560</t>
  </si>
  <si>
    <t>4,8816</t>
  </si>
  <si>
    <t xml:space="preserve"> ED-29638 </t>
  </si>
  <si>
    <t>POLIMENTO MECANIZADO DE SUPERFÍCIE EM CONCRETO, EXCLUSIVE ACABAMENTO DE CONCRETAGEM EM NIVELAMENTO A LASER (NÍVEL ZERO)</t>
  </si>
  <si>
    <t xml:space="preserve"> EQED-29636 </t>
  </si>
  <si>
    <t>ALISADOR DE CONCRETO (POTÊNCIA*: 9HP[6,71KW]|COMBUSTÍVEL: GASOLINA|DIÂMETRO: 910MM[36"]|LÂMINAS DE ACABAMENTO: 4|OPERADOR: NÃO INCLUSO|PESO*: 92KG)*VALORES REFERENCIAIS APROXIMADOS)</t>
  </si>
  <si>
    <t>2,0125</t>
  </si>
  <si>
    <t xml:space="preserve"> MATED-20696 </t>
  </si>
  <si>
    <t>POSTE DE CONCRETO ARMADO (MODELO: DUPLO T|COMPRIMENTO: 7,5M|ENGASTE: 1,35M|RESISTÊNCIA À FLEXÃO: 300DAN)</t>
  </si>
  <si>
    <t>1.214,1600</t>
  </si>
  <si>
    <t>0,1019</t>
  </si>
  <si>
    <t>1,0062</t>
  </si>
  <si>
    <t>2,3027</t>
  </si>
  <si>
    <t>1,5653</t>
  </si>
  <si>
    <t>0,6280</t>
  </si>
  <si>
    <t>8,2120</t>
  </si>
  <si>
    <t>395,5800</t>
  </si>
  <si>
    <t>8,7028</t>
  </si>
  <si>
    <t>8,0638</t>
  </si>
  <si>
    <t>10,9629</t>
  </si>
  <si>
    <t>17,7660</t>
  </si>
  <si>
    <t xml:space="preserve"> MATED-11328 </t>
  </si>
  <si>
    <t>PREGO 12X12 SEM CABEÇA (COMPRIMENTO: 28,0MM|DIÂMETRO: 1,8MM|QUANTIDADE POR QUILO: 1681)</t>
  </si>
  <si>
    <t>13,7200</t>
  </si>
  <si>
    <t>0,2081</t>
  </si>
  <si>
    <t xml:space="preserve"> MATED-12344 </t>
  </si>
  <si>
    <t>ALIZAR PARA UMA (1) FACE DE PORTA (LARGURA: 7CM|ESPESSURA: 1CM|MADEIRA DE LEI: TAUARI, CEDRINHO, ANGELIM, EUCALIPTO OU EQUIVALENTE DA REGIÃO)</t>
  </si>
  <si>
    <t>52,2100</t>
  </si>
  <si>
    <t>3,1676</t>
  </si>
  <si>
    <t xml:space="preserve"> 91688 </t>
  </si>
  <si>
    <t>SERRA CIRCULAR DE BANCADA COM MOTOR ELÉTRICO POTÊNCIA DE 5HP, COM COIFA PARA DISCO 10" - DEPRECIAÇÃO. AF_08/2015</t>
  </si>
  <si>
    <t xml:space="preserve"> 91689 </t>
  </si>
  <si>
    <t>SERRA CIRCULAR DE BANCADA COM MOTOR ELÉTRICO POTÊNCIA DE 5HP, COM COIFA PARA DISCO 10" - JUROS. AF_08/2015</t>
  </si>
  <si>
    <t xml:space="preserve"> 91690 </t>
  </si>
  <si>
    <t>SERRA CIRCULAR DE BANCADA COM MOTOR ELÉTRICO POTÊNCIA DE 5HP, COM COIFA PARA DISCO 10" - MANUTENÇÃO. AF_08/2015</t>
  </si>
  <si>
    <t xml:space="preserve"> 91691 </t>
  </si>
  <si>
    <t>SERRA CIRCULAR DE BANCADA COM MOTOR ELÉTRICO POTÊNCIA DE 5HP, COM COIFA PARA DISCO 10" - MATERIAIS NA OPERAÇÃO. AF_08/2015</t>
  </si>
  <si>
    <t xml:space="preserve"> 00014618 </t>
  </si>
  <si>
    <t>SERRA CIRCULAR DE BANCADA COM MOTOR ELETRICO, POTENCIA DE *1600* W, PARA DISCO DE DIAMETRO DE 10" (250 MM)</t>
  </si>
  <si>
    <t xml:space="preserve"> EQED-25558 </t>
  </si>
  <si>
    <t>MÁQUINA DE CORTE/DOBRA PARA CHAPAS (TIPO: MANUAL|APLICAÇÃO: CORTE, DOBRA E CALANDRA|ESPESSURA MÁXIMA DA CHAPA: 2,5MM*|LARGURA MÁXIMA DO MATERIAL: 1270MM*|OPERADOR: NÃO INCLUSO)*VALORES REFERENCIAIS APROXIMADOS</t>
  </si>
  <si>
    <t>0,3774</t>
  </si>
  <si>
    <t>0,0613</t>
  </si>
  <si>
    <t>0,0083</t>
  </si>
  <si>
    <t>3,0195</t>
  </si>
  <si>
    <t>3,4907</t>
  </si>
  <si>
    <t>0,1976</t>
  </si>
  <si>
    <t xml:space="preserve"> MATED-31493 </t>
  </si>
  <si>
    <t>FITA DUPLA FACE (LARGURA: 12MM|COR: TRANSPARENTE|COMPRIMENTO DO ROLO*: 20M|APLICAÇÃO: USO GERAL)*VALORES REFERENCIAIS APROXIMADOS</t>
  </si>
  <si>
    <t>2,2600</t>
  </si>
  <si>
    <t>0,2848</t>
  </si>
  <si>
    <t>2,3479</t>
  </si>
  <si>
    <t xml:space="preserve"> EQED-23061 </t>
  </si>
  <si>
    <t>MÁQUINA DE SOLDA (TIPO: TRANSFORMADORA|PESO*: 25KG|FAIXA DE CORRENTE: 55-250A|SOLDAGEM: ELETRODO REVESTIDO|CONSUMO: 9,2KW|REFERÊNCIA: E9547 OU EQUIVALENTE|OPERADOR: NÃO INCLUSO)*VALORES REFERENCIAIS APROXIMADOS</t>
  </si>
  <si>
    <t xml:space="preserve"> MATED-26580 </t>
  </si>
  <si>
    <t>ELETRODO REVESTIDO PARA SOLDA (FAIXA DE CORRENTE ELÉTRICA: 90-120A|COMPRIMENTO: 350MM|CLASSIFICAÇÃO: E309L-17|APLICAÇÃO: AÇO INOX AISI 304)</t>
  </si>
  <si>
    <t>79,7800</t>
  </si>
  <si>
    <t>26,5934</t>
  </si>
  <si>
    <t>6,0189</t>
  </si>
  <si>
    <t>1,6980</t>
  </si>
  <si>
    <t xml:space="preserve"> MATED-11834 </t>
  </si>
  <si>
    <t>SOQUETE PARA LÂMPADA (BASE: G13|SISTEMA: ANTI-VIBRATÓRIO|PORTA-STARTER: NÃO|TIPO: LÂMPADA TUBULAR [T8-T10]|CORRENTE: 2A|TENSÃO: 500V|MATERIAL: POLICARBONATO|COR: BRANCA)</t>
  </si>
  <si>
    <t>1,6800</t>
  </si>
  <si>
    <t>3,3600</t>
  </si>
  <si>
    <t>5,5755</t>
  </si>
  <si>
    <t>6,8145</t>
  </si>
  <si>
    <t xml:space="preserve"> MATED-15597 </t>
  </si>
  <si>
    <t>SUPORTE PARA PLACA (TIPO DA PLACA: 4"X2"|QUANTIDADE DE MÓDULOS: 3 MÓDULOS|MATERIAL: PLÁSTICO|POSIÇÃO: VERTICAL OU HORIZONTAL|PARAFUSOS: INCLUÍDOS)</t>
  </si>
  <si>
    <t xml:space="preserve"> MATED-34415 </t>
  </si>
  <si>
    <t>TERMINAL ELÉTRICO (TIPO: ILHÓS|MATERIAL: COBRE ESTANHADO|BITOLA: 16MM2)</t>
  </si>
  <si>
    <t xml:space="preserve"> MATED-34410 </t>
  </si>
  <si>
    <t>TERMINAL ELÉTRICO (TIPO: ILHÓS|MATERIAL: COBRE ESTANHADO|BITOLA: 2,5MM2)</t>
  </si>
  <si>
    <t xml:space="preserve"> MATED-34416 </t>
  </si>
  <si>
    <t>TERMINAL ELÉTRICO (TIPO: ILHÓS|MATERIAL: COBRE ESTANHADO|BITOLA: 25MM2)</t>
  </si>
  <si>
    <t>0,6800</t>
  </si>
  <si>
    <t xml:space="preserve"> MATED-34411 </t>
  </si>
  <si>
    <t>TERMINAL ELÉTRICO (TIPO: ILHÓS|MATERIAL: COBRE ESTANHADO|BITOLA: 4MM2)</t>
  </si>
  <si>
    <t xml:space="preserve"> MATED-34412 </t>
  </si>
  <si>
    <t>TERMINAL ELÉTRICO (TIPO: ILHÓS|MATERIAL: COBRE ESTANHADO|BITOLA: 6MM2)</t>
  </si>
  <si>
    <t>8,9700</t>
  </si>
  <si>
    <t>0,4673</t>
  </si>
  <si>
    <t>0,5711</t>
  </si>
  <si>
    <t>55,7700</t>
  </si>
  <si>
    <t>111,5400</t>
  </si>
  <si>
    <t xml:space="preserve"> MATED-12569 </t>
  </si>
  <si>
    <t>TORNEIRA DE BOIA EM LATÃO E BOIA PLÁSTICA PARA CAIXA D ÁGUA (DIÂMETRO DA SEÇÃO: 1/2")</t>
  </si>
  <si>
    <t>47,0900</t>
  </si>
  <si>
    <t>1,5924</t>
  </si>
  <si>
    <t>3,9097</t>
  </si>
  <si>
    <t>16,7129</t>
  </si>
  <si>
    <t xml:space="preserve"> EQED-23071 </t>
  </si>
  <si>
    <t>VIBRADOR DE IMERSÃO PARA CONCRETO (PESO*: 19KG|POTÊNCIA NOMINAL: 4,1KW|COMBUSTÍVEL: GASOLINA|REFERÊNCIA: E9069 OU EQUIVALENTE|OPERADOR: NÃO INCLUSO)*VALORES REFERENCIAIS APROXIMADOS</t>
  </si>
  <si>
    <t>42,3900</t>
  </si>
  <si>
    <t>31,6965</t>
  </si>
  <si>
    <t xml:space="preserve"> 89009 </t>
  </si>
  <si>
    <t>TRATOR DE ESTEIRAS, POTÊNCIA 150 HP, PESO OPERACIONAL 16,7 T, COM RODA MOTRIZ ELEVADA E LÂMINA 3,18 M3 - DEPRECIAÇÃO. AF_06/2014</t>
  </si>
  <si>
    <t xml:space="preserve"> 88324 </t>
  </si>
  <si>
    <t>TRATORISTA COM ENCARGOS COMPLEMENTARES</t>
  </si>
  <si>
    <t xml:space="preserve"> 89010 </t>
  </si>
  <si>
    <t>TRATOR DE ESTEIRAS, POTÊNCIA 150 HP, PESO OPERACIONAL 16,7 T, COM RODA MOTRIZ ELEVADA E LÂMINA 3,18 M3 - JUROS. AF_06/2014</t>
  </si>
  <si>
    <t xml:space="preserve"> 53810 </t>
  </si>
  <si>
    <t>TRATOR DE ESTEIRAS, POTÊNCIA 150 HP, PESO OPERACIONAL 16,7 T, COM RODA MOTRIZ ELEVADA E LÂMINA 3,18 M3 - MANUTENÇÃO. AF_06/2014</t>
  </si>
  <si>
    <t xml:space="preserve"> 5721 </t>
  </si>
  <si>
    <t>TRATOR DE ESTEIRAS, POTÊNCIA 150 HP, PESO OPERACIONAL 16,7 T, COM RODA MOTRIZ ELEVADA E LÂMINA 3,18 M3 - MATERIAIS NA OPERAÇÃO. AF_06/2014</t>
  </si>
  <si>
    <t xml:space="preserve"> 00007624 </t>
  </si>
  <si>
    <t>TRATOR DE ESTEIRAS, POTENCIA DE 150 HP, PESO OPERACIONAL DE 16,7 T, COM RODA MOTRIZ ELEVADA E LAMINA COM CONTATO DE 3,18M3</t>
  </si>
  <si>
    <t xml:space="preserve"> 00004221 </t>
  </si>
  <si>
    <t>OLEO DIESEL COMBUSTIVEL COMUM METROPOLITANO S-10 OU S-500</t>
  </si>
  <si>
    <t xml:space="preserve"> MATED-27957 </t>
  </si>
  <si>
    <t>TUBO DE AÇO (TIPO: CONDUÇÃO COM COSTURA|MATERIAL: AÇO GALVANIZADO|NORMA: NBR-5580)</t>
  </si>
  <si>
    <t>11,3000</t>
  </si>
  <si>
    <t>16,2350</t>
  </si>
  <si>
    <t>23,8990</t>
  </si>
  <si>
    <t>39,2610</t>
  </si>
  <si>
    <t>49,7027</t>
  </si>
  <si>
    <t xml:space="preserve"> MATED-27954 </t>
  </si>
  <si>
    <t>TUBO DE AÇO (TIPO: INDUSTRIAL COM COSTURA|MATERIAL: AÇO GALVANIZADO|NORMA: NBR-6591)</t>
  </si>
  <si>
    <t>8,8500</t>
  </si>
  <si>
    <t>6,3575</t>
  </si>
  <si>
    <t>15,8050</t>
  </si>
  <si>
    <t>13,0524</t>
  </si>
  <si>
    <t>13,0258</t>
  </si>
  <si>
    <t xml:space="preserve"> MATED-11492 </t>
  </si>
  <si>
    <t>TUBO DE LIGAÇÃO PARA BACIA SANITÁRIA (MATERIAL: LATÃO|ACABAMENTO: CROMADO|COMPRIMENTO: 250MM|DIÂMETRO DA SEÇÃO: 1.1/2"|CANOPLA: INCLUSO|SPUD: INCLUSO)</t>
  </si>
  <si>
    <t>100,9300</t>
  </si>
  <si>
    <t xml:space="preserve"> 00039660 </t>
  </si>
  <si>
    <t>TUBO DE COBRE FLEXIVEL, D = 1/2 ", E = 0,79 MM, PARA AR-CONDICIONADO/ INSTALACOES GAS RESIDENCIAIS E COMERCIAIS</t>
  </si>
  <si>
    <t xml:space="preserve"> 00039737 </t>
  </si>
  <si>
    <t>TUBO DE BORRACHA ELASTOMERICA FLEXIVEL, PRETA, PARA ISOLAMENTO TERMICO DE TUBULACAO, DN 1/2" (12 MM), E= 19 MM, COEFICIENTE DE CONDUTIVIDADE TERMICA 0,036W/MK, VAPOR DE AGUA MAIOR OU IGUAL A 10.000</t>
  </si>
  <si>
    <t xml:space="preserve"> 00039741 </t>
  </si>
  <si>
    <t>TUBO DE BORRACHA ELASTOMERICA FLEXIVEL, PRETA, PARA ISOLAMENTO TERMICO DE TUBULACAO, DN 3/8" (10 MM), E= 19 MM, COEFICIENTE DE CONDUTIVIDADE TERMICA 0,036W/MK, VAPOR DE AGUA MAIOR OU IGUAL A 10.000</t>
  </si>
  <si>
    <t xml:space="preserve"> 00039664 </t>
  </si>
  <si>
    <t>TUBO DE COBRE FLEXIVEL, D = 3/8 ", E = 0,79 MM, PARA AR-CONDICIONADO/ INSTALACOES GAS RESIDENCIAIS E COMERCIAIS</t>
  </si>
  <si>
    <t xml:space="preserve"> 00039853 </t>
  </si>
  <si>
    <t>TUBO DE BORRACHA ELASTOMERICA FLEXIVEL, PRETA, PARA ISOLAMENTO TERMICO DE TUBULACAO, DN 5/8" (15 MM), E= 19 MM, COEFICIENTE DE CONDUTIVIDADE TERMICA 0,036W/MK, VAPOR DE AGUA MAIOR OU IGUAL A 10.000</t>
  </si>
  <si>
    <t xml:space="preserve"> 00039665 </t>
  </si>
  <si>
    <t>TUBO DE COBRE FLEXIVEL, D = 5/8 ", E = 0,79 MM, PARA AR-CONDICIONADO/ INSTALACOES GAS RESIDENCIAIS E COMERCIAIS</t>
  </si>
  <si>
    <t xml:space="preserve"> 90583 </t>
  </si>
  <si>
    <t>VIBRADOR DE IMERSÃO, DIÂMETRO DE PONTEIRA 45MM, MOTOR ELÉTRICO TRIFÁSICO POTÊNCIA DE 2 CV - JUROS. AF_06/2015</t>
  </si>
  <si>
    <t xml:space="preserve"> 90582 </t>
  </si>
  <si>
    <t>VIBRADOR DE IMERSÃO, DIÂMETRO DE PONTEIRA 45MM, MOTOR ELÉTRICO TRIFÁSICO POTÊNCIA DE 2 CV - DEPRECIAÇÃO. AF_06/2015</t>
  </si>
  <si>
    <t xml:space="preserve"> 90584 </t>
  </si>
  <si>
    <t>VIBRADOR DE IMERSÃO, DIÂMETRO DE PONTEIRA 45MM, MOTOR ELÉTRICO TRIFÁSICO POTÊNCIA DE 2 CV - MANUTENÇÃO. AF_06/2015</t>
  </si>
  <si>
    <t xml:space="preserve"> 90585 </t>
  </si>
  <si>
    <t>VIBRADOR DE IMERSÃO, DIÂMETRO DE PONTEIRA 45MM, MOTOR ELÉTRICO TRIFÁSICO POTÊNCIA DE 2 CV - MATERIAIS NA OPERAÇÃO. AF_06/2015</t>
  </si>
  <si>
    <t xml:space="preserve"> 00013896 </t>
  </si>
  <si>
    <t>VIBRADOR DE IMERSAO, DIAMETRO DA PONTEIRA DE *45* MM, COM MOTOR ELETRICO TRIFASICO DE 2 HP (2 CV)</t>
  </si>
  <si>
    <t xml:space="preserve"> MATED-9224 </t>
  </si>
  <si>
    <t>VIDRO COMUM (COR: INCOLOR|ESPESSURA: 3MM|TEXTURA: LISA)</t>
  </si>
  <si>
    <t>74,9800</t>
  </si>
  <si>
    <t>6,0618</t>
  </si>
  <si>
    <t>3,9800</t>
  </si>
  <si>
    <t>8,7560</t>
  </si>
  <si>
    <t>6,6323</t>
  </si>
  <si>
    <t xml:space="preserve"> MATED-9246 </t>
  </si>
  <si>
    <t>VIDRO FANTASIA (COR: INCOLOR|ESPESSURA: 3MM|TEXTURA: MINI-BOREAL, MARTELADO OU CANELADO)</t>
  </si>
  <si>
    <t>87,1200</t>
  </si>
  <si>
    <t xml:space="preserve"> MATED-9132 </t>
  </si>
  <si>
    <t>VÁLVULA DE DESCARGA METÁLICA COM REGISTRO INTERNO COM ACABAMENTO (ACIONAMENTO: DUPLO|DIÂMETRO DA SEÇÃO: 1.1/2"|ACABAMENTO: INCLUSO|ACESSÓRIOS: INCLUSO)</t>
  </si>
  <si>
    <t>155,4100</t>
  </si>
  <si>
    <t>Valor Final do Orçamento</t>
  </si>
  <si>
    <t>BDI - SERVIÇOS</t>
  </si>
  <si>
    <t>CONSTRUÇÃO DE EDIFÍCIOS</t>
  </si>
  <si>
    <t>PLANILHA MODELO:</t>
  </si>
  <si>
    <t>REV_00</t>
  </si>
  <si>
    <t>CONSTRUÇÃO DE RODOVIAS E FERROVIAS</t>
  </si>
  <si>
    <t>NÃO DESONERADA</t>
  </si>
  <si>
    <t>CONSTRUÇÃO DE REDES DE ABASTECIMENTO DE ÁGUA, COLETA DE ESGOTO E CONSTRUÇÕES CORRELATAS</t>
  </si>
  <si>
    <t>CONSTRUÇÃO DE MANUNTEÇÃO DE ESTAÇÕES E REDES DE DISTRIBUIÇÃO DE ENERGIA ELÉTRICA</t>
  </si>
  <si>
    <t>OBRAS PORTUÁRIAS, MARÍTIMAS E FLUVIAIS</t>
  </si>
  <si>
    <t>CAEMA</t>
  </si>
  <si>
    <t>AC =</t>
  </si>
  <si>
    <t>ADMINISTRAÇÃO CENTRAL =</t>
  </si>
  <si>
    <t>S + G =</t>
  </si>
  <si>
    <t>SEGURO + GARANTIAS =</t>
  </si>
  <si>
    <t>R =</t>
  </si>
  <si>
    <t>RISCO =</t>
  </si>
  <si>
    <t>ADM</t>
  </si>
  <si>
    <t>SG</t>
  </si>
  <si>
    <t>RI</t>
  </si>
  <si>
    <t>DF</t>
  </si>
  <si>
    <t>LU</t>
  </si>
  <si>
    <t>DF =</t>
  </si>
  <si>
    <t>DESPESAS FINANCEIRAS =</t>
  </si>
  <si>
    <t>L =</t>
  </si>
  <si>
    <t>LUCRO =</t>
  </si>
  <si>
    <t>I =</t>
  </si>
  <si>
    <t>IMPOSTOS =</t>
  </si>
  <si>
    <t>COFINS</t>
  </si>
  <si>
    <t>PIS</t>
  </si>
  <si>
    <t>ISS</t>
  </si>
  <si>
    <t>CPRB</t>
  </si>
  <si>
    <t>BDI =</t>
  </si>
  <si>
    <t>[</t>
  </si>
  <si>
    <t>[(</t>
  </si>
  <si>
    <t>+</t>
  </si>
  <si>
    <t>)x</t>
  </si>
  <si>
    <t>(</t>
  </si>
  <si>
    <t>)]</t>
  </si>
  <si>
    <t>]</t>
  </si>
  <si>
    <t>=</t>
  </si>
  <si>
    <t>-</t>
  </si>
  <si>
    <t>)</t>
  </si>
  <si>
    <t>1 - FORMULA CONFORME ACORDAO nº 2622/2013 TCU - PLENÁRIO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</si>
</sst>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R$&quot;\ * #,##0.00_-;\-&quot;R$&quot;\ * #,##0.00_-;_-&quot;R$&quot;\ * &quot;-&quot;??_-;_-@_-"/>
    <numFmt numFmtId="164" formatCode="#,##0.00\ %"/>
    <numFmt numFmtId="165" formatCode="#,##0.0000"/>
    <numFmt numFmtId="166" formatCode="#,##0.0000000"/>
    <numFmt numFmtId="167" formatCode="0.000"/>
    <numFmt numFmtId="168" formatCode="&quot;R$&quot;\ #,##0.00"/>
    <numFmt numFmtId="169" formatCode="_(* #,##0.00_);_(* \(#,##0.00\);_(* &quot;-&quot;??_);_(@_)"/>
    <numFmt numFmtId="170" formatCode="&quot;R$ &quot;#,##0.00"/>
    <numFmt numFmtId="171" formatCode="#,##0.000"/>
    <numFmt numFmtId="172" formatCode="0.0000"/>
  </numFmts>
  <fonts count="38">
    <font>
      <sz val="11"/>
      <name val="Arial"/>
      <family val="1"/>
    </font>
    <font>
      <sz val="11"/>
      <color theme="1"/>
      <name val="Aptos Narrow"/>
      <family val="2"/>
      <scheme val="minor"/>
    </font>
    <font>
      <b/>
      <sz val="11"/>
      <name val="Arial"/>
      <family val="1"/>
    </font>
    <font>
      <b/>
      <sz val="11"/>
      <name val="Arial"/>
      <family val="1"/>
    </font>
    <font>
      <b/>
      <sz val="11"/>
      <name val="Arial"/>
      <family val="1"/>
    </font>
    <font>
      <b/>
      <sz val="11"/>
      <name val="Arial"/>
      <family val="1"/>
    </font>
    <font>
      <b/>
      <sz val="10"/>
      <color rgb="FF000000"/>
      <name val="Arial"/>
      <family val="1"/>
    </font>
    <font>
      <b/>
      <sz val="10"/>
      <color rgb="FF000000"/>
      <name val="Arial"/>
      <family val="1"/>
    </font>
    <font>
      <b/>
      <sz val="10"/>
      <color rgb="FF000000"/>
      <name val="Arial"/>
      <family val="1"/>
    </font>
    <font>
      <b/>
      <sz val="10"/>
      <color rgb="FF000000"/>
      <name val="Arial"/>
      <family val="1"/>
    </font>
    <font>
      <b/>
      <sz val="10"/>
      <color rgb="FF000000"/>
      <name val="Arial"/>
      <family val="1"/>
    </font>
    <font>
      <b/>
      <sz val="10"/>
      <name val="Arial"/>
      <family val="1"/>
    </font>
    <font>
      <sz val="10"/>
      <color rgb="FF000000"/>
      <name val="Arial"/>
      <family val="1"/>
    </font>
    <font>
      <sz val="10"/>
      <color rgb="FF000000"/>
      <name val="Arial"/>
      <family val="1"/>
    </font>
    <font>
      <sz val="10"/>
      <color rgb="FF000000"/>
      <name val="Arial"/>
      <family val="1"/>
    </font>
    <font>
      <sz val="10"/>
      <color rgb="FF000000"/>
      <name val="Arial"/>
      <family val="1"/>
    </font>
    <font>
      <sz val="10"/>
      <color rgb="FF000000"/>
      <name val="Arial"/>
      <family val="1"/>
    </font>
    <font>
      <sz val="10"/>
      <name val="Arial"/>
      <family val="1"/>
    </font>
    <font>
      <b/>
      <sz val="10"/>
      <name val="Arial"/>
      <family val="1"/>
    </font>
    <font>
      <b/>
      <sz val="10"/>
      <name val="Arial"/>
      <family val="1"/>
    </font>
    <font>
      <b/>
      <sz val="10"/>
      <name val="Arial"/>
      <family val="1"/>
    </font>
    <font>
      <b/>
      <sz val="10"/>
      <name val="Arial"/>
      <family val="1"/>
    </font>
    <font>
      <sz val="10"/>
      <name val="Arial"/>
      <family val="1"/>
    </font>
    <font>
      <sz val="10"/>
      <name val="Arial"/>
      <family val="1"/>
    </font>
    <font>
      <sz val="11"/>
      <name val="Arial"/>
      <family val="1"/>
    </font>
    <font>
      <b/>
      <sz val="10"/>
      <color indexed="8"/>
      <name val="Arial"/>
      <family val="2"/>
    </font>
    <font>
      <b/>
      <sz val="10"/>
      <name val="Arial"/>
      <family val="2"/>
    </font>
    <font>
      <sz val="10"/>
      <name val="Arial"/>
      <family val="2"/>
    </font>
    <font>
      <sz val="9"/>
      <color indexed="8"/>
      <name val="Arial"/>
      <family val="2"/>
    </font>
    <font>
      <sz val="9"/>
      <name val="Arial"/>
      <family val="2"/>
    </font>
    <font>
      <b/>
      <sz val="9"/>
      <color indexed="8"/>
      <name val="Arial"/>
      <family val="2"/>
    </font>
    <font>
      <sz val="8"/>
      <name val="Arial"/>
      <family val="2"/>
    </font>
    <font>
      <b/>
      <sz val="9"/>
      <name val="Arial"/>
      <family val="2"/>
    </font>
    <font>
      <b/>
      <sz val="11"/>
      <color theme="1"/>
      <name val="Aptos Narrow"/>
      <family val="2"/>
      <scheme val="minor"/>
    </font>
    <font>
      <b/>
      <sz val="16"/>
      <color rgb="FF000000"/>
      <name val="Arial"/>
      <family val="2"/>
    </font>
    <font>
      <sz val="9"/>
      <color theme="1"/>
      <name val="Aptos Narrow"/>
      <family val="2"/>
      <scheme val="minor"/>
    </font>
    <font>
      <sz val="10"/>
      <color theme="1"/>
      <name val="Aptos Narrow"/>
      <family val="2"/>
      <scheme val="minor"/>
    </font>
    <font>
      <sz val="28"/>
      <color theme="1"/>
      <name val="Aptos Narrow"/>
      <family val="2"/>
      <scheme val="minor"/>
    </font>
  </fonts>
  <fills count="31">
    <fill>
      <patternFill patternType="none"/>
    </fill>
    <fill>
      <patternFill patternType="gray125"/>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D8ECF6"/>
        <bgColor rgb="FFD8ECF6"/>
      </patternFill>
    </fill>
    <fill>
      <patternFill patternType="solid">
        <fgColor rgb="FFD8ECF6"/>
        <bgColor rgb="FFD8ECF6"/>
      </patternFill>
    </fill>
    <fill>
      <patternFill patternType="solid">
        <fgColor rgb="FFD8ECF6"/>
        <bgColor rgb="FFD8ECF6"/>
      </patternFill>
    </fill>
    <fill>
      <patternFill patternType="solid">
        <fgColor rgb="FFD8ECF6"/>
        <bgColor rgb="FFD8ECF6"/>
      </patternFill>
    </fill>
    <fill>
      <patternFill patternType="solid">
        <fgColor rgb="FFD8ECF6"/>
        <bgColor rgb="FFD8ECF6"/>
      </patternFill>
    </fill>
    <fill>
      <patternFill patternType="solid">
        <fgColor rgb="FFDFF0D8"/>
        <bgColor rgb="FFDFF0D8"/>
      </patternFill>
    </fill>
    <fill>
      <patternFill patternType="solid">
        <fgColor rgb="FFDFF0D8"/>
        <bgColor rgb="FFDFF0D8"/>
      </patternFill>
    </fill>
    <fill>
      <patternFill patternType="solid">
        <fgColor rgb="FFDFF0D8"/>
        <bgColor rgb="FFDFF0D8"/>
      </patternFill>
    </fill>
    <fill>
      <patternFill patternType="solid">
        <fgColor rgb="FFDFF0D8"/>
        <bgColor rgb="FFDFF0D8"/>
      </patternFill>
    </fill>
    <fill>
      <patternFill patternType="solid">
        <fgColor rgb="FFDFF0D8"/>
        <bgColor rgb="FFDFF0D8"/>
      </patternFill>
    </fill>
    <fill>
      <patternFill patternType="solid">
        <fgColor rgb="FFD6D6D6"/>
        <bgColor rgb="FFD6D6D6"/>
      </patternFill>
    </fill>
    <fill>
      <patternFill patternType="solid">
        <fgColor rgb="FFEFEFEF"/>
        <bgColor rgb="FFEFEFEF"/>
      </patternFill>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DFF0D8"/>
        <bgColor rgb="FFDFF0D8"/>
      </patternFill>
    </fill>
    <fill>
      <patternFill patternType="solid">
        <fgColor rgb="FFFFFFFF"/>
        <bgColor rgb="FFFFFFFF"/>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gray0625">
        <fgColor indexed="9"/>
        <bgColor theme="0"/>
      </patternFill>
    </fill>
    <fill>
      <patternFill patternType="solid">
        <fgColor theme="9" tint="0.79995117038483843"/>
        <bgColor indexed="64"/>
      </patternFill>
    </fill>
  </fills>
  <borders count="62">
    <border>
      <left/>
      <right/>
      <top/>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style="medium">
        <color indexed="64"/>
      </left>
      <right/>
      <top/>
      <bottom/>
      <diagonal/>
    </border>
    <border>
      <left/>
      <right style="thin">
        <color indexed="64"/>
      </right>
      <top/>
      <bottom/>
      <diagonal/>
    </border>
    <border>
      <left/>
      <right/>
      <top/>
      <bottom style="thin">
        <color indexed="64"/>
      </bottom>
      <diagonal/>
    </border>
    <border>
      <left style="thin">
        <color rgb="FFCCCCCC"/>
      </left>
      <right style="thin">
        <color rgb="FFCCCCCC"/>
      </right>
      <top/>
      <bottom style="thin">
        <color rgb="FFCCCCCC"/>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rgb="FFCCCCCC"/>
      </right>
      <top/>
      <bottom style="thin">
        <color rgb="FFCCCCCC"/>
      </bottom>
      <diagonal/>
    </border>
    <border>
      <left style="thin">
        <color rgb="FFCCCCCC"/>
      </left>
      <right style="medium">
        <color indexed="64"/>
      </right>
      <top/>
      <bottom style="thin">
        <color rgb="FFCCCCCC"/>
      </bottom>
      <diagonal/>
    </border>
    <border>
      <left style="medium">
        <color indexed="64"/>
      </left>
      <right style="thin">
        <color rgb="FFCCCCCC"/>
      </right>
      <top style="thin">
        <color rgb="FFCCCCCC"/>
      </top>
      <bottom style="thin">
        <color rgb="FFCCCCCC"/>
      </bottom>
      <diagonal/>
    </border>
    <border>
      <left style="thin">
        <color rgb="FFCCCCCC"/>
      </left>
      <right style="medium">
        <color indexed="64"/>
      </right>
      <top style="thin">
        <color rgb="FFCCCCCC"/>
      </top>
      <bottom style="thin">
        <color rgb="FFCCCCCC"/>
      </bottom>
      <diagonal/>
    </border>
    <border>
      <left style="medium">
        <color indexed="64"/>
      </left>
      <right style="thin">
        <color rgb="FFCCCCCC"/>
      </right>
      <top style="thin">
        <color rgb="FFCCCCCC"/>
      </top>
      <bottom style="medium">
        <color indexed="64"/>
      </bottom>
      <diagonal/>
    </border>
    <border>
      <left style="thin">
        <color rgb="FFCCCCCC"/>
      </left>
      <right style="thin">
        <color rgb="FFCCCCCC"/>
      </right>
      <top style="thin">
        <color rgb="FFCCCCCC"/>
      </top>
      <bottom style="medium">
        <color indexed="64"/>
      </bottom>
      <diagonal/>
    </border>
    <border>
      <left style="thin">
        <color rgb="FFCCCCCC"/>
      </left>
      <right style="medium">
        <color indexed="64"/>
      </right>
      <top style="thin">
        <color rgb="FFCCCCCC"/>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thick">
        <color rgb="FF000000"/>
      </top>
      <bottom/>
      <diagonal/>
    </border>
    <border>
      <left/>
      <right style="medium">
        <color indexed="64"/>
      </right>
      <top style="thick">
        <color rgb="FF000000"/>
      </top>
      <bottom/>
      <diagonal/>
    </border>
  </borders>
  <cellStyleXfs count="8">
    <xf numFmtId="0" fontId="0" fillId="0" borderId="0"/>
    <xf numFmtId="9" fontId="24" fillId="0" borderId="0" applyFont="0" applyFill="0" applyBorder="0" applyAlignment="0" applyProtection="0"/>
    <xf numFmtId="0" fontId="27" fillId="0" borderId="0"/>
    <xf numFmtId="169" fontId="27" fillId="0" borderId="0" applyFont="0" applyFill="0" applyBorder="0" applyAlignment="0" applyProtection="0"/>
    <xf numFmtId="44" fontId="27" fillId="0" borderId="0" applyFont="0" applyFill="0" applyBorder="0" applyAlignment="0" applyProtection="0"/>
    <xf numFmtId="9" fontId="27" fillId="0" borderId="0" applyFont="0" applyFill="0" applyBorder="0" applyAlignment="0" applyProtection="0"/>
    <xf numFmtId="0" fontId="1" fillId="0" borderId="0"/>
    <xf numFmtId="9" fontId="1" fillId="0" borderId="0" applyFont="0" applyFill="0" applyBorder="0" applyAlignment="0" applyProtection="0"/>
  </cellStyleXfs>
  <cellXfs count="316">
    <xf numFmtId="0" fontId="0" fillId="0" borderId="0" xfId="0"/>
    <xf numFmtId="0" fontId="26" fillId="0" borderId="14" xfId="0" applyFont="1" applyBorder="1" applyAlignment="1">
      <alignment horizontal="center" vertical="center"/>
    </xf>
    <xf numFmtId="0" fontId="5" fillId="4" borderId="28" xfId="0" applyFont="1" applyFill="1" applyBorder="1" applyAlignment="1">
      <alignment horizontal="center" vertical="center" wrapText="1"/>
    </xf>
    <xf numFmtId="0" fontId="0" fillId="0" borderId="0" xfId="0" applyAlignment="1">
      <alignment horizontal="center" vertical="center"/>
    </xf>
    <xf numFmtId="0" fontId="26" fillId="0" borderId="16" xfId="0" applyFont="1" applyBorder="1" applyAlignment="1">
      <alignment horizontal="center" vertical="center"/>
    </xf>
    <xf numFmtId="10" fontId="26" fillId="0" borderId="16" xfId="1" applyNumberFormat="1" applyFont="1" applyFill="1" applyBorder="1" applyAlignment="1">
      <alignment horizontal="center" vertical="center"/>
    </xf>
    <xf numFmtId="0" fontId="5" fillId="4" borderId="36" xfId="0" applyFont="1" applyFill="1" applyBorder="1" applyAlignment="1">
      <alignment horizontal="center" vertical="center" wrapText="1"/>
    </xf>
    <xf numFmtId="0" fontId="6" fillId="5" borderId="37" xfId="0" applyFont="1" applyFill="1" applyBorder="1" applyAlignment="1">
      <alignment horizontal="left" vertical="top" wrapText="1"/>
    </xf>
    <xf numFmtId="0" fontId="6" fillId="5" borderId="2" xfId="0" applyFont="1" applyFill="1" applyBorder="1" applyAlignment="1">
      <alignment horizontal="left" vertical="top" wrapText="1"/>
    </xf>
    <xf numFmtId="0" fontId="7" fillId="6" borderId="2" xfId="0" applyFont="1" applyFill="1" applyBorder="1" applyAlignment="1">
      <alignment horizontal="center" vertical="top" wrapText="1"/>
    </xf>
    <xf numFmtId="2" fontId="8" fillId="7" borderId="2" xfId="0" applyNumberFormat="1" applyFont="1" applyFill="1" applyBorder="1" applyAlignment="1">
      <alignment horizontal="center" vertical="center" wrapText="1"/>
    </xf>
    <xf numFmtId="168" fontId="8" fillId="7" borderId="2" xfId="0" applyNumberFormat="1" applyFont="1" applyFill="1" applyBorder="1" applyAlignment="1">
      <alignment horizontal="center" vertical="center" wrapText="1"/>
    </xf>
    <xf numFmtId="168" fontId="9" fillId="8" borderId="2" xfId="0" applyNumberFormat="1" applyFont="1" applyFill="1" applyBorder="1" applyAlignment="1">
      <alignment horizontal="center" vertical="center" wrapText="1"/>
    </xf>
    <xf numFmtId="164" fontId="10" fillId="9" borderId="38" xfId="0" applyNumberFormat="1" applyFont="1" applyFill="1" applyBorder="1" applyAlignment="1">
      <alignment horizontal="center" vertical="center" wrapText="1"/>
    </xf>
    <xf numFmtId="0" fontId="12" fillId="10" borderId="37" xfId="0" applyFont="1" applyFill="1" applyBorder="1" applyAlignment="1">
      <alignment horizontal="left" vertical="top" wrapText="1"/>
    </xf>
    <xf numFmtId="0" fontId="12" fillId="10" borderId="2" xfId="0" applyFont="1" applyFill="1" applyBorder="1" applyAlignment="1">
      <alignment horizontal="left" vertical="top" wrapText="1"/>
    </xf>
    <xf numFmtId="0" fontId="13" fillId="11" borderId="2" xfId="0" applyFont="1" applyFill="1" applyBorder="1" applyAlignment="1">
      <alignment horizontal="center" vertical="top" wrapText="1"/>
    </xf>
    <xf numFmtId="167" fontId="14" fillId="12" borderId="2" xfId="0" applyNumberFormat="1" applyFont="1" applyFill="1" applyBorder="1" applyAlignment="1">
      <alignment horizontal="center" vertical="center" wrapText="1"/>
    </xf>
    <xf numFmtId="168" fontId="15" fillId="13" borderId="2" xfId="0" applyNumberFormat="1" applyFont="1" applyFill="1" applyBorder="1" applyAlignment="1">
      <alignment horizontal="center" vertical="center" wrapText="1"/>
    </xf>
    <xf numFmtId="164" fontId="16" fillId="14" borderId="38" xfId="0" applyNumberFormat="1" applyFont="1" applyFill="1" applyBorder="1" applyAlignment="1">
      <alignment horizontal="center" vertical="center" wrapText="1"/>
    </xf>
    <xf numFmtId="2" fontId="14" fillId="12" borderId="2" xfId="0" applyNumberFormat="1" applyFont="1" applyFill="1" applyBorder="1" applyAlignment="1">
      <alignment horizontal="center" vertical="center" wrapText="1"/>
    </xf>
    <xf numFmtId="0" fontId="12" fillId="10" borderId="39" xfId="0" applyFont="1" applyFill="1" applyBorder="1" applyAlignment="1">
      <alignment horizontal="left" vertical="top" wrapText="1"/>
    </xf>
    <xf numFmtId="0" fontId="12" fillId="10" borderId="40" xfId="0" applyFont="1" applyFill="1" applyBorder="1" applyAlignment="1">
      <alignment horizontal="left" vertical="top" wrapText="1"/>
    </xf>
    <xf numFmtId="0" fontId="13" fillId="11" borderId="40" xfId="0" applyFont="1" applyFill="1" applyBorder="1" applyAlignment="1">
      <alignment horizontal="center" vertical="top" wrapText="1"/>
    </xf>
    <xf numFmtId="2" fontId="14" fillId="12" borderId="40" xfId="0" applyNumberFormat="1" applyFont="1" applyFill="1" applyBorder="1" applyAlignment="1">
      <alignment horizontal="center" vertical="center" wrapText="1"/>
    </xf>
    <xf numFmtId="168" fontId="15" fillId="13" borderId="40" xfId="0" applyNumberFormat="1" applyFont="1" applyFill="1" applyBorder="1" applyAlignment="1">
      <alignment horizontal="center" vertical="center" wrapText="1"/>
    </xf>
    <xf numFmtId="164" fontId="16" fillId="14" borderId="41" xfId="0" applyNumberFormat="1" applyFont="1" applyFill="1" applyBorder="1" applyAlignment="1">
      <alignment horizontal="center" vertical="center" wrapText="1"/>
    </xf>
    <xf numFmtId="0" fontId="23" fillId="22" borderId="3" xfId="0" applyFont="1" applyFill="1" applyBorder="1" applyAlignment="1">
      <alignment horizontal="center" vertical="top" wrapText="1"/>
    </xf>
    <xf numFmtId="0" fontId="23" fillId="22" borderId="4" xfId="0" applyFont="1" applyFill="1" applyBorder="1" applyAlignment="1">
      <alignment horizontal="center" vertical="top" wrapText="1"/>
    </xf>
    <xf numFmtId="0" fontId="23" fillId="22" borderId="5" xfId="0" applyFont="1" applyFill="1" applyBorder="1" applyAlignment="1">
      <alignment horizontal="center" vertical="center" wrapText="1"/>
    </xf>
    <xf numFmtId="0" fontId="20" fillId="19" borderId="0" xfId="0" applyFont="1" applyFill="1" applyAlignment="1">
      <alignment horizontal="right" vertical="top" wrapText="1"/>
    </xf>
    <xf numFmtId="0" fontId="22" fillId="21" borderId="0" xfId="0" applyFont="1" applyFill="1" applyAlignment="1">
      <alignment horizontal="left" vertical="top" wrapText="1"/>
    </xf>
    <xf numFmtId="0" fontId="19" fillId="18" borderId="25" xfId="0" applyFont="1" applyFill="1" applyBorder="1" applyAlignment="1">
      <alignment horizontal="center" vertical="top" wrapText="1"/>
    </xf>
    <xf numFmtId="0" fontId="19" fillId="18" borderId="0" xfId="0" applyFont="1" applyFill="1" applyAlignment="1">
      <alignment horizontal="center" vertical="top" wrapText="1"/>
    </xf>
    <xf numFmtId="0" fontId="19" fillId="18" borderId="42" xfId="0" applyFont="1" applyFill="1" applyBorder="1" applyAlignment="1">
      <alignment horizontal="center" vertical="center" wrapText="1"/>
    </xf>
    <xf numFmtId="0" fontId="27" fillId="25" borderId="0" xfId="2" applyFill="1"/>
    <xf numFmtId="0" fontId="26" fillId="25" borderId="9" xfId="2" applyFont="1" applyFill="1" applyBorder="1" applyAlignment="1">
      <alignment horizontal="center" vertical="center"/>
    </xf>
    <xf numFmtId="0" fontId="26" fillId="25" borderId="9" xfId="2" applyFont="1" applyFill="1" applyBorder="1" applyAlignment="1">
      <alignment horizontal="center" vertical="center" wrapText="1"/>
    </xf>
    <xf numFmtId="49" fontId="28" fillId="25" borderId="49" xfId="2" applyNumberFormat="1" applyFont="1" applyFill="1" applyBorder="1" applyAlignment="1">
      <alignment horizontal="center" vertical="top" wrapText="1"/>
    </xf>
    <xf numFmtId="10" fontId="27" fillId="25" borderId="49" xfId="2" applyNumberFormat="1" applyFill="1" applyBorder="1" applyAlignment="1">
      <alignment vertical="top" wrapText="1"/>
    </xf>
    <xf numFmtId="10" fontId="28" fillId="25" borderId="49" xfId="2" applyNumberFormat="1" applyFont="1" applyFill="1" applyBorder="1" applyAlignment="1">
      <alignment vertical="top" wrapText="1"/>
    </xf>
    <xf numFmtId="10" fontId="29" fillId="25" borderId="49" xfId="3" applyNumberFormat="1" applyFont="1" applyFill="1" applyBorder="1" applyAlignment="1">
      <alignment vertical="top" wrapText="1"/>
    </xf>
    <xf numFmtId="10" fontId="29" fillId="25" borderId="49" xfId="2" applyNumberFormat="1" applyFont="1" applyFill="1" applyBorder="1" applyAlignment="1">
      <alignment vertical="top" wrapText="1"/>
    </xf>
    <xf numFmtId="49" fontId="28" fillId="25" borderId="50" xfId="2" applyNumberFormat="1" applyFont="1" applyFill="1" applyBorder="1" applyAlignment="1">
      <alignment horizontal="center" vertical="top" wrapText="1"/>
    </xf>
    <xf numFmtId="44" fontId="27" fillId="25" borderId="49" xfId="4" applyFont="1" applyFill="1" applyBorder="1" applyAlignment="1">
      <alignment vertical="top" wrapText="1"/>
    </xf>
    <xf numFmtId="4" fontId="28" fillId="26" borderId="50" xfId="2" applyNumberFormat="1" applyFont="1" applyFill="1" applyBorder="1" applyAlignment="1">
      <alignment vertical="top" wrapText="1"/>
    </xf>
    <xf numFmtId="49" fontId="28" fillId="25" borderId="51" xfId="2" applyNumberFormat="1" applyFont="1" applyFill="1" applyBorder="1" applyAlignment="1">
      <alignment horizontal="center" vertical="top" wrapText="1"/>
    </xf>
    <xf numFmtId="49" fontId="30" fillId="25" borderId="52" xfId="2" applyNumberFormat="1" applyFont="1" applyFill="1" applyBorder="1" applyAlignment="1">
      <alignment horizontal="center" vertical="top" wrapText="1"/>
    </xf>
    <xf numFmtId="10" fontId="30" fillId="25" borderId="52" xfId="2" applyNumberFormat="1" applyFont="1" applyFill="1" applyBorder="1" applyAlignment="1">
      <alignment vertical="top" wrapText="1"/>
    </xf>
    <xf numFmtId="49" fontId="30" fillId="25" borderId="53" xfId="2" applyNumberFormat="1" applyFont="1" applyFill="1" applyBorder="1" applyAlignment="1">
      <alignment horizontal="center" vertical="top" wrapText="1"/>
    </xf>
    <xf numFmtId="170" fontId="30" fillId="25" borderId="53" xfId="2" applyNumberFormat="1" applyFont="1" applyFill="1" applyBorder="1" applyAlignment="1">
      <alignment vertical="top" wrapText="1"/>
    </xf>
    <xf numFmtId="170" fontId="27" fillId="25" borderId="0" xfId="2" applyNumberFormat="1" applyFill="1"/>
    <xf numFmtId="0" fontId="27" fillId="25" borderId="44" xfId="2" applyFill="1" applyBorder="1" applyAlignment="1">
      <alignment vertical="center"/>
    </xf>
    <xf numFmtId="0" fontId="27" fillId="25" borderId="0" xfId="2" applyFill="1" applyAlignment="1">
      <alignment vertical="center"/>
    </xf>
    <xf numFmtId="0" fontId="27" fillId="25" borderId="0" xfId="2" applyFill="1" applyAlignment="1">
      <alignment vertical="center" wrapText="1"/>
    </xf>
    <xf numFmtId="0" fontId="27" fillId="25" borderId="26" xfId="2" applyFill="1" applyBorder="1" applyAlignment="1">
      <alignment vertical="center"/>
    </xf>
    <xf numFmtId="0" fontId="26" fillId="25" borderId="54" xfId="2" applyFont="1" applyFill="1" applyBorder="1" applyAlignment="1">
      <alignment wrapText="1"/>
    </xf>
    <xf numFmtId="0" fontId="26" fillId="25" borderId="4" xfId="2" applyFont="1" applyFill="1" applyBorder="1" applyAlignment="1">
      <alignment wrapText="1"/>
    </xf>
    <xf numFmtId="0" fontId="27" fillId="25" borderId="54" xfId="2" applyFill="1" applyBorder="1"/>
    <xf numFmtId="0" fontId="27" fillId="25" borderId="4" xfId="2" applyFill="1" applyBorder="1"/>
    <xf numFmtId="0" fontId="27" fillId="25" borderId="55" xfId="2" applyFill="1" applyBorder="1"/>
    <xf numFmtId="0" fontId="26" fillId="25" borderId="44" xfId="2" applyFont="1" applyFill="1" applyBorder="1" applyAlignment="1">
      <alignment wrapText="1"/>
    </xf>
    <xf numFmtId="0" fontId="27" fillId="0" borderId="27" xfId="2" applyBorder="1" applyAlignment="1">
      <alignment vertical="center"/>
    </xf>
    <xf numFmtId="0" fontId="26" fillId="25" borderId="44" xfId="2" applyFont="1" applyFill="1" applyBorder="1"/>
    <xf numFmtId="0" fontId="29" fillId="25" borderId="26" xfId="2" applyFont="1" applyFill="1" applyBorder="1"/>
    <xf numFmtId="0" fontId="27" fillId="25" borderId="44" xfId="2" applyFill="1" applyBorder="1"/>
    <xf numFmtId="0" fontId="27" fillId="25" borderId="26" xfId="2" applyFill="1" applyBorder="1"/>
    <xf numFmtId="0" fontId="32" fillId="25" borderId="44" xfId="2" applyFont="1" applyFill="1" applyBorder="1"/>
    <xf numFmtId="0" fontId="32" fillId="25" borderId="0" xfId="2" applyFont="1" applyFill="1" applyAlignment="1">
      <alignment wrapText="1"/>
    </xf>
    <xf numFmtId="0" fontId="26" fillId="25" borderId="0" xfId="2" applyFont="1" applyFill="1" applyAlignment="1">
      <alignment horizontal="right"/>
    </xf>
    <xf numFmtId="0" fontId="29" fillId="25" borderId="44" xfId="2" applyFont="1" applyFill="1" applyBorder="1"/>
    <xf numFmtId="0" fontId="29" fillId="25" borderId="0" xfId="2" applyFont="1" applyFill="1" applyAlignment="1">
      <alignment wrapText="1"/>
    </xf>
    <xf numFmtId="0" fontId="27" fillId="25" borderId="29" xfId="2" applyFill="1" applyBorder="1"/>
    <xf numFmtId="0" fontId="27" fillId="25" borderId="27" xfId="2" applyFill="1" applyBorder="1"/>
    <xf numFmtId="0" fontId="27" fillId="25" borderId="27" xfId="2" applyFill="1" applyBorder="1" applyAlignment="1">
      <alignment wrapText="1"/>
    </xf>
    <xf numFmtId="0" fontId="27" fillId="25" borderId="30" xfId="2" applyFill="1" applyBorder="1"/>
    <xf numFmtId="0" fontId="27" fillId="25" borderId="0" xfId="2" applyFill="1" applyAlignment="1">
      <alignment wrapText="1"/>
    </xf>
    <xf numFmtId="44" fontId="27" fillId="25" borderId="0" xfId="2" applyNumberFormat="1" applyFill="1" applyAlignment="1">
      <alignment wrapText="1"/>
    </xf>
    <xf numFmtId="10" fontId="27" fillId="25" borderId="0" xfId="5" applyNumberFormat="1" applyFill="1"/>
    <xf numFmtId="0" fontId="3" fillId="2" borderId="35"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4" fillId="3" borderId="28" xfId="0" applyFont="1" applyFill="1" applyBorder="1" applyAlignment="1">
      <alignment horizontal="center" vertical="center" wrapText="1"/>
    </xf>
    <xf numFmtId="0" fontId="2" fillId="24" borderId="2" xfId="0" applyFont="1" applyFill="1" applyBorder="1" applyAlignment="1">
      <alignment horizontal="left" vertical="top" wrapText="1"/>
    </xf>
    <xf numFmtId="0" fontId="2" fillId="24" borderId="2" xfId="0" applyFont="1" applyFill="1" applyBorder="1" applyAlignment="1">
      <alignment horizontal="right" vertical="top" wrapText="1"/>
    </xf>
    <xf numFmtId="0" fontId="2" fillId="24" borderId="2" xfId="0" applyFont="1" applyFill="1" applyBorder="1" applyAlignment="1">
      <alignment horizontal="center" vertical="top" wrapText="1"/>
    </xf>
    <xf numFmtId="0" fontId="12" fillId="23" borderId="2" xfId="0" applyFont="1" applyFill="1" applyBorder="1" applyAlignment="1">
      <alignment horizontal="left" vertical="top" wrapText="1"/>
    </xf>
    <xf numFmtId="0" fontId="12" fillId="23" borderId="2" xfId="0" applyFont="1" applyFill="1" applyBorder="1" applyAlignment="1">
      <alignment horizontal="right" vertical="top" wrapText="1"/>
    </xf>
    <xf numFmtId="0" fontId="12" fillId="23" borderId="2" xfId="0" applyFont="1" applyFill="1" applyBorder="1" applyAlignment="1">
      <alignment horizontal="center" vertical="top" wrapText="1"/>
    </xf>
    <xf numFmtId="166" fontId="12" fillId="23" borderId="2" xfId="0" applyNumberFormat="1" applyFont="1" applyFill="1" applyBorder="1" applyAlignment="1">
      <alignment horizontal="right" vertical="top" wrapText="1"/>
    </xf>
    <xf numFmtId="4" fontId="12" fillId="23" borderId="2" xfId="0" applyNumberFormat="1" applyFont="1" applyFill="1" applyBorder="1" applyAlignment="1">
      <alignment horizontal="right" vertical="top" wrapText="1"/>
    </xf>
    <xf numFmtId="0" fontId="17" fillId="16" borderId="2" xfId="0" applyFont="1" applyFill="1" applyBorder="1" applyAlignment="1">
      <alignment horizontal="left" vertical="top" wrapText="1"/>
    </xf>
    <xf numFmtId="0" fontId="17" fillId="16" borderId="2" xfId="0" applyFont="1" applyFill="1" applyBorder="1" applyAlignment="1">
      <alignment horizontal="right" vertical="top" wrapText="1"/>
    </xf>
    <xf numFmtId="0" fontId="17" fillId="16" borderId="2" xfId="0" applyFont="1" applyFill="1" applyBorder="1" applyAlignment="1">
      <alignment horizontal="center" vertical="top" wrapText="1"/>
    </xf>
    <xf numFmtId="166" fontId="17" fillId="16" borderId="2" xfId="0" applyNumberFormat="1" applyFont="1" applyFill="1" applyBorder="1" applyAlignment="1">
      <alignment horizontal="right" vertical="top" wrapText="1"/>
    </xf>
    <xf numFmtId="4" fontId="17" fillId="16" borderId="2" xfId="0" applyNumberFormat="1" applyFont="1" applyFill="1" applyBorder="1" applyAlignment="1">
      <alignment horizontal="right" vertical="top" wrapText="1"/>
    </xf>
    <xf numFmtId="0" fontId="12" fillId="23" borderId="1" xfId="0" applyFont="1" applyFill="1" applyBorder="1" applyAlignment="1">
      <alignment horizontal="left" vertical="top" wrapText="1"/>
    </xf>
    <xf numFmtId="0" fontId="17" fillId="15" borderId="2" xfId="0" applyFont="1" applyFill="1" applyBorder="1" applyAlignment="1">
      <alignment horizontal="left" vertical="top" wrapText="1"/>
    </xf>
    <xf numFmtId="0" fontId="17" fillId="15" borderId="2" xfId="0" applyFont="1" applyFill="1" applyBorder="1" applyAlignment="1">
      <alignment horizontal="right" vertical="top" wrapText="1"/>
    </xf>
    <xf numFmtId="0" fontId="17" fillId="15" borderId="2" xfId="0" applyFont="1" applyFill="1" applyBorder="1" applyAlignment="1">
      <alignment horizontal="center" vertical="top" wrapText="1"/>
    </xf>
    <xf numFmtId="166" fontId="17" fillId="15" borderId="2" xfId="0" applyNumberFormat="1" applyFont="1" applyFill="1" applyBorder="1" applyAlignment="1">
      <alignment horizontal="right" vertical="top" wrapText="1"/>
    </xf>
    <xf numFmtId="4" fontId="17" fillId="15" borderId="2" xfId="0" applyNumberFormat="1" applyFont="1" applyFill="1" applyBorder="1" applyAlignment="1">
      <alignment horizontal="right" vertical="top" wrapText="1"/>
    </xf>
    <xf numFmtId="0" fontId="11" fillId="24" borderId="0" xfId="0" applyFont="1" applyFill="1" applyAlignment="1">
      <alignment horizontal="right" vertical="top" wrapText="1"/>
    </xf>
    <xf numFmtId="165" fontId="17" fillId="16" borderId="2" xfId="0" applyNumberFormat="1" applyFont="1" applyFill="1" applyBorder="1" applyAlignment="1">
      <alignment horizontal="right" vertical="top" wrapText="1"/>
    </xf>
    <xf numFmtId="0" fontId="11" fillId="24" borderId="0" xfId="0" applyFont="1" applyFill="1" applyAlignment="1">
      <alignment horizontal="center" vertical="top" wrapText="1"/>
    </xf>
    <xf numFmtId="0" fontId="26" fillId="0" borderId="57" xfId="0" applyFont="1" applyBorder="1" applyAlignment="1">
      <alignment horizontal="center" vertical="center"/>
    </xf>
    <xf numFmtId="10" fontId="26" fillId="0" borderId="58" xfId="1" applyNumberFormat="1" applyFont="1" applyFill="1" applyBorder="1" applyAlignment="1">
      <alignment horizontal="center" vertical="center"/>
    </xf>
    <xf numFmtId="0" fontId="2" fillId="24" borderId="28" xfId="0" applyFont="1" applyFill="1" applyBorder="1" applyAlignment="1">
      <alignment horizontal="left" vertical="top" wrapText="1"/>
    </xf>
    <xf numFmtId="0" fontId="2" fillId="24" borderId="28" xfId="0" applyFont="1" applyFill="1" applyBorder="1" applyAlignment="1">
      <alignment horizontal="right" vertical="top" wrapText="1"/>
    </xf>
    <xf numFmtId="0" fontId="2" fillId="24" borderId="28" xfId="0" applyFont="1" applyFill="1" applyBorder="1" applyAlignment="1">
      <alignment horizontal="center" vertical="top" wrapText="1"/>
    </xf>
    <xf numFmtId="0" fontId="2" fillId="24" borderId="35" xfId="0" applyFont="1" applyFill="1" applyBorder="1" applyAlignment="1">
      <alignment horizontal="left" vertical="top" wrapText="1"/>
    </xf>
    <xf numFmtId="0" fontId="2" fillId="24" borderId="36" xfId="0" applyFont="1" applyFill="1" applyBorder="1" applyAlignment="1">
      <alignment horizontal="right" vertical="top" wrapText="1"/>
    </xf>
    <xf numFmtId="0" fontId="12" fillId="23" borderId="37" xfId="0" applyFont="1" applyFill="1" applyBorder="1" applyAlignment="1">
      <alignment horizontal="left" vertical="top" wrapText="1"/>
    </xf>
    <xf numFmtId="4" fontId="12" fillId="23" borderId="38" xfId="0" applyNumberFormat="1" applyFont="1" applyFill="1" applyBorder="1" applyAlignment="1">
      <alignment horizontal="right" vertical="top" wrapText="1"/>
    </xf>
    <xf numFmtId="0" fontId="17" fillId="16" borderId="37" xfId="0" applyFont="1" applyFill="1" applyBorder="1" applyAlignment="1">
      <alignment horizontal="left" vertical="top" wrapText="1"/>
    </xf>
    <xf numFmtId="4" fontId="17" fillId="16" borderId="38" xfId="0" applyNumberFormat="1" applyFont="1" applyFill="1" applyBorder="1" applyAlignment="1">
      <alignment horizontal="right" vertical="top" wrapText="1"/>
    </xf>
    <xf numFmtId="0" fontId="17" fillId="24" borderId="25" xfId="0" applyFont="1" applyFill="1" applyBorder="1" applyAlignment="1">
      <alignment horizontal="right" vertical="top" wrapText="1"/>
    </xf>
    <xf numFmtId="0" fontId="17" fillId="24" borderId="0" xfId="0" applyFont="1" applyFill="1" applyAlignment="1">
      <alignment horizontal="right" vertical="top" wrapText="1"/>
    </xf>
    <xf numFmtId="4" fontId="17" fillId="24" borderId="0" xfId="0" applyNumberFormat="1" applyFont="1" applyFill="1" applyAlignment="1">
      <alignment horizontal="right" vertical="top" wrapText="1"/>
    </xf>
    <xf numFmtId="4" fontId="17" fillId="24" borderId="42" xfId="0" applyNumberFormat="1" applyFont="1" applyFill="1" applyBorder="1" applyAlignment="1">
      <alignment horizontal="right" vertical="top" wrapText="1"/>
    </xf>
    <xf numFmtId="0" fontId="12" fillId="23" borderId="60" xfId="0" applyFont="1" applyFill="1" applyBorder="1" applyAlignment="1">
      <alignment horizontal="left" vertical="top" wrapText="1"/>
    </xf>
    <xf numFmtId="0" fontId="12" fillId="23" borderId="61" xfId="0" applyFont="1" applyFill="1" applyBorder="1" applyAlignment="1">
      <alignment horizontal="left" vertical="top" wrapText="1"/>
    </xf>
    <xf numFmtId="0" fontId="2" fillId="24" borderId="37" xfId="0" applyFont="1" applyFill="1" applyBorder="1" applyAlignment="1">
      <alignment horizontal="left" vertical="top" wrapText="1"/>
    </xf>
    <xf numFmtId="0" fontId="2" fillId="24" borderId="38" xfId="0" applyFont="1" applyFill="1" applyBorder="1" applyAlignment="1">
      <alignment horizontal="right" vertical="top" wrapText="1"/>
    </xf>
    <xf numFmtId="0" fontId="17" fillId="15" borderId="37" xfId="0" applyFont="1" applyFill="1" applyBorder="1" applyAlignment="1">
      <alignment horizontal="left" vertical="top" wrapText="1"/>
    </xf>
    <xf numFmtId="4" fontId="17" fillId="15" borderId="38" xfId="0" applyNumberFormat="1" applyFont="1" applyFill="1" applyBorder="1" applyAlignment="1">
      <alignment horizontal="right" vertical="top" wrapText="1"/>
    </xf>
    <xf numFmtId="0" fontId="11" fillId="24" borderId="42" xfId="0" applyFont="1" applyFill="1" applyBorder="1" applyAlignment="1">
      <alignment horizontal="right" vertical="top" wrapText="1"/>
    </xf>
    <xf numFmtId="165" fontId="17" fillId="15" borderId="38" xfId="0" applyNumberFormat="1" applyFont="1" applyFill="1" applyBorder="1" applyAlignment="1">
      <alignment horizontal="right" vertical="top" wrapText="1"/>
    </xf>
    <xf numFmtId="165" fontId="17" fillId="16" borderId="38" xfId="0" applyNumberFormat="1" applyFont="1" applyFill="1" applyBorder="1" applyAlignment="1">
      <alignment horizontal="right" vertical="top" wrapText="1"/>
    </xf>
    <xf numFmtId="165" fontId="11" fillId="24" borderId="42" xfId="0" applyNumberFormat="1" applyFont="1" applyFill="1" applyBorder="1" applyAlignment="1">
      <alignment horizontal="right" vertical="top" wrapText="1"/>
    </xf>
    <xf numFmtId="0" fontId="17" fillId="24" borderId="20" xfId="0" applyFont="1" applyFill="1" applyBorder="1" applyAlignment="1">
      <alignment horizontal="center" vertical="top" wrapText="1"/>
    </xf>
    <xf numFmtId="0" fontId="17" fillId="24" borderId="21" xfId="0" applyFont="1" applyFill="1" applyBorder="1" applyAlignment="1">
      <alignment horizontal="center" vertical="top" wrapText="1"/>
    </xf>
    <xf numFmtId="0" fontId="17" fillId="24" borderId="43" xfId="0" applyFont="1" applyFill="1" applyBorder="1" applyAlignment="1">
      <alignment horizontal="center" vertical="top" wrapText="1"/>
    </xf>
    <xf numFmtId="0" fontId="11" fillId="24" borderId="0" xfId="0" applyFont="1" applyFill="1" applyAlignment="1">
      <alignment vertical="top" wrapText="1"/>
    </xf>
    <xf numFmtId="0" fontId="17" fillId="24" borderId="0" xfId="0" applyFont="1" applyFill="1" applyAlignment="1">
      <alignment vertical="top" wrapText="1"/>
    </xf>
    <xf numFmtId="0" fontId="11" fillId="24" borderId="42" xfId="0" applyFont="1" applyFill="1" applyBorder="1" applyAlignment="1">
      <alignment horizontal="center" vertical="center" wrapText="1"/>
    </xf>
    <xf numFmtId="0" fontId="11" fillId="24" borderId="25" xfId="0" applyFont="1" applyFill="1" applyBorder="1" applyAlignment="1">
      <alignment horizontal="center" vertical="top" wrapText="1"/>
    </xf>
    <xf numFmtId="4" fontId="11" fillId="24" borderId="0" xfId="0" applyNumberFormat="1" applyFont="1" applyFill="1" applyAlignment="1">
      <alignment vertical="top" wrapText="1"/>
    </xf>
    <xf numFmtId="0" fontId="17" fillId="24" borderId="0" xfId="0" applyFont="1" applyFill="1" applyAlignment="1">
      <alignment horizontal="left" vertical="top" wrapText="1"/>
    </xf>
    <xf numFmtId="0" fontId="17" fillId="24" borderId="5" xfId="0" applyFont="1" applyFill="1" applyBorder="1" applyAlignment="1">
      <alignment horizontal="center" vertical="center" wrapText="1"/>
    </xf>
    <xf numFmtId="0" fontId="17" fillId="24" borderId="4" xfId="0" applyFont="1" applyFill="1" applyBorder="1" applyAlignment="1">
      <alignment horizontal="center" vertical="top" wrapText="1"/>
    </xf>
    <xf numFmtId="0" fontId="17" fillId="24" borderId="3" xfId="0" applyFont="1" applyFill="1" applyBorder="1" applyAlignment="1">
      <alignment horizontal="center" vertical="top" wrapText="1"/>
    </xf>
    <xf numFmtId="168" fontId="12" fillId="23" borderId="2" xfId="0" applyNumberFormat="1" applyFont="1" applyFill="1" applyBorder="1" applyAlignment="1">
      <alignment horizontal="center" vertical="center" wrapText="1"/>
    </xf>
    <xf numFmtId="2" fontId="12" fillId="23" borderId="2" xfId="0" applyNumberFormat="1" applyFont="1" applyFill="1" applyBorder="1" applyAlignment="1">
      <alignment horizontal="center" vertical="center" wrapText="1"/>
    </xf>
    <xf numFmtId="168" fontId="6" fillId="9" borderId="2" xfId="0" applyNumberFormat="1" applyFont="1" applyFill="1" applyBorder="1" applyAlignment="1">
      <alignment horizontal="center" vertical="center" wrapText="1"/>
    </xf>
    <xf numFmtId="2" fontId="6" fillId="9" borderId="2" xfId="0" applyNumberFormat="1" applyFont="1" applyFill="1" applyBorder="1" applyAlignment="1">
      <alignment horizontal="center" vertical="center" wrapText="1"/>
    </xf>
    <xf numFmtId="0" fontId="6" fillId="9" borderId="2" xfId="0" applyFont="1" applyFill="1" applyBorder="1" applyAlignment="1">
      <alignment horizontal="center" vertical="top" wrapText="1"/>
    </xf>
    <xf numFmtId="0" fontId="6" fillId="9" borderId="2" xfId="0" applyFont="1" applyFill="1" applyBorder="1" applyAlignment="1">
      <alignment horizontal="left" vertical="top" wrapText="1"/>
    </xf>
    <xf numFmtId="0" fontId="6" fillId="9" borderId="37" xfId="0" applyFont="1" applyFill="1" applyBorder="1" applyAlignment="1">
      <alignment horizontal="left" vertical="top" wrapText="1"/>
    </xf>
    <xf numFmtId="164" fontId="11" fillId="24" borderId="42" xfId="0" applyNumberFormat="1" applyFont="1" applyFill="1" applyBorder="1" applyAlignment="1">
      <alignment horizontal="center" vertical="top" wrapText="1"/>
    </xf>
    <xf numFmtId="0" fontId="2" fillId="24" borderId="38" xfId="0" applyFont="1" applyFill="1" applyBorder="1" applyAlignment="1">
      <alignment horizontal="center" vertical="top" wrapText="1"/>
    </xf>
    <xf numFmtId="164" fontId="6" fillId="9" borderId="38" xfId="0" applyNumberFormat="1" applyFont="1" applyFill="1" applyBorder="1" applyAlignment="1">
      <alignment horizontal="center" vertical="top" wrapText="1"/>
    </xf>
    <xf numFmtId="164" fontId="12" fillId="23" borderId="38" xfId="0" applyNumberFormat="1" applyFont="1" applyFill="1" applyBorder="1" applyAlignment="1">
      <alignment horizontal="center" vertical="top" wrapText="1"/>
    </xf>
    <xf numFmtId="4" fontId="11" fillId="24" borderId="42" xfId="0" applyNumberFormat="1" applyFont="1" applyFill="1" applyBorder="1" applyAlignment="1">
      <alignment horizontal="center" vertical="top" wrapText="1"/>
    </xf>
    <xf numFmtId="0" fontId="0" fillId="0" borderId="0" xfId="0" applyAlignment="1">
      <alignment horizontal="center"/>
    </xf>
    <xf numFmtId="0" fontId="1" fillId="0" borderId="0" xfId="6"/>
    <xf numFmtId="0" fontId="1" fillId="28" borderId="0" xfId="6" applyFill="1"/>
    <xf numFmtId="10" fontId="1" fillId="28" borderId="0" xfId="6" applyNumberFormat="1" applyFill="1"/>
    <xf numFmtId="10" fontId="0" fillId="28" borderId="0" xfId="7" applyNumberFormat="1" applyFont="1" applyFill="1"/>
    <xf numFmtId="171" fontId="26" fillId="29" borderId="25" xfId="6" applyNumberFormat="1" applyFont="1" applyFill="1" applyBorder="1" applyAlignment="1">
      <alignment vertical="center"/>
    </xf>
    <xf numFmtId="0" fontId="27" fillId="29" borderId="0" xfId="6" applyFont="1" applyFill="1" applyAlignment="1">
      <alignment vertical="center"/>
    </xf>
    <xf numFmtId="0" fontId="1" fillId="28" borderId="0" xfId="6" applyFill="1" applyAlignment="1">
      <alignment wrapText="1"/>
    </xf>
    <xf numFmtId="171" fontId="26" fillId="29" borderId="20" xfId="6" applyNumberFormat="1" applyFont="1" applyFill="1" applyBorder="1" applyAlignment="1">
      <alignment vertical="center"/>
    </xf>
    <xf numFmtId="0" fontId="27" fillId="29" borderId="21" xfId="6" applyFont="1" applyFill="1" applyBorder="1" applyAlignment="1">
      <alignment vertical="center"/>
    </xf>
    <xf numFmtId="0" fontId="1" fillId="27" borderId="3" xfId="6" applyFill="1" applyBorder="1"/>
    <xf numFmtId="0" fontId="1" fillId="27" borderId="4" xfId="6" applyFill="1" applyBorder="1"/>
    <xf numFmtId="0" fontId="1" fillId="27" borderId="4" xfId="6" applyFill="1" applyBorder="1" applyAlignment="1">
      <alignment horizontal="center" vertical="center"/>
    </xf>
    <xf numFmtId="0" fontId="1" fillId="27" borderId="5" xfId="6" applyFill="1" applyBorder="1"/>
    <xf numFmtId="0" fontId="1" fillId="27" borderId="25" xfId="6" applyFill="1" applyBorder="1"/>
    <xf numFmtId="0" fontId="35" fillId="27" borderId="0" xfId="6" applyFont="1" applyFill="1"/>
    <xf numFmtId="10" fontId="0" fillId="27" borderId="0" xfId="7" applyNumberFormat="1" applyFont="1" applyFill="1"/>
    <xf numFmtId="0" fontId="1" fillId="27" borderId="0" xfId="6" applyFill="1"/>
    <xf numFmtId="0" fontId="1" fillId="27" borderId="0" xfId="6" applyFill="1" applyAlignment="1">
      <alignment horizontal="center" vertical="center"/>
    </xf>
    <xf numFmtId="10" fontId="0" fillId="27" borderId="0" xfId="7" applyNumberFormat="1" applyFont="1" applyFill="1" applyProtection="1">
      <protection locked="0"/>
    </xf>
    <xf numFmtId="0" fontId="1" fillId="27" borderId="42" xfId="6" applyFill="1" applyBorder="1"/>
    <xf numFmtId="0" fontId="36" fillId="27" borderId="25" xfId="6" applyFont="1" applyFill="1" applyBorder="1"/>
    <xf numFmtId="0" fontId="36" fillId="27" borderId="0" xfId="6" applyFont="1" applyFill="1"/>
    <xf numFmtId="10" fontId="36" fillId="27" borderId="0" xfId="7" applyNumberFormat="1" applyFont="1" applyFill="1"/>
    <xf numFmtId="0" fontId="36" fillId="27" borderId="0" xfId="6" applyFont="1" applyFill="1" applyAlignment="1">
      <alignment horizontal="center" vertical="center"/>
    </xf>
    <xf numFmtId="10" fontId="36" fillId="27" borderId="0" xfId="7" applyNumberFormat="1" applyFont="1" applyFill="1" applyProtection="1">
      <protection locked="0"/>
    </xf>
    <xf numFmtId="0" fontId="36" fillId="27" borderId="42" xfId="6" applyFont="1" applyFill="1" applyBorder="1"/>
    <xf numFmtId="0" fontId="33" fillId="27" borderId="0" xfId="6" applyFont="1" applyFill="1"/>
    <xf numFmtId="0" fontId="33" fillId="27" borderId="0" xfId="6" applyFont="1" applyFill="1" applyAlignment="1">
      <alignment horizontal="center" vertical="center"/>
    </xf>
    <xf numFmtId="172" fontId="33" fillId="27" borderId="0" xfId="6" applyNumberFormat="1" applyFont="1" applyFill="1" applyAlignment="1">
      <alignment horizontal="center" vertical="center"/>
    </xf>
    <xf numFmtId="0" fontId="1" fillId="27" borderId="25" xfId="6" applyFill="1" applyBorder="1" applyAlignment="1">
      <alignment vertical="top"/>
    </xf>
    <xf numFmtId="0" fontId="1" fillId="27" borderId="0" xfId="6" applyFill="1" applyAlignment="1">
      <alignment vertical="top"/>
    </xf>
    <xf numFmtId="0" fontId="33" fillId="27" borderId="0" xfId="6" applyFont="1" applyFill="1" applyAlignment="1">
      <alignment horizontal="center" vertical="top"/>
    </xf>
    <xf numFmtId="0" fontId="33" fillId="27" borderId="0" xfId="6" applyFont="1" applyFill="1" applyAlignment="1">
      <alignment vertical="top"/>
    </xf>
    <xf numFmtId="172" fontId="33" fillId="27" borderId="0" xfId="6" applyNumberFormat="1" applyFont="1" applyFill="1" applyAlignment="1">
      <alignment horizontal="center" vertical="top"/>
    </xf>
    <xf numFmtId="0" fontId="1" fillId="27" borderId="42" xfId="6" applyFill="1" applyBorder="1" applyAlignment="1">
      <alignment vertical="top"/>
    </xf>
    <xf numFmtId="0" fontId="1" fillId="0" borderId="0" xfId="6" applyAlignment="1">
      <alignment vertical="top"/>
    </xf>
    <xf numFmtId="0" fontId="1" fillId="28" borderId="0" xfId="6" applyFill="1" applyAlignment="1">
      <alignment vertical="top"/>
    </xf>
    <xf numFmtId="0" fontId="35" fillId="27" borderId="20" xfId="6" applyFont="1" applyFill="1" applyBorder="1"/>
    <xf numFmtId="0" fontId="1" fillId="27" borderId="21" xfId="6" applyFill="1" applyBorder="1"/>
    <xf numFmtId="0" fontId="1" fillId="27" borderId="21" xfId="6" applyFill="1" applyBorder="1" applyAlignment="1">
      <alignment horizontal="center" vertical="center"/>
    </xf>
    <xf numFmtId="0" fontId="1" fillId="27" borderId="43" xfId="6" applyFill="1" applyBorder="1"/>
    <xf numFmtId="0" fontId="35" fillId="27" borderId="3" xfId="6" applyFont="1" applyFill="1" applyBorder="1"/>
    <xf numFmtId="0" fontId="35" fillId="27" borderId="4" xfId="6" applyFont="1" applyFill="1" applyBorder="1"/>
    <xf numFmtId="0" fontId="35" fillId="27" borderId="5" xfId="6" applyFont="1" applyFill="1" applyBorder="1"/>
    <xf numFmtId="0" fontId="35" fillId="27" borderId="21" xfId="6" applyFont="1" applyFill="1" applyBorder="1"/>
    <xf numFmtId="0" fontId="35" fillId="27" borderId="43" xfId="6" applyFont="1" applyFill="1" applyBorder="1"/>
    <xf numFmtId="0" fontId="1" fillId="30" borderId="20" xfId="6" applyFill="1" applyBorder="1"/>
    <xf numFmtId="0" fontId="1" fillId="30" borderId="21" xfId="6" applyFill="1" applyBorder="1"/>
    <xf numFmtId="0" fontId="1" fillId="30" borderId="43" xfId="6" applyFill="1" applyBorder="1"/>
    <xf numFmtId="0" fontId="1" fillId="28" borderId="0" xfId="6" applyFill="1" applyAlignment="1">
      <alignment horizontal="center" vertical="center"/>
    </xf>
    <xf numFmtId="0" fontId="25" fillId="0" borderId="33" xfId="0" applyFont="1" applyBorder="1" applyAlignment="1">
      <alignment horizontal="center" vertical="center"/>
    </xf>
    <xf numFmtId="0" fontId="25" fillId="0" borderId="9" xfId="0" applyFont="1" applyBorder="1" applyAlignment="1">
      <alignment horizontal="center" vertical="center"/>
    </xf>
    <xf numFmtId="0" fontId="25" fillId="0" borderId="11" xfId="0" applyFont="1" applyBorder="1" applyAlignment="1">
      <alignment horizontal="center" vertical="center"/>
    </xf>
    <xf numFmtId="0" fontId="26" fillId="0" borderId="12" xfId="0" applyFont="1" applyBorder="1" applyAlignment="1">
      <alignment horizontal="left" vertical="top"/>
    </xf>
    <xf numFmtId="0" fontId="26" fillId="0" borderId="13" xfId="0" applyFont="1" applyBorder="1" applyAlignment="1">
      <alignment horizontal="left" vertical="top"/>
    </xf>
    <xf numFmtId="0" fontId="26" fillId="0" borderId="17" xfId="0" applyFont="1" applyBorder="1" applyAlignment="1">
      <alignment horizontal="left" vertical="top"/>
    </xf>
    <xf numFmtId="0" fontId="25" fillId="0" borderId="34" xfId="0" applyFont="1" applyBorder="1" applyAlignment="1">
      <alignment vertical="top"/>
    </xf>
    <xf numFmtId="0" fontId="25" fillId="0" borderId="14" xfId="0" applyFont="1" applyBorder="1" applyAlignment="1">
      <alignment vertical="top"/>
    </xf>
    <xf numFmtId="0" fontId="25" fillId="0" borderId="15" xfId="0" applyFont="1" applyBorder="1" applyAlignment="1">
      <alignment horizontal="center" vertical="center"/>
    </xf>
    <xf numFmtId="0" fontId="25" fillId="0" borderId="13" xfId="0" applyFont="1" applyBorder="1" applyAlignment="1">
      <alignment horizontal="center" vertical="center"/>
    </xf>
    <xf numFmtId="0" fontId="25" fillId="0" borderId="17" xfId="0" applyFont="1" applyBorder="1" applyAlignment="1">
      <alignment horizontal="center" vertical="center"/>
    </xf>
    <xf numFmtId="0" fontId="25" fillId="0" borderId="34" xfId="0" applyFont="1" applyBorder="1" applyAlignment="1">
      <alignment horizontal="left" vertical="center"/>
    </xf>
    <xf numFmtId="0" fontId="25" fillId="0" borderId="14" xfId="0" applyFont="1" applyBorder="1" applyAlignment="1">
      <alignment horizontal="left" vertical="center"/>
    </xf>
    <xf numFmtId="0" fontId="17" fillId="24" borderId="20" xfId="0" applyFont="1" applyFill="1" applyBorder="1" applyAlignment="1">
      <alignment horizontal="center" vertical="top" wrapText="1"/>
    </xf>
    <xf numFmtId="0" fontId="0" fillId="0" borderId="21" xfId="0" applyBorder="1"/>
    <xf numFmtId="0" fontId="0" fillId="0" borderId="43" xfId="0" applyBorder="1"/>
    <xf numFmtId="0" fontId="11" fillId="24" borderId="0" xfId="0" applyFont="1" applyFill="1" applyAlignment="1">
      <alignment horizontal="left" vertical="top" wrapText="1"/>
    </xf>
    <xf numFmtId="0" fontId="11" fillId="24" borderId="25" xfId="0" applyFont="1" applyFill="1" applyBorder="1" applyAlignment="1">
      <alignment horizontal="right" vertical="top" wrapText="1"/>
    </xf>
    <xf numFmtId="0" fontId="11" fillId="24" borderId="0" xfId="0" applyFont="1" applyFill="1" applyAlignment="1">
      <alignment horizontal="right" vertical="top" wrapText="1"/>
    </xf>
    <xf numFmtId="4" fontId="11" fillId="24" borderId="0" xfId="0" applyNumberFormat="1" applyFont="1" applyFill="1" applyAlignment="1">
      <alignment horizontal="right" vertical="top" wrapText="1"/>
    </xf>
    <xf numFmtId="0" fontId="11" fillId="24" borderId="42" xfId="0" applyFont="1" applyFill="1" applyBorder="1" applyAlignment="1">
      <alignment horizontal="right" vertical="top" wrapText="1"/>
    </xf>
    <xf numFmtId="0" fontId="25" fillId="0" borderId="14" xfId="0" applyFont="1" applyBorder="1" applyAlignment="1">
      <alignment horizontal="center" vertical="center"/>
    </xf>
    <xf numFmtId="0" fontId="25" fillId="0" borderId="16" xfId="0" applyFont="1" applyBorder="1" applyAlignment="1">
      <alignment horizontal="center" vertical="center"/>
    </xf>
    <xf numFmtId="0" fontId="25" fillId="0" borderId="31" xfId="0" applyFont="1" applyBorder="1" applyAlignment="1">
      <alignment horizontal="left" vertical="center" wrapText="1"/>
    </xf>
    <xf numFmtId="0" fontId="25" fillId="0" borderId="32" xfId="0" applyFont="1" applyBorder="1" applyAlignment="1">
      <alignment horizontal="left" vertical="center" wrapText="1"/>
    </xf>
    <xf numFmtId="0" fontId="25" fillId="0" borderId="19" xfId="0" applyFont="1" applyBorder="1" applyAlignment="1">
      <alignment horizontal="left" vertical="center" wrapText="1"/>
    </xf>
    <xf numFmtId="0" fontId="25" fillId="0" borderId="56" xfId="0" applyFont="1" applyBorder="1" applyAlignment="1">
      <alignment horizontal="left" vertical="center" wrapText="1"/>
    </xf>
    <xf numFmtId="0" fontId="25" fillId="0" borderId="27" xfId="0" applyFont="1" applyBorder="1" applyAlignment="1">
      <alignment horizontal="left" vertical="center" wrapText="1"/>
    </xf>
    <xf numFmtId="0" fontId="25" fillId="0" borderId="30" xfId="0" applyFont="1" applyBorder="1" applyAlignment="1">
      <alignment horizontal="left" vertical="center" wrapText="1"/>
    </xf>
    <xf numFmtId="4" fontId="25" fillId="0" borderId="14" xfId="0" applyNumberFormat="1" applyFont="1" applyBorder="1" applyAlignment="1">
      <alignment horizontal="center" vertical="center"/>
    </xf>
    <xf numFmtId="0" fontId="20" fillId="19" borderId="25" xfId="0" applyFont="1" applyFill="1" applyBorder="1" applyAlignment="1">
      <alignment horizontal="right" vertical="top" wrapText="1"/>
    </xf>
    <xf numFmtId="0" fontId="20" fillId="19" borderId="0" xfId="0" applyFont="1" applyFill="1" applyAlignment="1">
      <alignment horizontal="right" vertical="top" wrapText="1"/>
    </xf>
    <xf numFmtId="0" fontId="18" fillId="17" borderId="0" xfId="0" applyFont="1" applyFill="1" applyAlignment="1">
      <alignment horizontal="left" vertical="top" wrapText="1"/>
    </xf>
    <xf numFmtId="4" fontId="21" fillId="20" borderId="0" xfId="0" applyNumberFormat="1" applyFont="1" applyFill="1" applyAlignment="1">
      <alignment horizontal="right" vertical="top" wrapText="1"/>
    </xf>
    <xf numFmtId="0" fontId="20" fillId="19" borderId="42" xfId="0" applyFont="1" applyFill="1" applyBorder="1" applyAlignment="1">
      <alignment horizontal="right" vertical="top" wrapText="1"/>
    </xf>
    <xf numFmtId="0" fontId="17" fillId="22" borderId="20" xfId="0" applyFont="1" applyFill="1" applyBorder="1" applyAlignment="1">
      <alignment horizontal="center" vertical="top" wrapText="1"/>
    </xf>
    <xf numFmtId="0" fontId="25" fillId="0" borderId="0" xfId="2" applyFont="1" applyAlignment="1">
      <alignment horizontal="center"/>
    </xf>
    <xf numFmtId="0" fontId="31" fillId="0" borderId="32" xfId="2" applyFont="1" applyBorder="1" applyAlignment="1">
      <alignment horizontal="center" vertical="center" wrapText="1"/>
    </xf>
    <xf numFmtId="0" fontId="31" fillId="0" borderId="32" xfId="2" applyFont="1" applyBorder="1" applyAlignment="1">
      <alignment horizontal="center" vertical="center"/>
    </xf>
    <xf numFmtId="0" fontId="28" fillId="0" borderId="0" xfId="2" applyFont="1" applyAlignment="1">
      <alignment horizontal="center"/>
    </xf>
    <xf numFmtId="0" fontId="27" fillId="0" borderId="27" xfId="2" applyBorder="1" applyAlignment="1">
      <alignment horizontal="center" vertical="center"/>
    </xf>
    <xf numFmtId="0" fontId="27" fillId="25" borderId="49" xfId="2" applyFill="1" applyBorder="1" applyAlignment="1">
      <alignment vertical="top" wrapText="1"/>
    </xf>
    <xf numFmtId="0" fontId="27" fillId="25" borderId="50" xfId="2" applyFill="1" applyBorder="1" applyAlignment="1">
      <alignment vertical="top" wrapText="1"/>
    </xf>
    <xf numFmtId="49" fontId="28" fillId="25" borderId="50" xfId="2" applyNumberFormat="1" applyFont="1" applyFill="1" applyBorder="1" applyAlignment="1">
      <alignment vertical="top" wrapText="1"/>
    </xf>
    <xf numFmtId="0" fontId="27" fillId="25" borderId="51" xfId="2" applyFill="1" applyBorder="1" applyAlignment="1">
      <alignment vertical="top" wrapText="1"/>
    </xf>
    <xf numFmtId="0" fontId="26" fillId="25" borderId="18" xfId="2" applyFont="1" applyFill="1" applyBorder="1" applyAlignment="1">
      <alignment horizontal="center" vertical="center" wrapText="1"/>
    </xf>
    <xf numFmtId="0" fontId="26" fillId="25" borderId="32" xfId="2" applyFont="1" applyFill="1" applyBorder="1" applyAlignment="1">
      <alignment horizontal="center" vertical="center" wrapText="1"/>
    </xf>
    <xf numFmtId="0" fontId="26" fillId="25" borderId="19" xfId="2" applyFont="1" applyFill="1" applyBorder="1" applyAlignment="1">
      <alignment horizontal="center" vertical="center" wrapText="1"/>
    </xf>
    <xf numFmtId="0" fontId="26" fillId="25" borderId="23" xfId="2" applyFont="1" applyFill="1" applyBorder="1" applyAlignment="1">
      <alignment horizontal="center" vertical="center" wrapText="1"/>
    </xf>
    <xf numFmtId="0" fontId="26" fillId="25" borderId="21" xfId="2" applyFont="1" applyFill="1" applyBorder="1" applyAlignment="1">
      <alignment horizontal="center" vertical="center" wrapText="1"/>
    </xf>
    <xf numFmtId="0" fontId="26" fillId="25" borderId="22" xfId="2" applyFont="1" applyFill="1" applyBorder="1" applyAlignment="1">
      <alignment horizontal="center" vertical="center" wrapText="1"/>
    </xf>
    <xf numFmtId="0" fontId="26" fillId="25" borderId="44" xfId="2" applyFont="1" applyFill="1" applyBorder="1" applyAlignment="1">
      <alignment horizontal="center" vertical="center"/>
    </xf>
    <xf numFmtId="0" fontId="26" fillId="25" borderId="0" xfId="2" applyFont="1" applyFill="1" applyAlignment="1">
      <alignment horizontal="center" vertical="center"/>
    </xf>
    <xf numFmtId="0" fontId="26" fillId="25" borderId="26" xfId="2" applyFont="1" applyFill="1" applyBorder="1" applyAlignment="1">
      <alignment horizontal="center" vertical="center"/>
    </xf>
    <xf numFmtId="0" fontId="26" fillId="25" borderId="10" xfId="2" applyFont="1" applyFill="1" applyBorder="1" applyAlignment="1">
      <alignment horizontal="left" vertical="center"/>
    </xf>
    <xf numFmtId="0" fontId="26" fillId="25" borderId="7" xfId="2" applyFont="1" applyFill="1" applyBorder="1" applyAlignment="1">
      <alignment horizontal="left" vertical="center"/>
    </xf>
    <xf numFmtId="0" fontId="26" fillId="25" borderId="8" xfId="2" applyFont="1" applyFill="1" applyBorder="1" applyAlignment="1">
      <alignment horizontal="left" vertical="center"/>
    </xf>
    <xf numFmtId="0" fontId="26" fillId="25" borderId="45" xfId="2" applyFont="1" applyFill="1" applyBorder="1" applyAlignment="1">
      <alignment horizontal="left" vertical="center"/>
    </xf>
    <xf numFmtId="0" fontId="26" fillId="25" borderId="6" xfId="2" applyFont="1" applyFill="1" applyBorder="1" applyAlignment="1">
      <alignment horizontal="left" vertical="center"/>
    </xf>
    <xf numFmtId="0" fontId="26" fillId="25" borderId="46" xfId="2" applyFont="1" applyFill="1" applyBorder="1" applyAlignment="1">
      <alignment horizontal="left" vertical="center"/>
    </xf>
    <xf numFmtId="0" fontId="26" fillId="25" borderId="9" xfId="2" applyFont="1" applyFill="1" applyBorder="1" applyAlignment="1">
      <alignment horizontal="left" vertical="center"/>
    </xf>
    <xf numFmtId="0" fontId="26" fillId="25" borderId="47" xfId="2" applyFont="1" applyFill="1" applyBorder="1" applyAlignment="1">
      <alignment horizontal="left" vertical="center"/>
    </xf>
    <xf numFmtId="0" fontId="26" fillId="25" borderId="24" xfId="2" applyFont="1" applyFill="1" applyBorder="1" applyAlignment="1">
      <alignment horizontal="left" vertical="center"/>
    </xf>
    <xf numFmtId="0" fontId="26" fillId="25" borderId="48" xfId="2" applyFont="1" applyFill="1" applyBorder="1" applyAlignment="1">
      <alignment horizontal="left" vertical="center"/>
    </xf>
    <xf numFmtId="4" fontId="25" fillId="0" borderId="57" xfId="0" applyNumberFormat="1" applyFont="1" applyBorder="1" applyAlignment="1">
      <alignment horizontal="center" vertical="center"/>
    </xf>
    <xf numFmtId="0" fontId="25" fillId="0" borderId="57" xfId="0" applyFont="1" applyBorder="1" applyAlignment="1">
      <alignment horizontal="left" vertical="center"/>
    </xf>
    <xf numFmtId="0" fontId="17" fillId="24" borderId="0" xfId="0" applyFont="1" applyFill="1" applyAlignment="1">
      <alignment horizontal="center" vertical="top" wrapText="1"/>
    </xf>
    <xf numFmtId="0" fontId="0" fillId="0" borderId="0" xfId="0"/>
    <xf numFmtId="0" fontId="25" fillId="0" borderId="25" xfId="0" applyFont="1" applyBorder="1" applyAlignment="1">
      <alignment horizontal="left" vertical="center" wrapText="1"/>
    </xf>
    <xf numFmtId="0" fontId="25" fillId="0" borderId="0" xfId="0" applyFont="1" applyAlignment="1">
      <alignment horizontal="left" vertical="center" wrapText="1"/>
    </xf>
    <xf numFmtId="0" fontId="25" fillId="0" borderId="26" xfId="0" applyFont="1" applyBorder="1" applyAlignment="1">
      <alignment horizontal="left" vertical="center" wrapText="1"/>
    </xf>
    <xf numFmtId="0" fontId="11" fillId="24" borderId="0" xfId="0" applyFont="1" applyFill="1" applyAlignment="1">
      <alignment vertical="top" wrapText="1"/>
    </xf>
    <xf numFmtId="0" fontId="17" fillId="24" borderId="0" xfId="0" applyFont="1" applyFill="1" applyAlignment="1">
      <alignment horizontal="right" vertical="top" wrapText="1"/>
    </xf>
    <xf numFmtId="165" fontId="17" fillId="16" borderId="2" xfId="0" applyNumberFormat="1" applyFont="1" applyFill="1" applyBorder="1" applyAlignment="1">
      <alignment horizontal="right" vertical="top" wrapText="1"/>
    </xf>
    <xf numFmtId="0" fontId="17" fillId="16" borderId="2" xfId="0" applyFont="1" applyFill="1" applyBorder="1" applyAlignment="1">
      <alignment horizontal="left" vertical="top" wrapText="1"/>
    </xf>
    <xf numFmtId="0" fontId="2" fillId="24" borderId="37" xfId="0" applyFont="1" applyFill="1" applyBorder="1" applyAlignment="1">
      <alignment horizontal="left" vertical="top" wrapText="1"/>
    </xf>
    <xf numFmtId="0" fontId="2" fillId="24" borderId="2" xfId="0" applyFont="1" applyFill="1" applyBorder="1" applyAlignment="1">
      <alignment horizontal="right" vertical="top" wrapText="1"/>
    </xf>
    <xf numFmtId="0" fontId="2" fillId="24" borderId="2" xfId="0" applyFont="1" applyFill="1" applyBorder="1" applyAlignment="1">
      <alignment horizontal="left" vertical="top" wrapText="1"/>
    </xf>
    <xf numFmtId="165" fontId="17" fillId="15" borderId="2" xfId="0" applyNumberFormat="1" applyFont="1" applyFill="1" applyBorder="1" applyAlignment="1">
      <alignment horizontal="right" vertical="top" wrapText="1"/>
    </xf>
    <xf numFmtId="0" fontId="17" fillId="15" borderId="2" xfId="0" applyFont="1" applyFill="1" applyBorder="1" applyAlignment="1">
      <alignment horizontal="left" vertical="top" wrapText="1"/>
    </xf>
    <xf numFmtId="0" fontId="12" fillId="23" borderId="2" xfId="0" applyFont="1" applyFill="1" applyBorder="1" applyAlignment="1">
      <alignment horizontal="left" vertical="top" wrapText="1"/>
    </xf>
    <xf numFmtId="0" fontId="2" fillId="24" borderId="2" xfId="0" applyFont="1" applyFill="1" applyBorder="1" applyAlignment="1">
      <alignment horizontal="center" vertical="top" wrapText="1"/>
    </xf>
    <xf numFmtId="0" fontId="2" fillId="24" borderId="38" xfId="0" applyFont="1" applyFill="1" applyBorder="1" applyAlignment="1">
      <alignment horizontal="right" vertical="top" wrapText="1"/>
    </xf>
    <xf numFmtId="0" fontId="2" fillId="24" borderId="37" xfId="0" applyFont="1" applyFill="1" applyBorder="1" applyAlignment="1">
      <alignment horizontal="right" vertical="top" wrapText="1"/>
    </xf>
    <xf numFmtId="0" fontId="2" fillId="24" borderId="25" xfId="0" applyFont="1" applyFill="1" applyBorder="1" applyAlignment="1">
      <alignment horizontal="center" wrapText="1"/>
    </xf>
    <xf numFmtId="0" fontId="0" fillId="0" borderId="42" xfId="0" applyBorder="1"/>
    <xf numFmtId="0" fontId="2" fillId="24" borderId="45" xfId="0" applyFont="1" applyFill="1" applyBorder="1" applyAlignment="1">
      <alignment horizontal="center" wrapText="1"/>
    </xf>
    <xf numFmtId="0" fontId="0" fillId="0" borderId="6" xfId="0" applyBorder="1"/>
    <xf numFmtId="0" fontId="0" fillId="0" borderId="59" xfId="0" applyBorder="1"/>
    <xf numFmtId="0" fontId="2" fillId="24" borderId="28" xfId="0" applyFont="1" applyFill="1" applyBorder="1" applyAlignment="1">
      <alignment horizontal="left" vertical="top" wrapText="1"/>
    </xf>
    <xf numFmtId="14" fontId="27" fillId="29" borderId="21" xfId="6" applyNumberFormat="1" applyFont="1" applyFill="1" applyBorder="1" applyAlignment="1">
      <alignment horizontal="center" vertical="center"/>
    </xf>
    <xf numFmtId="14" fontId="27" fillId="29" borderId="43" xfId="6" applyNumberFormat="1" applyFont="1" applyFill="1" applyBorder="1" applyAlignment="1">
      <alignment horizontal="center" vertical="center"/>
    </xf>
    <xf numFmtId="4" fontId="34" fillId="27" borderId="3" xfId="6" applyNumberFormat="1" applyFont="1" applyFill="1" applyBorder="1" applyAlignment="1">
      <alignment horizontal="center" vertical="center" wrapText="1"/>
    </xf>
    <xf numFmtId="4" fontId="34" fillId="27" borderId="4" xfId="6" applyNumberFormat="1" applyFont="1" applyFill="1" applyBorder="1" applyAlignment="1">
      <alignment horizontal="center" vertical="center" wrapText="1"/>
    </xf>
    <xf numFmtId="4" fontId="34" fillId="27" borderId="5" xfId="6" applyNumberFormat="1" applyFont="1" applyFill="1" applyBorder="1" applyAlignment="1">
      <alignment horizontal="center" vertical="center" wrapText="1"/>
    </xf>
    <xf numFmtId="0" fontId="26" fillId="29" borderId="0" xfId="6" applyFont="1" applyFill="1" applyAlignment="1">
      <alignment horizontal="center" vertical="center"/>
    </xf>
    <xf numFmtId="171" fontId="27" fillId="29" borderId="0" xfId="6" applyNumberFormat="1" applyFont="1" applyFill="1" applyAlignment="1">
      <alignment horizontal="center" vertical="center"/>
    </xf>
    <xf numFmtId="171" fontId="27" fillId="29" borderId="42" xfId="6" applyNumberFormat="1" applyFont="1" applyFill="1" applyBorder="1" applyAlignment="1">
      <alignment horizontal="center" vertical="center"/>
    </xf>
    <xf numFmtId="0" fontId="27" fillId="29" borderId="0" xfId="6" applyFont="1" applyFill="1" applyAlignment="1">
      <alignment horizontal="center" vertical="center"/>
    </xf>
    <xf numFmtId="14" fontId="27" fillId="29" borderId="0" xfId="6" applyNumberFormat="1" applyFont="1" applyFill="1" applyAlignment="1">
      <alignment horizontal="center" vertical="center"/>
    </xf>
    <xf numFmtId="14" fontId="27" fillId="29" borderId="42" xfId="6" applyNumberFormat="1" applyFont="1" applyFill="1" applyBorder="1" applyAlignment="1">
      <alignment horizontal="center" vertical="center"/>
    </xf>
    <xf numFmtId="0" fontId="17" fillId="22" borderId="25" xfId="0" applyFont="1" applyFill="1" applyBorder="1" applyAlignment="1">
      <alignment horizontal="center" vertical="top" wrapText="1"/>
    </xf>
    <xf numFmtId="0" fontId="17" fillId="22" borderId="0" xfId="0" applyFont="1" applyFill="1" applyAlignment="1">
      <alignment horizontal="center" vertical="top" wrapText="1"/>
    </xf>
    <xf numFmtId="0" fontId="17" fillId="22" borderId="42" xfId="0" applyFont="1" applyFill="1" applyBorder="1" applyAlignment="1">
      <alignment horizontal="center" vertical="top" wrapText="1"/>
    </xf>
    <xf numFmtId="0" fontId="33" fillId="26" borderId="20" xfId="6" applyFont="1" applyFill="1" applyBorder="1" applyAlignment="1">
      <alignment horizontal="center" vertical="center" wrapText="1"/>
    </xf>
    <xf numFmtId="0" fontId="33" fillId="26" borderId="21" xfId="6" applyFont="1" applyFill="1" applyBorder="1" applyAlignment="1">
      <alignment horizontal="center" vertical="center" wrapText="1"/>
    </xf>
    <xf numFmtId="0" fontId="33" fillId="26" borderId="43" xfId="6" applyFont="1" applyFill="1" applyBorder="1" applyAlignment="1">
      <alignment horizontal="center" vertical="center" wrapText="1"/>
    </xf>
    <xf numFmtId="0" fontId="37" fillId="27" borderId="0" xfId="6" applyFont="1" applyFill="1" applyAlignment="1">
      <alignment horizontal="center" vertical="center"/>
    </xf>
    <xf numFmtId="0" fontId="33" fillId="27" borderId="0" xfId="6" applyFont="1" applyFill="1" applyAlignment="1">
      <alignment horizontal="center" vertical="center"/>
    </xf>
    <xf numFmtId="172" fontId="1" fillId="27" borderId="0" xfId="6" applyNumberFormat="1" applyFill="1" applyAlignment="1">
      <alignment horizontal="center" vertical="center"/>
    </xf>
    <xf numFmtId="10" fontId="33" fillId="27" borderId="0" xfId="7" applyNumberFormat="1" applyFont="1" applyFill="1" applyAlignment="1">
      <alignment horizontal="center" vertical="center"/>
    </xf>
    <xf numFmtId="0" fontId="33" fillId="27" borderId="32" xfId="6" applyFont="1" applyFill="1" applyBorder="1" applyAlignment="1">
      <alignment horizontal="center" vertical="top"/>
    </xf>
  </cellXfs>
  <cellStyles count="8">
    <cellStyle name="Moeda 2" xfId="4" xr:uid="{DF873408-8E55-4332-927F-0AAA95DAC0C3}"/>
    <cellStyle name="Normal" xfId="0" builtinId="0"/>
    <cellStyle name="Normal 3" xfId="6" xr:uid="{34C7A0BF-0833-4814-B2DB-43565F64A3DD}"/>
    <cellStyle name="Normal 5" xfId="2" xr:uid="{3E91B063-FAD0-4C7F-991D-E4861039167F}"/>
    <cellStyle name="Porcentagem" xfId="1" builtinId="5"/>
    <cellStyle name="Porcentagem 2" xfId="5" xr:uid="{35069948-C795-42F1-A44B-B00D07870BC4}"/>
    <cellStyle name="Porcentagem 3" xfId="7" xr:uid="{98E7C625-E97E-4278-AF17-61E3748E5CCA}"/>
    <cellStyle name="Vírgula 2" xfId="3" xr:uid="{D558FDC0-E301-45FC-983C-ECB274366AF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28575</xdr:colOff>
      <xdr:row>16</xdr:row>
      <xdr:rowOff>195260</xdr:rowOff>
    </xdr:from>
    <xdr:ext cx="3924300" cy="441211"/>
    <mc:AlternateContent xmlns:mc="http://schemas.openxmlformats.org/markup-compatibility/2006" xmlns:a14="http://schemas.microsoft.com/office/drawing/2010/main">
      <mc:Choice Requires="a14">
        <xdr:sp macro="" textlink="">
          <xdr:nvSpPr>
            <xdr:cNvPr id="2" name="CaixaDeTexto 1">
              <a:extLst>
                <a:ext uri="{FF2B5EF4-FFF2-40B4-BE49-F238E27FC236}">
                  <a16:creationId xmlns:a16="http://schemas.microsoft.com/office/drawing/2014/main" id="{F47947B6-1096-4F13-8AC2-B5FE95FCDC7B}"/>
                </a:ext>
              </a:extLst>
            </xdr:cNvPr>
            <xdr:cNvSpPr txBox="1"/>
          </xdr:nvSpPr>
          <xdr:spPr>
            <a:xfrm>
              <a:off x="2628900" y="4129085"/>
              <a:ext cx="3924300" cy="4412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pt-BR" sz="1800" b="1" i="1">
                      <a:latin typeface="Cambria Math" panose="02040503050406030204" pitchFamily="18" charset="0"/>
                    </a:rPr>
                    <m:t>𝑩𝑫𝑰</m:t>
                  </m:r>
                  <m:r>
                    <a:rPr lang="pt-BR" sz="1800" b="1" i="1">
                      <a:latin typeface="Cambria Math" panose="02040503050406030204" pitchFamily="18" charset="0"/>
                    </a:rPr>
                    <m:t>=</m:t>
                  </m:r>
                  <m:d>
                    <m:dPr>
                      <m:begChr m:val="⌊"/>
                      <m:endChr m:val="⌋"/>
                      <m:ctrlPr>
                        <a:rPr lang="pt-BR" sz="1800" b="1" i="1">
                          <a:latin typeface="Cambria Math" panose="02040503050406030204" pitchFamily="18" charset="0"/>
                        </a:rPr>
                      </m:ctrlPr>
                    </m:dPr>
                    <m:e>
                      <m:f>
                        <m:fPr>
                          <m:ctrlPr>
                            <a:rPr lang="pt-BR" sz="1800" b="1" i="1">
                              <a:solidFill>
                                <a:schemeClr val="tx1"/>
                              </a:solidFill>
                              <a:effectLst/>
                              <a:latin typeface="Cambria Math" panose="02040503050406030204" pitchFamily="18" charset="0"/>
                              <a:ea typeface="+mn-ea"/>
                              <a:cs typeface="+mn-cs"/>
                            </a:rPr>
                          </m:ctrlPr>
                        </m:fPr>
                        <m:num>
                          <m:d>
                            <m:dPr>
                              <m:ctrlPr>
                                <a:rPr lang="pt-BR" sz="1800" b="1" i="1">
                                  <a:solidFill>
                                    <a:schemeClr val="tx1"/>
                                  </a:solidFill>
                                  <a:effectLst/>
                                  <a:latin typeface="Cambria Math" panose="02040503050406030204" pitchFamily="18" charset="0"/>
                                  <a:ea typeface="+mn-ea"/>
                                  <a:cs typeface="+mn-cs"/>
                                </a:rPr>
                              </m:ctrlPr>
                            </m:dPr>
                            <m:e>
                              <m:r>
                                <a:rPr lang="pt-BR" sz="1800" b="1" i="1">
                                  <a:solidFill>
                                    <a:schemeClr val="tx1"/>
                                  </a:solidFill>
                                  <a:effectLst/>
                                  <a:latin typeface="Cambria Math" panose="02040503050406030204" pitchFamily="18" charset="0"/>
                                  <a:ea typeface="+mn-ea"/>
                                  <a:cs typeface="+mn-cs"/>
                                </a:rPr>
                                <m:t>𝟏</m:t>
                              </m:r>
                              <m:r>
                                <a:rPr lang="pt-BR" sz="1800" b="1" i="1">
                                  <a:solidFill>
                                    <a:schemeClr val="tx1"/>
                                  </a:solidFill>
                                  <a:effectLst/>
                                  <a:latin typeface="Cambria Math" panose="02040503050406030204" pitchFamily="18" charset="0"/>
                                  <a:ea typeface="+mn-ea"/>
                                  <a:cs typeface="+mn-cs"/>
                                </a:rPr>
                                <m:t>+</m:t>
                              </m:r>
                              <m:r>
                                <a:rPr lang="pt-BR" sz="1800" b="1" i="1">
                                  <a:solidFill>
                                    <a:schemeClr val="tx1"/>
                                  </a:solidFill>
                                  <a:effectLst/>
                                  <a:latin typeface="Cambria Math" panose="02040503050406030204" pitchFamily="18" charset="0"/>
                                  <a:ea typeface="+mn-ea"/>
                                  <a:cs typeface="+mn-cs"/>
                                </a:rPr>
                                <m:t>𝑨𝑪</m:t>
                              </m:r>
                              <m:r>
                                <a:rPr lang="pt-BR" sz="1800" b="1" i="1">
                                  <a:solidFill>
                                    <a:schemeClr val="tx1"/>
                                  </a:solidFill>
                                  <a:effectLst/>
                                  <a:latin typeface="Cambria Math" panose="02040503050406030204" pitchFamily="18" charset="0"/>
                                  <a:ea typeface="+mn-ea"/>
                                  <a:cs typeface="+mn-cs"/>
                                </a:rPr>
                                <m:t>+</m:t>
                              </m:r>
                              <m:r>
                                <a:rPr lang="pt-BR" sz="1800" b="1" i="1">
                                  <a:solidFill>
                                    <a:schemeClr val="tx1"/>
                                  </a:solidFill>
                                  <a:effectLst/>
                                  <a:latin typeface="Cambria Math" panose="02040503050406030204" pitchFamily="18" charset="0"/>
                                  <a:ea typeface="+mn-ea"/>
                                  <a:cs typeface="+mn-cs"/>
                                </a:rPr>
                                <m:t>𝑺</m:t>
                              </m:r>
                              <m:r>
                                <a:rPr lang="pt-BR" sz="1800" b="1" i="1">
                                  <a:solidFill>
                                    <a:schemeClr val="tx1"/>
                                  </a:solidFill>
                                  <a:effectLst/>
                                  <a:latin typeface="Cambria Math" panose="02040503050406030204" pitchFamily="18" charset="0"/>
                                  <a:ea typeface="+mn-ea"/>
                                  <a:cs typeface="+mn-cs"/>
                                </a:rPr>
                                <m:t>+</m:t>
                              </m:r>
                              <m:r>
                                <a:rPr lang="pt-BR" sz="1800" b="1" i="1">
                                  <a:solidFill>
                                    <a:schemeClr val="tx1"/>
                                  </a:solidFill>
                                  <a:effectLst/>
                                  <a:latin typeface="Cambria Math" panose="02040503050406030204" pitchFamily="18" charset="0"/>
                                  <a:ea typeface="+mn-ea"/>
                                  <a:cs typeface="+mn-cs"/>
                                </a:rPr>
                                <m:t>𝑹</m:t>
                              </m:r>
                              <m:r>
                                <a:rPr lang="pt-BR" sz="1800" b="1" i="1">
                                  <a:solidFill>
                                    <a:schemeClr val="tx1"/>
                                  </a:solidFill>
                                  <a:effectLst/>
                                  <a:latin typeface="Cambria Math" panose="02040503050406030204" pitchFamily="18" charset="0"/>
                                  <a:ea typeface="+mn-ea"/>
                                  <a:cs typeface="+mn-cs"/>
                                </a:rPr>
                                <m:t>+</m:t>
                              </m:r>
                              <m:r>
                                <a:rPr lang="pt-BR" sz="1800" b="1" i="1">
                                  <a:solidFill>
                                    <a:schemeClr val="tx1"/>
                                  </a:solidFill>
                                  <a:effectLst/>
                                  <a:latin typeface="Cambria Math" panose="02040503050406030204" pitchFamily="18" charset="0"/>
                                  <a:ea typeface="+mn-ea"/>
                                  <a:cs typeface="+mn-cs"/>
                                </a:rPr>
                                <m:t>𝑮</m:t>
                              </m:r>
                              <m:r>
                                <m:rPr>
                                  <m:nor/>
                                </m:rPr>
                                <a:rPr lang="pt-BR" sz="1800" b="1" i="1">
                                  <a:solidFill>
                                    <a:schemeClr val="tx1"/>
                                  </a:solidFill>
                                  <a:effectLst/>
                                  <a:latin typeface="+mn-lt"/>
                                  <a:ea typeface="+mn-ea"/>
                                  <a:cs typeface="+mn-cs"/>
                                </a:rPr>
                                <m:t> </m:t>
                              </m:r>
                            </m:e>
                          </m:d>
                          <m:d>
                            <m:dPr>
                              <m:ctrlPr>
                                <a:rPr lang="pt-BR" sz="1800" b="1" i="1">
                                  <a:solidFill>
                                    <a:schemeClr val="tx1"/>
                                  </a:solidFill>
                                  <a:effectLst/>
                                  <a:latin typeface="Cambria Math" panose="02040503050406030204" pitchFamily="18" charset="0"/>
                                  <a:ea typeface="+mn-ea"/>
                                  <a:cs typeface="+mn-cs"/>
                                </a:rPr>
                              </m:ctrlPr>
                            </m:dPr>
                            <m:e>
                              <m:r>
                                <a:rPr lang="pt-BR" sz="1800" b="1" i="1">
                                  <a:solidFill>
                                    <a:schemeClr val="tx1"/>
                                  </a:solidFill>
                                  <a:effectLst/>
                                  <a:latin typeface="Cambria Math" panose="02040503050406030204" pitchFamily="18" charset="0"/>
                                  <a:ea typeface="+mn-ea"/>
                                  <a:cs typeface="+mn-cs"/>
                                </a:rPr>
                                <m:t>𝟏</m:t>
                              </m:r>
                              <m:r>
                                <a:rPr lang="pt-BR" sz="1800" b="1" i="1">
                                  <a:solidFill>
                                    <a:schemeClr val="tx1"/>
                                  </a:solidFill>
                                  <a:effectLst/>
                                  <a:latin typeface="Cambria Math" panose="02040503050406030204" pitchFamily="18" charset="0"/>
                                  <a:ea typeface="+mn-ea"/>
                                  <a:cs typeface="+mn-cs"/>
                                </a:rPr>
                                <m:t>+</m:t>
                              </m:r>
                              <m:r>
                                <a:rPr lang="pt-BR" sz="1800" b="1" i="1">
                                  <a:solidFill>
                                    <a:schemeClr val="tx1"/>
                                  </a:solidFill>
                                  <a:effectLst/>
                                  <a:latin typeface="Cambria Math" panose="02040503050406030204" pitchFamily="18" charset="0"/>
                                  <a:ea typeface="+mn-ea"/>
                                  <a:cs typeface="+mn-cs"/>
                                </a:rPr>
                                <m:t>𝑫𝑭</m:t>
                              </m:r>
                              <m:r>
                                <a:rPr lang="pt-BR" sz="1800" b="1" i="1">
                                  <a:solidFill>
                                    <a:schemeClr val="tx1"/>
                                  </a:solidFill>
                                  <a:effectLst/>
                                  <a:latin typeface="Cambria Math" panose="02040503050406030204" pitchFamily="18" charset="0"/>
                                  <a:ea typeface="+mn-ea"/>
                                  <a:cs typeface="+mn-cs"/>
                                </a:rPr>
                                <m:t>)</m:t>
                              </m:r>
                            </m:e>
                          </m:d>
                          <m:d>
                            <m:dPr>
                              <m:ctrlPr>
                                <a:rPr lang="pt-BR" sz="1800" b="1" i="1">
                                  <a:solidFill>
                                    <a:schemeClr val="tx1"/>
                                  </a:solidFill>
                                  <a:effectLst/>
                                  <a:latin typeface="Cambria Math" panose="02040503050406030204" pitchFamily="18" charset="0"/>
                                  <a:ea typeface="+mn-ea"/>
                                  <a:cs typeface="+mn-cs"/>
                                </a:rPr>
                              </m:ctrlPr>
                            </m:dPr>
                            <m:e>
                              <m:r>
                                <a:rPr lang="pt-BR" sz="1800" b="1" i="1">
                                  <a:solidFill>
                                    <a:schemeClr val="tx1"/>
                                  </a:solidFill>
                                  <a:effectLst/>
                                  <a:latin typeface="Cambria Math" panose="02040503050406030204" pitchFamily="18" charset="0"/>
                                  <a:ea typeface="+mn-ea"/>
                                  <a:cs typeface="+mn-cs"/>
                                </a:rPr>
                                <m:t>𝟏</m:t>
                              </m:r>
                              <m:r>
                                <a:rPr lang="pt-BR" sz="1800" b="1" i="1">
                                  <a:solidFill>
                                    <a:schemeClr val="tx1"/>
                                  </a:solidFill>
                                  <a:effectLst/>
                                  <a:latin typeface="Cambria Math" panose="02040503050406030204" pitchFamily="18" charset="0"/>
                                  <a:ea typeface="+mn-ea"/>
                                  <a:cs typeface="+mn-cs"/>
                                </a:rPr>
                                <m:t>+</m:t>
                              </m:r>
                              <m:r>
                                <a:rPr lang="pt-BR" sz="1800" b="1" i="1">
                                  <a:solidFill>
                                    <a:schemeClr val="tx1"/>
                                  </a:solidFill>
                                  <a:effectLst/>
                                  <a:latin typeface="Cambria Math" panose="02040503050406030204" pitchFamily="18" charset="0"/>
                                  <a:ea typeface="+mn-ea"/>
                                  <a:cs typeface="+mn-cs"/>
                                </a:rPr>
                                <m:t>𝑳</m:t>
                              </m:r>
                            </m:e>
                          </m:d>
                          <m:r>
                            <m:rPr>
                              <m:nor/>
                            </m:rPr>
                            <a:rPr lang="pt-BR" sz="1800" b="1" i="1">
                              <a:solidFill>
                                <a:schemeClr val="tx1"/>
                              </a:solidFill>
                              <a:effectLst/>
                              <a:latin typeface="+mn-lt"/>
                              <a:ea typeface="+mn-ea"/>
                              <a:cs typeface="+mn-cs"/>
                            </a:rPr>
                            <m:t> </m:t>
                          </m:r>
                        </m:num>
                        <m:den>
                          <m:d>
                            <m:dPr>
                              <m:ctrlPr>
                                <a:rPr lang="pt-BR" sz="1800" b="1" i="1">
                                  <a:solidFill>
                                    <a:schemeClr val="tx1"/>
                                  </a:solidFill>
                                  <a:effectLst/>
                                  <a:latin typeface="Cambria Math" panose="02040503050406030204" pitchFamily="18" charset="0"/>
                                  <a:ea typeface="+mn-ea"/>
                                  <a:cs typeface="+mn-cs"/>
                                </a:rPr>
                              </m:ctrlPr>
                            </m:dPr>
                            <m:e>
                              <m:r>
                                <a:rPr lang="pt-BR" sz="1800" b="1" i="1">
                                  <a:solidFill>
                                    <a:schemeClr val="tx1"/>
                                  </a:solidFill>
                                  <a:effectLst/>
                                  <a:latin typeface="Cambria Math" panose="02040503050406030204" pitchFamily="18" charset="0"/>
                                  <a:ea typeface="+mn-ea"/>
                                  <a:cs typeface="+mn-cs"/>
                                </a:rPr>
                                <m:t>𝟏</m:t>
                              </m:r>
                              <m:r>
                                <a:rPr lang="pt-BR" sz="1800" b="1" i="1">
                                  <a:solidFill>
                                    <a:schemeClr val="tx1"/>
                                  </a:solidFill>
                                  <a:effectLst/>
                                  <a:latin typeface="Cambria Math" panose="02040503050406030204" pitchFamily="18" charset="0"/>
                                  <a:ea typeface="+mn-ea"/>
                                  <a:cs typeface="+mn-cs"/>
                                </a:rPr>
                                <m:t>−</m:t>
                              </m:r>
                              <m:r>
                                <a:rPr lang="pt-BR" sz="1800" b="1" i="1">
                                  <a:solidFill>
                                    <a:schemeClr val="tx1"/>
                                  </a:solidFill>
                                  <a:effectLst/>
                                  <a:latin typeface="Cambria Math" panose="02040503050406030204" pitchFamily="18" charset="0"/>
                                  <a:ea typeface="+mn-ea"/>
                                  <a:cs typeface="+mn-cs"/>
                                </a:rPr>
                                <m:t>𝑰</m:t>
                              </m:r>
                            </m:e>
                          </m:d>
                        </m:den>
                      </m:f>
                      <m:r>
                        <m:rPr>
                          <m:nor/>
                        </m:rPr>
                        <a:rPr lang="pt-BR" sz="1800" b="1" i="1">
                          <a:effectLst/>
                        </a:rPr>
                        <m:t> </m:t>
                      </m:r>
                    </m:e>
                  </m:d>
                </m:oMath>
              </a14:m>
              <a:r>
                <a:rPr lang="pt-BR" sz="1800" b="1" i="1"/>
                <a:t>-1</a:t>
              </a:r>
            </a:p>
          </xdr:txBody>
        </xdr:sp>
      </mc:Choice>
      <mc:Fallback xmlns="">
        <xdr:sp macro="" textlink="">
          <xdr:nvSpPr>
            <xdr:cNvPr id="2" name="CaixaDeTexto 1">
              <a:extLst>
                <a:ext uri="{FF2B5EF4-FFF2-40B4-BE49-F238E27FC236}">
                  <a16:creationId xmlns:a16="http://schemas.microsoft.com/office/drawing/2014/main" id="{F47947B6-1096-4F13-8AC2-B5FE95FCDC7B}"/>
                </a:ext>
              </a:extLst>
            </xdr:cNvPr>
            <xdr:cNvSpPr txBox="1"/>
          </xdr:nvSpPr>
          <xdr:spPr>
            <a:xfrm>
              <a:off x="2628900" y="4129085"/>
              <a:ext cx="3924300" cy="4412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pt-BR" sz="1800" b="1" i="0">
                  <a:latin typeface="Cambria Math" panose="02040503050406030204" pitchFamily="18" charset="0"/>
                </a:rPr>
                <a:t>𝑩𝑫𝑰=⌊</a:t>
              </a:r>
              <a:r>
                <a:rPr lang="pt-BR" sz="1800" b="1" i="0">
                  <a:solidFill>
                    <a:schemeClr val="tx1"/>
                  </a:solidFill>
                  <a:effectLst/>
                  <a:latin typeface="Cambria Math" panose="02040503050406030204" pitchFamily="18" charset="0"/>
                  <a:ea typeface="+mn-ea"/>
                  <a:cs typeface="+mn-cs"/>
                </a:rPr>
                <a:t>(𝟏+𝑨𝑪+𝑺+𝑹+𝑮</a:t>
              </a:r>
              <a:r>
                <a:rPr lang="pt-BR" sz="1800" b="1" i="0">
                  <a:solidFill>
                    <a:schemeClr val="tx1"/>
                  </a:solidFill>
                  <a:effectLst/>
                  <a:latin typeface="+mn-lt"/>
                  <a:ea typeface="+mn-ea"/>
                  <a:cs typeface="+mn-cs"/>
                </a:rPr>
                <a:t>" </a:t>
              </a:r>
              <a:r>
                <a:rPr lang="pt-BR" sz="1800" b="1" i="0">
                  <a:solidFill>
                    <a:schemeClr val="tx1"/>
                  </a:solidFill>
                  <a:effectLst/>
                  <a:latin typeface="Cambria Math" panose="02040503050406030204" pitchFamily="18" charset="0"/>
                  <a:ea typeface="+mn-ea"/>
                  <a:cs typeface="+mn-cs"/>
                </a:rPr>
                <a:t>" )(𝟏+𝑫𝑭))(𝟏+𝑳)</a:t>
              </a:r>
              <a:r>
                <a:rPr lang="pt-BR" sz="1800" b="1" i="0">
                  <a:solidFill>
                    <a:schemeClr val="tx1"/>
                  </a:solidFill>
                  <a:effectLst/>
                  <a:latin typeface="+mn-lt"/>
                  <a:ea typeface="+mn-ea"/>
                  <a:cs typeface="+mn-cs"/>
                </a:rPr>
                <a:t>" </a:t>
              </a:r>
              <a:r>
                <a:rPr lang="pt-BR" sz="1800" b="1" i="0">
                  <a:solidFill>
                    <a:schemeClr val="tx1"/>
                  </a:solidFill>
                  <a:effectLst/>
                  <a:latin typeface="Cambria Math" panose="02040503050406030204" pitchFamily="18" charset="0"/>
                  <a:ea typeface="+mn-ea"/>
                  <a:cs typeface="+mn-cs"/>
                </a:rPr>
                <a:t>" /((𝟏−𝑰) ) "</a:t>
              </a:r>
              <a:r>
                <a:rPr lang="pt-BR" sz="1800" b="1" i="0">
                  <a:effectLst/>
                </a:rPr>
                <a:t> </a:t>
              </a:r>
              <a:r>
                <a:rPr lang="pt-BR" sz="1800" b="1" i="0">
                  <a:effectLst/>
                  <a:latin typeface="Cambria Math" panose="02040503050406030204" pitchFamily="18" charset="0"/>
                </a:rPr>
                <a:t>" ⌋</a:t>
              </a:r>
              <a:r>
                <a:rPr lang="pt-BR" sz="1800" b="1" i="1"/>
                <a:t>-1</a:t>
              </a:r>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41d51180fd04e721/%5eN11-LICITA&#199;&#213;ES/ITAPECERICA/UBS/PROJETOS/DOCUMENTACAO%20UBS%20LAMOUNIER/Or&#231;amento/PLN-EXE-ORC-ITC-LAM-0101-REV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camentaria"/>
      <sheetName val="CRONOGRAMA FISICO FINANCEIRO"/>
      <sheetName val="Composições"/>
      <sheetName val="BDI"/>
      <sheetName val="BANCO_SERVIÇO"/>
      <sheetName val="CURVA ABC"/>
      <sheetName val="CURVA ABC (2)"/>
    </sheetNames>
    <sheetDataSet>
      <sheetData sheetId="0">
        <row r="3">
          <cell r="A3" t="str">
            <v>PREFEITURA: ITAPECERICA/MG</v>
          </cell>
        </row>
        <row r="4">
          <cell r="A4" t="str">
            <v>OBRA: UBS LAMOUNIER</v>
          </cell>
          <cell r="F4" t="str">
            <v>DATA: 12/07/2024</v>
          </cell>
        </row>
        <row r="5">
          <cell r="A5" t="str">
            <v>LOCAL: PRAÇA NECÉSIO PEDRO DOS REIS, LAMOUNIER - ITAPECERICA - MG</v>
          </cell>
        </row>
        <row r="10">
          <cell r="A10">
            <v>1</v>
          </cell>
          <cell r="C10" t="str">
            <v>MOBILIZAÇÃO E DESMOBILIZAÇÃO</v>
          </cell>
          <cell r="H10">
            <v>4816.2212999999938</v>
          </cell>
        </row>
        <row r="11">
          <cell r="A11" t="str">
            <v>1.1</v>
          </cell>
          <cell r="C11" t="str">
            <v>MOBILIZAÇÃO E DESMOBILIZAÇÃO</v>
          </cell>
          <cell r="H11">
            <v>4816.2212999999938</v>
          </cell>
        </row>
        <row r="12">
          <cell r="A12" t="str">
            <v>1.1.1</v>
          </cell>
          <cell r="C12" t="str">
            <v>MOBILIZAÇÃO E DESMOBILIZAÇÃO</v>
          </cell>
          <cell r="H12">
            <v>4816.2212999999938</v>
          </cell>
        </row>
        <row r="13">
          <cell r="A13" t="str">
            <v>1.1.1.1</v>
          </cell>
          <cell r="B13" t="str">
            <v>ED-50393</v>
          </cell>
          <cell r="C13" t="str">
            <v>MOBILIZAÇÃO E DESMOBILIZAÇÃO DE OBRA EM CENTRO URBANO OU REGIÃO LIMÍTROFE COM VALOR ENTRE 1.000.000,01 E 3.000.000,00</v>
          </cell>
          <cell r="D13" t="str">
            <v>%</v>
          </cell>
          <cell r="E13">
            <v>0.3</v>
          </cell>
          <cell r="F13">
            <v>1271710.3136882116</v>
          </cell>
          <cell r="G13">
            <v>1605407.0999999982</v>
          </cell>
          <cell r="H13">
            <v>4816.2212999999938</v>
          </cell>
        </row>
        <row r="15">
          <cell r="A15">
            <v>2</v>
          </cell>
          <cell r="C15" t="str">
            <v xml:space="preserve">ADMINISTRAÇÃO LOCAL </v>
          </cell>
          <cell r="H15">
            <v>59681.88</v>
          </cell>
        </row>
        <row r="16">
          <cell r="A16" t="str">
            <v>2.1.</v>
          </cell>
          <cell r="C16" t="str">
            <v>ADMINISTRAÇÃO LOCAL DA OBRA</v>
          </cell>
          <cell r="H16">
            <v>59681.88</v>
          </cell>
        </row>
        <row r="17">
          <cell r="A17" t="str">
            <v>2.1.1</v>
          </cell>
          <cell r="C17" t="str">
            <v>ADMINISTRAÇÃO LOCAL DA OBRA</v>
          </cell>
          <cell r="H17">
            <v>59681.88</v>
          </cell>
        </row>
        <row r="18">
          <cell r="A18" t="str">
            <v>2.1.1.1</v>
          </cell>
          <cell r="B18" t="str">
            <v>ART-OBRA-002</v>
          </cell>
          <cell r="C18" t="str">
            <v>ART DE OBRAS PARA CONTRATOS ACIMA DE R$15.000,00</v>
          </cell>
          <cell r="D18" t="str">
            <v>UN</v>
          </cell>
          <cell r="E18">
            <v>1</v>
          </cell>
          <cell r="F18">
            <v>186.41</v>
          </cell>
          <cell r="G18">
            <v>235.32</v>
          </cell>
          <cell r="H18">
            <v>235.32</v>
          </cell>
        </row>
        <row r="19">
          <cell r="A19" t="str">
            <v>2.1.1.3</v>
          </cell>
          <cell r="B19">
            <v>90777</v>
          </cell>
          <cell r="C19" t="str">
            <v>ENGENHEIRO CIVIL DE OBRA JUNIOR COM ENCARGOS COMPLEMENTARES</v>
          </cell>
          <cell r="D19" t="str">
            <v>H</v>
          </cell>
          <cell r="E19">
            <v>192</v>
          </cell>
          <cell r="F19">
            <v>83.78</v>
          </cell>
          <cell r="G19">
            <v>105.76</v>
          </cell>
          <cell r="H19">
            <v>20305.919999999998</v>
          </cell>
        </row>
        <row r="20">
          <cell r="A20" t="str">
            <v>2.1.1.4</v>
          </cell>
          <cell r="B20">
            <v>90776</v>
          </cell>
          <cell r="C20" t="str">
            <v>ENCARREGADO GERAL COM ENCARGOS COMPLEMENTARES</v>
          </cell>
          <cell r="D20" t="str">
            <v>H</v>
          </cell>
          <cell r="E20">
            <v>792</v>
          </cell>
          <cell r="F20">
            <v>39.15</v>
          </cell>
          <cell r="G20">
            <v>49.42</v>
          </cell>
          <cell r="H20">
            <v>39140.639999999999</v>
          </cell>
        </row>
        <row r="21">
          <cell r="F21">
            <v>0</v>
          </cell>
        </row>
        <row r="22">
          <cell r="A22">
            <v>3</v>
          </cell>
          <cell r="C22" t="str">
            <v>SERVIÇOS INICIAIS</v>
          </cell>
          <cell r="F22">
            <v>0</v>
          </cell>
          <cell r="H22">
            <v>58179.319999999992</v>
          </cell>
        </row>
        <row r="23">
          <cell r="A23" t="str">
            <v>3.1</v>
          </cell>
          <cell r="C23" t="str">
            <v>IDENTIFICAÇÃO DA OBRA</v>
          </cell>
          <cell r="F23">
            <v>0</v>
          </cell>
          <cell r="H23">
            <v>1242.71</v>
          </cell>
        </row>
        <row r="24">
          <cell r="A24" t="str">
            <v>3.1.1</v>
          </cell>
          <cell r="C24" t="str">
            <v>IDENTIFICAÇÃO DA OBRA</v>
          </cell>
          <cell r="F24">
            <v>0</v>
          </cell>
          <cell r="H24">
            <v>1242.71</v>
          </cell>
        </row>
        <row r="25">
          <cell r="A25" t="str">
            <v>3.1.1.1</v>
          </cell>
          <cell r="B25" t="str">
            <v>ED-28427</v>
          </cell>
          <cell r="C25" t="str">
            <v>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v>
          </cell>
          <cell r="D25" t="str">
            <v>UN</v>
          </cell>
          <cell r="E25">
            <v>1</v>
          </cell>
          <cell r="F25">
            <v>984.41</v>
          </cell>
          <cell r="G25">
            <v>1242.71</v>
          </cell>
          <cell r="H25">
            <v>1242.71</v>
          </cell>
        </row>
        <row r="26">
          <cell r="A26" t="str">
            <v>3.2</v>
          </cell>
          <cell r="C26" t="str">
            <v>CANTEIRO DE OBRAS</v>
          </cell>
          <cell r="F26">
            <v>0</v>
          </cell>
          <cell r="H26">
            <v>39201.160000000003</v>
          </cell>
        </row>
        <row r="27">
          <cell r="A27" t="str">
            <v>3.2.1</v>
          </cell>
          <cell r="C27" t="str">
            <v>CANTEIRO DE OBRAS</v>
          </cell>
          <cell r="F27">
            <v>0</v>
          </cell>
          <cell r="H27">
            <v>39201.160000000003</v>
          </cell>
        </row>
        <row r="28">
          <cell r="A28" t="str">
            <v>3.2.1.1</v>
          </cell>
          <cell r="B28" t="str">
            <v>ED-50148</v>
          </cell>
          <cell r="C28" t="str">
            <v>BARRACÃO DE OBRA PARA ESCRITÓRIO DA EMPREITEIRA TIPO-I, ÁREA INTERNA 18,15M2, EM CHAPA DE COMPENSADO RESINADO, INCLUSIVE MOBILIÁRIO (OBRA DE PEQUENO A MÉDIO PORTE, EFETIVO ATÉ 60 HOMENS) - PADRÃO DER-MG</v>
          </cell>
          <cell r="D28" t="str">
            <v>UN</v>
          </cell>
          <cell r="E28">
            <v>1</v>
          </cell>
          <cell r="F28">
            <v>7564.71</v>
          </cell>
          <cell r="G28">
            <v>9549.68</v>
          </cell>
          <cell r="H28">
            <v>9549.68</v>
          </cell>
        </row>
        <row r="29">
          <cell r="A29" t="str">
            <v>3.2.1.2</v>
          </cell>
          <cell r="B29" t="str">
            <v>ED-50128</v>
          </cell>
          <cell r="C29" t="str">
            <v>BARRACÃO DE OBRA PARA DEPÓSITO E FERRAMENTARIA TIPO-I, ÁREA INTERNA 14,52M2, EM CHAPA DE COMPENSADO RESINADO, INCLUSIVE MOBILIÁRIO (OBRA DE PEQUENO PORTE, EFETIVO ATÉ 30 HOMENS), PADRÃO DER-MG</v>
          </cell>
          <cell r="D29" t="str">
            <v>UN</v>
          </cell>
          <cell r="E29">
            <v>1</v>
          </cell>
          <cell r="F29">
            <v>5605.72</v>
          </cell>
          <cell r="G29">
            <v>7076.66</v>
          </cell>
          <cell r="H29">
            <v>7076.66</v>
          </cell>
        </row>
        <row r="30">
          <cell r="A30" t="str">
            <v>3.2.1.3</v>
          </cell>
          <cell r="B30" t="str">
            <v>ED-50133</v>
          </cell>
          <cell r="C30" t="str">
            <v>BARRACÃO DE OBRA PARA REFEITÓRIO TIPO-I, ÁREA INTERNA 18,15M2, EM CHAPA DE COMPENSADO RESINADO (OBRA DE MÉDIO PORTE, EFETIVO DE 30 A 60 HOMENS), PADRÃO DER-MG</v>
          </cell>
          <cell r="D30" t="str">
            <v>UN</v>
          </cell>
          <cell r="E30">
            <v>1</v>
          </cell>
          <cell r="F30">
            <v>7006.39</v>
          </cell>
          <cell r="G30">
            <v>8844.86</v>
          </cell>
          <cell r="H30">
            <v>8844.86</v>
          </cell>
        </row>
        <row r="31">
          <cell r="A31" t="str">
            <v>3.2.1.4</v>
          </cell>
          <cell r="B31" t="str">
            <v>ED-50126</v>
          </cell>
          <cell r="C31" t="str">
            <v>BARRACÃO DE OBRA PARA VESTIÁRIO TIPO-I, ÁREA INTERNA 25,41M2, EM CHAPA DE COMPENSADO RESINADO, INCLUSIVE MOBILIÁRIO (OBRA DE PEQUENO PORTE, EFETIVO ATÉ 30 HOMENS), PADRÃO DER-MG</v>
          </cell>
          <cell r="D31" t="str">
            <v>UN</v>
          </cell>
          <cell r="E31">
            <v>1</v>
          </cell>
          <cell r="F31">
            <v>10302.629999999999</v>
          </cell>
          <cell r="G31">
            <v>13006.04</v>
          </cell>
          <cell r="H31">
            <v>13006.04</v>
          </cell>
        </row>
        <row r="32">
          <cell r="A32" t="str">
            <v>3.2.1.5</v>
          </cell>
          <cell r="B32" t="str">
            <v>ED-31745</v>
          </cell>
          <cell r="C32" t="str">
            <v xml:space="preserve">LIGAÇÃO DE ESGOTO PARA BARRACÃO DE OBRA EM CANTEIRO, EXCLUSIVE FOSSA SÉPTICA </v>
          </cell>
          <cell r="D32" t="str">
            <v>UN</v>
          </cell>
          <cell r="E32">
            <v>1</v>
          </cell>
          <cell r="F32">
            <v>573.45000000000005</v>
          </cell>
          <cell r="G32">
            <v>723.92</v>
          </cell>
          <cell r="H32">
            <v>723.92</v>
          </cell>
        </row>
        <row r="33">
          <cell r="A33" t="str">
            <v>3.3</v>
          </cell>
          <cell r="C33" t="str">
            <v>TAPUME</v>
          </cell>
          <cell r="F33">
            <v>0</v>
          </cell>
          <cell r="H33">
            <v>13415.98</v>
          </cell>
        </row>
        <row r="34">
          <cell r="A34" t="str">
            <v>3.3.1</v>
          </cell>
          <cell r="C34" t="str">
            <v>TAPUME</v>
          </cell>
          <cell r="F34">
            <v>0</v>
          </cell>
          <cell r="H34">
            <v>13415.98</v>
          </cell>
        </row>
        <row r="35">
          <cell r="A35" t="str">
            <v>3.3.1.1</v>
          </cell>
          <cell r="B35" t="str">
            <v>ED-29823</v>
          </cell>
          <cell r="C35" t="str">
            <v>TAPUME FIXO DE PROTEÇÃO PARA FECHAMENTO DE OBRA EM TELHA METÁLICA GALVANIZADA, TIPO TRAPEZOIDAL, ESP. 0,5MM, COM MÓDULO NA DIMENSÃO DE (300X220)CM, COM REAPROVEITAMENTO, EXCLUSIVE PINTURA ESMALTE, INCLUSIVE PONTALETE E FIXAÇÃO</v>
          </cell>
          <cell r="D35" t="str">
            <v>M2</v>
          </cell>
          <cell r="E35">
            <v>249.09</v>
          </cell>
          <cell r="F35">
            <v>42.67</v>
          </cell>
          <cell r="G35">
            <v>53.86</v>
          </cell>
          <cell r="H35">
            <v>13415.98</v>
          </cell>
        </row>
        <row r="36">
          <cell r="A36" t="str">
            <v>3.4</v>
          </cell>
          <cell r="C36" t="str">
            <v>GABARITO</v>
          </cell>
          <cell r="F36">
            <v>0</v>
          </cell>
          <cell r="H36">
            <v>3027.18</v>
          </cell>
        </row>
        <row r="37">
          <cell r="A37" t="str">
            <v>3.4.1</v>
          </cell>
          <cell r="C37" t="str">
            <v>GABARITO</v>
          </cell>
          <cell r="F37">
            <v>0</v>
          </cell>
          <cell r="H37">
            <v>3027.18</v>
          </cell>
        </row>
        <row r="38">
          <cell r="A38" t="str">
            <v>3.4.1.1</v>
          </cell>
          <cell r="B38" t="str">
            <v>ED-17989</v>
          </cell>
          <cell r="C38" t="str">
            <v>LOCAÇÃO DE OBRA COM GABARITO DE TÁBUAS CORRIDAS PONTALETADAS A CADA 2,00M, REAPROVEITAMENTO (2X), INCLUSIVE ACOMPANHAMENTO DE EQUIPE TOPOGRÁFICA PARA MARCAÇÃO DE PONTO TOPOGRÁFICO</v>
          </cell>
          <cell r="D38" t="str">
            <v>M</v>
          </cell>
          <cell r="E38">
            <v>78</v>
          </cell>
          <cell r="F38">
            <v>30.75</v>
          </cell>
          <cell r="G38">
            <v>38.81</v>
          </cell>
          <cell r="H38">
            <v>3027.18</v>
          </cell>
        </row>
        <row r="39">
          <cell r="A39" t="str">
            <v>3.5</v>
          </cell>
          <cell r="C39" t="str">
            <v>LIMPEZA DE TERRENO</v>
          </cell>
          <cell r="F39">
            <v>0</v>
          </cell>
          <cell r="H39">
            <v>1292.29</v>
          </cell>
        </row>
        <row r="40">
          <cell r="A40" t="str">
            <v>3.5.1</v>
          </cell>
          <cell r="C40" t="str">
            <v>LIMPEZA DE TERRENO</v>
          </cell>
          <cell r="F40">
            <v>0</v>
          </cell>
          <cell r="H40">
            <v>1292.29</v>
          </cell>
        </row>
        <row r="41">
          <cell r="A41" t="str">
            <v>3.5.1.1</v>
          </cell>
          <cell r="B41" t="str">
            <v>ED-50703</v>
          </cell>
          <cell r="C41" t="str">
            <v>LIMPEZA DE TERRENO, INCLUSIVE CAPINA, RASTELAMENTO COM AFASTAMENTO ATÉ VINTE (20) METROS E QUEIMA CONTROLADA</v>
          </cell>
          <cell r="D41" t="str">
            <v>M2</v>
          </cell>
          <cell r="E41">
            <v>615.38</v>
          </cell>
          <cell r="F41">
            <v>1.67</v>
          </cell>
          <cell r="G41">
            <v>2.1</v>
          </cell>
          <cell r="H41">
            <v>1292.29</v>
          </cell>
        </row>
        <row r="42">
          <cell r="F42">
            <v>0</v>
          </cell>
        </row>
        <row r="43">
          <cell r="A43">
            <v>4</v>
          </cell>
          <cell r="C43" t="str">
            <v>TERRAPLENAGEM</v>
          </cell>
          <cell r="F43">
            <v>0</v>
          </cell>
          <cell r="H43">
            <v>7668.06</v>
          </cell>
        </row>
        <row r="44">
          <cell r="A44" t="str">
            <v>4.1</v>
          </cell>
          <cell r="C44" t="str">
            <v>TERRAPLENAGEM</v>
          </cell>
          <cell r="F44">
            <v>0</v>
          </cell>
          <cell r="H44">
            <v>7668.06</v>
          </cell>
        </row>
        <row r="45">
          <cell r="A45" t="str">
            <v>4.1.1</v>
          </cell>
          <cell r="C45" t="str">
            <v>CORTE E ATERRO</v>
          </cell>
          <cell r="F45">
            <v>0</v>
          </cell>
          <cell r="H45">
            <v>737.85</v>
          </cell>
        </row>
        <row r="46">
          <cell r="A46" t="str">
            <v>4.1.1.1</v>
          </cell>
          <cell r="B46" t="str">
            <v>ED-51103</v>
          </cell>
          <cell r="C46" t="str">
            <v>ESCAVAÇÃO MECÂNICA HORIZONTAL, COM TRATOR DE ESTEIRA, EM MATERIAL DE 1ª CATEGORIA, INCLUSIVE AFASTAMENTO E EMPILHAMENTO COM DISTÂNCIA MÁXIMA DE ATÉ CINQUENTA (50) METROS, EXCLUSIVE CARGA, TRANSPORTE E DESGARGA</v>
          </cell>
          <cell r="D46" t="str">
            <v>M3</v>
          </cell>
          <cell r="E46">
            <v>220.6</v>
          </cell>
          <cell r="F46">
            <v>2.13</v>
          </cell>
          <cell r="G46">
            <v>2.68</v>
          </cell>
          <cell r="H46">
            <v>591.20000000000005</v>
          </cell>
        </row>
        <row r="47">
          <cell r="A47" t="str">
            <v>4.1.1.2</v>
          </cell>
          <cell r="B47" t="str">
            <v>ED-51098</v>
          </cell>
          <cell r="C47" t="str">
            <v>COMPACTAÇÃO MECÂNICA DE ATERRO COM ROLO VIBRATÓRIO A 95% DO PROCTOR NORMAL, INCLUSIVE ESPALHAMENTO</v>
          </cell>
          <cell r="D47" t="str">
            <v>M3</v>
          </cell>
          <cell r="E47">
            <v>36.21</v>
          </cell>
          <cell r="F47">
            <v>3.21</v>
          </cell>
          <cell r="G47">
            <v>4.05</v>
          </cell>
          <cell r="H47">
            <v>146.65</v>
          </cell>
        </row>
        <row r="48">
          <cell r="A48" t="str">
            <v>4.1.2</v>
          </cell>
          <cell r="C48" t="str">
            <v>BOTA-FORA</v>
          </cell>
          <cell r="F48">
            <v>0</v>
          </cell>
          <cell r="H48">
            <v>6930.21</v>
          </cell>
        </row>
        <row r="49">
          <cell r="A49" t="str">
            <v>4.1.2.1</v>
          </cell>
          <cell r="B49" t="str">
            <v>ED-51132</v>
          </cell>
          <cell r="C49" t="str">
            <v>CARGA MECÂNICA DE MATERIAL DE QUALQUER NATUREZA SOBRE CAMINHÃO, EXCLUSIVE TRANSPORTE</v>
          </cell>
          <cell r="D49" t="str">
            <v>M3</v>
          </cell>
          <cell r="E49">
            <v>246.54</v>
          </cell>
          <cell r="F49">
            <v>2.17</v>
          </cell>
          <cell r="G49">
            <v>2.73</v>
          </cell>
          <cell r="H49">
            <v>673.05</v>
          </cell>
        </row>
        <row r="50">
          <cell r="A50" t="str">
            <v>4.1.2.2</v>
          </cell>
          <cell r="B50" t="str">
            <v>ED-29233</v>
          </cell>
          <cell r="C50" t="str">
            <v>TRANSPORTE DE MATERIAL DE QUALQUER NATUREZA EM CAMINHÃO, DISTÂNCIA MAIOR QUE 10KM E MENOR OU IGUAL A 20KM, DENTRO DO PERÍMETRO URBANO, EXCLUSIVE CARGA, INCLUSIVE DESCARGA</v>
          </cell>
          <cell r="D50" t="str">
            <v>M3XKM</v>
          </cell>
          <cell r="E50">
            <v>3698.09</v>
          </cell>
          <cell r="F50">
            <v>1.27</v>
          </cell>
          <cell r="G50">
            <v>1.6</v>
          </cell>
          <cell r="H50">
            <v>5916.94</v>
          </cell>
        </row>
        <row r="51">
          <cell r="A51" t="str">
            <v>4.1.2.3</v>
          </cell>
          <cell r="B51">
            <v>100574</v>
          </cell>
          <cell r="C51" t="str">
            <v>ESPALHAMENTO DE MATERIAL COM TRATOR DE ESTEIRAS. AF_11/2019</v>
          </cell>
          <cell r="D51" t="str">
            <v>M3</v>
          </cell>
          <cell r="E51">
            <v>246.54</v>
          </cell>
          <cell r="F51">
            <v>1.1000000000000001</v>
          </cell>
          <cell r="G51">
            <v>1.38</v>
          </cell>
          <cell r="H51">
            <v>340.22</v>
          </cell>
        </row>
        <row r="52">
          <cell r="F52">
            <v>0</v>
          </cell>
        </row>
        <row r="53">
          <cell r="A53">
            <v>5</v>
          </cell>
          <cell r="C53" t="str">
            <v>ESTRUTURA DE CONCRETO</v>
          </cell>
          <cell r="F53">
            <v>0</v>
          </cell>
          <cell r="H53">
            <v>294073.8600000001</v>
          </cell>
        </row>
        <row r="54">
          <cell r="A54" t="str">
            <v>5.1</v>
          </cell>
          <cell r="C54" t="str">
            <v>FUNDAÇÃO</v>
          </cell>
          <cell r="F54">
            <v>0</v>
          </cell>
          <cell r="H54">
            <v>129138.97999999998</v>
          </cell>
        </row>
        <row r="55">
          <cell r="A55" t="str">
            <v>5.1.1</v>
          </cell>
          <cell r="C55" t="str">
            <v>ESTACAS BROCA</v>
          </cell>
          <cell r="F55">
            <v>0</v>
          </cell>
          <cell r="H55">
            <v>2194.9499999999998</v>
          </cell>
        </row>
        <row r="56">
          <cell r="A56" t="str">
            <v>5.1.1.1</v>
          </cell>
          <cell r="B56" t="str">
            <v>ED-29801</v>
          </cell>
          <cell r="C56" t="str">
            <v>PERFURAÇÃO MANUAL DE ESTACA TIPO BROCA A TRADO, INCLUSIVE AFASTAMENTO, EXCLUSIVE ARMAÇÃO, CONCRETO ESTRUTURAL, TRANSPORTE E RETIRADA DO MATERIAL ESCAVADO</v>
          </cell>
          <cell r="D56" t="str">
            <v>M3</v>
          </cell>
          <cell r="E56">
            <v>1.66</v>
          </cell>
          <cell r="F56">
            <v>157.44</v>
          </cell>
          <cell r="G56">
            <v>198.75</v>
          </cell>
          <cell r="H56">
            <v>329.92</v>
          </cell>
        </row>
        <row r="57">
          <cell r="A57" t="str">
            <v>5.1.1.2</v>
          </cell>
          <cell r="B57" t="str">
            <v>ED-48298</v>
          </cell>
          <cell r="C57" t="str">
            <v>CORTE, DOBRA E MONTAGEM DE AÇO CA-50/60, INCLUSIVE ESPAÇADOR</v>
          </cell>
          <cell r="D57" t="str">
            <v>KG</v>
          </cell>
          <cell r="E57">
            <v>75.52</v>
          </cell>
          <cell r="F57">
            <v>8.19</v>
          </cell>
          <cell r="G57">
            <v>10.33</v>
          </cell>
          <cell r="H57">
            <v>780.12</v>
          </cell>
        </row>
        <row r="58">
          <cell r="A58" t="str">
            <v>5.1.1.3</v>
          </cell>
          <cell r="B58" t="str">
            <v>ED-49805</v>
          </cell>
          <cell r="C58" t="str">
            <v>FORNECIMENTO DE CONCRETO ESTRUTURAL, USINADO BOMBEADO, COM FCK 25MPA, INCLUSIVE LANÇAMENTO, ADENSAMENTO E ACABAMENTO (FUNDAÇÃO)</v>
          </cell>
          <cell r="D58" t="str">
            <v>M3</v>
          </cell>
          <cell r="E58">
            <v>1.66</v>
          </cell>
          <cell r="F58">
            <v>488.87</v>
          </cell>
          <cell r="G58">
            <v>617.14</v>
          </cell>
          <cell r="H58">
            <v>1024.45</v>
          </cell>
        </row>
        <row r="59">
          <cell r="A59" t="str">
            <v>5.1.1.4</v>
          </cell>
          <cell r="B59" t="str">
            <v>ED-51132</v>
          </cell>
          <cell r="C59" t="str">
            <v>CARGA MECÂNICA DE MATERIAL DE QUALQUER NATUREZA SOBRE CAMINHÃO, EXCLUSIVE TRANSPORTE</v>
          </cell>
          <cell r="D59" t="str">
            <v>M3</v>
          </cell>
          <cell r="E59">
            <v>2.15</v>
          </cell>
          <cell r="F59">
            <v>2.17</v>
          </cell>
          <cell r="G59">
            <v>2.73</v>
          </cell>
          <cell r="H59">
            <v>5.86</v>
          </cell>
        </row>
        <row r="60">
          <cell r="A60" t="str">
            <v>5.1.1.5</v>
          </cell>
          <cell r="B60" t="str">
            <v>ED-29233</v>
          </cell>
          <cell r="C60" t="str">
            <v>TRANSPORTE DE MATERIAL DE QUALQUER NATUREZA EM CAMINHÃO, DISTÂNCIA MAIOR QUE 10KM E MENOR OU IGUAL A 20KM, DENTRO DO PERÍMETRO URBANO, EXCLUSIVE CARGA, INCLUSIVE DESCARGA</v>
          </cell>
          <cell r="D60" t="str">
            <v>M3XKM</v>
          </cell>
          <cell r="E60">
            <v>32.28</v>
          </cell>
          <cell r="F60">
            <v>1.27</v>
          </cell>
          <cell r="G60">
            <v>1.6</v>
          </cell>
          <cell r="H60">
            <v>51.64</v>
          </cell>
        </row>
        <row r="61">
          <cell r="A61" t="str">
            <v>5.1.1.6</v>
          </cell>
          <cell r="B61">
            <v>100574</v>
          </cell>
          <cell r="C61" t="str">
            <v>ESPALHAMENTO DE MATERIAL COM TRATOR DE ESTEIRAS. AF_11/2019</v>
          </cell>
          <cell r="D61" t="str">
            <v>M3</v>
          </cell>
          <cell r="E61">
            <v>2.15</v>
          </cell>
          <cell r="F61">
            <v>1.1000000000000001</v>
          </cell>
          <cell r="G61">
            <v>1.38</v>
          </cell>
          <cell r="H61">
            <v>2.96</v>
          </cell>
        </row>
        <row r="62">
          <cell r="A62" t="str">
            <v>5.1.2</v>
          </cell>
          <cell r="C62" t="str">
            <v>SAPATAS ISOLADAS</v>
          </cell>
          <cell r="F62">
            <v>0</v>
          </cell>
          <cell r="H62">
            <v>80375.73000000001</v>
          </cell>
        </row>
        <row r="63">
          <cell r="A63" t="str">
            <v>5.1.2.1</v>
          </cell>
          <cell r="B63" t="str">
            <v>ED-51107</v>
          </cell>
          <cell r="C63" t="str">
            <v>ESCAVAÇÃO MANUAL DE VALA COM PROFUNDIDADE MENOR OU IGUAL A 1,5M, INCLUSIVE DESCARGA LATERAL</v>
          </cell>
          <cell r="D63" t="str">
            <v>M3</v>
          </cell>
          <cell r="E63">
            <v>315.83999999999997</v>
          </cell>
          <cell r="F63">
            <v>48.31</v>
          </cell>
          <cell r="G63">
            <v>60.98</v>
          </cell>
          <cell r="H63">
            <v>19259.919999999998</v>
          </cell>
        </row>
        <row r="64">
          <cell r="A64" t="str">
            <v>5.1.2.2</v>
          </cell>
          <cell r="B64" t="str">
            <v>ED-51094</v>
          </cell>
          <cell r="C64" t="str">
            <v>APILOAMENTO MECANIZADO EM FUNDO DE VALA COM PLACA VIBRATÓRIA, EXCLUSIVE ESCAVAÇÃO</v>
          </cell>
          <cell r="D64" t="str">
            <v>M2</v>
          </cell>
          <cell r="E64">
            <v>62.26</v>
          </cell>
          <cell r="F64">
            <v>9.2200000000000006</v>
          </cell>
          <cell r="G64">
            <v>11.63</v>
          </cell>
          <cell r="H64">
            <v>724.08</v>
          </cell>
        </row>
        <row r="65">
          <cell r="A65" t="str">
            <v>5.1.2.3</v>
          </cell>
          <cell r="B65" t="str">
            <v>ED-48298</v>
          </cell>
          <cell r="C65" t="str">
            <v>CORTE, DOBRA E MONTAGEM DE AÇO CA-50/60, INCLUSIVE ESPAÇADOR</v>
          </cell>
          <cell r="D65" t="str">
            <v>KG</v>
          </cell>
          <cell r="E65">
            <v>1520.2</v>
          </cell>
          <cell r="F65">
            <v>8.19</v>
          </cell>
          <cell r="G65">
            <v>10.33</v>
          </cell>
          <cell r="H65">
            <v>15703.66</v>
          </cell>
        </row>
        <row r="66">
          <cell r="A66" t="str">
            <v>5.1.2.4</v>
          </cell>
          <cell r="B66" t="str">
            <v>ED-49811</v>
          </cell>
          <cell r="C66" t="str">
            <v>FÔRMA E DESFORMA PARA VIGA-CINTA/BLOCO COM COMPENSADO RESINADO, ESP. 12MM, REAPROVEITAMENTO (3X) (FUNDAÇÃO)</v>
          </cell>
          <cell r="D66" t="str">
            <v>M2</v>
          </cell>
          <cell r="E66">
            <v>127.6</v>
          </cell>
          <cell r="F66">
            <v>42.83</v>
          </cell>
          <cell r="G66">
            <v>54.06</v>
          </cell>
          <cell r="H66">
            <v>6898.05</v>
          </cell>
        </row>
        <row r="67">
          <cell r="A67" t="str">
            <v>5.1.2.5</v>
          </cell>
          <cell r="B67" t="str">
            <v>ED-49812</v>
          </cell>
          <cell r="C67" t="str">
            <v xml:space="preserve">LASTRO DE CONCRETO MAGRO, INCLUSIVE TRANSPORTE, LANÇAMENTO E ADENSAMENTO </v>
          </cell>
          <cell r="D67" t="str">
            <v>M3</v>
          </cell>
          <cell r="E67">
            <v>3.11</v>
          </cell>
          <cell r="F67">
            <v>391.94</v>
          </cell>
          <cell r="G67">
            <v>494.78</v>
          </cell>
          <cell r="H67">
            <v>1538.76</v>
          </cell>
        </row>
        <row r="68">
          <cell r="A68" t="str">
            <v>5.1.2.6</v>
          </cell>
          <cell r="B68" t="str">
            <v>ED-50174</v>
          </cell>
          <cell r="C68" t="str">
            <v>PINTURA COM EMULSÃO ASFÁLTICA, DUAS (2) DEMÃOS</v>
          </cell>
          <cell r="D68" t="str">
            <v>M2</v>
          </cell>
          <cell r="E68">
            <v>189.86</v>
          </cell>
          <cell r="F68">
            <v>19.96</v>
          </cell>
          <cell r="G68">
            <v>25.19</v>
          </cell>
          <cell r="H68">
            <v>4782.57</v>
          </cell>
        </row>
        <row r="69">
          <cell r="A69" t="str">
            <v>5.1.2.7</v>
          </cell>
          <cell r="B69" t="str">
            <v>ED-49805</v>
          </cell>
          <cell r="C69" t="str">
            <v>FORNECIMENTO DE CONCRETO ESTRUTURAL, USINADO BOMBEADO, COM FCK 25MPA, INCLUSIVE LANÇAMENTO, ADENSAMENTO E ACABAMENTO (FUNDAÇÃO)</v>
          </cell>
          <cell r="D69" t="str">
            <v>M3</v>
          </cell>
          <cell r="E69">
            <v>31.13</v>
          </cell>
          <cell r="F69">
            <v>488.87</v>
          </cell>
          <cell r="G69">
            <v>617.14</v>
          </cell>
          <cell r="H69">
            <v>19211.560000000001</v>
          </cell>
        </row>
        <row r="70">
          <cell r="A70" t="str">
            <v>5.1.2.8</v>
          </cell>
          <cell r="B70" t="str">
            <v>ED-51121</v>
          </cell>
          <cell r="C70" t="str">
            <v>REATERRO MANUAL DE VALA, INCLUSIVE ESPALHAMENTO E COMPACTAÇÃO MECANIZADA COM PLACA VIBRATÓRIA</v>
          </cell>
          <cell r="D70" t="str">
            <v>M3</v>
          </cell>
          <cell r="E70">
            <v>275.44</v>
          </cell>
          <cell r="F70">
            <v>31.01</v>
          </cell>
          <cell r="G70">
            <v>39.14</v>
          </cell>
          <cell r="H70">
            <v>10780.72</v>
          </cell>
        </row>
        <row r="71">
          <cell r="A71" t="str">
            <v>5.1.2.9</v>
          </cell>
          <cell r="B71" t="str">
            <v>ED-51132</v>
          </cell>
          <cell r="C71" t="str">
            <v>CARGA MECÂNICA DE MATERIAL DE QUALQUER NATUREZA SOBRE CAMINHÃO, EXCLUSIVE TRANSPORTE</v>
          </cell>
          <cell r="D71" t="str">
            <v>M3</v>
          </cell>
          <cell r="E71">
            <v>52.52</v>
          </cell>
          <cell r="F71">
            <v>2.17</v>
          </cell>
          <cell r="G71">
            <v>2.73</v>
          </cell>
          <cell r="H71">
            <v>143.37</v>
          </cell>
        </row>
        <row r="72">
          <cell r="A72" t="str">
            <v>5.1.2.10</v>
          </cell>
          <cell r="B72" t="str">
            <v>ED-29233</v>
          </cell>
          <cell r="C72" t="str">
            <v>TRANSPORTE DE MATERIAL DE QUALQUER NATUREZA EM CAMINHÃO, DISTÂNCIA MAIOR QUE 10KM E MENOR OU IGUAL A 20KM, DENTRO DO PERÍMETRO URBANO, EXCLUSIVE CARGA, INCLUSIVE DESCARGA</v>
          </cell>
          <cell r="D72" t="str">
            <v>M3XKM</v>
          </cell>
          <cell r="E72">
            <v>787.86</v>
          </cell>
          <cell r="F72">
            <v>1.27</v>
          </cell>
          <cell r="G72">
            <v>1.6</v>
          </cell>
          <cell r="H72">
            <v>1260.57</v>
          </cell>
        </row>
        <row r="73">
          <cell r="A73" t="str">
            <v>5.1.2.11</v>
          </cell>
          <cell r="B73">
            <v>100574</v>
          </cell>
          <cell r="C73" t="str">
            <v>ESPALHAMENTO DE MATERIAL COM TRATOR DE ESTEIRAS. AF_11/2019</v>
          </cell>
          <cell r="D73" t="str">
            <v>M3</v>
          </cell>
          <cell r="E73">
            <v>52.52</v>
          </cell>
          <cell r="F73">
            <v>1.1000000000000001</v>
          </cell>
          <cell r="G73">
            <v>1.38</v>
          </cell>
          <cell r="H73">
            <v>72.47</v>
          </cell>
        </row>
        <row r="74">
          <cell r="A74" t="str">
            <v>5.1.3</v>
          </cell>
          <cell r="C74" t="str">
            <v>VIGAS BALDRAMES</v>
          </cell>
          <cell r="F74">
            <v>0</v>
          </cell>
          <cell r="H74">
            <v>46568.299999999996</v>
          </cell>
        </row>
        <row r="75">
          <cell r="A75" t="str">
            <v>5.1.3.1</v>
          </cell>
          <cell r="B75" t="str">
            <v>ED-51107</v>
          </cell>
          <cell r="C75" t="str">
            <v>ESCAVAÇÃO MANUAL DE VALA COM PROFUNDIDADE MENOR OU IGUAL A 1,5M, INCLUSIVE DESCARGA LATERAL</v>
          </cell>
          <cell r="D75" t="str">
            <v>M3</v>
          </cell>
          <cell r="E75">
            <v>68.040000000000006</v>
          </cell>
          <cell r="F75">
            <v>48.31</v>
          </cell>
          <cell r="G75">
            <v>60.98</v>
          </cell>
          <cell r="H75">
            <v>4149.07</v>
          </cell>
        </row>
        <row r="76">
          <cell r="A76" t="str">
            <v>5.1.3.2</v>
          </cell>
          <cell r="B76" t="str">
            <v>ED-51094</v>
          </cell>
          <cell r="C76" t="str">
            <v>APILOAMENTO MECANIZADO EM FUNDO DE VALA COM PLACA VIBRATÓRIA, EXCLUSIVE ESCAVAÇÃO</v>
          </cell>
          <cell r="D76" t="str">
            <v>M2</v>
          </cell>
          <cell r="E76">
            <v>39.200000000000003</v>
          </cell>
          <cell r="F76">
            <v>9.2200000000000006</v>
          </cell>
          <cell r="G76">
            <v>11.63</v>
          </cell>
          <cell r="H76">
            <v>455.89</v>
          </cell>
        </row>
        <row r="77">
          <cell r="A77" t="str">
            <v>5.1.3.3</v>
          </cell>
          <cell r="B77" t="str">
            <v>ED-49811</v>
          </cell>
          <cell r="C77" t="str">
            <v>FÔRMA E DESFORMA PARA VIGA-CINTA/BLOCO COM COMPENSADO RESINADO, ESP. 12MM, REAPROVEITAMENTO (3X) (FUNDAÇÃO)</v>
          </cell>
          <cell r="D77" t="str">
            <v>M2</v>
          </cell>
          <cell r="E77">
            <v>228.34</v>
          </cell>
          <cell r="F77">
            <v>42.83</v>
          </cell>
          <cell r="G77">
            <v>54.06</v>
          </cell>
          <cell r="H77">
            <v>12344.06</v>
          </cell>
        </row>
        <row r="78">
          <cell r="A78" t="str">
            <v>5.1.3.4</v>
          </cell>
          <cell r="B78" t="str">
            <v>ED-49812</v>
          </cell>
          <cell r="C78" t="str">
            <v xml:space="preserve">LASTRO DE CONCRETO MAGRO, INCLUSIVE TRANSPORTE, LANÇAMENTO E ADENSAMENTO </v>
          </cell>
          <cell r="D78" t="str">
            <v>M3</v>
          </cell>
          <cell r="E78">
            <v>1.96</v>
          </cell>
          <cell r="F78">
            <v>391.94</v>
          </cell>
          <cell r="G78">
            <v>494.78</v>
          </cell>
          <cell r="H78">
            <v>969.76</v>
          </cell>
        </row>
        <row r="79">
          <cell r="A79" t="str">
            <v>5.1.3.5</v>
          </cell>
          <cell r="B79" t="str">
            <v>ED-50174</v>
          </cell>
          <cell r="C79" t="str">
            <v>PINTURA COM EMULSÃO ASFÁLTICA, DUAS (2) DEMÃOS</v>
          </cell>
          <cell r="D79" t="str">
            <v>M2</v>
          </cell>
          <cell r="E79">
            <v>263.22000000000003</v>
          </cell>
          <cell r="F79">
            <v>19.96</v>
          </cell>
          <cell r="G79">
            <v>25.19</v>
          </cell>
          <cell r="H79">
            <v>6630.51</v>
          </cell>
        </row>
        <row r="80">
          <cell r="A80" t="str">
            <v>5.1.3.6</v>
          </cell>
          <cell r="B80" t="str">
            <v>ED-48298</v>
          </cell>
          <cell r="C80" t="str">
            <v>CORTE, DOBRA E MONTAGEM DE AÇO CA-50/60, INCLUSIVE ESPAÇADOR</v>
          </cell>
          <cell r="D80" t="str">
            <v>KG</v>
          </cell>
          <cell r="E80">
            <v>809.4</v>
          </cell>
          <cell r="F80">
            <v>8.19</v>
          </cell>
          <cell r="G80">
            <v>10.33</v>
          </cell>
          <cell r="H80">
            <v>8361.1</v>
          </cell>
        </row>
        <row r="81">
          <cell r="A81" t="str">
            <v>5.1.3.7</v>
          </cell>
          <cell r="B81" t="str">
            <v>ED-49805</v>
          </cell>
          <cell r="C81" t="str">
            <v>FORNECIMENTO DE CONCRETO ESTRUTURAL, USINADO BOMBEADO, COM FCK 25MPA, INCLUSIVE LANÇAMENTO, ADENSAMENTO E ACABAMENTO (FUNDAÇÃO)</v>
          </cell>
          <cell r="D81" t="str">
            <v>M3</v>
          </cell>
          <cell r="E81">
            <v>17.89</v>
          </cell>
          <cell r="F81">
            <v>488.87</v>
          </cell>
          <cell r="G81">
            <v>617.14</v>
          </cell>
          <cell r="H81">
            <v>11040.63</v>
          </cell>
        </row>
        <row r="82">
          <cell r="A82" t="str">
            <v>5.1.3.8</v>
          </cell>
          <cell r="B82" t="str">
            <v>ED-51121</v>
          </cell>
          <cell r="C82" t="str">
            <v>REATERRO MANUAL DE VALA, INCLUSIVE ESPALHAMENTO E COMPACTAÇÃO MECANIZADA COM PLACA VIBRATÓRIA</v>
          </cell>
          <cell r="D82" t="str">
            <v>M3</v>
          </cell>
          <cell r="E82">
            <v>50.4</v>
          </cell>
          <cell r="F82">
            <v>31.01</v>
          </cell>
          <cell r="G82">
            <v>39.14</v>
          </cell>
          <cell r="H82">
            <v>1972.65</v>
          </cell>
        </row>
        <row r="83">
          <cell r="A83" t="str">
            <v>5.1.3.9</v>
          </cell>
          <cell r="B83" t="str">
            <v>ED-51132</v>
          </cell>
          <cell r="C83" t="str">
            <v>CARGA MECÂNICA DE MATERIAL DE QUALQUER NATUREZA SOBRE CAMINHÃO, EXCLUSIVE TRANSPORTE</v>
          </cell>
          <cell r="D83" t="str">
            <v>M3</v>
          </cell>
          <cell r="E83">
            <v>22.93</v>
          </cell>
          <cell r="F83">
            <v>2.17</v>
          </cell>
          <cell r="G83">
            <v>2.73</v>
          </cell>
          <cell r="H83">
            <v>62.59</v>
          </cell>
        </row>
        <row r="84">
          <cell r="A84" t="str">
            <v>5.1.3.10</v>
          </cell>
          <cell r="B84" t="str">
            <v>ED-29233</v>
          </cell>
          <cell r="C84" t="str">
            <v>TRANSPORTE DE MATERIAL DE QUALQUER NATUREZA EM CAMINHÃO, DISTÂNCIA MAIOR QUE 10KM E MENOR OU IGUAL A 20KM, DENTRO DO PERÍMETRO URBANO, EXCLUSIVE CARGA, INCLUSIVE DESCARGA</v>
          </cell>
          <cell r="D84" t="str">
            <v>M3XKM</v>
          </cell>
          <cell r="E84">
            <v>344</v>
          </cell>
          <cell r="F84">
            <v>1.27</v>
          </cell>
          <cell r="G84">
            <v>1.6</v>
          </cell>
          <cell r="H84">
            <v>550.4</v>
          </cell>
        </row>
        <row r="85">
          <cell r="A85" t="str">
            <v>5.1.3.11</v>
          </cell>
          <cell r="B85">
            <v>100574</v>
          </cell>
          <cell r="C85" t="str">
            <v>ESPALHAMENTO DE MATERIAL COM TRATOR DE ESTEIRAS. AF_11/2019</v>
          </cell>
          <cell r="D85" t="str">
            <v>M3</v>
          </cell>
          <cell r="E85">
            <v>22.93</v>
          </cell>
          <cell r="F85">
            <v>1.1000000000000001</v>
          </cell>
          <cell r="G85">
            <v>1.38</v>
          </cell>
          <cell r="H85">
            <v>31.64</v>
          </cell>
        </row>
        <row r="86">
          <cell r="A86" t="str">
            <v>5.2</v>
          </cell>
          <cell r="C86" t="str">
            <v>SUPERESTRUTURA</v>
          </cell>
          <cell r="F86">
            <v>0</v>
          </cell>
          <cell r="H86">
            <v>161734.53999999998</v>
          </cell>
        </row>
        <row r="87">
          <cell r="A87" t="str">
            <v>5.2.1</v>
          </cell>
          <cell r="C87" t="str">
            <v>VIGAS</v>
          </cell>
          <cell r="F87">
            <v>0</v>
          </cell>
          <cell r="H87">
            <v>36586.17</v>
          </cell>
        </row>
        <row r="88">
          <cell r="A88" t="str">
            <v>5.2.1.1</v>
          </cell>
          <cell r="B88" t="str">
            <v>ED-49638</v>
          </cell>
          <cell r="C88" t="str">
            <v>FORNECIMENTO DE CONCRETO ESTRUTURAL, USINADO BOMBEADO, COM FCK 25MPA, INCLUSIVE LANÇAMENTO, ADENSAMENTO E ACABAMENTO</v>
          </cell>
          <cell r="D88" t="str">
            <v>M3</v>
          </cell>
          <cell r="E88">
            <v>20.790000000000003</v>
          </cell>
          <cell r="F88">
            <v>498.83</v>
          </cell>
          <cell r="G88">
            <v>629.72</v>
          </cell>
          <cell r="H88">
            <v>13091.87</v>
          </cell>
        </row>
        <row r="89">
          <cell r="A89" t="str">
            <v>5.2.1.2</v>
          </cell>
          <cell r="B89" t="str">
            <v>ED-48298</v>
          </cell>
          <cell r="C89" t="str">
            <v>CORTE, DOBRA E MONTAGEM DE AÇO CA-50/60, INCLUSIVE ESPAÇADOR</v>
          </cell>
          <cell r="D89" t="str">
            <v>KG</v>
          </cell>
          <cell r="E89">
            <v>1098.2</v>
          </cell>
          <cell r="F89">
            <v>8.19</v>
          </cell>
          <cell r="G89">
            <v>10.33</v>
          </cell>
          <cell r="H89">
            <v>11344.4</v>
          </cell>
        </row>
        <row r="90">
          <cell r="A90" t="str">
            <v>5.2.1.3</v>
          </cell>
          <cell r="B90" t="str">
            <v>ED-31571</v>
          </cell>
          <cell r="C90" t="str">
            <v>FÔRMA E DESFORMA PARA VIGA COM CHAPA DE COMPENSADO PLASTIFICADO, ESP. 12MM, REAPROVEITAMENTO (5X), EXCLUSIVE ESCORAMENTO</v>
          </cell>
          <cell r="D90" t="str">
            <v>M2</v>
          </cell>
          <cell r="E90">
            <v>235.92999999999998</v>
          </cell>
          <cell r="F90">
            <v>37.89</v>
          </cell>
          <cell r="G90">
            <v>47.83</v>
          </cell>
          <cell r="H90">
            <v>11284.53</v>
          </cell>
        </row>
        <row r="91">
          <cell r="A91" t="str">
            <v>5.2.1.4</v>
          </cell>
          <cell r="B91" t="str">
            <v>ED-19643</v>
          </cell>
          <cell r="C91" t="str">
            <v xml:space="preserve">	MONTAGEM E DESMONTAGEM DE ESCORAMENTO METÁLICO, TIPO "A" OU "B", PARA LAJE E VIGA EM CONCRETO ARMADO, INCLUSIVE DESCARGA E CARGA, EXCLUSIVE ESCORAMENTO</v>
          </cell>
          <cell r="D91" t="str">
            <v>m²</v>
          </cell>
          <cell r="E91">
            <v>40.119999999999997</v>
          </cell>
          <cell r="F91">
            <v>3.52</v>
          </cell>
          <cell r="G91">
            <v>4.4400000000000004</v>
          </cell>
          <cell r="H91">
            <v>178.13</v>
          </cell>
        </row>
        <row r="92">
          <cell r="A92" t="str">
            <v>5.2.1.5</v>
          </cell>
          <cell r="B92" t="str">
            <v>ED-19635</v>
          </cell>
          <cell r="C92" t="str">
            <v>ESCORAMENTO METÁLICO PARA VIGA EM CONCRETO ARMADO, TIPO "A", ALTURA DE (200 ATÉ 310)CM, EXCLUSIVE DESCARGA, MONTAGEM, DESMONTAGEM E CARGA</v>
          </cell>
          <cell r="D92" t="str">
            <v>M2XMÊS</v>
          </cell>
          <cell r="E92">
            <v>6.9</v>
          </cell>
          <cell r="F92">
            <v>12.73</v>
          </cell>
          <cell r="G92">
            <v>16.07</v>
          </cell>
          <cell r="H92">
            <v>110.88</v>
          </cell>
        </row>
        <row r="93">
          <cell r="A93" t="str">
            <v>5.2.1.6</v>
          </cell>
          <cell r="B93" t="str">
            <v>ED-19636</v>
          </cell>
          <cell r="C93" t="str">
            <v>ESCORAMENTO METÁLICO PARA VIGA EM CONCRETO ARMADO, TIPO "B", ALTURA DE (311 ATÉ 450)CM, EXCLUSIVE DESCARGA, MONTAGEM, DESMONTAGEM E CARGA</v>
          </cell>
          <cell r="D93" t="str">
            <v>m2xmês</v>
          </cell>
          <cell r="E93">
            <v>33.22</v>
          </cell>
          <cell r="F93">
            <v>13.75</v>
          </cell>
          <cell r="G93">
            <v>17.350000000000001</v>
          </cell>
          <cell r="H93">
            <v>576.36</v>
          </cell>
        </row>
        <row r="94">
          <cell r="A94" t="str">
            <v>5.2.2</v>
          </cell>
          <cell r="C94" t="str">
            <v>PILARES</v>
          </cell>
          <cell r="F94">
            <v>0</v>
          </cell>
          <cell r="H94">
            <v>53951.329999999994</v>
          </cell>
        </row>
        <row r="95">
          <cell r="A95" t="str">
            <v>5.2.2.1</v>
          </cell>
          <cell r="B95" t="str">
            <v>ED-49638</v>
          </cell>
          <cell r="C95" t="str">
            <v>FORNECIMENTO DE CONCRETO ESTRUTURAL, USINADO BOMBEADO, COM FCK 25MPA, INCLUSIVE LANÇAMENTO, ADENSAMENTO E ACABAMENTO</v>
          </cell>
          <cell r="D95" t="str">
            <v>M3</v>
          </cell>
          <cell r="E95">
            <v>17.12</v>
          </cell>
          <cell r="F95">
            <v>498.83</v>
          </cell>
          <cell r="G95">
            <v>629.72</v>
          </cell>
          <cell r="H95">
            <v>10780.8</v>
          </cell>
        </row>
        <row r="96">
          <cell r="A96" t="str">
            <v>5.2.2.2</v>
          </cell>
          <cell r="B96" t="str">
            <v>ED-48298</v>
          </cell>
          <cell r="C96" t="str">
            <v>CORTE, DOBRA E MONTAGEM DE AÇO CA-50/60, INCLUSIVE ESPAÇADOR</v>
          </cell>
          <cell r="D96" t="str">
            <v>KG</v>
          </cell>
          <cell r="E96">
            <v>2141</v>
          </cell>
          <cell r="F96">
            <v>8.19</v>
          </cell>
          <cell r="G96">
            <v>10.33</v>
          </cell>
          <cell r="H96">
            <v>22116.53</v>
          </cell>
        </row>
        <row r="97">
          <cell r="A97" t="str">
            <v>5.2.2.3</v>
          </cell>
          <cell r="B97" t="str">
            <v>ED-31563</v>
          </cell>
          <cell r="C97" t="str">
            <v>FÔRMA E DESFORMA PARA PILAR COM CHAPA DE COMPENSADO PLASTIFICADO, ESP. 14MM, REAPROVEITAMENTO (5X), EXCLUSIVE ESCORAMENTO</v>
          </cell>
          <cell r="D97" t="str">
            <v>M2</v>
          </cell>
          <cell r="E97">
            <v>348.1</v>
          </cell>
          <cell r="F97">
            <v>40.75</v>
          </cell>
          <cell r="G97">
            <v>51.44</v>
          </cell>
          <cell r="H97">
            <v>17906.259999999998</v>
          </cell>
        </row>
        <row r="98">
          <cell r="A98" t="str">
            <v>5.2.2.4</v>
          </cell>
          <cell r="B98" t="str">
            <v>ED-50174</v>
          </cell>
          <cell r="C98" t="str">
            <v>PINTURA COM EMULSÃO ASFÁLTICA, DUAS (2) DEMÃOS</v>
          </cell>
          <cell r="D98" t="str">
            <v>M2</v>
          </cell>
          <cell r="E98">
            <v>124.96</v>
          </cell>
          <cell r="F98">
            <v>19.96</v>
          </cell>
          <cell r="G98">
            <v>25.19</v>
          </cell>
          <cell r="H98">
            <v>3147.74</v>
          </cell>
        </row>
        <row r="99">
          <cell r="A99" t="str">
            <v>5.2.3</v>
          </cell>
          <cell r="C99" t="str">
            <v>LAJES</v>
          </cell>
          <cell r="F99">
            <v>0</v>
          </cell>
          <cell r="H99">
            <v>53947.450000000004</v>
          </cell>
        </row>
        <row r="100">
          <cell r="A100" t="str">
            <v>5.2.3.1</v>
          </cell>
          <cell r="B100" t="str">
            <v>ED-49638</v>
          </cell>
          <cell r="C100" t="str">
            <v>FORNECIMENTO DE CONCRETO ESTRUTURAL, USINADO BOMBEADO, COM FCK 25MPA, INCLUSIVE LANÇAMENTO, ADENSAMENTO E ACABAMENTO</v>
          </cell>
          <cell r="D100" t="str">
            <v>M3</v>
          </cell>
          <cell r="E100">
            <v>30.21</v>
          </cell>
          <cell r="F100">
            <v>498.83</v>
          </cell>
          <cell r="G100">
            <v>629.72</v>
          </cell>
          <cell r="H100">
            <v>19023.84</v>
          </cell>
        </row>
        <row r="101">
          <cell r="A101" t="str">
            <v>5.2.3.2</v>
          </cell>
          <cell r="B101" t="str">
            <v>ED-48298</v>
          </cell>
          <cell r="C101" t="str">
            <v>CORTE, DOBRA E MONTAGEM DE AÇO CA-50/60, INCLUSIVE ESPAÇADOR</v>
          </cell>
          <cell r="D101" t="str">
            <v>KG</v>
          </cell>
          <cell r="E101">
            <v>1169.3699999999999</v>
          </cell>
          <cell r="F101">
            <v>8.19</v>
          </cell>
          <cell r="G101">
            <v>10.33</v>
          </cell>
          <cell r="H101">
            <v>12079.59</v>
          </cell>
        </row>
        <row r="102">
          <cell r="A102" t="str">
            <v>5.2.3.3</v>
          </cell>
          <cell r="B102" t="str">
            <v>ED-29581</v>
          </cell>
          <cell r="C102" t="str">
            <v>ARMADURA DE TELA DE AÇO CA-60, SOLDADA TIPO Q-92, DIÂMETRO Ø4,2MM, TRAMA COM DIMENSÃO (150X150)MM, INCLUSIVE ESPAÇADOR, EXCLUSIVE CONCRETO</v>
          </cell>
          <cell r="D102" t="str">
            <v>M2</v>
          </cell>
          <cell r="E102">
            <v>553.49999999999989</v>
          </cell>
          <cell r="F102">
            <v>14.82</v>
          </cell>
          <cell r="G102">
            <v>18.7</v>
          </cell>
          <cell r="H102">
            <v>10350.450000000001</v>
          </cell>
        </row>
        <row r="103">
          <cell r="A103" t="str">
            <v>5.2.3.4</v>
          </cell>
          <cell r="B103" t="str">
            <v>ED-31578</v>
          </cell>
          <cell r="C103" t="str">
            <v>FÔRMA E DESFORMA PARA LAJE COM CHAPA DE COMPENSADO PLASTIFICADO, ESP. 12MM, REAPROVEITAMENTO (5X), EXCLUSIVE ESCORAMENTO</v>
          </cell>
          <cell r="D103" t="str">
            <v>M2</v>
          </cell>
          <cell r="E103">
            <v>343.23</v>
          </cell>
          <cell r="F103">
            <v>28.84</v>
          </cell>
          <cell r="G103">
            <v>36.4</v>
          </cell>
          <cell r="H103">
            <v>12493.57</v>
          </cell>
        </row>
        <row r="104">
          <cell r="A104" t="str">
            <v>5.2.4</v>
          </cell>
          <cell r="C104" t="str">
            <v>FERRO CABELO</v>
          </cell>
          <cell r="F104">
            <v>0</v>
          </cell>
          <cell r="H104">
            <v>9024.5099999999984</v>
          </cell>
        </row>
        <row r="105">
          <cell r="A105" t="str">
            <v>5.2.4.1</v>
          </cell>
          <cell r="B105" t="str">
            <v>ITC-LAM-060</v>
          </cell>
          <cell r="C105" t="str">
            <v>APLICAÇÃO DE ADESIVO ESTRUTURAL BASE RESINA EPOXI, FLUIDO, SIKADUR 32 (CONSUMO=1,67 KG/M² P/ 1MM DE ESP), SIKA OU SIMILAR, APLICAÇÃO:ANCORAGEM DE CABOS,COLAGEM ELEMENTOS PRE-MOLDADOS,FIXAÇÃO DE CHUMBADORES,JUNTAS DE CONCRETAGEM(FRIAS), ETC. - BASEADA EM ORSE (8215)</v>
          </cell>
          <cell r="D105" t="str">
            <v>KG</v>
          </cell>
          <cell r="E105">
            <v>33.840000000000003</v>
          </cell>
          <cell r="F105">
            <v>47.3</v>
          </cell>
          <cell r="G105">
            <v>59.71</v>
          </cell>
          <cell r="H105">
            <v>2020.58</v>
          </cell>
        </row>
        <row r="106">
          <cell r="A106" t="str">
            <v>5.2.4.2</v>
          </cell>
          <cell r="B106" t="str">
            <v>1608019</v>
          </cell>
          <cell r="C106" t="str">
            <v>Perfuração em concreto com martelete elétrico - D = 10 mm</v>
          </cell>
          <cell r="D106" t="str">
            <v>m</v>
          </cell>
          <cell r="E106">
            <v>258</v>
          </cell>
          <cell r="F106">
            <v>12.82</v>
          </cell>
          <cell r="G106">
            <v>16.18</v>
          </cell>
          <cell r="H106">
            <v>4174.4399999999996</v>
          </cell>
        </row>
        <row r="107">
          <cell r="A107" t="str">
            <v>5.2.4.3</v>
          </cell>
          <cell r="B107" t="str">
            <v>ED-48298</v>
          </cell>
          <cell r="C107" t="str">
            <v>CORTE, DOBRA E MONTAGEM DE AÇO CA-50/60, INCLUSIVE ESPAÇADOR</v>
          </cell>
          <cell r="D107" t="str">
            <v>KG</v>
          </cell>
          <cell r="E107">
            <v>273.91000000000003</v>
          </cell>
          <cell r="F107">
            <v>8.19</v>
          </cell>
          <cell r="G107">
            <v>10.33</v>
          </cell>
          <cell r="H107">
            <v>2829.49</v>
          </cell>
        </row>
        <row r="108">
          <cell r="A108" t="str">
            <v>5.2.5</v>
          </cell>
          <cell r="C108" t="str">
            <v>VERGA E CONTRAVERGA</v>
          </cell>
          <cell r="F108">
            <v>0</v>
          </cell>
          <cell r="H108">
            <v>8225.08</v>
          </cell>
        </row>
        <row r="109">
          <cell r="A109" t="str">
            <v>5.2.5.1</v>
          </cell>
          <cell r="B109" t="str">
            <v>ED-9903</v>
          </cell>
          <cell r="C109" t="str">
            <v>VERGA OU CONTRAVERGA EM CONCRETO ESTRUTURAL PARA VÃOS DE ATÉ 150CM, PREPARADO EM OBRA COM BETONEIRA, CONTROLE "A", COM FCK 20 MPA, MOLDADA IN LOCO, INCLUSIVE ARMAÇÃO</v>
          </cell>
          <cell r="D109" t="str">
            <v>M3</v>
          </cell>
          <cell r="E109">
            <v>3.35</v>
          </cell>
          <cell r="F109">
            <v>1944.91</v>
          </cell>
          <cell r="G109">
            <v>2455.25</v>
          </cell>
          <cell r="H109">
            <v>8225.08</v>
          </cell>
        </row>
        <row r="110">
          <cell r="A110" t="str">
            <v>5.3</v>
          </cell>
          <cell r="C110" t="str">
            <v>ESCADA E CONTENÇÃO</v>
          </cell>
          <cell r="F110">
            <v>0</v>
          </cell>
          <cell r="H110">
            <v>3200.3400000000006</v>
          </cell>
        </row>
        <row r="111">
          <cell r="A111" t="str">
            <v>5.3.1</v>
          </cell>
          <cell r="C111" t="str">
            <v>BALDRAMES DO MURO DE ARRIMO</v>
          </cell>
          <cell r="F111">
            <v>0</v>
          </cell>
          <cell r="H111">
            <v>512.89</v>
          </cell>
        </row>
        <row r="112">
          <cell r="A112" t="str">
            <v>5.3.1.1</v>
          </cell>
          <cell r="B112" t="str">
            <v>ED-51107</v>
          </cell>
          <cell r="C112" t="str">
            <v>ESCAVAÇÃO MANUAL DE VALA COM PROFUNDIDADE MENOR OU IGUAL A 1,5M, INCLUSIVE DESCARGA LATERAL</v>
          </cell>
          <cell r="D112" t="str">
            <v>M3</v>
          </cell>
          <cell r="E112">
            <v>0.74</v>
          </cell>
          <cell r="F112">
            <v>48.31</v>
          </cell>
          <cell r="G112">
            <v>60.98</v>
          </cell>
          <cell r="H112">
            <v>45.12</v>
          </cell>
        </row>
        <row r="113">
          <cell r="A113" t="str">
            <v>5.3.1.2</v>
          </cell>
          <cell r="B113" t="str">
            <v>ED-51094</v>
          </cell>
          <cell r="C113" t="str">
            <v>APILOAMENTO MECANIZADO EM FUNDO DE VALA COM PLACA VIBRATÓRIA, EXCLUSIVE ESCAVAÇÃO</v>
          </cell>
          <cell r="D113" t="str">
            <v>M2</v>
          </cell>
          <cell r="E113">
            <v>0.68</v>
          </cell>
          <cell r="F113">
            <v>9.2200000000000006</v>
          </cell>
          <cell r="G113">
            <v>11.63</v>
          </cell>
          <cell r="H113">
            <v>7.9</v>
          </cell>
        </row>
        <row r="114">
          <cell r="A114" t="str">
            <v>5.3.1.3</v>
          </cell>
          <cell r="B114" t="str">
            <v>ED-49811</v>
          </cell>
          <cell r="C114" t="str">
            <v>FÔRMA E DESFORMA PARA VIGA-CINTA/BLOCO COM COMPENSADO RESINADO, ESP. 12MM, REAPROVEITAMENTO (3X) (FUNDAÇÃO)</v>
          </cell>
          <cell r="D114" t="str">
            <v>M2</v>
          </cell>
          <cell r="E114">
            <v>2.16</v>
          </cell>
          <cell r="F114">
            <v>42.83</v>
          </cell>
          <cell r="G114">
            <v>54.06</v>
          </cell>
          <cell r="H114">
            <v>116.76</v>
          </cell>
        </row>
        <row r="115">
          <cell r="A115" t="str">
            <v>5.3.1.4</v>
          </cell>
          <cell r="B115" t="str">
            <v>ED-49812</v>
          </cell>
          <cell r="C115" t="str">
            <v xml:space="preserve">LASTRO DE CONCRETO MAGRO, INCLUSIVE TRANSPORTE, LANÇAMENTO E ADENSAMENTO </v>
          </cell>
          <cell r="D115" t="str">
            <v>M3</v>
          </cell>
          <cell r="E115">
            <v>0.03</v>
          </cell>
          <cell r="F115">
            <v>391.94</v>
          </cell>
          <cell r="G115">
            <v>494.78</v>
          </cell>
          <cell r="H115">
            <v>14.84</v>
          </cell>
        </row>
        <row r="116">
          <cell r="A116" t="str">
            <v>5.3.1.5</v>
          </cell>
          <cell r="B116" t="str">
            <v>ED-50174</v>
          </cell>
          <cell r="C116" t="str">
            <v>PINTURA COM EMULSÃO ASFÁLTICA, DUAS (2) DEMÃOS</v>
          </cell>
          <cell r="D116" t="str">
            <v>M2</v>
          </cell>
          <cell r="E116">
            <v>2.84</v>
          </cell>
          <cell r="F116">
            <v>19.96</v>
          </cell>
          <cell r="G116">
            <v>25.19</v>
          </cell>
          <cell r="H116">
            <v>71.53</v>
          </cell>
        </row>
        <row r="117">
          <cell r="A117" t="str">
            <v>5.3.1.6</v>
          </cell>
          <cell r="B117" t="str">
            <v>ED-48298</v>
          </cell>
          <cell r="C117" t="str">
            <v>CORTE, DOBRA E MONTAGEM DE AÇO CA-50/60, INCLUSIVE ESPAÇADOR</v>
          </cell>
          <cell r="D117" t="str">
            <v>KG</v>
          </cell>
          <cell r="E117">
            <v>9.57</v>
          </cell>
          <cell r="F117">
            <v>8.19</v>
          </cell>
          <cell r="G117">
            <v>10.33</v>
          </cell>
          <cell r="H117">
            <v>98.85</v>
          </cell>
        </row>
        <row r="118">
          <cell r="A118" t="str">
            <v>5.3.1.7</v>
          </cell>
          <cell r="B118" t="str">
            <v>ED-49805</v>
          </cell>
          <cell r="C118" t="str">
            <v>FORNECIMENTO DE CONCRETO ESTRUTURAL, USINADO BOMBEADO, COM FCK 25MPA, INCLUSIVE LANÇAMENTO, ADENSAMENTO E ACABAMENTO (FUNDAÇÃO)</v>
          </cell>
          <cell r="D118" t="str">
            <v>M3</v>
          </cell>
          <cell r="E118">
            <v>0.21</v>
          </cell>
          <cell r="F118">
            <v>488.87</v>
          </cell>
          <cell r="G118">
            <v>617.14</v>
          </cell>
          <cell r="H118">
            <v>129.59</v>
          </cell>
        </row>
        <row r="119">
          <cell r="A119" t="str">
            <v>5.3.1.8</v>
          </cell>
          <cell r="B119" t="str">
            <v>ED-51121</v>
          </cell>
          <cell r="C119" t="str">
            <v>REATERRO MANUAL DE VALA, INCLUSIVE ESPALHAMENTO E COMPACTAÇÃO MECANIZADA COM PLACA VIBRATÓRIA</v>
          </cell>
          <cell r="D119" t="str">
            <v>M3</v>
          </cell>
          <cell r="E119">
            <v>0.5</v>
          </cell>
          <cell r="F119">
            <v>31.01</v>
          </cell>
          <cell r="G119">
            <v>39.14</v>
          </cell>
          <cell r="H119">
            <v>19.57</v>
          </cell>
        </row>
        <row r="120">
          <cell r="A120" t="str">
            <v>5.3.1.9</v>
          </cell>
          <cell r="B120" t="str">
            <v>ED-51132</v>
          </cell>
          <cell r="C120" t="str">
            <v>CARGA MECÂNICA DE MATERIAL DE QUALQUER NATUREZA SOBRE CAMINHÃO, EXCLUSIVE TRANSPORTE</v>
          </cell>
          <cell r="D120" t="str">
            <v>M3</v>
          </cell>
          <cell r="E120">
            <v>0.31</v>
          </cell>
          <cell r="F120">
            <v>2.17</v>
          </cell>
          <cell r="G120">
            <v>2.73</v>
          </cell>
          <cell r="H120">
            <v>0.84</v>
          </cell>
        </row>
        <row r="121">
          <cell r="A121" t="str">
            <v>5.3.1.10</v>
          </cell>
          <cell r="B121" t="str">
            <v>ED-29233</v>
          </cell>
          <cell r="C121" t="str">
            <v>TRANSPORTE DE MATERIAL DE QUALQUER NATUREZA EM CAMINHÃO, DISTÂNCIA MAIOR QUE 10KM E MENOR OU IGUAL A 20KM, DENTRO DO PERÍMETRO URBANO, EXCLUSIVE CARGA, INCLUSIVE DESCARGA</v>
          </cell>
          <cell r="D121" t="str">
            <v>M3XKM</v>
          </cell>
          <cell r="E121">
            <v>4.67</v>
          </cell>
          <cell r="F121">
            <v>1.27</v>
          </cell>
          <cell r="G121">
            <v>1.6</v>
          </cell>
          <cell r="H121">
            <v>7.47</v>
          </cell>
        </row>
        <row r="122">
          <cell r="A122" t="str">
            <v>5.3.1.11</v>
          </cell>
          <cell r="B122">
            <v>100574</v>
          </cell>
          <cell r="C122" t="str">
            <v>ESPALHAMENTO DE MATERIAL COM TRATOR DE ESTEIRAS. AF_11/2019</v>
          </cell>
          <cell r="D122" t="str">
            <v>M3</v>
          </cell>
          <cell r="E122">
            <v>0.31</v>
          </cell>
          <cell r="F122">
            <v>1.1000000000000001</v>
          </cell>
          <cell r="G122">
            <v>1.38</v>
          </cell>
          <cell r="H122">
            <v>0.42</v>
          </cell>
        </row>
        <row r="123">
          <cell r="A123" t="str">
            <v>5.3.2</v>
          </cell>
          <cell r="C123" t="str">
            <v>ESTRUTURA MURO DE ARRIMO</v>
          </cell>
          <cell r="F123">
            <v>0</v>
          </cell>
          <cell r="H123">
            <v>1368.32</v>
          </cell>
        </row>
        <row r="124">
          <cell r="A124" t="str">
            <v>5.3.2.1</v>
          </cell>
          <cell r="B124" t="str">
            <v>ED-49638</v>
          </cell>
          <cell r="C124" t="str">
            <v>FORNECIMENTO DE CONCRETO ESTRUTURAL, USINADO BOMBEADO, COM FCK 25MPA, INCLUSIVE LANÇAMENTO, ADENSAMENTO E ACABAMENTO</v>
          </cell>
          <cell r="D124" t="str">
            <v>M3</v>
          </cell>
          <cell r="E124">
            <v>0.43</v>
          </cell>
          <cell r="F124">
            <v>498.83</v>
          </cell>
          <cell r="G124">
            <v>629.72</v>
          </cell>
          <cell r="H124">
            <v>270.77</v>
          </cell>
        </row>
        <row r="125">
          <cell r="A125" t="str">
            <v>5.3.2.2</v>
          </cell>
          <cell r="B125" t="str">
            <v>ED-48298</v>
          </cell>
          <cell r="C125" t="str">
            <v>CORTE, DOBRA E MONTAGEM DE AÇO CA-50/60, INCLUSIVE ESPAÇADOR</v>
          </cell>
          <cell r="D125" t="str">
            <v>KG</v>
          </cell>
          <cell r="E125">
            <v>9.67</v>
          </cell>
          <cell r="F125">
            <v>8.19</v>
          </cell>
          <cell r="G125">
            <v>10.33</v>
          </cell>
          <cell r="H125">
            <v>99.89</v>
          </cell>
        </row>
        <row r="126">
          <cell r="A126" t="str">
            <v>5.3.2.3</v>
          </cell>
          <cell r="B126" t="str">
            <v>ED-49812</v>
          </cell>
          <cell r="C126" t="str">
            <v xml:space="preserve">LASTRO DE CONCRETO MAGRO, INCLUSIVE TRANSPORTE, LANÇAMENTO E ADENSAMENTO </v>
          </cell>
          <cell r="D126" t="str">
            <v>M3</v>
          </cell>
          <cell r="E126">
            <v>0.25</v>
          </cell>
          <cell r="F126">
            <v>391.94</v>
          </cell>
          <cell r="G126">
            <v>494.78</v>
          </cell>
          <cell r="H126">
            <v>123.69</v>
          </cell>
        </row>
        <row r="127">
          <cell r="A127" t="str">
            <v>5.3.2.4</v>
          </cell>
          <cell r="B127" t="str">
            <v>ITC-LAM-061</v>
          </cell>
          <cell r="C127" t="str">
            <v>ALVENARIA ESTRUTURAL COM BLOCO DE CONCRETO, ESP. 19CM, (FBK 8MPA), PARA REVESTIMENTO, INCLUSIVE ARGAMASSA PARA ASSENTAMENTO - BASEADO EM SETOP (ED-48199)</v>
          </cell>
          <cell r="D127" t="str">
            <v>M²</v>
          </cell>
          <cell r="E127">
            <v>7.58</v>
          </cell>
          <cell r="F127">
            <v>91.34</v>
          </cell>
          <cell r="G127">
            <v>115.3</v>
          </cell>
          <cell r="H127">
            <v>873.97</v>
          </cell>
        </row>
        <row r="128">
          <cell r="A128" t="str">
            <v>5.3.3</v>
          </cell>
          <cell r="C128" t="str">
            <v>PAREDE ESCADA</v>
          </cell>
          <cell r="F128">
            <v>0</v>
          </cell>
          <cell r="H128">
            <v>335.25</v>
          </cell>
        </row>
        <row r="129">
          <cell r="A129" t="str">
            <v>5.3.3.1</v>
          </cell>
          <cell r="B129" t="str">
            <v>ED-49638</v>
          </cell>
          <cell r="C129" t="str">
            <v>FORNECIMENTO DE CONCRETO ESTRUTURAL, USINADO BOMBEADO, COM FCK 25MPA, INCLUSIVE LANÇAMENTO, ADENSAMENTO E ACABAMENTO</v>
          </cell>
          <cell r="D129" t="str">
            <v>M3</v>
          </cell>
          <cell r="E129">
            <v>0.19</v>
          </cell>
          <cell r="F129">
            <v>498.83</v>
          </cell>
          <cell r="G129">
            <v>629.72</v>
          </cell>
          <cell r="H129">
            <v>119.64</v>
          </cell>
        </row>
        <row r="130">
          <cell r="A130" t="str">
            <v>5.3.3.2</v>
          </cell>
          <cell r="B130" t="str">
            <v>ITC-LAM-061</v>
          </cell>
          <cell r="C130" t="str">
            <v>ALVENARIA ESTRUTURAL COM BLOCO DE CONCRETO, ESP. 19CM, (FBK 8MPA), PARA REVESTIMENTO, INCLUSIVE ARGAMASSA PARA ASSENTAMENTO - BASEADO EM SETOP (ED-48199)</v>
          </cell>
          <cell r="D130" t="str">
            <v>M²</v>
          </cell>
          <cell r="E130">
            <v>1.87</v>
          </cell>
          <cell r="F130">
            <v>91.34</v>
          </cell>
          <cell r="G130">
            <v>115.3</v>
          </cell>
          <cell r="H130">
            <v>215.61</v>
          </cell>
        </row>
        <row r="131">
          <cell r="A131" t="str">
            <v>5.3.4</v>
          </cell>
          <cell r="C131" t="str">
            <v>PISO DA ESCADA</v>
          </cell>
          <cell r="F131">
            <v>0</v>
          </cell>
          <cell r="H131">
            <v>983.88000000000011</v>
          </cell>
        </row>
        <row r="132">
          <cell r="A132" t="str">
            <v>5.3.4.1</v>
          </cell>
          <cell r="B132">
            <v>97083</v>
          </cell>
          <cell r="C132" t="str">
            <v>COMPACTAÇÃO MECÂNICA DE SOLO PARA EXECUÇÃO DE RADIER, PISO DE CONCRETO OU LAJE SOBRE SOLO, COM COMPACTADOR DE SOLOS A PERCUSSÃO. AF_09/2021</v>
          </cell>
          <cell r="D132" t="str">
            <v>M2</v>
          </cell>
          <cell r="E132">
            <v>6.12</v>
          </cell>
          <cell r="F132">
            <v>2.29</v>
          </cell>
          <cell r="G132">
            <v>2.89</v>
          </cell>
          <cell r="H132">
            <v>17.68</v>
          </cell>
        </row>
        <row r="133">
          <cell r="A133" t="str">
            <v>5.3.4.2</v>
          </cell>
          <cell r="B133" t="str">
            <v>ITC-LAM-062</v>
          </cell>
          <cell r="C133" t="str">
            <v>LASTRO DE BRITA TRATADA COM CIMENTO, APLICADO EM PISOS OU LAJES SOBRE SOLO, ESPESSURA DE 5CM - BASEADO EM SINAPI (96622)</v>
          </cell>
          <cell r="D133" t="str">
            <v>M³</v>
          </cell>
          <cell r="E133">
            <v>0.31</v>
          </cell>
          <cell r="F133">
            <v>193.23</v>
          </cell>
          <cell r="G133">
            <v>243.93</v>
          </cell>
          <cell r="H133">
            <v>75.61</v>
          </cell>
        </row>
        <row r="134">
          <cell r="A134" t="str">
            <v>5.3.4.3</v>
          </cell>
          <cell r="B134" t="str">
            <v>ED-50600</v>
          </cell>
          <cell r="C134" t="str">
            <v>APLICAÇÃO DE LONA PRETA, ESP. 150 MICRAS, INCLUSIVE FORNECIMENTO</v>
          </cell>
          <cell r="D134" t="str">
            <v>M2</v>
          </cell>
          <cell r="E134">
            <v>6.12</v>
          </cell>
          <cell r="F134">
            <v>2.11</v>
          </cell>
          <cell r="G134">
            <v>2.66</v>
          </cell>
          <cell r="H134">
            <v>16.27</v>
          </cell>
        </row>
        <row r="135">
          <cell r="A135" t="str">
            <v>5.3.4.4</v>
          </cell>
          <cell r="B135" t="str">
            <v>ED-29581</v>
          </cell>
          <cell r="C135" t="str">
            <v>ARMADURA DE TELA DE AÇO CA-60, SOLDADA TIPO Q-92, DIÂMETRO Ø4,2MM, TRAMA COM DIMENSÃO (150X150)MM, INCLUSIVE ESPAÇADOR, EXCLUSIVE CONCRETO</v>
          </cell>
          <cell r="D135" t="str">
            <v>M2</v>
          </cell>
          <cell r="E135">
            <v>9.06</v>
          </cell>
          <cell r="F135">
            <v>14.82</v>
          </cell>
          <cell r="G135">
            <v>18.7</v>
          </cell>
          <cell r="H135">
            <v>169.42</v>
          </cell>
        </row>
        <row r="136">
          <cell r="A136" t="str">
            <v>5.3.4.5</v>
          </cell>
          <cell r="B136" t="str">
            <v>ED-8471</v>
          </cell>
          <cell r="C136" t="str">
            <v>FÔRMA E DESFORMA DE TÁBUA E SARRAFO, REAPROVEITAMENTO (5X), EXCLUSIVE ESCORAMENTO</v>
          </cell>
          <cell r="D136" t="str">
            <v>M2</v>
          </cell>
          <cell r="E136">
            <v>2.88</v>
          </cell>
          <cell r="F136">
            <v>32.130000000000003</v>
          </cell>
          <cell r="G136">
            <v>40.56</v>
          </cell>
          <cell r="H136">
            <v>116.81</v>
          </cell>
        </row>
        <row r="137">
          <cell r="A137" t="str">
            <v>5.3.4.6</v>
          </cell>
          <cell r="B137" t="str">
            <v>ED-49638</v>
          </cell>
          <cell r="C137" t="str">
            <v>FORNECIMENTO DE CONCRETO ESTRUTURAL, USINADO BOMBEADO, COM FCK 25MPA, INCLUSIVE LANÇAMENTO, ADENSAMENTO E ACABAMENTO</v>
          </cell>
          <cell r="D137" t="str">
            <v>M3</v>
          </cell>
          <cell r="E137">
            <v>0.92</v>
          </cell>
          <cell r="F137">
            <v>498.83</v>
          </cell>
          <cell r="G137">
            <v>629.72</v>
          </cell>
          <cell r="H137">
            <v>579.34</v>
          </cell>
        </row>
        <row r="138">
          <cell r="A138" t="str">
            <v>5.3.4.7</v>
          </cell>
          <cell r="B138">
            <v>97114</v>
          </cell>
          <cell r="C138" t="str">
            <v>EXECUÇÃO DE JUNTAS DE CONTRAÇÃO PARA PAVIMENTOS DE CONCRETO. AF_04/2022</v>
          </cell>
          <cell r="D138" t="str">
            <v>M</v>
          </cell>
          <cell r="E138">
            <v>1.8</v>
          </cell>
          <cell r="F138">
            <v>0.26</v>
          </cell>
          <cell r="G138">
            <v>0.32</v>
          </cell>
          <cell r="H138">
            <v>0.56999999999999995</v>
          </cell>
        </row>
        <row r="139">
          <cell r="A139" t="str">
            <v>5.3.4.8</v>
          </cell>
          <cell r="B139" t="str">
            <v>ED-51132</v>
          </cell>
          <cell r="C139" t="str">
            <v>CARGA MECÂNICA DE MATERIAL DE QUALQUER NATUREZA SOBRE CAMINHÃO, EXCLUSIVE TRANSPORTE</v>
          </cell>
          <cell r="D139" t="str">
            <v>M3</v>
          </cell>
          <cell r="E139">
            <v>0.31</v>
          </cell>
          <cell r="F139">
            <v>2.17</v>
          </cell>
          <cell r="G139">
            <v>2.73</v>
          </cell>
          <cell r="H139">
            <v>0.84</v>
          </cell>
        </row>
        <row r="140">
          <cell r="A140" t="str">
            <v>5.3.4.9</v>
          </cell>
          <cell r="B140" t="str">
            <v>ED-29233</v>
          </cell>
          <cell r="C140" t="str">
            <v>TRANSPORTE DE MATERIAL DE QUALQUER NATUREZA EM CAMINHÃO, DISTÂNCIA MAIOR QUE 10KM E MENOR OU IGUAL A 20KM, DENTRO DO PERÍMETRO URBANO, EXCLUSIVE CARGA, INCLUSIVE DESCARGA</v>
          </cell>
          <cell r="D140" t="str">
            <v>M3XKM</v>
          </cell>
          <cell r="E140">
            <v>4.59</v>
          </cell>
          <cell r="F140">
            <v>1.27</v>
          </cell>
          <cell r="G140">
            <v>1.6</v>
          </cell>
          <cell r="H140">
            <v>7.34</v>
          </cell>
        </row>
        <row r="141">
          <cell r="F141">
            <v>0</v>
          </cell>
        </row>
        <row r="142">
          <cell r="A142">
            <v>6</v>
          </cell>
          <cell r="C142" t="str">
            <v>ESTRUTURA METÁLICA</v>
          </cell>
          <cell r="F142">
            <v>0</v>
          </cell>
          <cell r="H142">
            <v>94606.090000000011</v>
          </cell>
        </row>
        <row r="143">
          <cell r="A143" t="str">
            <v>6.1</v>
          </cell>
          <cell r="C143" t="str">
            <v>COBERTURA 1</v>
          </cell>
          <cell r="F143">
            <v>0</v>
          </cell>
          <cell r="H143">
            <v>83468.400000000009</v>
          </cell>
        </row>
        <row r="144">
          <cell r="A144" t="str">
            <v>6.1.1</v>
          </cell>
          <cell r="C144" t="str">
            <v>COBERTURA 1</v>
          </cell>
          <cell r="F144">
            <v>0</v>
          </cell>
          <cell r="H144">
            <v>83468.400000000009</v>
          </cell>
        </row>
        <row r="145">
          <cell r="A145" t="str">
            <v>6.1.1.1</v>
          </cell>
          <cell r="B145" t="str">
            <v>ITC-LAM-113</v>
          </cell>
          <cell r="C145" t="str">
            <v>FORNECIMENTO DE ESTRUTURA METÁLICA EM PERFIL LAMINADO, INCLUSIVE FABRICAÇÃO, TRANSPORTE, MONTAGEM - BASEADO EM SETOP (ED-49664)</v>
          </cell>
          <cell r="D145" t="str">
            <v>KG</v>
          </cell>
          <cell r="E145">
            <v>2926.82</v>
          </cell>
          <cell r="F145">
            <v>18.09</v>
          </cell>
          <cell r="G145">
            <v>22.83</v>
          </cell>
          <cell r="H145">
            <v>66819.3</v>
          </cell>
        </row>
        <row r="146">
          <cell r="A146" t="str">
            <v>6.1.1.2</v>
          </cell>
          <cell r="B146" t="str">
            <v>ED-50497</v>
          </cell>
          <cell r="C146" t="str">
            <v>PINTURA ESMALTE EM ESTRUTURA METÁLICA, DUAS (2) DEMÃOS, INCLUSIVE UMA (1) DEMÃO FUNDO ANTICORROSIVO</v>
          </cell>
          <cell r="D146" t="str">
            <v>M2</v>
          </cell>
          <cell r="E146">
            <v>177.42</v>
          </cell>
          <cell r="F146">
            <v>27.37</v>
          </cell>
          <cell r="G146">
            <v>34.549999999999997</v>
          </cell>
          <cell r="H146">
            <v>6129.86</v>
          </cell>
        </row>
        <row r="147">
          <cell r="A147" t="str">
            <v>6.1.1.3</v>
          </cell>
          <cell r="B147" t="str">
            <v>ITC-LAM-114</v>
          </cell>
          <cell r="C147" t="str">
            <v>FORNECIMENTO E FIXAÇÃO PARAFUSO AUTOBROCANTE 14X3/4'' - BASEADO EM SUDECAP (11.92.21)</v>
          </cell>
          <cell r="D147" t="str">
            <v>UN</v>
          </cell>
          <cell r="E147">
            <v>630</v>
          </cell>
          <cell r="F147">
            <v>2.5</v>
          </cell>
          <cell r="G147">
            <v>3.15</v>
          </cell>
          <cell r="H147">
            <v>1984.5</v>
          </cell>
        </row>
        <row r="148">
          <cell r="A148" t="str">
            <v>6.1.1.4</v>
          </cell>
          <cell r="B148" t="str">
            <v>ITC-LAM-115</v>
          </cell>
          <cell r="C148" t="str">
            <v>FORNECIMENTO E FIXAÇÃO PARAFUSO AUTOBROCANTE 14X7/8'' - BASEADO EM SUDECAP (11.92.21)</v>
          </cell>
          <cell r="D148" t="str">
            <v>UN</v>
          </cell>
          <cell r="E148">
            <v>715</v>
          </cell>
          <cell r="F148">
            <v>2.14</v>
          </cell>
          <cell r="G148">
            <v>2.7</v>
          </cell>
          <cell r="H148">
            <v>1930.5</v>
          </cell>
        </row>
        <row r="149">
          <cell r="A149" t="str">
            <v>6.1.1.5</v>
          </cell>
          <cell r="B149" t="str">
            <v>ITC-LAM-116</v>
          </cell>
          <cell r="C149" t="str">
            <v>FORNECIMENTO E INSTALAÇÃO DE PARAFUSO SEXTAVADO 3/4" X 1.3/4" - BASEADA EM SUDECAP (11.92.21)</v>
          </cell>
          <cell r="D149" t="str">
            <v>UN</v>
          </cell>
          <cell r="E149">
            <v>400</v>
          </cell>
          <cell r="F149">
            <v>10.91</v>
          </cell>
          <cell r="G149">
            <v>13.77</v>
          </cell>
          <cell r="H149">
            <v>5508</v>
          </cell>
        </row>
        <row r="150">
          <cell r="A150" t="str">
            <v>6.1.1.6</v>
          </cell>
          <cell r="B150" t="str">
            <v>ITC-LAM-117</v>
          </cell>
          <cell r="C150" t="str">
            <v>PARAFUSO DE ANCORAGEM (CHUMBADOR) 1/4'' X 50MM - BASEADO EM SBC (063119)</v>
          </cell>
          <cell r="D150" t="str">
            <v>UN</v>
          </cell>
          <cell r="E150">
            <v>284</v>
          </cell>
          <cell r="F150">
            <v>3.06</v>
          </cell>
          <cell r="G150">
            <v>3.86</v>
          </cell>
          <cell r="H150">
            <v>1096.24</v>
          </cell>
        </row>
        <row r="151">
          <cell r="A151" t="str">
            <v>6.2</v>
          </cell>
          <cell r="C151" t="str">
            <v>COBERTURA 2</v>
          </cell>
          <cell r="F151">
            <v>0</v>
          </cell>
          <cell r="H151">
            <v>11137.69</v>
          </cell>
        </row>
        <row r="152">
          <cell r="A152" t="str">
            <v>6.2.1</v>
          </cell>
          <cell r="C152" t="str">
            <v>COBERTURA 2</v>
          </cell>
          <cell r="F152">
            <v>0</v>
          </cell>
          <cell r="H152">
            <v>11137.69</v>
          </cell>
        </row>
        <row r="153">
          <cell r="A153" t="str">
            <v>6.2.1.1</v>
          </cell>
          <cell r="B153" t="str">
            <v>ITC-LAM-113</v>
          </cell>
          <cell r="C153" t="str">
            <v>FORNECIMENTO DE ESTRUTURA METÁLICA EM PERFIL LAMINADO, INCLUSIVE FABRICAÇÃO, TRANSPORTE, MONTAGEM - BASEADO EM SETOP (ED-49664)</v>
          </cell>
          <cell r="D153" t="str">
            <v>KG</v>
          </cell>
          <cell r="E153">
            <v>380.01</v>
          </cell>
          <cell r="F153">
            <v>18.09</v>
          </cell>
          <cell r="G153">
            <v>22.83</v>
          </cell>
          <cell r="H153">
            <v>8675.6200000000008</v>
          </cell>
        </row>
        <row r="154">
          <cell r="A154" t="str">
            <v>6.2.1.2</v>
          </cell>
          <cell r="B154" t="str">
            <v>ED-50497</v>
          </cell>
          <cell r="C154" t="str">
            <v>PINTURA ESMALTE EM ESTRUTURA METÁLICA, DUAS (2) DEMÃOS, INCLUSIVE UMA (1) DEMÃO FUNDO ANTICORROSIVO</v>
          </cell>
          <cell r="D154" t="str">
            <v>M2</v>
          </cell>
          <cell r="E154">
            <v>25.76</v>
          </cell>
          <cell r="F154">
            <v>27.37</v>
          </cell>
          <cell r="G154">
            <v>34.549999999999997</v>
          </cell>
          <cell r="H154">
            <v>890</v>
          </cell>
        </row>
        <row r="155">
          <cell r="A155" t="str">
            <v>6.2.1.3</v>
          </cell>
          <cell r="B155" t="str">
            <v>ITC-LAM-114</v>
          </cell>
          <cell r="C155" t="str">
            <v>FORNECIMENTO E FIXAÇÃO PARAFUSO AUTOBROCANTE 14X3/4'' - BASEADO EM SUDECAP (11.92.21)</v>
          </cell>
          <cell r="D155" t="str">
            <v>UN</v>
          </cell>
          <cell r="E155">
            <v>120</v>
          </cell>
          <cell r="F155">
            <v>2.5</v>
          </cell>
          <cell r="G155">
            <v>3.15</v>
          </cell>
          <cell r="H155">
            <v>378</v>
          </cell>
        </row>
        <row r="156">
          <cell r="A156" t="str">
            <v>6.2.1.4</v>
          </cell>
          <cell r="B156" t="str">
            <v>ITC-LAM-115</v>
          </cell>
          <cell r="C156" t="str">
            <v>FORNECIMENTO E FIXAÇÃO PARAFUSO AUTOBROCANTE 14X7/8'' - BASEADO EM SUDECAP (11.92.21)</v>
          </cell>
          <cell r="D156" t="str">
            <v>UN</v>
          </cell>
          <cell r="E156">
            <v>65</v>
          </cell>
          <cell r="F156">
            <v>2.14</v>
          </cell>
          <cell r="G156">
            <v>2.7</v>
          </cell>
          <cell r="H156">
            <v>175.5</v>
          </cell>
        </row>
        <row r="157">
          <cell r="A157" t="str">
            <v>6.2.1.5</v>
          </cell>
          <cell r="B157" t="str">
            <v>ITC-LAM-116</v>
          </cell>
          <cell r="C157" t="str">
            <v>FORNECIMENTO E INSTALAÇÃO DE PARAFUSO SEXTAVADO 3/4" X 1.3/4" - BASEADA EM SUDECAP (11.92.21)</v>
          </cell>
          <cell r="D157" t="str">
            <v>UN</v>
          </cell>
          <cell r="E157">
            <v>65</v>
          </cell>
          <cell r="F157">
            <v>10.91</v>
          </cell>
          <cell r="G157">
            <v>13.77</v>
          </cell>
          <cell r="H157">
            <v>895.05</v>
          </cell>
        </row>
        <row r="158">
          <cell r="A158" t="str">
            <v>6.2.1.6</v>
          </cell>
          <cell r="B158" t="str">
            <v>ITC-LAM-117</v>
          </cell>
          <cell r="C158" t="str">
            <v>PARAFUSO DE ANCORAGEM (CHUMBADOR) 1/4'' X 50MM - BASEADO EM SBC (063119)</v>
          </cell>
          <cell r="D158" t="str">
            <v>UN</v>
          </cell>
          <cell r="E158">
            <v>32</v>
          </cell>
          <cell r="F158">
            <v>3.06</v>
          </cell>
          <cell r="G158">
            <v>3.86</v>
          </cell>
          <cell r="H158">
            <v>123.52</v>
          </cell>
        </row>
        <row r="159">
          <cell r="F159">
            <v>0</v>
          </cell>
        </row>
        <row r="160">
          <cell r="A160">
            <v>7</v>
          </cell>
          <cell r="C160" t="str">
            <v>ARQUITETURA</v>
          </cell>
          <cell r="F160">
            <v>0</v>
          </cell>
          <cell r="H160">
            <v>523954.47000000003</v>
          </cell>
        </row>
        <row r="161">
          <cell r="A161" t="str">
            <v>7.1</v>
          </cell>
          <cell r="C161" t="str">
            <v>ANDAIMES</v>
          </cell>
          <cell r="F161">
            <v>0</v>
          </cell>
          <cell r="H161">
            <v>6003.4999999999991</v>
          </cell>
        </row>
        <row r="162">
          <cell r="A162" t="str">
            <v>7.1.1</v>
          </cell>
          <cell r="C162" t="str">
            <v>INTERNO</v>
          </cell>
          <cell r="F162">
            <v>0</v>
          </cell>
          <cell r="H162">
            <v>417.28</v>
          </cell>
        </row>
        <row r="163">
          <cell r="A163" t="str">
            <v>7.1.1.1</v>
          </cell>
          <cell r="B163" t="str">
            <v>ED-28533</v>
          </cell>
          <cell r="C163" t="str">
            <v>ANDAIME EM CAVALETE METÁLICO PARA FORRO OU SERVIÇO EM ALTURA INTERNO, COM CHAPA DE COMPENSADO E TÁBUA, COM REAPROVEITAMENTO, INCLUSIVE MONTAGEM/DESMONTAGEM E REMANEJAMENTO</v>
          </cell>
          <cell r="D163" t="str">
            <v>M2</v>
          </cell>
          <cell r="E163">
            <v>326</v>
          </cell>
          <cell r="F163">
            <v>1.02</v>
          </cell>
          <cell r="G163">
            <v>1.28</v>
          </cell>
          <cell r="H163">
            <v>417.28</v>
          </cell>
        </row>
        <row r="164">
          <cell r="A164" t="str">
            <v>7.1.2</v>
          </cell>
          <cell r="C164" t="str">
            <v>EXTERNO</v>
          </cell>
          <cell r="F164">
            <v>0</v>
          </cell>
          <cell r="H164">
            <v>5586.22</v>
          </cell>
        </row>
        <row r="165">
          <cell r="A165" t="str">
            <v>7.1.2.1</v>
          </cell>
          <cell r="B165" t="str">
            <v>ED-9075</v>
          </cell>
          <cell r="C165" t="str">
            <v>FORNECIMENTO DE ANDAIME METÁLICO PARA FACHADA (LOCAÇÃO), INCLUSIVE PISO METÁLICO E SAPATAS, EXCLUSIVE MONTAGEM E DESMONTAGEM</v>
          </cell>
          <cell r="D165" t="str">
            <v>M2XMÊS</v>
          </cell>
          <cell r="E165">
            <v>160</v>
          </cell>
          <cell r="F165">
            <v>9.23</v>
          </cell>
          <cell r="G165">
            <v>11.65</v>
          </cell>
          <cell r="H165">
            <v>1864</v>
          </cell>
        </row>
        <row r="166">
          <cell r="A166" t="str">
            <v>7.1.2.2</v>
          </cell>
          <cell r="B166" t="str">
            <v>ED-48245</v>
          </cell>
          <cell r="C166" t="str">
            <v>MONTAGEM E DESMONTAGEM DE ANDAIME METÁLICO PARA FACHADA COM PISO METÁLICO, INCLUSIVE RODAPÉ/GUARDA-CORPO EM MADEIRA, EXCLUSIVE FORNECIMENTO DO ANDAIME</v>
          </cell>
          <cell r="D166" t="str">
            <v>M2</v>
          </cell>
          <cell r="E166">
            <v>312</v>
          </cell>
          <cell r="F166">
            <v>8.49</v>
          </cell>
          <cell r="G166">
            <v>10.71</v>
          </cell>
          <cell r="H166">
            <v>3341.52</v>
          </cell>
        </row>
        <row r="167">
          <cell r="A167" t="str">
            <v>7.1.2.3</v>
          </cell>
          <cell r="B167" t="str">
            <v>ED-48248</v>
          </cell>
          <cell r="C167" t="str">
            <v>TELA PARA PROTEÇÃO DE FACHADA EM POLIETILENO, EXCLUSIVE BANDEJA SALVA VIDAS, INCLUSIVE ACESSÓRIOS DE FIXAÇÃO</v>
          </cell>
          <cell r="D167" t="str">
            <v>M2</v>
          </cell>
          <cell r="E167">
            <v>30</v>
          </cell>
          <cell r="F167">
            <v>10.06</v>
          </cell>
          <cell r="G167">
            <v>12.69</v>
          </cell>
          <cell r="H167">
            <v>380.7</v>
          </cell>
        </row>
        <row r="168">
          <cell r="A168" t="str">
            <v>7.2</v>
          </cell>
          <cell r="C168" t="str">
            <v>FECHAMENTOS</v>
          </cell>
          <cell r="F168">
            <v>0</v>
          </cell>
          <cell r="H168">
            <v>42891.72</v>
          </cell>
        </row>
        <row r="169">
          <cell r="A169" t="str">
            <v>7.2.1</v>
          </cell>
          <cell r="C169" t="str">
            <v>ALVENARIA</v>
          </cell>
          <cell r="F169">
            <v>0</v>
          </cell>
          <cell r="H169">
            <v>42891.72</v>
          </cell>
        </row>
        <row r="170">
          <cell r="A170" t="str">
            <v>7.2.1.1</v>
          </cell>
          <cell r="B170" t="str">
            <v>ED-8346</v>
          </cell>
          <cell r="C170" t="str">
            <v>ENCUNHAMENTO DE ALVENARIA DE VEDAÇÃO COM ARGAMASSA, INCLUSIVE ADITIVO EXPANSOR PARA ENCUNHAMENTO</v>
          </cell>
          <cell r="D170" t="str">
            <v>M</v>
          </cell>
          <cell r="E170">
            <v>396.2</v>
          </cell>
          <cell r="F170">
            <v>4.67</v>
          </cell>
          <cell r="G170">
            <v>5.89</v>
          </cell>
          <cell r="H170">
            <v>2333.61</v>
          </cell>
        </row>
        <row r="171">
          <cell r="A171" t="str">
            <v>7.2.1.2</v>
          </cell>
          <cell r="B171" t="str">
            <v>ED-48231</v>
          </cell>
          <cell r="C171" t="str">
            <v>ALVENARIA DE VEDAÇÃO COM TIJOLO CERÂMICO FURADO, ESP. 9CM, PARA REVESTIMENTO, INCLUSIVE ARGAMASSA PARA ASSENTAMENTO</v>
          </cell>
          <cell r="D171" t="str">
            <v>M2</v>
          </cell>
          <cell r="E171">
            <v>919.06</v>
          </cell>
          <cell r="F171">
            <v>34.96</v>
          </cell>
          <cell r="G171">
            <v>44.13</v>
          </cell>
          <cell r="H171">
            <v>40558.11</v>
          </cell>
        </row>
        <row r="172">
          <cell r="A172" t="str">
            <v>7.3</v>
          </cell>
          <cell r="C172" t="str">
            <v>REVESTIMENTO DE PAREDES</v>
          </cell>
          <cell r="F172">
            <v>0</v>
          </cell>
          <cell r="H172">
            <v>135465.84999999998</v>
          </cell>
        </row>
        <row r="173">
          <cell r="A173" t="str">
            <v>7.3.1</v>
          </cell>
          <cell r="C173" t="str">
            <v>PAREDE EXTERNA</v>
          </cell>
          <cell r="F173">
            <v>0</v>
          </cell>
          <cell r="H173">
            <v>49532.25</v>
          </cell>
        </row>
        <row r="174">
          <cell r="A174" t="str">
            <v>7.3.1.1</v>
          </cell>
          <cell r="B174" t="str">
            <v>ED-50727</v>
          </cell>
          <cell r="C174" t="str">
            <v>CHAPISCO COM ARGAMASSA, TRAÇO 1:3 (CIMENTO E AREIA), ESP. 5MM, APLICADO EM ALVENARIA/ESTRUTURA DE CONCRETO COM COLHER, INCLUSIVE ARGAMASSA COM PREPARO MECANIZADO</v>
          </cell>
          <cell r="D174" t="str">
            <v>M2</v>
          </cell>
          <cell r="E174">
            <v>871.74</v>
          </cell>
          <cell r="F174">
            <v>6.51</v>
          </cell>
          <cell r="G174">
            <v>8.2100000000000009</v>
          </cell>
          <cell r="H174">
            <v>7156.98</v>
          </cell>
        </row>
        <row r="175">
          <cell r="A175" t="str">
            <v>7.3.1.2</v>
          </cell>
          <cell r="B175" t="str">
            <v>ED-50759</v>
          </cell>
          <cell r="C175" t="str">
            <v>REBOCO COM ARGAMASSA, TRAÇO 1:7 (CIMENTO E AREIA), ESP. 20MM, APLICAÇÃO MANUAL, INCLUSIVE ARGAMASSA COM PREPARO MECANIZADO, EXCLUSIVE CHAPISCO</v>
          </cell>
          <cell r="D175" t="str">
            <v>M2</v>
          </cell>
          <cell r="E175">
            <v>871.74</v>
          </cell>
          <cell r="F175">
            <v>21.96</v>
          </cell>
          <cell r="G175">
            <v>27.72</v>
          </cell>
          <cell r="H175">
            <v>24164.63</v>
          </cell>
        </row>
        <row r="176">
          <cell r="A176" t="str">
            <v>7.3.1.3</v>
          </cell>
          <cell r="B176" t="str">
            <v>ED-50514</v>
          </cell>
          <cell r="C176" t="str">
            <v>PREPARAÇÃO PARA EMASSAMENTO OU PINTURA (LÁTEX/ACRÍLICA) EM PAREDE, INCLUSIVE UMA (1) DEMÃO DE SELADOR ACRÍLICO</v>
          </cell>
          <cell r="D176" t="str">
            <v>M2</v>
          </cell>
          <cell r="E176">
            <v>871.74</v>
          </cell>
          <cell r="F176">
            <v>4.87</v>
          </cell>
          <cell r="G176">
            <v>6.14</v>
          </cell>
          <cell r="H176">
            <v>5352.48</v>
          </cell>
        </row>
        <row r="177">
          <cell r="A177" t="str">
            <v>7.3.1.4</v>
          </cell>
          <cell r="B177" t="str">
            <v>ED-50451</v>
          </cell>
          <cell r="C177" t="str">
            <v>PINTURA ACRÍLICA EM PAREDE, DUAS (2) DEMÃOS, EXCLUSIVE SELADOR ACRÍLICO E MASSA ACRÍLICA/CORRIDA (PVA)</v>
          </cell>
          <cell r="D177" t="str">
            <v>M2</v>
          </cell>
          <cell r="E177">
            <v>871.74</v>
          </cell>
          <cell r="F177">
            <v>11.69</v>
          </cell>
          <cell r="G177">
            <v>14.75</v>
          </cell>
          <cell r="H177">
            <v>12858.16</v>
          </cell>
        </row>
        <row r="178">
          <cell r="A178" t="str">
            <v>7.3.2</v>
          </cell>
          <cell r="C178" t="str">
            <v>PARADES INTERNAS - PINTURA</v>
          </cell>
          <cell r="F178">
            <v>0</v>
          </cell>
          <cell r="H178">
            <v>57293.619999999995</v>
          </cell>
        </row>
        <row r="179">
          <cell r="A179" t="str">
            <v>7.3.2.1</v>
          </cell>
          <cell r="B179" t="str">
            <v>ED-50727</v>
          </cell>
          <cell r="C179" t="str">
            <v>CHAPISCO COM ARGAMASSA, TRAÇO 1:3 (CIMENTO E AREIA), ESP. 5MM, APLICADO EM ALVENARIA/ESTRUTURA DE CONCRETO COM COLHER, INCLUSIVE ARGAMASSA COM PREPARO MECANIZADO</v>
          </cell>
          <cell r="D179" t="str">
            <v>M2</v>
          </cell>
          <cell r="E179">
            <v>737.37</v>
          </cell>
          <cell r="F179">
            <v>6.51</v>
          </cell>
          <cell r="G179">
            <v>8.2100000000000009</v>
          </cell>
          <cell r="H179">
            <v>6053.8</v>
          </cell>
        </row>
        <row r="180">
          <cell r="A180" t="str">
            <v>7.3.2.2</v>
          </cell>
          <cell r="B180" t="str">
            <v>ED-50759</v>
          </cell>
          <cell r="C180" t="str">
            <v>REBOCO COM ARGAMASSA, TRAÇO 1:7 (CIMENTO E AREIA), ESP. 20MM, APLICAÇÃO MANUAL, INCLUSIVE ARGAMASSA COM PREPARO MECANIZADO, EXCLUSIVE CHAPISCO</v>
          </cell>
          <cell r="D180" t="str">
            <v>M2</v>
          </cell>
          <cell r="E180">
            <v>737.37</v>
          </cell>
          <cell r="F180">
            <v>21.96</v>
          </cell>
          <cell r="G180">
            <v>27.72</v>
          </cell>
          <cell r="H180">
            <v>20439.89</v>
          </cell>
        </row>
        <row r="181">
          <cell r="A181" t="str">
            <v>7.3.2.3</v>
          </cell>
          <cell r="B181" t="str">
            <v>ED-50474</v>
          </cell>
          <cell r="C181" t="str">
            <v>EMASSAMENTO EM PAREDE COM MASSA ACRÍLICA, DUAS (2) DEMÃOS, INCLUSIVE LIXAMENTO PARA PINTURA</v>
          </cell>
          <cell r="D181" t="str">
            <v>M2</v>
          </cell>
          <cell r="E181">
            <v>737.37</v>
          </cell>
          <cell r="F181">
            <v>16.54</v>
          </cell>
          <cell r="G181">
            <v>20.88</v>
          </cell>
          <cell r="H181">
            <v>15396.28</v>
          </cell>
        </row>
        <row r="182">
          <cell r="A182" t="str">
            <v>7.3.2.4</v>
          </cell>
          <cell r="B182" t="str">
            <v>ED-50514</v>
          </cell>
          <cell r="C182" t="str">
            <v>PREPARAÇÃO PARA EMASSAMENTO OU PINTURA (LÁTEX/ACRÍLICA) EM PAREDE, INCLUSIVE UMA (1) DEMÃO DE SELADOR ACRÍLICO</v>
          </cell>
          <cell r="D182" t="str">
            <v>M2</v>
          </cell>
          <cell r="E182">
            <v>737.37</v>
          </cell>
          <cell r="F182">
            <v>4.87</v>
          </cell>
          <cell r="G182">
            <v>6.14</v>
          </cell>
          <cell r="H182">
            <v>4527.45</v>
          </cell>
        </row>
        <row r="183">
          <cell r="A183" t="str">
            <v>7.3.2.5</v>
          </cell>
          <cell r="B183" t="str">
            <v>ED-50451</v>
          </cell>
          <cell r="C183" t="str">
            <v>PINTURA ACRÍLICA EM PAREDE, DUAS (2) DEMÃOS, EXCLUSIVE SELADOR ACRÍLICO E MASSA ACRÍLICA/CORRIDA (PVA)</v>
          </cell>
          <cell r="D183" t="str">
            <v>M2</v>
          </cell>
          <cell r="E183">
            <v>737.37</v>
          </cell>
          <cell r="F183">
            <v>11.69</v>
          </cell>
          <cell r="G183">
            <v>14.75</v>
          </cell>
          <cell r="H183">
            <v>10876.2</v>
          </cell>
        </row>
        <row r="184">
          <cell r="A184" t="str">
            <v>7.3.3</v>
          </cell>
          <cell r="C184" t="str">
            <v>PARADES INTERNAS - REVESTIMENTO CERÂMICO</v>
          </cell>
          <cell r="F184">
            <v>0</v>
          </cell>
          <cell r="H184">
            <v>28639.98</v>
          </cell>
        </row>
        <row r="185">
          <cell r="A185" t="str">
            <v>7.3.3.1</v>
          </cell>
          <cell r="B185" t="str">
            <v>ED-50727</v>
          </cell>
          <cell r="C185" t="str">
            <v>CHAPISCO COM ARGAMASSA, TRAÇO 1:3 (CIMENTO E AREIA), ESP. 5MM, APLICADO EM ALVENARIA/ESTRUTURA DE CONCRETO COM COLHER, INCLUSIVE ARGAMASSA COM PREPARO MECANIZADO</v>
          </cell>
          <cell r="D185" t="str">
            <v>M2</v>
          </cell>
          <cell r="E185">
            <v>275.12</v>
          </cell>
          <cell r="F185">
            <v>6.51</v>
          </cell>
          <cell r="G185">
            <v>8.2100000000000009</v>
          </cell>
          <cell r="H185">
            <v>2258.73</v>
          </cell>
        </row>
        <row r="186">
          <cell r="A186" t="str">
            <v>7.3.3.2</v>
          </cell>
          <cell r="B186" t="str">
            <v>ED-50732</v>
          </cell>
          <cell r="C186" t="str">
            <v>EMBOÇO COM ARGAMASSA, TRAÇO 1:6 (CIMENTO E AREIA), ESP. 20MM, APLICAÇÃO MANUAL, INCLUSIVE ARGAMASSA COM PREPARO MECANIZADO, EXCLUSIVE CHAPISCO</v>
          </cell>
          <cell r="D186" t="str">
            <v>M2</v>
          </cell>
          <cell r="E186">
            <v>275.12</v>
          </cell>
          <cell r="F186">
            <v>23.4</v>
          </cell>
          <cell r="G186">
            <v>29.54</v>
          </cell>
          <cell r="H186">
            <v>8127.04</v>
          </cell>
        </row>
        <row r="187">
          <cell r="A187" t="str">
            <v>7.3.3.3</v>
          </cell>
          <cell r="B187" t="str">
            <v>ED-9081</v>
          </cell>
          <cell r="C187" t="str">
            <v>REVESTIMENTO COM CERÂMICA APLICADO EM PAREDE, ACABAMENTO ESMALTADO, AMBIENTE INTERNO/EXTERNO, PADRÃO EXTRA, DIMENSÃO DA PEÇA ATÉ 2025 CM2, PEI III, ASSENTAMENTO COM ARGAMASSA INDUSTRIALIZADA, INCLUSIVE REJUNTAMENTO</v>
          </cell>
          <cell r="D187" t="str">
            <v>M2</v>
          </cell>
          <cell r="E187">
            <v>275.12</v>
          </cell>
          <cell r="F187">
            <v>52.56</v>
          </cell>
          <cell r="G187">
            <v>66.349999999999994</v>
          </cell>
          <cell r="H187">
            <v>18254.21</v>
          </cell>
        </row>
        <row r="188">
          <cell r="A188" t="str">
            <v>7.4</v>
          </cell>
          <cell r="C188" t="str">
            <v>FORRO E REVESTIMENTO DE TETO</v>
          </cell>
          <cell r="F188">
            <v>0</v>
          </cell>
          <cell r="H188">
            <v>40291.03</v>
          </cell>
        </row>
        <row r="189">
          <cell r="A189" t="str">
            <v>7.4.1</v>
          </cell>
          <cell r="C189" t="str">
            <v>FORRO EM GESSO</v>
          </cell>
          <cell r="F189">
            <v>0</v>
          </cell>
          <cell r="H189">
            <v>25361.9</v>
          </cell>
        </row>
        <row r="190">
          <cell r="A190" t="str">
            <v>7.4.1.1</v>
          </cell>
          <cell r="B190" t="str">
            <v>ED-49686</v>
          </cell>
          <cell r="C190" t="str">
            <v>FORRO EM CHAPA DE GESSO ACARTONADA, ESP. 12,5MM, COM FIXAÇÃO DO TIPO ESTRUTURADA EM PERFIL METÁLICO, EXCLUSIVE PERFIL TABICA, SANCA E MOLDURA, INCLUSIVE ACESSÓRIOS E FIXAÇÃO</v>
          </cell>
          <cell r="D190" t="str">
            <v>M2</v>
          </cell>
          <cell r="E190">
            <v>326.32</v>
          </cell>
          <cell r="F190">
            <v>44.34</v>
          </cell>
          <cell r="G190">
            <v>55.97</v>
          </cell>
          <cell r="H190">
            <v>18264.13</v>
          </cell>
        </row>
        <row r="191">
          <cell r="A191" t="str">
            <v>7.4.1.2</v>
          </cell>
          <cell r="B191" t="str">
            <v>ED-28454</v>
          </cell>
          <cell r="C191" t="str">
            <v>PERFIL TABICA GALVANIZADO, TIPO LISA, COM ACABAMENTO EM PINTURA, NA COR BRANCA, PARA FORRO EM CHAPA DE GESSO ACARTONADO, INCLUSIVE ACESSÓRIOS DE FIXAÇÃO</v>
          </cell>
          <cell r="D191" t="str">
            <v>M</v>
          </cell>
          <cell r="E191">
            <v>422.99</v>
          </cell>
          <cell r="F191">
            <v>13.3</v>
          </cell>
          <cell r="G191">
            <v>16.78</v>
          </cell>
          <cell r="H191">
            <v>7097.77</v>
          </cell>
        </row>
        <row r="192">
          <cell r="A192" t="str">
            <v>7.4.2</v>
          </cell>
          <cell r="C192" t="str">
            <v>ACABAMENTO DE TETO</v>
          </cell>
          <cell r="F192">
            <v>0</v>
          </cell>
          <cell r="H192">
            <v>14929.130000000001</v>
          </cell>
        </row>
        <row r="193">
          <cell r="A193" t="str">
            <v>7.4.2.1</v>
          </cell>
          <cell r="B193" t="str">
            <v>ED-50475</v>
          </cell>
          <cell r="C193" t="str">
            <v>EMASSAMENTO EM TETO COM MASSA ACRÍLICA, UMA (1) DEMÃO, INCLUSIVE LIXAMENTO PARA PINTURA</v>
          </cell>
          <cell r="D193" t="str">
            <v>M2</v>
          </cell>
          <cell r="E193">
            <v>326.32</v>
          </cell>
          <cell r="F193">
            <v>17.3</v>
          </cell>
          <cell r="G193">
            <v>21.83</v>
          </cell>
          <cell r="H193">
            <v>7123.56</v>
          </cell>
        </row>
        <row r="194">
          <cell r="A194" t="str">
            <v>7.4.2.2</v>
          </cell>
          <cell r="B194" t="str">
            <v>ED-50515</v>
          </cell>
          <cell r="C194" t="str">
            <v>PREPARAÇÃO PARA EMASSAMENTO OU PINTURA (LÁTEX/ACRÍLICA) EM TETO, INCLUSIVE UMA (1) DEMÃO DE SELADOR ACRÍLICO</v>
          </cell>
          <cell r="D194" t="str">
            <v>M2</v>
          </cell>
          <cell r="E194">
            <v>326.32</v>
          </cell>
          <cell r="F194">
            <v>6.1</v>
          </cell>
          <cell r="G194">
            <v>7.7</v>
          </cell>
          <cell r="H194">
            <v>2512.66</v>
          </cell>
        </row>
        <row r="195">
          <cell r="A195" t="str">
            <v>7.4.2.3</v>
          </cell>
          <cell r="B195" t="str">
            <v>ED-50452</v>
          </cell>
          <cell r="C195" t="str">
            <v>PINTURA ACRÍLICA EM TETO, DUAS (2) DEMÃOS, EXCLUSIVE SELADOR ACRÍLICO E MASSA ACRÍLICA/CORRIDA (PVA)</v>
          </cell>
          <cell r="D195" t="str">
            <v>M2</v>
          </cell>
          <cell r="E195">
            <v>326.32</v>
          </cell>
          <cell r="F195">
            <v>12.85</v>
          </cell>
          <cell r="G195">
            <v>16.22</v>
          </cell>
          <cell r="H195">
            <v>5292.91</v>
          </cell>
        </row>
        <row r="196">
          <cell r="A196" t="str">
            <v>7.5</v>
          </cell>
          <cell r="C196" t="str">
            <v>PISOS</v>
          </cell>
          <cell r="F196">
            <v>0</v>
          </cell>
          <cell r="H196">
            <v>87225.32</v>
          </cell>
        </row>
        <row r="197">
          <cell r="A197" t="str">
            <v>7.5.1</v>
          </cell>
          <cell r="C197" t="str">
            <v>LAJE DE TRANSIÇÃO</v>
          </cell>
          <cell r="F197">
            <v>0</v>
          </cell>
          <cell r="H197">
            <v>39950.870000000003</v>
          </cell>
        </row>
        <row r="198">
          <cell r="A198" t="str">
            <v>7.5.1.1</v>
          </cell>
          <cell r="B198" t="str">
            <v>ED-50591</v>
          </cell>
          <cell r="C198" t="str">
            <v>LAJE DE TRANSIÇÃO E = 8 CM, FCK = 15 MPA USINADO (MECANIZADO), INCLUSIVE TELA 0,97 KG/M2 E ACABAMENTO NIVEL ZERO</v>
          </cell>
          <cell r="D198" t="str">
            <v>M2</v>
          </cell>
          <cell r="E198">
            <v>372.85</v>
          </cell>
          <cell r="F198">
            <v>84.88</v>
          </cell>
          <cell r="G198">
            <v>107.15</v>
          </cell>
          <cell r="H198">
            <v>39950.870000000003</v>
          </cell>
        </row>
        <row r="199">
          <cell r="A199" t="str">
            <v>7.5.2</v>
          </cell>
          <cell r="C199" t="str">
            <v>ACABAMENTO CAMURÇADO</v>
          </cell>
          <cell r="F199">
            <v>0</v>
          </cell>
          <cell r="H199">
            <v>7432.0499999999993</v>
          </cell>
        </row>
        <row r="200">
          <cell r="A200" t="str">
            <v>7.5.2.1</v>
          </cell>
          <cell r="B200" t="str">
            <v>ITC-LAM-103</v>
          </cell>
          <cell r="C200" t="str">
            <v>ACABAMENTO CAMURÇADO PARA PISO DE CONCRETO ARMADO OU LAJE SOBRE SOLO DE ALTA RESISTÊNCIA - BASEADO EM SINAPI (97097)</v>
          </cell>
          <cell r="D200" t="str">
            <v>M²</v>
          </cell>
          <cell r="E200">
            <v>175.99</v>
          </cell>
          <cell r="F200">
            <v>24.08</v>
          </cell>
          <cell r="G200">
            <v>30.39</v>
          </cell>
          <cell r="H200">
            <v>5348.33</v>
          </cell>
        </row>
        <row r="201">
          <cell r="A201" t="str">
            <v>7.5.2.2</v>
          </cell>
          <cell r="B201" t="str">
            <v>ED-50464</v>
          </cell>
          <cell r="C201" t="str">
            <v>PINTURA COM RESINA ACRÍLICA EM PISOS CIMENTADOS, DUAS (2) DEMÃOS, INCLUSIVE LIMPEZA DA SUPERFÍCIE A SER APLICADO MATERIAL</v>
          </cell>
          <cell r="D201" t="str">
            <v>M2</v>
          </cell>
          <cell r="E201">
            <v>175.99</v>
          </cell>
          <cell r="F201">
            <v>9.3800000000000008</v>
          </cell>
          <cell r="G201">
            <v>11.84</v>
          </cell>
          <cell r="H201">
            <v>2083.7199999999998</v>
          </cell>
        </row>
        <row r="202">
          <cell r="A202" t="str">
            <v>7.5.3</v>
          </cell>
          <cell r="C202" t="str">
            <v>CONTRAPISO</v>
          </cell>
          <cell r="F202">
            <v>0</v>
          </cell>
          <cell r="H202">
            <v>11066.75</v>
          </cell>
        </row>
        <row r="203">
          <cell r="A203" t="str">
            <v>7.5.3.1</v>
          </cell>
          <cell r="B203" t="str">
            <v>ED-50566</v>
          </cell>
          <cell r="C203" t="str">
            <v>CONTRAPISO DESEMPENADO COM ARGAMASSA, TRAÇO 1:3 (CIMENTO E AREIA), ESP. 20MM</v>
          </cell>
          <cell r="D203" t="str">
            <v>M2</v>
          </cell>
          <cell r="E203">
            <v>345.62</v>
          </cell>
          <cell r="F203">
            <v>25.37</v>
          </cell>
          <cell r="G203">
            <v>32.020000000000003</v>
          </cell>
          <cell r="H203">
            <v>11066.75</v>
          </cell>
        </row>
        <row r="204">
          <cell r="A204" t="str">
            <v>7.5.4</v>
          </cell>
          <cell r="C204" t="str">
            <v>PISO CERÂMICO</v>
          </cell>
          <cell r="F204">
            <v>0</v>
          </cell>
          <cell r="H204">
            <v>25534.98</v>
          </cell>
        </row>
        <row r="205">
          <cell r="A205" t="str">
            <v>7.5.4.1</v>
          </cell>
          <cell r="B205" t="str">
            <v>ED-50724</v>
          </cell>
          <cell r="C205" t="str">
            <v>REVESTIMENTO COM CERÂMICA APLICADO EM PISO, ACABAMENTO ESMALTADO, AMBIENTE INTERNO, PADRÃO EXTRA, DIMENSÃO DA PEÇA ATÉ 2025 CM2, PEI IV, ASSENTAMENTO COM ARGAMASSA INDUSTRIALIZADA, INCLUSIVE REJUNTAMENTO</v>
          </cell>
          <cell r="D205" t="str">
            <v>M2</v>
          </cell>
          <cell r="E205">
            <v>327.12</v>
          </cell>
          <cell r="F205">
            <v>61.84</v>
          </cell>
          <cell r="G205">
            <v>78.06</v>
          </cell>
          <cell r="H205">
            <v>25534.98</v>
          </cell>
        </row>
        <row r="206">
          <cell r="A206" t="str">
            <v>7.5.5</v>
          </cell>
          <cell r="C206" t="str">
            <v>REVESTIMENTO DE ESCADA</v>
          </cell>
          <cell r="F206">
            <v>0</v>
          </cell>
          <cell r="H206">
            <v>340.78000000000003</v>
          </cell>
        </row>
        <row r="207">
          <cell r="A207" t="str">
            <v>7.5.5.1</v>
          </cell>
          <cell r="B207" t="str">
            <v>ITC-LAM-103</v>
          </cell>
          <cell r="C207" t="str">
            <v>ACABAMENTO CAMURÇADO PARA PISO DE CONCRETO ARMADO OU LAJE SOBRE SOLO DE ALTA RESISTÊNCIA - BASEADO EM SINAPI (97097)</v>
          </cell>
          <cell r="D207" t="str">
            <v>M²</v>
          </cell>
          <cell r="E207">
            <v>8.07</v>
          </cell>
          <cell r="F207">
            <v>24.08</v>
          </cell>
          <cell r="G207">
            <v>30.39</v>
          </cell>
          <cell r="H207">
            <v>245.24</v>
          </cell>
        </row>
        <row r="208">
          <cell r="A208" t="str">
            <v>7.5.5.2</v>
          </cell>
          <cell r="B208" t="str">
            <v>ED-50464</v>
          </cell>
          <cell r="C208" t="str">
            <v>PINTURA COM RESINA ACRÍLICA EM PISOS CIMENTADOS, DUAS (2) DEMÃOS, INCLUSIVE LIMPEZA DA SUPERFÍCIE A SER APLICADO MATERIAL</v>
          </cell>
          <cell r="D208" t="str">
            <v>M2</v>
          </cell>
          <cell r="E208">
            <v>8.07</v>
          </cell>
          <cell r="F208">
            <v>9.3800000000000008</v>
          </cell>
          <cell r="G208">
            <v>11.84</v>
          </cell>
          <cell r="H208">
            <v>95.54</v>
          </cell>
        </row>
        <row r="209">
          <cell r="A209" t="str">
            <v>7.5.6</v>
          </cell>
          <cell r="C209" t="str">
            <v>RODAPÉ</v>
          </cell>
          <cell r="F209">
            <v>0</v>
          </cell>
          <cell r="H209">
            <v>2899.89</v>
          </cell>
        </row>
        <row r="210">
          <cell r="A210" t="str">
            <v>7.5.6.1</v>
          </cell>
          <cell r="B210" t="str">
            <v>ED-50771</v>
          </cell>
          <cell r="C210" t="str">
            <v>RODAPÉ COM REVESTIMENTO EM CERÂMICA ESMALTADA COMERCIAL, ALTURA 10CM, PEI IV, ASSENTAMENTO COM ARGAMASSA INDUSTRIALIZADA, INCLUSIVE REJUNTAMENTO</v>
          </cell>
          <cell r="D210" t="str">
            <v>M</v>
          </cell>
          <cell r="E210">
            <v>260.08</v>
          </cell>
          <cell r="F210">
            <v>8.84</v>
          </cell>
          <cell r="G210">
            <v>11.15</v>
          </cell>
          <cell r="H210">
            <v>2899.89</v>
          </cell>
        </row>
        <row r="211">
          <cell r="A211" t="str">
            <v>7.6</v>
          </cell>
          <cell r="C211" t="str">
            <v>CHAPIM E SOLEIRAS</v>
          </cell>
          <cell r="F211">
            <v>0</v>
          </cell>
          <cell r="H211">
            <v>10606.52</v>
          </cell>
        </row>
        <row r="212">
          <cell r="A212" t="str">
            <v>7.6.1</v>
          </cell>
          <cell r="C212" t="str">
            <v>CHAPIM</v>
          </cell>
          <cell r="F212">
            <v>0</v>
          </cell>
          <cell r="H212">
            <v>9472.4700000000012</v>
          </cell>
        </row>
        <row r="213">
          <cell r="A213" t="str">
            <v>7.6.1.1</v>
          </cell>
          <cell r="B213" t="str">
            <v>ITC-LAM-104</v>
          </cell>
          <cell r="C213" t="str">
            <v>CHAPIM DE CONCRETO PRÉ-MOLDADO - BASEADO ORSE (8637)</v>
          </cell>
          <cell r="D213" t="str">
            <v>M</v>
          </cell>
          <cell r="E213">
            <v>145.56</v>
          </cell>
          <cell r="F213">
            <v>50.23</v>
          </cell>
          <cell r="G213">
            <v>63.41</v>
          </cell>
          <cell r="H213">
            <v>9229.9500000000007</v>
          </cell>
        </row>
        <row r="214">
          <cell r="A214" t="str">
            <v>7.6.1.2</v>
          </cell>
          <cell r="B214">
            <v>101966</v>
          </cell>
          <cell r="C214" t="str">
            <v>CHAPIM SOBRE MUROS LINEARES, EM GRANITO OU MÁRMORE, L = 25 CM, ASSENTADO COM ARGAMASSA 1:6 COM ADITIVO. AF_11/2020</v>
          </cell>
          <cell r="D214" t="str">
            <v>M</v>
          </cell>
          <cell r="E214">
            <v>2</v>
          </cell>
          <cell r="F214">
            <v>96.06</v>
          </cell>
          <cell r="G214">
            <v>121.26</v>
          </cell>
          <cell r="H214">
            <v>242.52</v>
          </cell>
        </row>
        <row r="215">
          <cell r="A215" t="str">
            <v>7.6.2</v>
          </cell>
          <cell r="C215" t="str">
            <v>SOLEIRAS</v>
          </cell>
          <cell r="F215">
            <v>0</v>
          </cell>
          <cell r="H215">
            <v>1134.05</v>
          </cell>
        </row>
        <row r="216">
          <cell r="A216" t="str">
            <v>7.6.2.1</v>
          </cell>
          <cell r="B216" t="str">
            <v>ED-51002</v>
          </cell>
          <cell r="C216" t="str">
            <v>SOLEIRA EM GRANITO, NA COR CINZA ANDORINHA, ESP. 2CM, INCLUSIVE REJUNTAMENTO</v>
          </cell>
          <cell r="D216" t="str">
            <v>M2</v>
          </cell>
          <cell r="E216">
            <v>4.13</v>
          </cell>
          <cell r="F216">
            <v>217.52</v>
          </cell>
          <cell r="G216">
            <v>274.58999999999997</v>
          </cell>
          <cell r="H216">
            <v>1134.05</v>
          </cell>
        </row>
        <row r="217">
          <cell r="A217" t="str">
            <v>7.7</v>
          </cell>
          <cell r="C217" t="str">
            <v>JANELAS</v>
          </cell>
          <cell r="F217">
            <v>0</v>
          </cell>
          <cell r="H217">
            <v>44976.829999999994</v>
          </cell>
        </row>
        <row r="218">
          <cell r="A218" t="str">
            <v>7.7.1</v>
          </cell>
          <cell r="C218" t="str">
            <v>JANELAS DE ALUMÍNIO</v>
          </cell>
          <cell r="F218">
            <v>0</v>
          </cell>
          <cell r="H218">
            <v>44976.829999999994</v>
          </cell>
        </row>
        <row r="219">
          <cell r="A219" t="str">
            <v>7.7.1.1</v>
          </cell>
          <cell r="B219" t="str">
            <v>ED-29509</v>
          </cell>
          <cell r="C219" t="str">
            <v>JANELA EM ALUMÍNIO MÁXIM AR COM ALTURA DE 60CM, LINHA 25/SUPREMA, ACABAMENTO ANODIZADO, INCLUSIVE PERFIS, EXCLUSIVE VIDRO E ACESSÓRIOS (FORNECIMENTO/FABRICAÇÃO)</v>
          </cell>
          <cell r="D219" t="str">
            <v>m²</v>
          </cell>
          <cell r="E219">
            <v>25.24</v>
          </cell>
          <cell r="F219">
            <v>528</v>
          </cell>
          <cell r="G219">
            <v>666.54</v>
          </cell>
          <cell r="H219">
            <v>16823.46</v>
          </cell>
        </row>
        <row r="220">
          <cell r="A220" t="str">
            <v>7.7.1.2</v>
          </cell>
          <cell r="B220" t="str">
            <v>ED-29520</v>
          </cell>
          <cell r="C220" t="str">
            <v>JANELA EM ALUMÍNIO DE CORRER COM 2 FOLHAS, LINHA 25/SUPREMA, ACABAMENTO ANODIZADO, INCLUSIVE PERFIS, EXCLUSIVE VIDRO E ACESSÓRIOS (FORNECIMENTO/FABRICAÇÃO)</v>
          </cell>
          <cell r="D220" t="str">
            <v>m²</v>
          </cell>
          <cell r="E220">
            <v>21.39</v>
          </cell>
          <cell r="F220">
            <v>429.19</v>
          </cell>
          <cell r="G220">
            <v>541.79999999999995</v>
          </cell>
          <cell r="H220">
            <v>11589.1</v>
          </cell>
        </row>
        <row r="221">
          <cell r="A221" t="str">
            <v>7.7.1.3</v>
          </cell>
          <cell r="B221" t="str">
            <v>ITC-LAM-105</v>
          </cell>
          <cell r="C221" t="str">
            <v>JANELA TIPO GUILHOTINA COM VIDRO JATEADO 4MM, 60 X 60 CM - FORNECIMENTO - BASEADO EM SETOP (ED-29455)</v>
          </cell>
          <cell r="D221" t="str">
            <v>M²</v>
          </cell>
          <cell r="E221">
            <v>1</v>
          </cell>
          <cell r="F221">
            <v>63.9</v>
          </cell>
          <cell r="G221">
            <v>80.66</v>
          </cell>
          <cell r="H221">
            <v>80.66</v>
          </cell>
        </row>
        <row r="222">
          <cell r="A222" t="str">
            <v>7.7.1.4</v>
          </cell>
          <cell r="B222" t="str">
            <v>ED-29455</v>
          </cell>
          <cell r="C222" t="str">
            <v>ASSENTAMENTO DE ESQUADRIA DE ALUMÍNIO, INCLUSIVE FIXAÇÃO DO CONTRAMARCO, EXCLUSIVE FORNECIMENTO DA ESQUADRIA</v>
          </cell>
          <cell r="D222" t="str">
            <v>m²</v>
          </cell>
          <cell r="E222">
            <v>46.99</v>
          </cell>
          <cell r="F222">
            <v>58.73</v>
          </cell>
          <cell r="G222">
            <v>74.14</v>
          </cell>
          <cell r="H222">
            <v>3483.83</v>
          </cell>
        </row>
        <row r="223">
          <cell r="A223" t="str">
            <v>7.7.1.5</v>
          </cell>
          <cell r="B223">
            <v>102163</v>
          </cell>
          <cell r="C223" t="str">
            <v>INSTALAÇÃO DE VIDRO LISO FUME, E = 4 MM, EM ESQUADRIA DE ALUMÍNIO OU PVC, FIXADO COM BAGUETE. AF_01/2021_PS</v>
          </cell>
          <cell r="D223" t="str">
            <v>M2</v>
          </cell>
          <cell r="E223">
            <v>46.99</v>
          </cell>
          <cell r="F223">
            <v>219.15</v>
          </cell>
          <cell r="G223">
            <v>276.64999999999998</v>
          </cell>
          <cell r="H223">
            <v>12999.78</v>
          </cell>
        </row>
        <row r="224">
          <cell r="A224" t="str">
            <v>7.8</v>
          </cell>
          <cell r="C224" t="str">
            <v>PORTAS</v>
          </cell>
          <cell r="F224">
            <v>0</v>
          </cell>
          <cell r="H224">
            <v>60518.450000000004</v>
          </cell>
        </row>
        <row r="225">
          <cell r="A225" t="str">
            <v>7.8.1</v>
          </cell>
          <cell r="C225" t="str">
            <v>PORTAS DE MADEIRA</v>
          </cell>
          <cell r="F225">
            <v>0</v>
          </cell>
          <cell r="H225">
            <v>46362.52</v>
          </cell>
        </row>
        <row r="226">
          <cell r="A226" t="str">
            <v>7.8.1.1</v>
          </cell>
          <cell r="B226" t="str">
            <v>ITC-LAM-108</v>
          </cell>
          <cell r="C226" t="str">
            <v>PORTA DE MADEIRA COMPLETA PARA PNE, DIMENSÃO (80X210)CM, TIPO DE ABRIR, UMA (1) FOLHA, ACABAMENTO NATURAL PARA PINTURA/VERNIZ, TIPO PRANCHETA/SARRAFEADA, INCLUSIVE MARCO, ALIZAR E FERRAGENS, EXCLUSIVE PINTURA/VERNIZ - BASEADO EM SETOP (ED-49602)</v>
          </cell>
          <cell r="D226" t="str">
            <v>UN</v>
          </cell>
          <cell r="E226">
            <v>2</v>
          </cell>
          <cell r="F226">
            <v>929.29</v>
          </cell>
          <cell r="G226">
            <v>1173.1300000000001</v>
          </cell>
          <cell r="H226">
            <v>2346.2600000000002</v>
          </cell>
        </row>
        <row r="227">
          <cell r="A227" t="str">
            <v>7.8.1.2</v>
          </cell>
          <cell r="B227" t="str">
            <v>ITC-LAM-109</v>
          </cell>
          <cell r="C227" t="str">
            <v>PORTA DE MADEIRA COMPLETA PARA PNE, DIMENSÃO (90X210)CM, TIPO DE ABRIR, UMA (1) FOLHA, ACABAMENTO NATURAL PARA PINTURA/VERNIZ, TIPO PRANCHETA/SARRAFEADA, INCLUSIVE MARCO, ALIZAR E FERRAGENS, EXCLUSIVE PINTURA/VERNIZ - BASEADO EM SETOP (ED-49603)</v>
          </cell>
          <cell r="D227" t="str">
            <v>UN</v>
          </cell>
          <cell r="E227">
            <v>27</v>
          </cell>
          <cell r="F227">
            <v>1025.1600000000001</v>
          </cell>
          <cell r="G227">
            <v>1294.1600000000001</v>
          </cell>
          <cell r="H227">
            <v>34942.32</v>
          </cell>
        </row>
        <row r="228">
          <cell r="A228" t="str">
            <v>7.8.1.3</v>
          </cell>
          <cell r="B228" t="str">
            <v>ITC-LAM-110</v>
          </cell>
          <cell r="C228" t="str">
            <v>PORTA DE MADEIRA COMPLETA PARA PNE, DIMENSÃO (110X210)CM, TIPO DE ABRIR, UMA (1) FOLHA, ACABAMENTO NATURAL PARA PINTURA/VERNIZ, TIPO PRANCHETA/SARRAFEADA, INCLUSIVE MARCO, ALIZAR E FERRAGENS, EXCLUSIVE PINTURA/VERNIZ - BASEADO EM SETOP (ED-49603)</v>
          </cell>
          <cell r="D228" t="str">
            <v>UN</v>
          </cell>
          <cell r="E228">
            <v>1</v>
          </cell>
          <cell r="F228">
            <v>1138.08</v>
          </cell>
          <cell r="G228">
            <v>1436.71</v>
          </cell>
          <cell r="H228">
            <v>1436.71</v>
          </cell>
        </row>
        <row r="229">
          <cell r="A229" t="str">
            <v>7.8.1.4</v>
          </cell>
          <cell r="B229" t="str">
            <v>ED-50482</v>
          </cell>
          <cell r="C229" t="str">
            <v>EMASSAMENTO EM ESQUADRIA DE MADEIRA COM MASSA A ÓLEO, DUAS (2) DEMÃOS, INCLUSIVE LIXAMENTO PARA PINTURA  A ÓLEO OU ESMALTE</v>
          </cell>
          <cell r="D229" t="str">
            <v>M2</v>
          </cell>
          <cell r="E229">
            <v>123.48</v>
          </cell>
          <cell r="F229">
            <v>27.22</v>
          </cell>
          <cell r="G229">
            <v>34.36</v>
          </cell>
          <cell r="H229">
            <v>4242.7700000000004</v>
          </cell>
        </row>
        <row r="230">
          <cell r="A230" t="str">
            <v>7.8.1.5</v>
          </cell>
          <cell r="B230" t="str">
            <v>ED-50493</v>
          </cell>
          <cell r="C230" t="str">
            <v>PINTURA ESMALTE EM ESQUADRIA DE MADEIRA, DUAS (2) DEMÃOS, INCLUSIVE UMA (1) DEMÃO DE FUNDO NIVELADOR, EXCLUSIVE MASSA A ÓLEO</v>
          </cell>
          <cell r="D230" t="str">
            <v>M2</v>
          </cell>
          <cell r="E230">
            <v>123.48</v>
          </cell>
          <cell r="F230">
            <v>21.78</v>
          </cell>
          <cell r="G230">
            <v>27.49</v>
          </cell>
          <cell r="H230">
            <v>3394.46</v>
          </cell>
        </row>
        <row r="231">
          <cell r="A231" t="str">
            <v>7.8.2</v>
          </cell>
          <cell r="C231" t="str">
            <v>PORTAS METÁLICAS</v>
          </cell>
          <cell r="F231">
            <v>0</v>
          </cell>
          <cell r="H231">
            <v>14155.929999999998</v>
          </cell>
        </row>
        <row r="232">
          <cell r="A232" t="str">
            <v>7.8.2.1</v>
          </cell>
          <cell r="B232" t="str">
            <v>ED-50979</v>
          </cell>
          <cell r="C232" t="str">
            <v>PORTA EM PERFIL E CHAPA METÁLICA, EXCLUSIVE FERRAGENS E PINTURA</v>
          </cell>
          <cell r="D232" t="str">
            <v>M2</v>
          </cell>
          <cell r="E232">
            <v>8.67</v>
          </cell>
          <cell r="F232">
            <v>298.73</v>
          </cell>
          <cell r="G232">
            <v>377.11</v>
          </cell>
          <cell r="H232">
            <v>3269.54</v>
          </cell>
        </row>
        <row r="233">
          <cell r="A233" t="str">
            <v>7.8.2.2</v>
          </cell>
          <cell r="B233" t="str">
            <v>ED-50986</v>
          </cell>
          <cell r="C233" t="str">
            <v>PORTÃO EM TUBO DE AÇO GALVANIZADO COM COSTURA, DIÂMETRO DE 1.1/2" (38,1MM), ESP. 2MM, COM TELA QUADRICULADA ONDULADA, TRAMA DE 1/2" (12,70MM), FIO 12 (2,77MM), EXCLUSIVE CADEADO E PINTURA</v>
          </cell>
          <cell r="D233" t="str">
            <v>M2</v>
          </cell>
          <cell r="E233">
            <v>2.4</v>
          </cell>
          <cell r="F233">
            <v>383.87</v>
          </cell>
          <cell r="G233">
            <v>484.59</v>
          </cell>
          <cell r="H233">
            <v>1163.01</v>
          </cell>
        </row>
        <row r="234">
          <cell r="A234" t="str">
            <v>7.8.2.3</v>
          </cell>
          <cell r="B234" t="str">
            <v>ITC-LAM-106</v>
          </cell>
          <cell r="C234" t="str">
            <v>PORTA DE ABRIR EM ESTRUTURA METÁLICA E VIDRO TEMPERADO 160 X240 CM - FORNECIMENTO E ASSENTAMENTO - BASEADO EM SETOP (ED-50791)</v>
          </cell>
          <cell r="D234" t="str">
            <v>UN</v>
          </cell>
          <cell r="E234">
            <v>1</v>
          </cell>
          <cell r="F234">
            <v>4157.96</v>
          </cell>
          <cell r="G234">
            <v>5249</v>
          </cell>
          <cell r="H234">
            <v>5249</v>
          </cell>
        </row>
        <row r="235">
          <cell r="A235" t="str">
            <v>7.8.2.4</v>
          </cell>
          <cell r="B235" t="str">
            <v>ED-23035</v>
          </cell>
          <cell r="C235" t="str">
            <v>PORTA METÁLICA VENEZIANA, TIPO DE ABRIR, COM UMA (1) FOLHA, EM PERFIL VENEZIANA ENRIJECIDO, INCLUSIVE PINTURA ANTICORROSIVA A BASE DE ÓXIDO DE FERRO (ZARCÃO), UMA (1) DEMÃO, FORNECIMENTO E ASSENTAMENTO, EXCLUSIVE FECHADURA E DOBRADIÇA</v>
          </cell>
          <cell r="D235" t="str">
            <v>M2</v>
          </cell>
          <cell r="E235">
            <v>3.57</v>
          </cell>
          <cell r="F235">
            <v>266.86</v>
          </cell>
          <cell r="G235">
            <v>336.88</v>
          </cell>
          <cell r="H235">
            <v>1202.6600000000001</v>
          </cell>
        </row>
        <row r="236">
          <cell r="A236" t="str">
            <v>7.8.2.5</v>
          </cell>
          <cell r="B236" t="str">
            <v>ED-29452</v>
          </cell>
          <cell r="C236" t="str">
            <v>FERRAGENS PARA PORTA DE ALUMÍNIO DE ABRIR DE UMA (1) FOLHA, INCLUSIVE FECHADURA E DOBRADIÇAS, FORNECIMENTO E INSTALAÇÃO, EXCLUSIVE PORTA</v>
          </cell>
          <cell r="D236" t="str">
            <v>UN</v>
          </cell>
          <cell r="E236">
            <v>11</v>
          </cell>
          <cell r="F236">
            <v>128.27000000000001</v>
          </cell>
          <cell r="G236">
            <v>161.91999999999999</v>
          </cell>
          <cell r="H236">
            <v>1781.12</v>
          </cell>
        </row>
        <row r="237">
          <cell r="A237" t="str">
            <v>7.8.2.6</v>
          </cell>
          <cell r="B237" t="str">
            <v>ED-50495</v>
          </cell>
          <cell r="C237" t="str">
            <v>PINTURA ESMALTE SINTÉTICO EM SUPERFÍCIES METÁLICAS, DUAS (2) DEMÃOS, INCLUSIVE UMA (1) DEMÃO DE FUNDO ANTICORROSIVO</v>
          </cell>
          <cell r="D237" t="str">
            <v>M2</v>
          </cell>
          <cell r="E237">
            <v>44.35</v>
          </cell>
          <cell r="F237">
            <v>26.63</v>
          </cell>
          <cell r="G237">
            <v>33.61</v>
          </cell>
          <cell r="H237">
            <v>1490.6</v>
          </cell>
        </row>
        <row r="238">
          <cell r="A238" t="str">
            <v>7.9</v>
          </cell>
          <cell r="C238" t="str">
            <v>BANCADAS</v>
          </cell>
          <cell r="F238">
            <v>0</v>
          </cell>
          <cell r="H238">
            <v>16764.809999999998</v>
          </cell>
        </row>
        <row r="239">
          <cell r="A239" t="str">
            <v>7.9.1</v>
          </cell>
          <cell r="C239" t="str">
            <v>BANCADAS</v>
          </cell>
          <cell r="F239">
            <v>0</v>
          </cell>
          <cell r="H239">
            <v>16764.809999999998</v>
          </cell>
        </row>
        <row r="240">
          <cell r="A240" t="str">
            <v>7.9.1.1</v>
          </cell>
          <cell r="B240" t="str">
            <v>ED-21631</v>
          </cell>
          <cell r="C240" t="str">
            <v>BANCADA EM GRANITO, COR CINZA ANDORINHA, ESP. 2CM, ACABAMENTO POLIDO, APOIADA EM CONSOLE DE METALON (50X30)MM, EXCLUSIVE RODABANCA/FRONTÃO, TESTEIRA/FAIXA, FURO EM BANCADA, CUBA METÁLICA, VÁLVULA, SIFÃO, TORNEIRA E ENGATE FLEXÍVEL</v>
          </cell>
          <cell r="D240" t="str">
            <v>M2</v>
          </cell>
          <cell r="E240">
            <v>19.73</v>
          </cell>
          <cell r="F240">
            <v>277.37</v>
          </cell>
          <cell r="G240">
            <v>350.15</v>
          </cell>
          <cell r="H240">
            <v>6908.45</v>
          </cell>
        </row>
        <row r="241">
          <cell r="A241" t="str">
            <v>7.9.1.2</v>
          </cell>
          <cell r="B241" t="str">
            <v>ED-48348</v>
          </cell>
          <cell r="C241" t="str">
            <v>RODABANCA/FRONTÃO PARA BANCADA EM GRANITO, COR CINZA ANDORINHA, ESP. 2CM, ALTURA DE 10CM, INCLUSIVE REJUNTAMENTO EM MASSA PLÁSTICA NA COR DA PEDRA</v>
          </cell>
          <cell r="D241" t="str">
            <v>M</v>
          </cell>
          <cell r="E241">
            <v>44.35</v>
          </cell>
          <cell r="F241">
            <v>35.74</v>
          </cell>
          <cell r="G241">
            <v>45.11</v>
          </cell>
          <cell r="H241">
            <v>2000.62</v>
          </cell>
        </row>
        <row r="242">
          <cell r="A242" t="str">
            <v>7.9.1.3</v>
          </cell>
          <cell r="B242" t="str">
            <v>ED-21636</v>
          </cell>
          <cell r="C242" t="str">
            <v>TESTEIRA PARA BANCADA EM GRANITO, COR CINZA ANDORINHA, ESP. 2CM, ALTURA DE 10CM, INCLUSIVE POLIMENTO, CORTE/COLAGEM EM MEIA ESQUADRIA E MASSA PLÁSTICA NA COR DA PEDRA</v>
          </cell>
          <cell r="D242" t="str">
            <v>M</v>
          </cell>
          <cell r="E242">
            <v>34.950000000000003</v>
          </cell>
          <cell r="F242">
            <v>140.94</v>
          </cell>
          <cell r="G242">
            <v>177.92</v>
          </cell>
          <cell r="H242">
            <v>6218.3</v>
          </cell>
        </row>
        <row r="243">
          <cell r="A243" t="str">
            <v>7.9.1.4</v>
          </cell>
          <cell r="B243" t="str">
            <v>ED-48342</v>
          </cell>
          <cell r="C243" t="str">
            <v>FURO DE BOJO EM BANCADA DE GRANITO/MÁRMORE, INCLUSIVE COLAGEM COM MASSA PLÁSTICA</v>
          </cell>
          <cell r="D243" t="str">
            <v>UN</v>
          </cell>
          <cell r="E243">
            <v>16</v>
          </cell>
          <cell r="F243">
            <v>81.069999999999993</v>
          </cell>
          <cell r="G243">
            <v>102.34</v>
          </cell>
          <cell r="H243">
            <v>1637.44</v>
          </cell>
        </row>
        <row r="244">
          <cell r="A244" t="str">
            <v>7.10</v>
          </cell>
          <cell r="C244" t="str">
            <v>LOUÇAS E PEÇAS VINCULADAS, ACESSÓRIOS E DIVERSOS</v>
          </cell>
          <cell r="F244">
            <v>0</v>
          </cell>
          <cell r="H244">
            <v>28603.989999999998</v>
          </cell>
        </row>
        <row r="245">
          <cell r="A245" t="str">
            <v>7.10.1</v>
          </cell>
          <cell r="C245" t="str">
            <v>LOUÇAS E PEÇAS VINCULADAS</v>
          </cell>
          <cell r="F245">
            <v>0</v>
          </cell>
          <cell r="H245">
            <v>14506.189999999999</v>
          </cell>
        </row>
        <row r="246">
          <cell r="A246" t="str">
            <v>7.10.1.1</v>
          </cell>
          <cell r="B246" t="str">
            <v>ED-2552</v>
          </cell>
          <cell r="C246" t="str">
            <v>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v>
          </cell>
          <cell r="D246" t="str">
            <v>UN</v>
          </cell>
          <cell r="E246">
            <v>2</v>
          </cell>
          <cell r="F246">
            <v>328.38</v>
          </cell>
          <cell r="G246">
            <v>414.54</v>
          </cell>
          <cell r="H246">
            <v>829.08</v>
          </cell>
        </row>
        <row r="247">
          <cell r="A247" t="str">
            <v>7.10.1.2</v>
          </cell>
          <cell r="B247" t="str">
            <v>ED-50283</v>
          </cell>
          <cell r="C247"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D247" t="str">
            <v>U</v>
          </cell>
          <cell r="E247">
            <v>6</v>
          </cell>
          <cell r="F247">
            <v>276.49</v>
          </cell>
          <cell r="G247">
            <v>349.04</v>
          </cell>
          <cell r="H247">
            <v>2094.2399999999998</v>
          </cell>
        </row>
        <row r="248">
          <cell r="A248" t="str">
            <v>7.10.1.3</v>
          </cell>
          <cell r="B248" t="str">
            <v>ED-50279</v>
          </cell>
          <cell r="C248" t="str">
            <v>CUBA DE LOUÇA BRANCA DE EMBUTIR, FORMATO OVAL, INCLUSIVE VÁLVULA DE ESCOAMENTO DE METAL COM ACABAMENTO CROMADO, SIFÃO DE METAL TIPO COPO COM ACABAMENTO CROMADO, FORNECIMENTO E INSTALAÇÃO</v>
          </cell>
          <cell r="D248" t="str">
            <v>UN</v>
          </cell>
          <cell r="E248">
            <v>8</v>
          </cell>
          <cell r="F248">
            <v>244.57</v>
          </cell>
          <cell r="G248">
            <v>308.74</v>
          </cell>
          <cell r="H248">
            <v>2469.92</v>
          </cell>
        </row>
        <row r="249">
          <cell r="A249" t="str">
            <v>7.10.1.4</v>
          </cell>
          <cell r="B249" t="str">
            <v>ED-50277</v>
          </cell>
          <cell r="C249" t="str">
            <v>CUBA EM AÇO INOXIDÁVEL DE EMBUTIR, AISI 304, APLICAÇÃO PARA PIA (465X330X115MM), NÚMERO 1, ASSENTAMENTO EM BANCADA, INCLUSIVE VÁLVULA DE ESCOAMENTO DE METAL COM ACABAMENTO CROMADO, SIFÃO DE METAL TIPO COPO COM ACABAMENTO CROMADO, FORNECIMENTO E INSTALAÇÃO</v>
          </cell>
          <cell r="D249" t="str">
            <v>UN</v>
          </cell>
          <cell r="E249">
            <v>7</v>
          </cell>
          <cell r="F249">
            <v>328.58</v>
          </cell>
          <cell r="G249">
            <v>414.79</v>
          </cell>
          <cell r="H249">
            <v>2903.53</v>
          </cell>
        </row>
        <row r="250">
          <cell r="A250" t="str">
            <v>7.10.1.5</v>
          </cell>
          <cell r="B250" t="str">
            <v>ITC-LAM-107</v>
          </cell>
          <cell r="C250" t="str">
            <v>CUBA DE EMBUTIR RETANGULAR DE AÇO INOXIDÁVEL, 50 X 40M - FORNECIMENTO E INSTALAÇÃO - BASEADO EM SINAPI (100852)</v>
          </cell>
          <cell r="D250" t="str">
            <v>UN</v>
          </cell>
          <cell r="E250">
            <v>1</v>
          </cell>
          <cell r="F250">
            <v>1577.93</v>
          </cell>
          <cell r="G250">
            <v>1991.97</v>
          </cell>
          <cell r="H250">
            <v>1991.97</v>
          </cell>
        </row>
        <row r="251">
          <cell r="A251" t="str">
            <v>7.10.1.6</v>
          </cell>
          <cell r="B251" t="str">
            <v>ED-50294</v>
          </cell>
          <cell r="C251" t="str">
            <v>TANQUE DE POLIPROPILENO, CAPACIDADE 24 LITROS, INCLUSIVE ACESSÓRIOS DE FIXAÇÃO, VÁLVULA DE ESCOAMENTO DE PLÁSTICO (PVC) NA COR BRANCA, SIFÃO DE PLÁSTICO (PVC) TIPO COPO NA COR BRANCA, FORNECIMENTO E INSTALAÇÃO, EXCLUSIVE TORNEIRA</v>
          </cell>
          <cell r="D251" t="str">
            <v>U</v>
          </cell>
          <cell r="E251">
            <v>2</v>
          </cell>
          <cell r="F251">
            <v>116.15</v>
          </cell>
          <cell r="G251">
            <v>146.62</v>
          </cell>
          <cell r="H251">
            <v>293.24</v>
          </cell>
        </row>
        <row r="252">
          <cell r="A252" t="str">
            <v>7.10.1.7</v>
          </cell>
          <cell r="B252" t="str">
            <v>ED-50301</v>
          </cell>
          <cell r="C252"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v>
          </cell>
          <cell r="D252" t="str">
            <v>UN</v>
          </cell>
          <cell r="E252">
            <v>2</v>
          </cell>
          <cell r="F252">
            <v>553.36</v>
          </cell>
          <cell r="G252">
            <v>698.56</v>
          </cell>
          <cell r="H252">
            <v>1397.12</v>
          </cell>
        </row>
        <row r="253">
          <cell r="A253" t="str">
            <v>7.10.1.8</v>
          </cell>
          <cell r="B253" t="str">
            <v>ED-48157</v>
          </cell>
          <cell r="C253" t="str">
            <v>ASSENTO PARA VASO PNE (NBR 9050)</v>
          </cell>
          <cell r="D253" t="str">
            <v>U</v>
          </cell>
          <cell r="E253">
            <v>2</v>
          </cell>
          <cell r="F253">
            <v>133.1</v>
          </cell>
          <cell r="G253">
            <v>168.02</v>
          </cell>
          <cell r="H253">
            <v>336.04</v>
          </cell>
        </row>
        <row r="254">
          <cell r="A254" t="str">
            <v>7.10.1.9</v>
          </cell>
          <cell r="B254" t="str">
            <v>ED-50298</v>
          </cell>
          <cell r="C254" t="str">
            <v>BACIA SANITÁRIA (VASO) DE LOUÇA CONVENCIONAL, COR BRANCA, INCLUSIVE ACESSÓRIOS DE FIXAÇÃO/VEDAÇÃO, VÁLVULA DE DESCARGA METÁLICA COM ACIONAMENTO DUPLO, TUBO DE LIGAÇÃO DE LATÃO COM CANOPLA, FORNECIMENTO, INSTALAÇÃO E REJUNTAMENTO</v>
          </cell>
          <cell r="D254" t="str">
            <v>UN</v>
          </cell>
          <cell r="E254">
            <v>3</v>
          </cell>
          <cell r="F254">
            <v>540.11</v>
          </cell>
          <cell r="G254">
            <v>681.83</v>
          </cell>
          <cell r="H254">
            <v>2045.49</v>
          </cell>
        </row>
        <row r="255">
          <cell r="A255" t="str">
            <v>7.10.1.10</v>
          </cell>
          <cell r="B255" t="str">
            <v>ED-48156</v>
          </cell>
          <cell r="C255" t="str">
            <v>ASSENTO BRANCO PARA VASO</v>
          </cell>
          <cell r="D255" t="str">
            <v>U</v>
          </cell>
          <cell r="E255">
            <v>3</v>
          </cell>
          <cell r="F255">
            <v>38.44</v>
          </cell>
          <cell r="G255">
            <v>48.52</v>
          </cell>
          <cell r="H255">
            <v>145.56</v>
          </cell>
        </row>
        <row r="256">
          <cell r="A256" t="str">
            <v>7.10.2</v>
          </cell>
          <cell r="C256" t="str">
            <v>TORNEIRAS E REGISTROS</v>
          </cell>
          <cell r="F256">
            <v>0</v>
          </cell>
          <cell r="H256">
            <v>8226.380000000001</v>
          </cell>
        </row>
        <row r="257">
          <cell r="A257" t="str">
            <v>7.10.2.1</v>
          </cell>
          <cell r="B257" t="str">
            <v>ED-50316</v>
          </cell>
          <cell r="C257" t="str">
            <v>DUCHA HIGIÊNICA COM REGISTRO PARA CONTROLE DE FLUXO DE ÁGUA, DIÂMETRO 1/2" (20MM), INCLUSIVE FORNECIMENTO E INSTALAÇÃO</v>
          </cell>
          <cell r="D257" t="str">
            <v>UN</v>
          </cell>
          <cell r="E257">
            <v>3</v>
          </cell>
          <cell r="F257">
            <v>112.7</v>
          </cell>
          <cell r="G257">
            <v>142.27000000000001</v>
          </cell>
          <cell r="H257">
            <v>426.81</v>
          </cell>
        </row>
        <row r="258">
          <cell r="A258" t="str">
            <v>7.10.2.2</v>
          </cell>
          <cell r="B258" t="str">
            <v>ED-26861</v>
          </cell>
          <cell r="C258" t="str">
            <v>EXPURGO EM AÇO INOXIDÁVEL CHAPA 18, DIÂMETRO DE ENTRADA 30CM, DIÂMETRO DE SAÍDA 10CM, FORNECIMENTO E INSTALAÇÃO, EXCLUSIVE MECANISMO DE ACIONAMENTO</v>
          </cell>
          <cell r="D258" t="str">
            <v>un</v>
          </cell>
          <cell r="E258">
            <v>2</v>
          </cell>
          <cell r="F258">
            <v>357.54</v>
          </cell>
          <cell r="G258">
            <v>451.35</v>
          </cell>
          <cell r="H258">
            <v>902.7</v>
          </cell>
        </row>
        <row r="259">
          <cell r="A259" t="str">
            <v>7.10.2.3</v>
          </cell>
          <cell r="B259" t="str">
            <v>ED-50320</v>
          </cell>
          <cell r="C259" t="str">
            <v>INSTALAÇÃO DE SIFÃO DE METAL PARA LAVATÓRIO, TIPO COPO COM ACABAMENTO CROMADO, DIÂMETRO (1"X1.1/2"), INCLUSIVE FORNECIMENTO</v>
          </cell>
          <cell r="D259" t="str">
            <v>U</v>
          </cell>
          <cell r="E259">
            <v>2</v>
          </cell>
          <cell r="F259">
            <v>122.35</v>
          </cell>
          <cell r="G259">
            <v>154.44999999999999</v>
          </cell>
          <cell r="H259">
            <v>308.89999999999998</v>
          </cell>
        </row>
        <row r="260">
          <cell r="A260" t="str">
            <v>7.10.2.4</v>
          </cell>
          <cell r="B260" t="str">
            <v>ED-50337</v>
          </cell>
          <cell r="C260" t="str">
            <v>VÁLVULA DE DESCARGA COM REGISTRO INTERNO, ACIONAMENTO SIMPLES, DN 1.1/2" (50MM), INCLUSIVE ACABAMENTO DA VÁLVULA</v>
          </cell>
          <cell r="D260" t="str">
            <v>UN</v>
          </cell>
          <cell r="E260">
            <v>2</v>
          </cell>
          <cell r="F260">
            <v>173.8</v>
          </cell>
          <cell r="G260">
            <v>219.4</v>
          </cell>
          <cell r="H260">
            <v>438.8</v>
          </cell>
        </row>
        <row r="261">
          <cell r="A261" t="str">
            <v>7.10.2.5</v>
          </cell>
          <cell r="B261" t="str">
            <v>ED-50330</v>
          </cell>
          <cell r="C261" t="str">
            <v>TORNEIRA METÁLICA PARA LAVATÓRIO, ABERTURA 1/4 DE VOLTA, ACABAMENTO CROMADO, COM AREJADOR, APLICAÇÃO DE MESA, INCLUSIVE ENGATE FLEXÍVEL METÁLICO, FORNECIMENTO E INSTALAÇÃO</v>
          </cell>
          <cell r="D261" t="str">
            <v>UN</v>
          </cell>
          <cell r="E261">
            <v>7</v>
          </cell>
          <cell r="F261">
            <v>93.75</v>
          </cell>
          <cell r="G261">
            <v>118.35</v>
          </cell>
          <cell r="H261">
            <v>828.45</v>
          </cell>
        </row>
        <row r="262">
          <cell r="A262" t="str">
            <v>7.10.2.6</v>
          </cell>
          <cell r="B262" t="str">
            <v>ED-50329</v>
          </cell>
          <cell r="C262" t="str">
            <v>TORNEIRA METÁLICA PARA LAVATÓRIO, FECHAMENTO AUTOMÁTICO, ACABAMENTO CROMADO, COM AREJADOR, APLICAÇÃO DE MESA, INCLUSIVE ENGATE FLEXÍVEL METÁLICO, FORNECIMENTO E INSTALAÇÃO</v>
          </cell>
          <cell r="D262" t="str">
            <v>UN</v>
          </cell>
          <cell r="E262">
            <v>16</v>
          </cell>
          <cell r="F262">
            <v>248.62</v>
          </cell>
          <cell r="G262">
            <v>313.85000000000002</v>
          </cell>
          <cell r="H262">
            <v>5021.6000000000004</v>
          </cell>
        </row>
        <row r="263">
          <cell r="A263" t="str">
            <v>7.10.2.7</v>
          </cell>
          <cell r="B263" t="str">
            <v>ED-50331</v>
          </cell>
          <cell r="C263" t="str">
            <v>TORNEIRA METÁLICA PARA TANQUE, ACABAMENTO CROMADO, BICO COM ROSCA, INCLUSIVE FORNECIMENTO E INSTALAÇÃO</v>
          </cell>
          <cell r="D263" t="str">
            <v>UN</v>
          </cell>
          <cell r="E263">
            <v>3</v>
          </cell>
          <cell r="F263">
            <v>59.07</v>
          </cell>
          <cell r="G263">
            <v>74.56</v>
          </cell>
          <cell r="H263">
            <v>223.68</v>
          </cell>
        </row>
        <row r="264">
          <cell r="A264" t="str">
            <v>7.10.2.8</v>
          </cell>
          <cell r="B264" t="str">
            <v>ED-50326</v>
          </cell>
          <cell r="C264" t="str">
            <v>TORNEIRA METÁLICA PARA PIA, ABERTURA 1/4 DE VOLTA, ACABAMENTO CROMADO, COM AREJADOR, APLICAÇÃO DE PAREDE, INCLUSIVE FORNECIMENTO E INSTALAÇÃO</v>
          </cell>
          <cell r="D264" t="str">
            <v>UN</v>
          </cell>
          <cell r="E264">
            <v>1</v>
          </cell>
          <cell r="F264">
            <v>59.76</v>
          </cell>
          <cell r="G264">
            <v>75.44</v>
          </cell>
          <cell r="H264">
            <v>75.44</v>
          </cell>
        </row>
        <row r="265">
          <cell r="A265" t="str">
            <v>7.10.3</v>
          </cell>
          <cell r="C265" t="str">
            <v>ACESSÓRIOS</v>
          </cell>
          <cell r="F265">
            <v>0</v>
          </cell>
          <cell r="H265">
            <v>4162.1099999999997</v>
          </cell>
        </row>
        <row r="266">
          <cell r="A266" t="str">
            <v>7.10.3.1</v>
          </cell>
          <cell r="B266" t="str">
            <v>ED-48160</v>
          </cell>
          <cell r="C266" t="str">
            <v>BARRA DE APOIO EM AÇO INOX POLIDO RETA, DN 1.1/4" (31,75MM), PARA ACESSIBILIDADE (PMR/PCR), COMPRIMENTO 80CM, INSTALADO EM PAREDE, INCLUSIVE FORNECIMENTO, INSTALAÇÃO E ACESSÓRIOS PARA FIXAÇÃO</v>
          </cell>
          <cell r="D266" t="str">
            <v>UN</v>
          </cell>
          <cell r="E266">
            <v>4</v>
          </cell>
          <cell r="F266">
            <v>163.88</v>
          </cell>
          <cell r="G266">
            <v>206.88</v>
          </cell>
          <cell r="H266">
            <v>827.52</v>
          </cell>
        </row>
        <row r="267">
          <cell r="A267" t="str">
            <v>7.10.3.2</v>
          </cell>
          <cell r="B267" t="str">
            <v>ED-48164</v>
          </cell>
          <cell r="C267" t="str">
            <v>BARRA DE APOIO EM AÇO INOX POLIDO RETA, DN 1.1/4" (31,75MM), PARA ACESSIBILIDADE (PMR/PCR), COMPRIMENTO 70CM, INSTALADO EM PAREDE, INCLUSIVE FORNECIMENTO, INSTALAÇÃO E ACESSÓRIOS PARA FIXAÇÃO</v>
          </cell>
          <cell r="D267" t="str">
            <v>UN</v>
          </cell>
          <cell r="E267">
            <v>2</v>
          </cell>
          <cell r="F267">
            <v>129.99</v>
          </cell>
          <cell r="G267">
            <v>164.09</v>
          </cell>
          <cell r="H267">
            <v>328.18</v>
          </cell>
        </row>
        <row r="268">
          <cell r="A268" t="str">
            <v>7.10.3.3</v>
          </cell>
          <cell r="B268" t="str">
            <v>ED-48163</v>
          </cell>
          <cell r="C268" t="str">
            <v>BARRA DE APOIO EM AÇO INOX POLIDO RETA, DN 1.1/4" (31,75MM), PARA ACESSIBILIDADE (PMR/PCR), COMPRIMENTO 40CM, INSTALADO EM PORTA/PAREDE, INCLUSIVE FORNECIMENTO, INSTALAÇÃO E ACESSÓRIOS PARA FIXAÇÃO</v>
          </cell>
          <cell r="D268" t="str">
            <v>UN</v>
          </cell>
          <cell r="E268">
            <v>6</v>
          </cell>
          <cell r="F268">
            <v>97.94</v>
          </cell>
          <cell r="G268">
            <v>123.63</v>
          </cell>
          <cell r="H268">
            <v>741.78</v>
          </cell>
        </row>
        <row r="269">
          <cell r="A269" t="str">
            <v>7.10.3.4</v>
          </cell>
          <cell r="B269" t="str">
            <v>ITC-LAM-111</v>
          </cell>
          <cell r="C269" t="str">
            <v>ESPELHO CRISTAL COM MOLDURA EM ALUMÍNIO, COM ESP. 4MM, INCLUSIVE FIXAÇÃO COM ADESIVO/SELANTE A BASE DE POLIURETANO, FORNECIMENTO E INSTALAÇÃO - BASEADO EM SETOP (ED-51151)</v>
          </cell>
          <cell r="D269" t="str">
            <v>M²</v>
          </cell>
          <cell r="E269">
            <v>0.36</v>
          </cell>
          <cell r="F269">
            <v>286.2</v>
          </cell>
          <cell r="G269">
            <v>361.29</v>
          </cell>
          <cell r="H269">
            <v>130.06</v>
          </cell>
        </row>
        <row r="270">
          <cell r="A270" t="str">
            <v>7.10.3.5</v>
          </cell>
          <cell r="B270" t="str">
            <v>ED-48188</v>
          </cell>
          <cell r="C270" t="str">
            <v>SABONETEIRA PLASTICA TIPO DISPENSER PARA SABONETE LIQUIDO COM RESERVATORIO 800 ML</v>
          </cell>
          <cell r="D270" t="str">
            <v>U</v>
          </cell>
          <cell r="E270">
            <v>19</v>
          </cell>
          <cell r="F270">
            <v>46.15</v>
          </cell>
          <cell r="G270">
            <v>58.25</v>
          </cell>
          <cell r="H270">
            <v>1106.75</v>
          </cell>
        </row>
        <row r="271">
          <cell r="A271" t="str">
            <v>7.10.3.6</v>
          </cell>
          <cell r="B271" t="str">
            <v>ED-48182</v>
          </cell>
          <cell r="C271" t="str">
            <v>DISPENSER EM PLÁSTICO PARA PAPEL TOALHA 2 OU 3 FOLHAS</v>
          </cell>
          <cell r="D271" t="str">
            <v>U</v>
          </cell>
          <cell r="E271">
            <v>17</v>
          </cell>
          <cell r="F271">
            <v>47.9</v>
          </cell>
          <cell r="G271">
            <v>60.46</v>
          </cell>
          <cell r="H271">
            <v>1027.82</v>
          </cell>
        </row>
        <row r="272">
          <cell r="A272" t="str">
            <v>7.10.4</v>
          </cell>
          <cell r="C272" t="str">
            <v>DIVERSOS</v>
          </cell>
          <cell r="F272">
            <v>0</v>
          </cell>
          <cell r="H272">
            <v>1709.31</v>
          </cell>
        </row>
        <row r="273">
          <cell r="A273" t="str">
            <v>7.10.4.1</v>
          </cell>
          <cell r="B273" t="str">
            <v>ED-50314</v>
          </cell>
          <cell r="C273" t="str">
            <v>CHUVEIRO ELÉTRICO COM RESISTÊNCIA BLINDADA, TENSÃO 127V/220V, POTÊNCIA 5500W/6800W, INCLUSIVE BRAÇO, FORNECIMENTO E INSTALAÇÃO</v>
          </cell>
          <cell r="D273" t="str">
            <v>UN</v>
          </cell>
          <cell r="E273">
            <v>3</v>
          </cell>
          <cell r="F273">
            <v>175.68</v>
          </cell>
          <cell r="G273">
            <v>221.77</v>
          </cell>
          <cell r="H273">
            <v>665.31</v>
          </cell>
        </row>
        <row r="274">
          <cell r="A274" t="str">
            <v>7.10.4.2</v>
          </cell>
          <cell r="B274" t="str">
            <v>ED-48169</v>
          </cell>
          <cell r="C274" t="str">
            <v>BEBEDOURO GEMINADO MG-F 80 INOX</v>
          </cell>
          <cell r="D274" t="str">
            <v>U</v>
          </cell>
          <cell r="E274">
            <v>1</v>
          </cell>
          <cell r="F274">
            <v>827</v>
          </cell>
          <cell r="G274">
            <v>1044</v>
          </cell>
          <cell r="H274">
            <v>1044</v>
          </cell>
        </row>
        <row r="275">
          <cell r="A275" t="str">
            <v>7.11</v>
          </cell>
          <cell r="C275" t="str">
            <v>DIVISÓRIAS</v>
          </cell>
          <cell r="F275">
            <v>0</v>
          </cell>
          <cell r="H275">
            <v>11198.130000000001</v>
          </cell>
        </row>
        <row r="276">
          <cell r="A276" t="str">
            <v>7.11.1</v>
          </cell>
          <cell r="C276" t="str">
            <v>DIVISÓRIAS SANITÁRIAS</v>
          </cell>
          <cell r="F276">
            <v>0</v>
          </cell>
          <cell r="H276">
            <v>7354.75</v>
          </cell>
        </row>
        <row r="277">
          <cell r="A277" t="str">
            <v>7.11.1.1</v>
          </cell>
          <cell r="B277" t="str">
            <v>ED-48533</v>
          </cell>
          <cell r="C277" t="str">
            <v>DIVISÓRIA EM GRANITO CINZA ANDORINHA, ESP. 3CM, INCLUSIVE INSTALAÇÃO, FERRAGENS EM LATÃO CROMADO E ACESSÓRIOS</v>
          </cell>
          <cell r="D277" t="str">
            <v>M2</v>
          </cell>
          <cell r="E277">
            <v>11.74</v>
          </cell>
          <cell r="F277">
            <v>496.26</v>
          </cell>
          <cell r="G277">
            <v>626.47</v>
          </cell>
          <cell r="H277">
            <v>7354.75</v>
          </cell>
        </row>
        <row r="278">
          <cell r="A278" t="str">
            <v>7.11.2</v>
          </cell>
          <cell r="C278" t="str">
            <v>DIVISÓRIA DE CONSULTÓRIO</v>
          </cell>
          <cell r="F278">
            <v>0</v>
          </cell>
          <cell r="H278">
            <v>3843.38</v>
          </cell>
        </row>
        <row r="279">
          <cell r="A279" t="str">
            <v>7.11.2.1</v>
          </cell>
          <cell r="B279" t="str">
            <v>ITC-LAM-112</v>
          </cell>
          <cell r="C279" t="str">
            <v>DIVISÓRIA EM PAINEL LAMINADO MELAMÍNICO ESTRUTURAL COM PERFIS EM ALUMÍNIO, INCLUSIVE FERRAGEM COMPLETA PARA VÃO DE PORTA - BASEADO EM CPOS/CDHU (14.30.070)</v>
          </cell>
          <cell r="D279" t="str">
            <v>M²</v>
          </cell>
          <cell r="E279">
            <v>5.87</v>
          </cell>
          <cell r="F279">
            <v>518.66</v>
          </cell>
          <cell r="G279">
            <v>654.75</v>
          </cell>
          <cell r="H279">
            <v>3843.38</v>
          </cell>
        </row>
        <row r="280">
          <cell r="A280" t="str">
            <v>7.12</v>
          </cell>
          <cell r="C280" t="str">
            <v>COBERTURA</v>
          </cell>
          <cell r="F280">
            <v>0</v>
          </cell>
          <cell r="H280">
            <v>39408.32</v>
          </cell>
        </row>
        <row r="281">
          <cell r="A281" t="str">
            <v>7.12.1</v>
          </cell>
          <cell r="C281" t="str">
            <v>TELHAMENTO</v>
          </cell>
          <cell r="F281">
            <v>0</v>
          </cell>
          <cell r="H281">
            <v>28293.83</v>
          </cell>
        </row>
        <row r="282">
          <cell r="A282" t="str">
            <v>7.12.1.1</v>
          </cell>
          <cell r="B282" t="str">
            <v>ED-13852</v>
          </cell>
          <cell r="C282" t="str">
            <v>COBERTURA EM TELHA METÁLICA GALVANIZADA ONDULADA, TIPO SIMPLES, ESP. 0,50MM, ACABAMENTO NATURAL, INCLUSIVE ACESSÓRIOS PARA FIXAÇÃO, FORNECIMENTO E INSTALAÇÃO</v>
          </cell>
          <cell r="D282" t="str">
            <v>M2</v>
          </cell>
          <cell r="E282">
            <v>330.69</v>
          </cell>
          <cell r="F282">
            <v>67.78</v>
          </cell>
          <cell r="G282">
            <v>85.56</v>
          </cell>
          <cell r="H282">
            <v>28293.83</v>
          </cell>
        </row>
        <row r="283">
          <cell r="A283" t="str">
            <v>7.12.2</v>
          </cell>
          <cell r="C283" t="str">
            <v>PINTURA COBERTURA</v>
          </cell>
          <cell r="F283">
            <v>0</v>
          </cell>
          <cell r="H283">
            <v>11114.49</v>
          </cell>
        </row>
        <row r="284">
          <cell r="A284" t="str">
            <v>7.12.2.1</v>
          </cell>
          <cell r="B284" t="str">
            <v>ED-50495</v>
          </cell>
          <cell r="C284" t="str">
            <v>PINTURA ESMALTE SINTÉTICO EM SUPERFÍCIES METÁLICAS, DUAS (2) DEMÃOS, INCLUSIVE UMA (1) DEMÃO DE FUNDO ANTICORROSIVO</v>
          </cell>
          <cell r="D284" t="str">
            <v>M2</v>
          </cell>
          <cell r="E284">
            <v>330.69</v>
          </cell>
          <cell r="F284">
            <v>26.63</v>
          </cell>
          <cell r="G284">
            <v>33.61</v>
          </cell>
          <cell r="H284">
            <v>11114.49</v>
          </cell>
        </row>
        <row r="285">
          <cell r="F285">
            <v>0</v>
          </cell>
        </row>
        <row r="286">
          <cell r="A286">
            <v>8</v>
          </cell>
          <cell r="C286" t="str">
            <v>INSTALAÇÕES HIDROSSANITÁRIAS</v>
          </cell>
          <cell r="F286">
            <v>0</v>
          </cell>
          <cell r="H286">
            <v>54654.170000000006</v>
          </cell>
        </row>
        <row r="287">
          <cell r="A287" t="str">
            <v>8.1</v>
          </cell>
          <cell r="C287" t="str">
            <v>MOVIMENTAÇÃO DE TERRA</v>
          </cell>
          <cell r="F287">
            <v>0</v>
          </cell>
          <cell r="H287">
            <v>5716.6500000000005</v>
          </cell>
        </row>
        <row r="288">
          <cell r="A288" t="str">
            <v>8.1.1</v>
          </cell>
          <cell r="C288" t="str">
            <v>MOVIMENTAÇÃO DE TERRA - TUBOS</v>
          </cell>
          <cell r="F288">
            <v>0</v>
          </cell>
          <cell r="H288">
            <v>5716.6500000000005</v>
          </cell>
        </row>
        <row r="289">
          <cell r="A289" t="str">
            <v>8.1.1.1</v>
          </cell>
          <cell r="B289" t="str">
            <v>ED-51107</v>
          </cell>
          <cell r="C289" t="str">
            <v>ESCAVAÇÃO MANUAL DE VALA COM PROFUNDIDADE MENOR OU IGUAL A 1,5M, INCLUSIVE DESCARGA LATERAL</v>
          </cell>
          <cell r="D289" t="str">
            <v>M3</v>
          </cell>
          <cell r="E289">
            <v>28.716000000000001</v>
          </cell>
          <cell r="F289">
            <v>48.31</v>
          </cell>
          <cell r="G289">
            <v>60.98</v>
          </cell>
          <cell r="H289">
            <v>1751.1</v>
          </cell>
        </row>
        <row r="290">
          <cell r="A290" t="str">
            <v>8.1.1.2</v>
          </cell>
          <cell r="B290" t="str">
            <v>ED-51094</v>
          </cell>
          <cell r="C290" t="str">
            <v>APILOAMENTO MECANIZADO EM FUNDO DE VALA COM PLACA VIBRATÓRIA, EXCLUSIVE ESCAVAÇÃO</v>
          </cell>
          <cell r="D290" t="str">
            <v>M2</v>
          </cell>
          <cell r="E290">
            <v>71.790000000000006</v>
          </cell>
          <cell r="F290">
            <v>9.2200000000000006</v>
          </cell>
          <cell r="G290">
            <v>11.63</v>
          </cell>
          <cell r="H290">
            <v>834.91</v>
          </cell>
        </row>
        <row r="291">
          <cell r="A291" t="str">
            <v>8.1.1.3</v>
          </cell>
          <cell r="B291" t="str">
            <v>ED-49814</v>
          </cell>
          <cell r="C291" t="str">
            <v>LASTRO DE AREIA, INCLUSIVE ADENSAMENTO E APILOAMENTO MANUAL</v>
          </cell>
          <cell r="D291" t="str">
            <v>M3</v>
          </cell>
          <cell r="E291">
            <v>2.0591999999999997</v>
          </cell>
          <cell r="F291">
            <v>123.22</v>
          </cell>
          <cell r="G291">
            <v>155.55000000000001</v>
          </cell>
          <cell r="H291">
            <v>320.3</v>
          </cell>
        </row>
        <row r="292">
          <cell r="A292" t="str">
            <v>8.1.1.4</v>
          </cell>
          <cell r="B292" t="str">
            <v>ED-51121</v>
          </cell>
          <cell r="C292" t="str">
            <v>REATERRO MANUAL DE VALA, INCLUSIVE ESPALHAMENTO E COMPACTAÇÃO MECANIZADA COM PLACA VIBRATÓRIA</v>
          </cell>
          <cell r="D292" t="str">
            <v>M3</v>
          </cell>
          <cell r="E292">
            <v>27.183450000000001</v>
          </cell>
          <cell r="F292">
            <v>31.01</v>
          </cell>
          <cell r="G292">
            <v>39.14</v>
          </cell>
          <cell r="H292">
            <v>1063.96</v>
          </cell>
        </row>
        <row r="293">
          <cell r="A293" t="str">
            <v>8.1.1.5</v>
          </cell>
          <cell r="B293" t="str">
            <v>ED-51134</v>
          </cell>
          <cell r="C293" t="str">
            <v>TRANSPORTE DE MATERIAL DE QUALQUER NATUREZA COM CARRINHO DE MÃO, COM DISTÂNCIAS MAIORES QUE 50M E MENORES OU IGUAIS A 100M, INCLUSIVE CARGA/DESGARGA</v>
          </cell>
          <cell r="D293" t="str">
            <v>M3</v>
          </cell>
          <cell r="E293">
            <v>7.126966666666668</v>
          </cell>
          <cell r="F293">
            <v>28.07</v>
          </cell>
          <cell r="G293">
            <v>35.43</v>
          </cell>
          <cell r="H293">
            <v>252.5</v>
          </cell>
        </row>
        <row r="294">
          <cell r="A294" t="str">
            <v>8.1.1.6</v>
          </cell>
          <cell r="B294" t="str">
            <v>ED-51125</v>
          </cell>
          <cell r="C294" t="str">
            <v>TRANSPORTE DE MATERIAL DEMOLIDO EM CAÇAMBA, EXCLUSIVE CARGA MANUAL OU MECÂNICA</v>
          </cell>
          <cell r="D294" t="str">
            <v>M3</v>
          </cell>
          <cell r="E294">
            <v>7.126966666666668</v>
          </cell>
          <cell r="F294">
            <v>46.86</v>
          </cell>
          <cell r="G294">
            <v>59.15</v>
          </cell>
          <cell r="H294">
            <v>421.56</v>
          </cell>
        </row>
        <row r="295">
          <cell r="A295" t="str">
            <v>8.1.1.7</v>
          </cell>
          <cell r="B295">
            <v>100574</v>
          </cell>
          <cell r="C295" t="str">
            <v>ESPALHAMENTO DE MATERIAL COM TRATOR DE ESTEIRAS. AF_11/2019</v>
          </cell>
          <cell r="D295" t="str">
            <v>M3</v>
          </cell>
          <cell r="E295">
            <v>7.126966666666668</v>
          </cell>
          <cell r="F295">
            <v>1.1000000000000001</v>
          </cell>
          <cell r="G295">
            <v>1.38</v>
          </cell>
          <cell r="H295">
            <v>9.83</v>
          </cell>
        </row>
        <row r="296">
          <cell r="A296" t="str">
            <v>8.1.1.8</v>
          </cell>
          <cell r="B296" t="str">
            <v>ED-24042</v>
          </cell>
          <cell r="C296" t="str">
            <v>FORNECIMENTO E INSTALAÇÃO DE FITA SUBTERRÂNEA PARA SINALIZAÇÃO DE REDES OU TUBULAÇÕES</v>
          </cell>
          <cell r="D296" t="str">
            <v>M</v>
          </cell>
          <cell r="E296">
            <v>239.3</v>
          </cell>
          <cell r="F296">
            <v>3.52</v>
          </cell>
          <cell r="G296">
            <v>4.4400000000000004</v>
          </cell>
          <cell r="H296">
            <v>1062.49</v>
          </cell>
        </row>
        <row r="297">
          <cell r="A297" t="str">
            <v>8.2</v>
          </cell>
          <cell r="C297" t="str">
            <v>ESGOTO</v>
          </cell>
          <cell r="F297">
            <v>0</v>
          </cell>
          <cell r="H297">
            <v>21820.43</v>
          </cell>
        </row>
        <row r="298">
          <cell r="A298" t="str">
            <v>8.2.1</v>
          </cell>
          <cell r="C298" t="str">
            <v>CAIXA DE PASSAGEM</v>
          </cell>
          <cell r="F298">
            <v>0</v>
          </cell>
          <cell r="H298">
            <v>6522.3899999999994</v>
          </cell>
        </row>
        <row r="299">
          <cell r="A299" t="str">
            <v>8.2.1.1</v>
          </cell>
          <cell r="B299" t="str">
            <v>ITC-LAM-065</v>
          </cell>
          <cell r="C299" t="str">
            <v>CAIXA DE GORDURA SIMPLES (CAPACIDADE: 60 L), RETANGULAR, EM ALVENARIA COM BLOCOS DE CONCRETO - BASEADO EM SINAPI (98107)</v>
          </cell>
          <cell r="D299" t="str">
            <v>UN</v>
          </cell>
          <cell r="E299">
            <v>1</v>
          </cell>
          <cell r="F299">
            <v>253.96</v>
          </cell>
          <cell r="G299">
            <v>320.58999999999997</v>
          </cell>
          <cell r="H299">
            <v>320.58999999999997</v>
          </cell>
        </row>
        <row r="300">
          <cell r="A300" t="str">
            <v>8.2.1.2</v>
          </cell>
          <cell r="B300" t="str">
            <v>ITC-LAM-066</v>
          </cell>
          <cell r="C300" t="str">
            <v>CAIXA DE GORDURA DUPLA (CAPACIDADE: 220 L), RETANGULAR, EM ALVENARIA COM BLOCOS DE CONCRETO - BASEADO EM SINAPI (98108)</v>
          </cell>
          <cell r="D300" t="str">
            <v>UN</v>
          </cell>
          <cell r="E300">
            <v>2</v>
          </cell>
          <cell r="F300">
            <v>630.54999999999995</v>
          </cell>
          <cell r="G300">
            <v>796</v>
          </cell>
          <cell r="H300">
            <v>1592</v>
          </cell>
        </row>
        <row r="301">
          <cell r="A301" t="str">
            <v>8.2.1.3</v>
          </cell>
          <cell r="B301" t="str">
            <v>ITC-LAM-067</v>
          </cell>
          <cell r="C301" t="str">
            <v>CAIXA DE ESGOTO DE INSPEÇÃO/PASSAGEM EM ALVENARIA (60X60X50CM), REVESTIMENTO EM ARGAMASSA COM ADITIVO IMPERMEABILIZANTE, COM TAMPA DE CONCRETO, INCLUSIVE ESCAVAÇÃO, REATERRO E TRANSPORTE E RETIRADA DO MATERIAL ESCAVADO (EM CAÇAMBA) - BASEADO EM SETOP (ED-49882)</v>
          </cell>
          <cell r="D301" t="str">
            <v>UN</v>
          </cell>
          <cell r="E301">
            <v>3</v>
          </cell>
          <cell r="F301">
            <v>323.14</v>
          </cell>
          <cell r="G301">
            <v>407.93</v>
          </cell>
          <cell r="H301">
            <v>1223.79</v>
          </cell>
        </row>
        <row r="302">
          <cell r="A302" t="str">
            <v>8.2.1.4</v>
          </cell>
          <cell r="B302" t="str">
            <v>ED-49883</v>
          </cell>
          <cell r="C302" t="str">
            <v>CAIXA DE ESGOTO DE INSPEÇÃO/PASSAGEM EM ALVENARIA (60X60X60CM), REVESTIMENTO EM ARGAMASSA COM ADITIVO IMPERMEABILIZANTE, COM TAMPA DE CONCRETO, INCLUSIVE ESCAVAÇÃO, REATERRO E TRANSPORTE E RETIRADA DO MATERIAL ESCAVADO (EM CAÇAMBA)</v>
          </cell>
          <cell r="D302" t="str">
            <v>UN</v>
          </cell>
          <cell r="E302">
            <v>3</v>
          </cell>
          <cell r="F302">
            <v>357.24</v>
          </cell>
          <cell r="G302">
            <v>450.97</v>
          </cell>
          <cell r="H302">
            <v>1352.91</v>
          </cell>
        </row>
        <row r="303">
          <cell r="A303" t="str">
            <v>8.2.1.5</v>
          </cell>
          <cell r="B303" t="str">
            <v>ED-49884</v>
          </cell>
          <cell r="C303" t="str">
            <v>CAIXA DE ESGOTO DE INSPEÇÃO/PASSAGEM EM ALVENARIA (60X60X65CM), REVESTIMENTO EM ARGAMASSA COM ADITIVO IMPERMEABILIZANTE, COM TAMPA DE CONCRETO, INCLUSIVE ESCAVAÇÃO, REATERRO E TRANSPORTE E RETIRADA DO MATERIAL ESCAVADO (EM CAÇAMBA)</v>
          </cell>
          <cell r="D303" t="str">
            <v>UN</v>
          </cell>
          <cell r="E303">
            <v>1</v>
          </cell>
          <cell r="F303">
            <v>377.85</v>
          </cell>
          <cell r="G303">
            <v>476.99</v>
          </cell>
          <cell r="H303">
            <v>476.99</v>
          </cell>
        </row>
        <row r="304">
          <cell r="A304" t="str">
            <v>8.2.1.6</v>
          </cell>
          <cell r="B304" t="str">
            <v>ED-49885</v>
          </cell>
          <cell r="C304" t="str">
            <v>CAIXA DE ESGOTO DE INSPEÇÃO/PASSAGEM EM ALVENARIA (60X60X70CM), REVESTIMENTO EM ARGAMASSA COM ADITIVO IMPERMEABILIZANTE, COM TAMPA DE CONCRETO, INCLUSIVE ESCAVAÇÃO, REATERRO E TRANSPORTE E RETIRADA DO MATERIAL ESCAVADO (EM CAÇAMBA)</v>
          </cell>
          <cell r="D304" t="str">
            <v>UN</v>
          </cell>
          <cell r="E304">
            <v>1</v>
          </cell>
          <cell r="F304">
            <v>396.5</v>
          </cell>
          <cell r="G304">
            <v>500.54</v>
          </cell>
          <cell r="H304">
            <v>500.54</v>
          </cell>
        </row>
        <row r="305">
          <cell r="A305" t="str">
            <v>8.2.1.7</v>
          </cell>
          <cell r="B305" t="str">
            <v>ED-49889</v>
          </cell>
          <cell r="C305" t="str">
            <v>CAIXA DE ESGOTO DE INSPEÇÃO/PASSAGEM EM ALVENARIA (60X60X100CM), REVESTIMENTO EM ARGAMASSA COM ADITIVO IMPERMEABILIZANTE, COM TAMPA DE CONCRETO, INCLUSIVE ESCAVAÇÃO, REATERRO E TRANSPORTE E RETIRADA DO MATERIAL ESCAVADO (EM CAÇAMBA)</v>
          </cell>
          <cell r="D305" t="str">
            <v>UN</v>
          </cell>
          <cell r="E305">
            <v>1</v>
          </cell>
          <cell r="F305">
            <v>522.11</v>
          </cell>
          <cell r="G305">
            <v>659.11</v>
          </cell>
          <cell r="H305">
            <v>659.11</v>
          </cell>
        </row>
        <row r="306">
          <cell r="A306" t="str">
            <v>8.2.1.8</v>
          </cell>
          <cell r="B306" t="str">
            <v>ITC-LAM-068</v>
          </cell>
          <cell r="C306" t="str">
            <v>CAIXA DE ESGOTO DE INSPEÇÃO/PASSAGEM EM ALVENARIA (90X60X30CM), REVESTIMENTO EM ARGAMASSA COM ADITIVO IMPERMEABILIZANTE, COM TAMPA DE CONCRETO, INCLUSIVE ESCAVAÇÃO, REATERRO E TRANSPORTE E RETIRADA DO MATERIAL ESCAVADO (EM CAÇAMBA) - BASEADO EM SETOP (ED-49882)</v>
          </cell>
          <cell r="D306" t="str">
            <v>UN</v>
          </cell>
          <cell r="E306">
            <v>1</v>
          </cell>
          <cell r="F306">
            <v>314.06</v>
          </cell>
          <cell r="G306">
            <v>396.46</v>
          </cell>
          <cell r="H306">
            <v>396.46</v>
          </cell>
        </row>
        <row r="307">
          <cell r="A307" t="str">
            <v>8.2.2</v>
          </cell>
          <cell r="C307" t="str">
            <v>PVC ACESSÓRIOS</v>
          </cell>
          <cell r="F307">
            <v>0</v>
          </cell>
          <cell r="H307">
            <v>4432.920000000001</v>
          </cell>
        </row>
        <row r="308">
          <cell r="A308" t="str">
            <v>8.2.2.1</v>
          </cell>
          <cell r="B308" t="str">
            <v>ITC-LAM-069</v>
          </cell>
          <cell r="C308" t="str">
            <v>CAIXA SIFONADA GIRAFÁCIL (5 ENTRADAS) EM PVC COM GRELHA QUADRADA 100 X 140 X 50 CM - BASEADO EM SETOP (ED-50011)</v>
          </cell>
          <cell r="D308" t="str">
            <v>UN</v>
          </cell>
          <cell r="E308">
            <v>25</v>
          </cell>
          <cell r="F308">
            <v>66.66</v>
          </cell>
          <cell r="G308">
            <v>84.15</v>
          </cell>
          <cell r="H308">
            <v>2103.75</v>
          </cell>
        </row>
        <row r="309">
          <cell r="A309" t="str">
            <v>8.2.2.2</v>
          </cell>
          <cell r="B309" t="str">
            <v>ITC-LAM-070</v>
          </cell>
          <cell r="C309" t="str">
            <v>CAIXA SIFONADA GIRAFÁCIL (5 ENTRADAS) EM PVC COM GRELHA QUADRADA 150 X 170 X 75 CM - BASEADO EM SETOP (ED-50011)</v>
          </cell>
          <cell r="D309" t="str">
            <v>UN</v>
          </cell>
          <cell r="E309">
            <v>1</v>
          </cell>
          <cell r="F309">
            <v>85.21</v>
          </cell>
          <cell r="G309">
            <v>107.56</v>
          </cell>
          <cell r="H309">
            <v>107.56</v>
          </cell>
        </row>
        <row r="310">
          <cell r="A310" t="str">
            <v>8.2.2.3</v>
          </cell>
          <cell r="B310" t="str">
            <v>ED-49953</v>
          </cell>
          <cell r="C310" t="str">
            <v>RALO SIFONADO PVC QUADRADO 100 X 53 X 40 MM COM GRELHA BRANCA</v>
          </cell>
          <cell r="D310" t="str">
            <v>UN</v>
          </cell>
          <cell r="E310">
            <v>3</v>
          </cell>
          <cell r="F310">
            <v>21.97</v>
          </cell>
          <cell r="G310">
            <v>27.73</v>
          </cell>
          <cell r="H310">
            <v>83.19</v>
          </cell>
        </row>
        <row r="311">
          <cell r="A311" t="str">
            <v>8.2.2.4</v>
          </cell>
          <cell r="B311" t="str">
            <v>ITC-LAM-071</v>
          </cell>
          <cell r="C311" t="str">
            <v>PROLONGAMENTO PARA CAIXA SIFONADA PVC 100X100MM - BASEADA DA SBC (053033)</v>
          </cell>
          <cell r="D311" t="str">
            <v>UN</v>
          </cell>
          <cell r="E311">
            <v>28</v>
          </cell>
          <cell r="F311">
            <v>56.23</v>
          </cell>
          <cell r="G311">
            <v>70.98</v>
          </cell>
          <cell r="H311">
            <v>1987.44</v>
          </cell>
        </row>
        <row r="312">
          <cell r="A312" t="str">
            <v>8.2.2.5</v>
          </cell>
          <cell r="B312" t="str">
            <v>ITC-LAM-072</v>
          </cell>
          <cell r="C312" t="str">
            <v>PROLONGAMENTO PARA CAIXA SIFONADA PVC 150X150MM - BASEADA DA SBC (053033)</v>
          </cell>
          <cell r="D312" t="str">
            <v>UN</v>
          </cell>
          <cell r="E312">
            <v>1</v>
          </cell>
          <cell r="F312">
            <v>62.66</v>
          </cell>
          <cell r="G312">
            <v>79.099999999999994</v>
          </cell>
          <cell r="H312">
            <v>79.099999999999994</v>
          </cell>
        </row>
        <row r="313">
          <cell r="A313" t="str">
            <v>8.2.2.6</v>
          </cell>
          <cell r="B313" t="str">
            <v>ITC-LAM-073</v>
          </cell>
          <cell r="C313" t="str">
            <v>ANTIESPUMA 100 MM, ESGOTO - TIGRE OU EQUIVALENTE - BASEADO SINAPI (104328)</v>
          </cell>
          <cell r="D313" t="str">
            <v>UN</v>
          </cell>
          <cell r="E313">
            <v>2</v>
          </cell>
          <cell r="F313">
            <v>28.47</v>
          </cell>
          <cell r="G313">
            <v>35.94</v>
          </cell>
          <cell r="H313">
            <v>71.88</v>
          </cell>
        </row>
        <row r="314">
          <cell r="A314" t="str">
            <v>8.2.3</v>
          </cell>
          <cell r="C314" t="str">
            <v>PVC ESGOTO - SÉRIE NORMAL</v>
          </cell>
          <cell r="F314">
            <v>0</v>
          </cell>
          <cell r="H314">
            <v>3360.75</v>
          </cell>
        </row>
        <row r="315">
          <cell r="A315" t="str">
            <v>8.2.3.1</v>
          </cell>
          <cell r="B315" t="str">
            <v>ITC-LAM-074</v>
          </cell>
          <cell r="C315" t="str">
            <v>REDUÇÃO EXCÊNTRICA, PVC, SERIE NORMAL, DN 75 X 50 MM, JUNTA ELÁSTICA, FORNECIDO E INSTALADO EM RAMAL DE ENCAMINHAMENTO - BASEADO EM SINAPI (89549)</v>
          </cell>
          <cell r="D315" t="str">
            <v>UN</v>
          </cell>
          <cell r="E315">
            <v>3</v>
          </cell>
          <cell r="F315">
            <v>10.94</v>
          </cell>
          <cell r="G315">
            <v>13.81</v>
          </cell>
          <cell r="H315">
            <v>41.43</v>
          </cell>
        </row>
        <row r="316">
          <cell r="A316" t="str">
            <v>8.2.3.2</v>
          </cell>
          <cell r="B316" t="str">
            <v>ITC-LAM-075</v>
          </cell>
          <cell r="C316" t="str">
            <v>REDUÇÃO EXCÊNTRICA, PVC, SERIE NORMAL, DN 100 X 50 MM, JUNTA ELÁSTICA, FORNECIDO E INSTALADO EM RAMAL DE ENCAMINHAMENTO - BASEADO EM SINAPI (89549)</v>
          </cell>
          <cell r="D316" t="str">
            <v>UN</v>
          </cell>
          <cell r="E316">
            <v>1</v>
          </cell>
          <cell r="F316">
            <v>12.15</v>
          </cell>
          <cell r="G316">
            <v>15.33</v>
          </cell>
          <cell r="H316">
            <v>15.33</v>
          </cell>
        </row>
        <row r="317">
          <cell r="A317" t="str">
            <v>8.2.3.3</v>
          </cell>
          <cell r="B317" t="str">
            <v>ITC-LAM-076</v>
          </cell>
          <cell r="C317" t="str">
            <v>REDUÇÃO EXCÊNTRICA, PVC, SERIE NORMAL, DN 100 X 75 MM, JUNTA ELÁSTICA, FORNECIDO E INSTALADO EM RAMAL DE ENCAMINHAMENTO - BASEADO EM SINAPI (89549)</v>
          </cell>
          <cell r="D317" t="str">
            <v>UN</v>
          </cell>
          <cell r="E317">
            <v>1</v>
          </cell>
          <cell r="F317">
            <v>13.74</v>
          </cell>
          <cell r="G317">
            <v>17.34</v>
          </cell>
          <cell r="H317">
            <v>17.34</v>
          </cell>
        </row>
        <row r="318">
          <cell r="A318" t="str">
            <v>8.2.3.4</v>
          </cell>
          <cell r="B318">
            <v>104348</v>
          </cell>
          <cell r="C318" t="str">
            <v>TERMINAL DE VENTILAÇÃO, PVC, SÉRIE NORMAL, ESGOTO PREDIAL, DN 50 MM, JUNTA SOLDÁVEL, FORNECIDO E INSTALADO EM PRUMADA DE ESGOTO SANITÁRIO OU VENTILAÇÃO. AF_08/2022</v>
          </cell>
          <cell r="D318" t="str">
            <v>UN</v>
          </cell>
          <cell r="E318">
            <v>17</v>
          </cell>
          <cell r="F318">
            <v>7.78</v>
          </cell>
          <cell r="G318">
            <v>9.82</v>
          </cell>
          <cell r="H318">
            <v>166.94</v>
          </cell>
        </row>
        <row r="319">
          <cell r="A319" t="str">
            <v>8.2.3.5</v>
          </cell>
          <cell r="B319" t="str">
            <v>ED-49951</v>
          </cell>
          <cell r="C319" t="str">
            <v>MITRA PVC RÍGIDO (TERMINAL DE VENTILAÇÃO TIPO) 75 MM</v>
          </cell>
          <cell r="D319" t="str">
            <v>U</v>
          </cell>
          <cell r="E319">
            <v>1</v>
          </cell>
          <cell r="F319">
            <v>5.75</v>
          </cell>
          <cell r="G319">
            <v>7.25</v>
          </cell>
          <cell r="H319">
            <v>7.25</v>
          </cell>
        </row>
        <row r="320">
          <cell r="A320" t="str">
            <v>8.2.3.6</v>
          </cell>
          <cell r="B320" t="str">
            <v>ED-50034</v>
          </cell>
          <cell r="C320" t="str">
            <v>FORNECIMENTO E ASSENTAMENTO DE TUBO PVC RÍGIDO, ESGOTO, PB - SÉRIE NORMAL, DN 40MM (1.1/2"), INCLUSIVE CONEXÕES</v>
          </cell>
          <cell r="D320" t="str">
            <v>M</v>
          </cell>
          <cell r="E320">
            <v>13</v>
          </cell>
          <cell r="F320">
            <v>15.46</v>
          </cell>
          <cell r="G320">
            <v>19.510000000000002</v>
          </cell>
          <cell r="H320">
            <v>253.63</v>
          </cell>
        </row>
        <row r="321">
          <cell r="A321" t="str">
            <v>8.2.3.7</v>
          </cell>
          <cell r="B321" t="str">
            <v>ED-50027</v>
          </cell>
          <cell r="C321" t="str">
            <v>FORNECIMENTO E ASSENTAMENTO DE TUBO PVC RÍGIDO, ESGOTO, PBV - SÉRIE NORMAL, DN 50 MM (2"), INCLUSIVE CONEXÕES</v>
          </cell>
          <cell r="D321" t="str">
            <v>M</v>
          </cell>
          <cell r="E321">
            <v>101</v>
          </cell>
          <cell r="F321">
            <v>20.81</v>
          </cell>
          <cell r="G321">
            <v>26.27</v>
          </cell>
          <cell r="H321">
            <v>2653.27</v>
          </cell>
        </row>
        <row r="322">
          <cell r="A322" t="str">
            <v>8.2.3.8</v>
          </cell>
          <cell r="B322" t="str">
            <v>ED-50028</v>
          </cell>
          <cell r="C322" t="str">
            <v>FORNECIMENTO E ASSENTAMENTO DE TUBO PVC RÍGIDO, ESGOTO, PBV - SÉRIE NORMAL, DN 75 MM (3"), INCLUSIVE CONEXÕES</v>
          </cell>
          <cell r="D322" t="str">
            <v>M</v>
          </cell>
          <cell r="E322">
            <v>6</v>
          </cell>
          <cell r="F322">
            <v>27.14</v>
          </cell>
          <cell r="G322">
            <v>34.26</v>
          </cell>
          <cell r="H322">
            <v>205.56</v>
          </cell>
        </row>
        <row r="323">
          <cell r="A323" t="str">
            <v>8.2.4</v>
          </cell>
          <cell r="C323" t="str">
            <v>PVC ESGOTO (ENTERRADO) - SÉRIE NORMAL</v>
          </cell>
          <cell r="F323">
            <v>0</v>
          </cell>
          <cell r="H323">
            <v>6908.7900000000009</v>
          </cell>
        </row>
        <row r="324">
          <cell r="A324" t="str">
            <v>8.2.4.1</v>
          </cell>
          <cell r="B324" t="str">
            <v>ED-50034</v>
          </cell>
          <cell r="C324" t="str">
            <v>FORNECIMENTO E ASSENTAMENTO DE TUBO PVC RÍGIDO, ESGOTO, PB - SÉRIE NORMAL, DN 40MM (1.1/2"), INCLUSIVE CONEXÕES</v>
          </cell>
          <cell r="D324" t="str">
            <v>M</v>
          </cell>
          <cell r="E324">
            <v>21</v>
          </cell>
          <cell r="F324">
            <v>15.46</v>
          </cell>
          <cell r="G324">
            <v>19.510000000000002</v>
          </cell>
          <cell r="H324">
            <v>409.71</v>
          </cell>
        </row>
        <row r="325">
          <cell r="A325" t="str">
            <v>8.2.4.2</v>
          </cell>
          <cell r="B325" t="str">
            <v>ED-50027</v>
          </cell>
          <cell r="C325" t="str">
            <v>FORNECIMENTO E ASSENTAMENTO DE TUBO PVC RÍGIDO, ESGOTO, PBV - SÉRIE NORMAL, DN 50 MM (2"), INCLUSIVE CONEXÕES</v>
          </cell>
          <cell r="D325" t="str">
            <v>M</v>
          </cell>
          <cell r="E325">
            <v>70</v>
          </cell>
          <cell r="F325">
            <v>20.81</v>
          </cell>
          <cell r="G325">
            <v>26.27</v>
          </cell>
          <cell r="H325">
            <v>1838.9</v>
          </cell>
        </row>
        <row r="326">
          <cell r="A326" t="str">
            <v>8.2.4.3</v>
          </cell>
          <cell r="B326" t="str">
            <v>ED-50028</v>
          </cell>
          <cell r="C326" t="str">
            <v>FORNECIMENTO E ASSENTAMENTO DE TUBO PVC RÍGIDO, ESGOTO, PBV - SÉRIE NORMAL, DN 75 MM (3"), INCLUSIVE CONEXÕES</v>
          </cell>
          <cell r="D326" t="str">
            <v>M</v>
          </cell>
          <cell r="E326">
            <v>11</v>
          </cell>
          <cell r="F326">
            <v>27.14</v>
          </cell>
          <cell r="G326">
            <v>34.26</v>
          </cell>
          <cell r="H326">
            <v>376.86</v>
          </cell>
        </row>
        <row r="327">
          <cell r="A327" t="str">
            <v>8.2.4.4</v>
          </cell>
          <cell r="B327" t="str">
            <v>ED-50029</v>
          </cell>
          <cell r="C327" t="str">
            <v>FORNECIMENTO E ASSENTAMENTO DE TUBO PVC RÍGIDO, ESGOTO, PBV - SÉRIE NORMAL, DN 100 MM (4"), INCLUSIVE CONEXÕES</v>
          </cell>
          <cell r="D327" t="str">
            <v>M</v>
          </cell>
          <cell r="E327">
            <v>79</v>
          </cell>
          <cell r="F327">
            <v>29.79</v>
          </cell>
          <cell r="G327">
            <v>37.6</v>
          </cell>
          <cell r="H327">
            <v>2970.4</v>
          </cell>
        </row>
        <row r="328">
          <cell r="A328" t="str">
            <v>8.2.4.5</v>
          </cell>
          <cell r="B328" t="str">
            <v>ED-50107</v>
          </cell>
          <cell r="C328" t="str">
            <v>FORNECIMENTO E ASSENTAMENTO DE TUBO PVC RÍGIDO, COLETOR DE ESGOTO LISO (JEI), DN 200 MM (8"), INCLUSIVE CONEXÕES</v>
          </cell>
          <cell r="D328" t="str">
            <v>M</v>
          </cell>
          <cell r="E328">
            <v>10.5</v>
          </cell>
          <cell r="F328">
            <v>99.05</v>
          </cell>
          <cell r="G328">
            <v>125.04</v>
          </cell>
          <cell r="H328">
            <v>1312.92</v>
          </cell>
        </row>
        <row r="329">
          <cell r="A329" t="str">
            <v>8.2.5</v>
          </cell>
          <cell r="C329" t="str">
            <v>PVC ESGOTO - SÉRIE REFORÇADA</v>
          </cell>
          <cell r="F329">
            <v>0</v>
          </cell>
          <cell r="H329">
            <v>236.47</v>
          </cell>
        </row>
        <row r="330">
          <cell r="A330" t="str">
            <v>8.2.5.1</v>
          </cell>
          <cell r="B330" t="str">
            <v>ITC-LAM-077</v>
          </cell>
          <cell r="C330" t="str">
            <v>ANEL DE VEDACAO 50MM PARA CONEXÕES - SERIE R - BASEADO EM SBC (053620)</v>
          </cell>
          <cell r="D330" t="str">
            <v>UN</v>
          </cell>
          <cell r="E330">
            <v>1</v>
          </cell>
          <cell r="F330">
            <v>8.1199999999999992</v>
          </cell>
          <cell r="G330">
            <v>10.25</v>
          </cell>
          <cell r="H330">
            <v>10.25</v>
          </cell>
        </row>
        <row r="331">
          <cell r="A331" t="str">
            <v>8.2.5.2</v>
          </cell>
          <cell r="B331" t="str">
            <v>ED-50036</v>
          </cell>
          <cell r="C331" t="str">
            <v>FORNECIMENTO E ASSENTAMENTO DE TUBO PVC RÍGIDO, ESGOTO, PBV - SÉRIE REFORÇADO, DN 50 MM (2"), INCLUSIVE CONEXÕES</v>
          </cell>
          <cell r="D331" t="str">
            <v>M</v>
          </cell>
          <cell r="E331">
            <v>1</v>
          </cell>
          <cell r="F331">
            <v>24.34</v>
          </cell>
          <cell r="G331">
            <v>30.72</v>
          </cell>
          <cell r="H331">
            <v>30.72</v>
          </cell>
        </row>
        <row r="332">
          <cell r="A332" t="str">
            <v>8.2.5.3</v>
          </cell>
          <cell r="B332" t="str">
            <v>ED-50037</v>
          </cell>
          <cell r="C332" t="str">
            <v>FORNECIMENTO E ASSENTAMENTO DE TUBO PVC RÍGIDO, ESGOTO, PBV - SÉRIE REFORÇADO, DN 75 MM (3"), INCLUSIVE CONEXÕES</v>
          </cell>
          <cell r="D332" t="str">
            <v>M</v>
          </cell>
          <cell r="E332">
            <v>4</v>
          </cell>
          <cell r="F332">
            <v>36.33</v>
          </cell>
          <cell r="G332">
            <v>45.86</v>
          </cell>
          <cell r="H332">
            <v>183.44</v>
          </cell>
        </row>
        <row r="333">
          <cell r="A333" t="str">
            <v>8.2.5.4</v>
          </cell>
          <cell r="B333" t="str">
            <v>ED-50038</v>
          </cell>
          <cell r="C333" t="str">
            <v>FORNECIMENTO E ASSENTAMENTO DE TUBO PVC RÍGIDO, ESGOTO, PBV - SÉRIE REFORÇADO, DN 100 MM (4"), INCLUSIVE CONEXÕES</v>
          </cell>
          <cell r="D333" t="str">
            <v>M</v>
          </cell>
          <cell r="E333">
            <v>0.2</v>
          </cell>
          <cell r="F333">
            <v>47.8</v>
          </cell>
          <cell r="G333">
            <v>60.34</v>
          </cell>
          <cell r="H333">
            <v>12.06</v>
          </cell>
        </row>
        <row r="334">
          <cell r="A334" t="str">
            <v>8.2.6</v>
          </cell>
          <cell r="C334" t="str">
            <v>PVC ESGOTO (ENTERRADO) - SÉRIE REFORÇADA</v>
          </cell>
          <cell r="F334">
            <v>0</v>
          </cell>
          <cell r="H334">
            <v>320.95</v>
          </cell>
        </row>
        <row r="335">
          <cell r="A335" t="str">
            <v>8.2.6.1</v>
          </cell>
          <cell r="B335" t="str">
            <v>ED-50036</v>
          </cell>
          <cell r="C335" t="str">
            <v>FORNECIMENTO E ASSENTAMENTO DE TUBO PVC RÍGIDO, ESGOTO, PBV - SÉRIE REFORÇADO, DN 50 MM (2"), INCLUSIVE CONEXÕES</v>
          </cell>
          <cell r="D335" t="str">
            <v>M</v>
          </cell>
          <cell r="E335">
            <v>10</v>
          </cell>
          <cell r="F335">
            <v>24.34</v>
          </cell>
          <cell r="G335">
            <v>30.72</v>
          </cell>
          <cell r="H335">
            <v>307.2</v>
          </cell>
        </row>
        <row r="336">
          <cell r="A336" t="str">
            <v>8.2.6.2</v>
          </cell>
          <cell r="B336" t="str">
            <v>ED-50037</v>
          </cell>
          <cell r="C336" t="str">
            <v>FORNECIMENTO E ASSENTAMENTO DE TUBO PVC RÍGIDO, ESGOTO, PBV - SÉRIE REFORÇADO, DN 75 MM (3"), INCLUSIVE CONEXÕES</v>
          </cell>
          <cell r="D336" t="str">
            <v>M</v>
          </cell>
          <cell r="E336">
            <v>0.3</v>
          </cell>
          <cell r="F336">
            <v>36.33</v>
          </cell>
          <cell r="G336">
            <v>45.86</v>
          </cell>
          <cell r="H336">
            <v>13.75</v>
          </cell>
        </row>
        <row r="337">
          <cell r="A337" t="str">
            <v>8.2.7</v>
          </cell>
          <cell r="C337" t="str">
            <v>ACESSÓRIOS</v>
          </cell>
          <cell r="F337">
            <v>0</v>
          </cell>
          <cell r="H337">
            <v>38.159999999999997</v>
          </cell>
        </row>
        <row r="338">
          <cell r="A338" t="str">
            <v>8.2.7.1</v>
          </cell>
          <cell r="B338" t="str">
            <v>ED-49942</v>
          </cell>
          <cell r="C338" t="str">
            <v>GRELHA FUNDIDA 571-C, 10 X 10 CM</v>
          </cell>
          <cell r="D338" t="str">
            <v>UN</v>
          </cell>
          <cell r="E338">
            <v>1</v>
          </cell>
          <cell r="F338">
            <v>30.23</v>
          </cell>
          <cell r="G338">
            <v>38.159999999999997</v>
          </cell>
          <cell r="H338">
            <v>38.159999999999997</v>
          </cell>
        </row>
        <row r="339">
          <cell r="A339" t="str">
            <v>8.3</v>
          </cell>
          <cell r="C339" t="str">
            <v>ÁGUA FRIA</v>
          </cell>
          <cell r="F339">
            <v>0</v>
          </cell>
          <cell r="H339">
            <v>27117.089999999997</v>
          </cell>
        </row>
        <row r="340">
          <cell r="A340" t="str">
            <v>8.3.1</v>
          </cell>
          <cell r="C340" t="str">
            <v>ALIMENTAÇÃO</v>
          </cell>
          <cell r="F340">
            <v>0</v>
          </cell>
          <cell r="H340">
            <v>535.75</v>
          </cell>
        </row>
        <row r="341">
          <cell r="A341" t="str">
            <v>8.3.1.1</v>
          </cell>
          <cell r="B341" t="str">
            <v>ED-15205</v>
          </cell>
          <cell r="C341" t="str">
            <v>KIT CAVALETE PARA MEDIÇÃO DE ÁGUA, EMBUTIDO EM ALVENARIA, EM AÇO GALVANIZADO DN 25MM (3/4") - PADRÃO CONCESSIONÁRIA LOCAL, EXCLUSIVE HIDRÔMETRO</v>
          </cell>
          <cell r="D341" t="str">
            <v>UN</v>
          </cell>
          <cell r="E341">
            <v>1</v>
          </cell>
          <cell r="F341">
            <v>282.04000000000002</v>
          </cell>
          <cell r="G341">
            <v>356.04</v>
          </cell>
          <cell r="H341">
            <v>356.04</v>
          </cell>
        </row>
        <row r="342">
          <cell r="A342" t="str">
            <v>8.3.1.2</v>
          </cell>
          <cell r="B342">
            <v>95675</v>
          </cell>
          <cell r="C342" t="str">
            <v>HIDRÔMETRO DN 3/4", 5,0 M3/H - FORNECIMENTO E INSTALAÇÃO. AF_03/2024</v>
          </cell>
          <cell r="D342" t="str">
            <v>UN</v>
          </cell>
          <cell r="E342">
            <v>1</v>
          </cell>
          <cell r="F342">
            <v>142.36000000000001</v>
          </cell>
          <cell r="G342">
            <v>179.71</v>
          </cell>
          <cell r="H342">
            <v>179.71</v>
          </cell>
        </row>
        <row r="343">
          <cell r="A343" t="str">
            <v>8.3.2</v>
          </cell>
          <cell r="C343" t="str">
            <v>METAIS</v>
          </cell>
          <cell r="F343">
            <v>0</v>
          </cell>
          <cell r="H343">
            <v>5167.7299999999996</v>
          </cell>
        </row>
        <row r="344">
          <cell r="A344" t="str">
            <v>8.3.2.1</v>
          </cell>
          <cell r="B344" t="str">
            <v>ED-49966</v>
          </cell>
          <cell r="C344" t="str">
            <v>REGISTRO DE PRESSÃO, TIPO BASE, ROSCÁVEL 3/4" (PARA TUBO SOLDÁVEL OU PPR DN 25MM/CPVC DN 22MM), INCLUSIVE ACABAMENTO (PADRÃO POPULAR) E CANOPLA CROMADOS</v>
          </cell>
          <cell r="D344" t="str">
            <v>UN</v>
          </cell>
          <cell r="E344">
            <v>3</v>
          </cell>
          <cell r="F344">
            <v>61.37</v>
          </cell>
          <cell r="G344">
            <v>77.47</v>
          </cell>
          <cell r="H344">
            <v>232.41</v>
          </cell>
        </row>
        <row r="345">
          <cell r="A345" t="str">
            <v>8.3.2.2</v>
          </cell>
          <cell r="B345" t="str">
            <v>ED-49992</v>
          </cell>
          <cell r="C345" t="str">
            <v>REGISTRO DE GAVETA, TIPO BASE, ROSCÁVEL 1" (PARA TUBO SOLDÁVEL OU PPR DN 32MM/CPVC DN 28MM), INCLUSIVE ACABAMENTO (PADRÃO POPULAR) E CANOPLA CROMADOS</v>
          </cell>
          <cell r="D345" t="str">
            <v>UN</v>
          </cell>
          <cell r="E345">
            <v>2</v>
          </cell>
          <cell r="F345">
            <v>88.15</v>
          </cell>
          <cell r="G345">
            <v>111.28</v>
          </cell>
          <cell r="H345">
            <v>222.56</v>
          </cell>
        </row>
        <row r="346">
          <cell r="A346" t="str">
            <v>8.3.2.3</v>
          </cell>
          <cell r="B346" t="str">
            <v>ED-49990</v>
          </cell>
          <cell r="C346" t="str">
            <v>REGISTRO DE GAVETA, TIPO BASE, ROSCÁVEL 3/4" (PARA TUBO SOLDÁVEL OU PPR DN 25MM/CPVC DN 22MM), INCLUSIVE ACABAMENTO (PADRÃO POPULAR) E CANOPLA CROMADOS</v>
          </cell>
          <cell r="D346" t="str">
            <v>UN</v>
          </cell>
          <cell r="E346">
            <v>23</v>
          </cell>
          <cell r="F346">
            <v>59.88</v>
          </cell>
          <cell r="G346">
            <v>75.59</v>
          </cell>
          <cell r="H346">
            <v>1738.57</v>
          </cell>
        </row>
        <row r="347">
          <cell r="A347" t="str">
            <v>8.3.2.4</v>
          </cell>
          <cell r="B347" t="str">
            <v>ED-49996</v>
          </cell>
          <cell r="C347" t="str">
            <v>REGISTRO DE GAVETA, TIPO BASE, ROSCÁVEL 1.1/2" (PARA TUBO SOLDÁVEL OU PPR DN 50MM/CPVC DN 42MM), INCLUSIVE ACABAMENTO (PADRÃO POPULAR) E CANOPLA CROMADOS</v>
          </cell>
          <cell r="D347" t="str">
            <v>UN</v>
          </cell>
          <cell r="E347">
            <v>7</v>
          </cell>
          <cell r="F347">
            <v>133.91999999999999</v>
          </cell>
          <cell r="G347">
            <v>169.06</v>
          </cell>
          <cell r="H347">
            <v>1183.42</v>
          </cell>
        </row>
        <row r="348">
          <cell r="A348" t="str">
            <v>8.3.2.5</v>
          </cell>
          <cell r="B348" t="str">
            <v>ED-49984</v>
          </cell>
          <cell r="C348" t="str">
            <v>REGISTRO DE GAVETA, TIPO BRUTO, ROSCÁVEL 3" (PARA TUBO SOLDÁVEL OU PPR DN 85MM/CPVC DN 89MM), INCLUSIVE VOLANTE PARA ACIONAMENTO</v>
          </cell>
          <cell r="D348" t="str">
            <v>UN</v>
          </cell>
          <cell r="E348">
            <v>2</v>
          </cell>
          <cell r="F348">
            <v>388.12</v>
          </cell>
          <cell r="G348">
            <v>489.96</v>
          </cell>
          <cell r="H348">
            <v>979.92</v>
          </cell>
        </row>
        <row r="349">
          <cell r="A349" t="str">
            <v>8.3.2.6</v>
          </cell>
          <cell r="B349" t="str">
            <v>ED-50000</v>
          </cell>
          <cell r="C349" t="str">
            <v>REGISTRO DE ESFERA, TIPO PVC SOLDÁVEL DN 25MM (3/4"), INCLUSIVE VOLANTE PARA ACIONAMENTO</v>
          </cell>
          <cell r="D349" t="str">
            <v>UN</v>
          </cell>
          <cell r="E349">
            <v>3</v>
          </cell>
          <cell r="F349">
            <v>18.739999999999998</v>
          </cell>
          <cell r="G349">
            <v>23.65</v>
          </cell>
          <cell r="H349">
            <v>70.95</v>
          </cell>
        </row>
        <row r="350">
          <cell r="A350" t="str">
            <v>8.3.2.7</v>
          </cell>
          <cell r="B350" t="str">
            <v>ED-50003</v>
          </cell>
          <cell r="C350" t="str">
            <v>REGISTRO DE ESFERA, TIPO PVC SOLDÁVEL DN 50MM (1.1/2"), INCLUSIVE VOLANTE PARA ACIONAMENTO</v>
          </cell>
          <cell r="D350" t="str">
            <v>UN</v>
          </cell>
          <cell r="E350">
            <v>5</v>
          </cell>
          <cell r="F350">
            <v>36.590000000000003</v>
          </cell>
          <cell r="G350">
            <v>46.19</v>
          </cell>
          <cell r="H350">
            <v>230.95</v>
          </cell>
        </row>
        <row r="351">
          <cell r="A351" t="str">
            <v>8.3.2.8</v>
          </cell>
          <cell r="B351" t="str">
            <v>ED-50004</v>
          </cell>
          <cell r="C351" t="str">
            <v>REGISTRO DE ESFERA, TIPO PVC SOLDÁVEL DN 60MM (2"), INCLUSIVE VOLANTE PARA ACIONAMENTO</v>
          </cell>
          <cell r="D351" t="str">
            <v>UN</v>
          </cell>
          <cell r="E351">
            <v>5</v>
          </cell>
          <cell r="F351">
            <v>80.64</v>
          </cell>
          <cell r="G351">
            <v>101.79</v>
          </cell>
          <cell r="H351">
            <v>508.95</v>
          </cell>
        </row>
        <row r="352">
          <cell r="A352" t="str">
            <v>8.3.3</v>
          </cell>
          <cell r="C352" t="str">
            <v>PVC RÍGIDO SOLDÁVEL</v>
          </cell>
          <cell r="F352">
            <v>0</v>
          </cell>
          <cell r="H352">
            <v>16330.859999999997</v>
          </cell>
        </row>
        <row r="353">
          <cell r="A353" t="str">
            <v>8.3.3.1</v>
          </cell>
          <cell r="B353" t="str">
            <v>ED-49845</v>
          </cell>
          <cell r="C353" t="str">
            <v>ADAPTADOR SOLDÁVEL DE PVC MARROM COM FLANGES E ANEL PARA CAIXA DÁGUA Ø 25 MM X 3/4"</v>
          </cell>
          <cell r="D353" t="str">
            <v>UN</v>
          </cell>
          <cell r="E353">
            <v>2</v>
          </cell>
          <cell r="F353">
            <v>13</v>
          </cell>
          <cell r="G353">
            <v>16.41</v>
          </cell>
          <cell r="H353">
            <v>32.82</v>
          </cell>
        </row>
        <row r="354">
          <cell r="A354" t="str">
            <v>8.3.3.2</v>
          </cell>
          <cell r="B354" t="str">
            <v>ED-49848</v>
          </cell>
          <cell r="C354" t="str">
            <v>ADAPTADOR SOLDÁVEL DE PVC MARROM COM FLANGES E ANEL PARA CAIXA DÁGUA Ø 50 MM X 1 1/2"</v>
          </cell>
          <cell r="D354" t="str">
            <v>UN</v>
          </cell>
          <cell r="E354">
            <v>5</v>
          </cell>
          <cell r="F354">
            <v>28.2</v>
          </cell>
          <cell r="G354">
            <v>35.590000000000003</v>
          </cell>
          <cell r="H354">
            <v>177.95</v>
          </cell>
        </row>
        <row r="355">
          <cell r="A355" t="str">
            <v>8.3.3.3</v>
          </cell>
          <cell r="B355" t="str">
            <v>ED-49849</v>
          </cell>
          <cell r="C355" t="str">
            <v>ADAPTADOR SOLDÁVEL DE PVC MARROM COM FLANGES E ANEL PARA CAIXA DÁGUA Ø 60 MM X 2"</v>
          </cell>
          <cell r="D355" t="str">
            <v>UN</v>
          </cell>
          <cell r="E355">
            <v>14</v>
          </cell>
          <cell r="F355">
            <v>39.950000000000003</v>
          </cell>
          <cell r="G355">
            <v>50.43</v>
          </cell>
          <cell r="H355">
            <v>706.02</v>
          </cell>
        </row>
        <row r="356">
          <cell r="A356" t="str">
            <v>8.3.3.4</v>
          </cell>
          <cell r="B356">
            <v>94714</v>
          </cell>
          <cell r="C356" t="str">
            <v>ADAPTADOR COM FLANGES LIVRES, PVC, SOLDÁVEL, DN 85 MM X 3", INSTALADO EM RESERVAÇÃO PREDIAL DE ÁGUA - FORNECIMENTO E INSTALAÇÃO. AF_04/2024</v>
          </cell>
          <cell r="D356" t="str">
            <v>UN</v>
          </cell>
          <cell r="E356">
            <v>4</v>
          </cell>
          <cell r="F356">
            <v>217.29</v>
          </cell>
          <cell r="G356">
            <v>274.3</v>
          </cell>
          <cell r="H356">
            <v>1097.2</v>
          </cell>
        </row>
        <row r="357">
          <cell r="A357" t="str">
            <v>8.3.3.5</v>
          </cell>
          <cell r="B357">
            <v>89383</v>
          </cell>
          <cell r="C357" t="str">
            <v>ADAPTADOR CURTO COM BOLSA E ROSCA PARA REGISTRO, PVC, SOLDÁVEL, DN 25MM X 3/4 , INSTALADO EM RAMAL OU SUB-RAMAL DE ÁGUA - FORNECIMENTO E INSTALAÇÃO. AF_06/2022</v>
          </cell>
          <cell r="D357" t="str">
            <v>UN</v>
          </cell>
          <cell r="E357">
            <v>51</v>
          </cell>
          <cell r="F357">
            <v>4.55</v>
          </cell>
          <cell r="G357">
            <v>5.74</v>
          </cell>
          <cell r="H357">
            <v>292.74</v>
          </cell>
        </row>
        <row r="358">
          <cell r="A358" t="str">
            <v>8.3.3.6</v>
          </cell>
          <cell r="B358">
            <v>89391</v>
          </cell>
          <cell r="C358" t="str">
            <v>ADAPTADOR CURTO COM BOLSA E ROSCA PARA REGISTRO, PVC, SOLDÁVEL, DN 32MM X 1 , INSTALADO EM RAMAL OU SUB-RAMAL DE ÁGUA - FORNECIMENTO E INSTALAÇÃO. AF_06/2022</v>
          </cell>
          <cell r="D358" t="str">
            <v>UN</v>
          </cell>
          <cell r="E358">
            <v>4</v>
          </cell>
          <cell r="F358">
            <v>5.97</v>
          </cell>
          <cell r="G358">
            <v>7.53</v>
          </cell>
          <cell r="H358">
            <v>30.12</v>
          </cell>
        </row>
        <row r="359">
          <cell r="A359" t="str">
            <v>8.3.3.7</v>
          </cell>
          <cell r="B359">
            <v>104001</v>
          </cell>
          <cell r="C359" t="str">
            <v>ADAPTADOR CURTO COM BOLSA E ROSCA PARA REGISTRO, PVC, SOLDÁVEL, DN 50MM X 1.1/2", INSTALADO EM RAMAL DE DISTRIBUIÇÃO DE ÁGUA - FORNECIMENTO E INSTALAÇÃO. AF_06/2022</v>
          </cell>
          <cell r="D359" t="str">
            <v>UN</v>
          </cell>
          <cell r="E359">
            <v>21</v>
          </cell>
          <cell r="F359">
            <v>9.27</v>
          </cell>
          <cell r="G359">
            <v>11.7</v>
          </cell>
          <cell r="H359">
            <v>245.7</v>
          </cell>
        </row>
        <row r="360">
          <cell r="A360" t="str">
            <v>8.3.3.8</v>
          </cell>
          <cell r="B360">
            <v>89616</v>
          </cell>
          <cell r="C360" t="str">
            <v>ADAPTADOR CURTO COM BOLSA E ROSCA PARA REGISTRO, PVC, SOLDÁVEL, DN 85MM X 3 , INSTALADO EM PRUMADA DE ÁGUA - FORNECIMENTO E INSTALAÇÃO. AF_06/2022</v>
          </cell>
          <cell r="D360" t="str">
            <v>UN</v>
          </cell>
          <cell r="E360">
            <v>4</v>
          </cell>
          <cell r="F360">
            <v>26.65</v>
          </cell>
          <cell r="G360">
            <v>33.64</v>
          </cell>
          <cell r="H360">
            <v>134.56</v>
          </cell>
        </row>
        <row r="361">
          <cell r="A361" t="str">
            <v>8.3.3.9</v>
          </cell>
          <cell r="B361">
            <v>103948</v>
          </cell>
          <cell r="C361" t="str">
            <v>BUCHA DE REDUÇÃO, CURTA, PVC, SOLDÁVEL, DN 32 X 25 MM, INSTALADO EM RAMAL OU SUB-RAMAL DE ÁGUA - FORNECIMENTO E INSTALAÇÃO. AF_06/2022</v>
          </cell>
          <cell r="D361" t="str">
            <v>UN</v>
          </cell>
          <cell r="E361">
            <v>4</v>
          </cell>
          <cell r="F361">
            <v>5.41</v>
          </cell>
          <cell r="G361">
            <v>6.82</v>
          </cell>
          <cell r="H361">
            <v>27.28</v>
          </cell>
        </row>
        <row r="362">
          <cell r="A362" t="str">
            <v>8.3.3.10</v>
          </cell>
          <cell r="B362">
            <v>103959</v>
          </cell>
          <cell r="C362" t="str">
            <v>BUCHA DE REDUÇÃO, CURTA, PVC, SOLDÁVEL, DN 60 X 50 MM, INSTALADO EM PRUMADA DE ÁGUA - FORNECIMENTO E INSTALAÇÃO. AF_06/2022</v>
          </cell>
          <cell r="D362" t="str">
            <v>UN</v>
          </cell>
          <cell r="E362">
            <v>1</v>
          </cell>
          <cell r="F362">
            <v>9.94</v>
          </cell>
          <cell r="G362">
            <v>12.54</v>
          </cell>
          <cell r="H362">
            <v>12.54</v>
          </cell>
        </row>
        <row r="363">
          <cell r="A363" t="str">
            <v>8.3.3.11</v>
          </cell>
          <cell r="B363" t="str">
            <v>ITC-LAM-078</v>
          </cell>
          <cell r="C363" t="str">
            <v>BUCHA DE REDUÇÃO, CURTA, PVC, SOLDÁVEL, DN 85 X 75 MM, INSTALADO EM PRUMADA DE ÁGUA - FORNECIMENTO E INSTALAÇÃO. AF_06/2022 - BASEADA NA SINAPI (103972)</v>
          </cell>
          <cell r="D363" t="str">
            <v>UN</v>
          </cell>
          <cell r="E363">
            <v>4</v>
          </cell>
          <cell r="F363">
            <v>28.16</v>
          </cell>
          <cell r="G363">
            <v>35.54</v>
          </cell>
          <cell r="H363">
            <v>142.16</v>
          </cell>
        </row>
        <row r="364">
          <cell r="A364" t="str">
            <v>8.3.3.12</v>
          </cell>
          <cell r="B364">
            <v>103964</v>
          </cell>
          <cell r="C364" t="str">
            <v>BUCHA DE REDUÇÃO, LONGA, PVC, SOLDÁVEL, DN 40 X 25 MM, INSTALADO EM PRUMADA DE ÁGUA - FORNECIMENTO E INSTALAÇÃO. AF_06/2022</v>
          </cell>
          <cell r="D364" t="str">
            <v>UN</v>
          </cell>
          <cell r="E364">
            <v>5</v>
          </cell>
          <cell r="F364">
            <v>5.44</v>
          </cell>
          <cell r="G364">
            <v>6.86</v>
          </cell>
          <cell r="H364">
            <v>34.299999999999997</v>
          </cell>
        </row>
        <row r="365">
          <cell r="A365" t="str">
            <v>8.3.3.13</v>
          </cell>
          <cell r="B365">
            <v>103966</v>
          </cell>
          <cell r="C365" t="str">
            <v>BUCHA DE REDUÇÃO, LONGA, PVC, SOLDÁVEL, DN 50 X 25 MM, INSTALADO EM PRUMADA DE ÁGUA - FORNECIMENTO E INSTALAÇÃO. AF_06/2022</v>
          </cell>
          <cell r="D365" t="str">
            <v>UN</v>
          </cell>
          <cell r="E365">
            <v>2</v>
          </cell>
          <cell r="F365">
            <v>6.41</v>
          </cell>
          <cell r="G365">
            <v>8.09</v>
          </cell>
          <cell r="H365">
            <v>16.18</v>
          </cell>
        </row>
        <row r="366">
          <cell r="A366" t="str">
            <v>8.3.3.14</v>
          </cell>
          <cell r="B366">
            <v>103968</v>
          </cell>
          <cell r="C366" t="str">
            <v>BUCHA DE REDUÇÃO, LONGA, PVC, SOLDÁVEL, DN 60 X 25 MM, INSTALADO EM PRUMADA DE ÁGUA - FORNECIMENTO E INSTALAÇÃO. AF_06/2022</v>
          </cell>
          <cell r="D366" t="str">
            <v>UN</v>
          </cell>
          <cell r="E366">
            <v>8</v>
          </cell>
          <cell r="F366">
            <v>10.98</v>
          </cell>
          <cell r="G366">
            <v>13.86</v>
          </cell>
          <cell r="H366">
            <v>110.88</v>
          </cell>
        </row>
        <row r="367">
          <cell r="A367" t="str">
            <v>8.3.3.15</v>
          </cell>
          <cell r="B367">
            <v>103969</v>
          </cell>
          <cell r="C367" t="str">
            <v>BUCHA DE REDUÇÃO, LONGA, PVC, SOLDÁVEL, DN 60 X 32 MM, INSTALADO EM PRUMADA DE ÁGUA - FORNECIMENTO E INSTALAÇÃO. AF_06/2022</v>
          </cell>
          <cell r="D367" t="str">
            <v>UN</v>
          </cell>
          <cell r="E367">
            <v>3</v>
          </cell>
          <cell r="F367">
            <v>12.95</v>
          </cell>
          <cell r="G367">
            <v>16.34</v>
          </cell>
          <cell r="H367">
            <v>49.02</v>
          </cell>
        </row>
        <row r="368">
          <cell r="A368" t="str">
            <v>8.3.3.16</v>
          </cell>
          <cell r="B368" t="str">
            <v>ITC-LAM-080</v>
          </cell>
          <cell r="C368" t="str">
            <v>BUCHA DE REDUÇÃO, LONGA, PVC, SOLDÁVEL, DN 60 X 40 MM, INSTALADO EM PRUMADA DE ÁGUA - FORNECIMENTO E INSTALAÇÃO. AF_06/2022- BASEADO SINAPI (103972)</v>
          </cell>
          <cell r="D368" t="str">
            <v>UN</v>
          </cell>
          <cell r="E368">
            <v>1</v>
          </cell>
          <cell r="F368">
            <v>17.010000000000002</v>
          </cell>
          <cell r="G368">
            <v>21.47</v>
          </cell>
          <cell r="H368">
            <v>21.47</v>
          </cell>
        </row>
        <row r="369">
          <cell r="A369" t="str">
            <v>8.3.3.17</v>
          </cell>
          <cell r="B369">
            <v>103972</v>
          </cell>
          <cell r="C369" t="str">
            <v>BUCHA DE REDUÇÃO, LONGA, PVC, SOLDÁVEL, DN 75 X 50 MM, INSTALADO EM PRUMADA DE ÁGUA - FORNECIMENTO E INSTALAÇÃO. AF_06/2022</v>
          </cell>
          <cell r="D369" t="str">
            <v>UN</v>
          </cell>
          <cell r="E369">
            <v>6</v>
          </cell>
          <cell r="F369">
            <v>19.04</v>
          </cell>
          <cell r="G369">
            <v>24.03</v>
          </cell>
          <cell r="H369">
            <v>144.18</v>
          </cell>
        </row>
        <row r="370">
          <cell r="A370" t="str">
            <v>8.3.3.18</v>
          </cell>
          <cell r="B370" t="str">
            <v>ITC-LAM-081</v>
          </cell>
          <cell r="C370" t="str">
            <v>CAP, PVC, SOLDÁVEL, ÁGUA FRIA, DN 25 MM, FORNECIDO E INSTALADO EM INSTALADO EM RAMAL OU SUB-RAMAL DE ÁGUA - (BASEADO SINAPI 72293)</v>
          </cell>
          <cell r="D370" t="str">
            <v>UN</v>
          </cell>
          <cell r="E370">
            <v>4</v>
          </cell>
          <cell r="F370">
            <v>2.23</v>
          </cell>
          <cell r="G370">
            <v>2.81</v>
          </cell>
          <cell r="H370">
            <v>11.24</v>
          </cell>
        </row>
        <row r="371">
          <cell r="A371" t="str">
            <v>8.3.3.19</v>
          </cell>
          <cell r="B371">
            <v>90374</v>
          </cell>
          <cell r="C371" t="str">
            <v>TÊ COM BUCHA DE LATÃO NA BOLSA CENTRAL, PVC, SOLDÁVEL, DN 25MM X 3/4 , INSTALADO EM RAMAL OU SUB-RAMAL DE ÁGUA - FORNECIMENTO E INSTALAÇÃO. AF_06/2022</v>
          </cell>
          <cell r="D371" t="str">
            <v>UN</v>
          </cell>
          <cell r="E371">
            <v>2</v>
          </cell>
          <cell r="F371">
            <v>14.98</v>
          </cell>
          <cell r="G371">
            <v>18.91</v>
          </cell>
          <cell r="H371">
            <v>37.82</v>
          </cell>
        </row>
        <row r="372">
          <cell r="A372" t="str">
            <v>8.3.3.20</v>
          </cell>
          <cell r="B372" t="str">
            <v>ED-50019</v>
          </cell>
          <cell r="C372" t="str">
            <v>FORNECIMENTO E ASSENTAMENTO DE TUBO PVC RÍGIDO SOLDÁVEL, ÁGUA FRIA, DN 25 MM (3/4") , INCLUSIVE CONEXÕES</v>
          </cell>
          <cell r="D372" t="str">
            <v>M</v>
          </cell>
          <cell r="E372">
            <v>120</v>
          </cell>
          <cell r="F372">
            <v>17.36</v>
          </cell>
          <cell r="G372">
            <v>21.91</v>
          </cell>
          <cell r="H372">
            <v>2629.2</v>
          </cell>
        </row>
        <row r="373">
          <cell r="A373" t="str">
            <v>8.3.3.21</v>
          </cell>
          <cell r="B373" t="str">
            <v>ED-50020</v>
          </cell>
          <cell r="C373" t="str">
            <v>FORNECIMENTO E ASSENTAMENTO DE TUBO PVC RÍGIDO SOLDÁVEL, ÁGUA FRIA, DN 32 MM (1") , INCLUSIVE CONEXÕES</v>
          </cell>
          <cell r="D373" t="str">
            <v>M</v>
          </cell>
          <cell r="E373">
            <v>18</v>
          </cell>
          <cell r="F373">
            <v>24.4</v>
          </cell>
          <cell r="G373">
            <v>30.8</v>
          </cell>
          <cell r="H373">
            <v>554.4</v>
          </cell>
        </row>
        <row r="374">
          <cell r="A374" t="str">
            <v>8.3.3.22</v>
          </cell>
          <cell r="B374" t="str">
            <v>ED-50021</v>
          </cell>
          <cell r="C374" t="str">
            <v>FORNECIMENTO E ASSENTAMENTO DE TUBO PVC RÍGIDO SOLDÁVEL, ÁGUA FRIA, DN 40 MM (1.1/4"), INCLUSIVE CONEXÕES</v>
          </cell>
          <cell r="D374" t="str">
            <v>M</v>
          </cell>
          <cell r="E374">
            <v>12</v>
          </cell>
          <cell r="F374">
            <v>30.05</v>
          </cell>
          <cell r="G374">
            <v>37.93</v>
          </cell>
          <cell r="H374">
            <v>455.16</v>
          </cell>
        </row>
        <row r="375">
          <cell r="A375" t="str">
            <v>8.3.3.23</v>
          </cell>
          <cell r="B375" t="str">
            <v>ED-50022</v>
          </cell>
          <cell r="C375" t="str">
            <v>FORNECIMENTO E ASSENTAMENTO DE TUBO PVC RÍGIDO SOLDÁVEL, ÁGUA FRIA, DN 50 MM (1.1/2"), INCLUSIVE CONEXÕES</v>
          </cell>
          <cell r="D375" t="str">
            <v>M</v>
          </cell>
          <cell r="E375">
            <v>27</v>
          </cell>
          <cell r="F375">
            <v>32.08</v>
          </cell>
          <cell r="G375">
            <v>40.49</v>
          </cell>
          <cell r="H375">
            <v>1093.23</v>
          </cell>
        </row>
        <row r="376">
          <cell r="A376" t="str">
            <v>8.3.3.24</v>
          </cell>
          <cell r="B376" t="str">
            <v>ED-50023</v>
          </cell>
          <cell r="C376" t="str">
            <v>FORNECIMENTO E ASSENTAMENTO DE TUBO PVC RÍGIDO SOLDÁVEL, ÁGUA FRIA, DN 60 MM (2"), INCLUSIVE CONEXÕES</v>
          </cell>
          <cell r="D376" t="str">
            <v>M</v>
          </cell>
          <cell r="E376">
            <v>52</v>
          </cell>
          <cell r="F376">
            <v>42.47</v>
          </cell>
          <cell r="G376">
            <v>53.61</v>
          </cell>
          <cell r="H376">
            <v>2787.72</v>
          </cell>
        </row>
        <row r="377">
          <cell r="A377" t="str">
            <v>8.3.3.25</v>
          </cell>
          <cell r="B377" t="str">
            <v>ED-50024</v>
          </cell>
          <cell r="C377" t="str">
            <v>FORNECIMENTO E ASSENTAMENTO DE TUBO PVC RÍGIDO SOLDÁVEL, ÁGUA FRIA, DN 75 MM (2.1/2"), INCLUSIVE CONEXÕES</v>
          </cell>
          <cell r="D377" t="str">
            <v>M</v>
          </cell>
          <cell r="E377">
            <v>7</v>
          </cell>
          <cell r="F377">
            <v>64.75</v>
          </cell>
          <cell r="G377">
            <v>81.739999999999995</v>
          </cell>
          <cell r="H377">
            <v>572.17999999999995</v>
          </cell>
        </row>
        <row r="378">
          <cell r="A378" t="str">
            <v>8.3.3.26</v>
          </cell>
          <cell r="B378" t="str">
            <v>ED-50025</v>
          </cell>
          <cell r="C378" t="str">
            <v>FORNECIMENTO E ASSENTAMENTO DE TUBO PVC RÍGIDO SOLDÁVEL, ÁGUA FRIA, DN 85 MM (3"), INCLUSIVE CONEXÕES</v>
          </cell>
          <cell r="D378" t="str">
            <v>M</v>
          </cell>
          <cell r="E378">
            <v>47</v>
          </cell>
          <cell r="F378">
            <v>82.84</v>
          </cell>
          <cell r="G378">
            <v>104.57</v>
          </cell>
          <cell r="H378">
            <v>4914.79</v>
          </cell>
        </row>
        <row r="379">
          <cell r="A379" t="str">
            <v>8.3.4</v>
          </cell>
          <cell r="C379" t="str">
            <v>PVC ÁGUA FRIA (ENTERRADO) - SOLDÁVEL</v>
          </cell>
          <cell r="F379">
            <v>0</v>
          </cell>
          <cell r="H379">
            <v>820.80000000000007</v>
          </cell>
        </row>
        <row r="380">
          <cell r="A380" t="str">
            <v>8.3.4.1</v>
          </cell>
          <cell r="B380" t="str">
            <v>ED-50019</v>
          </cell>
          <cell r="C380" t="str">
            <v>FORNECIMENTO E ASSENTAMENTO DE TUBO PVC RÍGIDO SOLDÁVEL, ÁGUA FRIA, DN 25 MM (3/4") , INCLUSIVE CONEXÕES</v>
          </cell>
          <cell r="D380" t="str">
            <v>M</v>
          </cell>
          <cell r="E380">
            <v>34</v>
          </cell>
          <cell r="F380">
            <v>17.36</v>
          </cell>
          <cell r="G380">
            <v>21.91</v>
          </cell>
          <cell r="H380">
            <v>744.94</v>
          </cell>
        </row>
        <row r="381">
          <cell r="A381" t="str">
            <v>8.3.4.2</v>
          </cell>
          <cell r="B381" t="str">
            <v>ED-50021</v>
          </cell>
          <cell r="C381" t="str">
            <v>FORNECIMENTO E ASSENTAMENTO DE TUBO PVC RÍGIDO SOLDÁVEL, ÁGUA FRIA, DN 40 MM (1.1/4"), INCLUSIVE CONEXÕES</v>
          </cell>
          <cell r="D381" t="str">
            <v>M</v>
          </cell>
          <cell r="E381">
            <v>2</v>
          </cell>
          <cell r="F381">
            <v>30.05</v>
          </cell>
          <cell r="G381">
            <v>37.93</v>
          </cell>
          <cell r="H381">
            <v>75.86</v>
          </cell>
        </row>
        <row r="382">
          <cell r="A382" t="str">
            <v>8.3.5</v>
          </cell>
          <cell r="C382" t="str">
            <v>ÁGUA FRIA (ENTERRADO) - AÇO CARBONO</v>
          </cell>
          <cell r="F382">
            <v>0</v>
          </cell>
          <cell r="H382">
            <v>232.79</v>
          </cell>
        </row>
        <row r="383">
          <cell r="A383" t="str">
            <v>8.3.5.1</v>
          </cell>
          <cell r="B383" t="str">
            <v>ITC-LAM-082</v>
          </cell>
          <cell r="C383" t="str">
            <v>COTOVELO 90 GRAUS, EM FERRO GALVANIZADO, CONEXÃO ROSQUEADA, DN 1.1/4", INSTALADO EM RESERVAÇÃO DE ÁGUA DE EDIFICAÇÃO, FORNECIMENTO E INSTALAÇÃO. AF_06/2016 - BASEADO EM SINAPI (94471)</v>
          </cell>
          <cell r="D383" t="str">
            <v>UN</v>
          </cell>
          <cell r="E383">
            <v>2</v>
          </cell>
          <cell r="F383">
            <v>36.68</v>
          </cell>
          <cell r="G383">
            <v>46.3</v>
          </cell>
          <cell r="H383">
            <v>92.6</v>
          </cell>
        </row>
        <row r="384">
          <cell r="A384" t="str">
            <v>8.3.5.2</v>
          </cell>
          <cell r="B384" t="str">
            <v>ITC-LAM-083</v>
          </cell>
          <cell r="C384" t="str">
            <v>ISOLAMENTO TERMICO ELUMA FLEX 28MM (1.1/8") - BASEADO EM SBC (052665)</v>
          </cell>
          <cell r="D384" t="str">
            <v>M</v>
          </cell>
          <cell r="E384">
            <v>1.5</v>
          </cell>
          <cell r="F384">
            <v>25.64</v>
          </cell>
          <cell r="G384">
            <v>32.36</v>
          </cell>
          <cell r="H384">
            <v>48.54</v>
          </cell>
        </row>
        <row r="385">
          <cell r="A385" t="str">
            <v>8.3.5.3</v>
          </cell>
          <cell r="B385" t="str">
            <v>ED-50041</v>
          </cell>
          <cell r="C385" t="str">
            <v>FORNECIMENTO E ASSENTAMENTO DE TUBO DE AÇO GALVANIZADO COM COSTURA , INCLUSIVE CONEXÕES E SUPORTES, D = 3/4"</v>
          </cell>
          <cell r="D385" t="str">
            <v>M</v>
          </cell>
          <cell r="E385">
            <v>1.5</v>
          </cell>
          <cell r="F385">
            <v>48.4</v>
          </cell>
          <cell r="G385">
            <v>61.1</v>
          </cell>
          <cell r="H385">
            <v>91.65</v>
          </cell>
        </row>
        <row r="386">
          <cell r="A386" t="str">
            <v>8.3.6</v>
          </cell>
          <cell r="C386" t="str">
            <v xml:space="preserve">RESERVATÓRIO </v>
          </cell>
          <cell r="F386">
            <v>0</v>
          </cell>
          <cell r="H386">
            <v>3990.65</v>
          </cell>
        </row>
        <row r="387">
          <cell r="A387" t="str">
            <v>8.3.6.1</v>
          </cell>
          <cell r="B387" t="str">
            <v>ED-49936</v>
          </cell>
          <cell r="C387" t="str">
            <v>CAIXA D´ÁGUA DE POLIETILENO, CAPACIDADE DE 1.000L, INCLUSIVE TAMPA, TORNEIRA DE BOIA, EXTRAVASOR, TUBO DE LIMPEZA E ACESSÓRIOS, EXCLUSIVE TUBULAÇÃO DE ENTRADA/SAÍDA DE ÁGUA</v>
          </cell>
          <cell r="D387" t="str">
            <v>UN</v>
          </cell>
          <cell r="E387">
            <v>5</v>
          </cell>
          <cell r="F387">
            <v>632.24</v>
          </cell>
          <cell r="G387">
            <v>798.13</v>
          </cell>
          <cell r="H387">
            <v>3990.65</v>
          </cell>
        </row>
        <row r="388">
          <cell r="A388" t="str">
            <v>8.3.7</v>
          </cell>
          <cell r="C388" t="str">
            <v>PROTEÇÃO</v>
          </cell>
          <cell r="F388">
            <v>0</v>
          </cell>
          <cell r="H388">
            <v>38.51</v>
          </cell>
        </row>
        <row r="389">
          <cell r="A389" t="str">
            <v>8.3.7.1</v>
          </cell>
          <cell r="B389" t="str">
            <v>ED-50488</v>
          </cell>
          <cell r="C389" t="str">
            <v>PINTURA EPÓXI EM SUPERFÍCIES DE AÇO CARBONO, DUAS (2) DEMÃOS, APLICAÇÃO MECÂNICA</v>
          </cell>
          <cell r="D389" t="str">
            <v>M2</v>
          </cell>
          <cell r="E389">
            <v>2.1</v>
          </cell>
          <cell r="F389">
            <v>14.53</v>
          </cell>
          <cell r="G389">
            <v>18.34</v>
          </cell>
          <cell r="H389">
            <v>38.51</v>
          </cell>
        </row>
        <row r="390">
          <cell r="F390">
            <v>0</v>
          </cell>
        </row>
        <row r="391">
          <cell r="A391">
            <v>9</v>
          </cell>
          <cell r="C391" t="str">
            <v>DRENAGEM PLUVIAL</v>
          </cell>
          <cell r="F391">
            <v>0</v>
          </cell>
          <cell r="H391">
            <v>33622.25</v>
          </cell>
        </row>
        <row r="392">
          <cell r="A392" t="str">
            <v>9.1</v>
          </cell>
          <cell r="C392" t="str">
            <v>MOVIMENTAÇÃO DE TERRA</v>
          </cell>
          <cell r="F392">
            <v>0</v>
          </cell>
          <cell r="H392">
            <v>1767.01</v>
          </cell>
        </row>
        <row r="393">
          <cell r="A393" t="str">
            <v>9.1.1</v>
          </cell>
          <cell r="C393" t="str">
            <v>MOVIMENTAÇÃO DE TERRA</v>
          </cell>
          <cell r="F393">
            <v>0</v>
          </cell>
          <cell r="H393">
            <v>1767.01</v>
          </cell>
        </row>
        <row r="394">
          <cell r="A394" t="str">
            <v>9.1.1.1</v>
          </cell>
          <cell r="B394" t="str">
            <v>ED-51107</v>
          </cell>
          <cell r="C394" t="str">
            <v>ESCAVAÇÃO MANUAL DE VALA COM PROFUNDIDADE MENOR OU IGUAL A 1,5M, INCLUSIVE DESCARGA LATERAL</v>
          </cell>
          <cell r="D394" t="str">
            <v>M3</v>
          </cell>
          <cell r="E394">
            <v>8.7959999999999994</v>
          </cell>
          <cell r="F394">
            <v>48.31</v>
          </cell>
          <cell r="G394">
            <v>60.98</v>
          </cell>
          <cell r="H394">
            <v>536.38</v>
          </cell>
        </row>
        <row r="395">
          <cell r="A395" t="str">
            <v>9.1.1.2</v>
          </cell>
          <cell r="B395" t="str">
            <v>ED-51094</v>
          </cell>
          <cell r="C395" t="str">
            <v>APILOAMENTO MECANIZADO EM FUNDO DE VALA COM PLACA VIBRATÓRIA, EXCLUSIVE ESCAVAÇÃO</v>
          </cell>
          <cell r="D395" t="str">
            <v>M2</v>
          </cell>
          <cell r="E395">
            <v>21.99</v>
          </cell>
          <cell r="F395">
            <v>9.2200000000000006</v>
          </cell>
          <cell r="G395">
            <v>11.63</v>
          </cell>
          <cell r="H395">
            <v>255.74</v>
          </cell>
        </row>
        <row r="396">
          <cell r="A396" t="str">
            <v>9.1.1.3</v>
          </cell>
          <cell r="B396" t="str">
            <v>ED-49814</v>
          </cell>
          <cell r="C396" t="str">
            <v>LASTRO DE AREIA, INCLUSIVE ADENSAMENTO E APILOAMENTO MANUAL</v>
          </cell>
          <cell r="D396" t="str">
            <v>M3</v>
          </cell>
          <cell r="E396">
            <v>0.65969999999999995</v>
          </cell>
          <cell r="F396">
            <v>123.22</v>
          </cell>
          <cell r="G396">
            <v>155.55000000000001</v>
          </cell>
          <cell r="H396">
            <v>102.61</v>
          </cell>
        </row>
        <row r="397">
          <cell r="A397" t="str">
            <v>9.1.1.4</v>
          </cell>
          <cell r="B397" t="str">
            <v>ED-51121</v>
          </cell>
          <cell r="C397" t="str">
            <v>REATERRO MANUAL DE VALA, INCLUSIVE ESPALHAMENTO E COMPACTAÇÃO MECANIZADA COM PLACA VIBRATÓRIA</v>
          </cell>
          <cell r="D397" t="str">
            <v>M3</v>
          </cell>
          <cell r="E397">
            <v>8.1567349999999994</v>
          </cell>
          <cell r="F397">
            <v>31.01</v>
          </cell>
          <cell r="G397">
            <v>39.14</v>
          </cell>
          <cell r="H397">
            <v>319.25</v>
          </cell>
        </row>
        <row r="398">
          <cell r="A398" t="str">
            <v>9.1.1.5</v>
          </cell>
          <cell r="B398" t="str">
            <v>ED-51134</v>
          </cell>
          <cell r="C398" t="str">
            <v>TRANSPORTE DE MATERIAL DE QUALQUER NATUREZA COM CARRINHO DE MÃO, COM DISTÂNCIAS MAIORES QUE 50M E MENORES OU IGUAIS A 100M, INCLUSIVE CARGA/DESGARGA</v>
          </cell>
          <cell r="D398" t="str">
            <v>M3</v>
          </cell>
          <cell r="E398">
            <v>2.3717611111111117</v>
          </cell>
          <cell r="F398">
            <v>28.07</v>
          </cell>
          <cell r="G398">
            <v>35.43</v>
          </cell>
          <cell r="H398">
            <v>84.03</v>
          </cell>
        </row>
        <row r="399">
          <cell r="A399" t="str">
            <v>9.1.1.6</v>
          </cell>
          <cell r="B399" t="str">
            <v>ED-51125</v>
          </cell>
          <cell r="C399" t="str">
            <v>TRANSPORTE DE MATERIAL DEMOLIDO EM CAÇAMBA, EXCLUSIVE CARGA MANUAL OU MECÂNICA</v>
          </cell>
          <cell r="D399" t="str">
            <v>M3</v>
          </cell>
          <cell r="E399">
            <v>2.3717611111111117</v>
          </cell>
          <cell r="F399">
            <v>46.86</v>
          </cell>
          <cell r="G399">
            <v>59.15</v>
          </cell>
          <cell r="H399">
            <v>140.28</v>
          </cell>
        </row>
        <row r="400">
          <cell r="A400" t="str">
            <v>9.1.1.7</v>
          </cell>
          <cell r="B400">
            <v>100574</v>
          </cell>
          <cell r="C400" t="str">
            <v>ESPALHAMENTO DE MATERIAL COM TRATOR DE ESTEIRAS. AF_11/2019</v>
          </cell>
          <cell r="D400" t="str">
            <v>M3</v>
          </cell>
          <cell r="E400">
            <v>2.3717611111111117</v>
          </cell>
          <cell r="F400">
            <v>1.1000000000000001</v>
          </cell>
          <cell r="G400">
            <v>1.38</v>
          </cell>
          <cell r="H400">
            <v>3.27</v>
          </cell>
        </row>
        <row r="401">
          <cell r="A401" t="str">
            <v>9.1.1.8</v>
          </cell>
          <cell r="B401" t="str">
            <v>ED-24042</v>
          </cell>
          <cell r="C401" t="str">
            <v>FORNECIMENTO E INSTALAÇÃO DE FITA SUBTERRÂNEA PARA SINALIZAÇÃO DE REDES OU TUBULAÇÕES</v>
          </cell>
          <cell r="D401" t="str">
            <v>M</v>
          </cell>
          <cell r="E401">
            <v>73.3</v>
          </cell>
          <cell r="F401">
            <v>3.52</v>
          </cell>
          <cell r="G401">
            <v>4.4400000000000004</v>
          </cell>
          <cell r="H401">
            <v>325.45</v>
          </cell>
        </row>
        <row r="402">
          <cell r="A402" t="str">
            <v>9.2</v>
          </cell>
          <cell r="C402" t="str">
            <v>DRENAGEM CLIMATIZAÇÃO</v>
          </cell>
          <cell r="F402">
            <v>0</v>
          </cell>
          <cell r="H402">
            <v>943.25</v>
          </cell>
        </row>
        <row r="403">
          <cell r="A403" t="str">
            <v>9.2.1</v>
          </cell>
          <cell r="C403" t="str">
            <v>PVC CLIMATIZAÇÃO - SOLDÁVEL</v>
          </cell>
          <cell r="F403">
            <v>0</v>
          </cell>
          <cell r="H403">
            <v>722.12</v>
          </cell>
        </row>
        <row r="404">
          <cell r="A404" t="str">
            <v>9.2.1.1</v>
          </cell>
          <cell r="B404" t="str">
            <v>ED-50020</v>
          </cell>
          <cell r="C404" t="str">
            <v>FORNECIMENTO E ASSENTAMENTO DE TUBO PVC RÍGIDO SOLDÁVEL, ÁGUA FRIA, DN 32 MM (1") , INCLUSIVE CONEXÕES</v>
          </cell>
          <cell r="D404" t="str">
            <v>M</v>
          </cell>
          <cell r="E404">
            <v>11.5</v>
          </cell>
          <cell r="F404">
            <v>24.4</v>
          </cell>
          <cell r="G404">
            <v>30.8</v>
          </cell>
          <cell r="H404">
            <v>354.2</v>
          </cell>
        </row>
        <row r="405">
          <cell r="A405" t="str">
            <v>9.2.1.2</v>
          </cell>
          <cell r="B405" t="str">
            <v>ED-50021</v>
          </cell>
          <cell r="C405" t="str">
            <v>FORNECIMENTO E ASSENTAMENTO DE TUBO PVC RÍGIDO SOLDÁVEL, ÁGUA FRIA, DN 40 MM (1.1/4"), INCLUSIVE CONEXÕES</v>
          </cell>
          <cell r="D405" t="str">
            <v>M</v>
          </cell>
          <cell r="E405">
            <v>9.6999999999999993</v>
          </cell>
          <cell r="F405">
            <v>30.05</v>
          </cell>
          <cell r="G405">
            <v>37.93</v>
          </cell>
          <cell r="H405">
            <v>367.92</v>
          </cell>
        </row>
        <row r="406">
          <cell r="A406" t="str">
            <v>9.2.2</v>
          </cell>
          <cell r="C406" t="str">
            <v>PVC (ENTERRADA) - SOLDÁVEL</v>
          </cell>
          <cell r="F406">
            <v>0</v>
          </cell>
          <cell r="H406">
            <v>221.13</v>
          </cell>
        </row>
        <row r="407">
          <cell r="A407" t="str">
            <v>9.2.2.1</v>
          </cell>
          <cell r="B407" t="str">
            <v>ED-50020</v>
          </cell>
          <cell r="C407" t="str">
            <v>FORNECIMENTO E ASSENTAMENTO DE TUBO PVC RÍGIDO SOLDÁVEL, ÁGUA FRIA, DN 32 MM (1") , INCLUSIVE CONEXÕES</v>
          </cell>
          <cell r="D407" t="str">
            <v>M</v>
          </cell>
          <cell r="E407">
            <v>2.5</v>
          </cell>
          <cell r="F407">
            <v>24.4</v>
          </cell>
          <cell r="G407">
            <v>30.8</v>
          </cell>
          <cell r="H407">
            <v>77</v>
          </cell>
        </row>
        <row r="408">
          <cell r="A408" t="str">
            <v>9.2.2.2</v>
          </cell>
          <cell r="B408" t="str">
            <v>ED-50021</v>
          </cell>
          <cell r="C408" t="str">
            <v>FORNECIMENTO E ASSENTAMENTO DE TUBO PVC RÍGIDO SOLDÁVEL, ÁGUA FRIA, DN 40 MM (1.1/4"), INCLUSIVE CONEXÕES</v>
          </cell>
          <cell r="D408" t="str">
            <v>M</v>
          </cell>
          <cell r="E408">
            <v>3.8</v>
          </cell>
          <cell r="F408">
            <v>30.05</v>
          </cell>
          <cell r="G408">
            <v>37.93</v>
          </cell>
          <cell r="H408">
            <v>144.13</v>
          </cell>
        </row>
        <row r="409">
          <cell r="A409" t="str">
            <v>9.3</v>
          </cell>
          <cell r="C409" t="str">
            <v>DRENAGEM PLUVIAL</v>
          </cell>
          <cell r="F409">
            <v>0</v>
          </cell>
          <cell r="H409">
            <v>30911.990000000005</v>
          </cell>
        </row>
        <row r="410">
          <cell r="A410" t="str">
            <v>9.3.1</v>
          </cell>
          <cell r="C410" t="str">
            <v>CAIXAS DE PASSAGEM</v>
          </cell>
          <cell r="F410">
            <v>0</v>
          </cell>
          <cell r="H410">
            <v>1873.05</v>
          </cell>
        </row>
        <row r="411">
          <cell r="A411" t="str">
            <v>9.3.1.1</v>
          </cell>
          <cell r="B411" t="str">
            <v>ED-49875</v>
          </cell>
          <cell r="C411" t="str">
            <v>CAIXA DE ESGOTO DE INSPEÇÃO/PASSAGEM EM ALVENARIA (40X40X80CM), REVESTIMENTO EM ARGAMASSA COM ADITIVO IMPERMEABILIZANTE, COM TAMPA DE CONCRETO, INCLUSIVE ESCAVAÇÃO, REATERRO E TRANSPORTE E RETIRADA DO MATERIAL ESCAVADO (EM CAÇAMBA)</v>
          </cell>
          <cell r="D411" t="str">
            <v>UN</v>
          </cell>
          <cell r="E411">
            <v>2</v>
          </cell>
          <cell r="F411">
            <v>285.99</v>
          </cell>
          <cell r="G411">
            <v>361.03</v>
          </cell>
          <cell r="H411">
            <v>722.06</v>
          </cell>
        </row>
        <row r="412">
          <cell r="A412" t="str">
            <v>9.3.1.2</v>
          </cell>
          <cell r="B412" t="str">
            <v>ED-49874</v>
          </cell>
          <cell r="C412" t="str">
            <v>CAIXA DE ESGOTO DE INSPEÇÃO/PASSAGEM EM ALVENARIA (40X40X60CM), REVESTIMENTO EM ARGAMASSA COM ADITIVO IMPERMEABILIZANTE, COM TAMPA DE CONCRETO, INCLUSIVE ESCAVAÇÃO, REATERRO E TRANSPORTE E RETIRADA DO MATERIAL ESCAVADO (EM CAÇAMBA)</v>
          </cell>
          <cell r="D412" t="str">
            <v>UN</v>
          </cell>
          <cell r="E412">
            <v>1</v>
          </cell>
          <cell r="F412">
            <v>230.31</v>
          </cell>
          <cell r="G412">
            <v>290.74</v>
          </cell>
          <cell r="H412">
            <v>290.74</v>
          </cell>
        </row>
        <row r="413">
          <cell r="A413" t="str">
            <v>9.3.1.3</v>
          </cell>
          <cell r="B413" t="str">
            <v>ED-49883</v>
          </cell>
          <cell r="C413" t="str">
            <v>CAIXA DE ESGOTO DE INSPEÇÃO/PASSAGEM EM ALVENARIA (60X60X60CM), REVESTIMENTO EM ARGAMASSA COM ADITIVO IMPERMEABILIZANTE, COM TAMPA DE CONCRETO, INCLUSIVE ESCAVAÇÃO, REATERRO E TRANSPORTE E RETIRADA DO MATERIAL ESCAVADO (EM CAÇAMBA)</v>
          </cell>
          <cell r="D413" t="str">
            <v>UN</v>
          </cell>
          <cell r="E413">
            <v>1</v>
          </cell>
          <cell r="F413">
            <v>357.24</v>
          </cell>
          <cell r="G413">
            <v>450.97</v>
          </cell>
          <cell r="H413">
            <v>450.97</v>
          </cell>
        </row>
        <row r="414">
          <cell r="A414" t="str">
            <v>9.3.1.4</v>
          </cell>
          <cell r="B414" t="str">
            <v>ED-49909</v>
          </cell>
          <cell r="C414" t="str">
            <v>CAIXA DE DRENAGEM DE INSPEÇÃO/PASSAGEM EM ALVENARIA (40X40X60CM), REVESTIMENTO EM ARGAMASSA COM ADITIVO IMPERMEABILIZANTE, COM TAMPA EM GRELHA, INCLUSIVE ESCAVAÇÃO, REATERRO E TRANSPORTE E RETIRADA DO MATERIAL ESCAVADO (EM CAÇAMBA)</v>
          </cell>
          <cell r="D414" t="str">
            <v>UN</v>
          </cell>
          <cell r="E414">
            <v>1</v>
          </cell>
          <cell r="F414">
            <v>324.20999999999998</v>
          </cell>
          <cell r="G414">
            <v>409.28</v>
          </cell>
          <cell r="H414">
            <v>409.28</v>
          </cell>
        </row>
        <row r="415">
          <cell r="A415" t="str">
            <v>9.3.2</v>
          </cell>
          <cell r="C415" t="str">
            <v>ACESSÓRIOS</v>
          </cell>
          <cell r="F415">
            <v>0</v>
          </cell>
          <cell r="H415">
            <v>18113.949999999997</v>
          </cell>
        </row>
        <row r="416">
          <cell r="A416" t="str">
            <v>9.3.2.1</v>
          </cell>
          <cell r="B416" t="str">
            <v>ED-14740</v>
          </cell>
          <cell r="C416" t="str">
            <v>CANALETA PARA DRENAGEM, EM CONCRETO COM FCK 15MPA, MOLDADA IN LOCO, SEÇÃO 15X15CM, FORMA EM MADEIRA, EXCLUSIVE TAMPA, INCLUSIVE ESCAVAÇÃO, REATERRO COM TRANSPORTE E RETIRADA DO MATERIAL ESCAVADO (EM CAÇAMBA)</v>
          </cell>
          <cell r="D416" t="str">
            <v>M</v>
          </cell>
          <cell r="E416">
            <v>69.5</v>
          </cell>
          <cell r="F416">
            <v>82.54</v>
          </cell>
          <cell r="G416">
            <v>104.19</v>
          </cell>
          <cell r="H416">
            <v>7241.2</v>
          </cell>
        </row>
        <row r="417">
          <cell r="A417" t="str">
            <v>9.3.2.2</v>
          </cell>
          <cell r="B417">
            <v>103001</v>
          </cell>
          <cell r="C417" t="str">
            <v>GRELHA DE FERRO FUNDIDO SIMPLES COM REQUADRO, 150 X 1000 MM, ASSENTADA COM ARGAMASSA 1 : 3 CIMENTO: AREIA - FORNECIMENTO E INSTALAÇÃO. AF_08/2021</v>
          </cell>
          <cell r="D417" t="str">
            <v>UN</v>
          </cell>
          <cell r="E417">
            <v>70</v>
          </cell>
          <cell r="F417">
            <v>122.25</v>
          </cell>
          <cell r="G417">
            <v>154.32</v>
          </cell>
          <cell r="H417">
            <v>10802.4</v>
          </cell>
        </row>
        <row r="418">
          <cell r="A418" t="str">
            <v>9.3.2.3</v>
          </cell>
          <cell r="B418" t="str">
            <v>ED-50007</v>
          </cell>
          <cell r="C418" t="str">
            <v>CAIXA SIFONADA EM PVC COM GRELHA QUADRADA150 X 150 X 50 MM</v>
          </cell>
          <cell r="D418" t="str">
            <v>UN</v>
          </cell>
          <cell r="E418">
            <v>1</v>
          </cell>
          <cell r="F418">
            <v>55.73</v>
          </cell>
          <cell r="G418">
            <v>70.349999999999994</v>
          </cell>
          <cell r="H418">
            <v>70.349999999999994</v>
          </cell>
        </row>
        <row r="419">
          <cell r="A419" t="str">
            <v>9.3.3</v>
          </cell>
          <cell r="C419" t="str">
            <v>CALHA METÁLICA</v>
          </cell>
          <cell r="F419">
            <v>0</v>
          </cell>
          <cell r="H419">
            <v>3850.79</v>
          </cell>
        </row>
        <row r="420">
          <cell r="A420" t="str">
            <v>9.3.3.1</v>
          </cell>
          <cell r="B420" t="str">
            <v>ED-50663</v>
          </cell>
          <cell r="C420" t="str">
            <v>CALHA EM CHAPA GALVANIZADA, ESP. 0,5MM (GSG-26), COM DESENVOLVIMENTO DE 50CM, INCLUSIVE IÇAMENTO MANUAL VERTICAL</v>
          </cell>
          <cell r="D420" t="str">
            <v>M</v>
          </cell>
          <cell r="E420">
            <v>61.9</v>
          </cell>
          <cell r="F420">
            <v>49.28</v>
          </cell>
          <cell r="G420">
            <v>62.21</v>
          </cell>
          <cell r="H420">
            <v>3850.79</v>
          </cell>
        </row>
        <row r="421">
          <cell r="A421" t="str">
            <v>9.3.4</v>
          </cell>
          <cell r="C421" t="str">
            <v>PVC PLUVIAL - SÉRIE REFORÇADA</v>
          </cell>
          <cell r="F421">
            <v>0</v>
          </cell>
          <cell r="H421">
            <v>3161.74</v>
          </cell>
        </row>
        <row r="422">
          <cell r="A422" t="str">
            <v>9.3.4.1</v>
          </cell>
          <cell r="B422" t="str">
            <v>ED-49961</v>
          </cell>
          <cell r="C422" t="str">
            <v>RALO HEMISFÉRICO, TIPO ABACAXI, DIÂMETRO DE 75MM, EXCLUSIVE CONDUTOR DE ÁGUA PLUVIAL</v>
          </cell>
          <cell r="D422" t="str">
            <v>UN</v>
          </cell>
          <cell r="E422">
            <v>5</v>
          </cell>
          <cell r="F422">
            <v>25.56</v>
          </cell>
          <cell r="G422">
            <v>32.26</v>
          </cell>
          <cell r="H422">
            <v>161.30000000000001</v>
          </cell>
        </row>
        <row r="423">
          <cell r="A423" t="str">
            <v>9.3.4.2</v>
          </cell>
          <cell r="B423" t="str">
            <v>ED-49962</v>
          </cell>
          <cell r="C423" t="str">
            <v>RALO HEMISFÉRICO, TIPO ABACAXI, DIÂMETRO DE 100MM, EXCLUSIVE CONDUTOR DE ÁGUA PLUVIAL</v>
          </cell>
          <cell r="D423" t="str">
            <v>UN</v>
          </cell>
          <cell r="E423">
            <v>5</v>
          </cell>
          <cell r="F423">
            <v>28.35</v>
          </cell>
          <cell r="G423">
            <v>35.78</v>
          </cell>
          <cell r="H423">
            <v>178.9</v>
          </cell>
        </row>
        <row r="424">
          <cell r="A424" t="str">
            <v>9.3.4.3</v>
          </cell>
          <cell r="B424" t="str">
            <v>ED-50037</v>
          </cell>
          <cell r="C424" t="str">
            <v>FORNECIMENTO E ASSENTAMENTO DE TUBO PVC RÍGIDO, ESGOTO, PBV - SÉRIE REFORÇADO, DN 75 MM (3"), INCLUSIVE CONEXÕES</v>
          </cell>
          <cell r="D424" t="str">
            <v>M</v>
          </cell>
          <cell r="E424">
            <v>26</v>
          </cell>
          <cell r="F424">
            <v>36.33</v>
          </cell>
          <cell r="G424">
            <v>45.86</v>
          </cell>
          <cell r="H424">
            <v>1192.3599999999999</v>
          </cell>
        </row>
        <row r="425">
          <cell r="A425" t="str">
            <v>9.3.4.4</v>
          </cell>
          <cell r="B425" t="str">
            <v>ED-50038</v>
          </cell>
          <cell r="C425" t="str">
            <v>FORNECIMENTO E ASSENTAMENTO DE TUBO PVC RÍGIDO, ESGOTO, PBV - SÉRIE REFORÇADO, DN 100 MM (4"), INCLUSIVE CONEXÕES</v>
          </cell>
          <cell r="D425" t="str">
            <v>M</v>
          </cell>
          <cell r="E425">
            <v>27</v>
          </cell>
          <cell r="F425">
            <v>47.8</v>
          </cell>
          <cell r="G425">
            <v>60.34</v>
          </cell>
          <cell r="H425">
            <v>1629.18</v>
          </cell>
        </row>
        <row r="426">
          <cell r="A426" t="str">
            <v>9.3.5</v>
          </cell>
          <cell r="C426" t="str">
            <v>PVC PLUVIAL (ENTERRADA) - SÉRIE REFORÇADA</v>
          </cell>
          <cell r="F426">
            <v>0</v>
          </cell>
          <cell r="H426">
            <v>3912.46</v>
          </cell>
        </row>
        <row r="427">
          <cell r="A427" t="str">
            <v>9.3.5.1</v>
          </cell>
          <cell r="B427" t="str">
            <v>ED-50037</v>
          </cell>
          <cell r="C427" t="str">
            <v>FORNECIMENTO E ASSENTAMENTO DE TUBO PVC RÍGIDO, ESGOTO, PBV - SÉRIE REFORÇADO, DN 75 MM (3"), INCLUSIVE CONEXÕES</v>
          </cell>
          <cell r="D427" t="str">
            <v>M</v>
          </cell>
          <cell r="E427">
            <v>9</v>
          </cell>
          <cell r="F427">
            <v>36.33</v>
          </cell>
          <cell r="G427">
            <v>45.86</v>
          </cell>
          <cell r="H427">
            <v>412.74</v>
          </cell>
        </row>
        <row r="428">
          <cell r="A428" t="str">
            <v>9.3.5.2</v>
          </cell>
          <cell r="B428" t="str">
            <v>ED-50038</v>
          </cell>
          <cell r="C428" t="str">
            <v>FORNECIMENTO E ASSENTAMENTO DE TUBO PVC RÍGIDO, ESGOTO, PBV - SÉRIE REFORÇADO, DN 100 MM (4"), INCLUSIVE CONEXÕES</v>
          </cell>
          <cell r="D428" t="str">
            <v>M</v>
          </cell>
          <cell r="E428">
            <v>58</v>
          </cell>
          <cell r="F428">
            <v>47.8</v>
          </cell>
          <cell r="G428">
            <v>60.34</v>
          </cell>
          <cell r="H428">
            <v>3499.72</v>
          </cell>
        </row>
        <row r="429">
          <cell r="F429">
            <v>0</v>
          </cell>
        </row>
        <row r="430">
          <cell r="A430">
            <v>10</v>
          </cell>
          <cell r="C430" t="str">
            <v>INSTALAÇÕES ELÉTRICAS</v>
          </cell>
          <cell r="F430">
            <v>0</v>
          </cell>
          <cell r="H430">
            <v>118326.48000000001</v>
          </cell>
        </row>
        <row r="431">
          <cell r="A431" t="str">
            <v>10.1</v>
          </cell>
          <cell r="C431" t="str">
            <v>MOVIMENTAÇÃO DE TERRA</v>
          </cell>
          <cell r="F431">
            <v>0</v>
          </cell>
          <cell r="H431">
            <v>3921.59</v>
          </cell>
        </row>
        <row r="432">
          <cell r="A432" t="str">
            <v>10.1.1</v>
          </cell>
          <cell r="C432" t="str">
            <v>MOVIMENTAÇÃO DE TERRA</v>
          </cell>
          <cell r="F432">
            <v>0</v>
          </cell>
          <cell r="H432">
            <v>3921.59</v>
          </cell>
        </row>
        <row r="433">
          <cell r="A433" t="str">
            <v>10.1.1.1</v>
          </cell>
          <cell r="B433" t="str">
            <v>ED-51107</v>
          </cell>
          <cell r="C433" t="str">
            <v>ESCAVAÇÃO MANUAL DE VALA COM PROFUNDIDADE MENOR OU IGUAL A 1,5M, INCLUSIVE DESCARGA LATERAL</v>
          </cell>
          <cell r="D433" t="str">
            <v>M3</v>
          </cell>
          <cell r="E433">
            <v>19.919999999999998</v>
          </cell>
          <cell r="F433">
            <v>48.31</v>
          </cell>
          <cell r="G433">
            <v>60.98</v>
          </cell>
          <cell r="H433">
            <v>1214.72</v>
          </cell>
        </row>
        <row r="434">
          <cell r="A434" t="str">
            <v>10.1.1.2</v>
          </cell>
          <cell r="B434" t="str">
            <v>ED-51094</v>
          </cell>
          <cell r="C434" t="str">
            <v>APILOAMENTO MECANIZADO EM FUNDO DE VALA COM PLACA VIBRATÓRIA, EXCLUSIVE ESCAVAÇÃO</v>
          </cell>
          <cell r="D434" t="str">
            <v>M2</v>
          </cell>
          <cell r="E434">
            <v>49.79999999999999</v>
          </cell>
          <cell r="F434">
            <v>9.2200000000000006</v>
          </cell>
          <cell r="G434">
            <v>11.63</v>
          </cell>
          <cell r="H434">
            <v>579.16999999999996</v>
          </cell>
        </row>
        <row r="435">
          <cell r="A435" t="str">
            <v>10.1.1.3</v>
          </cell>
          <cell r="B435" t="str">
            <v>ED-49814</v>
          </cell>
          <cell r="C435" t="str">
            <v>LASTRO DE AREIA, INCLUSIVE ADENSAMENTO E APILOAMENTO MANUAL</v>
          </cell>
          <cell r="D435" t="str">
            <v>M3</v>
          </cell>
          <cell r="E435">
            <v>1.4939999999999998</v>
          </cell>
          <cell r="F435">
            <v>123.22</v>
          </cell>
          <cell r="G435">
            <v>155.55000000000001</v>
          </cell>
          <cell r="H435">
            <v>232.39</v>
          </cell>
        </row>
        <row r="436">
          <cell r="A436" t="str">
            <v>10.1.1.4</v>
          </cell>
          <cell r="B436" t="str">
            <v>ED-51121</v>
          </cell>
          <cell r="C436" t="str">
            <v>REATERRO MANUAL DE VALA, INCLUSIVE ESPALHAMENTO E COMPACTAÇÃO MECANIZADA COM PLACA VIBRATÓRIA</v>
          </cell>
          <cell r="D436" t="str">
            <v>M3</v>
          </cell>
          <cell r="E436">
            <v>19.659849999999995</v>
          </cell>
          <cell r="F436">
            <v>31.01</v>
          </cell>
          <cell r="G436">
            <v>39.14</v>
          </cell>
          <cell r="H436">
            <v>769.48</v>
          </cell>
        </row>
        <row r="437">
          <cell r="A437" t="str">
            <v>10.1.1.5</v>
          </cell>
          <cell r="B437" t="str">
            <v>ED-51134</v>
          </cell>
          <cell r="C437" t="str">
            <v>TRANSPORTE DE MATERIAL DE QUALQUER NATUREZA COM CARRINHO DE MÃO, COM DISTÂNCIAS MAIORES QUE 50M E MENORES OU IGUAIS A 100M, INCLUSIVE CARGA/DESGARGA</v>
          </cell>
          <cell r="D437" t="str">
            <v>M3</v>
          </cell>
          <cell r="E437">
            <v>4.0517222222222253</v>
          </cell>
          <cell r="F437">
            <v>28.07</v>
          </cell>
          <cell r="G437">
            <v>35.43</v>
          </cell>
          <cell r="H437">
            <v>143.55000000000001</v>
          </cell>
        </row>
        <row r="438">
          <cell r="A438" t="str">
            <v>10.1.1.6</v>
          </cell>
          <cell r="B438" t="str">
            <v>ED-51125</v>
          </cell>
          <cell r="C438" t="str">
            <v>TRANSPORTE DE MATERIAL DEMOLIDO EM CAÇAMBA, EXCLUSIVE CARGA MANUAL OU MECÂNICA</v>
          </cell>
          <cell r="D438" t="str">
            <v>M3</v>
          </cell>
          <cell r="E438">
            <v>4.0517222222222253</v>
          </cell>
          <cell r="F438">
            <v>46.86</v>
          </cell>
          <cell r="G438">
            <v>59.15</v>
          </cell>
          <cell r="H438">
            <v>239.65</v>
          </cell>
        </row>
        <row r="439">
          <cell r="A439" t="str">
            <v>10.1.1.7</v>
          </cell>
          <cell r="B439">
            <v>100574</v>
          </cell>
          <cell r="C439" t="str">
            <v>ESPALHAMENTO DE MATERIAL COM TRATOR DE ESTEIRAS. AF_11/2019</v>
          </cell>
          <cell r="D439" t="str">
            <v>M3</v>
          </cell>
          <cell r="E439">
            <v>4.0517222222222253</v>
          </cell>
          <cell r="F439">
            <v>1.1000000000000001</v>
          </cell>
          <cell r="G439">
            <v>1.38</v>
          </cell>
          <cell r="H439">
            <v>5.59</v>
          </cell>
        </row>
        <row r="440">
          <cell r="A440" t="str">
            <v>10.1.1.8</v>
          </cell>
          <cell r="B440" t="str">
            <v>ED-24042</v>
          </cell>
          <cell r="C440" t="str">
            <v>FORNECIMENTO E INSTALAÇÃO DE FITA SUBTERRÂNEA PARA SINALIZAÇÃO DE REDES OU TUBULAÇÕES</v>
          </cell>
          <cell r="D440" t="str">
            <v>M</v>
          </cell>
          <cell r="E440">
            <v>166</v>
          </cell>
          <cell r="F440">
            <v>3.52</v>
          </cell>
          <cell r="G440">
            <v>4.4400000000000004</v>
          </cell>
          <cell r="H440">
            <v>737.04</v>
          </cell>
        </row>
        <row r="441">
          <cell r="A441" t="str">
            <v>10.2</v>
          </cell>
          <cell r="C441" t="str">
            <v>INFRAESTRUTURA</v>
          </cell>
          <cell r="F441">
            <v>0</v>
          </cell>
          <cell r="H441">
            <v>37407.61</v>
          </cell>
        </row>
        <row r="442">
          <cell r="A442" t="str">
            <v>10.2.1</v>
          </cell>
          <cell r="C442" t="str">
            <v>INFRAESTRUTURA</v>
          </cell>
          <cell r="F442">
            <v>0</v>
          </cell>
          <cell r="H442">
            <v>37407.61</v>
          </cell>
        </row>
        <row r="443">
          <cell r="A443" t="str">
            <v>10.2.1.1</v>
          </cell>
          <cell r="B443" t="str">
            <v>ITC-LAM-084</v>
          </cell>
          <cell r="C443" t="str">
            <v>CAIXA DE PASSAGEM PARA PISO EM ALUMÍNIO, TAMPA REVERSÍVEL (ANTIDERRAPANTE OU LISA), DIMENSÃO (150X150X100)MM, INCLUSIVE ACESSÓRIOS E FIXAÇÃO - BASEADO EM SETOP (ED-49165)</v>
          </cell>
          <cell r="D443" t="str">
            <v>UN</v>
          </cell>
          <cell r="E443">
            <v>1</v>
          </cell>
          <cell r="F443">
            <v>77.47</v>
          </cell>
          <cell r="G443">
            <v>97.79</v>
          </cell>
          <cell r="H443">
            <v>97.79</v>
          </cell>
        </row>
        <row r="444">
          <cell r="A444" t="str">
            <v>10.2.1.2</v>
          </cell>
          <cell r="B444" t="str">
            <v>ED-49166</v>
          </cell>
          <cell r="C444" t="str">
            <v>CAIXA DE PASSAGEM PARA PISO EM ALUMÍNIO, TAMPA REVERSÍVEL (ANTIDERRAPANTE OU LISA), DIMENSÃO (300X300X120)MM, INCLUSIVE ACESSÓRIOS E FIXAÇÃO</v>
          </cell>
          <cell r="D444" t="str">
            <v>UN</v>
          </cell>
          <cell r="E444">
            <v>2</v>
          </cell>
          <cell r="F444">
            <v>195.49</v>
          </cell>
          <cell r="G444">
            <v>246.78</v>
          </cell>
          <cell r="H444">
            <v>493.56</v>
          </cell>
        </row>
        <row r="445">
          <cell r="A445" t="str">
            <v>10.2.1.3</v>
          </cell>
          <cell r="B445" t="str">
            <v>ED-49187</v>
          </cell>
          <cell r="C445" t="str">
            <v>CAIXA DE LIGAÇÃO/PASSAGEM EM PVC RÍGIDO PARA ELETRODUTO, DIMENSÕES 4"X2", EMBUTIDA EM ALVENARIA - FORNECIMENTO E INSTALAÇÃO</v>
          </cell>
          <cell r="D445" t="str">
            <v>UN</v>
          </cell>
          <cell r="E445">
            <v>142</v>
          </cell>
          <cell r="F445">
            <v>7.69</v>
          </cell>
          <cell r="G445">
            <v>9.6999999999999993</v>
          </cell>
          <cell r="H445">
            <v>1377.4</v>
          </cell>
        </row>
        <row r="446">
          <cell r="A446" t="str">
            <v>10.2.1.4</v>
          </cell>
          <cell r="B446" t="str">
            <v>ITC-LAM-085</v>
          </cell>
          <cell r="C446" t="str">
            <v>CONDULETE DE ALUMÍNIO, TIPO "X", DIÂMETRO DE SAÍDA 1" (25MM), EXCLUSIVE MÓDULO, INCLUSIVE FIXAÇÃO E PLACA COM FURO CENTRAL</v>
          </cell>
          <cell r="D446" t="str">
            <v>UN</v>
          </cell>
          <cell r="E446">
            <v>87</v>
          </cell>
          <cell r="F446">
            <v>36.47</v>
          </cell>
          <cell r="G446">
            <v>46.03</v>
          </cell>
          <cell r="H446">
            <v>4004.61</v>
          </cell>
        </row>
        <row r="447">
          <cell r="A447" t="str">
            <v>10.2.1.5</v>
          </cell>
          <cell r="B447" t="str">
            <v>ED-49089</v>
          </cell>
          <cell r="C447" t="str">
            <v>CONDULETE DE ALUMÍNIO, TIPO "T", DIÂMETRO DE SAÍDA 1" (25MM), EXCLUSIVE MÓDULO E PLACA, INCLUSIVE FIXAÇÃO</v>
          </cell>
          <cell r="D447" t="str">
            <v>UN</v>
          </cell>
          <cell r="E447">
            <v>5</v>
          </cell>
          <cell r="F447">
            <v>31.79</v>
          </cell>
          <cell r="G447">
            <v>40.130000000000003</v>
          </cell>
          <cell r="H447">
            <v>200.65</v>
          </cell>
        </row>
        <row r="448">
          <cell r="A448" t="str">
            <v>10.2.1.6</v>
          </cell>
          <cell r="B448" t="str">
            <v>ED-49107</v>
          </cell>
          <cell r="C448" t="str">
            <v>CONDULETE DE ALUMÍNIO, TIPO "LR", DIÂMETRO DE SAÍDA 1" (25MM), EXCLUSIVE MÓDULO E PLACA, INCLUSIVE FIXAÇÃO</v>
          </cell>
          <cell r="D448" t="str">
            <v>UN</v>
          </cell>
          <cell r="E448">
            <v>77</v>
          </cell>
          <cell r="F448">
            <v>29.67</v>
          </cell>
          <cell r="G448">
            <v>37.450000000000003</v>
          </cell>
          <cell r="H448">
            <v>2883.65</v>
          </cell>
        </row>
        <row r="449">
          <cell r="A449" t="str">
            <v>10.2.1.7</v>
          </cell>
          <cell r="B449" t="str">
            <v>ED-17961</v>
          </cell>
          <cell r="C449" t="str">
            <v>CONDULETE DE ALUMÍNIO, TIPO "LB", DIÂMETRO DE SAÍDA 1.1/4" (32MM), EXCLUSIVE MÓDULO E PLACA, INCLUSIVE FIXAÇÃO</v>
          </cell>
          <cell r="D449" t="str">
            <v>UN</v>
          </cell>
          <cell r="E449">
            <v>4</v>
          </cell>
          <cell r="F449">
            <v>36.57</v>
          </cell>
          <cell r="G449">
            <v>46.16</v>
          </cell>
          <cell r="H449">
            <v>184.64</v>
          </cell>
        </row>
        <row r="450">
          <cell r="A450" t="str">
            <v>10.2.1.8</v>
          </cell>
          <cell r="B450" t="str">
            <v>ED-49098</v>
          </cell>
          <cell r="C450" t="str">
            <v>CONDULETE DE ALUMÍNIO, TIPO "X", DIÂMETRO DE SAÍDA 1" (25MM), EXCLUSIVE MÓDULO E PLACA, INCLUSIVE FIXAÇÃO</v>
          </cell>
          <cell r="D450" t="str">
            <v>UN</v>
          </cell>
          <cell r="E450">
            <v>44</v>
          </cell>
          <cell r="F450">
            <v>33.9</v>
          </cell>
          <cell r="G450">
            <v>42.79</v>
          </cell>
          <cell r="H450">
            <v>1882.76</v>
          </cell>
        </row>
        <row r="451">
          <cell r="A451" t="str">
            <v>10.2.1.9</v>
          </cell>
          <cell r="B451" t="str">
            <v>ED-17991</v>
          </cell>
          <cell r="C451" t="str">
            <v>PLACA CEGA PARA CONDULETE, COM DIÂMETRO DE SAÍDA 1" (25MM), EXCLUSIVE CONDULETE</v>
          </cell>
          <cell r="D451" t="str">
            <v>UN</v>
          </cell>
          <cell r="E451">
            <v>126</v>
          </cell>
          <cell r="F451">
            <v>4.6500000000000004</v>
          </cell>
          <cell r="G451">
            <v>5.87</v>
          </cell>
          <cell r="H451">
            <v>739.62</v>
          </cell>
        </row>
        <row r="452">
          <cell r="A452" t="str">
            <v>10.2.1.10</v>
          </cell>
          <cell r="B452" t="str">
            <v>ED-17992</v>
          </cell>
          <cell r="C452" t="str">
            <v>PLACA CEGA PARA CONDULETE, COM DIÂMETRO DE SAÍDA 1.1/4" (32MM), EXCLUSIVE CONDULETE</v>
          </cell>
          <cell r="D452" t="str">
            <v>UN</v>
          </cell>
          <cell r="E452">
            <v>4</v>
          </cell>
          <cell r="F452">
            <v>7.18</v>
          </cell>
          <cell r="G452">
            <v>9.06</v>
          </cell>
          <cell r="H452">
            <v>36.24</v>
          </cell>
        </row>
        <row r="453">
          <cell r="A453" t="str">
            <v>10.2.1.11</v>
          </cell>
          <cell r="B453" t="str">
            <v>ED-49414</v>
          </cell>
          <cell r="C453" t="str">
            <v>ELETRODUTO FLEXÍVEL CORRUGADO, PVC, ANTI-CHAMA, DN 25MM (3/4"), APLICADO EM ALVENARIA, INCLUSIVE RASGO</v>
          </cell>
          <cell r="D453" t="str">
            <v>M</v>
          </cell>
          <cell r="E453">
            <v>384</v>
          </cell>
          <cell r="F453">
            <v>7</v>
          </cell>
          <cell r="G453">
            <v>8.83</v>
          </cell>
          <cell r="H453">
            <v>3390.72</v>
          </cell>
        </row>
        <row r="454">
          <cell r="A454" t="str">
            <v>10.2.1.12</v>
          </cell>
          <cell r="B454" t="str">
            <v>ED-4155</v>
          </cell>
          <cell r="C454" t="str">
            <v>DUTO CORRUGADO EM PEAD (POLIETILENO DE ALTA DENSIDADE), PARA PROTEÇÃO DE CABOS SUBTERRÂNEOS DN 30 MM (1.1/4")</v>
          </cell>
          <cell r="D454" t="str">
            <v>M</v>
          </cell>
          <cell r="E454">
            <v>119</v>
          </cell>
          <cell r="F454">
            <v>19.61</v>
          </cell>
          <cell r="G454">
            <v>24.75</v>
          </cell>
          <cell r="H454">
            <v>2945.25</v>
          </cell>
        </row>
        <row r="455">
          <cell r="A455" t="str">
            <v>10.2.1.13</v>
          </cell>
          <cell r="B455" t="str">
            <v>ED-49295</v>
          </cell>
          <cell r="C455" t="str">
            <v>DUTO CORRUGADO EM PEAD (POLIETILENO DE ALTA DENSIDADE), PARA PROTEÇÃO DE CABOS SUBTERRÂNEOS DN 40 MM (1.1/2")</v>
          </cell>
          <cell r="D455" t="str">
            <v>M</v>
          </cell>
          <cell r="E455">
            <v>23</v>
          </cell>
          <cell r="F455">
            <v>20.350000000000001</v>
          </cell>
          <cell r="G455">
            <v>25.68</v>
          </cell>
          <cell r="H455">
            <v>590.64</v>
          </cell>
        </row>
        <row r="456">
          <cell r="A456" t="str">
            <v>10.2.1.14</v>
          </cell>
          <cell r="B456" t="str">
            <v>ED-49296</v>
          </cell>
          <cell r="C456" t="str">
            <v>DUTO CORRUGADO EM PEAD (POLIETILENO DE ALTA DENSIDADE), PARA PROTEÇÃO DE CABOS SUBTERRÂNEOS DN 50 MM (2")</v>
          </cell>
          <cell r="D456" t="str">
            <v>M</v>
          </cell>
          <cell r="E456">
            <v>6</v>
          </cell>
          <cell r="F456">
            <v>21.05</v>
          </cell>
          <cell r="G456">
            <v>26.57</v>
          </cell>
          <cell r="H456">
            <v>159.41999999999999</v>
          </cell>
        </row>
        <row r="457">
          <cell r="A457" t="str">
            <v>10.2.1.15</v>
          </cell>
          <cell r="B457" t="str">
            <v>ED-49297</v>
          </cell>
          <cell r="C457" t="str">
            <v>DUTO CORRUGADO EM PEAD (POLIETILENO DE ALTA DENSIDADE), PARA PROTEÇÃO DE CABOS SUBTERRÂNEOS DN 75 MM (3")</v>
          </cell>
          <cell r="D457" t="str">
            <v>M</v>
          </cell>
          <cell r="E457">
            <v>18</v>
          </cell>
          <cell r="F457">
            <v>33.9</v>
          </cell>
          <cell r="G457">
            <v>42.79</v>
          </cell>
          <cell r="H457">
            <v>770.22</v>
          </cell>
        </row>
        <row r="458">
          <cell r="A458" t="str">
            <v>10.2.1.16</v>
          </cell>
          <cell r="B458" t="str">
            <v>ED-49318</v>
          </cell>
          <cell r="C458" t="str">
            <v>ELETRODUTO DE AÇO GALVANIZADO LEVE, INCLUSIVE CONEXÕES, SUPORTES E FIXAÇÃO DN 25 (1")</v>
          </cell>
          <cell r="D458" t="str">
            <v>M</v>
          </cell>
          <cell r="E458">
            <v>462</v>
          </cell>
          <cell r="F458">
            <v>21.39</v>
          </cell>
          <cell r="G458">
            <v>27</v>
          </cell>
          <cell r="H458">
            <v>12474</v>
          </cell>
        </row>
        <row r="459">
          <cell r="A459" t="str">
            <v>10.2.1.17</v>
          </cell>
          <cell r="B459" t="str">
            <v>ED-49319</v>
          </cell>
          <cell r="C459" t="str">
            <v>ELETRODUTO DE AÇO GALVANIZADO MÉDIO, INCLUSIVE CONEXÕES, SUPORTES E FIXAÇÃO DN 32 (1.1/4")</v>
          </cell>
          <cell r="D459" t="str">
            <v>M</v>
          </cell>
          <cell r="E459">
            <v>54</v>
          </cell>
          <cell r="F459">
            <v>32.31</v>
          </cell>
          <cell r="G459">
            <v>40.78</v>
          </cell>
          <cell r="H459">
            <v>2202.12</v>
          </cell>
        </row>
        <row r="460">
          <cell r="A460" t="str">
            <v>10.2.1.18</v>
          </cell>
          <cell r="B460" t="str">
            <v>ED-19510</v>
          </cell>
          <cell r="C460" t="str">
            <v>ELETROCALHA LISA (100X50)MM EM CHAPA DE AÇO GALVANIZADO #18, COM TRATAMENTO PRÉ-ZINCADO, INCLUSIVE TAMPA DE ENCAIXE, FIXAÇÃO SUPERIOR, CONEXÕES E ACESSÓRIOS</v>
          </cell>
          <cell r="D460" t="str">
            <v>M</v>
          </cell>
          <cell r="E460">
            <v>36</v>
          </cell>
          <cell r="F460">
            <v>65.45</v>
          </cell>
          <cell r="G460">
            <v>82.62</v>
          </cell>
          <cell r="H460">
            <v>2974.32</v>
          </cell>
        </row>
        <row r="461">
          <cell r="A461" t="str">
            <v>10.3</v>
          </cell>
          <cell r="C461" t="str">
            <v>INTERRUPTORES, TOMADAS, LUMINÁRIAS E SENSORES</v>
          </cell>
          <cell r="H461">
            <v>33268.720000000001</v>
          </cell>
        </row>
        <row r="462">
          <cell r="A462" t="str">
            <v>10.3.1</v>
          </cell>
          <cell r="C462" t="str">
            <v>INTERRUPTORES, TOMADAS, LUMINÁRIAS E SENSORES</v>
          </cell>
          <cell r="H462">
            <v>33268.720000000001</v>
          </cell>
        </row>
        <row r="463">
          <cell r="A463" t="str">
            <v>10.3.1.1</v>
          </cell>
          <cell r="B463" t="str">
            <v>ED-15733</v>
          </cell>
          <cell r="C463" t="str">
            <v>CONJUNTO DE UM (1) INTERRUPTOR SIMPLES, CORRENTE 10A, TENSÃO 250V, (10A-250V), COM PLACA 4"X2" DE UM (1) POSTO, INCLUSIVE FORNECIMENTO, INSTALAÇÃO, SUPORTE, MÓDULO E PLACA</v>
          </cell>
          <cell r="D463" t="str">
            <v>UN</v>
          </cell>
          <cell r="E463">
            <v>21</v>
          </cell>
          <cell r="F463">
            <v>18.36</v>
          </cell>
          <cell r="G463">
            <v>23.17</v>
          </cell>
          <cell r="H463">
            <v>486.57</v>
          </cell>
        </row>
        <row r="464">
          <cell r="A464" t="str">
            <v>10.3.1.2</v>
          </cell>
          <cell r="B464" t="str">
            <v>ED-15739</v>
          </cell>
          <cell r="C464" t="str">
            <v>CONJUNTO DE DOIS (2) INTERRUPTORES SIMPLES, CORRENTE 10A, TENSÃO 250V, (10A-250V), COM PLACA 4"X2" DE DOIS (2) POSTOS, INCLUSIVE FORNECIMENTO, INSTALAÇÃO, SUPORTE, MÓDULO E PLACA</v>
          </cell>
          <cell r="D464" t="str">
            <v>UN</v>
          </cell>
          <cell r="E464">
            <v>2</v>
          </cell>
          <cell r="F464">
            <v>28.16</v>
          </cell>
          <cell r="G464">
            <v>35.54</v>
          </cell>
          <cell r="H464">
            <v>71.08</v>
          </cell>
        </row>
        <row r="465">
          <cell r="A465" t="str">
            <v>10.3.1.3</v>
          </cell>
          <cell r="B465" t="str">
            <v>ED-15736</v>
          </cell>
          <cell r="C465" t="str">
            <v>CONJUNTO DE UM (1) INTERRUPTOR PARALELO, CORRENTE 10A, TENSÃO 250V, (10A-250V), COM PLACA 4"X2" DE UM (1) POSTO, INCLUSIVE FORNECIMENTO, INSTALAÇÃO, SUPORTE, MÓDULO E PLACA</v>
          </cell>
          <cell r="D465" t="str">
            <v>UN</v>
          </cell>
          <cell r="E465">
            <v>5</v>
          </cell>
          <cell r="F465">
            <v>19.920000000000002</v>
          </cell>
          <cell r="G465">
            <v>25.14</v>
          </cell>
          <cell r="H465">
            <v>125.7</v>
          </cell>
        </row>
        <row r="466">
          <cell r="A466" t="str">
            <v>10.3.1.4</v>
          </cell>
          <cell r="B466" t="str">
            <v>ED-15765</v>
          </cell>
          <cell r="C466" t="str">
            <v>CONJUNTO DE UM (1) INTERRUPTOR SIMPLES, CORRENTE 10A, TENSÃO 250V, (10A-250V) E UMA (1) TOMADA PADRÃO, TRÊS (3) POLOS, CORRENTE 10A, TENSÃO 250V, (2P+T/10A-250V), COM PLACA 4"X2" DE DOIS (2) POSTOS, INCLUSIVE FORNECIMENTO, INSTALAÇÃO, SUPORTE, MÓDULO E PLACA</v>
          </cell>
          <cell r="D466" t="str">
            <v>UN</v>
          </cell>
          <cell r="E466">
            <v>9</v>
          </cell>
          <cell r="F466">
            <v>28.66</v>
          </cell>
          <cell r="G466">
            <v>36.18</v>
          </cell>
          <cell r="H466">
            <v>325.62</v>
          </cell>
        </row>
        <row r="467">
          <cell r="A467" t="str">
            <v>10.3.1.5</v>
          </cell>
          <cell r="B467" t="str">
            <v>ED-15763</v>
          </cell>
          <cell r="C467" t="str">
            <v>CONJUNTO DE UM (1) MÓDULO COM FURO PARA SAÍDA DE FIO Ø10MM, COM PLACA 4"X2" DE UM (1) POSTO, INCLUSIVE FORNECIMENTO, INSTALAÇÃO, SUPORTE, MÓDULO E PLACA</v>
          </cell>
          <cell r="D467" t="str">
            <v>UN</v>
          </cell>
          <cell r="E467">
            <v>4</v>
          </cell>
          <cell r="F467">
            <v>9.3000000000000007</v>
          </cell>
          <cell r="G467">
            <v>11.74</v>
          </cell>
          <cell r="H467">
            <v>46.96</v>
          </cell>
        </row>
        <row r="468">
          <cell r="A468" t="str">
            <v>10.3.1.6</v>
          </cell>
          <cell r="B468" t="str">
            <v>ED-15748</v>
          </cell>
          <cell r="C468" t="str">
            <v>CONJUNTO DE UMA (1) TOMADA PADRÃO, TRÊS (3) POLOS, CORRENTE 10A, TENSÃO 250V, (2P+T/10A-250V), COM PLACA 4"X2" DE UM (1) POSTO, INCLUSIVE FORNECIMENTO, INSTALAÇÃO, SUPORTE, MÓDULO E PLACA</v>
          </cell>
          <cell r="D468" t="str">
            <v>UN</v>
          </cell>
          <cell r="E468">
            <v>80</v>
          </cell>
          <cell r="F468">
            <v>18.86</v>
          </cell>
          <cell r="G468">
            <v>23.8</v>
          </cell>
          <cell r="H468">
            <v>1904</v>
          </cell>
        </row>
        <row r="469">
          <cell r="A469" t="str">
            <v>10.3.1.7</v>
          </cell>
          <cell r="B469" t="str">
            <v>ED-15755</v>
          </cell>
          <cell r="C469" t="str">
            <v>CONJUNTO DE DUAS (2) TOMADAS PADRÃO, TRÊS (3) POLOS, CORRENTE 10A, TENSÃO 250V, (2P+T/10A-250V), COM PLACA 4"X2" DE DOIS (2) POSTOS, INCLUSIVE FORNECIMENTO, INSTALAÇÃO, SUPORTE, MÓDULO E PLACA</v>
          </cell>
          <cell r="D469" t="str">
            <v>UN</v>
          </cell>
          <cell r="E469">
            <v>16</v>
          </cell>
          <cell r="F469">
            <v>29.15</v>
          </cell>
          <cell r="G469">
            <v>36.79</v>
          </cell>
          <cell r="H469">
            <v>588.64</v>
          </cell>
        </row>
        <row r="470">
          <cell r="A470" t="str">
            <v>10.3.1.8</v>
          </cell>
          <cell r="B470" t="str">
            <v>ED-15749</v>
          </cell>
          <cell r="C470" t="str">
            <v>CONJUNTO DE UMA (1) TOMADA PADRÃO, TRÊS (3) POLOS, CORRENTE 20A, TENSÃO 250V, (2P+T/20A-250V), COM PLACA 4"X2" DE UM (1) POSTO, INCLUSIVE FORNECIMENTO, INSTALAÇÃO, SUPORTE, MÓDULO E PLACA</v>
          </cell>
          <cell r="D470" t="str">
            <v>UN</v>
          </cell>
          <cell r="E470">
            <v>4</v>
          </cell>
          <cell r="F470">
            <v>20.07</v>
          </cell>
          <cell r="G470">
            <v>25.33</v>
          </cell>
          <cell r="H470">
            <v>101.32</v>
          </cell>
        </row>
        <row r="471">
          <cell r="A471" t="str">
            <v>10.3.1.9</v>
          </cell>
          <cell r="B471" t="str">
            <v>ITC-LAM-091</v>
          </cell>
          <cell r="C471" t="str">
            <v>TAMPA PARA CAIXA UNHA DE PISO ALUMINIO DUPLA 4X4 CROMADO - BASEADO EM SBC (061442)</v>
          </cell>
          <cell r="D471" t="str">
            <v>UN</v>
          </cell>
          <cell r="E471">
            <v>4</v>
          </cell>
          <cell r="F471">
            <v>48.31</v>
          </cell>
          <cell r="G471">
            <v>60.98</v>
          </cell>
          <cell r="H471">
            <v>243.92</v>
          </cell>
        </row>
        <row r="472">
          <cell r="A472" t="str">
            <v>10.3.1.10</v>
          </cell>
          <cell r="B472" t="str">
            <v>ED-27080</v>
          </cell>
          <cell r="C472" t="str">
            <v>LUMINÁRIA COMERCIAL COM ALETAS DE EMBUTIR COMPLETA, PARA DUAS (2) LÂMPADAS TUBULARES LED 2X9W-ØT8, TEMPERATURA DA COR 6500K, FORNECIMENTO E INSTALAÇÃO, INCLUSIVE BASE E LÂMPADA</v>
          </cell>
          <cell r="D472" t="str">
            <v>UN</v>
          </cell>
          <cell r="E472">
            <v>14</v>
          </cell>
          <cell r="F472">
            <v>204.16</v>
          </cell>
          <cell r="G472">
            <v>257.73</v>
          </cell>
          <cell r="H472">
            <v>3608.22</v>
          </cell>
        </row>
        <row r="473">
          <cell r="A473" t="str">
            <v>10.3.1.11</v>
          </cell>
          <cell r="B473" t="str">
            <v>ED-27086</v>
          </cell>
          <cell r="C473" t="str">
            <v>LUMINÁRIA COMERCIAL COM ALETAS DE SOBREPOR COMPLETA, PARA DUAS (2) LÂMPADAS TUBULARES LED 2X9W-ØT8, TEMPERATURA DA COR 6500K, FORNECIMENTO E INSTALAÇÃO, INCLUSIVE BASE E LÂMPADA</v>
          </cell>
          <cell r="D473" t="str">
            <v>UN</v>
          </cell>
          <cell r="E473">
            <v>1</v>
          </cell>
          <cell r="F473">
            <v>192.98</v>
          </cell>
          <cell r="G473">
            <v>243.61</v>
          </cell>
          <cell r="H473">
            <v>243.61</v>
          </cell>
        </row>
        <row r="474">
          <cell r="A474" t="str">
            <v>10.3.1.12</v>
          </cell>
          <cell r="B474" t="str">
            <v>ED-27082</v>
          </cell>
          <cell r="C474" t="str">
            <v>LUMINÁRIA COMERCIAL COM ALETAS DE EMBUTIR COMPLETA, PARA DUAS (2) LÂMPADAS TUBULARES LED 2X18W-ØT8, TEMPERATURA DA COR 6500K, FORNECIMENTO E INSTALAÇÃO, INCLUSIVE BASE E LÂMPADA</v>
          </cell>
          <cell r="D474" t="str">
            <v>UN</v>
          </cell>
          <cell r="E474">
            <v>59</v>
          </cell>
          <cell r="F474">
            <v>219.76</v>
          </cell>
          <cell r="G474">
            <v>277.42</v>
          </cell>
          <cell r="H474">
            <v>16367.78</v>
          </cell>
        </row>
        <row r="475">
          <cell r="A475" t="str">
            <v>10.3.1.13</v>
          </cell>
          <cell r="B475" t="str">
            <v>ITC-LAM-092</v>
          </cell>
          <cell r="C475" t="str">
            <v>LUMINÁRIA ARANDELA TIPO TARTARUGA COMPLETA, 12W, AVANT HUMMER, FORNECIMENTO E INSTALAÇÃO - BASEADO EM SETOP (ED-49402)</v>
          </cell>
          <cell r="D475" t="str">
            <v>UN</v>
          </cell>
          <cell r="E475">
            <v>2</v>
          </cell>
          <cell r="F475">
            <v>35.950000000000003</v>
          </cell>
          <cell r="G475">
            <v>45.38</v>
          </cell>
          <cell r="H475">
            <v>90.76</v>
          </cell>
        </row>
        <row r="476">
          <cell r="A476" t="str">
            <v>10.3.1.14</v>
          </cell>
          <cell r="B476" t="str">
            <v>ITC-LAM-093</v>
          </cell>
          <cell r="C476" t="str">
            <v>LUMINAÇÃO POSTE METÁLICO 4M COM LUMINÁRIA LED DE 54W - BASEADO EM FDE (09.11.074)</v>
          </cell>
          <cell r="D476" t="str">
            <v>UN</v>
          </cell>
          <cell r="E476">
            <v>4</v>
          </cell>
          <cell r="F476">
            <v>1495.7</v>
          </cell>
          <cell r="G476">
            <v>1888.17</v>
          </cell>
          <cell r="H476">
            <v>7552.68</v>
          </cell>
        </row>
        <row r="477">
          <cell r="A477" t="str">
            <v>10.3.1.15</v>
          </cell>
          <cell r="B477" t="str">
            <v>ED-49524</v>
          </cell>
          <cell r="C477" t="str">
            <v>RELÉ FOTOELÉTRICO, TENSÃO 220V COM CAPACIDADE DE CARGA 1800VA, INCLUSIVE BASE E INSTALAÇÃO</v>
          </cell>
          <cell r="D477" t="str">
            <v>UN</v>
          </cell>
          <cell r="E477">
            <v>2</v>
          </cell>
          <cell r="F477">
            <v>35.01</v>
          </cell>
          <cell r="G477">
            <v>44.19</v>
          </cell>
          <cell r="H477">
            <v>88.38</v>
          </cell>
        </row>
        <row r="478">
          <cell r="A478" t="str">
            <v>10.3.1.16</v>
          </cell>
          <cell r="B478" t="str">
            <v>ITC-LAM-086</v>
          </cell>
          <cell r="C478" t="str">
            <v>FORNECIMENTO E INSTALAÇÃO DE BOTOEIRA E SIRENE AUDIOVISUAL DE EMERGÊNCIA, EM BANHEIRO PNE - BASEADO EM ORSE (12514)</v>
          </cell>
          <cell r="D478" t="str">
            <v>UN</v>
          </cell>
          <cell r="E478">
            <v>2</v>
          </cell>
          <cell r="F478">
            <v>563.79999999999995</v>
          </cell>
          <cell r="G478">
            <v>711.74</v>
          </cell>
          <cell r="H478">
            <v>1423.48</v>
          </cell>
        </row>
        <row r="479">
          <cell r="A479" t="str">
            <v>10.4</v>
          </cell>
          <cell r="C479" t="str">
            <v>CABEAMENTO</v>
          </cell>
          <cell r="H479">
            <v>24918.939999999995</v>
          </cell>
        </row>
        <row r="480">
          <cell r="A480" t="str">
            <v>10.4.1</v>
          </cell>
          <cell r="C480" t="str">
            <v>CABEAMENTO</v>
          </cell>
          <cell r="H480">
            <v>24918.939999999995</v>
          </cell>
        </row>
        <row r="481">
          <cell r="A481" t="str">
            <v>10.4.1.1</v>
          </cell>
          <cell r="B481" t="str">
            <v>ED-48951</v>
          </cell>
          <cell r="C481" t="str">
            <v>CABO DE COBRE FLEXÍVEL, CLASSE 5, ISOLAMENTO TIPO LSHF/ATOX, NÃO HALOGENADO, ANTICHAMA, TERMOPLÁSTICO, UNIPOLAR, SEÇÃO 2,5 MM2, 70°C, 450/750V</v>
          </cell>
          <cell r="D481" t="str">
            <v>M</v>
          </cell>
          <cell r="E481">
            <v>3364</v>
          </cell>
          <cell r="F481">
            <v>2.83</v>
          </cell>
          <cell r="G481">
            <v>3.57</v>
          </cell>
          <cell r="H481">
            <v>12009.48</v>
          </cell>
        </row>
        <row r="482">
          <cell r="A482" t="str">
            <v>10.4.1.2</v>
          </cell>
          <cell r="B482" t="str">
            <v>ED-48956</v>
          </cell>
          <cell r="C482" t="str">
            <v>CABO DE COBRE FLEXÍVEL, CLASSE 5, ISOLAMENTO TIPO LSHF/ATOX, NÃO HALOGENADO, ANTICHAMA, TERMOPLÁSTICO, UNIPOLAR, SEÇÃO 4 MM2, 70°C, 450/750V</v>
          </cell>
          <cell r="D482" t="str">
            <v>M</v>
          </cell>
          <cell r="E482">
            <v>215</v>
          </cell>
          <cell r="F482">
            <v>4.22</v>
          </cell>
          <cell r="G482">
            <v>5.32</v>
          </cell>
          <cell r="H482">
            <v>1143.8</v>
          </cell>
        </row>
        <row r="483">
          <cell r="A483" t="str">
            <v>10.4.1.3</v>
          </cell>
          <cell r="B483" t="str">
            <v>ED-48961</v>
          </cell>
          <cell r="C483" t="str">
            <v>CABO DE COBRE FLEXÍVEL, CLASSE 5, ISOLAMENTO TIPO LSHF/ATOX, NÃO HALOGENADO, ANTICHAMA, TERMOPLÁSTICO, UNIPOLAR, SEÇÃO 6 MM2, 70°C, 450/750V</v>
          </cell>
          <cell r="D483" t="str">
            <v>M</v>
          </cell>
          <cell r="E483">
            <v>42</v>
          </cell>
          <cell r="F483">
            <v>5.59</v>
          </cell>
          <cell r="G483">
            <v>7.05</v>
          </cell>
          <cell r="H483">
            <v>296.10000000000002</v>
          </cell>
        </row>
        <row r="484">
          <cell r="A484" t="str">
            <v>10.4.1.4</v>
          </cell>
          <cell r="B484" t="str">
            <v>ED-48989</v>
          </cell>
          <cell r="C484" t="str">
            <v>CABO DE COBRE FLEXÍVEL, CLASSE 5, ISOLAMENTO TIPO EPR/HEPR, NÃO HALOGENADO, ANTICHAMA, TERMOFIXO, UNIPOLAR, SEÇÃO 2,5 MM2, 90°C, 0,6/1KV</v>
          </cell>
          <cell r="D484" t="str">
            <v>M</v>
          </cell>
          <cell r="E484">
            <v>740</v>
          </cell>
          <cell r="F484">
            <v>2.96</v>
          </cell>
          <cell r="G484">
            <v>3.73</v>
          </cell>
          <cell r="H484">
            <v>2760.2</v>
          </cell>
        </row>
        <row r="485">
          <cell r="A485" t="str">
            <v>10.4.1.5</v>
          </cell>
          <cell r="B485" t="str">
            <v>ED-48998</v>
          </cell>
          <cell r="C485" t="str">
            <v>CABO DE COBRE FLEXÍVEL, CLASSE 5, ISOLAMENTO TIPO EPR/HEPR, NÃO HALOGENADO, ANTICHAMA, TERMOFIXO, UNIPOLAR, SEÇÃO 10 MM2, 90°C, 0,6/1KV</v>
          </cell>
          <cell r="D485" t="str">
            <v>M</v>
          </cell>
          <cell r="E485">
            <v>200</v>
          </cell>
          <cell r="F485">
            <v>9.27</v>
          </cell>
          <cell r="G485">
            <v>11.7</v>
          </cell>
          <cell r="H485">
            <v>2340</v>
          </cell>
        </row>
        <row r="486">
          <cell r="A486" t="str">
            <v>10.4.1.6</v>
          </cell>
          <cell r="B486" t="str">
            <v>ED-49001</v>
          </cell>
          <cell r="C486" t="str">
            <v>CABO DE COBRE FLEXÍVEL, CLASSE 5, ISOLAMENTO TIPO EPR/HEPR, NÃO HALOGENADO, ANTICHAMA, TERMOFIXO, UNIPOLAR, SEÇÃO 16 MM2, 90°C, 0,6/1KV</v>
          </cell>
          <cell r="D486" t="str">
            <v>M</v>
          </cell>
          <cell r="E486">
            <v>78</v>
          </cell>
          <cell r="F486">
            <v>12.31</v>
          </cell>
          <cell r="G486">
            <v>15.54</v>
          </cell>
          <cell r="H486">
            <v>1212.1199999999999</v>
          </cell>
        </row>
        <row r="487">
          <cell r="A487" t="str">
            <v>10.4.1.7</v>
          </cell>
          <cell r="B487" t="str">
            <v>ED-49007</v>
          </cell>
          <cell r="C487" t="str">
            <v>CABO DE COBRE FLEXÍVEL, CLASSE 5, ISOLAMENTO TIPO EPR/HEPR, NÃO HALOGENADO, ANTICHAMA, TERMOFIXO, UNIPOLAR, SEÇÃO 35 MM2, 90°C, 0,6/1KV</v>
          </cell>
          <cell r="D487" t="str">
            <v>M</v>
          </cell>
          <cell r="E487">
            <v>30</v>
          </cell>
          <cell r="F487">
            <v>24.26</v>
          </cell>
          <cell r="G487">
            <v>30.62</v>
          </cell>
          <cell r="H487">
            <v>918.6</v>
          </cell>
        </row>
        <row r="488">
          <cell r="A488" t="str">
            <v>10.4.1.8</v>
          </cell>
          <cell r="B488" t="str">
            <v>ED-49013</v>
          </cell>
          <cell r="C488" t="str">
            <v>CABO DE COBRE FLEXÍVEL, CLASSE 5, ISOLAMENTO TIPO EPR/HEPR, NÃO HALOGENADO, ANTICHAMA, TERMOFIXO, UNIPOLAR, SEÇÃO 70 MM2, 90°C, 0,6/1KV</v>
          </cell>
          <cell r="D488" t="str">
            <v>M</v>
          </cell>
          <cell r="E488">
            <v>72</v>
          </cell>
          <cell r="F488">
            <v>46.64</v>
          </cell>
          <cell r="G488">
            <v>58.87</v>
          </cell>
          <cell r="H488">
            <v>4238.6400000000003</v>
          </cell>
        </row>
        <row r="489">
          <cell r="A489" t="str">
            <v>10.5</v>
          </cell>
          <cell r="C489" t="str">
            <v>QUADROS DE DISTRIBUIÇÃO</v>
          </cell>
          <cell r="F489" t="e">
            <v>#VALUE!</v>
          </cell>
          <cell r="G489" t="e">
            <v>#VALUE!</v>
          </cell>
          <cell r="H489">
            <v>9764.1900000000023</v>
          </cell>
        </row>
        <row r="490">
          <cell r="A490" t="str">
            <v>10.5.1</v>
          </cell>
          <cell r="C490" t="str">
            <v>QUADRO DE DISTRIBUIÇÃO DE CARGAS (QDC-01)</v>
          </cell>
          <cell r="F490" t="e">
            <v>#VALUE!</v>
          </cell>
          <cell r="G490" t="e">
            <v>#VALUE!</v>
          </cell>
          <cell r="H490">
            <v>2624.04</v>
          </cell>
        </row>
        <row r="491">
          <cell r="A491" t="str">
            <v>10.5.1.1</v>
          </cell>
          <cell r="B491" t="str">
            <v>ED-49504</v>
          </cell>
          <cell r="C491" t="str">
            <v>QUADRO DE DISTRIBUIÇÃO PARA 50 MÓDULOS COM BARRAMENTO 100 A</v>
          </cell>
          <cell r="D491" t="str">
            <v>UN</v>
          </cell>
          <cell r="E491">
            <v>1</v>
          </cell>
          <cell r="F491">
            <v>812.98</v>
          </cell>
          <cell r="G491">
            <v>1026.3</v>
          </cell>
          <cell r="H491">
            <v>1026.3</v>
          </cell>
        </row>
        <row r="492">
          <cell r="A492" t="str">
            <v>10.5.1.2</v>
          </cell>
          <cell r="B492" t="str">
            <v>ITC-LAM-087</v>
          </cell>
          <cell r="C492" t="str">
            <v>DISPOSITIVO DPS CLASSE II, 1 POLO, TENSÃO MÁXIMA DE 275 V - BASEADO EM ORSE (13174)</v>
          </cell>
          <cell r="D492" t="str">
            <v>UN</v>
          </cell>
          <cell r="E492">
            <v>4</v>
          </cell>
          <cell r="F492">
            <v>88.63</v>
          </cell>
          <cell r="G492">
            <v>111.88</v>
          </cell>
          <cell r="H492">
            <v>447.52</v>
          </cell>
        </row>
        <row r="493">
          <cell r="A493" t="str">
            <v>10.5.1.3</v>
          </cell>
          <cell r="B493" t="str">
            <v>ED-34460</v>
          </cell>
          <cell r="C493" t="str">
            <v>DISJUNTOR MONOPOLAR TIPO DIN, CORRENTE NOMINAL DE 10A, FORNECIMENTO E INSTALAÇÃO, INCLUSIVE TERMINAL ILHÓS</v>
          </cell>
          <cell r="D493" t="str">
            <v>UN</v>
          </cell>
          <cell r="E493">
            <v>4</v>
          </cell>
          <cell r="F493">
            <v>9.6999999999999993</v>
          </cell>
          <cell r="G493">
            <v>12.24</v>
          </cell>
          <cell r="H493">
            <v>48.96</v>
          </cell>
        </row>
        <row r="494">
          <cell r="A494" t="str">
            <v>10.5.1.4</v>
          </cell>
          <cell r="B494" t="str">
            <v>ED-34473</v>
          </cell>
          <cell r="C494" t="str">
            <v>DISJUNTOR BIPOLAR TIPO DIN, CORRENTE NOMINAL DE 10A, FORNECIMENTO E INSTALAÇÃO, INCLUSIVE TERMINAL ILHÓS</v>
          </cell>
          <cell r="D494" t="str">
            <v>UN</v>
          </cell>
          <cell r="E494">
            <v>1</v>
          </cell>
          <cell r="F494">
            <v>29.88</v>
          </cell>
          <cell r="G494">
            <v>37.72</v>
          </cell>
          <cell r="H494">
            <v>37.72</v>
          </cell>
        </row>
        <row r="495">
          <cell r="A495" t="str">
            <v>10.5.1.5</v>
          </cell>
          <cell r="B495" t="str">
            <v>ED-34461</v>
          </cell>
          <cell r="C495" t="str">
            <v>DISJUNTOR MONOPOLAR TIPO DIN, CORRENTE NOMINAL DE 16A, FORNECIMENTO E INSTALAÇÃO, INCLUSIVE TERMINAL ILHÓS</v>
          </cell>
          <cell r="D495" t="str">
            <v>UN</v>
          </cell>
          <cell r="E495">
            <v>9</v>
          </cell>
          <cell r="F495">
            <v>9.6999999999999993</v>
          </cell>
          <cell r="G495">
            <v>12.24</v>
          </cell>
          <cell r="H495">
            <v>110.16</v>
          </cell>
        </row>
        <row r="496">
          <cell r="A496" t="str">
            <v>10.5.1.6</v>
          </cell>
          <cell r="B496" t="str">
            <v>ED-34474</v>
          </cell>
          <cell r="C496" t="str">
            <v>DISJUNTOR BIPOLAR TIPO DIN, CORRENTE NOMINAL DE 16A, FORNECIMENTO E INSTALAÇÃO, INCLUSIVE TERMINAL ILHÓS</v>
          </cell>
          <cell r="D496" t="str">
            <v>UN</v>
          </cell>
          <cell r="E496">
            <v>2</v>
          </cell>
          <cell r="F496">
            <v>29.88</v>
          </cell>
          <cell r="G496">
            <v>37.72</v>
          </cell>
          <cell r="H496">
            <v>75.44</v>
          </cell>
        </row>
        <row r="497">
          <cell r="A497" t="str">
            <v>10.5.1.7</v>
          </cell>
          <cell r="B497" t="str">
            <v>ED-34493</v>
          </cell>
          <cell r="C497" t="str">
            <v>DISJUNTOR TRIPOLAR TIPO DIN, CORRENTE NOMINAL DE 63A, FORNECIMENTO E INSTALAÇÃO, INCLUSIVE TERMINAL ILHÓS</v>
          </cell>
          <cell r="D497" t="str">
            <v>UN</v>
          </cell>
          <cell r="E497">
            <v>1</v>
          </cell>
          <cell r="F497">
            <v>55.4</v>
          </cell>
          <cell r="G497">
            <v>69.930000000000007</v>
          </cell>
          <cell r="H497">
            <v>69.930000000000007</v>
          </cell>
        </row>
        <row r="498">
          <cell r="A498" t="str">
            <v>10.5.1.8</v>
          </cell>
          <cell r="B498" t="str">
            <v>ED-15114</v>
          </cell>
          <cell r="C498" t="str">
            <v>DISJUNTOR DE PROTEÇÃO DIFERENCIAL RESIDUAL (DR), BIPOLAR, TIPO DIN, CORRENTE NOMINAL DE 25A, ALTA SENSIBILIDADE, CORRENTE DIFERENCIAL RESIDUAL NOMINAL COM ATUAÇÃO DE 30MA</v>
          </cell>
          <cell r="D498" t="str">
            <v>UN</v>
          </cell>
          <cell r="E498">
            <v>7</v>
          </cell>
          <cell r="F498">
            <v>91.44</v>
          </cell>
          <cell r="G498">
            <v>115.43</v>
          </cell>
          <cell r="H498">
            <v>808.01</v>
          </cell>
        </row>
        <row r="499">
          <cell r="A499" t="str">
            <v>10.5.2</v>
          </cell>
          <cell r="C499" t="str">
            <v>QUADRO DE DISTRIBUIÇÃO DE CARGAS (QDC-02)</v>
          </cell>
          <cell r="F499" t="e">
            <v>#VALUE!</v>
          </cell>
          <cell r="G499" t="e">
            <v>#VALUE!</v>
          </cell>
          <cell r="H499">
            <v>3103.7799999999997</v>
          </cell>
        </row>
        <row r="500">
          <cell r="A500" t="str">
            <v>10.5.2.1</v>
          </cell>
          <cell r="B500" t="str">
            <v>ED-49504</v>
          </cell>
          <cell r="C500" t="str">
            <v>QUADRO DE DISTRIBUIÇÃO PARA 50 MÓDULOS COM BARRAMENTO 100 A</v>
          </cell>
          <cell r="D500" t="str">
            <v>UN</v>
          </cell>
          <cell r="E500">
            <v>1</v>
          </cell>
          <cell r="F500">
            <v>812.98</v>
          </cell>
          <cell r="G500">
            <v>1026.3</v>
          </cell>
          <cell r="H500">
            <v>1026.3</v>
          </cell>
        </row>
        <row r="501">
          <cell r="A501" t="str">
            <v>10.5.2.2</v>
          </cell>
          <cell r="B501" t="str">
            <v>ITC-LAM-087</v>
          </cell>
          <cell r="C501" t="str">
            <v>DISPOSITIVO DPS CLASSE II, 1 POLO, TENSÃO MÁXIMA DE 275 V - BASEADO EM ORSE (13174)</v>
          </cell>
          <cell r="D501" t="str">
            <v>UN</v>
          </cell>
          <cell r="E501">
            <v>4</v>
          </cell>
          <cell r="F501">
            <v>88.63</v>
          </cell>
          <cell r="G501">
            <v>111.88</v>
          </cell>
          <cell r="H501">
            <v>447.52</v>
          </cell>
        </row>
        <row r="502">
          <cell r="A502" t="str">
            <v>10.5.2.3</v>
          </cell>
          <cell r="B502" t="str">
            <v>ED-34460</v>
          </cell>
          <cell r="C502" t="str">
            <v>DISJUNTOR MONOPOLAR TIPO DIN, CORRENTE NOMINAL DE 10A, FORNECIMENTO E INSTALAÇÃO, INCLUSIVE TERMINAL ILHÓS</v>
          </cell>
          <cell r="D502" t="str">
            <v>UN</v>
          </cell>
          <cell r="E502">
            <v>3</v>
          </cell>
          <cell r="F502">
            <v>9.6999999999999993</v>
          </cell>
          <cell r="G502">
            <v>12.24</v>
          </cell>
          <cell r="H502">
            <v>36.72</v>
          </cell>
        </row>
        <row r="503">
          <cell r="A503" t="str">
            <v>10.5.2.4</v>
          </cell>
          <cell r="B503" t="str">
            <v>ED-34461</v>
          </cell>
          <cell r="C503" t="str">
            <v>DISJUNTOR MONOPOLAR TIPO DIN, CORRENTE NOMINAL DE 16A, FORNECIMENTO E INSTALAÇÃO, INCLUSIVE TERMINAL ILHÓS</v>
          </cell>
          <cell r="D503" t="str">
            <v>UN</v>
          </cell>
          <cell r="E503">
            <v>5</v>
          </cell>
          <cell r="F503">
            <v>9.6999999999999993</v>
          </cell>
          <cell r="G503">
            <v>12.24</v>
          </cell>
          <cell r="H503">
            <v>61.2</v>
          </cell>
        </row>
        <row r="504">
          <cell r="A504" t="str">
            <v>10.5.2.5</v>
          </cell>
          <cell r="B504" t="str">
            <v>ED-34473</v>
          </cell>
          <cell r="C504" t="str">
            <v>DISJUNTOR BIPOLAR TIPO DIN, CORRENTE NOMINAL DE 10A, FORNECIMENTO E INSTALAÇÃO, INCLUSIVE TERMINAL ILHÓS</v>
          </cell>
          <cell r="D504" t="str">
            <v>UN</v>
          </cell>
          <cell r="E504">
            <v>4</v>
          </cell>
          <cell r="F504">
            <v>29.88</v>
          </cell>
          <cell r="G504">
            <v>37.72</v>
          </cell>
          <cell r="H504">
            <v>150.88</v>
          </cell>
        </row>
        <row r="505">
          <cell r="A505" t="str">
            <v>10.5.2.6</v>
          </cell>
          <cell r="B505" t="str">
            <v>ED-34474</v>
          </cell>
          <cell r="C505" t="str">
            <v>DISJUNTOR BIPOLAR TIPO DIN, CORRENTE NOMINAL DE 16A, FORNECIMENTO E INSTALAÇÃO, INCLUSIVE TERMINAL ILHÓS</v>
          </cell>
          <cell r="D505" t="str">
            <v>UN</v>
          </cell>
          <cell r="E505">
            <v>1</v>
          </cell>
          <cell r="F505">
            <v>29.88</v>
          </cell>
          <cell r="G505">
            <v>37.72</v>
          </cell>
          <cell r="H505">
            <v>37.72</v>
          </cell>
        </row>
        <row r="506">
          <cell r="A506" t="str">
            <v>10.5.2.7</v>
          </cell>
          <cell r="B506" t="str">
            <v>ED-34475</v>
          </cell>
          <cell r="C506" t="str">
            <v>DISJUNTOR BIPOLAR TIPO DIN, CORRENTE NOMINAL DE 20A, FORNECIMENTO E INSTALAÇÃO, INCLUSIVE TERMINAL ILHÓS</v>
          </cell>
          <cell r="D506" t="str">
            <v>UN</v>
          </cell>
          <cell r="E506">
            <v>1</v>
          </cell>
          <cell r="F506">
            <v>29.88</v>
          </cell>
          <cell r="G506">
            <v>37.72</v>
          </cell>
          <cell r="H506">
            <v>37.72</v>
          </cell>
        </row>
        <row r="507">
          <cell r="A507" t="str">
            <v>10.5.2.8</v>
          </cell>
          <cell r="B507" t="str">
            <v>ED-34477</v>
          </cell>
          <cell r="C507" t="str">
            <v>DISJUNTOR BIPOLAR TIPO DIN, CORRENTE NOMINAL DE 32A, FORNECIMENTO E INSTALAÇÃO, INCLUSIVE TERMINAL ILHÓS</v>
          </cell>
          <cell r="D507" t="str">
            <v>UN</v>
          </cell>
          <cell r="E507">
            <v>2</v>
          </cell>
          <cell r="F507">
            <v>30.77</v>
          </cell>
          <cell r="G507">
            <v>38.840000000000003</v>
          </cell>
          <cell r="H507">
            <v>77.680000000000007</v>
          </cell>
        </row>
        <row r="508">
          <cell r="A508" t="str">
            <v>10.5.2.9</v>
          </cell>
          <cell r="B508" t="str">
            <v>ED-34495</v>
          </cell>
          <cell r="C508" t="str">
            <v>DISJUNTOR TRIPOLAR TIPO DIN, CORRENTE NOMINAL DE 80A, FORNECIMENTO E INSTALAÇÃO, INCLUSIVE TERMINAL ILHÓS</v>
          </cell>
          <cell r="D508" t="str">
            <v>UN</v>
          </cell>
          <cell r="E508">
            <v>1</v>
          </cell>
          <cell r="F508">
            <v>144.53</v>
          </cell>
          <cell r="G508">
            <v>182.45</v>
          </cell>
          <cell r="H508">
            <v>182.45</v>
          </cell>
        </row>
        <row r="509">
          <cell r="A509" t="str">
            <v>10.5.2.10</v>
          </cell>
          <cell r="B509" t="str">
            <v>ED-15114</v>
          </cell>
          <cell r="C509" t="str">
            <v>DISJUNTOR DE PROTEÇÃO DIFERENCIAL RESIDUAL (DR), BIPOLAR, TIPO DIN, CORRENTE NOMINAL DE 25A, ALTA SENSIBILIDADE, CORRENTE DIFERENCIAL RESIDUAL NOMINAL COM ATUAÇÃO DE 30MA</v>
          </cell>
          <cell r="D509" t="str">
            <v>UN</v>
          </cell>
          <cell r="E509">
            <v>7</v>
          </cell>
          <cell r="F509">
            <v>91.44</v>
          </cell>
          <cell r="G509">
            <v>115.43</v>
          </cell>
          <cell r="H509">
            <v>808.01</v>
          </cell>
        </row>
        <row r="510">
          <cell r="A510" t="str">
            <v>10.5.2.11</v>
          </cell>
          <cell r="B510" t="str">
            <v>ED-15115</v>
          </cell>
          <cell r="C510" t="str">
            <v>DISJUNTOR DE PROTEÇÃO DIFERENCIAL RESIDUAL (DR), BIPOLAR, TIPO DIN, CORRENTE NOMINAL DE 40A, ALTA SENSIBILIDADE, CORRENTE DIFERENCIAL RESIDUAL NOMINAL COM ATUAÇÃO DE 30MA</v>
          </cell>
          <cell r="D510" t="str">
            <v>UN</v>
          </cell>
          <cell r="E510">
            <v>2</v>
          </cell>
          <cell r="F510">
            <v>94.1</v>
          </cell>
          <cell r="G510">
            <v>118.79</v>
          </cell>
          <cell r="H510">
            <v>237.58</v>
          </cell>
        </row>
        <row r="511">
          <cell r="A511" t="str">
            <v>10.5.3</v>
          </cell>
          <cell r="C511" t="str">
            <v>QUADRO DE DISTRIBUIÇÃO DE CARGA (QFAC)</v>
          </cell>
          <cell r="F511" t="e">
            <v>#VALUE!</v>
          </cell>
          <cell r="G511" t="e">
            <v>#VALUE!</v>
          </cell>
          <cell r="H511">
            <v>1489.3199999999997</v>
          </cell>
        </row>
        <row r="512">
          <cell r="A512" t="str">
            <v>10.5.3.1</v>
          </cell>
          <cell r="B512" t="str">
            <v>ED-49502</v>
          </cell>
          <cell r="C512" t="str">
            <v>QUADRO DE DISTRIBUIÇÃO PARA 36 MÓDULOS COM BARRAMENTO 100 A</v>
          </cell>
          <cell r="D512" t="str">
            <v>UN</v>
          </cell>
          <cell r="E512">
            <v>1</v>
          </cell>
          <cell r="F512">
            <v>362.84</v>
          </cell>
          <cell r="G512">
            <v>458.04</v>
          </cell>
          <cell r="H512">
            <v>458.04</v>
          </cell>
        </row>
        <row r="513">
          <cell r="A513" t="str">
            <v>10.5.3.2</v>
          </cell>
          <cell r="B513" t="str">
            <v>ITC-LAM-087</v>
          </cell>
          <cell r="C513" t="str">
            <v>DISPOSITIVO DPS CLASSE II, 1 POLO, TENSÃO MÁXIMA DE 275 V - BASEADO EM ORSE (13174)</v>
          </cell>
          <cell r="D513" t="str">
            <v>UN</v>
          </cell>
          <cell r="E513">
            <v>4</v>
          </cell>
          <cell r="F513">
            <v>88.63</v>
          </cell>
          <cell r="G513">
            <v>111.88</v>
          </cell>
          <cell r="H513">
            <v>447.52</v>
          </cell>
        </row>
        <row r="514">
          <cell r="A514" t="str">
            <v>10.5.3.3</v>
          </cell>
          <cell r="B514" t="str">
            <v>ED-34473</v>
          </cell>
          <cell r="C514" t="str">
            <v>DISJUNTOR BIPOLAR TIPO DIN, CORRENTE NOMINAL DE 10A, FORNECIMENTO E INSTALAÇÃO, INCLUSIVE TERMINAL ILHÓS</v>
          </cell>
          <cell r="D514" t="str">
            <v>UN</v>
          </cell>
          <cell r="E514">
            <v>3</v>
          </cell>
          <cell r="F514">
            <v>29.88</v>
          </cell>
          <cell r="G514">
            <v>37.72</v>
          </cell>
          <cell r="H514">
            <v>113.16</v>
          </cell>
        </row>
        <row r="515">
          <cell r="A515" t="str">
            <v>10.5.3.4</v>
          </cell>
          <cell r="B515" t="str">
            <v>ED-34474</v>
          </cell>
          <cell r="C515" t="str">
            <v>DISJUNTOR BIPOLAR TIPO DIN, CORRENTE NOMINAL DE 16A, FORNECIMENTO E INSTALAÇÃO, INCLUSIVE TERMINAL ILHÓS</v>
          </cell>
          <cell r="D515" t="str">
            <v>UN</v>
          </cell>
          <cell r="E515">
            <v>1</v>
          </cell>
          <cell r="F515">
            <v>29.88</v>
          </cell>
          <cell r="G515">
            <v>37.72</v>
          </cell>
          <cell r="H515">
            <v>37.72</v>
          </cell>
        </row>
        <row r="516">
          <cell r="A516" t="str">
            <v>10.5.3.5</v>
          </cell>
          <cell r="B516" t="str">
            <v>ED-34493</v>
          </cell>
          <cell r="C516" t="str">
            <v>DISJUNTOR TRIPOLAR TIPO DIN, CORRENTE NOMINAL DE 63A, FORNECIMENTO E INSTALAÇÃO, INCLUSIVE TERMINAL ILHÓS</v>
          </cell>
          <cell r="D516" t="str">
            <v>UN</v>
          </cell>
          <cell r="E516">
            <v>2</v>
          </cell>
          <cell r="F516">
            <v>55.4</v>
          </cell>
          <cell r="G516">
            <v>69.930000000000007</v>
          </cell>
          <cell r="H516">
            <v>139.86000000000001</v>
          </cell>
        </row>
        <row r="517">
          <cell r="A517" t="str">
            <v>10.5.3.6</v>
          </cell>
          <cell r="B517" t="str">
            <v>ED-34498</v>
          </cell>
          <cell r="C517" t="str">
            <v>DISJUNTOR TRIPOLAR TIPO DIN, CORRENTE NOMINAL DE 125A, FORNECIMENTO E INSTALAÇÃO, INCLUSIVE TERMINAL DE COMPRESSÃO</v>
          </cell>
          <cell r="D517" t="str">
            <v>UN</v>
          </cell>
          <cell r="E517">
            <v>1</v>
          </cell>
          <cell r="F517">
            <v>232.12</v>
          </cell>
          <cell r="G517">
            <v>293.02</v>
          </cell>
          <cell r="H517">
            <v>293.02</v>
          </cell>
        </row>
        <row r="518">
          <cell r="A518" t="str">
            <v>10.5.4</v>
          </cell>
          <cell r="C518" t="str">
            <v>QUADRO DE DISTRIBUIÇÃO DE CARGA (QGBT)</v>
          </cell>
          <cell r="F518" t="e">
            <v>#VALUE!</v>
          </cell>
          <cell r="G518" t="e">
            <v>#VALUE!</v>
          </cell>
          <cell r="H518">
            <v>2547.0500000000002</v>
          </cell>
        </row>
        <row r="519">
          <cell r="A519" t="str">
            <v>10.5.4.1</v>
          </cell>
          <cell r="B519" t="str">
            <v>ITC-LAM-088</v>
          </cell>
          <cell r="C519" t="str">
            <v>QUADRO DE DISTRIBUIÇÃO PARA 36 MÓDULOS COM BARRAMENTO 260 A - BASEADO EM SETOP (ED-49502)</v>
          </cell>
          <cell r="D519" t="str">
            <v>UN</v>
          </cell>
          <cell r="E519">
            <v>1</v>
          </cell>
          <cell r="F519">
            <v>362.76</v>
          </cell>
          <cell r="G519">
            <v>457.94</v>
          </cell>
          <cell r="H519">
            <v>457.94</v>
          </cell>
        </row>
        <row r="520">
          <cell r="A520" t="str">
            <v>10.5.4.2</v>
          </cell>
          <cell r="B520" t="str">
            <v>ED-49527</v>
          </cell>
          <cell r="C520" t="str">
            <v>SUPRESSOR DE SURTO PARA PROTEÇÃO PRIMÁRIA EM QGD, ATÉ 1,5 KV - 5 KA</v>
          </cell>
          <cell r="D520" t="str">
            <v>UN</v>
          </cell>
          <cell r="E520">
            <v>4</v>
          </cell>
          <cell r="F520">
            <v>230.66</v>
          </cell>
          <cell r="G520">
            <v>291.18</v>
          </cell>
          <cell r="H520">
            <v>1164.72</v>
          </cell>
        </row>
        <row r="521">
          <cell r="A521" t="str">
            <v>10.5.4.3</v>
          </cell>
          <cell r="B521" t="str">
            <v>ED-34495</v>
          </cell>
          <cell r="C521" t="str">
            <v>DISJUNTOR TRIPOLAR TIPO DIN, CORRENTE NOMINAL DE 80A, FORNECIMENTO E INSTALAÇÃO, INCLUSIVE TERMINAL ILHÓS</v>
          </cell>
          <cell r="D521" t="str">
            <v>UN</v>
          </cell>
          <cell r="E521">
            <v>1</v>
          </cell>
          <cell r="F521">
            <v>144.53</v>
          </cell>
          <cell r="G521">
            <v>182.45</v>
          </cell>
          <cell r="H521">
            <v>182.45</v>
          </cell>
        </row>
        <row r="522">
          <cell r="A522" t="str">
            <v>10.5.4.4</v>
          </cell>
          <cell r="B522" t="str">
            <v>ED-34493</v>
          </cell>
          <cell r="C522" t="str">
            <v>DISJUNTOR TRIPOLAR TIPO DIN, CORRENTE NOMINAL DE 63A, FORNECIMENTO E INSTALAÇÃO, INCLUSIVE TERMINAL ILHÓS</v>
          </cell>
          <cell r="D522" t="str">
            <v>UN</v>
          </cell>
          <cell r="E522">
            <v>1</v>
          </cell>
          <cell r="F522">
            <v>55.4</v>
          </cell>
          <cell r="G522">
            <v>69.930000000000007</v>
          </cell>
          <cell r="H522">
            <v>69.930000000000007</v>
          </cell>
        </row>
        <row r="523">
          <cell r="A523" t="str">
            <v>10.5.4.5</v>
          </cell>
          <cell r="B523" t="str">
            <v>ED-34498</v>
          </cell>
          <cell r="C523" t="str">
            <v>DISJUNTOR TRIPOLAR TIPO DIN, CORRENTE NOMINAL DE 125A, FORNECIMENTO E INSTALAÇÃO, INCLUSIVE TERMINAL DE COMPRESSÃO</v>
          </cell>
          <cell r="D523" t="str">
            <v>UN</v>
          </cell>
          <cell r="E523">
            <v>1</v>
          </cell>
          <cell r="F523">
            <v>232.12</v>
          </cell>
          <cell r="G523">
            <v>293.02</v>
          </cell>
          <cell r="H523">
            <v>293.02</v>
          </cell>
        </row>
        <row r="524">
          <cell r="A524" t="str">
            <v>10.5.4.6</v>
          </cell>
          <cell r="B524" t="str">
            <v>ITC-LAM-089</v>
          </cell>
          <cell r="C524" t="str">
            <v>DISJUNTOR TRIPOLAR TIPO DIN, CORRENTE NOMINAL DE 200A, FORNECIMENTO E INSTALAÇÃO, INCLUSIVE TERMINAL DE COMPRESSÃO - BASEADO EM SETOP (ED-34498)</v>
          </cell>
          <cell r="D524" t="str">
            <v>UN</v>
          </cell>
          <cell r="E524">
            <v>1</v>
          </cell>
          <cell r="F524">
            <v>300.22000000000003</v>
          </cell>
          <cell r="G524">
            <v>378.99</v>
          </cell>
          <cell r="H524">
            <v>378.99</v>
          </cell>
        </row>
        <row r="525">
          <cell r="A525" t="str">
            <v>10.6</v>
          </cell>
          <cell r="C525" t="str">
            <v>ENTRADA DE ENERGIA</v>
          </cell>
          <cell r="F525" t="e">
            <v>#VALUE!</v>
          </cell>
          <cell r="G525" t="e">
            <v>#VALUE!</v>
          </cell>
          <cell r="H525">
            <v>9045.43</v>
          </cell>
        </row>
        <row r="526">
          <cell r="A526" t="str">
            <v>10.6.1</v>
          </cell>
          <cell r="C526" t="str">
            <v>REDE DE DISTRIBUIÇÃO PRIMÁRIA - CATEGORIA C8</v>
          </cell>
          <cell r="F526" t="e">
            <v>#VALUE!</v>
          </cell>
          <cell r="G526" t="e">
            <v>#VALUE!</v>
          </cell>
          <cell r="H526">
            <v>9045.43</v>
          </cell>
        </row>
        <row r="527">
          <cell r="A527" t="str">
            <v>10.6.1.1</v>
          </cell>
          <cell r="B527" t="str">
            <v>ITC-LAM-095</v>
          </cell>
          <cell r="C527" t="str">
            <v>ENTRADA DE ENERGIA AÉREA, TIPO C8, PADRÃO CEMIG, CARGA INSTALADA DE 66,1KVA ATÉ 75KVA, TRIFÁSICO, COM SAÍDA SUBTERRÂNEA, INCLUSIVE POSTE, CAIXA PARA MEDIDOR, DISJUNTOR, BARRAMENTO, ATERRAMENTO E ACESSÓRIOS - BASEADO EM SETOP (ED-20588)</v>
          </cell>
          <cell r="D527" t="str">
            <v>UN</v>
          </cell>
          <cell r="E527">
            <v>1</v>
          </cell>
          <cell r="F527">
            <v>7165.27</v>
          </cell>
          <cell r="G527">
            <v>9045.43</v>
          </cell>
          <cell r="H527">
            <v>9045.43</v>
          </cell>
        </row>
        <row r="528">
          <cell r="F528">
            <v>0</v>
          </cell>
        </row>
        <row r="529">
          <cell r="A529">
            <v>11</v>
          </cell>
          <cell r="C529" t="str">
            <v>CABEAMENTO ESTRUTURADO</v>
          </cell>
          <cell r="F529">
            <v>0</v>
          </cell>
          <cell r="H529">
            <v>29099.210000000003</v>
          </cell>
        </row>
        <row r="530">
          <cell r="A530" t="str">
            <v>11.1</v>
          </cell>
          <cell r="C530" t="str">
            <v>MOVIMENTAÇÃO DE TERRA</v>
          </cell>
          <cell r="F530">
            <v>0</v>
          </cell>
          <cell r="H530">
            <v>477.93</v>
          </cell>
        </row>
        <row r="531">
          <cell r="A531" t="str">
            <v>11.1.1</v>
          </cell>
          <cell r="C531" t="str">
            <v>MOVIMENTAÇÃO DE TERRA</v>
          </cell>
          <cell r="F531">
            <v>0</v>
          </cell>
          <cell r="H531">
            <v>477.93</v>
          </cell>
        </row>
        <row r="532">
          <cell r="A532" t="str">
            <v>11.1.1.1</v>
          </cell>
          <cell r="B532" t="str">
            <v>ED-51107</v>
          </cell>
          <cell r="C532" t="str">
            <v>ESCAVAÇÃO MANUAL DE VALA COM PROFUNDIDADE MENOR OU IGUAL A 1,5M, INCLUSIVE DESCARGA LATERAL</v>
          </cell>
          <cell r="D532" t="str">
            <v>M3</v>
          </cell>
          <cell r="E532">
            <v>2.4</v>
          </cell>
          <cell r="F532">
            <v>48.31</v>
          </cell>
          <cell r="G532">
            <v>60.98</v>
          </cell>
          <cell r="H532">
            <v>146.35</v>
          </cell>
        </row>
        <row r="533">
          <cell r="A533" t="str">
            <v>11.1.1.2</v>
          </cell>
          <cell r="B533" t="str">
            <v>ED-51094</v>
          </cell>
          <cell r="C533" t="str">
            <v>APILOAMENTO MECANIZADO EM FUNDO DE VALA COM PLACA VIBRATÓRIA, EXCLUSIVE ESCAVAÇÃO</v>
          </cell>
          <cell r="D533" t="str">
            <v>M2</v>
          </cell>
          <cell r="E533">
            <v>6</v>
          </cell>
          <cell r="F533">
            <v>9.2200000000000006</v>
          </cell>
          <cell r="G533">
            <v>11.63</v>
          </cell>
          <cell r="H533">
            <v>69.78</v>
          </cell>
        </row>
        <row r="534">
          <cell r="A534" t="str">
            <v>11.1.1.3</v>
          </cell>
          <cell r="B534" t="str">
            <v>ED-49814</v>
          </cell>
          <cell r="C534" t="str">
            <v>LASTRO DE AREIA, INCLUSIVE ADENSAMENTO E APILOAMENTO MANUAL</v>
          </cell>
          <cell r="D534" t="str">
            <v>M3</v>
          </cell>
          <cell r="E534">
            <v>0.18</v>
          </cell>
          <cell r="F534">
            <v>123.22</v>
          </cell>
          <cell r="G534">
            <v>155.55000000000001</v>
          </cell>
          <cell r="H534">
            <v>27.99</v>
          </cell>
        </row>
        <row r="535">
          <cell r="A535" t="str">
            <v>11.1.1.4</v>
          </cell>
          <cell r="B535" t="str">
            <v>ED-51121</v>
          </cell>
          <cell r="C535" t="str">
            <v>REATERRO MANUAL DE VALA, INCLUSIVE ESPALHAMENTO E COMPACTAÇÃO MECANIZADA COM PLACA VIBRATÓRIA</v>
          </cell>
          <cell r="D535" t="str">
            <v>M3</v>
          </cell>
          <cell r="E535">
            <v>2.2875000000000001</v>
          </cell>
          <cell r="F535">
            <v>31.01</v>
          </cell>
          <cell r="G535">
            <v>39.14</v>
          </cell>
          <cell r="H535">
            <v>89.53</v>
          </cell>
        </row>
        <row r="536">
          <cell r="A536" t="str">
            <v>11.1.1.5</v>
          </cell>
          <cell r="B536" t="str">
            <v>ED-51134</v>
          </cell>
          <cell r="C536" t="str">
            <v>TRANSPORTE DE MATERIAL DE QUALQUER NATUREZA COM CARRINHO DE MÃO, COM DISTÂNCIAS MAIORES QUE 50M E MENORES OU IGUAIS A 100M, INCLUSIVE CARGA/DESGARGA</v>
          </cell>
          <cell r="D536" t="str">
            <v>M3</v>
          </cell>
          <cell r="E536">
            <v>0.57833333333333359</v>
          </cell>
          <cell r="F536">
            <v>28.07</v>
          </cell>
          <cell r="G536">
            <v>35.43</v>
          </cell>
          <cell r="H536">
            <v>20.49</v>
          </cell>
        </row>
        <row r="537">
          <cell r="A537" t="str">
            <v>11.1.1.6</v>
          </cell>
          <cell r="B537" t="str">
            <v>ED-51125</v>
          </cell>
          <cell r="C537" t="str">
            <v>TRANSPORTE DE MATERIAL DEMOLIDO EM CAÇAMBA, EXCLUSIVE CARGA MANUAL OU MECÂNICA</v>
          </cell>
          <cell r="D537" t="str">
            <v>M3</v>
          </cell>
          <cell r="E537">
            <v>0.57833333333333359</v>
          </cell>
          <cell r="F537">
            <v>46.86</v>
          </cell>
          <cell r="G537">
            <v>59.15</v>
          </cell>
          <cell r="H537">
            <v>34.200000000000003</v>
          </cell>
        </row>
        <row r="538">
          <cell r="A538" t="str">
            <v>11.1.1.7</v>
          </cell>
          <cell r="B538">
            <v>100574</v>
          </cell>
          <cell r="C538" t="str">
            <v>ESPALHAMENTO DE MATERIAL COM TRATOR DE ESTEIRAS. AF_11/2019</v>
          </cell>
          <cell r="D538" t="str">
            <v>M3</v>
          </cell>
          <cell r="E538">
            <v>0.57833333333333359</v>
          </cell>
          <cell r="F538">
            <v>1.1000000000000001</v>
          </cell>
          <cell r="G538">
            <v>1.38</v>
          </cell>
          <cell r="H538">
            <v>0.79</v>
          </cell>
        </row>
        <row r="539">
          <cell r="A539" t="str">
            <v>11.1.1.8</v>
          </cell>
          <cell r="B539" t="str">
            <v>ED-24042</v>
          </cell>
          <cell r="C539" t="str">
            <v>FORNECIMENTO E INSTALAÇÃO DE FITA SUBTERRÂNEA PARA SINALIZAÇÃO DE REDES OU TUBULAÇÕES</v>
          </cell>
          <cell r="D539" t="str">
            <v>M</v>
          </cell>
          <cell r="E539">
            <v>20</v>
          </cell>
          <cell r="F539">
            <v>3.52</v>
          </cell>
          <cell r="G539">
            <v>4.4400000000000004</v>
          </cell>
          <cell r="H539">
            <v>88.8</v>
          </cell>
        </row>
        <row r="540">
          <cell r="A540" t="str">
            <v>11.2</v>
          </cell>
          <cell r="C540" t="str">
            <v>INFRAESTRUTURA</v>
          </cell>
          <cell r="F540">
            <v>0</v>
          </cell>
          <cell r="H540">
            <v>6888.8700000000008</v>
          </cell>
        </row>
        <row r="541">
          <cell r="A541" t="str">
            <v>11.2.1</v>
          </cell>
          <cell r="C541" t="str">
            <v>INFRAESTRUTURA</v>
          </cell>
          <cell r="F541">
            <v>0</v>
          </cell>
          <cell r="H541">
            <v>6888.8700000000008</v>
          </cell>
        </row>
        <row r="542">
          <cell r="A542" t="str">
            <v>11.2.1.1</v>
          </cell>
          <cell r="B542" t="str">
            <v>ED-7249</v>
          </cell>
          <cell r="C542" t="str">
            <v>ELETRODUTO FLEXÍVEL, EM AÇO GALVANIZADO, REVESTIDO EXTERNAMENTE COM PVC PRETO (1"), INCLUSIVE CONEXÕES, SUPORTES E FIXAÇÃO</v>
          </cell>
          <cell r="D542" t="str">
            <v>M</v>
          </cell>
          <cell r="E542">
            <v>12</v>
          </cell>
          <cell r="F542">
            <v>13.26</v>
          </cell>
          <cell r="G542">
            <v>16.73</v>
          </cell>
          <cell r="H542">
            <v>200.76</v>
          </cell>
        </row>
        <row r="543">
          <cell r="A543" t="str">
            <v>11.2.1.2</v>
          </cell>
          <cell r="B543" t="str">
            <v>ED-49414</v>
          </cell>
          <cell r="C543" t="str">
            <v>ELETRODUTO FLEXÍVEL CORRUGADO, PVC, ANTI-CHAMA, DN 25MM (3/4"), APLICADO EM ALVENARIA, INCLUSIVE RASGO</v>
          </cell>
          <cell r="D543" t="str">
            <v>M</v>
          </cell>
          <cell r="E543">
            <v>56</v>
          </cell>
          <cell r="F543">
            <v>7</v>
          </cell>
          <cell r="G543">
            <v>8.83</v>
          </cell>
          <cell r="H543">
            <v>494.48</v>
          </cell>
        </row>
        <row r="544">
          <cell r="A544" t="str">
            <v>11.2.1.3</v>
          </cell>
          <cell r="B544" t="str">
            <v>ED-49415</v>
          </cell>
          <cell r="C544" t="str">
            <v>ELETRODUTO FLEXÍVEL CORRUGADO, PVC, ANTI-CHAMA, DN 32MM (1"), APLICADO EM ALVENARIA, INCLUSIVE RASGO</v>
          </cell>
          <cell r="D544" t="str">
            <v>M</v>
          </cell>
          <cell r="E544">
            <v>3</v>
          </cell>
          <cell r="F544">
            <v>9.7200000000000006</v>
          </cell>
          <cell r="G544">
            <v>12.27</v>
          </cell>
          <cell r="H544">
            <v>36.81</v>
          </cell>
        </row>
        <row r="545">
          <cell r="A545" t="str">
            <v>11.2.1.4</v>
          </cell>
          <cell r="B545" t="str">
            <v>ED-49297</v>
          </cell>
          <cell r="C545" t="str">
            <v>DUTO CORRUGADO EM PEAD (POLIETILENO DE ALTA DENSIDADE), PARA PROTEÇÃO DE CABOS SUBTERRÂNEOS DN 75 MM (3")</v>
          </cell>
          <cell r="D545" t="str">
            <v>M</v>
          </cell>
          <cell r="E545">
            <v>20</v>
          </cell>
          <cell r="F545">
            <v>33.9</v>
          </cell>
          <cell r="G545">
            <v>42.79</v>
          </cell>
          <cell r="H545">
            <v>855.8</v>
          </cell>
        </row>
        <row r="546">
          <cell r="A546" t="str">
            <v>11.2.1.5</v>
          </cell>
          <cell r="B546" t="str">
            <v>ED-49098</v>
          </cell>
          <cell r="C546" t="str">
            <v>CONDULETE DE ALUMÍNIO, TIPO "X", DIÂMETRO DE SAÍDA 1" (25MM), EXCLUSIVE MÓDULO E PLACA, INCLUSIVE FIXAÇÃO</v>
          </cell>
          <cell r="D546" t="str">
            <v>UN</v>
          </cell>
          <cell r="E546">
            <v>3</v>
          </cell>
          <cell r="F546">
            <v>33.9</v>
          </cell>
          <cell r="G546">
            <v>42.79</v>
          </cell>
          <cell r="H546">
            <v>128.37</v>
          </cell>
        </row>
        <row r="547">
          <cell r="A547" t="str">
            <v>11.2.1.5</v>
          </cell>
          <cell r="B547" t="str">
            <v>ED-17991</v>
          </cell>
          <cell r="C547" t="str">
            <v>PLACA CEGA PARA CONDULETE, COM DIÂMETRO DE SAÍDA 1" (25MM), EXCLUSIVE CONDULETE</v>
          </cell>
          <cell r="D547" t="str">
            <v>UN</v>
          </cell>
          <cell r="E547">
            <v>3</v>
          </cell>
          <cell r="F547">
            <v>4.6500000000000004</v>
          </cell>
          <cell r="G547">
            <v>5.87</v>
          </cell>
          <cell r="H547">
            <v>17.61</v>
          </cell>
        </row>
        <row r="548">
          <cell r="A548" t="str">
            <v>11.2.1.6</v>
          </cell>
          <cell r="B548" t="str">
            <v>ED-19514</v>
          </cell>
          <cell r="C548" t="str">
            <v>ELETROCALHA LISA (200X50)MM EM CHAPA DE AÇO GALVANIZADO #18, COM TRATAMENTO PRÉ-ZINCADO, INCLUSIVE TAMPA DE ENCAIXE, FIXAÇÃO SUPERIOR, CONEXÕES E ACESSÓRIOS</v>
          </cell>
          <cell r="D548" t="str">
            <v>M</v>
          </cell>
          <cell r="E548">
            <v>30</v>
          </cell>
          <cell r="F548">
            <v>85.59</v>
          </cell>
          <cell r="G548">
            <v>108.04</v>
          </cell>
          <cell r="H548">
            <v>3241.2</v>
          </cell>
        </row>
        <row r="549">
          <cell r="A549" t="str">
            <v>11.2.1.7</v>
          </cell>
          <cell r="B549" t="str">
            <v>ITC-LAM-001</v>
          </cell>
          <cell r="C549" t="str">
            <v>CAIXA PARA PISO DE ALUMÍNIO FUNDIDO 4" X 2" CP42/34 OLIVO COM 2 CONECTORES RJ45 - FORNECIMENTO E INSTALAÇÃO. AF_03/2023 - BASEADO EM SINAPI (92869)</v>
          </cell>
          <cell r="D549" t="str">
            <v>UN</v>
          </cell>
          <cell r="E549">
            <v>2</v>
          </cell>
          <cell r="F549">
            <v>40.659999999999997</v>
          </cell>
          <cell r="G549">
            <v>51.32</v>
          </cell>
          <cell r="H549">
            <v>102.64</v>
          </cell>
        </row>
        <row r="550">
          <cell r="A550" t="str">
            <v>11.2.1.8</v>
          </cell>
          <cell r="B550" t="str">
            <v>ED-49188</v>
          </cell>
          <cell r="C550" t="str">
            <v>CAIXA DE LIGAÇÃO/PASSAGEM EM PVC RÍGIDO PARA ELETRODUTO, DIMENSÕES 4"X4", EMBUTIDA EM ALVENARIA - FORNECIMENTO E INSTALAÇÃO</v>
          </cell>
          <cell r="D550" t="str">
            <v>UN</v>
          </cell>
          <cell r="E550">
            <v>1</v>
          </cell>
          <cell r="F550">
            <v>10.28</v>
          </cell>
          <cell r="G550">
            <v>12.97</v>
          </cell>
          <cell r="H550">
            <v>12.97</v>
          </cell>
        </row>
        <row r="551">
          <cell r="A551" t="str">
            <v>11.2.1.9</v>
          </cell>
          <cell r="B551" t="str">
            <v>ED-49187</v>
          </cell>
          <cell r="C551" t="str">
            <v>CAIXA DE LIGAÇÃO/PASSAGEM EM PVC RÍGIDO PARA ELETRODUTO, DIMENSÕES 4"X2", EMBUTIDA EM ALVENARIA - FORNECIMENTO E INSTALAÇÃO</v>
          </cell>
          <cell r="D551" t="str">
            <v>UN</v>
          </cell>
          <cell r="E551">
            <v>20</v>
          </cell>
          <cell r="F551">
            <v>7.69</v>
          </cell>
          <cell r="G551">
            <v>9.6999999999999993</v>
          </cell>
          <cell r="H551">
            <v>194</v>
          </cell>
        </row>
        <row r="552">
          <cell r="A552" t="str">
            <v>11.2.1.10</v>
          </cell>
          <cell r="B552" t="str">
            <v>ED-29066</v>
          </cell>
          <cell r="C552" t="str">
            <v>CAIXA DE TELEFONIA, NÚMERO 7, DIMENSÃO (120X120)CM, EM CHAPA DE AÇO GALVANIZADO, TIPO EMBUTIR COM FECHO, INCLUSIVE ACESSÓRIOS E INSTALAÇÃO</v>
          </cell>
          <cell r="D552" t="str">
            <v>UN</v>
          </cell>
          <cell r="E552">
            <v>1</v>
          </cell>
          <cell r="F552">
            <v>881.56</v>
          </cell>
          <cell r="G552">
            <v>1112.8800000000001</v>
          </cell>
          <cell r="H552">
            <v>1112.8800000000001</v>
          </cell>
        </row>
        <row r="553">
          <cell r="A553" t="str">
            <v>11.2.1.11</v>
          </cell>
          <cell r="B553" t="str">
            <v>ED-27189</v>
          </cell>
          <cell r="C553" t="str">
            <v>CAIXA PRÉ-MOLDADA PARA ENTRADA TELEFÔNICA SUBTERRÂNEA, TIPO R1, MEDIDAS INTERNAS (60X35X50)CM, INCLUSIVE ESCAVAÇÃO, APILOAMENTO, LASTRO DE BRITA, REATERRO E TRANSPORTE E RETIRADA DO MATERIAL ESCAVADO (EM CAÇAMBA)</v>
          </cell>
          <cell r="D553" t="str">
            <v>UN</v>
          </cell>
          <cell r="E553">
            <v>1</v>
          </cell>
          <cell r="F553">
            <v>389.22</v>
          </cell>
          <cell r="G553">
            <v>491.35</v>
          </cell>
          <cell r="H553">
            <v>491.35</v>
          </cell>
        </row>
        <row r="554">
          <cell r="A554" t="str">
            <v>11.3</v>
          </cell>
          <cell r="C554" t="str">
            <v>TOMADAS</v>
          </cell>
          <cell r="F554">
            <v>0</v>
          </cell>
          <cell r="H554">
            <v>984.8</v>
          </cell>
        </row>
        <row r="555">
          <cell r="A555" t="str">
            <v>11.3.1</v>
          </cell>
          <cell r="C555" t="str">
            <v>TOMADAS</v>
          </cell>
          <cell r="F555">
            <v>0</v>
          </cell>
          <cell r="H555">
            <v>984.8</v>
          </cell>
        </row>
        <row r="556">
          <cell r="A556" t="str">
            <v>11.3.1.1</v>
          </cell>
          <cell r="B556" t="str">
            <v>ED-15752</v>
          </cell>
          <cell r="C556" t="str">
            <v>CONJUNTO DE UMA (1) TOMADA DE DADOS (CONECTOR RJ45 CAT.6E), COM PLACA 4"X2" DE UM (1) POSTO, INCLUSIVE FORNECIMENTO, INSTALAÇÃO, SUPORTE, MÓDULO E PLACA</v>
          </cell>
          <cell r="D556" t="str">
            <v>UN</v>
          </cell>
          <cell r="E556">
            <v>10</v>
          </cell>
          <cell r="F556">
            <v>28.86</v>
          </cell>
          <cell r="G556">
            <v>36.43</v>
          </cell>
          <cell r="H556">
            <v>364.3</v>
          </cell>
        </row>
        <row r="557">
          <cell r="A557" t="str">
            <v>11.3.1.2</v>
          </cell>
          <cell r="B557" t="str">
            <v>ED-15762</v>
          </cell>
          <cell r="C557" t="str">
            <v>CONJUNTO DE DUAS (2) TOMADAS DE DADOS (CONECTOR RJ45 CAT.6E), COM PLACA 4"X2" DE DOIS (2) POSTOS, INCLUSIVE FORNECIMENTO, INSTALAÇÃO, SUPORTE, MÓDULO E PLACA</v>
          </cell>
          <cell r="D557" t="str">
            <v>UN</v>
          </cell>
          <cell r="E557">
            <v>10</v>
          </cell>
          <cell r="F557">
            <v>49.16</v>
          </cell>
          <cell r="G557">
            <v>62.05</v>
          </cell>
          <cell r="H557">
            <v>620.5</v>
          </cell>
        </row>
        <row r="558">
          <cell r="A558" t="str">
            <v>11.4</v>
          </cell>
          <cell r="C558" t="str">
            <v>CABEAMENTO</v>
          </cell>
          <cell r="F558">
            <v>0</v>
          </cell>
          <cell r="H558">
            <v>8342.6400000000012</v>
          </cell>
        </row>
        <row r="559">
          <cell r="A559" t="str">
            <v>11.4.1</v>
          </cell>
          <cell r="C559" t="str">
            <v>CABEAMENTO</v>
          </cell>
          <cell r="F559">
            <v>0</v>
          </cell>
          <cell r="H559">
            <v>8342.6400000000012</v>
          </cell>
        </row>
        <row r="560">
          <cell r="A560" t="str">
            <v>11.4.1.1</v>
          </cell>
          <cell r="B560" t="str">
            <v>ED-48365</v>
          </cell>
          <cell r="C560" t="str">
            <v>CABO UTP 4 PARES CATEGORIA 6 COM REVESTIMENTO EXTERNO NÃO PROPAGANTE A CHAMA</v>
          </cell>
          <cell r="D560" t="str">
            <v>M</v>
          </cell>
          <cell r="E560">
            <v>647</v>
          </cell>
          <cell r="F560">
            <v>6.58</v>
          </cell>
          <cell r="G560">
            <v>8.3000000000000007</v>
          </cell>
          <cell r="H560">
            <v>5370.1</v>
          </cell>
        </row>
        <row r="561">
          <cell r="A561" t="str">
            <v>11.4.1.2</v>
          </cell>
          <cell r="B561" t="str">
            <v>ED-48933</v>
          </cell>
          <cell r="C561" t="str">
            <v>CABO TELEFÔNICO CI 50.30</v>
          </cell>
          <cell r="D561" t="str">
            <v>M</v>
          </cell>
          <cell r="E561">
            <v>6</v>
          </cell>
          <cell r="F561">
            <v>22.57</v>
          </cell>
          <cell r="G561">
            <v>28.49</v>
          </cell>
          <cell r="H561">
            <v>170.94</v>
          </cell>
        </row>
        <row r="562">
          <cell r="A562" t="str">
            <v>11.4.1.3</v>
          </cell>
          <cell r="B562" t="str">
            <v>ED-48372</v>
          </cell>
          <cell r="C562" t="str">
            <v>PATCH CORD RJ45/RJ45 UTP-4P METÁLICO CATEGORIA 6, PINAGEM T568A (VOZ), COMPRIMENTO 3 METROS</v>
          </cell>
          <cell r="D562" t="str">
            <v>UN</v>
          </cell>
          <cell r="E562">
            <v>34</v>
          </cell>
          <cell r="F562">
            <v>29.79</v>
          </cell>
          <cell r="G562">
            <v>37.6</v>
          </cell>
          <cell r="H562">
            <v>1278.4000000000001</v>
          </cell>
        </row>
        <row r="563">
          <cell r="A563" t="str">
            <v>11.4.1.4</v>
          </cell>
          <cell r="B563" t="str">
            <v>11.82.70</v>
          </cell>
          <cell r="C563" t="str">
            <v>ACESSORIOS PARA INSTALAÇAO TELEFONICA/INFORMATICA - IDENTIF. TESTE E CERTIFICACAO PONTOS REDE LOGICA OU EQUIVALENTE</v>
          </cell>
          <cell r="D563" t="str">
            <v>UN</v>
          </cell>
          <cell r="E563">
            <v>68</v>
          </cell>
          <cell r="F563">
            <v>17.75</v>
          </cell>
          <cell r="G563">
            <v>22.4</v>
          </cell>
          <cell r="H563">
            <v>1523.2</v>
          </cell>
        </row>
        <row r="564">
          <cell r="A564" t="str">
            <v>11.5</v>
          </cell>
          <cell r="C564" t="str">
            <v>RACKS DE TELECOMUNICAÇÕES</v>
          </cell>
          <cell r="F564">
            <v>0</v>
          </cell>
          <cell r="H564">
            <v>12404.97</v>
          </cell>
        </row>
        <row r="565">
          <cell r="A565" t="str">
            <v>11.5.1</v>
          </cell>
          <cell r="C565" t="str">
            <v>RACKS DE TELECOMUNICAÇÕES</v>
          </cell>
          <cell r="F565">
            <v>0</v>
          </cell>
          <cell r="H565">
            <v>12404.97</v>
          </cell>
        </row>
        <row r="566">
          <cell r="A566" t="str">
            <v>11.5.1.1</v>
          </cell>
          <cell r="B566" t="str">
            <v>ITC-LAM-002</v>
          </cell>
          <cell r="C566" t="str">
            <v>FORNECIMENTO E INSTALAÇÃO DE MINI RACK DE PAREDE PADRÃO 19" - 16 U´S X 570MM - BASEADO EM IOPES (160811)</v>
          </cell>
          <cell r="D566" t="str">
            <v>UND</v>
          </cell>
          <cell r="E566">
            <v>1</v>
          </cell>
          <cell r="F566">
            <v>588.03</v>
          </cell>
          <cell r="G566">
            <v>742.32</v>
          </cell>
          <cell r="H566">
            <v>742.32</v>
          </cell>
        </row>
        <row r="567">
          <cell r="A567" t="str">
            <v>11.5.1.2</v>
          </cell>
          <cell r="B567" t="str">
            <v>ED-48373</v>
          </cell>
          <cell r="C567" t="str">
            <v>PATCH PANEL 24 POSIÇÕES, CATEGORIA COM GUIA TRASEIRO</v>
          </cell>
          <cell r="D567" t="str">
            <v>CJ</v>
          </cell>
          <cell r="E567">
            <v>4</v>
          </cell>
          <cell r="F567">
            <v>1015.42</v>
          </cell>
          <cell r="G567">
            <v>1281.8599999999999</v>
          </cell>
          <cell r="H567">
            <v>5127.4399999999996</v>
          </cell>
        </row>
        <row r="568">
          <cell r="A568" t="str">
            <v>11.5.1.3</v>
          </cell>
          <cell r="B568" t="str">
            <v>ITC-LAM-003</v>
          </cell>
          <cell r="C568" t="str">
            <v>VOICE PANEL DE 50 PORTAS - CATEGORIA 3 - BASEADO EM CPOS/CDHU (69.09.300)</v>
          </cell>
          <cell r="D568" t="str">
            <v>UN</v>
          </cell>
          <cell r="E568">
            <v>1</v>
          </cell>
          <cell r="F568">
            <v>429.16</v>
          </cell>
          <cell r="G568">
            <v>541.77</v>
          </cell>
          <cell r="H568">
            <v>541.77</v>
          </cell>
        </row>
        <row r="569">
          <cell r="A569" t="str">
            <v>11.5.1.4</v>
          </cell>
          <cell r="B569" t="str">
            <v>ITC-LAM-004</v>
          </cell>
          <cell r="C569" t="str">
            <v>BLOCO DE CONEXAO 110 IDC P/ 50 PARES - BASEADO EM SBC (063817)</v>
          </cell>
          <cell r="D569" t="str">
            <v>UN</v>
          </cell>
          <cell r="E569">
            <v>1</v>
          </cell>
          <cell r="F569">
            <v>72.150000000000006</v>
          </cell>
          <cell r="G569">
            <v>91.08</v>
          </cell>
          <cell r="H569">
            <v>91.08</v>
          </cell>
        </row>
        <row r="570">
          <cell r="A570" t="str">
            <v>11.5.1.5</v>
          </cell>
          <cell r="B570" t="str">
            <v>ED-48377</v>
          </cell>
          <cell r="C570" t="str">
            <v>ORGANIZADOR DE CABOS DE 1U PARA RACK 19"</v>
          </cell>
          <cell r="D570" t="str">
            <v>CJ</v>
          </cell>
          <cell r="E570">
            <v>4</v>
          </cell>
          <cell r="F570">
            <v>102.9</v>
          </cell>
          <cell r="G570">
            <v>129.9</v>
          </cell>
          <cell r="H570">
            <v>519.6</v>
          </cell>
        </row>
        <row r="571">
          <cell r="A571" t="str">
            <v>11.5.1.6</v>
          </cell>
          <cell r="B571" t="str">
            <v>ITC-LAM-005</v>
          </cell>
          <cell r="C571" t="str">
            <v>NOBREAK SENOIDAL 3000VA, ENTRA 110 A 127V - MONOFÁSICO, SAÍDA 110/220V - BIFASICO, AUTONOMIA 30 MIN -BASEADO EM ORSE (13119)</v>
          </cell>
          <cell r="D571" t="str">
            <v>UN</v>
          </cell>
          <cell r="E571">
            <v>1</v>
          </cell>
          <cell r="F571">
            <v>4209.1400000000003</v>
          </cell>
          <cell r="G571">
            <v>5313.61</v>
          </cell>
          <cell r="H571">
            <v>5313.61</v>
          </cell>
        </row>
        <row r="572">
          <cell r="A572" t="str">
            <v>11.5.1.7</v>
          </cell>
          <cell r="B572" t="str">
            <v>ED-48375</v>
          </cell>
          <cell r="C572" t="str">
            <v>RÉGUA COM 8 TOMADAS (2P+T), PARA FIXAÇÃO NO RACK DE 19" (1U)</v>
          </cell>
          <cell r="D572" t="str">
            <v>UN</v>
          </cell>
          <cell r="E572">
            <v>1</v>
          </cell>
          <cell r="F572">
            <v>54.78</v>
          </cell>
          <cell r="G572">
            <v>69.150000000000006</v>
          </cell>
          <cell r="H572">
            <v>69.150000000000006</v>
          </cell>
        </row>
        <row r="573">
          <cell r="F573">
            <v>0</v>
          </cell>
        </row>
        <row r="574">
          <cell r="A574">
            <v>12</v>
          </cell>
          <cell r="C574" t="str">
            <v>SISTEMA DE PROTEÇÃO CONTRA DESCARGAS ATMOSFÉRICAS</v>
          </cell>
          <cell r="F574">
            <v>0</v>
          </cell>
          <cell r="H574">
            <v>15603.24</v>
          </cell>
        </row>
        <row r="575">
          <cell r="A575" t="str">
            <v>12.1</v>
          </cell>
          <cell r="C575" t="str">
            <v>MOVIMENTAÇÃO DE TERRA</v>
          </cell>
          <cell r="F575">
            <v>0</v>
          </cell>
          <cell r="H575">
            <v>142.09</v>
          </cell>
        </row>
        <row r="576">
          <cell r="A576" t="str">
            <v>12.1.1</v>
          </cell>
          <cell r="C576" t="str">
            <v>MOVIMENTAÇÃO DE TERRA</v>
          </cell>
          <cell r="F576">
            <v>0</v>
          </cell>
          <cell r="H576">
            <v>142.09</v>
          </cell>
        </row>
        <row r="577">
          <cell r="A577" t="str">
            <v>12.1.1.1</v>
          </cell>
          <cell r="B577" t="str">
            <v>ED-51107</v>
          </cell>
          <cell r="C577" t="str">
            <v>ESCAVAÇÃO MANUAL DE VALA COM PROFUNDIDADE MENOR OU IGUAL A 1,5M, INCLUSIVE DESCARGA LATERAL</v>
          </cell>
          <cell r="D577" t="str">
            <v>M3</v>
          </cell>
          <cell r="E577">
            <v>0.72</v>
          </cell>
          <cell r="F577">
            <v>48.31</v>
          </cell>
          <cell r="G577">
            <v>60.98</v>
          </cell>
          <cell r="H577">
            <v>43.9</v>
          </cell>
        </row>
        <row r="578">
          <cell r="A578" t="str">
            <v>12.1.1.2</v>
          </cell>
          <cell r="B578" t="str">
            <v>ED-51094</v>
          </cell>
          <cell r="C578" t="str">
            <v>APILOAMENTO MECANIZADO EM FUNDO DE VALA COM PLACA VIBRATÓRIA, EXCLUSIVE ESCAVAÇÃO</v>
          </cell>
          <cell r="D578" t="str">
            <v>M2</v>
          </cell>
          <cell r="E578">
            <v>1.7999999999999998</v>
          </cell>
          <cell r="F578">
            <v>9.2200000000000006</v>
          </cell>
          <cell r="G578">
            <v>11.63</v>
          </cell>
          <cell r="H578">
            <v>20.93</v>
          </cell>
        </row>
        <row r="579">
          <cell r="A579" t="str">
            <v>12.1.1.3</v>
          </cell>
          <cell r="B579" t="str">
            <v>ED-49814</v>
          </cell>
          <cell r="C579" t="str">
            <v>LASTRO DE AREIA, INCLUSIVE ADENSAMENTO E APILOAMENTO MANUAL</v>
          </cell>
          <cell r="D579" t="str">
            <v>M3</v>
          </cell>
          <cell r="E579">
            <v>5.3999999999999992E-2</v>
          </cell>
          <cell r="F579">
            <v>123.22</v>
          </cell>
          <cell r="G579">
            <v>155.55000000000001</v>
          </cell>
          <cell r="H579">
            <v>8.39</v>
          </cell>
        </row>
        <row r="580">
          <cell r="A580" t="str">
            <v>12.1.1.4</v>
          </cell>
          <cell r="B580" t="str">
            <v>ED-51121</v>
          </cell>
          <cell r="C580" t="str">
            <v>REATERRO MANUAL DE VALA, INCLUSIVE ESPALHAMENTO E COMPACTAÇÃO MECANIZADA COM PLACA VIBRATÓRIA</v>
          </cell>
          <cell r="D580" t="str">
            <v>M3</v>
          </cell>
          <cell r="E580">
            <v>0.70499999999999996</v>
          </cell>
          <cell r="F580">
            <v>31.01</v>
          </cell>
          <cell r="G580">
            <v>39.14</v>
          </cell>
          <cell r="H580">
            <v>27.59</v>
          </cell>
        </row>
        <row r="581">
          <cell r="A581" t="str">
            <v>12.1.1.5</v>
          </cell>
          <cell r="B581" t="str">
            <v>ED-51134</v>
          </cell>
          <cell r="C581" t="str">
            <v>TRANSPORTE DE MATERIAL DE QUALQUER NATUREZA COM CARRINHO DE MÃO, COM DISTÂNCIAS MAIORES QUE 50M E MENORES OU IGUAIS A 100M, INCLUSIVE CARGA/DESGARGA</v>
          </cell>
          <cell r="D581" t="str">
            <v>M3</v>
          </cell>
          <cell r="E581">
            <v>0.15266666666666673</v>
          </cell>
          <cell r="F581">
            <v>28.07</v>
          </cell>
          <cell r="G581">
            <v>35.43</v>
          </cell>
          <cell r="H581">
            <v>5.4</v>
          </cell>
        </row>
        <row r="582">
          <cell r="A582" t="str">
            <v>12.1.1.6</v>
          </cell>
          <cell r="B582" t="str">
            <v>ED-51125</v>
          </cell>
          <cell r="C582" t="str">
            <v>TRANSPORTE DE MATERIAL DEMOLIDO EM CAÇAMBA, EXCLUSIVE CARGA MANUAL OU MECÂNICA</v>
          </cell>
          <cell r="D582" t="str">
            <v>M3</v>
          </cell>
          <cell r="E582">
            <v>0.15266666666666673</v>
          </cell>
          <cell r="F582">
            <v>46.86</v>
          </cell>
          <cell r="G582">
            <v>59.15</v>
          </cell>
          <cell r="H582">
            <v>9.0299999999999994</v>
          </cell>
        </row>
        <row r="583">
          <cell r="A583" t="str">
            <v>12.1.1.7</v>
          </cell>
          <cell r="B583">
            <v>100574</v>
          </cell>
          <cell r="C583" t="str">
            <v>ESPALHAMENTO DE MATERIAL COM TRATOR DE ESTEIRAS. AF_11/2019</v>
          </cell>
          <cell r="D583" t="str">
            <v>M3</v>
          </cell>
          <cell r="E583">
            <v>0.15266666666666673</v>
          </cell>
          <cell r="F583">
            <v>1.1000000000000001</v>
          </cell>
          <cell r="G583">
            <v>1.38</v>
          </cell>
          <cell r="H583">
            <v>0.21</v>
          </cell>
        </row>
        <row r="584">
          <cell r="A584" t="str">
            <v>12.1.1.8</v>
          </cell>
          <cell r="B584" t="str">
            <v>ED-24042</v>
          </cell>
          <cell r="C584" t="str">
            <v>FORNECIMENTO E INSTALAÇÃO DE FITA SUBTERRÂNEA PARA SINALIZAÇÃO DE REDES OU TUBULAÇÕES</v>
          </cell>
          <cell r="D584" t="str">
            <v>M</v>
          </cell>
          <cell r="E584">
            <v>6</v>
          </cell>
          <cell r="F584">
            <v>3.52</v>
          </cell>
          <cell r="G584">
            <v>4.4400000000000004</v>
          </cell>
          <cell r="H584">
            <v>26.64</v>
          </cell>
        </row>
        <row r="585">
          <cell r="A585" t="str">
            <v>12.2</v>
          </cell>
          <cell r="C585" t="str">
            <v>INFRAESTRUTURA E CONDUTORES</v>
          </cell>
          <cell r="F585">
            <v>0</v>
          </cell>
          <cell r="H585">
            <v>12594.35</v>
          </cell>
        </row>
        <row r="586">
          <cell r="A586" t="str">
            <v>12.2.1</v>
          </cell>
          <cell r="C586" t="str">
            <v>INFRAESTRUTURA E CONDUTORES</v>
          </cell>
          <cell r="F586">
            <v>0</v>
          </cell>
          <cell r="H586">
            <v>12594.35</v>
          </cell>
        </row>
        <row r="587">
          <cell r="A587" t="str">
            <v>12.2.1.1</v>
          </cell>
          <cell r="B587" t="str">
            <v>ED-13938</v>
          </cell>
          <cell r="C587" t="str">
            <v>CABO DE COBRE NU #16MM2 - 7 FIOSX1,70MM, PARA ELEMENTOS  DE CAPTAÇÃO/ ANEL DE CINTAMENTO/ DESCIDA (SPDA), INCLUSIVE SUPORTE E ISOLADOR</v>
          </cell>
          <cell r="D587" t="str">
            <v>M</v>
          </cell>
          <cell r="E587">
            <v>39</v>
          </cell>
          <cell r="F587">
            <v>20.21</v>
          </cell>
          <cell r="G587">
            <v>25.51</v>
          </cell>
          <cell r="H587">
            <v>994.89</v>
          </cell>
        </row>
        <row r="588">
          <cell r="A588" t="str">
            <v>12.2.1.2</v>
          </cell>
          <cell r="B588" t="str">
            <v>ED-13934</v>
          </cell>
          <cell r="C588" t="str">
            <v>CABO DE COBRE NU #35MM2 - 7 FIOSX2,50MM, PARA ELEMENTOS DE CAPTAÇÃO/ANEL DE CINTAMENTO (SPDA), INCLUSIVE PRESILHA DE FIXAÇÃO</v>
          </cell>
          <cell r="D588" t="str">
            <v>M</v>
          </cell>
          <cell r="E588">
            <v>113</v>
          </cell>
          <cell r="F588">
            <v>29.27</v>
          </cell>
          <cell r="G588">
            <v>36.950000000000003</v>
          </cell>
          <cell r="H588">
            <v>4175.3500000000004</v>
          </cell>
        </row>
        <row r="589">
          <cell r="A589" t="str">
            <v>12.2.1.3</v>
          </cell>
          <cell r="B589" t="str">
            <v>ED-49136</v>
          </cell>
          <cell r="C589" t="str">
            <v>CABO DE COBRE NU # 50 MM2, ENTERRADO, EXCLUSIVE ESCAVAÇÃO E REATERRO</v>
          </cell>
          <cell r="D589" t="str">
            <v>M</v>
          </cell>
          <cell r="E589">
            <v>6</v>
          </cell>
          <cell r="F589">
            <v>34.909999999999997</v>
          </cell>
          <cell r="G589">
            <v>44.07</v>
          </cell>
          <cell r="H589">
            <v>264.42</v>
          </cell>
        </row>
        <row r="590">
          <cell r="A590" t="str">
            <v>12.2.1.4</v>
          </cell>
          <cell r="B590" t="str">
            <v>ED-51021</v>
          </cell>
          <cell r="C590" t="str">
            <v>RE-BAR 8MM X 4M COM 3 CLIPS PARA EMENDA 8-10MM</v>
          </cell>
          <cell r="D590" t="str">
            <v>U</v>
          </cell>
          <cell r="E590">
            <v>23</v>
          </cell>
          <cell r="F590">
            <v>43.39</v>
          </cell>
          <cell r="G590">
            <v>54.77</v>
          </cell>
          <cell r="H590">
            <v>1259.71</v>
          </cell>
        </row>
        <row r="591">
          <cell r="A591" t="str">
            <v>12.2.1.5</v>
          </cell>
          <cell r="B591" t="str">
            <v>ED-51022</v>
          </cell>
          <cell r="C591" t="str">
            <v>RE-BAR 10MM X 3M COM 3 CLIPS PARA EMENDA 8-10MM</v>
          </cell>
          <cell r="D591" t="str">
            <v>U</v>
          </cell>
          <cell r="E591">
            <v>42</v>
          </cell>
          <cell r="F591">
            <v>50.3</v>
          </cell>
          <cell r="G591">
            <v>63.49</v>
          </cell>
          <cell r="H591">
            <v>2666.58</v>
          </cell>
        </row>
        <row r="592">
          <cell r="A592" t="str">
            <v>12.2.1.6</v>
          </cell>
          <cell r="B592" t="str">
            <v>ED-51058</v>
          </cell>
          <cell r="C592" t="str">
            <v>FITA PERFURADA PARA EQUIPOTENCIALIZAÇÃO EM LATÃO NIQUELADO PARA USO INTERNO 20 X 0,8 MM FUROS DIAM. 7 MM</v>
          </cell>
          <cell r="D592" t="str">
            <v>m</v>
          </cell>
          <cell r="E592">
            <v>60</v>
          </cell>
          <cell r="F592">
            <v>42.69</v>
          </cell>
          <cell r="G592">
            <v>53.89</v>
          </cell>
          <cell r="H592">
            <v>3233.4</v>
          </cell>
        </row>
        <row r="593">
          <cell r="A593" t="str">
            <v>12.3</v>
          </cell>
          <cell r="C593" t="str">
            <v>CONECTORES E TERMINAIS</v>
          </cell>
          <cell r="F593">
            <v>0</v>
          </cell>
          <cell r="H593">
            <v>1963.8899999999999</v>
          </cell>
        </row>
        <row r="594">
          <cell r="A594" t="str">
            <v>12.3.1</v>
          </cell>
          <cell r="C594" t="str">
            <v>CONECTORES E TERMINAIS</v>
          </cell>
          <cell r="F594">
            <v>0</v>
          </cell>
          <cell r="H594">
            <v>1963.8899999999999</v>
          </cell>
        </row>
        <row r="595">
          <cell r="A595" t="str">
            <v>12.3.1.1</v>
          </cell>
          <cell r="B595" t="str">
            <v>11.92.15</v>
          </cell>
          <cell r="C595" t="str">
            <v>PROTECAO EXTERNA - CONTRA DESCARGA ATMOSFERICA - CONECTOR EMENDA E MEDICAO P/CABOS COBRE 16 A 50MM2</v>
          </cell>
          <cell r="D595" t="str">
            <v>UN</v>
          </cell>
          <cell r="E595">
            <v>11</v>
          </cell>
          <cell r="F595">
            <v>24.06</v>
          </cell>
          <cell r="G595">
            <v>30.37</v>
          </cell>
          <cell r="H595">
            <v>334.07</v>
          </cell>
        </row>
        <row r="596">
          <cell r="A596" t="str">
            <v>12.3.1.2</v>
          </cell>
          <cell r="B596" t="str">
            <v>ED-34446</v>
          </cell>
          <cell r="C596" t="str">
            <v>TERMINAL DE COMPRESSÃO DE 1 FURO PARA CABO DE 16MM2</v>
          </cell>
          <cell r="D596" t="str">
            <v>UN</v>
          </cell>
          <cell r="E596">
            <v>10</v>
          </cell>
          <cell r="F596">
            <v>3.22</v>
          </cell>
          <cell r="G596">
            <v>4.0599999999999996</v>
          </cell>
          <cell r="H596">
            <v>40.6</v>
          </cell>
        </row>
        <row r="597">
          <cell r="A597" t="str">
            <v>12.3.1.3</v>
          </cell>
          <cell r="B597" t="str">
            <v>ED-34448</v>
          </cell>
          <cell r="C597" t="str">
            <v>TERMINAL DE COMPRESSÃO DE 1 FURO PARA CABO DE 35MM2</v>
          </cell>
          <cell r="D597" t="str">
            <v>UN</v>
          </cell>
          <cell r="E597">
            <v>7</v>
          </cell>
          <cell r="F597">
            <v>4.6100000000000003</v>
          </cell>
          <cell r="G597">
            <v>5.81</v>
          </cell>
          <cell r="H597">
            <v>40.67</v>
          </cell>
        </row>
        <row r="598">
          <cell r="A598" t="str">
            <v>12.3.1.4</v>
          </cell>
          <cell r="B598" t="str">
            <v>ED-34449</v>
          </cell>
          <cell r="C598" t="str">
            <v>TERMINAL DE COMPRESSÃO DE 1 FURO PARA CABO DE 50MM2</v>
          </cell>
          <cell r="D598" t="str">
            <v>UN</v>
          </cell>
          <cell r="E598">
            <v>1</v>
          </cell>
          <cell r="F598">
            <v>7.22</v>
          </cell>
          <cell r="G598">
            <v>9.11</v>
          </cell>
          <cell r="H598">
            <v>9.11</v>
          </cell>
        </row>
        <row r="599">
          <cell r="A599" t="str">
            <v>12.3.1.5</v>
          </cell>
          <cell r="B599" t="str">
            <v>11.92.42</v>
          </cell>
          <cell r="C599" t="str">
            <v>PROTECAO EXTERNA - CONTRA DESCARGA ATMOSFERICA - CAIXA DE EQUALIZACAO 40X40X15CM COM 11 TERMINAIS</v>
          </cell>
          <cell r="D599" t="str">
            <v>UN</v>
          </cell>
          <cell r="E599">
            <v>1</v>
          </cell>
          <cell r="F599">
            <v>393.8</v>
          </cell>
          <cell r="G599">
            <v>497.13</v>
          </cell>
          <cell r="H599">
            <v>497.13</v>
          </cell>
        </row>
        <row r="600">
          <cell r="A600" t="str">
            <v>12.3.1.6</v>
          </cell>
          <cell r="B600">
            <v>104755</v>
          </cell>
          <cell r="C600" t="str">
            <v>CONECTOR SPLIT-BOLT, PARA SPDA, PARA CABOS ATÉ 95 MM2 - FORNECIMENTO E INSTALAÇÃO. AF_08/2023</v>
          </cell>
          <cell r="D600" t="str">
            <v>UN</v>
          </cell>
          <cell r="E600">
            <v>1</v>
          </cell>
          <cell r="F600">
            <v>41.91</v>
          </cell>
          <cell r="G600">
            <v>52.9</v>
          </cell>
          <cell r="H600">
            <v>52.9</v>
          </cell>
        </row>
        <row r="601">
          <cell r="A601" t="str">
            <v>12.3.1.7</v>
          </cell>
          <cell r="B601" t="str">
            <v>ED-51014</v>
          </cell>
          <cell r="C601" t="str">
            <v>ADESIVO EM POLIURETANO, PARA COLAGEM DE DISCO FIXADOR DE SUPORTES, BISNAGA DE 310ML, RENDIMENTO DE 20 FIXAÇÕES POR BISNAGA, EXCLUSIVE DISCO FIXADOR</v>
          </cell>
          <cell r="D601" t="str">
            <v>un</v>
          </cell>
          <cell r="E601">
            <v>6</v>
          </cell>
          <cell r="F601">
            <v>26.15</v>
          </cell>
          <cell r="G601">
            <v>33.01</v>
          </cell>
          <cell r="H601">
            <v>198.06</v>
          </cell>
        </row>
        <row r="602">
          <cell r="A602" t="str">
            <v>12.3.1.8</v>
          </cell>
          <cell r="B602" t="str">
            <v>ITC-LAM-096</v>
          </cell>
          <cell r="C602" t="str">
            <v>CONECTOR ATERRINSERT PARA REBARS COM ROSCA FÊMEA M12, FORNECIMENTO E INSTALAÇÃO - BASEADO EM CPOS/CDHU (42.05.270) ´</v>
          </cell>
          <cell r="D602" t="str">
            <v>UN</v>
          </cell>
          <cell r="E602">
            <v>7</v>
          </cell>
          <cell r="F602">
            <v>49.68</v>
          </cell>
          <cell r="G602">
            <v>62.71</v>
          </cell>
          <cell r="H602">
            <v>438.97</v>
          </cell>
        </row>
        <row r="603">
          <cell r="A603" t="str">
            <v>12.3.1.9</v>
          </cell>
          <cell r="B603" t="str">
            <v>ITC-LAM-097</v>
          </cell>
          <cell r="C603" t="str">
            <v>CONECTOR ESTANHADO COM PINO M12 PARA ATERRINSERT® E CABOS 16 À 70MM² REF.: TEL-630 OU EQUIVALENTE.</v>
          </cell>
          <cell r="D603" t="str">
            <v>UND</v>
          </cell>
          <cell r="E603">
            <v>7</v>
          </cell>
          <cell r="F603">
            <v>39.880000000000003</v>
          </cell>
          <cell r="G603">
            <v>50.34</v>
          </cell>
          <cell r="H603">
            <v>352.38</v>
          </cell>
        </row>
        <row r="604">
          <cell r="A604" t="str">
            <v>12.4</v>
          </cell>
          <cell r="C604" t="str">
            <v>PARAFUSOS, ARRUELAS E PORCAS</v>
          </cell>
          <cell r="F604">
            <v>0</v>
          </cell>
          <cell r="H604">
            <v>24.2</v>
          </cell>
        </row>
        <row r="605">
          <cell r="A605" t="str">
            <v>12.4.1</v>
          </cell>
          <cell r="C605" t="str">
            <v>PARAFUSOS, ARRUELAS E PORCAS</v>
          </cell>
          <cell r="F605">
            <v>0</v>
          </cell>
          <cell r="H605">
            <v>24.2</v>
          </cell>
        </row>
        <row r="606">
          <cell r="A606" t="str">
            <v>12.4.1.1</v>
          </cell>
          <cell r="B606" t="str">
            <v>ITC-LAM-098</v>
          </cell>
          <cell r="C606" t="str">
            <v>PARAFUSO FENDA 1/4", COM ARRUELA E PORCA (FORNECIMENTO E COLOCAÇÃO) - BASEADA EM ORSE (9831)</v>
          </cell>
          <cell r="D606" t="str">
            <v>UN</v>
          </cell>
          <cell r="E606">
            <v>20</v>
          </cell>
          <cell r="F606">
            <v>0.8</v>
          </cell>
          <cell r="G606">
            <v>1</v>
          </cell>
          <cell r="H606">
            <v>20</v>
          </cell>
        </row>
        <row r="607">
          <cell r="A607" t="str">
            <v>12.4.1.2</v>
          </cell>
          <cell r="B607" t="str">
            <v>ITC-LAM-099</v>
          </cell>
          <cell r="C607" t="str">
            <v>PARAFUSO CABEÇA CHATA EM ALUMÍNIO 1/4" - FORNECIMENTO E COLOCAÇÃO - BASEADO EM ORSE (11036)</v>
          </cell>
          <cell r="D607" t="str">
            <v>UN</v>
          </cell>
          <cell r="E607">
            <v>7</v>
          </cell>
          <cell r="F607">
            <v>0.48</v>
          </cell>
          <cell r="G607">
            <v>0.6</v>
          </cell>
          <cell r="H607">
            <v>4.2</v>
          </cell>
        </row>
        <row r="608">
          <cell r="A608" t="str">
            <v>12.5</v>
          </cell>
          <cell r="C608" t="str">
            <v>SOLDA</v>
          </cell>
          <cell r="F608">
            <v>0</v>
          </cell>
          <cell r="H608">
            <v>878.71</v>
          </cell>
        </row>
        <row r="609">
          <cell r="A609" t="str">
            <v>12.5.1</v>
          </cell>
          <cell r="C609" t="str">
            <v>SOLDA</v>
          </cell>
          <cell r="F609">
            <v>0</v>
          </cell>
          <cell r="H609">
            <v>878.71</v>
          </cell>
        </row>
        <row r="610">
          <cell r="A610" t="str">
            <v>12.5.1.1</v>
          </cell>
          <cell r="B610" t="str">
            <v>ITC-LAM-100</v>
          </cell>
          <cell r="C610" t="str">
            <v>MOLDE 16-2 A 35-2 PARA SOLDA EXOTERMICA - BASEADO EM SUDECAP (11.92.43)</v>
          </cell>
          <cell r="D610" t="str">
            <v>UN</v>
          </cell>
          <cell r="E610">
            <v>2</v>
          </cell>
          <cell r="F610">
            <v>72.95</v>
          </cell>
          <cell r="G610">
            <v>92.09</v>
          </cell>
          <cell r="H610">
            <v>184.18</v>
          </cell>
        </row>
        <row r="611">
          <cell r="A611" t="str">
            <v>12.5.1.2</v>
          </cell>
          <cell r="B611" t="str">
            <v>ITC-LAM-101</v>
          </cell>
          <cell r="C611" t="str">
            <v>FORNECIMENTO DE MOLDE DE SOLDA EXOTÉRMICA PARA CABO 95 MM² - BASEADO EM ORSE (10916)</v>
          </cell>
          <cell r="D611" t="str">
            <v>UN</v>
          </cell>
          <cell r="E611">
            <v>1</v>
          </cell>
          <cell r="F611">
            <v>249.92</v>
          </cell>
          <cell r="G611">
            <v>315.49</v>
          </cell>
          <cell r="H611">
            <v>315.49</v>
          </cell>
        </row>
        <row r="612">
          <cell r="A612" t="str">
            <v>12.5.1.3</v>
          </cell>
          <cell r="B612" t="str">
            <v>ITC-LAM-102</v>
          </cell>
          <cell r="C612" t="str">
            <v>FORNECIMENTO E INSTALAÇÃO DE CARTUCHO Nº25 A 45 PARA SOLDA EXOTERMICA - BASEADO EM SUDECAP (11.92.44)</v>
          </cell>
          <cell r="D612" t="str">
            <v>UN</v>
          </cell>
          <cell r="E612">
            <v>5</v>
          </cell>
          <cell r="F612">
            <v>16.190000000000001</v>
          </cell>
          <cell r="G612">
            <v>20.43</v>
          </cell>
          <cell r="H612">
            <v>102.15</v>
          </cell>
        </row>
        <row r="613">
          <cell r="A613" t="str">
            <v>12.5.1.4</v>
          </cell>
          <cell r="B613" t="str">
            <v>ED-51080</v>
          </cell>
          <cell r="C613" t="str">
            <v>SOLDA EXOTÉRMICA CARTUCHO N° 115</v>
          </cell>
          <cell r="D613" t="str">
            <v>un</v>
          </cell>
          <cell r="E613">
            <v>3</v>
          </cell>
          <cell r="F613">
            <v>26.79</v>
          </cell>
          <cell r="G613">
            <v>33.81</v>
          </cell>
          <cell r="H613">
            <v>101.43</v>
          </cell>
        </row>
        <row r="614">
          <cell r="A614" t="str">
            <v>12.5.1.5</v>
          </cell>
          <cell r="B614" t="str">
            <v>11.92.45</v>
          </cell>
          <cell r="C614" t="str">
            <v>PROTECAO EXTERNA - CONTRA DESCARGA ATMOSFERICA - FORNECIMENTO DE ALICATE PEQUENO Z-200 PARA UTILIZAÇÃO EM MOLDE DE SOLDA EXOTÉRMICA</v>
          </cell>
          <cell r="D614" t="str">
            <v>UN</v>
          </cell>
          <cell r="E614">
            <v>1</v>
          </cell>
          <cell r="F614">
            <v>65.319999999999993</v>
          </cell>
          <cell r="G614">
            <v>82.45</v>
          </cell>
          <cell r="H614">
            <v>82.45</v>
          </cell>
        </row>
        <row r="615">
          <cell r="A615" t="str">
            <v>12.5.1.6</v>
          </cell>
          <cell r="B615" t="str">
            <v>ED-51077</v>
          </cell>
          <cell r="C615" t="str">
            <v>SOLDA EXOTÉRMICA ALICATE Z 201</v>
          </cell>
          <cell r="D615" t="str">
            <v>un</v>
          </cell>
          <cell r="E615">
            <v>1</v>
          </cell>
          <cell r="F615">
            <v>73.680000000000007</v>
          </cell>
          <cell r="G615">
            <v>93.01</v>
          </cell>
          <cell r="H615">
            <v>93.01</v>
          </cell>
        </row>
        <row r="616">
          <cell r="F616">
            <v>0</v>
          </cell>
        </row>
        <row r="617">
          <cell r="A617">
            <v>13</v>
          </cell>
          <cell r="C617" t="str">
            <v>HVAC</v>
          </cell>
          <cell r="F617">
            <v>0</v>
          </cell>
          <cell r="H617">
            <v>211884.79000000004</v>
          </cell>
        </row>
        <row r="618">
          <cell r="A618" t="str">
            <v>13.1</v>
          </cell>
          <cell r="C618" t="str">
            <v>ACESSÓRIOS</v>
          </cell>
          <cell r="F618">
            <v>0</v>
          </cell>
          <cell r="H618">
            <v>15677.62</v>
          </cell>
        </row>
        <row r="619">
          <cell r="A619" t="str">
            <v>13.1.1</v>
          </cell>
          <cell r="C619" t="str">
            <v xml:space="preserve">ACESSÓRIOS </v>
          </cell>
          <cell r="F619">
            <v>0</v>
          </cell>
          <cell r="H619">
            <v>15677.62</v>
          </cell>
        </row>
        <row r="620">
          <cell r="A620" t="str">
            <v>13.1.1.1</v>
          </cell>
          <cell r="B620" t="str">
            <v>ITC-LAM-021</v>
          </cell>
          <cell r="C620" t="str">
            <v>GRELHA DE INSUFLAMENTO/RETORNO, EM ALUMÍNIO ATÉ 0,25 M2 (FORNECIMENTO E MONTAGEM) - BASEADO EM SEINFRA (C3873)</v>
          </cell>
          <cell r="D620" t="str">
            <v>UN</v>
          </cell>
          <cell r="E620">
            <v>8</v>
          </cell>
          <cell r="F620">
            <v>124.5</v>
          </cell>
          <cell r="G620">
            <v>157.16</v>
          </cell>
          <cell r="H620">
            <v>1257.28</v>
          </cell>
        </row>
        <row r="621">
          <cell r="A621" t="str">
            <v>13.1.1.2</v>
          </cell>
          <cell r="B621" t="str">
            <v>ITC-LAM-022</v>
          </cell>
          <cell r="C621" t="str">
            <v>GRELHA PARA EXAUSTÃO TAM: 225 X 125 MM - BASEADO EM SBC (070184)</v>
          </cell>
          <cell r="D621" t="str">
            <v>UN</v>
          </cell>
          <cell r="E621">
            <v>3</v>
          </cell>
          <cell r="F621">
            <v>123.73</v>
          </cell>
          <cell r="G621">
            <v>156.19</v>
          </cell>
          <cell r="H621">
            <v>468.57</v>
          </cell>
        </row>
        <row r="622">
          <cell r="A622" t="str">
            <v>13.1.1.3</v>
          </cell>
          <cell r="B622" t="str">
            <v>ITC-LAM-023</v>
          </cell>
          <cell r="C622" t="str">
            <v>GRELHA PARA EXAUSTÃO TAM: 225 X 165 MM - BASEADO EM SBC (070184)</v>
          </cell>
          <cell r="D622" t="str">
            <v>UN</v>
          </cell>
          <cell r="E622">
            <v>1</v>
          </cell>
          <cell r="F622">
            <v>141.38999999999999</v>
          </cell>
          <cell r="G622">
            <v>178.49</v>
          </cell>
          <cell r="H622">
            <v>178.49</v>
          </cell>
        </row>
        <row r="623">
          <cell r="A623" t="str">
            <v>13.1.1.4</v>
          </cell>
          <cell r="B623" t="str">
            <v>ITC-LAM-024</v>
          </cell>
          <cell r="C623" t="str">
            <v>GRELHA PARA EXAUSTÃO TAM: 325 X 125 MM - BASEADO EM SBC (070184)</v>
          </cell>
          <cell r="D623" t="str">
            <v>UN</v>
          </cell>
          <cell r="E623">
            <v>1</v>
          </cell>
          <cell r="F623">
            <v>141.38999999999999</v>
          </cell>
          <cell r="G623">
            <v>178.49</v>
          </cell>
          <cell r="H623">
            <v>178.49</v>
          </cell>
        </row>
        <row r="624">
          <cell r="A624" t="str">
            <v>13.1.1.5</v>
          </cell>
          <cell r="B624" t="str">
            <v>ITC-LAM-025</v>
          </cell>
          <cell r="C624" t="str">
            <v>GRELHA PARA EXAUSTÃO TAM: 525 X 165 MM - BASEADO EM SBC (070184)</v>
          </cell>
          <cell r="D624" t="str">
            <v>UN</v>
          </cell>
          <cell r="E624">
            <v>5</v>
          </cell>
          <cell r="F624">
            <v>182.37</v>
          </cell>
          <cell r="G624">
            <v>230.22</v>
          </cell>
          <cell r="H624">
            <v>1151.0999999999999</v>
          </cell>
        </row>
        <row r="625">
          <cell r="A625" t="str">
            <v>13.1.1.6</v>
          </cell>
          <cell r="B625" t="str">
            <v>ITC-LAM-026</v>
          </cell>
          <cell r="C625" t="str">
            <v>DIFUSOR PARA INSUFLAMENTO DE AR COM PLENUM- BASEADO EM CPOS/CDHU (61.10.511)</v>
          </cell>
          <cell r="D625" t="str">
            <v>M²</v>
          </cell>
          <cell r="E625">
            <v>2.4700000000000002</v>
          </cell>
          <cell r="F625">
            <v>3151.95</v>
          </cell>
          <cell r="G625">
            <v>3979.02</v>
          </cell>
          <cell r="H625">
            <v>9828.17</v>
          </cell>
        </row>
        <row r="626">
          <cell r="A626" t="str">
            <v>13.1.1.7</v>
          </cell>
          <cell r="B626" t="str">
            <v>ITC-LAM-027</v>
          </cell>
          <cell r="C626" t="str">
            <v>DAMPER DE REGULAGEM MANUAL, TAMANHO: ATÉ 0,14 M² - BASEADO EM CPOS/CDHU (61.10.403)</v>
          </cell>
          <cell r="D626" t="str">
            <v>M²</v>
          </cell>
          <cell r="E626">
            <v>0.45</v>
          </cell>
          <cell r="F626">
            <v>1564.22</v>
          </cell>
          <cell r="G626">
            <v>1974.67</v>
          </cell>
          <cell r="H626">
            <v>888.6</v>
          </cell>
        </row>
        <row r="627">
          <cell r="A627" t="str">
            <v>13.1.1.8</v>
          </cell>
          <cell r="B627" t="str">
            <v>ITC-LAM-028</v>
          </cell>
          <cell r="C627" t="str">
            <v>REGISTRO PARA CONTROLE VAZÃO DE EXAUSTÃO, MOD. JN-A, TAM. 600X345MM - BASEADO EM CPOS/CDHU (61.10.403)</v>
          </cell>
          <cell r="D627" t="str">
            <v>UN</v>
          </cell>
          <cell r="E627">
            <v>1</v>
          </cell>
          <cell r="F627">
            <v>423.87</v>
          </cell>
          <cell r="G627">
            <v>535.09</v>
          </cell>
          <cell r="H627">
            <v>535.09</v>
          </cell>
        </row>
        <row r="628">
          <cell r="A628" t="str">
            <v>13.1.1.9</v>
          </cell>
          <cell r="B628" t="str">
            <v>ITC-LAM-058</v>
          </cell>
          <cell r="C628" t="str">
            <v>DAMPER DE REGULAGEM MANUAL, TAMANHO: A PARTIR DE 0,14 M² - BASEADO EM CPOS/CDHU (61.10.403)</v>
          </cell>
          <cell r="D628" t="str">
            <v>M²</v>
          </cell>
          <cell r="E628">
            <v>0.61499999999999999</v>
          </cell>
          <cell r="F628">
            <v>1061.6400000000001</v>
          </cell>
          <cell r="G628">
            <v>1340.21</v>
          </cell>
          <cell r="H628">
            <v>824.22</v>
          </cell>
        </row>
        <row r="629">
          <cell r="A629" t="str">
            <v>13.1.1.10</v>
          </cell>
          <cell r="B629" t="str">
            <v>ITC-LAM-029</v>
          </cell>
          <cell r="C629" t="str">
            <v>GRADE PARA CAPTAÇÃO DE AR EXTERNO MOD S150 - BASEADO EM CPOS/CDHU (61.10.574)</v>
          </cell>
          <cell r="D629" t="str">
            <v>UN</v>
          </cell>
          <cell r="E629">
            <v>2</v>
          </cell>
          <cell r="F629">
            <v>17.489999999999998</v>
          </cell>
          <cell r="G629">
            <v>22.07</v>
          </cell>
          <cell r="H629">
            <v>44.14</v>
          </cell>
        </row>
        <row r="630">
          <cell r="A630" t="str">
            <v>13.1.1.11</v>
          </cell>
          <cell r="B630" t="str">
            <v>ITC-LAM-030</v>
          </cell>
          <cell r="C630" t="str">
            <v>GRELHAS PARA DESCARGA DO AR EXTERNO, MOD. GR-100 - BASEADA DA ORSE (11518)</v>
          </cell>
          <cell r="D630" t="str">
            <v>UN</v>
          </cell>
          <cell r="E630">
            <v>1</v>
          </cell>
          <cell r="F630">
            <v>17.62</v>
          </cell>
          <cell r="G630">
            <v>22.24</v>
          </cell>
          <cell r="H630">
            <v>22.24</v>
          </cell>
        </row>
        <row r="631">
          <cell r="A631" t="str">
            <v>13.1.1.12</v>
          </cell>
          <cell r="B631" t="str">
            <v>ITC-LAM-031</v>
          </cell>
          <cell r="C631" t="str">
            <v>GRELHAS PARA DESCARGA DO AR EXTERNO, MOD. GRI-200 - BASEADA DA ORSE (11518)</v>
          </cell>
          <cell r="D631" t="str">
            <v>UN</v>
          </cell>
          <cell r="E631">
            <v>1</v>
          </cell>
          <cell r="F631">
            <v>33.89</v>
          </cell>
          <cell r="G631">
            <v>42.78</v>
          </cell>
          <cell r="H631">
            <v>42.78</v>
          </cell>
        </row>
        <row r="632">
          <cell r="A632" t="str">
            <v>13.1.1.13</v>
          </cell>
          <cell r="B632" t="str">
            <v>ITC-LAM-032</v>
          </cell>
          <cell r="C632" t="str">
            <v>CONJUNTO PARA TOMADA DE AR EXTERNO COMPOSTA DE (VENEZIANA+FILTRO+REGISTRO) - BASEADO EM SBC (070578)</v>
          </cell>
          <cell r="D632" t="str">
            <v>UN</v>
          </cell>
          <cell r="E632">
            <v>1</v>
          </cell>
          <cell r="F632">
            <v>204.73</v>
          </cell>
          <cell r="G632">
            <v>258.45</v>
          </cell>
          <cell r="H632">
            <v>258.45</v>
          </cell>
        </row>
        <row r="633">
          <cell r="A633" t="str">
            <v>13.2</v>
          </cell>
          <cell r="C633" t="str">
            <v>EQUIPAMENTOS</v>
          </cell>
          <cell r="F633">
            <v>0</v>
          </cell>
          <cell r="H633">
            <v>162801.96000000002</v>
          </cell>
        </row>
        <row r="634">
          <cell r="A634" t="str">
            <v>13.2.1</v>
          </cell>
          <cell r="C634" t="str">
            <v>VENTILADORES</v>
          </cell>
          <cell r="F634">
            <v>0</v>
          </cell>
          <cell r="H634">
            <v>49902.080000000002</v>
          </cell>
        </row>
        <row r="635">
          <cell r="A635" t="str">
            <v>13.2.1.1</v>
          </cell>
          <cell r="B635" t="str">
            <v>ITC-LAM-033</v>
          </cell>
          <cell r="C635" t="str">
            <v>VENTILADOR / EXAUSTOR E INSUFLADOR DE AR COM FILTRO FH 150 G4 + F8 - BASEADO EM SBC (070523)</v>
          </cell>
          <cell r="D635" t="str">
            <v>UN</v>
          </cell>
          <cell r="E635">
            <v>2</v>
          </cell>
          <cell r="F635">
            <v>3640.56</v>
          </cell>
          <cell r="G635">
            <v>4595.84</v>
          </cell>
          <cell r="H635">
            <v>9191.68</v>
          </cell>
        </row>
        <row r="636">
          <cell r="A636" t="str">
            <v>13.2.1.2</v>
          </cell>
          <cell r="B636" t="str">
            <v>ITC-LAM-034</v>
          </cell>
          <cell r="C636" t="str">
            <v>VENTILADOR / EXAUSTOR E INSUFLADOR DE AR COM FILTRO FH 315 G4 + F8 - BASEADO EM SBC (070523)</v>
          </cell>
          <cell r="D636" t="str">
            <v>UN</v>
          </cell>
          <cell r="E636">
            <v>1</v>
          </cell>
          <cell r="F636">
            <v>4548.9399999999996</v>
          </cell>
          <cell r="G636">
            <v>5742.58</v>
          </cell>
          <cell r="H636">
            <v>5742.58</v>
          </cell>
        </row>
        <row r="637">
          <cell r="A637" t="str">
            <v>13.2.1.3</v>
          </cell>
          <cell r="B637" t="str">
            <v>ITC-LAM-035</v>
          </cell>
          <cell r="C637" t="str">
            <v>VENTILADOR / EXAUSTOR E INSUFLADOR DE AR COM FILTRO FH 400 G4 + F8 - BASEADO EM SBC (070523)</v>
          </cell>
          <cell r="D637" t="str">
            <v>UN</v>
          </cell>
          <cell r="E637">
            <v>3</v>
          </cell>
          <cell r="F637">
            <v>6986.77</v>
          </cell>
          <cell r="G637">
            <v>8820.09</v>
          </cell>
          <cell r="H637">
            <v>26460.27</v>
          </cell>
        </row>
        <row r="638">
          <cell r="A638" t="str">
            <v>13.2.1.4</v>
          </cell>
          <cell r="B638" t="str">
            <v>ITC-LAM-036</v>
          </cell>
          <cell r="C638" t="str">
            <v>VENTILADOR / EXAUSTOR AXIAL TD-MIXVENT, 150/160N - BASEADO EM SBC (070852)</v>
          </cell>
          <cell r="D638" t="str">
            <v>UN</v>
          </cell>
          <cell r="E638">
            <v>1</v>
          </cell>
          <cell r="F638">
            <v>49.55</v>
          </cell>
          <cell r="G638">
            <v>62.55</v>
          </cell>
          <cell r="H638">
            <v>62.55</v>
          </cell>
        </row>
        <row r="639">
          <cell r="A639" t="str">
            <v>13.2.1.5</v>
          </cell>
          <cell r="B639" t="str">
            <v>ITC-LAM-037</v>
          </cell>
          <cell r="C639" t="str">
            <v>VENTILADOR / EXAUSTOR AXIAL TD-MIXVENT, 500/150 - BASEADO EM SBC (070852)</v>
          </cell>
          <cell r="D639" t="str">
            <v>UN</v>
          </cell>
          <cell r="E639">
            <v>1</v>
          </cell>
          <cell r="F639">
            <v>830.64</v>
          </cell>
          <cell r="G639">
            <v>1048.5899999999999</v>
          </cell>
          <cell r="H639">
            <v>1048.5899999999999</v>
          </cell>
        </row>
        <row r="640">
          <cell r="A640" t="str">
            <v>13.2.1.6</v>
          </cell>
          <cell r="B640" t="str">
            <v>ITC-LAM-038</v>
          </cell>
          <cell r="C640" t="str">
            <v>VENTILADOR / EXAUSTOR AXIAL TD-MIXVENT, 325/125 - BASEADO EM SBC (070852)</v>
          </cell>
          <cell r="D640" t="str">
            <v>UN</v>
          </cell>
          <cell r="E640">
            <v>1</v>
          </cell>
          <cell r="F640">
            <v>49.55</v>
          </cell>
          <cell r="G640">
            <v>62.55</v>
          </cell>
          <cell r="H640">
            <v>62.55</v>
          </cell>
        </row>
        <row r="641">
          <cell r="A641" t="str">
            <v>13.2.1.7</v>
          </cell>
          <cell r="B641" t="str">
            <v>ITC-LAM-039</v>
          </cell>
          <cell r="C641" t="str">
            <v>VENTILADOR / EXAUSTOR AXIAL TD-MIXVENT, 6000/400 - BASEADO EM SBC (070852)</v>
          </cell>
          <cell r="D641" t="str">
            <v>UN</v>
          </cell>
          <cell r="E641">
            <v>1</v>
          </cell>
          <cell r="F641">
            <v>5809.46</v>
          </cell>
          <cell r="G641">
            <v>7333.86</v>
          </cell>
          <cell r="H641">
            <v>7333.86</v>
          </cell>
        </row>
        <row r="642">
          <cell r="A642" t="str">
            <v>13.2.2</v>
          </cell>
          <cell r="C642" t="str">
            <v>SISTEMA VRF UNIDADES CONDENSADORAS</v>
          </cell>
          <cell r="F642">
            <v>0</v>
          </cell>
          <cell r="H642">
            <v>78986.38</v>
          </cell>
        </row>
        <row r="643">
          <cell r="A643" t="str">
            <v>13.2.2.1</v>
          </cell>
          <cell r="B643" t="str">
            <v>ITC-LAM-040</v>
          </cell>
          <cell r="C643" t="str">
            <v>EVAPORADORA TIPO VRF, MOD. MVC-224WV2WN1, CAP. NOMINAL (HP) 08, TAM. (LXAXP) 960X1615X765MM, CARACTERÍSCAS ELÉTRICAS 220V/3F/60HZ, REF.: MIDEA CARRIER OU EQUIVALENTE. - BASEADO EM SBC (070931)</v>
          </cell>
          <cell r="D643" t="str">
            <v>UN</v>
          </cell>
          <cell r="E643">
            <v>1</v>
          </cell>
          <cell r="F643">
            <v>31283.360000000001</v>
          </cell>
          <cell r="G643">
            <v>39492.11</v>
          </cell>
          <cell r="H643">
            <v>39492.11</v>
          </cell>
        </row>
        <row r="644">
          <cell r="A644" t="str">
            <v>13.2.2.2</v>
          </cell>
          <cell r="B644" t="str">
            <v>ITC-LAM-041</v>
          </cell>
          <cell r="C644" t="str">
            <v>CONDENSADORA TIPO VRF, MOD. MVC-560WV2WN1, CAP. NOMINAL (HP) 20, TAM. (LXAXP) 1250X1615X765MM, CARACTERÍSCAS ELÉTRICAS 220V/3F/60HZ, REF.: MIDEA CARRIER OU EQUIVALENTE. - BASEADO EM SBC (070931)</v>
          </cell>
          <cell r="D644" t="str">
            <v>UN</v>
          </cell>
          <cell r="E644">
            <v>1</v>
          </cell>
          <cell r="F644">
            <v>31285.07</v>
          </cell>
          <cell r="G644">
            <v>39494.269999999997</v>
          </cell>
          <cell r="H644">
            <v>39494.269999999997</v>
          </cell>
        </row>
        <row r="645">
          <cell r="A645" t="str">
            <v>13.2.3</v>
          </cell>
          <cell r="C645" t="str">
            <v>SISTEMA VRF UNIDADES EVAPORADORAS</v>
          </cell>
          <cell r="F645">
            <v>0</v>
          </cell>
          <cell r="H645">
            <v>33913.5</v>
          </cell>
        </row>
        <row r="646">
          <cell r="A646" t="str">
            <v>13.2.3.1</v>
          </cell>
          <cell r="B646" t="str">
            <v>ITC-LAM-042</v>
          </cell>
          <cell r="C646" t="str">
            <v>EVAPORADORA TIPO VRF, MOD. MI2-090T2DHN1, CAP. NOMINAL (BTU/H) 30.700, TAM. (LXAXP) 1230×270×775MM, CARACTERÍSCAS ELÉTRICAS 220V/2F/60HZ, REF.: MIDEA CARRIER OU EQUIVALENTE.- BASEADO EM SBC (070931)</v>
          </cell>
          <cell r="D646" t="str">
            <v>UN</v>
          </cell>
          <cell r="E646">
            <v>1</v>
          </cell>
          <cell r="F646">
            <v>4495.91</v>
          </cell>
          <cell r="G646">
            <v>5675.63</v>
          </cell>
          <cell r="H646">
            <v>5675.63</v>
          </cell>
        </row>
        <row r="647">
          <cell r="A647" t="str">
            <v>13.2.3.2</v>
          </cell>
          <cell r="B647" t="str">
            <v>ITC-LAM-043</v>
          </cell>
          <cell r="C647" t="str">
            <v>EVAPORADORA TIPO VRF, MOD. MI2-140T2DHN1, CAP. NOMINAL (BTU/H) 47.800, TAM. (LXAXP) 1230×270×775MM, CARACTERÍSCAS ELÉTRICAS 220V/2F/60HZ, REF.: MIDEA CARRIER OU EQUIVALENTE..- BASEADO EM SBC (070931)</v>
          </cell>
          <cell r="D647" t="str">
            <v>UN</v>
          </cell>
          <cell r="E647">
            <v>1</v>
          </cell>
          <cell r="F647">
            <v>4765.71</v>
          </cell>
          <cell r="G647">
            <v>6016.23</v>
          </cell>
          <cell r="H647">
            <v>6016.23</v>
          </cell>
        </row>
        <row r="648">
          <cell r="A648" t="str">
            <v>13.2.3.3</v>
          </cell>
          <cell r="B648" t="str">
            <v>ITC-LAM-044</v>
          </cell>
          <cell r="C648" t="str">
            <v>EVAPORADORA TIPO VRF, MI2-250FADHN1, CAP. NOMINAL (BTU/H) 85.200, TAM. (LXAXP) 1454X515X931MM, CARACTERÍSCAS ELÉTRICAS 220V/2F/60HZ, REF.: MIDEA CARRIER OU EQUIVALENTE. (100% AR EXTERNO).- BASEADO EM SBC (070931)</v>
          </cell>
          <cell r="D648" t="str">
            <v>UN</v>
          </cell>
          <cell r="E648">
            <v>1</v>
          </cell>
          <cell r="F648">
            <v>8415.82</v>
          </cell>
          <cell r="G648">
            <v>10624.13</v>
          </cell>
          <cell r="H648">
            <v>10624.13</v>
          </cell>
        </row>
        <row r="649">
          <cell r="A649" t="str">
            <v>13.2.3.4</v>
          </cell>
          <cell r="B649" t="str">
            <v>ITC-LAM-045</v>
          </cell>
          <cell r="C649" t="str">
            <v>EVAPORADORA TIPO VRF, MI2-280FADHN1, CAP. NOMINAL (BTU/H) 95.520, TAM. (LXAXP) 1454X515X931MM, CARACTERÍSCAS ELÉTRICAS 220V/2F/60HZ, REF.: MIDEA CARRIER OU EQUIVALENTE. (100% AR EXTERNO)- BASEADO EM SBC (070931)</v>
          </cell>
          <cell r="D649" t="str">
            <v>UN</v>
          </cell>
          <cell r="E649">
            <v>1</v>
          </cell>
          <cell r="F649">
            <v>9186.8799999999992</v>
          </cell>
          <cell r="G649">
            <v>11597.51</v>
          </cell>
          <cell r="H649">
            <v>11597.51</v>
          </cell>
        </row>
        <row r="650">
          <cell r="A650" t="str">
            <v>13.3</v>
          </cell>
          <cell r="C650" t="str">
            <v>TUBULAÇÃO</v>
          </cell>
          <cell r="F650">
            <v>0</v>
          </cell>
          <cell r="H650">
            <v>33405.21</v>
          </cell>
        </row>
        <row r="651">
          <cell r="A651" t="str">
            <v>13.3.1</v>
          </cell>
          <cell r="C651" t="str">
            <v>DUTOS</v>
          </cell>
          <cell r="F651">
            <v>0</v>
          </cell>
          <cell r="H651">
            <v>20582.579999999998</v>
          </cell>
        </row>
        <row r="652">
          <cell r="A652" t="str">
            <v>13.3.1.1</v>
          </cell>
          <cell r="B652" t="str">
            <v>ITC-LAM-046</v>
          </cell>
          <cell r="C652" t="str">
            <v>DUTO EM CHAPA DE ACO GALVANIZADO - BASEADO EM SBC (073352)</v>
          </cell>
          <cell r="D652" t="str">
            <v>KG</v>
          </cell>
          <cell r="E652">
            <v>815</v>
          </cell>
          <cell r="F652">
            <v>19.23</v>
          </cell>
          <cell r="G652">
            <v>24.27</v>
          </cell>
          <cell r="H652">
            <v>19780.05</v>
          </cell>
        </row>
        <row r="653">
          <cell r="A653" t="str">
            <v>13.3.1.2</v>
          </cell>
          <cell r="B653" t="str">
            <v>ITC-LAM-047</v>
          </cell>
          <cell r="C653" t="str">
            <v>DUTO ALUMINIZADO FLEXIVEL 100MM 4" COM ISOLAMENTO EM MANTA DE LÃ DE VIDRO - BASEADO EM SBC (070319)</v>
          </cell>
          <cell r="D653" t="str">
            <v>M</v>
          </cell>
          <cell r="E653">
            <v>1.5</v>
          </cell>
          <cell r="F653">
            <v>24.26</v>
          </cell>
          <cell r="G653">
            <v>30.62</v>
          </cell>
          <cell r="H653">
            <v>45.93</v>
          </cell>
        </row>
        <row r="654">
          <cell r="A654" t="str">
            <v>13.3.1.3</v>
          </cell>
          <cell r="B654" t="str">
            <v>ITC-LAM-048</v>
          </cell>
          <cell r="C654" t="str">
            <v>DUTO ALUMINIZADO FLEXIVEL 125MM 5" COM ISOLAMENTO EM MANTA DE LÃ DE VIDRO - BASEADO EM SBC (070319)</v>
          </cell>
          <cell r="D654" t="str">
            <v>M</v>
          </cell>
          <cell r="E654">
            <v>10</v>
          </cell>
          <cell r="F654">
            <v>27.51</v>
          </cell>
          <cell r="G654">
            <v>34.72</v>
          </cell>
          <cell r="H654">
            <v>347.2</v>
          </cell>
        </row>
        <row r="655">
          <cell r="A655" t="str">
            <v>13.3.1.4</v>
          </cell>
          <cell r="B655" t="str">
            <v>ITC-LAM-049</v>
          </cell>
          <cell r="C655" t="str">
            <v>DUTO ALUMINIZADO FLEXIVEL 150MM 6" COM ISOLAMENTO EM MANTA DE LÃ DE VIDRO - BASEADO EM SBC (070319)</v>
          </cell>
          <cell r="D655" t="str">
            <v>M</v>
          </cell>
          <cell r="E655">
            <v>5</v>
          </cell>
          <cell r="F655">
            <v>31.63</v>
          </cell>
          <cell r="G655">
            <v>39.92</v>
          </cell>
          <cell r="H655">
            <v>199.6</v>
          </cell>
        </row>
        <row r="656">
          <cell r="A656" t="str">
            <v>13.3.1.5</v>
          </cell>
          <cell r="B656" t="str">
            <v>ITC-LAM-050</v>
          </cell>
          <cell r="C656" t="str">
            <v>DUTO ALUMINIZADO FLEXIVEL 180MM 7" COM ISOLAMENTO EM MANTA DE LÃ DE VIDRO - BASEADO EM SBC (070319)</v>
          </cell>
          <cell r="D656" t="str">
            <v>M</v>
          </cell>
          <cell r="E656">
            <v>5</v>
          </cell>
          <cell r="F656">
            <v>33.24</v>
          </cell>
          <cell r="G656">
            <v>41.96</v>
          </cell>
          <cell r="H656">
            <v>209.8</v>
          </cell>
        </row>
        <row r="657">
          <cell r="A657" t="str">
            <v>13.3.2</v>
          </cell>
          <cell r="C657" t="str">
            <v>TUBULAÇÃO</v>
          </cell>
          <cell r="F657">
            <v>0</v>
          </cell>
          <cell r="H657">
            <v>12822.63</v>
          </cell>
        </row>
        <row r="658">
          <cell r="A658" t="str">
            <v>13.3.2.1</v>
          </cell>
          <cell r="B658">
            <v>92310</v>
          </cell>
          <cell r="C658" t="str">
            <v>TUBO EM COBRE RÍGIDO, DN 28 MM, CLASSE E, COM ISOLAMENTO, INSTALADO EM RAMAL DE DISTRIBUIÇÃO DE HIDRÁULICA PREDIAL - FORNECIMENTO E INSTALAÇÃO. AF_04/2022</v>
          </cell>
          <cell r="D658" t="str">
            <v>M</v>
          </cell>
          <cell r="E658">
            <v>5</v>
          </cell>
          <cell r="F658">
            <v>93.25</v>
          </cell>
          <cell r="G658">
            <v>117.71</v>
          </cell>
          <cell r="H658">
            <v>588.54999999999995</v>
          </cell>
        </row>
        <row r="659">
          <cell r="A659" t="str">
            <v>13.3.2.2</v>
          </cell>
          <cell r="B659">
            <v>103291</v>
          </cell>
          <cell r="C659" t="str">
            <v>TUBO EM COBRE FLEXÍVEL, DN 1/2", COM ISOLAMENTO, INSTALADO EM FORRO, PARA RAMAL DE ALIMENTAÇÃO DE AR CONDICIONADO, INCLUSO FIXADOR. AF_11/2021_PA</v>
          </cell>
          <cell r="D659" t="str">
            <v>M</v>
          </cell>
          <cell r="E659">
            <v>30</v>
          </cell>
          <cell r="F659">
            <v>40.78</v>
          </cell>
          <cell r="G659">
            <v>51.48</v>
          </cell>
          <cell r="H659">
            <v>1544.4</v>
          </cell>
        </row>
        <row r="660">
          <cell r="A660" t="str">
            <v>13.3.2.3</v>
          </cell>
          <cell r="B660">
            <v>92281</v>
          </cell>
          <cell r="C660" t="str">
            <v>TUBO EM COBRE RÍGIDO, DN 22 MM, CLASSE E, COM ISOLAMENTO, INSTALADO EM PRUMADA DE HIDRÁULICA PREDIAL - FORNECIMENTO E INSTALAÇÃO. AF_04/2022</v>
          </cell>
          <cell r="D660" t="str">
            <v>M</v>
          </cell>
          <cell r="E660">
            <v>40</v>
          </cell>
          <cell r="F660">
            <v>75.400000000000006</v>
          </cell>
          <cell r="G660">
            <v>95.18</v>
          </cell>
          <cell r="H660">
            <v>3807.2</v>
          </cell>
        </row>
        <row r="661">
          <cell r="A661" t="str">
            <v>13.3.2.4</v>
          </cell>
          <cell r="B661">
            <v>92281</v>
          </cell>
          <cell r="C661" t="str">
            <v>TUBO EM COBRE RÍGIDO, DN 22 MM, CLASSE E, COM ISOLAMENTO, INSTALADO EM PRUMADA DE HIDRÁULICA PREDIAL - FORNECIMENTO E INSTALAÇÃO. AF_04/2022</v>
          </cell>
          <cell r="D661" t="str">
            <v>M</v>
          </cell>
          <cell r="E661">
            <v>20</v>
          </cell>
          <cell r="F661">
            <v>75.400000000000006</v>
          </cell>
          <cell r="G661">
            <v>95.18</v>
          </cell>
          <cell r="H661">
            <v>1903.6</v>
          </cell>
        </row>
        <row r="662">
          <cell r="A662" t="str">
            <v>13.3.2.5</v>
          </cell>
          <cell r="B662">
            <v>103290</v>
          </cell>
          <cell r="C662" t="str">
            <v>TUBO EM COBRE FLEXÍVEL, DN 3/8", COM ISOLAMENTO, INSTALADO EM FORRO, PARA RAMAL DE ALIMENTAÇÃO DE AR CONDICIONADO, INCLUSO FIXADOR. AF_11/2021_PA</v>
          </cell>
          <cell r="D662" t="str">
            <v>M</v>
          </cell>
          <cell r="E662">
            <v>40</v>
          </cell>
          <cell r="F662">
            <v>32.6</v>
          </cell>
          <cell r="G662">
            <v>41.15</v>
          </cell>
          <cell r="H662">
            <v>1646</v>
          </cell>
        </row>
        <row r="663">
          <cell r="A663" t="str">
            <v>13.3.2.6</v>
          </cell>
          <cell r="B663">
            <v>103292</v>
          </cell>
          <cell r="C663" t="str">
            <v>TUBO EM COBRE FLEXÍVEL, DN 5/8", COM ISOLAMENTO, INSTALADO EM FORRO, PARA RAMAL DE ALIMENTAÇÃO DE AR CONDICIONADO, INCLUSO FIXADOR. AF_11/2021_PA</v>
          </cell>
          <cell r="D663" t="str">
            <v>M</v>
          </cell>
          <cell r="E663">
            <v>15</v>
          </cell>
          <cell r="F663">
            <v>49.14</v>
          </cell>
          <cell r="G663">
            <v>62.03</v>
          </cell>
          <cell r="H663">
            <v>930.45</v>
          </cell>
        </row>
        <row r="664">
          <cell r="A664" t="str">
            <v>13.3.3</v>
          </cell>
          <cell r="C664" t="str">
            <v>REFINETE</v>
          </cell>
          <cell r="F664">
            <v>0</v>
          </cell>
          <cell r="H664">
            <v>757.43000000000006</v>
          </cell>
        </row>
        <row r="665">
          <cell r="A665" t="str">
            <v>13.3.3.1</v>
          </cell>
          <cell r="B665" t="str">
            <v>ITC-LAM-051</v>
          </cell>
          <cell r="C665" t="str">
            <v>DISTRIBUIDOR REFINET FQZHN-02D, FORNECIMENTO E INSTALAÇÃO - BASEADO EM SINAPI (96878)</v>
          </cell>
          <cell r="D665" t="str">
            <v>UN</v>
          </cell>
          <cell r="E665">
            <v>1</v>
          </cell>
          <cell r="F665">
            <v>252.19</v>
          </cell>
          <cell r="G665">
            <v>318.36</v>
          </cell>
          <cell r="H665">
            <v>318.36</v>
          </cell>
        </row>
        <row r="666">
          <cell r="A666" t="str">
            <v>13.3.3.2</v>
          </cell>
          <cell r="B666" t="str">
            <v>ITC-LAM-052</v>
          </cell>
          <cell r="C666" t="str">
            <v>DISTRIBUIDOR REFINET FQZHN-03D, FORNECIMENTO E INSTALAÇÃO - BASEADO EM SINAPI (96878)</v>
          </cell>
          <cell r="D666" t="str">
            <v>UN</v>
          </cell>
          <cell r="E666">
            <v>1</v>
          </cell>
          <cell r="F666">
            <v>347.81</v>
          </cell>
          <cell r="G666">
            <v>439.07</v>
          </cell>
          <cell r="H666">
            <v>439.07</v>
          </cell>
        </row>
        <row r="667">
          <cell r="A667" t="str">
            <v>13.3.4</v>
          </cell>
          <cell r="C667" t="str">
            <v>VÁLVULAS</v>
          </cell>
          <cell r="F667">
            <v>0</v>
          </cell>
          <cell r="H667">
            <v>1645</v>
          </cell>
        </row>
        <row r="668">
          <cell r="A668" t="str">
            <v>13.3.4.1</v>
          </cell>
          <cell r="B668" t="str">
            <v>ITC-LAM-053</v>
          </cell>
          <cell r="C668" t="str">
            <v>VÁLVULAS GBC 650 PSIG. 7/8" REF. DANFOSS - BASEADO EM SINAPI (99634)</v>
          </cell>
          <cell r="D668" t="str">
            <v>UN</v>
          </cell>
          <cell r="E668">
            <v>2</v>
          </cell>
          <cell r="F668">
            <v>224.6</v>
          </cell>
          <cell r="G668">
            <v>283.52999999999997</v>
          </cell>
          <cell r="H668">
            <v>567.05999999999995</v>
          </cell>
        </row>
        <row r="669">
          <cell r="A669" t="str">
            <v>13.3.4.2</v>
          </cell>
          <cell r="B669" t="str">
            <v>ITC-LAM-054</v>
          </cell>
          <cell r="C669" t="str">
            <v>VÁLVULAS GBC 650 PSIG. 1/2" REF. DANFOSS - BASEADO EM SINAPI (99634)</v>
          </cell>
          <cell r="D669" t="str">
            <v>UN</v>
          </cell>
          <cell r="E669">
            <v>2</v>
          </cell>
          <cell r="F669">
            <v>122.86</v>
          </cell>
          <cell r="G669">
            <v>155.09</v>
          </cell>
          <cell r="H669">
            <v>310.18</v>
          </cell>
        </row>
        <row r="670">
          <cell r="A670" t="str">
            <v>13.3.4.3</v>
          </cell>
          <cell r="B670" t="str">
            <v>ITC-LAM-055</v>
          </cell>
          <cell r="C670" t="str">
            <v>VÁLVULAS GBC 650 PSIG. 3/4" REF. DANFOSS - BASEADO EM SINAPI (99634)</v>
          </cell>
          <cell r="D670" t="str">
            <v>UN</v>
          </cell>
          <cell r="E670">
            <v>1</v>
          </cell>
          <cell r="F670">
            <v>221.91</v>
          </cell>
          <cell r="G670">
            <v>280.13</v>
          </cell>
          <cell r="H670">
            <v>280.13</v>
          </cell>
        </row>
        <row r="671">
          <cell r="A671" t="str">
            <v>13.3.4.4</v>
          </cell>
          <cell r="B671" t="str">
            <v>ITC-LAM-056</v>
          </cell>
          <cell r="C671" t="str">
            <v>VÁLVULAS GBC 650 PSIG. 3/8" REF. DANFOSS - BASEADO EM SINAPI (99634)</v>
          </cell>
          <cell r="D671" t="str">
            <v>UN</v>
          </cell>
          <cell r="E671">
            <v>2</v>
          </cell>
          <cell r="F671">
            <v>131.68</v>
          </cell>
          <cell r="G671">
            <v>166.23</v>
          </cell>
          <cell r="H671">
            <v>332.46</v>
          </cell>
        </row>
        <row r="672">
          <cell r="A672" t="str">
            <v>13.3.4.5</v>
          </cell>
          <cell r="B672" t="str">
            <v>ITC-LAM-057</v>
          </cell>
          <cell r="C672" t="str">
            <v>VÁLVULAS GBC 650 PSIG. 5/8" REF. DANFOSS - BASEADO EM SINAPI (99634)</v>
          </cell>
          <cell r="D672" t="str">
            <v>UN</v>
          </cell>
          <cell r="E672">
            <v>1</v>
          </cell>
          <cell r="F672">
            <v>122.92</v>
          </cell>
          <cell r="G672">
            <v>155.16999999999999</v>
          </cell>
          <cell r="H672">
            <v>155.16999999999999</v>
          </cell>
        </row>
        <row r="673">
          <cell r="F673">
            <v>0</v>
          </cell>
        </row>
        <row r="674">
          <cell r="A674">
            <v>14</v>
          </cell>
          <cell r="C674" t="str">
            <v>CFTV</v>
          </cell>
          <cell r="F674">
            <v>0</v>
          </cell>
          <cell r="H674">
            <v>21193.48</v>
          </cell>
        </row>
        <row r="675">
          <cell r="A675" t="str">
            <v>14.1</v>
          </cell>
          <cell r="C675" t="str">
            <v>INFRAESTRUTURA</v>
          </cell>
          <cell r="F675">
            <v>0</v>
          </cell>
          <cell r="H675">
            <v>2312.84</v>
          </cell>
        </row>
        <row r="676">
          <cell r="A676" t="str">
            <v>14.1.1</v>
          </cell>
          <cell r="C676" t="str">
            <v>INFRAESTRUTURA</v>
          </cell>
          <cell r="F676">
            <v>0</v>
          </cell>
          <cell r="H676">
            <v>2312.84</v>
          </cell>
        </row>
        <row r="677">
          <cell r="A677" t="str">
            <v>14.1.1.1</v>
          </cell>
          <cell r="B677" t="str">
            <v>ED-49414</v>
          </cell>
          <cell r="C677" t="str">
            <v>ELETRODUTO FLEXÍVEL CORRUGADO, PVC, ANTI-CHAMA, DN 25MM (3/4"), APLICADO EM ALVENARIA, INCLUSIVE RASGO</v>
          </cell>
          <cell r="D677" t="str">
            <v>M</v>
          </cell>
          <cell r="E677">
            <v>8</v>
          </cell>
          <cell r="F677">
            <v>7</v>
          </cell>
          <cell r="G677">
            <v>8.83</v>
          </cell>
          <cell r="H677">
            <v>70.64</v>
          </cell>
        </row>
        <row r="678">
          <cell r="A678" t="str">
            <v>14.1.1.2</v>
          </cell>
          <cell r="B678" t="str">
            <v>ED-7249</v>
          </cell>
          <cell r="C678" t="str">
            <v>ELETRODUTO FLEXÍVEL, EM AÇO GALVANIZADO, REVESTIDO EXTERNAMENTE COM PVC PRETO (1"), INCLUSIVE CONEXÕES, SUPORTES E FIXAÇÃO</v>
          </cell>
          <cell r="D678" t="str">
            <v>M</v>
          </cell>
          <cell r="E678">
            <v>66</v>
          </cell>
          <cell r="F678">
            <v>13.26</v>
          </cell>
          <cell r="G678">
            <v>16.73</v>
          </cell>
          <cell r="H678">
            <v>1104.18</v>
          </cell>
        </row>
        <row r="679">
          <cell r="A679" t="str">
            <v>14.1.1.3</v>
          </cell>
          <cell r="B679" t="str">
            <v>ED-49089</v>
          </cell>
          <cell r="C679" t="str">
            <v>CONDULETE DE ALUMÍNIO, TIPO "T", DIÂMETRO DE SAÍDA 1" (25MM), EXCLUSIVE MÓDULO E PLACA, INCLUSIVE FIXAÇÃO</v>
          </cell>
          <cell r="D679" t="str">
            <v>UN</v>
          </cell>
          <cell r="E679">
            <v>7</v>
          </cell>
          <cell r="F679">
            <v>31.79</v>
          </cell>
          <cell r="G679">
            <v>40.130000000000003</v>
          </cell>
          <cell r="H679">
            <v>280.91000000000003</v>
          </cell>
        </row>
        <row r="680">
          <cell r="A680" t="str">
            <v>14.1.1.4</v>
          </cell>
          <cell r="B680" t="str">
            <v>ED-49107</v>
          </cell>
          <cell r="C680" t="str">
            <v>CONDULETE DE ALUMÍNIO, TIPO "LR", DIÂMETRO DE SAÍDA 1" (25MM), EXCLUSIVE MÓDULO E PLACA, INCLUSIVE FIXAÇÃO</v>
          </cell>
          <cell r="D680" t="str">
            <v>UN</v>
          </cell>
          <cell r="E680">
            <v>7</v>
          </cell>
          <cell r="F680">
            <v>29.67</v>
          </cell>
          <cell r="G680">
            <v>37.450000000000003</v>
          </cell>
          <cell r="H680">
            <v>262.14999999999998</v>
          </cell>
        </row>
        <row r="681">
          <cell r="A681" t="str">
            <v>14.1.1.5</v>
          </cell>
          <cell r="B681" t="str">
            <v>ED-49071</v>
          </cell>
          <cell r="C681" t="str">
            <v>CONDULETE DE ALUMÍNIO, TIPO "C", DIÂMETRO DE SAÍDA 1" (25MM), EXCLUSIVE MÓDULO E PLACA, INCLUSIVE FIXAÇÃO</v>
          </cell>
          <cell r="D681" t="str">
            <v>UN</v>
          </cell>
          <cell r="E681">
            <v>3</v>
          </cell>
          <cell r="F681">
            <v>29.67</v>
          </cell>
          <cell r="G681">
            <v>37.450000000000003</v>
          </cell>
          <cell r="H681">
            <v>112.35</v>
          </cell>
        </row>
        <row r="682">
          <cell r="A682" t="str">
            <v>14.1.1.6</v>
          </cell>
          <cell r="B682" t="str">
            <v>ED-49080</v>
          </cell>
          <cell r="C682" t="str">
            <v>CONDULETE DE ALUMÍNIO, TIPO "E", DIÂMETRO DE SAÍDA 1" (25MM), EXCLUSIVE MÓDULO E PLACA, INCLUSIVE FIXAÇÃO</v>
          </cell>
          <cell r="D682" t="str">
            <v>UN</v>
          </cell>
          <cell r="E682">
            <v>4</v>
          </cell>
          <cell r="F682">
            <v>27.56</v>
          </cell>
          <cell r="G682">
            <v>34.79</v>
          </cell>
          <cell r="H682">
            <v>139.16</v>
          </cell>
        </row>
        <row r="683">
          <cell r="A683" t="str">
            <v>14.1.1.7</v>
          </cell>
          <cell r="B683" t="str">
            <v>ED-49098</v>
          </cell>
          <cell r="C683" t="str">
            <v>CONDULETE DE ALUMÍNIO, TIPO "X", DIÂMETRO DE SAÍDA 1" (25MM), EXCLUSIVE MÓDULO E PLACA, INCLUSIVE FIXAÇÃO</v>
          </cell>
          <cell r="D683" t="str">
            <v>UN</v>
          </cell>
          <cell r="E683">
            <v>1</v>
          </cell>
          <cell r="F683">
            <v>33.9</v>
          </cell>
          <cell r="G683">
            <v>42.79</v>
          </cell>
          <cell r="H683">
            <v>42.79</v>
          </cell>
        </row>
        <row r="684">
          <cell r="A684" t="str">
            <v>14.1.1.8</v>
          </cell>
          <cell r="B684" t="str">
            <v>ED-17991</v>
          </cell>
          <cell r="C684" t="str">
            <v>PLACA CEGA PARA CONDULETE, COM DIÂMETRO DE SAÍDA 1" (25MM), EXCLUSIVE CONDULETE</v>
          </cell>
          <cell r="D684" t="str">
            <v>UN</v>
          </cell>
          <cell r="E684">
            <v>22</v>
          </cell>
          <cell r="F684">
            <v>4.6500000000000004</v>
          </cell>
          <cell r="G684">
            <v>5.87</v>
          </cell>
          <cell r="H684">
            <v>129.13999999999999</v>
          </cell>
        </row>
        <row r="685">
          <cell r="A685" t="str">
            <v>14.1.1.9</v>
          </cell>
          <cell r="B685" t="str">
            <v>ED-49187</v>
          </cell>
          <cell r="C685" t="str">
            <v>CAIXA DE LIGAÇÃO/PASSAGEM EM PVC RÍGIDO PARA ELETRODUTO, DIMENSÕES 4"X2", EMBUTIDA EM ALVENARIA - FORNECIMENTO E INSTALAÇÃO</v>
          </cell>
          <cell r="D685" t="str">
            <v>UN</v>
          </cell>
          <cell r="E685">
            <v>8</v>
          </cell>
          <cell r="F685">
            <v>7.69</v>
          </cell>
          <cell r="G685">
            <v>9.6999999999999993</v>
          </cell>
          <cell r="H685">
            <v>77.599999999999994</v>
          </cell>
        </row>
        <row r="686">
          <cell r="A686" t="str">
            <v>14.1.1.10</v>
          </cell>
          <cell r="B686" t="str">
            <v>ED-15763</v>
          </cell>
          <cell r="C686" t="str">
            <v>CONJUNTO DE UM (1) MÓDULO COM FURO PARA SAÍDA DE FIO Ø10MM, COM PLACA 4"X2" DE UM (1) POSTO, INCLUSIVE FORNECIMENTO, INSTALAÇÃO, SUPORTE, MÓDULO E PLACA</v>
          </cell>
          <cell r="D686" t="str">
            <v>UN</v>
          </cell>
          <cell r="E686">
            <v>8</v>
          </cell>
          <cell r="F686">
            <v>9.3000000000000007</v>
          </cell>
          <cell r="G686">
            <v>11.74</v>
          </cell>
          <cell r="H686">
            <v>93.92</v>
          </cell>
        </row>
        <row r="687">
          <cell r="A687" t="str">
            <v>14.2</v>
          </cell>
          <cell r="C687" t="str">
            <v>CABEAMENTO</v>
          </cell>
          <cell r="F687">
            <v>0</v>
          </cell>
          <cell r="H687">
            <v>4147.5</v>
          </cell>
        </row>
        <row r="688">
          <cell r="A688" t="str">
            <v>14.2.1</v>
          </cell>
          <cell r="C688" t="str">
            <v>CABEAMENTO</v>
          </cell>
          <cell r="F688">
            <v>0</v>
          </cell>
          <cell r="H688">
            <v>3341.1000000000004</v>
          </cell>
        </row>
        <row r="689">
          <cell r="A689" t="str">
            <v>14.2.1.1</v>
          </cell>
          <cell r="B689" t="str">
            <v>ED-48365</v>
          </cell>
          <cell r="C689" t="str">
            <v>CABO UTP 4 PARES CATEGORIA 6 COM REVESTIMENTO EXTERNO NÃO PROPAGANTE A CHAMA</v>
          </cell>
          <cell r="D689" t="str">
            <v>M</v>
          </cell>
          <cell r="E689">
            <v>321</v>
          </cell>
          <cell r="F689">
            <v>6.58</v>
          </cell>
          <cell r="G689">
            <v>8.3000000000000007</v>
          </cell>
          <cell r="H689">
            <v>2664.3</v>
          </cell>
        </row>
        <row r="690">
          <cell r="A690" t="str">
            <v>14.2.1.2</v>
          </cell>
          <cell r="B690" t="str">
            <v>ED-48372</v>
          </cell>
          <cell r="C690" t="str">
            <v>PATCH CORD RJ45/RJ45 UTP-4P METÁLICO CATEGORIA 6, PINAGEM T568A (VOZ), COMPRIMENTO 3 METROS</v>
          </cell>
          <cell r="D690" t="str">
            <v>UN</v>
          </cell>
          <cell r="E690">
            <v>18</v>
          </cell>
          <cell r="F690">
            <v>29.79</v>
          </cell>
          <cell r="G690">
            <v>37.6</v>
          </cell>
          <cell r="H690">
            <v>676.8</v>
          </cell>
        </row>
        <row r="691">
          <cell r="A691" t="str">
            <v>14.2.2</v>
          </cell>
          <cell r="C691" t="str">
            <v>TESTES</v>
          </cell>
          <cell r="F691">
            <v>0</v>
          </cell>
          <cell r="H691">
            <v>806.4</v>
          </cell>
        </row>
        <row r="692">
          <cell r="A692" t="str">
            <v>14.2.2.1</v>
          </cell>
          <cell r="B692" t="str">
            <v>11.82.70</v>
          </cell>
          <cell r="C692" t="str">
            <v>ACESSORIOS PARA INSTALAÇAO TELEFONICA/INFORMATICA - IDENTIF. TESTE E CERTIFICACAO PONTOS REDE LOGICA OU EQUIVALENTE</v>
          </cell>
          <cell r="D692" t="str">
            <v>UN</v>
          </cell>
          <cell r="E692">
            <v>36</v>
          </cell>
          <cell r="F692">
            <v>17.75</v>
          </cell>
          <cell r="G692">
            <v>22.4</v>
          </cell>
          <cell r="H692">
            <v>806.4</v>
          </cell>
        </row>
        <row r="693">
          <cell r="A693" t="str">
            <v>14.3</v>
          </cell>
          <cell r="C693" t="str">
            <v>EQUIPAMENTOS</v>
          </cell>
          <cell r="F693">
            <v>0</v>
          </cell>
          <cell r="H693">
            <v>14733.14</v>
          </cell>
        </row>
        <row r="694">
          <cell r="A694" t="str">
            <v>14.3.1</v>
          </cell>
          <cell r="C694" t="str">
            <v>CÂMERAS</v>
          </cell>
          <cell r="F694">
            <v>0</v>
          </cell>
          <cell r="H694">
            <v>10041.84</v>
          </cell>
        </row>
        <row r="695">
          <cell r="A695" t="str">
            <v>14.3.1.1</v>
          </cell>
          <cell r="B695" t="str">
            <v>ITC-LAM-006</v>
          </cell>
          <cell r="C695" t="str">
            <v>VIP S3330 - GERAÇÃO 2 - CÂMERA IP MINI BULLET 3MP (3 MEGAPIXELS – 1536P), LENTE 3.6MM , POE, IR INTELIGENTE DE 30 METROS, IP66 - BASEADA DA SBC (068399)</v>
          </cell>
          <cell r="D695" t="str">
            <v>UN</v>
          </cell>
          <cell r="E695">
            <v>8</v>
          </cell>
          <cell r="F695">
            <v>509.03</v>
          </cell>
          <cell r="G695">
            <v>642.59</v>
          </cell>
          <cell r="H695">
            <v>5140.72</v>
          </cell>
        </row>
        <row r="696">
          <cell r="A696" t="str">
            <v>14.3.1.2</v>
          </cell>
          <cell r="B696" t="str">
            <v>ITC-LAM-007</v>
          </cell>
          <cell r="C696" t="str">
            <v>VIP S4320 - GERAÇÃO 2 - CÂMERA IP DOME 3MP (3 MEGAPIXELS) - BASEADA DA SBC (068399)</v>
          </cell>
          <cell r="D696" t="str">
            <v>UN</v>
          </cell>
          <cell r="E696">
            <v>8</v>
          </cell>
          <cell r="F696">
            <v>485.3</v>
          </cell>
          <cell r="G696">
            <v>612.64</v>
          </cell>
          <cell r="H696">
            <v>4901.12</v>
          </cell>
        </row>
        <row r="697">
          <cell r="A697" t="str">
            <v>14.3.2</v>
          </cell>
          <cell r="C697" t="str">
            <v>SISTEMA DE GRAVAÇÃO</v>
          </cell>
          <cell r="F697">
            <v>0</v>
          </cell>
          <cell r="H697">
            <v>4691.3</v>
          </cell>
        </row>
        <row r="698">
          <cell r="A698" t="str">
            <v>14.3.2.1</v>
          </cell>
          <cell r="B698" t="str">
            <v>ITC-LAM-008</v>
          </cell>
          <cell r="C698" t="str">
            <v>ARMAZENADOR E GERENCIADOR DE IMAGENS DE CÂMERAS, PARA ATÉ 24 CÂMERAS IP, CAPACIDADE PARA ATÉ 4 HDS INCLUINDO 1 HD 4TB REF.: NVD 5124 INTELBRÁS OU EQUIVALENTE. - BASEADO CPOS/CDHU (66.08.610)</v>
          </cell>
          <cell r="D698" t="str">
            <v>UN</v>
          </cell>
          <cell r="E698">
            <v>1</v>
          </cell>
          <cell r="F698">
            <v>3716.18</v>
          </cell>
          <cell r="G698">
            <v>4691.3</v>
          </cell>
          <cell r="H698">
            <v>4691.3</v>
          </cell>
        </row>
        <row r="699">
          <cell r="F699">
            <v>0</v>
          </cell>
        </row>
        <row r="700">
          <cell r="A700">
            <v>15</v>
          </cell>
          <cell r="C700" t="str">
            <v>SISTEMAS DE PROTEÇÃO E COMBATE A INCÊNDIO</v>
          </cell>
          <cell r="F700">
            <v>0</v>
          </cell>
          <cell r="H700">
            <v>19524.78</v>
          </cell>
        </row>
        <row r="701">
          <cell r="A701" t="str">
            <v>15.1</v>
          </cell>
          <cell r="C701" t="str">
            <v>EXTINTORES</v>
          </cell>
          <cell r="F701">
            <v>0</v>
          </cell>
          <cell r="H701">
            <v>617.26</v>
          </cell>
        </row>
        <row r="702">
          <cell r="A702" t="str">
            <v>15.1.1</v>
          </cell>
          <cell r="C702" t="str">
            <v>EXTINTORES</v>
          </cell>
          <cell r="F702">
            <v>0</v>
          </cell>
          <cell r="H702">
            <v>617.26</v>
          </cell>
        </row>
        <row r="703">
          <cell r="A703" t="str">
            <v>15.1.1.1</v>
          </cell>
          <cell r="B703" t="str">
            <v>10.90.04</v>
          </cell>
          <cell r="C703" t="str">
            <v>PREVENÇAO E COMBATE A INCENDIO - EXTINTOR PO QUIMICO SECO ABC 4KG CAP.2-A: 20-B: C</v>
          </cell>
          <cell r="D703" t="str">
            <v>UN</v>
          </cell>
          <cell r="E703">
            <v>3</v>
          </cell>
          <cell r="F703">
            <v>104.46</v>
          </cell>
          <cell r="G703">
            <v>131.87</v>
          </cell>
          <cell r="H703">
            <v>395.61</v>
          </cell>
        </row>
        <row r="704">
          <cell r="A704" t="str">
            <v>15.1.1.2</v>
          </cell>
          <cell r="B704" t="str">
            <v>10.90.20</v>
          </cell>
          <cell r="C704" t="str">
            <v>PREVENÇAO E COMBATE A INCENDIO - ABRIGO PARA EXTINTOR INCENDIO CH18 60X40X30 CM</v>
          </cell>
          <cell r="D704" t="str">
            <v>UN</v>
          </cell>
          <cell r="E704">
            <v>1</v>
          </cell>
          <cell r="F704">
            <v>175.58</v>
          </cell>
          <cell r="G704">
            <v>221.65</v>
          </cell>
          <cell r="H704">
            <v>221.65</v>
          </cell>
        </row>
        <row r="705">
          <cell r="A705" t="str">
            <v>15.2</v>
          </cell>
          <cell r="C705" t="str">
            <v>ILUMINAÇÃO DE EMERGÊNCIA</v>
          </cell>
          <cell r="F705">
            <v>0</v>
          </cell>
          <cell r="H705">
            <v>570.36</v>
          </cell>
        </row>
        <row r="706">
          <cell r="A706" t="str">
            <v>15.2.1</v>
          </cell>
          <cell r="C706" t="str">
            <v>SISTEMA DE ILUMINAÇÃO DE EMERGÊNCIA</v>
          </cell>
          <cell r="F706">
            <v>0</v>
          </cell>
          <cell r="H706">
            <v>570.36</v>
          </cell>
        </row>
        <row r="707">
          <cell r="A707" t="str">
            <v>15.2.1.1</v>
          </cell>
          <cell r="B707" t="str">
            <v>10.90.04</v>
          </cell>
          <cell r="C707" t="str">
            <v>PREVENÇAO E COMBATE A INCENDIO - EXTINTOR PO QUIMICO SECO ABC 4KG CAP.2-A: 20-B: C</v>
          </cell>
          <cell r="D707" t="str">
            <v>UN</v>
          </cell>
          <cell r="E707">
            <v>21</v>
          </cell>
          <cell r="F707">
            <v>21.52</v>
          </cell>
          <cell r="G707">
            <v>27.16</v>
          </cell>
          <cell r="H707">
            <v>570.36</v>
          </cell>
        </row>
        <row r="708">
          <cell r="A708" t="str">
            <v>15.3</v>
          </cell>
          <cell r="C708" t="str">
            <v>SINALIZAÇÃO</v>
          </cell>
          <cell r="F708">
            <v>0</v>
          </cell>
          <cell r="H708">
            <v>196.27</v>
          </cell>
        </row>
        <row r="709">
          <cell r="A709" t="str">
            <v>15.3.1</v>
          </cell>
          <cell r="C709" t="str">
            <v>SINALIZAÇÃO DE ORIENTAÇÃO E SALVAMENTO</v>
          </cell>
          <cell r="F709">
            <v>0</v>
          </cell>
          <cell r="H709">
            <v>196.27</v>
          </cell>
        </row>
        <row r="710">
          <cell r="A710" t="str">
            <v>15.3.1.1</v>
          </cell>
          <cell r="B710" t="str">
            <v>ITC-LAM-009</v>
          </cell>
          <cell r="C710" t="str">
            <v>PLACA FOTOLUMINESCENTE PARA SINALIZAÇÃO DE EMERGÊNCIA, TIPOS "S2D", "S2E", "S3", "S12", "M7" DIMENSÃO (252X126)MM, INCLUSIVE FIXAÇÃO - BASEADO EM SETOP (ED-29388)</v>
          </cell>
          <cell r="D710" t="str">
            <v>UN</v>
          </cell>
          <cell r="E710">
            <v>19</v>
          </cell>
          <cell r="F710">
            <v>8.19</v>
          </cell>
          <cell r="G710">
            <v>10.33</v>
          </cell>
          <cell r="H710">
            <v>196.27</v>
          </cell>
        </row>
        <row r="711">
          <cell r="A711" t="str">
            <v>15.3.2</v>
          </cell>
          <cell r="C711" t="str">
            <v>SINALIZAÇÃO DE EQUIPAMENTO</v>
          </cell>
          <cell r="F711">
            <v>0</v>
          </cell>
          <cell r="H711">
            <v>94.080000000000013</v>
          </cell>
        </row>
        <row r="712">
          <cell r="A712" t="str">
            <v>15.3.2.1</v>
          </cell>
          <cell r="B712" t="str">
            <v>ITC-LAM-010</v>
          </cell>
          <cell r="C712" t="str">
            <v>PLACA FOTOLUMINESCENTE PARA SINALIZAÇÃO DE EMERGÊNCIA, TIPO "E5", DIMENSÃO (200X200)MM, INCLUSIVE FIXAÇÃO - BASEADO EM SETOP (ED-29388)</v>
          </cell>
          <cell r="D712" t="str">
            <v>UN</v>
          </cell>
          <cell r="E712">
            <v>3</v>
          </cell>
          <cell r="F712">
            <v>8.74</v>
          </cell>
          <cell r="G712">
            <v>11.03</v>
          </cell>
          <cell r="H712">
            <v>33.090000000000003</v>
          </cell>
        </row>
        <row r="713">
          <cell r="A713" t="str">
            <v>15.3.2.2</v>
          </cell>
          <cell r="B713" t="str">
            <v>ED-29395</v>
          </cell>
          <cell r="C713" t="str">
            <v>PLACA FOTOLUMINESCENTE PARA SINALIZAÇÃO DE EMERGÊNCIA, TIPO "E12", INSTALADA EM PISO, DIMENSÃO (100X100)CM, INCLUSIVE FIXAÇÃO</v>
          </cell>
          <cell r="D713" t="str">
            <v>UN</v>
          </cell>
          <cell r="E713">
            <v>1</v>
          </cell>
          <cell r="F713">
            <v>48.32</v>
          </cell>
          <cell r="G713">
            <v>60.99</v>
          </cell>
          <cell r="H713">
            <v>60.99</v>
          </cell>
        </row>
        <row r="714">
          <cell r="A714" t="str">
            <v>15.3.3</v>
          </cell>
          <cell r="C714" t="str">
            <v>SINALIZAÇÃO COMPLEMENTAR</v>
          </cell>
          <cell r="F714">
            <v>0</v>
          </cell>
          <cell r="H714">
            <v>28.04</v>
          </cell>
        </row>
        <row r="715">
          <cell r="A715" t="str">
            <v>15.3.3.1</v>
          </cell>
          <cell r="B715" t="str">
            <v>ITC-LAM-011</v>
          </cell>
          <cell r="C715" t="str">
            <v>PLACA FOTOLUMINESCENTE PARA SINALIZAÇÃO DE EMERGÊNCIA, TIPOS "M1", DIMENSÃO (300X400)MM, INCLUSIVE FIXAÇÃO - BASEADO EM SETOP (ED-29388)</v>
          </cell>
          <cell r="D715" t="str">
            <v>UN</v>
          </cell>
          <cell r="E715">
            <v>1</v>
          </cell>
          <cell r="F715">
            <v>14.03</v>
          </cell>
          <cell r="G715">
            <v>17.71</v>
          </cell>
          <cell r="H715">
            <v>17.71</v>
          </cell>
        </row>
        <row r="716">
          <cell r="A716" t="str">
            <v>15.3.3.2</v>
          </cell>
          <cell r="B716" t="str">
            <v>ITC-LAM-009</v>
          </cell>
          <cell r="C716" t="str">
            <v>PLACA FOTOLUMINESCENTE PARA SINALIZAÇÃO DE EMERGÊNCIA, TIPOS "S2D", "S2E", "S3", "S12", "M7" DIMENSÃO (252X126)MM, INCLUSIVE FIXAÇÃO - BASEADO EM SETOP (ED-29388)</v>
          </cell>
          <cell r="D716" t="str">
            <v>UN</v>
          </cell>
          <cell r="E716">
            <v>1</v>
          </cell>
          <cell r="F716">
            <v>8.19</v>
          </cell>
          <cell r="G716">
            <v>10.33</v>
          </cell>
          <cell r="H716">
            <v>10.33</v>
          </cell>
        </row>
        <row r="717">
          <cell r="A717" t="str">
            <v>15.4</v>
          </cell>
          <cell r="C717" t="str">
            <v>GUARDA-CORPO E CORRIMÃO</v>
          </cell>
          <cell r="F717">
            <v>0</v>
          </cell>
          <cell r="H717">
            <v>18018.77</v>
          </cell>
        </row>
        <row r="718">
          <cell r="A718" t="str">
            <v>15.4.1</v>
          </cell>
          <cell r="C718" t="str">
            <v>GUARDA-CORPO E CORRIMÃO</v>
          </cell>
          <cell r="F718">
            <v>0</v>
          </cell>
          <cell r="H718">
            <v>18018.77</v>
          </cell>
        </row>
        <row r="719">
          <cell r="A719" t="str">
            <v>15.4.1.1</v>
          </cell>
          <cell r="B719" t="str">
            <v>ED-32002</v>
          </cell>
          <cell r="C719" t="str">
            <v>CORRIMÃO INTERMEDIÁRIO DUPLO EM TUBO GALVANIZADO, COM COSTURA, DIÂMETRO 1.1/2", ESP. 3MM, FIXADO EM PISO COM MONTANTE VERTICAL, DIÂMETRO 1.1/2", INCLUSIVE SUPORTE PARA CORRIMÃO EM BARRA CHATA (1"X1/2"), EXCLUSIVE PINTURA</v>
          </cell>
          <cell r="D719" t="str">
            <v>M</v>
          </cell>
          <cell r="E719">
            <v>1.8</v>
          </cell>
          <cell r="F719">
            <v>360.72</v>
          </cell>
          <cell r="G719">
            <v>455.37</v>
          </cell>
          <cell r="H719">
            <v>819.66</v>
          </cell>
        </row>
        <row r="720">
          <cell r="A720" t="str">
            <v>15.4.1.2</v>
          </cell>
          <cell r="B720" t="str">
            <v>ED-32098</v>
          </cell>
          <cell r="C720" t="str">
            <v>GUARDA-CORPO EXTERNO, ALTURA 130CM, EM TUBO GALVANIZADO, COM COSTURA, DIÂMETRO 2", ESP. 3MM, GRADIL COM DIVISÃO HORIZONTAL EM TUBO GALVANIZADO, COM COSTURA, DIÂMETRO 1", ESP. 3MM, EXCLUSIVE PINTURA</v>
          </cell>
          <cell r="D720" t="str">
            <v>M</v>
          </cell>
          <cell r="E720">
            <v>21.56</v>
          </cell>
          <cell r="F720">
            <v>482.75</v>
          </cell>
          <cell r="G720">
            <v>609.41999999999996</v>
          </cell>
          <cell r="H720">
            <v>13139.09</v>
          </cell>
        </row>
        <row r="721">
          <cell r="A721" t="str">
            <v>15.4.1.3</v>
          </cell>
          <cell r="B721" t="str">
            <v>ED-32097</v>
          </cell>
          <cell r="C721" t="str">
            <v>GUARDA-CORPO EXTERNO, ALTURA 130CM, EM TUBO GALVANIZADO, COM COSTURA, DIÂMETRO 2", ESP. 3MM, GRADIL COM DIVISÃO HORIZONTAL EM TUBO GALVANIZADO, COM COSTURA, DIÂMETRO 1", ESP. 3MM, INCLUSIVE CORRIMÃO DUPLO, EXCLUSIVE PINTURA</v>
          </cell>
          <cell r="D721" t="str">
            <v>M</v>
          </cell>
          <cell r="E721">
            <v>3.6</v>
          </cell>
          <cell r="F721">
            <v>624.94000000000005</v>
          </cell>
          <cell r="G721">
            <v>788.92</v>
          </cell>
          <cell r="H721">
            <v>2840.11</v>
          </cell>
        </row>
        <row r="722">
          <cell r="A722" t="str">
            <v>15.4.1.4</v>
          </cell>
          <cell r="B722" t="str">
            <v>ITC-LAM-012</v>
          </cell>
          <cell r="C722" t="str">
            <v>PINTURA ESMALTE EM CORRIMÃO DUPLO DE AÇO GALVANIZADO - BASEADO EM FDE (06.03.100)</v>
          </cell>
          <cell r="D722" t="str">
            <v>M</v>
          </cell>
          <cell r="E722">
            <v>5.4</v>
          </cell>
          <cell r="F722">
            <v>5.12</v>
          </cell>
          <cell r="G722">
            <v>6.46</v>
          </cell>
          <cell r="H722">
            <v>34.880000000000003</v>
          </cell>
        </row>
        <row r="723">
          <cell r="A723" t="str">
            <v>15.4.1.5</v>
          </cell>
          <cell r="B723" t="str">
            <v>ITC-LAM-013</v>
          </cell>
          <cell r="C723" t="str">
            <v>PINTURA ESMALTE EM GUARDA-CORPO TUBULAR COM GRADIL DE FECHAMENTO H=130CM - BASEADO EM FDE (06.03.111)</v>
          </cell>
          <cell r="D723" t="str">
            <v>M</v>
          </cell>
          <cell r="E723">
            <v>25.16</v>
          </cell>
          <cell r="F723">
            <v>37.31</v>
          </cell>
          <cell r="G723">
            <v>47.1</v>
          </cell>
          <cell r="H723">
            <v>1185.03</v>
          </cell>
        </row>
        <row r="724">
          <cell r="F724">
            <v>0</v>
          </cell>
        </row>
        <row r="725">
          <cell r="A725">
            <v>16</v>
          </cell>
          <cell r="C725" t="str">
            <v>GASES MEDICINAIS</v>
          </cell>
          <cell r="F725">
            <v>0</v>
          </cell>
          <cell r="H725">
            <v>20412.010000000002</v>
          </cell>
        </row>
        <row r="726">
          <cell r="A726" t="str">
            <v>16.1</v>
          </cell>
          <cell r="C726" t="str">
            <v>GASES MEDICINAIS</v>
          </cell>
          <cell r="F726">
            <v>0</v>
          </cell>
          <cell r="H726">
            <v>20412.010000000002</v>
          </cell>
        </row>
        <row r="727">
          <cell r="A727" t="str">
            <v>16.1.1</v>
          </cell>
          <cell r="C727" t="str">
            <v>GASES MEDICINAIS</v>
          </cell>
          <cell r="F727">
            <v>0</v>
          </cell>
          <cell r="H727">
            <v>20412.010000000002</v>
          </cell>
        </row>
        <row r="728">
          <cell r="A728" t="str">
            <v>16.1.1.1</v>
          </cell>
          <cell r="B728" t="str">
            <v>ITC-LAM-014</v>
          </cell>
          <cell r="C728" t="str">
            <v>POSTO MEDICINAL INTERNO SIMPLES AR COMPRIMIDO - BASEADO EM EMOP (18.050.0100-0)</v>
          </cell>
          <cell r="D728" t="str">
            <v>UN</v>
          </cell>
          <cell r="E728">
            <v>3</v>
          </cell>
          <cell r="F728">
            <v>105.09</v>
          </cell>
          <cell r="G728">
            <v>132.66</v>
          </cell>
          <cell r="H728">
            <v>397.98</v>
          </cell>
        </row>
        <row r="729">
          <cell r="A729" t="str">
            <v>16.1.1.2</v>
          </cell>
          <cell r="B729" t="str">
            <v>ITC-LAM-015</v>
          </cell>
          <cell r="C729" t="str">
            <v>POSTO MEDICINAL INTERNO SIMPLES VÁCUO - BASEADO EM EMOP (18.050.0100-0)</v>
          </cell>
          <cell r="D729" t="str">
            <v>UN</v>
          </cell>
          <cell r="E729">
            <v>2</v>
          </cell>
          <cell r="F729">
            <v>105.09</v>
          </cell>
          <cell r="G729">
            <v>132.66</v>
          </cell>
          <cell r="H729">
            <v>265.32</v>
          </cell>
        </row>
        <row r="730">
          <cell r="A730" t="str">
            <v>16.1.1.3</v>
          </cell>
          <cell r="B730" t="str">
            <v>ITC-LAM-016</v>
          </cell>
          <cell r="C730" t="str">
            <v>TUBULAÇÃO DE COBRE COBRE DE 15 MM PARA USO MEDICINAL, INCLUSIVE ACESSÓRIOS DE FIXAÇÃO, CONEXÕES, LIMPEZA E PINTURA DA TUBULAÇÃO - BASEADO EM EMOP (15.014.0005-0) E SETOP (ED-48329)</v>
          </cell>
          <cell r="D730" t="str">
            <v>M</v>
          </cell>
          <cell r="E730">
            <v>62</v>
          </cell>
          <cell r="F730">
            <v>89.62</v>
          </cell>
          <cell r="G730">
            <v>113.13</v>
          </cell>
          <cell r="H730">
            <v>7014.06</v>
          </cell>
        </row>
        <row r="731">
          <cell r="A731" t="str">
            <v>16.1.1.4</v>
          </cell>
          <cell r="B731" t="str">
            <v>ITC-LAM-017</v>
          </cell>
          <cell r="C731" t="str">
            <v>PAINEL DE ALARME MEDICINAL AR COMPRIMIDO - BASEADO EM EMOP (18.050.0100-0)</v>
          </cell>
          <cell r="D731" t="str">
            <v>UN</v>
          </cell>
          <cell r="E731">
            <v>2</v>
          </cell>
          <cell r="F731">
            <v>355.68</v>
          </cell>
          <cell r="G731">
            <v>449.01</v>
          </cell>
          <cell r="H731">
            <v>898.02</v>
          </cell>
        </row>
        <row r="732">
          <cell r="A732" t="str">
            <v>16.1.1.5</v>
          </cell>
          <cell r="B732" t="str">
            <v>ITC-LAM-018</v>
          </cell>
          <cell r="C732" t="str">
            <v>PAINEL DE ALARME MEDICINAL VÁCUO - BASEADO EM EMOP (18.050.0100-0)</v>
          </cell>
          <cell r="D732" t="str">
            <v>UN</v>
          </cell>
          <cell r="E732">
            <v>1</v>
          </cell>
          <cell r="F732">
            <v>355.68</v>
          </cell>
          <cell r="G732">
            <v>449.01</v>
          </cell>
          <cell r="H732">
            <v>449.01</v>
          </cell>
        </row>
        <row r="733">
          <cell r="A733" t="str">
            <v>16.1.1.6</v>
          </cell>
          <cell r="B733" t="str">
            <v>ITC-LAM-019</v>
          </cell>
          <cell r="C733" t="str">
            <v>CENTRAL DE AR COMPRIMIDO - VAZÃO 200L/MIN - POTÊNCIA DE 1,5HP - BASEADO EM SINAPI (102117)</v>
          </cell>
          <cell r="D733" t="str">
            <v>UN</v>
          </cell>
          <cell r="E733">
            <v>1</v>
          </cell>
          <cell r="F733">
            <v>5502.38</v>
          </cell>
          <cell r="G733">
            <v>6946.2</v>
          </cell>
          <cell r="H733">
            <v>6946.2</v>
          </cell>
        </row>
        <row r="734">
          <cell r="A734" t="str">
            <v>16.1.1.7</v>
          </cell>
          <cell r="B734" t="str">
            <v>ITC-LAM-020</v>
          </cell>
          <cell r="C734" t="str">
            <v>FORNECIMENTO E INSTALAÇÃO DE CENTRAL DE VÁCUO - BASEADO EM SINAPI (102117)</v>
          </cell>
          <cell r="D734" t="str">
            <v>UND</v>
          </cell>
          <cell r="E734">
            <v>1</v>
          </cell>
          <cell r="F734">
            <v>3518.24</v>
          </cell>
          <cell r="G734">
            <v>4441.42</v>
          </cell>
          <cell r="H734">
            <v>4441.42</v>
          </cell>
        </row>
        <row r="736">
          <cell r="A736">
            <v>17</v>
          </cell>
          <cell r="C736" t="str">
            <v>IMPERMEABILIZAÇÃO</v>
          </cell>
          <cell r="H736">
            <v>39655.520000000004</v>
          </cell>
        </row>
        <row r="737">
          <cell r="A737" t="str">
            <v>17.1</v>
          </cell>
          <cell r="C737" t="str">
            <v>MANTA ASFÁLTICA LÍQUIDA</v>
          </cell>
          <cell r="H737">
            <v>29540.22</v>
          </cell>
        </row>
        <row r="738">
          <cell r="A738" t="str">
            <v>17.1.1</v>
          </cell>
          <cell r="C738" t="str">
            <v>MANTA ASFÁLTICA LÍQUIDA</v>
          </cell>
          <cell r="H738">
            <v>29540.22</v>
          </cell>
        </row>
        <row r="739">
          <cell r="A739" t="str">
            <v>17.1.1.1</v>
          </cell>
          <cell r="B739" t="str">
            <v>ED-50168</v>
          </cell>
          <cell r="C739" t="str">
            <v>IMPERMEABILIZAÇÃO COM MANTA ASFÁLTICA PRÉ-FABRICADA, E = 4 MM</v>
          </cell>
          <cell r="D739" t="str">
            <v>M2</v>
          </cell>
          <cell r="E739">
            <v>440.11</v>
          </cell>
          <cell r="F739">
            <v>52.05</v>
          </cell>
          <cell r="G739">
            <v>65.7</v>
          </cell>
          <cell r="H739">
            <v>28915.22</v>
          </cell>
        </row>
        <row r="740">
          <cell r="A740" t="str">
            <v>17.1.1.2</v>
          </cell>
          <cell r="B740" t="str">
            <v>ITC-LAM-064</v>
          </cell>
          <cell r="C740" t="str">
            <v>EXECUÇÃO DE TESTE DE ESTANQUEIDADE - BASEADO EM EMBASA (21.03.65)</v>
          </cell>
          <cell r="D740" t="str">
            <v>UN</v>
          </cell>
          <cell r="E740">
            <v>1</v>
          </cell>
          <cell r="F740">
            <v>495.09</v>
          </cell>
          <cell r="G740">
            <v>625</v>
          </cell>
          <cell r="H740">
            <v>625</v>
          </cell>
        </row>
        <row r="741">
          <cell r="A741" t="str">
            <v>17.2</v>
          </cell>
          <cell r="C741" t="str">
            <v>ARGAMASSA POLIMÉRICA</v>
          </cell>
          <cell r="H741">
            <v>8375.16</v>
          </cell>
        </row>
        <row r="742">
          <cell r="A742" t="str">
            <v>17.2.1</v>
          </cell>
          <cell r="C742" t="str">
            <v>ARGAMASSA POLIMÉRICA</v>
          </cell>
          <cell r="H742">
            <v>8375.16</v>
          </cell>
        </row>
        <row r="743">
          <cell r="A743" t="str">
            <v>17.2.1.1</v>
          </cell>
          <cell r="B743" t="str">
            <v>09.08.04</v>
          </cell>
          <cell r="C743" t="str">
            <v>IMPERMEABILIZAÇÃO FLEXÍVEL - MEMBRANA - IMPERMEABILIZAÇÃO COM ARGAMASSA POLIMÉRICA, 4 DEMÃOS, REFORÇADA COM TELA DE POLIÉSTER  REF 98556</v>
          </cell>
          <cell r="D743" t="str">
            <v>M2</v>
          </cell>
          <cell r="E743">
            <v>204.76</v>
          </cell>
          <cell r="F743">
            <v>29.99</v>
          </cell>
          <cell r="G743">
            <v>37.85</v>
          </cell>
          <cell r="H743">
            <v>7750.16</v>
          </cell>
        </row>
        <row r="744">
          <cell r="A744" t="str">
            <v>17.2.1.2</v>
          </cell>
          <cell r="B744" t="str">
            <v>ITC-LAM-064</v>
          </cell>
          <cell r="C744" t="str">
            <v>EXECUÇÃO DE TESTE DE ESTANQUEIDADE - BASEADO EM EMBASA (21.03.65)</v>
          </cell>
          <cell r="D744" t="str">
            <v>UN</v>
          </cell>
          <cell r="E744">
            <v>1</v>
          </cell>
          <cell r="F744">
            <v>495.09</v>
          </cell>
          <cell r="G744">
            <v>625</v>
          </cell>
          <cell r="H744">
            <v>625</v>
          </cell>
        </row>
        <row r="745">
          <cell r="A745" t="str">
            <v>17.3</v>
          </cell>
          <cell r="C745" t="str">
            <v>MEMBRANA POLIURETANO</v>
          </cell>
          <cell r="H745">
            <v>1740.14</v>
          </cell>
        </row>
        <row r="746">
          <cell r="A746" t="str">
            <v>17.3.1</v>
          </cell>
          <cell r="C746" t="str">
            <v>MEMBRANA POLIURETANO</v>
          </cell>
          <cell r="H746">
            <v>1740.14</v>
          </cell>
        </row>
        <row r="747">
          <cell r="A747" t="str">
            <v>17.3.1.1</v>
          </cell>
          <cell r="B747">
            <v>98553</v>
          </cell>
          <cell r="C747" t="str">
            <v>IMPERMEABILIZAÇÃO DE SUPERFÍCIE COM MEMBRANA À BASE DE POLIURETANO, 2 DEMÃOS. AF_09/2023</v>
          </cell>
          <cell r="D747" t="str">
            <v>M2</v>
          </cell>
          <cell r="E747">
            <v>11.8</v>
          </cell>
          <cell r="F747">
            <v>116.82</v>
          </cell>
          <cell r="G747">
            <v>147.47</v>
          </cell>
          <cell r="H747">
            <v>1740.14</v>
          </cell>
        </row>
        <row r="749">
          <cell r="A749">
            <v>18</v>
          </cell>
          <cell r="C749" t="str">
            <v>LIMPEZA FINAL DE OBRA</v>
          </cell>
          <cell r="H749">
            <v>3267.49</v>
          </cell>
        </row>
        <row r="750">
          <cell r="A750" t="str">
            <v>18.1</v>
          </cell>
          <cell r="C750" t="str">
            <v>LIMPEZA FINAL PARA ENTREGA DA OBRA</v>
          </cell>
          <cell r="H750">
            <v>3267.49</v>
          </cell>
        </row>
        <row r="751">
          <cell r="A751" t="str">
            <v>18.1.1</v>
          </cell>
          <cell r="C751" t="str">
            <v>LIMPEZA FINAL PARA ENTREGA DA OBRA</v>
          </cell>
          <cell r="H751">
            <v>3267.49</v>
          </cell>
        </row>
        <row r="752">
          <cell r="A752" t="str">
            <v>18.1.1.1</v>
          </cell>
          <cell r="B752" t="str">
            <v>ED-50266</v>
          </cell>
          <cell r="C752" t="str">
            <v>LIMPEZA FINAL PARA ENTREGA DA OBRA</v>
          </cell>
          <cell r="D752" t="str">
            <v>M2</v>
          </cell>
          <cell r="E752">
            <v>496.58</v>
          </cell>
          <cell r="F752">
            <v>5.22</v>
          </cell>
          <cell r="G752">
            <v>6.58</v>
          </cell>
          <cell r="H752">
            <v>3267.49</v>
          </cell>
        </row>
      </sheetData>
      <sheetData sheetId="1"/>
      <sheetData sheetId="2">
        <row r="6">
          <cell r="N6"/>
          <cell r="O6"/>
          <cell r="P6"/>
          <cell r="Q6">
            <v>0</v>
          </cell>
        </row>
        <row r="7">
          <cell r="N7" t="str">
            <v>CÓDIGO</v>
          </cell>
          <cell r="O7" t="str">
            <v>DESCRIÇÃO</v>
          </cell>
          <cell r="P7" t="str">
            <v>UND</v>
          </cell>
          <cell r="Q7" t="str">
            <v>Total</v>
          </cell>
        </row>
        <row r="8">
          <cell r="N8"/>
          <cell r="O8"/>
          <cell r="P8"/>
          <cell r="Q8">
            <v>0</v>
          </cell>
        </row>
        <row r="9">
          <cell r="N9" t="str">
            <v>CÓDIGO</v>
          </cell>
          <cell r="O9" t="str">
            <v>DESCRIÇÃO</v>
          </cell>
          <cell r="P9" t="str">
            <v>UND</v>
          </cell>
          <cell r="Q9" t="str">
            <v>Total</v>
          </cell>
        </row>
        <row r="10">
          <cell r="N10" t="str">
            <v>ART-OBRA-002</v>
          </cell>
          <cell r="O10" t="str">
            <v>ART DE OBRAS PARA CONTRATOS ACIMA DE R$15.000,00</v>
          </cell>
          <cell r="P10" t="str">
            <v>UN</v>
          </cell>
          <cell r="Q10">
            <v>262.55</v>
          </cell>
        </row>
        <row r="11">
          <cell r="N11" t="str">
            <v>ART.OBRA.002</v>
          </cell>
          <cell r="O11" t="str">
            <v>ART PARA CONTRATOS ACIMA DE R$15.000,00</v>
          </cell>
          <cell r="P11" t="str">
            <v>UND</v>
          </cell>
          <cell r="Q11">
            <v>262.55</v>
          </cell>
        </row>
        <row r="12">
          <cell r="N12"/>
          <cell r="O12"/>
          <cell r="P12" t="str">
            <v>LS =&gt;</v>
          </cell>
          <cell r="Q12">
            <v>0</v>
          </cell>
        </row>
        <row r="13">
          <cell r="N13"/>
          <cell r="O13"/>
          <cell r="P13"/>
          <cell r="Q13">
            <v>262.55</v>
          </cell>
        </row>
        <row r="14">
          <cell r="N14"/>
          <cell r="O14"/>
          <cell r="P14"/>
          <cell r="Q14">
            <v>0</v>
          </cell>
        </row>
        <row r="15">
          <cell r="N15" t="str">
            <v>CÓDIGO</v>
          </cell>
          <cell r="O15" t="str">
            <v>DESCRIÇÃO</v>
          </cell>
          <cell r="P15" t="str">
            <v>UND</v>
          </cell>
          <cell r="Q15" t="str">
            <v>Total</v>
          </cell>
        </row>
        <row r="16">
          <cell r="N16" t="str">
            <v>ART-OBRA-003</v>
          </cell>
          <cell r="O16" t="str">
            <v>ART DE OBRAS REFERENTE À AS BUILT</v>
          </cell>
          <cell r="P16" t="str">
            <v>UN</v>
          </cell>
          <cell r="Q16">
            <v>262.55</v>
          </cell>
        </row>
        <row r="17">
          <cell r="N17" t="str">
            <v>ART.OBRA.002</v>
          </cell>
          <cell r="O17" t="str">
            <v>ART PARA CONTRATOS ACIMA DE R$15.000,00</v>
          </cell>
          <cell r="P17" t="str">
            <v>UND</v>
          </cell>
          <cell r="Q17">
            <v>262.55</v>
          </cell>
        </row>
        <row r="18">
          <cell r="N18"/>
          <cell r="O18"/>
          <cell r="P18" t="str">
            <v>LS =&gt;</v>
          </cell>
          <cell r="Q18">
            <v>0</v>
          </cell>
        </row>
        <row r="19">
          <cell r="N19"/>
          <cell r="O19"/>
          <cell r="P19"/>
          <cell r="Q19">
            <v>262.55</v>
          </cell>
        </row>
        <row r="20">
          <cell r="N20"/>
          <cell r="O20"/>
          <cell r="P20"/>
          <cell r="Q20">
            <v>0</v>
          </cell>
        </row>
        <row r="21">
          <cell r="N21" t="str">
            <v>CÓDIGO</v>
          </cell>
          <cell r="O21" t="str">
            <v>DESCRIÇÃO</v>
          </cell>
          <cell r="P21" t="str">
            <v>UND</v>
          </cell>
          <cell r="Q21" t="str">
            <v>Total</v>
          </cell>
        </row>
        <row r="22">
          <cell r="N22" t="str">
            <v>ITC-LAM-060</v>
          </cell>
          <cell r="O22" t="str">
            <v>APLICAÇÃO DE ADESIVO ESTRUTURAL BASE RESINA EPOXI, FLUIDO, SIKADUR 32 (CONSUMO=1,67 KG/M² P/ 1MM DE ESP), SIKA OU SIMILAR, APLICAÇÃO:ANCORAGEM DE CABOS,COLAGEM ELEMENTOS PRE-MOLDADOS,FIXAÇÃO DE CHUMBADORES,JUNTAS DE CONCRETAGEM(FRIAS), ETC. - BASEADA EM ORSE (8215)</v>
          </cell>
          <cell r="P22" t="str">
            <v>KG</v>
          </cell>
          <cell r="Q22">
            <v>66.63</v>
          </cell>
        </row>
        <row r="23">
          <cell r="N23" t="str">
            <v>ED-50381</v>
          </cell>
          <cell r="O23" t="str">
            <v>PEDREIRO COM ENCARGOS COMPLEMENTARES</v>
          </cell>
          <cell r="P23" t="str">
            <v>HORA</v>
          </cell>
          <cell r="Q23">
            <v>21.68</v>
          </cell>
        </row>
        <row r="24">
          <cell r="N24" t="str">
            <v>MATED-13085</v>
          </cell>
          <cell r="O24" t="str">
            <v>ADESIVO (TIPO: BICOMPONENTE|COMPOSIÇÃO: RESINA EPÓXI|APLICAÇÃO: CONCRETO, AÇO OU PEDRA)</v>
          </cell>
          <cell r="P24" t="str">
            <v>KG</v>
          </cell>
          <cell r="Q24">
            <v>44.95</v>
          </cell>
        </row>
        <row r="25">
          <cell r="N25"/>
          <cell r="O25"/>
          <cell r="P25" t="str">
            <v>LS =&gt;</v>
          </cell>
          <cell r="Q25">
            <v>16.88</v>
          </cell>
        </row>
        <row r="26">
          <cell r="N26"/>
          <cell r="O26"/>
          <cell r="P26"/>
          <cell r="Q26">
            <v>66.63</v>
          </cell>
        </row>
        <row r="27">
          <cell r="N27"/>
          <cell r="O27"/>
          <cell r="P27"/>
          <cell r="Q27">
            <v>0</v>
          </cell>
        </row>
        <row r="28">
          <cell r="N28" t="str">
            <v>CÓDIGO</v>
          </cell>
          <cell r="O28" t="str">
            <v>DESCRIÇÃO</v>
          </cell>
          <cell r="P28" t="str">
            <v>UND</v>
          </cell>
          <cell r="Q28" t="str">
            <v>Total</v>
          </cell>
        </row>
        <row r="29">
          <cell r="N29" t="str">
            <v>ITC-LAM-061</v>
          </cell>
          <cell r="O29" t="str">
            <v>ALVENARIA ESTRUTURAL COM BLOCO DE CONCRETO, ESP. 19CM, (FBK 8MPA), PARA REVESTIMENTO, INCLUSIVE ARGAMASSA PARA ASSENTAMENTO - BASEADO EM SETOP (ED-48199)</v>
          </cell>
          <cell r="P29" t="str">
            <v>M²</v>
          </cell>
          <cell r="Q29">
            <v>128.66</v>
          </cell>
        </row>
        <row r="30">
          <cell r="N30" t="str">
            <v>ED-48306</v>
          </cell>
          <cell r="O30" t="str">
            <v>ARGAMASSA, TRAÇO 1:7 (CIMENTO E AREIA), COM PREPARO MECANIZADO</v>
          </cell>
          <cell r="P30" t="str">
            <v>M³</v>
          </cell>
          <cell r="Q30">
            <v>6.98</v>
          </cell>
        </row>
        <row r="31">
          <cell r="N31" t="str">
            <v>ED-50367</v>
          </cell>
          <cell r="O31" t="str">
            <v>SERVENTE COM ENCARGOS COMPLEMENTARES</v>
          </cell>
          <cell r="P31" t="str">
            <v>HORA</v>
          </cell>
          <cell r="Q31">
            <v>11.69</v>
          </cell>
        </row>
        <row r="32">
          <cell r="N32" t="str">
            <v>ED-50381</v>
          </cell>
          <cell r="O32" t="str">
            <v>PEDREIRO COM ENCARGOS COMPLEMENTARES</v>
          </cell>
          <cell r="P32" t="str">
            <v>HORA</v>
          </cell>
          <cell r="Q32">
            <v>15.9</v>
          </cell>
        </row>
        <row r="33">
          <cell r="N33" t="str">
            <v>00034580</v>
          </cell>
          <cell r="O33" t="str">
            <v>BLOCO DE CONCRETO ESTRUTURAL 19 X 19 X 39 CM, FBK 8 MPA (NBR 6136)</v>
          </cell>
          <cell r="P33" t="str">
            <v>UN</v>
          </cell>
          <cell r="Q33">
            <v>94.09</v>
          </cell>
        </row>
        <row r="34">
          <cell r="N34"/>
          <cell r="O34"/>
          <cell r="P34" t="str">
            <v>LS =&gt;</v>
          </cell>
          <cell r="Q34">
            <v>22.17</v>
          </cell>
        </row>
        <row r="35">
          <cell r="N35"/>
          <cell r="O35"/>
          <cell r="P35"/>
          <cell r="Q35">
            <v>128.66</v>
          </cell>
        </row>
        <row r="36">
          <cell r="N36"/>
          <cell r="O36"/>
          <cell r="P36"/>
          <cell r="Q36">
            <v>0</v>
          </cell>
        </row>
        <row r="37">
          <cell r="N37" t="str">
            <v>CÓDIGO</v>
          </cell>
          <cell r="O37" t="str">
            <v>DESCRIÇÃO</v>
          </cell>
          <cell r="P37" t="str">
            <v>UND</v>
          </cell>
          <cell r="Q37" t="str">
            <v>Total</v>
          </cell>
        </row>
        <row r="38">
          <cell r="N38" t="str">
            <v>ITC-LAM-062</v>
          </cell>
          <cell r="O38" t="str">
            <v>LASTRO DE BRITA TRATADA COM CIMENTO, APLICADO EM PISOS OU LAJES SOBRE SOLO, ESPESSURA DE 5CM - BASEADO EM SINAPI (96622)</v>
          </cell>
          <cell r="P38" t="str">
            <v>M³</v>
          </cell>
          <cell r="Q38">
            <v>272.16000000000003</v>
          </cell>
        </row>
        <row r="39">
          <cell r="N39" t="str">
            <v>ED-50381</v>
          </cell>
          <cell r="O39" t="str">
            <v>PEDREIRO COM ENCARGOS COMPLEMENTARES</v>
          </cell>
          <cell r="P39" t="str">
            <v>HORA</v>
          </cell>
          <cell r="Q39">
            <v>32.99</v>
          </cell>
        </row>
        <row r="40">
          <cell r="N40" t="str">
            <v>ED-50367</v>
          </cell>
          <cell r="O40" t="str">
            <v>SERVENTE COM ENCARGOS COMPLEMENTARES</v>
          </cell>
          <cell r="P40" t="str">
            <v>HORA</v>
          </cell>
          <cell r="Q40">
            <v>7.85</v>
          </cell>
        </row>
        <row r="41">
          <cell r="N41" t="str">
            <v>EQED-23040</v>
          </cell>
          <cell r="O41" t="str">
            <v>COMPACTADOR COM PLACA VIBRATÓRIA REVERSÍVEL (MOTOR: 4 TEMPOS|COMBUSTÍVEL: GASOLINA|FORÇA IMPACTO*: 1.500KGF|POTÊNCIA: 5,5CV[4,04KW]|PESO*: 105KG|REFERÊNCIA: 1442 OU EQUIVALENTE|OPERADOR: NÃO INCLUSO)*VALORES REFERENCIAIS APROXIMADOS</v>
          </cell>
          <cell r="P41" t="str">
            <v>H</v>
          </cell>
          <cell r="Q41">
            <v>0.27</v>
          </cell>
        </row>
        <row r="42">
          <cell r="N42" t="str">
            <v>MATED-11251</v>
          </cell>
          <cell r="O42" t="str">
            <v>PEDRA BRITADA POSTO OBRA (NÚMERO: 2|GRANULOMETRIA: 19-38MM)</v>
          </cell>
          <cell r="P42" t="str">
            <v>M³</v>
          </cell>
          <cell r="Q42">
            <v>162.41</v>
          </cell>
        </row>
        <row r="43">
          <cell r="N43" t="str">
            <v>MATED-11258</v>
          </cell>
          <cell r="O43" t="str">
            <v>CIMENTO PORTLAND CP II-E-32 (RESISTÊNCIA: 32,00MPA)</v>
          </cell>
          <cell r="P43" t="str">
            <v>KG</v>
          </cell>
          <cell r="Q43">
            <v>68.64</v>
          </cell>
        </row>
        <row r="44">
          <cell r="N44"/>
          <cell r="O44"/>
          <cell r="P44" t="str">
            <v>LS =&gt;</v>
          </cell>
          <cell r="Q44">
            <v>31.21</v>
          </cell>
        </row>
        <row r="45">
          <cell r="N45"/>
          <cell r="O45"/>
          <cell r="P45"/>
          <cell r="Q45">
            <v>272.16000000000003</v>
          </cell>
        </row>
        <row r="46">
          <cell r="N46"/>
          <cell r="O46"/>
          <cell r="P46"/>
          <cell r="Q46">
            <v>0</v>
          </cell>
        </row>
        <row r="47">
          <cell r="N47" t="str">
            <v>CÓDIGO</v>
          </cell>
          <cell r="O47" t="str">
            <v>DESCRIÇÃO</v>
          </cell>
          <cell r="P47" t="str">
            <v>UND</v>
          </cell>
          <cell r="Q47" t="str">
            <v>Total</v>
          </cell>
        </row>
        <row r="48">
          <cell r="N48" t="str">
            <v>ITC-LAM-113</v>
          </cell>
          <cell r="O48" t="str">
            <v>FORNECIMENTO DE ESTRUTURA METÁLICA EM PERFIL LAMINADO, INCLUSIVE FABRICAÇÃO, TRANSPORTE, MONTAGEM - BASEADO EM SETOP (ED-49664)</v>
          </cell>
          <cell r="P48" t="str">
            <v>KG</v>
          </cell>
          <cell r="Q48">
            <v>25.48</v>
          </cell>
        </row>
        <row r="49">
          <cell r="N49" t="str">
            <v>ED-20567</v>
          </cell>
          <cell r="O49" t="str">
            <v>ESTRUTURA METÁLICA EM PERFIL LAMINADO/SOLDADO, EXCLUSIVE PINTURA (FABRICAÇÃO)</v>
          </cell>
          <cell r="P49" t="str">
            <v>KG</v>
          </cell>
          <cell r="Q49">
            <v>4.34</v>
          </cell>
        </row>
        <row r="50">
          <cell r="N50" t="str">
            <v>ED-20568</v>
          </cell>
          <cell r="O50" t="str">
            <v>ESTRUTURA METÁLICA EM PERFIL LAMINADO/SOLDADO, EXCLUSIVE PINTURA (TRANSPORTE E MONTAGEM)</v>
          </cell>
          <cell r="P50" t="str">
            <v>KG</v>
          </cell>
          <cell r="Q50">
            <v>9.39</v>
          </cell>
        </row>
        <row r="51">
          <cell r="N51" t="str">
            <v>MATED-20138</v>
          </cell>
          <cell r="O51" t="str">
            <v>AÇO (APLICAÇÃO: PERFIS ESTRUTURAIS|NORMAS: ASTM A-36/A-572)</v>
          </cell>
          <cell r="P51" t="str">
            <v>KG</v>
          </cell>
          <cell r="Q51">
            <v>10.44</v>
          </cell>
        </row>
        <row r="52">
          <cell r="N52" t="str">
            <v>MATED-20139</v>
          </cell>
          <cell r="O52" t="str">
            <v>AÇO (APLICAÇÃO: USO GERAL|NORMAS: ASTM A-36/A-572)</v>
          </cell>
          <cell r="P52" t="str">
            <v>KG</v>
          </cell>
          <cell r="Q52">
            <v>0.43</v>
          </cell>
        </row>
        <row r="53">
          <cell r="N53" t="str">
            <v>MATED-20140</v>
          </cell>
          <cell r="O53" t="str">
            <v>AÇO (APLICAÇÃO: CHAPAS |NORMA: ASTM A-36)</v>
          </cell>
          <cell r="P53" t="str">
            <v>KG</v>
          </cell>
          <cell r="Q53">
            <v>0.88</v>
          </cell>
        </row>
        <row r="54">
          <cell r="N54"/>
          <cell r="O54"/>
          <cell r="P54" t="str">
            <v>LS =&gt;</v>
          </cell>
          <cell r="Q54">
            <v>10.39</v>
          </cell>
        </row>
        <row r="55">
          <cell r="N55"/>
          <cell r="O55"/>
          <cell r="P55"/>
          <cell r="Q55">
            <v>25.48</v>
          </cell>
        </row>
        <row r="56">
          <cell r="N56"/>
          <cell r="O56"/>
          <cell r="P56"/>
          <cell r="Q56">
            <v>0</v>
          </cell>
        </row>
        <row r="57">
          <cell r="N57" t="str">
            <v>CÓDIGO</v>
          </cell>
          <cell r="O57" t="str">
            <v>DESCRIÇÃO</v>
          </cell>
          <cell r="P57" t="str">
            <v>UND</v>
          </cell>
          <cell r="Q57" t="str">
            <v>Total</v>
          </cell>
        </row>
        <row r="58">
          <cell r="N58" t="str">
            <v>ITC-LAM-114</v>
          </cell>
          <cell r="O58" t="str">
            <v>FORNECIMENTO E FIXAÇÃO PARAFUSO AUTOBROCANTE 14X3/4'' - BASEADO EM SUDECAP (11.92.21)</v>
          </cell>
          <cell r="P58" t="str">
            <v>UN</v>
          </cell>
          <cell r="Q58">
            <v>3.53</v>
          </cell>
        </row>
        <row r="59">
          <cell r="N59" t="str">
            <v>ED-7830</v>
          </cell>
          <cell r="O59" t="str">
            <v>SERRALHEIRO COM ENCARGOS COMPLEMENTARES</v>
          </cell>
          <cell r="P59" t="str">
            <v>HORA</v>
          </cell>
          <cell r="Q59">
            <v>1.34</v>
          </cell>
        </row>
        <row r="60">
          <cell r="N60" t="str">
            <v>ED-50361</v>
          </cell>
          <cell r="O60" t="str">
            <v>AJUDANTE DE CARPINTEIRO COM ENCARGOS COMPLEMENTARES</v>
          </cell>
          <cell r="P60" t="str">
            <v>HORA</v>
          </cell>
          <cell r="Q60">
            <v>1.0900000000000001</v>
          </cell>
        </row>
        <row r="61">
          <cell r="N61" t="str">
            <v>ITC.LAM.114</v>
          </cell>
          <cell r="O61" t="str">
            <v>PARAFUSO AUTOBROCANTE 12 - 14X3/4"</v>
          </cell>
          <cell r="P61" t="str">
            <v>UN</v>
          </cell>
          <cell r="Q61">
            <v>1.1000000000000001</v>
          </cell>
        </row>
        <row r="62">
          <cell r="N62"/>
          <cell r="O62"/>
          <cell r="P62" t="str">
            <v>LS =&gt;</v>
          </cell>
          <cell r="Q62">
            <v>1.84</v>
          </cell>
        </row>
        <row r="63">
          <cell r="N63"/>
          <cell r="O63"/>
          <cell r="P63"/>
          <cell r="Q63">
            <v>3.53</v>
          </cell>
        </row>
        <row r="64">
          <cell r="N64"/>
          <cell r="O64"/>
          <cell r="P64"/>
          <cell r="Q64">
            <v>0</v>
          </cell>
        </row>
        <row r="65">
          <cell r="N65" t="str">
            <v>CÓDIGO</v>
          </cell>
          <cell r="O65" t="str">
            <v>DESCRIÇÃO</v>
          </cell>
          <cell r="P65" t="str">
            <v>UND</v>
          </cell>
          <cell r="Q65" t="str">
            <v>Total</v>
          </cell>
        </row>
        <row r="66">
          <cell r="N66" t="str">
            <v>ITC-LAM-115</v>
          </cell>
          <cell r="O66" t="str">
            <v>FORNECIMENTO E FIXAÇÃO PARAFUSO AUTOBROCANTE 14X7/8'' - BASEADO EM SUDECAP (11.92.21)</v>
          </cell>
          <cell r="P66" t="str">
            <v>UN</v>
          </cell>
          <cell r="Q66">
            <v>3.02</v>
          </cell>
        </row>
        <row r="67">
          <cell r="N67" t="str">
            <v>ED-7830</v>
          </cell>
          <cell r="O67" t="str">
            <v>SERRALHEIRO COM ENCARGOS COMPLEMENTARES</v>
          </cell>
          <cell r="P67" t="str">
            <v>HORA</v>
          </cell>
          <cell r="Q67">
            <v>1.34</v>
          </cell>
        </row>
        <row r="68">
          <cell r="N68" t="str">
            <v>ED-50361</v>
          </cell>
          <cell r="O68" t="str">
            <v>AJUDANTE DE CARPINTEIRO COM ENCARGOS COMPLEMENTARES</v>
          </cell>
          <cell r="P68" t="str">
            <v>HORA</v>
          </cell>
          <cell r="Q68">
            <v>1.0900000000000001</v>
          </cell>
        </row>
        <row r="69">
          <cell r="N69" t="str">
            <v>ITC.LAM.115</v>
          </cell>
          <cell r="O69" t="str">
            <v>PARAFUSO AUTOBROCANTE 14 - 14X7/8"</v>
          </cell>
          <cell r="P69" t="str">
            <v>UN</v>
          </cell>
          <cell r="Q69">
            <v>0.59</v>
          </cell>
        </row>
        <row r="70">
          <cell r="N70"/>
          <cell r="O70"/>
          <cell r="P70" t="str">
            <v>LS =&gt;</v>
          </cell>
          <cell r="Q70">
            <v>1.84</v>
          </cell>
        </row>
        <row r="71">
          <cell r="N71"/>
          <cell r="O71"/>
          <cell r="P71"/>
          <cell r="Q71">
            <v>3.02</v>
          </cell>
        </row>
        <row r="72">
          <cell r="N72"/>
          <cell r="O72"/>
          <cell r="P72"/>
          <cell r="Q72">
            <v>0</v>
          </cell>
        </row>
        <row r="73">
          <cell r="N73" t="str">
            <v>CÓDIGO</v>
          </cell>
          <cell r="O73" t="str">
            <v>DESCRIÇÃO</v>
          </cell>
          <cell r="P73" t="str">
            <v>UND</v>
          </cell>
          <cell r="Q73" t="str">
            <v>Total</v>
          </cell>
        </row>
        <row r="74">
          <cell r="N74" t="str">
            <v>ITC-LAM-116</v>
          </cell>
          <cell r="O74" t="str">
            <v>FORNECIMENTO E INSTALAÇÃO DE PARAFUSO SEXTAVADO 3/4" X 1.3/4" - BASEADA EM SUDECAP (11.92.21)</v>
          </cell>
          <cell r="P74" t="str">
            <v>UN</v>
          </cell>
          <cell r="Q74">
            <v>15.37</v>
          </cell>
        </row>
        <row r="75">
          <cell r="N75" t="str">
            <v>ED-50366</v>
          </cell>
          <cell r="O75" t="str">
            <v>AJUDANTE ESPECIALIZADO COM ENCARGOS COMPLEMENTARES</v>
          </cell>
          <cell r="P75" t="str">
            <v>HORA</v>
          </cell>
          <cell r="Q75">
            <v>1.1599999999999999</v>
          </cell>
        </row>
        <row r="76">
          <cell r="N76" t="str">
            <v>ED-50380</v>
          </cell>
          <cell r="O76" t="str">
            <v>MONTADOR COM ENCARGOS COMPLEMENTARES</v>
          </cell>
          <cell r="P76" t="str">
            <v>HORA</v>
          </cell>
          <cell r="Q76">
            <v>1.2</v>
          </cell>
        </row>
        <row r="77">
          <cell r="N77" t="str">
            <v>008089</v>
          </cell>
          <cell r="O77" t="str">
            <v>INSUMO DESCONTINUADO - PARAFUSO ESTRUTURAL SEXTAVADO ASTM A 325 3/4" X 1.3/4"</v>
          </cell>
          <cell r="P77" t="str">
            <v>UN</v>
          </cell>
          <cell r="Q77">
            <v>13.01</v>
          </cell>
        </row>
        <row r="78">
          <cell r="N78"/>
          <cell r="O78"/>
          <cell r="P78" t="str">
            <v>LS =&gt;</v>
          </cell>
          <cell r="Q78">
            <v>1.82</v>
          </cell>
        </row>
        <row r="79">
          <cell r="N79"/>
          <cell r="O79"/>
          <cell r="P79"/>
          <cell r="Q79">
            <v>15.37</v>
          </cell>
        </row>
        <row r="80">
          <cell r="N80"/>
          <cell r="O80"/>
          <cell r="P80"/>
          <cell r="Q80">
            <v>0</v>
          </cell>
        </row>
        <row r="81">
          <cell r="N81" t="str">
            <v>CÓDIGO</v>
          </cell>
          <cell r="O81" t="str">
            <v>DESCRIÇÃO</v>
          </cell>
          <cell r="P81" t="str">
            <v>UND</v>
          </cell>
          <cell r="Q81" t="str">
            <v>Total</v>
          </cell>
        </row>
        <row r="82">
          <cell r="N82" t="str">
            <v>ITC-LAM-117</v>
          </cell>
          <cell r="O82" t="str">
            <v>PARAFUSO DE ANCORAGEM (CHUMBADOR) 1/4'' X 50MM - BASEADO EM SBC (063119)</v>
          </cell>
          <cell r="P82" t="str">
            <v>UN</v>
          </cell>
          <cell r="Q82">
            <v>4.3099999999999996</v>
          </cell>
        </row>
        <row r="83">
          <cell r="N83" t="str">
            <v>ED-50366</v>
          </cell>
          <cell r="O83" t="str">
            <v>AJUDANTE ESPECIALIZADO COM ENCARGOS COMPLEMENTARES</v>
          </cell>
          <cell r="P83" t="str">
            <v>HORA</v>
          </cell>
          <cell r="Q83">
            <v>2.02</v>
          </cell>
        </row>
        <row r="84">
          <cell r="N84" t="str">
            <v>ED-50380</v>
          </cell>
          <cell r="O84" t="str">
            <v>MONTADOR COM ENCARGOS COMPLEMENTARES</v>
          </cell>
          <cell r="P84" t="str">
            <v>HORA</v>
          </cell>
          <cell r="Q84">
            <v>1.7</v>
          </cell>
        </row>
        <row r="85">
          <cell r="N85" t="str">
            <v>ITC.LAM.117</v>
          </cell>
          <cell r="O85" t="str">
            <v>PARAFUSO DE ANCORAGEM (CHUMBADOR) 1/4'' X 50MM</v>
          </cell>
          <cell r="P85" t="str">
            <v>UN</v>
          </cell>
          <cell r="Q85">
            <v>0.59</v>
          </cell>
        </row>
        <row r="86">
          <cell r="N86"/>
          <cell r="O86"/>
          <cell r="P86" t="str">
            <v>LS =&gt;</v>
          </cell>
          <cell r="Q86">
            <v>2.87</v>
          </cell>
        </row>
        <row r="87">
          <cell r="N87"/>
          <cell r="O87"/>
          <cell r="P87"/>
          <cell r="Q87">
            <v>4.3099999999999996</v>
          </cell>
        </row>
        <row r="88">
          <cell r="N88"/>
          <cell r="O88"/>
          <cell r="P88"/>
          <cell r="Q88">
            <v>0</v>
          </cell>
        </row>
        <row r="89">
          <cell r="N89" t="str">
            <v>CÓDIGO</v>
          </cell>
          <cell r="O89" t="str">
            <v>DESCRIÇÃO</v>
          </cell>
          <cell r="P89" t="str">
            <v>UND</v>
          </cell>
          <cell r="Q89" t="str">
            <v>Total</v>
          </cell>
        </row>
        <row r="90">
          <cell r="N90" t="str">
            <v>ITC-LAM-103</v>
          </cell>
          <cell r="O90" t="str">
            <v>ACABAMENTO CAMURÇADO PARA PISO DE CONCRETO ARMADO OU LAJE SOBRE SOLO DE ALTA RESISTÊNCIA - BASEADO EM SINAPI (97097)</v>
          </cell>
          <cell r="P90" t="str">
            <v>M²</v>
          </cell>
          <cell r="Q90">
            <v>33.92</v>
          </cell>
        </row>
        <row r="91">
          <cell r="N91" t="str">
            <v>95282</v>
          </cell>
          <cell r="O91" t="str">
            <v>DESEMPENADEIRA DE CONCRETO, PESO DE 78 KG, 4 PÁS, MOTOR A GASOLINA, POTÊNCIA 5,5 HP - CHP DIURNO. AF_05/2023</v>
          </cell>
          <cell r="P91" t="str">
            <v>CHP</v>
          </cell>
          <cell r="Q91">
            <v>0.06</v>
          </cell>
        </row>
        <row r="92">
          <cell r="N92" t="str">
            <v>ED-50381</v>
          </cell>
          <cell r="O92" t="str">
            <v>PEDREIRO COM ENCARGOS COMPLEMENTARES</v>
          </cell>
          <cell r="P92" t="str">
            <v>HORA</v>
          </cell>
          <cell r="Q92">
            <v>2.38</v>
          </cell>
        </row>
        <row r="93">
          <cell r="N93" t="str">
            <v>00043146</v>
          </cell>
          <cell r="O93" t="str">
            <v>ENDURECEDOR MINERAL DE BASE CIMENTICIA PARA PISO DE CONCRETO</v>
          </cell>
          <cell r="P93" t="str">
            <v>KG</v>
          </cell>
          <cell r="Q93">
            <v>31.48</v>
          </cell>
        </row>
        <row r="94">
          <cell r="N94"/>
          <cell r="O94"/>
          <cell r="P94" t="str">
            <v>LS =&gt;</v>
          </cell>
          <cell r="Q94">
            <v>1.85</v>
          </cell>
        </row>
        <row r="95">
          <cell r="N95"/>
          <cell r="O95"/>
          <cell r="P95"/>
          <cell r="Q95">
            <v>33.92</v>
          </cell>
        </row>
        <row r="96">
          <cell r="N96"/>
          <cell r="O96"/>
          <cell r="P96"/>
          <cell r="Q96">
            <v>0</v>
          </cell>
        </row>
        <row r="97">
          <cell r="N97" t="str">
            <v>CÓDIGO</v>
          </cell>
          <cell r="O97" t="str">
            <v>DESCRIÇÃO</v>
          </cell>
          <cell r="P97" t="str">
            <v>UND</v>
          </cell>
          <cell r="Q97" t="str">
            <v>Total</v>
          </cell>
        </row>
        <row r="98">
          <cell r="N98" t="str">
            <v>ITC-LAM-104</v>
          </cell>
          <cell r="O98" t="str">
            <v>CHAPIM DE CONCRETO PRÉ-MOLDADO - BASEADO ORSE (8637)</v>
          </cell>
          <cell r="P98" t="str">
            <v>M</v>
          </cell>
          <cell r="Q98">
            <v>70.760000000000005</v>
          </cell>
        </row>
        <row r="99">
          <cell r="N99" t="str">
            <v>103673</v>
          </cell>
          <cell r="O99" t="str">
            <v>LANÇAMENTO COM USO DE BOMBA, ADENSAMENTO E ACABAMENTO DE CONCRETO EM ESTRUTURAS. AF_02/2022</v>
          </cell>
          <cell r="P99" t="str">
            <v>M³</v>
          </cell>
          <cell r="Q99">
            <v>0.4</v>
          </cell>
        </row>
        <row r="100">
          <cell r="N100" t="str">
            <v>92452</v>
          </cell>
          <cell r="O100" t="str">
            <v>MONTAGEM E DESMONTAGEM DE FÔRMA DE VIGA, ESCORAMENTO METÁLICO, PÉ-DIREITO SIMPLES, EM CHAPA DE MADEIRA RESINADA, 2 UTILIZAÇÕES. AF_09/2020</v>
          </cell>
          <cell r="P100" t="str">
            <v>M²</v>
          </cell>
          <cell r="Q100">
            <v>59.26</v>
          </cell>
        </row>
        <row r="101">
          <cell r="N101" t="str">
            <v>00034492</v>
          </cell>
          <cell r="O101" t="str">
            <v>CONCRETO USINADO BOMBEAVEL, CLASSE DE RESISTENCIA C20, COM BRITA 0 E 1, SLUMP = 100 +/- 20 MM, EXCLUI SERVICO DE BOMBEAMENTO (NBR 8953)</v>
          </cell>
          <cell r="P101" t="str">
            <v>M³</v>
          </cell>
          <cell r="Q101">
            <v>5.3</v>
          </cell>
        </row>
        <row r="102">
          <cell r="N102" t="str">
            <v>00043058</v>
          </cell>
          <cell r="O102" t="str">
            <v>ACO CA-50, 10,0 MM, OU 12,5 MM, OU 16,0 MM, OU 20,0 MM, DOBRADO E CORTADO</v>
          </cell>
          <cell r="P102" t="str">
            <v>KG</v>
          </cell>
          <cell r="Q102">
            <v>5.8</v>
          </cell>
        </row>
        <row r="103">
          <cell r="N103"/>
          <cell r="O103"/>
          <cell r="P103" t="str">
            <v>LS =&gt;</v>
          </cell>
          <cell r="Q103">
            <v>22.66</v>
          </cell>
        </row>
        <row r="104">
          <cell r="N104"/>
          <cell r="O104"/>
          <cell r="P104"/>
          <cell r="Q104">
            <v>70.760000000000005</v>
          </cell>
        </row>
        <row r="105">
          <cell r="N105"/>
          <cell r="O105"/>
          <cell r="P105"/>
          <cell r="Q105">
            <v>0</v>
          </cell>
        </row>
        <row r="106">
          <cell r="N106" t="str">
            <v>CÓDIGO</v>
          </cell>
          <cell r="O106" t="str">
            <v>DESCRIÇÃO</v>
          </cell>
          <cell r="P106" t="str">
            <v>UND</v>
          </cell>
          <cell r="Q106" t="str">
            <v>Total</v>
          </cell>
        </row>
        <row r="107">
          <cell r="N107" t="str">
            <v>ITC-LAM-105</v>
          </cell>
          <cell r="O107" t="str">
            <v>JANELA TIPO GUILHOTINA COM VIDRO JATEADO 4MM, 60 X 60 CM - FORNECIMENTO - BASEADO EM SETOP (ED-29455)</v>
          </cell>
          <cell r="P107" t="str">
            <v>M²</v>
          </cell>
          <cell r="Q107">
            <v>90</v>
          </cell>
        </row>
        <row r="108">
          <cell r="N108" t="str">
            <v>12793</v>
          </cell>
          <cell r="O108" t="str">
            <v>JANELA EM ALUMÍNIO, COR N/P/B, MOLDURA-VIDRO, TIPO GUILHOTINA, EXCLUSIVE VIDRO</v>
          </cell>
          <cell r="P108" t="str">
            <v>M²</v>
          </cell>
          <cell r="Q108">
            <v>90</v>
          </cell>
        </row>
        <row r="109">
          <cell r="N109"/>
          <cell r="O109"/>
          <cell r="P109" t="str">
            <v>LS =&gt;</v>
          </cell>
          <cell r="Q109">
            <v>0</v>
          </cell>
        </row>
        <row r="110">
          <cell r="N110"/>
          <cell r="O110"/>
          <cell r="P110"/>
          <cell r="Q110">
            <v>90</v>
          </cell>
        </row>
        <row r="111">
          <cell r="N111"/>
          <cell r="O111"/>
          <cell r="P111"/>
          <cell r="Q111">
            <v>0</v>
          </cell>
        </row>
        <row r="112">
          <cell r="N112" t="str">
            <v>CÓDIGO</v>
          </cell>
          <cell r="O112" t="str">
            <v>DESCRIÇÃO</v>
          </cell>
          <cell r="P112" t="str">
            <v>UND</v>
          </cell>
          <cell r="Q112" t="str">
            <v>Total</v>
          </cell>
        </row>
        <row r="113">
          <cell r="N113" t="str">
            <v>ITC-LAM-108</v>
          </cell>
          <cell r="O113" t="str">
            <v>PORTA DE MADEIRA COMPLETA PARA PNE, DIMENSÃO (80X210)CM, TIPO DE ABRIR, UMA (1) FOLHA, ACABAMENTO NATURAL PARA PINTURA/VERNIZ, TIPO PRANCHETA/SARRAFEADA, INCLUSIVE MARCO, ALIZAR E FERRAGENS, EXCLUSIVE PINTURA/VERNIZ - BASEADO EM SETOP (ED-49602)</v>
          </cell>
          <cell r="P113" t="str">
            <v>UN</v>
          </cell>
          <cell r="Q113">
            <v>1308.8599999999999</v>
          </cell>
        </row>
        <row r="114">
          <cell r="N114" t="str">
            <v>ED-49587</v>
          </cell>
          <cell r="O114" t="str">
            <v>FOLHA DE PORTA EM MADEIRA, DIMENSÃO (80X210)CM, ACABAMENTO NATURAL PARA PINTURA/VERNIZ, TIPO PRANCHETA/SARRAFEADA, INCLUSIVE ASSENTAMENTO, EXCLUSIVE MARCO, FERRAGENS E PINTURA/VERNIZ</v>
          </cell>
          <cell r="P114" t="str">
            <v>UN</v>
          </cell>
          <cell r="Q114">
            <v>273.55</v>
          </cell>
        </row>
        <row r="115">
          <cell r="N115" t="str">
            <v>ED-49591</v>
          </cell>
          <cell r="O115" t="str">
            <v>MARCO DE MADEIRA, DIMENSÃO (80X210)CM, LARGURA DE 14CM, ACABAMENTO NATURAL PARA PINTURA/VERNIZ, INCLUSIVE ASSENTAMENTO, EXCLUSIVE FOLHA DE PORTA, FERRAGENS E PINTURA/VERNIZ</v>
          </cell>
          <cell r="P115" t="str">
            <v>UN</v>
          </cell>
          <cell r="Q115">
            <v>354.68</v>
          </cell>
        </row>
        <row r="116">
          <cell r="N116" t="str">
            <v>ED-49612</v>
          </cell>
          <cell r="O116" t="str">
            <v>RÉGUA PARA ALIZAR, LARGURA DE 7CM, PARA UMA (1) FACE, ACABAMENTO NATURAL PARA PINTURA/VERNIZ, INCLUSIVE FIXAÇÃO, EXCLUSIVE MARCO, FOLHA DE PORTA E PINTURA/VERNIZ</v>
          </cell>
          <cell r="P116" t="str">
            <v>UN</v>
          </cell>
          <cell r="Q116">
            <v>181.48</v>
          </cell>
        </row>
        <row r="117">
          <cell r="N117" t="str">
            <v>ED-49697</v>
          </cell>
          <cell r="O117" t="str">
            <v>DOBRADIÇA DE FERRO, MEDIDAS (3"X2.1/2"), TIPO PINO SOLTO COM BOLA, ACABAMENTO CROMADO, INCLUSIVE ACESSÓRIOS PARA FIXAÇÃO</v>
          </cell>
          <cell r="P117" t="str">
            <v>UN</v>
          </cell>
          <cell r="Q117">
            <v>66.569999999999993</v>
          </cell>
        </row>
        <row r="118">
          <cell r="N118" t="str">
            <v>ED-49699</v>
          </cell>
          <cell r="O118" t="str">
            <v>FECHADURA TIPO EXTERNA, GRAU DE SEGURANÇA MÉDIO, DISTÂNCIA DE BROCA 40MM, ACABAMENTO COM ESPELHO CROMADO E MAÇANETA MODELO ALAVANCA EM ZAMAC, INCLUSIVE ACESSÓRIOS PARA FIXAÇÃO E DUAS (2) CHAVES</v>
          </cell>
          <cell r="P118" t="str">
            <v>UN</v>
          </cell>
          <cell r="Q118">
            <v>117.7</v>
          </cell>
        </row>
        <row r="119">
          <cell r="N119" t="str">
            <v>010239</v>
          </cell>
          <cell r="O119" t="str">
            <v>ACESSIBILIDADE - PLACA DE IMPACTO DE PORTA EM ACO INOX 90X40CM</v>
          </cell>
          <cell r="P119" t="str">
            <v>UN</v>
          </cell>
          <cell r="Q119">
            <v>314.88</v>
          </cell>
        </row>
        <row r="120">
          <cell r="N120"/>
          <cell r="O120"/>
          <cell r="P120" t="str">
            <v>LS =&gt;</v>
          </cell>
          <cell r="Q120">
            <v>210.02</v>
          </cell>
        </row>
        <row r="121">
          <cell r="N121"/>
          <cell r="O121"/>
          <cell r="P121"/>
          <cell r="Q121">
            <v>1308.8599999999999</v>
          </cell>
        </row>
        <row r="122">
          <cell r="N122"/>
          <cell r="O122"/>
          <cell r="P122"/>
          <cell r="Q122">
            <v>0</v>
          </cell>
        </row>
        <row r="123">
          <cell r="N123" t="str">
            <v>CÓDIGO</v>
          </cell>
          <cell r="O123" t="str">
            <v>DESCRIÇÃO</v>
          </cell>
          <cell r="P123" t="str">
            <v>UND</v>
          </cell>
          <cell r="Q123" t="str">
            <v>Total</v>
          </cell>
        </row>
        <row r="124">
          <cell r="N124" t="str">
            <v>ITC-LAM-109</v>
          </cell>
          <cell r="O124" t="str">
            <v>PORTA DE MADEIRA COMPLETA PARA PNE, DIMENSÃO (90X210)CM, TIPO DE ABRIR, UMA (1) FOLHA, ACABAMENTO NATURAL PARA PINTURA/VERNIZ, TIPO PRANCHETA/SARRAFEADA, INCLUSIVE MARCO, ALIZAR E FERRAGENS, EXCLUSIVE PINTURA/VERNIZ - BASEADO EM SETOP (ED-49603)</v>
          </cell>
          <cell r="P124" t="str">
            <v>UN</v>
          </cell>
          <cell r="Q124">
            <v>1443.9</v>
          </cell>
        </row>
        <row r="125">
          <cell r="N125" t="str">
            <v>ED-49588</v>
          </cell>
          <cell r="O125" t="str">
            <v>FOLHA DE PORTA EM MADEIRA, DIMENSÃO (90X210)CM, ACABAMENTO NATURAL PARA PINTURA/VERNIZ, TIPO PRANCHETA/SARRAFEADA, INCLUSIVE ASSENTAMENTO, EXCLUSIVE MARCO, FERRAGENS E PINTURA/VERNIZ</v>
          </cell>
          <cell r="P125" t="str">
            <v>UN</v>
          </cell>
          <cell r="Q125">
            <v>369.15</v>
          </cell>
        </row>
        <row r="126">
          <cell r="N126" t="str">
            <v>ED-49592</v>
          </cell>
          <cell r="O126" t="str">
            <v>MARCO DE MADEIRA, DIMENSÃO (90X210)CM, LARGURA DE 14CM, ACABAMENTO NATURAL PARA PINTURA/VERNIZ, INCLUSIVE ASSENTAMENTO, EXCLUSIVE FOLHA DE PORTA, FERRAGENS E PINTURA/VERNIZ</v>
          </cell>
          <cell r="P126" t="str">
            <v>UN</v>
          </cell>
          <cell r="Q126">
            <v>355.2</v>
          </cell>
        </row>
        <row r="127">
          <cell r="N127" t="str">
            <v>ED-49612</v>
          </cell>
          <cell r="O127" t="str">
            <v>RÉGUA PARA ALIZAR, LARGURA DE 7CM, PARA UMA (1) FACE, ACABAMENTO NATURAL PARA PINTURA/VERNIZ, INCLUSIVE FIXAÇÃO, EXCLUSIVE MARCO, FOLHA DE PORTA E PINTURA/VERNIZ</v>
          </cell>
          <cell r="P127" t="str">
            <v>UN</v>
          </cell>
          <cell r="Q127">
            <v>181.48</v>
          </cell>
        </row>
        <row r="128">
          <cell r="N128" t="str">
            <v>ED-49697</v>
          </cell>
          <cell r="O128" t="str">
            <v>DOBRADIÇA DE FERRO, MEDIDAS (3"X2.1/2"), TIPO PINO SOLTO COM BOLA, ACABAMENTO CROMADO, INCLUSIVE ACESSÓRIOS PARA FIXAÇÃO</v>
          </cell>
          <cell r="P128" t="str">
            <v>UN</v>
          </cell>
          <cell r="Q128">
            <v>66.569999999999993</v>
          </cell>
        </row>
        <row r="129">
          <cell r="N129" t="str">
            <v>ED-49699</v>
          </cell>
          <cell r="O129" t="str">
            <v>FECHADURA TIPO EXTERNA, GRAU DE SEGURANÇA MÉDIO, DISTÂNCIA DE BROCA 40MM, ACABAMENTO COM ESPELHO CROMADO E MAÇANETA MODELO ALAVANCA EM ZAMAC, INCLUSIVE ACESSÓRIOS PARA FIXAÇÃO E DUAS (2) CHAVES</v>
          </cell>
          <cell r="P129" t="str">
            <v>UN</v>
          </cell>
          <cell r="Q129">
            <v>117.7</v>
          </cell>
        </row>
        <row r="130">
          <cell r="N130" t="str">
            <v>010239</v>
          </cell>
          <cell r="O130" t="str">
            <v>ACESSIBILIDADE - PLACA DE IMPACTO DE PORTA EM ACO INOX 90X40CM</v>
          </cell>
          <cell r="P130" t="str">
            <v>UN</v>
          </cell>
          <cell r="Q130">
            <v>353.8</v>
          </cell>
        </row>
        <row r="131">
          <cell r="N131"/>
          <cell r="O131"/>
          <cell r="P131" t="str">
            <v>LS =&gt;</v>
          </cell>
          <cell r="Q131">
            <v>212.23</v>
          </cell>
        </row>
        <row r="132">
          <cell r="N132"/>
          <cell r="O132"/>
          <cell r="P132"/>
          <cell r="Q132">
            <v>1443.9</v>
          </cell>
        </row>
        <row r="133">
          <cell r="N133"/>
          <cell r="O133"/>
          <cell r="P133"/>
          <cell r="Q133">
            <v>0</v>
          </cell>
        </row>
        <row r="134">
          <cell r="N134" t="str">
            <v>CÓDIGO</v>
          </cell>
          <cell r="O134" t="str">
            <v>DESCRIÇÃO</v>
          </cell>
          <cell r="P134" t="str">
            <v>UND</v>
          </cell>
          <cell r="Q134" t="str">
            <v>Total</v>
          </cell>
        </row>
        <row r="135">
          <cell r="N135" t="str">
            <v>ITC-LAM-110</v>
          </cell>
          <cell r="O135" t="str">
            <v>PORTA DE MADEIRA COMPLETA PARA PNE, DIMENSÃO (110X210)CM, TIPO DE ABRIR, UMA (1) FOLHA, ACABAMENTO NATURAL PARA PINTURA/VERNIZ, TIPO PRANCHETA/SARRAFEADA, INCLUSIVE MARCO, ALIZAR E FERRAGENS, EXCLUSIVE PINTURA/VERNIZ - BASEADO EM SETOP (ED-49603)</v>
          </cell>
          <cell r="P135" t="str">
            <v>UN</v>
          </cell>
          <cell r="Q135">
            <v>1602.94</v>
          </cell>
        </row>
        <row r="136">
          <cell r="N136" t="str">
            <v>ED-49588</v>
          </cell>
          <cell r="O136" t="str">
            <v>FOLHA DE PORTA EM MADEIRA, DIMENSÃO (90X210)CM, ACABAMENTO NATURAL PARA PINTURA/VERNIZ, TIPO PRANCHETA/SARRAFEADA, INCLUSIVE ASSENTAMENTO, EXCLUSIVE MARCO, FERRAGENS E PINTURA/VERNIZ</v>
          </cell>
          <cell r="P136" t="str">
            <v>UN</v>
          </cell>
          <cell r="Q136">
            <v>450.36</v>
          </cell>
        </row>
        <row r="137">
          <cell r="N137" t="str">
            <v>ED-49592</v>
          </cell>
          <cell r="O137" t="str">
            <v>MARCO DE MADEIRA, DIMENSÃO (90X210)CM, LARGURA DE 14CM, ACABAMENTO NATURAL PARA PINTURA/VERNIZ, INCLUSIVE ASSENTAMENTO, EXCLUSIVE FOLHA DE PORTA, FERRAGENS E PINTURA/VERNIZ</v>
          </cell>
          <cell r="P137" t="str">
            <v>UN</v>
          </cell>
          <cell r="Q137">
            <v>355.2</v>
          </cell>
        </row>
        <row r="138">
          <cell r="N138" t="str">
            <v>ED-49612</v>
          </cell>
          <cell r="O138" t="str">
            <v>RÉGUA PARA ALIZAR, LARGURA DE 7CM, PARA UMA (1) FACE, ACABAMENTO NATURAL PARA PINTURA/VERNIZ, INCLUSIVE FIXAÇÃO, EXCLUSIVE MARCO, FOLHA DE PORTA E PINTURA/VERNIZ</v>
          </cell>
          <cell r="P138" t="str">
            <v>UN</v>
          </cell>
          <cell r="Q138">
            <v>181.48</v>
          </cell>
        </row>
        <row r="139">
          <cell r="N139" t="str">
            <v>ED-49697</v>
          </cell>
          <cell r="O139" t="str">
            <v>DOBRADIÇA DE FERRO, MEDIDAS (3"X2.1/2"), TIPO PINO SOLTO COM BOLA, ACABAMENTO CROMADO, INCLUSIVE ACESSÓRIOS PARA FIXAÇÃO</v>
          </cell>
          <cell r="P139" t="str">
            <v>UN</v>
          </cell>
          <cell r="Q139">
            <v>66.569999999999993</v>
          </cell>
        </row>
        <row r="140">
          <cell r="N140" t="str">
            <v>ED-49699</v>
          </cell>
          <cell r="O140" t="str">
            <v>FECHADURA TIPO EXTERNA, GRAU DE SEGURANÇA MÉDIO, DISTÂNCIA DE BROCA 40MM, ACABAMENTO COM ESPELHO CROMADO E MAÇANETA MODELO ALAVANCA EM ZAMAC, INCLUSIVE ACESSÓRIOS PARA FIXAÇÃO E DUAS (2) CHAVES</v>
          </cell>
          <cell r="P140" t="str">
            <v>UN</v>
          </cell>
          <cell r="Q140">
            <v>117.7</v>
          </cell>
        </row>
        <row r="141">
          <cell r="N141" t="str">
            <v>010239</v>
          </cell>
          <cell r="O141" t="str">
            <v>ACESSIBILIDADE - PLACA DE IMPACTO DE PORTA EM ACO INOX 90X40CM</v>
          </cell>
          <cell r="P141" t="str">
            <v>UN</v>
          </cell>
          <cell r="Q141">
            <v>431.63</v>
          </cell>
        </row>
        <row r="142">
          <cell r="N142"/>
          <cell r="O142"/>
          <cell r="P142" t="str">
            <v>LS =&gt;</v>
          </cell>
          <cell r="Q142">
            <v>223.56</v>
          </cell>
        </row>
        <row r="143">
          <cell r="N143"/>
          <cell r="O143"/>
          <cell r="P143"/>
          <cell r="Q143">
            <v>1602.94</v>
          </cell>
        </row>
        <row r="144">
          <cell r="N144"/>
          <cell r="O144"/>
          <cell r="P144"/>
          <cell r="Q144">
            <v>0</v>
          </cell>
        </row>
        <row r="145">
          <cell r="N145" t="str">
            <v>CÓDIGO</v>
          </cell>
          <cell r="O145" t="str">
            <v>DESCRIÇÃO</v>
          </cell>
          <cell r="P145" t="str">
            <v>UND</v>
          </cell>
          <cell r="Q145" t="str">
            <v>Total</v>
          </cell>
        </row>
        <row r="146">
          <cell r="N146" t="str">
            <v>ITC-LAM-106</v>
          </cell>
          <cell r="O146" t="str">
            <v>PORTA DE ABRIR EM ESTRUTURA METÁLICA E VIDRO TEMPERADO 160 X240 CM - FORNECIMENTO E ASSENTAMENTO - BASEADO EM SETOP (ED-50791)</v>
          </cell>
          <cell r="P146" t="str">
            <v>UN</v>
          </cell>
          <cell r="Q146">
            <v>5856.29</v>
          </cell>
        </row>
        <row r="147">
          <cell r="N147" t="str">
            <v>ED-48302</v>
          </cell>
          <cell r="O147" t="str">
            <v>ARGAMASSA, TRAÇO 1:3 (CIMENTO E AREIA), COM PREPARO MECANIZADO</v>
          </cell>
          <cell r="P147" t="str">
            <v>M³</v>
          </cell>
          <cell r="Q147">
            <v>10.53</v>
          </cell>
        </row>
        <row r="148">
          <cell r="N148" t="str">
            <v>ED-50367</v>
          </cell>
          <cell r="O148" t="str">
            <v>SERVENTE COM ENCARGOS COMPLEMENTARES</v>
          </cell>
          <cell r="P148" t="str">
            <v>HORA</v>
          </cell>
          <cell r="Q148">
            <v>229.7</v>
          </cell>
        </row>
        <row r="149">
          <cell r="N149" t="str">
            <v>ED-50381</v>
          </cell>
          <cell r="O149" t="str">
            <v>PEDREIRO COM ENCARGOS COMPLEMENTARES</v>
          </cell>
          <cell r="P149" t="str">
            <v>HORA</v>
          </cell>
          <cell r="Q149">
            <v>312.3</v>
          </cell>
        </row>
        <row r="150">
          <cell r="N150" t="str">
            <v>D230000067</v>
          </cell>
          <cell r="O150" t="str">
            <v>PORTA/PORTAO EM VIDRO TEMPERADO E= 10 MM, INCOLOR, 2 FOLHAS DE ABRIR, INCLUSIVE PERFIS DE AÇO INOX E ACESSORIOS - FORNECIMENTO E INSTALAÇÃO</v>
          </cell>
          <cell r="P150" t="str">
            <v>M²</v>
          </cell>
          <cell r="Q150">
            <v>5303.76</v>
          </cell>
        </row>
        <row r="151">
          <cell r="N151"/>
          <cell r="O151"/>
          <cell r="P151" t="str">
            <v>LS =&gt;</v>
          </cell>
          <cell r="Q151">
            <v>406.56</v>
          </cell>
        </row>
        <row r="152">
          <cell r="N152"/>
          <cell r="O152"/>
          <cell r="P152"/>
          <cell r="Q152">
            <v>5856.29</v>
          </cell>
        </row>
        <row r="153">
          <cell r="N153"/>
          <cell r="O153"/>
          <cell r="P153"/>
          <cell r="Q153">
            <v>0</v>
          </cell>
        </row>
        <row r="154">
          <cell r="N154" t="str">
            <v>CÓDIGO</v>
          </cell>
          <cell r="O154" t="str">
            <v>DESCRIÇÃO</v>
          </cell>
          <cell r="P154" t="str">
            <v>UND</v>
          </cell>
          <cell r="Q154" t="str">
            <v>Total</v>
          </cell>
        </row>
        <row r="155">
          <cell r="N155" t="str">
            <v>ITC-LAM-107</v>
          </cell>
          <cell r="O155" t="str">
            <v>CUBA DE EMBUTIR RETANGULAR DE AÇO INOXIDÁVEL, 50 X 40M - FORNECIMENTO E INSTALAÇÃO - BASEADO EM SINAPI (100852)</v>
          </cell>
          <cell r="P155" t="str">
            <v>UN</v>
          </cell>
          <cell r="Q155">
            <v>2222.44</v>
          </cell>
        </row>
        <row r="156">
          <cell r="N156" t="str">
            <v>ED-50377</v>
          </cell>
          <cell r="O156" t="str">
            <v>GRANITEIRO/MARMORISTA COM ENCARGOS COMPLEMENTARES</v>
          </cell>
          <cell r="P156" t="str">
            <v>HORA</v>
          </cell>
          <cell r="Q156">
            <v>13.45</v>
          </cell>
        </row>
        <row r="157">
          <cell r="N157" t="str">
            <v>ED-50367</v>
          </cell>
          <cell r="O157" t="str">
            <v>SERVENTE COM ENCARGOS COMPLEMENTARES</v>
          </cell>
          <cell r="P157" t="str">
            <v>HORA</v>
          </cell>
          <cell r="Q157">
            <v>2.99</v>
          </cell>
        </row>
        <row r="158">
          <cell r="N158" t="str">
            <v>ITC.LAM.107</v>
          </cell>
          <cell r="O158" t="str">
            <v>CUBA EM AÇO INOX, ACABAMENTO SCOTCH BRITE 50X40 CM DA LINHA PRIME, RETANGULAR, COM DIMENSÕES DE 50X40 DE COZINHA. REF.: CÓD. 94007103</v>
          </cell>
          <cell r="P158" t="str">
            <v>UN</v>
          </cell>
          <cell r="Q158">
            <v>2193.77</v>
          </cell>
        </row>
        <row r="159">
          <cell r="N159" t="str">
            <v>MATED-15101</v>
          </cell>
          <cell r="O159" t="str">
            <v>MASSA PLÁSTICA (COR: BRANCA, CINZA OU PRETA|CATALIZADOR: INCLUSO|RENDIMENTO: 0,59KG/M2)</v>
          </cell>
          <cell r="P159" t="str">
            <v>KG</v>
          </cell>
          <cell r="Q159">
            <v>12.23</v>
          </cell>
        </row>
        <row r="160">
          <cell r="N160"/>
          <cell r="O160"/>
          <cell r="P160" t="str">
            <v>LS =&gt;</v>
          </cell>
          <cell r="Q160">
            <v>12.69</v>
          </cell>
        </row>
        <row r="161">
          <cell r="N161"/>
          <cell r="O161"/>
          <cell r="P161"/>
          <cell r="Q161">
            <v>2222.44</v>
          </cell>
        </row>
        <row r="162">
          <cell r="N162"/>
          <cell r="O162"/>
          <cell r="P162"/>
          <cell r="Q162">
            <v>0</v>
          </cell>
        </row>
        <row r="163">
          <cell r="N163" t="str">
            <v>CÓDIGO</v>
          </cell>
          <cell r="O163" t="str">
            <v>DESCRIÇÃO</v>
          </cell>
          <cell r="P163" t="str">
            <v>UND</v>
          </cell>
          <cell r="Q163" t="str">
            <v>Total</v>
          </cell>
        </row>
        <row r="164">
          <cell r="N164" t="str">
            <v>ITC-LAM-111</v>
          </cell>
          <cell r="O164" t="str">
            <v>ESPELHO CRISTAL COM MOLDURA EM ALUMÍNIO, COM ESP. 4MM, INCLUSIVE FIXAÇÃO COM ADESIVO/SELANTE A BASE DE POLIURETANO, FORNECIMENTO E INSTALAÇÃO - BASEADO EM SETOP (ED-51151)</v>
          </cell>
          <cell r="P164" t="str">
            <v>M²</v>
          </cell>
          <cell r="Q164">
            <v>403.1</v>
          </cell>
        </row>
        <row r="165">
          <cell r="N165" t="str">
            <v>ED-22648</v>
          </cell>
          <cell r="O165" t="str">
            <v>PERFIL "U" (MATERIAL: ALUMÍNIO|ALTURA: 12MM|LARGURA: 5MM|ESPESSURA: 1MM|MASSA LINEAR: 0,076KG/M) FORNECIMENTO, EXCLUSIVE SERVIÇO DE MONTAGEM/INSTALAÇÃO</v>
          </cell>
          <cell r="P165" t="str">
            <v>M</v>
          </cell>
          <cell r="Q165">
            <v>13.68</v>
          </cell>
        </row>
        <row r="166">
          <cell r="N166" t="str">
            <v>ED-50381</v>
          </cell>
          <cell r="O166" t="str">
            <v>PEDREIRO COM ENCARGOS COMPLEMENTARES</v>
          </cell>
          <cell r="P166" t="str">
            <v>HORA</v>
          </cell>
          <cell r="Q166">
            <v>7.95</v>
          </cell>
        </row>
        <row r="167">
          <cell r="N167" t="str">
            <v>ED-50367</v>
          </cell>
          <cell r="O167" t="str">
            <v>SERVENTE COM ENCARGOS COMPLEMENTARES</v>
          </cell>
          <cell r="P167" t="str">
            <v>HORA</v>
          </cell>
          <cell r="Q167">
            <v>5.84</v>
          </cell>
        </row>
        <row r="168">
          <cell r="N168" t="str">
            <v>MATED-8151</v>
          </cell>
          <cell r="O168" t="str">
            <v>ADESIVO/SELANTE ELÁSTICO MONOCOMPONENTE (APLICAÇÃO: USO GERAL|BASE: POLIURETANO|EMBALAGEM: 310ML|DENSIDADE*: 1,35G/CM3)*VALORES REFERENCIAIS APROXIMADOS</v>
          </cell>
          <cell r="P168" t="str">
            <v>UN</v>
          </cell>
          <cell r="Q168">
            <v>19.600000000000001</v>
          </cell>
        </row>
        <row r="169">
          <cell r="N169" t="str">
            <v>MATED-22623</v>
          </cell>
          <cell r="O169" t="str">
            <v>ESPELHO (TIPO: CRISTAL|COR: PRATA|ACABAMENTO: LAPIDADO|ESPESSURA: 4MM)</v>
          </cell>
          <cell r="P169" t="str">
            <v>M²</v>
          </cell>
          <cell r="Q169">
            <v>356.03</v>
          </cell>
        </row>
        <row r="170">
          <cell r="N170"/>
          <cell r="O170"/>
          <cell r="P170" t="str">
            <v>LS =&gt;</v>
          </cell>
          <cell r="Q170">
            <v>10.31</v>
          </cell>
        </row>
        <row r="171">
          <cell r="N171"/>
          <cell r="O171"/>
          <cell r="P171"/>
          <cell r="Q171">
            <v>403.1</v>
          </cell>
        </row>
        <row r="172">
          <cell r="N172"/>
          <cell r="O172"/>
          <cell r="P172"/>
          <cell r="Q172">
            <v>0</v>
          </cell>
        </row>
        <row r="173">
          <cell r="N173" t="str">
            <v>CÓDIGO</v>
          </cell>
          <cell r="O173" t="str">
            <v>DESCRIÇÃO</v>
          </cell>
          <cell r="P173" t="str">
            <v>UND</v>
          </cell>
          <cell r="Q173" t="str">
            <v>Total</v>
          </cell>
        </row>
        <row r="174">
          <cell r="N174" t="str">
            <v>ITC-LAM-112</v>
          </cell>
          <cell r="O174" t="str">
            <v>DIVISÓRIA EM PAINEL LAMINADO MELAMÍNICO ESTRUTURAL COM PERFIS EM ALUMÍNIO, INCLUSIVE FERRAGEM COMPLETA PARA VÃO DE PORTA - BASEADO EM CPOS/CDHU (14.30.070)</v>
          </cell>
          <cell r="P174" t="str">
            <v>M²</v>
          </cell>
          <cell r="Q174">
            <v>730.52</v>
          </cell>
        </row>
        <row r="175">
          <cell r="N175" t="str">
            <v>D.05.000.023509</v>
          </cell>
          <cell r="O175" t="str">
            <v>DIVISÓRIA PARA SANITÁRIOS, PAINÉIS EM LAMINADO MELAMÍNICO ESTRUTURAL, PERFIS EM ALUMÍNIO, INCLUSIVE FERRAGEM - INSTALADO</v>
          </cell>
          <cell r="P175" t="str">
            <v>M²</v>
          </cell>
          <cell r="Q175">
            <v>730.52</v>
          </cell>
        </row>
        <row r="176">
          <cell r="N176"/>
          <cell r="O176"/>
          <cell r="P176" t="str">
            <v>LS =&gt;</v>
          </cell>
          <cell r="Q176">
            <v>0</v>
          </cell>
        </row>
        <row r="177">
          <cell r="N177"/>
          <cell r="O177"/>
          <cell r="P177"/>
          <cell r="Q177">
            <v>730.52</v>
          </cell>
        </row>
        <row r="178">
          <cell r="N178"/>
          <cell r="O178"/>
          <cell r="P178"/>
          <cell r="Q178">
            <v>0</v>
          </cell>
        </row>
        <row r="179">
          <cell r="N179" t="str">
            <v>CÓDIGO</v>
          </cell>
          <cell r="O179" t="str">
            <v>DESCRIÇÃO</v>
          </cell>
          <cell r="P179" t="str">
            <v>UND</v>
          </cell>
          <cell r="Q179" t="str">
            <v>Total</v>
          </cell>
        </row>
        <row r="180">
          <cell r="N180" t="str">
            <v>ITC-LAM-065</v>
          </cell>
          <cell r="O180" t="str">
            <v>CAIXA DE GORDURA SIMPLES (CAPACIDADE: 60 L), RETANGULAR, EM ALVENARIA COM BLOCOS DE CONCRETO - BASEADO EM SINAPI (98107)</v>
          </cell>
          <cell r="P180" t="str">
            <v>UN</v>
          </cell>
          <cell r="Q180">
            <v>357.7</v>
          </cell>
        </row>
        <row r="181">
          <cell r="N181" t="str">
            <v>ED-50381</v>
          </cell>
          <cell r="O181" t="str">
            <v>PEDREIRO COM ENCARGOS COMPLEMENTARES</v>
          </cell>
          <cell r="P181" t="str">
            <v>HORA</v>
          </cell>
          <cell r="Q181">
            <v>124.53</v>
          </cell>
        </row>
        <row r="182">
          <cell r="N182" t="str">
            <v>ED-50367</v>
          </cell>
          <cell r="O182" t="str">
            <v>SERVENTE COM ENCARGOS COMPLEMENTARES</v>
          </cell>
          <cell r="P182" t="str">
            <v>HORA</v>
          </cell>
          <cell r="Q182">
            <v>71.97</v>
          </cell>
        </row>
        <row r="183">
          <cell r="N183" t="str">
            <v>ED-8494</v>
          </cell>
          <cell r="O183" t="str">
            <v>CONCRETO ESTRUTURAL, PREPARADO EM OBRA COM BETONEIRA, CONTROLE "A", COM FCK 20MPA, BRITA Nº (1), CONSISTÊNCIA PARA VIBRAÇÃO (FABRICAÇÃO)</v>
          </cell>
          <cell r="P183" t="str">
            <v>M³</v>
          </cell>
          <cell r="Q183">
            <v>20.329999999999998</v>
          </cell>
        </row>
        <row r="184">
          <cell r="N184" t="str">
            <v>ED-9129</v>
          </cell>
          <cell r="O184" t="str">
            <v>ARGAMASSA, TRAÇO 1:3 (CIMENTO E AREIA) COM ADITIVO IMPERMEABILIZANTE, COM PREPARO MECANIZADO</v>
          </cell>
          <cell r="P184" t="str">
            <v>M³</v>
          </cell>
          <cell r="Q184">
            <v>60.43</v>
          </cell>
        </row>
        <row r="185">
          <cell r="N185" t="str">
            <v>ED-51094</v>
          </cell>
          <cell r="O185" t="str">
            <v>APILOAMENTO MECANIZADO EM FUNDO DE VALA COM PLACA VIBRATÓRIA, EXCLUSIVE ESCAVAÇÃO</v>
          </cell>
          <cell r="P185" t="str">
            <v>M²</v>
          </cell>
          <cell r="Q185">
            <v>7.95</v>
          </cell>
        </row>
        <row r="186">
          <cell r="N186" t="str">
            <v>ED-48303</v>
          </cell>
          <cell r="O186" t="str">
            <v>ARGAMASSA, TRAÇO 1:4 (CIMENTO E AREIA), COM PREPARO MECANIZADO</v>
          </cell>
          <cell r="P186" t="str">
            <v>M³</v>
          </cell>
          <cell r="Q186">
            <v>7.89</v>
          </cell>
        </row>
        <row r="187">
          <cell r="N187" t="str">
            <v>00006193</v>
          </cell>
          <cell r="O187" t="str">
            <v>TABUA NAO APARELHADA *2,5 X 20* CM, EM MACARANDUBA/MASSARANDUBA, ANGELIM OU EQUIVALENTE DA REGIAO - BRUTA</v>
          </cell>
          <cell r="P187" t="str">
            <v>M</v>
          </cell>
          <cell r="Q187">
            <v>10.53</v>
          </cell>
        </row>
        <row r="188">
          <cell r="N188" t="str">
            <v>MATED-12187</v>
          </cell>
          <cell r="O188" t="str">
            <v>BLOCO DE CONCRETO (TIPO: VEDAÇÃO|LARGURA: 9CM|ALTURA: 19CM|COMPRIMENTO: 39CM|ACABAMENTO: A REVESTIR|CLASSE: D)</v>
          </cell>
          <cell r="P188" t="str">
            <v>UN</v>
          </cell>
          <cell r="Q188">
            <v>52.71</v>
          </cell>
        </row>
        <row r="189">
          <cell r="N189" t="str">
            <v>MATED-11279</v>
          </cell>
          <cell r="O189" t="str">
            <v>DESMOLDANTE (APLICAÇÃO: FÔRMAS DE MADEIRA PARA CONCRETO)</v>
          </cell>
          <cell r="P189" t="str">
            <v>L</v>
          </cell>
          <cell r="Q189">
            <v>0.02</v>
          </cell>
        </row>
        <row r="190">
          <cell r="N190" t="str">
            <v>MATED-11344</v>
          </cell>
          <cell r="O190" t="str">
            <v>PONTALETE (ACABAMENTO: BRUTO|SEÇÃO TRANSVERSAL: 3"X3" [7,5X7,5CM]*|TIPO DE MADEIRA: CEDRO, PINUS, MISTA OU EQUIVALENTE DA REGIÃO)*VALORES REFERENCIAIS APROXIMADOS</v>
          </cell>
          <cell r="P190" t="str">
            <v>M</v>
          </cell>
          <cell r="Q190">
            <v>0.88</v>
          </cell>
        </row>
        <row r="191">
          <cell r="N191" t="str">
            <v>MATED-11350</v>
          </cell>
          <cell r="O191" t="str">
            <v>SARRAFO (ACABAMENTO: BRUTO|SEÇÃO TRANSVERSAL: 1"X3"[POL.]|ALTURA: 75MM[3"]|ESPESSURA: 25MM[1"]|TIPO DE MADEIRA: PINUS, MISTA OU EQUIVALENTE DA REGIÃO)</v>
          </cell>
          <cell r="P191" t="str">
            <v>M</v>
          </cell>
          <cell r="Q191">
            <v>0.28999999999999998</v>
          </cell>
        </row>
        <row r="192">
          <cell r="N192" t="str">
            <v>MATED-11331</v>
          </cell>
          <cell r="O192" t="str">
            <v>PREGO 17X27 COM CABEÇA (COMPRIMENTO: 62,1MM|DIÂMETRO: 3,0MM|QUANTIDADE POR QUILO: 290)</v>
          </cell>
          <cell r="P192" t="str">
            <v>KG</v>
          </cell>
          <cell r="Q192">
            <v>0.17</v>
          </cell>
        </row>
        <row r="193">
          <cell r="N193"/>
          <cell r="O193"/>
          <cell r="P193" t="str">
            <v>LS =&gt;</v>
          </cell>
          <cell r="Q193">
            <v>163.34</v>
          </cell>
        </row>
        <row r="194">
          <cell r="N194"/>
          <cell r="O194"/>
          <cell r="P194"/>
          <cell r="Q194">
            <v>357.7</v>
          </cell>
        </row>
        <row r="195">
          <cell r="N195"/>
          <cell r="O195"/>
          <cell r="P195"/>
          <cell r="Q195">
            <v>0</v>
          </cell>
        </row>
        <row r="196">
          <cell r="N196" t="str">
            <v>CÓDIGO</v>
          </cell>
          <cell r="O196" t="str">
            <v>DESCRIÇÃO</v>
          </cell>
          <cell r="P196" t="str">
            <v>UND</v>
          </cell>
          <cell r="Q196" t="str">
            <v>Total</v>
          </cell>
        </row>
        <row r="197">
          <cell r="N197" t="str">
            <v>ITC-LAM-066</v>
          </cell>
          <cell r="O197" t="str">
            <v>CAIXA DE GORDURA DUPLA (CAPACIDADE: 220 L), RETANGULAR, EM ALVENARIA COM BLOCOS DE CONCRETO - BASEADO EM SINAPI (98108)</v>
          </cell>
          <cell r="P197" t="str">
            <v>UN</v>
          </cell>
          <cell r="Q197">
            <v>888.1</v>
          </cell>
        </row>
        <row r="198">
          <cell r="N198" t="str">
            <v>87316</v>
          </cell>
          <cell r="O198" t="str">
            <v>ARGAMASSA TRAÇO 1:4 (EM VOLUME DE CIMENTO E AREIA GROSSA ÚMIDA) PARA CHAPISCO CONVENCIONAL, PREPARO MECÂNICO COM BETONEIRA 400 L. AF_08/2019</v>
          </cell>
          <cell r="P198" t="str">
            <v>M³</v>
          </cell>
          <cell r="Q198">
            <v>16.989999999999998</v>
          </cell>
        </row>
        <row r="199">
          <cell r="N199" t="str">
            <v>88309</v>
          </cell>
          <cell r="O199" t="str">
            <v>PEDREIRO COM ENCARGOS COMPLEMENTARES</v>
          </cell>
          <cell r="P199" t="str">
            <v>H</v>
          </cell>
          <cell r="Q199">
            <v>227.84</v>
          </cell>
        </row>
        <row r="200">
          <cell r="N200" t="str">
            <v>88316</v>
          </cell>
          <cell r="O200" t="str">
            <v>SERVENTE COM ENCARGOS COMPLEMENTARES</v>
          </cell>
          <cell r="P200" t="str">
            <v>H</v>
          </cell>
          <cell r="Q200">
            <v>165.19</v>
          </cell>
        </row>
        <row r="201">
          <cell r="N201" t="str">
            <v>94970</v>
          </cell>
          <cell r="O201" t="str">
            <v>CONCRETO FCK = 20MPA, TRAÇO 1:2,7:3 (EM MASSA SECA DE CIMENTO/ AREIA MÉDIA/ BRITA 1) - PREPARO MECÂNICO COM BETONEIRA 600 L. AF_05/2021</v>
          </cell>
          <cell r="P201" t="str">
            <v>M³</v>
          </cell>
          <cell r="Q201">
            <v>42.73</v>
          </cell>
        </row>
        <row r="202">
          <cell r="N202" t="str">
            <v>97733</v>
          </cell>
          <cell r="O202" t="str">
            <v>PEÇA RETANGULAR PRÉ-MOLDADA, VOLUME DE CONCRETO DE ATÉ 10 LITROS, TAXA DE AÇO APROXIMADA DE 30KG/M³. AF_03/2024</v>
          </cell>
          <cell r="P202" t="str">
            <v>M³</v>
          </cell>
          <cell r="Q202">
            <v>65.45</v>
          </cell>
        </row>
        <row r="203">
          <cell r="N203" t="str">
            <v>97734</v>
          </cell>
          <cell r="O203" t="str">
            <v>PEÇA RETANGULAR PRÉ-MOLDADA, VOLUME DE CONCRETO DE 10 A 30 LITROS, TAXA DE AÇO APROXIMADA DE 30KG/M³. AF_03/2024</v>
          </cell>
          <cell r="P203" t="str">
            <v>M³</v>
          </cell>
          <cell r="Q203">
            <v>85.89</v>
          </cell>
        </row>
        <row r="204">
          <cell r="N204" t="str">
            <v>100475</v>
          </cell>
          <cell r="O204" t="str">
            <v>ARGAMASSA TRAÇO 1:3 (EM VOLUME DE CIMENTO E AREIA MÉDIA ÚMIDA) COM ADIÇÃO DE IMPERMEABILIZANTE, PREPARO MECÂNICO COM BETONEIRA 400 L. AF_08/2019</v>
          </cell>
          <cell r="P204" t="str">
            <v>M³</v>
          </cell>
          <cell r="Q204">
            <v>115.74</v>
          </cell>
        </row>
        <row r="205">
          <cell r="N205" t="str">
            <v>101616</v>
          </cell>
          <cell r="O205" t="str">
            <v>PREPARO DE FUNDO DE VALA COM LARGURA MENOR QUE 1,5 M (ACERTO DO SOLO NATURAL). AF_08/2020</v>
          </cell>
          <cell r="P205" t="str">
            <v>M²</v>
          </cell>
          <cell r="Q205">
            <v>11.25</v>
          </cell>
        </row>
        <row r="206">
          <cell r="N206" t="str">
            <v>00000650</v>
          </cell>
          <cell r="O206" t="str">
            <v>BLOCO DE VEDACAO DE CONCRETO, 9 X 19 X 39 CM (CLASSE C - NBR 6136)</v>
          </cell>
          <cell r="P206" t="str">
            <v>UN</v>
          </cell>
          <cell r="Q206">
            <v>139.13999999999999</v>
          </cell>
        </row>
        <row r="207">
          <cell r="N207" t="str">
            <v>00002692</v>
          </cell>
          <cell r="O207" t="str">
            <v>DESMOLDANTE PROTETOR PARA FORMAS DE MADEIRA, DE BASE OLEOSA EMULSIONADA EM AGUA</v>
          </cell>
          <cell r="P207" t="str">
            <v>L</v>
          </cell>
          <cell r="Q207">
            <v>0.04</v>
          </cell>
        </row>
        <row r="208">
          <cell r="N208" t="str">
            <v>00004491</v>
          </cell>
          <cell r="O208" t="str">
            <v>PONTALETE *7,5 X 7,5* CM EM PINUS, MISTA OU EQUIVALENTE DA REGIAO - BRUTA</v>
          </cell>
          <cell r="P208" t="str">
            <v>M</v>
          </cell>
          <cell r="Q208">
            <v>1.24</v>
          </cell>
        </row>
        <row r="209">
          <cell r="N209" t="str">
            <v>00004517</v>
          </cell>
          <cell r="O209" t="str">
            <v>SARRAFO *2,5 X 7,5* CM EM PINUS, MISTA OU EQUIVALENTE DA REGIAO - BRUTA</v>
          </cell>
          <cell r="P209" t="str">
            <v>M</v>
          </cell>
          <cell r="Q209">
            <v>0.51</v>
          </cell>
        </row>
        <row r="210">
          <cell r="N210" t="str">
            <v>00005069</v>
          </cell>
          <cell r="O210" t="str">
            <v>PREGO DE ACO POLIDO COM CABECA 17 X 27 (2 1/2 X 11)</v>
          </cell>
          <cell r="P210" t="str">
            <v>KG</v>
          </cell>
          <cell r="Q210">
            <v>0.31</v>
          </cell>
        </row>
        <row r="211">
          <cell r="N211" t="str">
            <v>00006193</v>
          </cell>
          <cell r="O211" t="str">
            <v>TABUA NAO APARELHADA *2,5 X 20* CM, EM MACARANDUBA/MASSARANDUBA, ANGELIM OU EQUIVALENTE DA REGIAO - BRUTA</v>
          </cell>
          <cell r="P211" t="str">
            <v>M</v>
          </cell>
          <cell r="Q211">
            <v>15.78</v>
          </cell>
        </row>
        <row r="212">
          <cell r="N212"/>
          <cell r="O212"/>
          <cell r="P212" t="str">
            <v>LS =&gt;</v>
          </cell>
          <cell r="Q212">
            <v>405.72</v>
          </cell>
        </row>
        <row r="213">
          <cell r="N213"/>
          <cell r="O213"/>
          <cell r="P213"/>
          <cell r="Q213">
            <v>888.1</v>
          </cell>
        </row>
        <row r="214">
          <cell r="N214"/>
          <cell r="O214"/>
          <cell r="P214"/>
          <cell r="Q214">
            <v>0</v>
          </cell>
        </row>
        <row r="215">
          <cell r="N215" t="str">
            <v>CÓDIGO</v>
          </cell>
          <cell r="O215" t="str">
            <v>DESCRIÇÃO</v>
          </cell>
          <cell r="P215" t="str">
            <v>UND</v>
          </cell>
          <cell r="Q215" t="str">
            <v>Total</v>
          </cell>
        </row>
        <row r="216">
          <cell r="N216" t="str">
            <v>ITC-LAM-067</v>
          </cell>
          <cell r="O216" t="str">
            <v>CAIXA DE ESGOTO DE INSPEÇÃO/PASSAGEM EM ALVENARIA (60X60X50CM), REVESTIMENTO EM ARGAMASSA COM ADITIVO IMPERMEABILIZANTE, COM TAMPA DE CONCRETO, INCLUSIVE ESCAVAÇÃO, REATERRO E TRANSPORTE E RETIRADA DO MATERIAL ESCAVADO (EM CAÇAMBA) - BASEADO EM SETOP (ED-49882)</v>
          </cell>
          <cell r="P216" t="str">
            <v>UN</v>
          </cell>
          <cell r="Q216">
            <v>455.13</v>
          </cell>
        </row>
        <row r="217">
          <cell r="N217" t="str">
            <v>ED-48227</v>
          </cell>
          <cell r="O217" t="str">
            <v>ALVENARIA DE VEDAÇÃO COM TIJOLO MACIÇO REQUEIMADO, ESP. 10CM, PARA REVESTIMENTO, INCLUSIVE ARGAMASSA PARA ASSENTAMENTO</v>
          </cell>
          <cell r="P217" t="str">
            <v>M²</v>
          </cell>
          <cell r="Q217">
            <v>159.19999999999999</v>
          </cell>
        </row>
        <row r="218">
          <cell r="N218" t="str">
            <v>ED-48298</v>
          </cell>
          <cell r="O218" t="str">
            <v>CORTE, DOBRA E MONTAGEM DE AÇO CA 50/60, INCLUSIVE ESPAÇADOR</v>
          </cell>
          <cell r="P218" t="str">
            <v>KG</v>
          </cell>
          <cell r="Q218">
            <v>14.69</v>
          </cell>
        </row>
        <row r="219">
          <cell r="N219" t="str">
            <v>ED-48314</v>
          </cell>
          <cell r="O219" t="str">
            <v>CONCRETO NÃO ESTRUTURAL, PREPARADO EM OBRA COM BETONEIRA, CONTROLE "B", COM FCK 13,5MPA, BRITA Nº (1 E 2), CONSISTÊNCIA PARA VIBRAÇÃO (FABRICAÇÃO)</v>
          </cell>
          <cell r="P219" t="str">
            <v>M³</v>
          </cell>
          <cell r="Q219">
            <v>59.38</v>
          </cell>
        </row>
        <row r="220">
          <cell r="N220" t="str">
            <v>ED-48324</v>
          </cell>
          <cell r="O220" t="str">
            <v>TRANSPORTE, LANÇAMENTO E ADENSAMENTO DE CONCRETO EM RADIER, PISO OU ELEMENTO PRÉ MOLDADO, INCLUSIVE ACABAMENTO</v>
          </cell>
          <cell r="P220" t="str">
            <v>M³</v>
          </cell>
          <cell r="Q220">
            <v>11.38</v>
          </cell>
        </row>
        <row r="221">
          <cell r="N221" t="str">
            <v>ED-49810</v>
          </cell>
          <cell r="O221" t="str">
            <v>FÔRMA E DESFORMA PARA VIGA CINTA/BLOCO COM TÁBUA E SARRAFO, REAPROVEITAMENTO (3X) (FUNDAÇÃO)</v>
          </cell>
          <cell r="P221" t="str">
            <v>M²</v>
          </cell>
          <cell r="Q221">
            <v>11.23</v>
          </cell>
        </row>
        <row r="222">
          <cell r="N222" t="str">
            <v>ED-50760</v>
          </cell>
          <cell r="O222" t="str">
            <v>REBOCO COM ARGAMASSA, TRAÇO 1:2:9 (CIMENTO, CAL E AREIA), COM ADITIVO IMPERMEABILIZANTE, ESP. 20MM, APLICAÇÃO MANUAL, INCLUSIVE ARGAMASSA COM PREPARO MECANIZADO, EXCLUSIVE CHAPISCO</v>
          </cell>
          <cell r="P222" t="str">
            <v>M²</v>
          </cell>
          <cell r="Q222">
            <v>83.65</v>
          </cell>
        </row>
        <row r="223">
          <cell r="N223" t="str">
            <v>ED-51093</v>
          </cell>
          <cell r="O223" t="str">
            <v>APILOAMENTO MANUAL EM FUNDO DE VALA COM SOQUETE, EXCLUSIVE ESCAVAÇÃO</v>
          </cell>
          <cell r="P223" t="str">
            <v>M²</v>
          </cell>
          <cell r="Q223">
            <v>18.57</v>
          </cell>
        </row>
        <row r="224">
          <cell r="N224" t="str">
            <v>ED-51107</v>
          </cell>
          <cell r="O224" t="str">
            <v>ESCAVAÇÃO MANUAL DE VALA COM PROFUNDIDADE MENOR OU IGUAL A 1,5M, INCLUSIVE DESCARGA LATERAL</v>
          </cell>
          <cell r="P224" t="str">
            <v>M³</v>
          </cell>
          <cell r="Q224">
            <v>37.86</v>
          </cell>
        </row>
        <row r="225">
          <cell r="N225" t="str">
            <v>ED-51120</v>
          </cell>
          <cell r="O225" t="str">
            <v>REATERRO MANUAL DE VALA, INCLUSIVE ESPALHAMENTO E COMPACTAÇÃO MANUAL COM SOQUETE</v>
          </cell>
          <cell r="P225" t="str">
            <v>M³</v>
          </cell>
          <cell r="Q225">
            <v>7.94</v>
          </cell>
        </row>
        <row r="226">
          <cell r="N226" t="str">
            <v>ED-51125</v>
          </cell>
          <cell r="O226" t="str">
            <v>TRANSPORTE DE MATERIAL DEMOLIDO EM CAÇAMBA, EXCLUSIVE CARGA MANUAL OU MECÂNICA</v>
          </cell>
          <cell r="P226" t="str">
            <v>M³</v>
          </cell>
          <cell r="Q226">
            <v>37.75</v>
          </cell>
        </row>
        <row r="227">
          <cell r="N227" t="str">
            <v>ED-51133</v>
          </cell>
          <cell r="O227" t="str">
            <v>TRANSPORTE DE MATERIAL DE QUALQUER NATUREZA COM CARRINHO DE MÃO, COM DISTÂNCIAS MENORES OU IGUAIS A 50M, INCLUSIVE CARGA/DESCARGA</v>
          </cell>
          <cell r="P227" t="str">
            <v>M³</v>
          </cell>
          <cell r="Q227">
            <v>13.48</v>
          </cell>
        </row>
        <row r="228">
          <cell r="N228"/>
          <cell r="O228"/>
          <cell r="P228" t="str">
            <v>LS =&gt;</v>
          </cell>
          <cell r="Q228">
            <v>161.91999999999999</v>
          </cell>
        </row>
        <row r="229">
          <cell r="N229"/>
          <cell r="O229"/>
          <cell r="P229"/>
          <cell r="Q229">
            <v>455.13</v>
          </cell>
        </row>
        <row r="230">
          <cell r="N230"/>
          <cell r="O230"/>
          <cell r="P230"/>
          <cell r="Q230">
            <v>0</v>
          </cell>
        </row>
        <row r="231">
          <cell r="N231" t="str">
            <v>CÓDIGO</v>
          </cell>
          <cell r="O231" t="str">
            <v>DESCRIÇÃO</v>
          </cell>
          <cell r="P231" t="str">
            <v>UND</v>
          </cell>
          <cell r="Q231" t="str">
            <v>Total</v>
          </cell>
        </row>
        <row r="232">
          <cell r="N232" t="str">
            <v>ITC-LAM-068</v>
          </cell>
          <cell r="O232" t="str">
            <v>CAIXA DE ESGOTO DE INSPEÇÃO/PASSAGEM EM ALVENARIA (90X60X30CM), REVESTIMENTO EM ARGAMASSA COM ADITIVO IMPERMEABILIZANTE, COM TAMPA DE CONCRETO, INCLUSIVE ESCAVAÇÃO, REATERRO E TRANSPORTE E RETIRADA DO MATERIAL ESCAVADO (EM CAÇAMBA) - BASEADO EM SETOP (ED-49882)</v>
          </cell>
          <cell r="P232" t="str">
            <v>UN</v>
          </cell>
          <cell r="Q232">
            <v>442.35</v>
          </cell>
        </row>
        <row r="233">
          <cell r="N233" t="str">
            <v>ED-48227</v>
          </cell>
          <cell r="O233" t="str">
            <v>ALVENARIA DE VEDAÇÃO COM TIJOLO MACIÇO REQUEIMADO, ESP. 10CM, PARA REVESTIMENTO, INCLUSIVE ARGAMASSA PARA ASSENTAMENTO</v>
          </cell>
          <cell r="P233" t="str">
            <v>M²</v>
          </cell>
          <cell r="Q233">
            <v>119.4</v>
          </cell>
        </row>
        <row r="234">
          <cell r="N234" t="str">
            <v>ED-48298</v>
          </cell>
          <cell r="O234" t="str">
            <v>CORTE, DOBRA E MONTAGEM DE AÇO CA 50/60, INCLUSIVE ESPAÇADOR</v>
          </cell>
          <cell r="P234" t="str">
            <v>KG</v>
          </cell>
          <cell r="Q234">
            <v>22.03</v>
          </cell>
        </row>
        <row r="235">
          <cell r="N235" t="str">
            <v>ED-48314</v>
          </cell>
          <cell r="O235" t="str">
            <v>CONCRETO NÃO ESTRUTURAL, PREPARADO EM OBRA COM BETONEIRA, CONTROLE "B", COM FCK 13,5MPA, BRITA Nº (1 E 2), CONSISTÊNCIA PARA VIBRAÇÃO (FABRICAÇÃO)</v>
          </cell>
          <cell r="P235" t="str">
            <v>M³</v>
          </cell>
          <cell r="Q235">
            <v>89.08</v>
          </cell>
        </row>
        <row r="236">
          <cell r="N236" t="str">
            <v>ED-48324</v>
          </cell>
          <cell r="O236" t="str">
            <v>TRANSPORTE, LANÇAMENTO E ADENSAMENTO DE CONCRETO EM RADIER, PISO OU ELEMENTO PRÉ MOLDADO, INCLUSIVE ACABAMENTO</v>
          </cell>
          <cell r="P236" t="str">
            <v>M³</v>
          </cell>
          <cell r="Q236">
            <v>17.079999999999998</v>
          </cell>
        </row>
        <row r="237">
          <cell r="N237" t="str">
            <v>ED-49810</v>
          </cell>
          <cell r="O237" t="str">
            <v>FÔRMA E DESFORMA PARA VIGA CINTA/BLOCO COM TÁBUA E SARRAFO, REAPROVEITAMENTO (3X) (FUNDAÇÃO)</v>
          </cell>
          <cell r="P237" t="str">
            <v>M²</v>
          </cell>
          <cell r="Q237">
            <v>16.84</v>
          </cell>
        </row>
        <row r="238">
          <cell r="N238" t="str">
            <v>ED-50760</v>
          </cell>
          <cell r="O238" t="str">
            <v>REBOCO COM ARGAMASSA, TRAÇO 1:2:9 (CIMENTO, CAL E AREIA), COM ADITIVO IMPERMEABILIZANTE, ESP. 20MM, APLICAÇÃO MANUAL, INCLUSIVE ARGAMASSA COM PREPARO MECANIZADO, EXCLUSIVE CHAPISCO</v>
          </cell>
          <cell r="P238" t="str">
            <v>M²</v>
          </cell>
          <cell r="Q238">
            <v>62.74</v>
          </cell>
        </row>
        <row r="239">
          <cell r="N239" t="str">
            <v>ED-51093</v>
          </cell>
          <cell r="O239" t="str">
            <v>APILOAMENTO MANUAL EM FUNDO DE VALA COM SOQUETE, EXCLUSIVE ESCAVAÇÃO</v>
          </cell>
          <cell r="P239" t="str">
            <v>M²</v>
          </cell>
          <cell r="Q239">
            <v>27.85</v>
          </cell>
        </row>
        <row r="240">
          <cell r="N240" t="str">
            <v>ED-51107</v>
          </cell>
          <cell r="O240" t="str">
            <v>ESCAVAÇÃO MANUAL DE VALA COM PROFUNDIDADE MENOR OU IGUAL A 1,5M, INCLUSIVE DESCARGA LATERAL</v>
          </cell>
          <cell r="P240" t="str">
            <v>M³</v>
          </cell>
          <cell r="Q240">
            <v>34.08</v>
          </cell>
        </row>
        <row r="241">
          <cell r="N241" t="str">
            <v>ED-51120</v>
          </cell>
          <cell r="O241" t="str">
            <v>REATERRO MANUAL DE VALA, INCLUSIVE ESPALHAMENTO E COMPACTAÇÃO MANUAL COM SOQUETE</v>
          </cell>
          <cell r="P241" t="str">
            <v>M³</v>
          </cell>
          <cell r="Q241">
            <v>7.15</v>
          </cell>
        </row>
        <row r="242">
          <cell r="N242" t="str">
            <v>ED-51125</v>
          </cell>
          <cell r="O242" t="str">
            <v>TRANSPORTE DE MATERIAL DEMOLIDO EM CAÇAMBA, EXCLUSIVE CARGA MANUAL OU MECÂNICA</v>
          </cell>
          <cell r="P242" t="str">
            <v>M³</v>
          </cell>
          <cell r="Q242">
            <v>33.97</v>
          </cell>
        </row>
        <row r="243">
          <cell r="N243" t="str">
            <v>ED-51133</v>
          </cell>
          <cell r="O243" t="str">
            <v>TRANSPORTE DE MATERIAL DE QUALQUER NATUREZA COM CARRINHO DE MÃO, COM DISTÂNCIAS MENORES OU IGUAIS A 50M, INCLUSIVE CARGA/DESCARGA</v>
          </cell>
          <cell r="P243" t="str">
            <v>M³</v>
          </cell>
          <cell r="Q243">
            <v>12.13</v>
          </cell>
        </row>
        <row r="244">
          <cell r="N244"/>
          <cell r="O244"/>
          <cell r="P244" t="str">
            <v>LS =&gt;</v>
          </cell>
          <cell r="Q244">
            <v>157.19</v>
          </cell>
        </row>
        <row r="245">
          <cell r="N245"/>
          <cell r="O245"/>
          <cell r="P245"/>
          <cell r="Q245">
            <v>442.35</v>
          </cell>
        </row>
        <row r="246">
          <cell r="N246"/>
          <cell r="O246"/>
          <cell r="P246"/>
          <cell r="Q246">
            <v>0</v>
          </cell>
        </row>
        <row r="247">
          <cell r="N247" t="str">
            <v>CÓDIGO</v>
          </cell>
          <cell r="O247" t="str">
            <v>DESCRIÇÃO</v>
          </cell>
          <cell r="P247" t="str">
            <v>UND</v>
          </cell>
          <cell r="Q247" t="str">
            <v>Total</v>
          </cell>
        </row>
        <row r="248">
          <cell r="N248" t="str">
            <v>ITC-LAM-069</v>
          </cell>
          <cell r="O248" t="str">
            <v>CAIXA SIFONADA GIRAFÁCIL (5 ENTRADAS) EM PVC COM GRELHA QUADRADA 100 X 140 X 50 CM - BASEADO EM SETOP (ED-50011)</v>
          </cell>
          <cell r="P248" t="str">
            <v>UN</v>
          </cell>
          <cell r="Q248">
            <v>93.89</v>
          </cell>
        </row>
        <row r="249">
          <cell r="N249" t="str">
            <v>ED-50363</v>
          </cell>
          <cell r="O249" t="str">
            <v>AJUDANTE DE BOMBEIRO/ENCANADOR COM ENCARGOS COMPLEMENTARES</v>
          </cell>
          <cell r="P249" t="str">
            <v>HORA</v>
          </cell>
          <cell r="Q249">
            <v>21.45</v>
          </cell>
        </row>
        <row r="250">
          <cell r="N250" t="str">
            <v>ED-50374</v>
          </cell>
          <cell r="O250" t="str">
            <v>BOMBEIRO/ENCANADOR COM ENCARGOS COMPLEMENTARES</v>
          </cell>
          <cell r="P250" t="str">
            <v>HORA</v>
          </cell>
          <cell r="Q250">
            <v>26.34</v>
          </cell>
        </row>
        <row r="251">
          <cell r="N251" t="str">
            <v>MATED-11589</v>
          </cell>
          <cell r="O251" t="str">
            <v>SOLUÇÃO LIMPADORA (APLICAÇÃO: TUBO DE PVC RÍGIDO)</v>
          </cell>
          <cell r="P251" t="str">
            <v>L</v>
          </cell>
          <cell r="Q251">
            <v>0.21</v>
          </cell>
        </row>
        <row r="252">
          <cell r="N252" t="str">
            <v>MATED-11613</v>
          </cell>
          <cell r="O252" t="str">
            <v>ADESIVO PLÁSTICO (APLICAÇÃO: COLAGEM DE TUBOS E CONEXÕES EM PVC[ÁGUA FRIA]|PINCEL APLICADOR: INCLUSO)</v>
          </cell>
          <cell r="P252" t="str">
            <v>KG</v>
          </cell>
          <cell r="Q252">
            <v>0.9</v>
          </cell>
        </row>
        <row r="253">
          <cell r="N253" t="str">
            <v>043657</v>
          </cell>
          <cell r="O253" t="str">
            <v>CAIXA SIFONADA GIRAFACIL C/GRELHA REDONDA BRANCA COM 5 ENTRADAS 100X140X50MM</v>
          </cell>
          <cell r="P253" t="str">
            <v>UN</v>
          </cell>
          <cell r="Q253">
            <v>44.99</v>
          </cell>
        </row>
        <row r="254">
          <cell r="N254"/>
          <cell r="O254"/>
          <cell r="P254" t="str">
            <v>LS =&gt;</v>
          </cell>
          <cell r="Q254">
            <v>37.15</v>
          </cell>
        </row>
        <row r="255">
          <cell r="N255"/>
          <cell r="O255"/>
          <cell r="P255"/>
          <cell r="Q255">
            <v>93.89</v>
          </cell>
        </row>
        <row r="256">
          <cell r="N256"/>
          <cell r="O256"/>
          <cell r="P256"/>
          <cell r="Q256">
            <v>0</v>
          </cell>
        </row>
        <row r="257">
          <cell r="N257" t="str">
            <v>CÓDIGO</v>
          </cell>
          <cell r="O257" t="str">
            <v>DESCRIÇÃO</v>
          </cell>
          <cell r="P257" t="str">
            <v>UND</v>
          </cell>
          <cell r="Q257" t="str">
            <v>Total</v>
          </cell>
        </row>
        <row r="258">
          <cell r="N258" t="str">
            <v>ITC-LAM-070</v>
          </cell>
          <cell r="O258" t="str">
            <v>CAIXA SIFONADA GIRAFÁCIL (5 ENTRADAS) EM PVC COM GRELHA QUADRADA 150 X 170 X 75 CM - BASEADO EM SETOP (ED-50011)</v>
          </cell>
          <cell r="P258" t="str">
            <v>UN</v>
          </cell>
          <cell r="Q258">
            <v>120.02</v>
          </cell>
        </row>
        <row r="259">
          <cell r="N259" t="str">
            <v>ED-50363</v>
          </cell>
          <cell r="O259" t="str">
            <v>AJUDANTE DE BOMBEIRO/ENCANADOR COM ENCARGOS COMPLEMENTARES</v>
          </cell>
          <cell r="P259" t="str">
            <v>HORA</v>
          </cell>
          <cell r="Q259">
            <v>21.45</v>
          </cell>
        </row>
        <row r="260">
          <cell r="N260" t="str">
            <v>ED-50374</v>
          </cell>
          <cell r="O260" t="str">
            <v>BOMBEIRO/ENCANADOR COM ENCARGOS COMPLEMENTARES</v>
          </cell>
          <cell r="P260" t="str">
            <v>HORA</v>
          </cell>
          <cell r="Q260">
            <v>26.34</v>
          </cell>
        </row>
        <row r="261">
          <cell r="N261" t="str">
            <v>MATED-11589</v>
          </cell>
          <cell r="O261" t="str">
            <v>SOLUÇÃO LIMPADORA (APLICAÇÃO: TUBO DE PVC RÍGIDO)</v>
          </cell>
          <cell r="P261" t="str">
            <v>L</v>
          </cell>
          <cell r="Q261">
            <v>0.21</v>
          </cell>
        </row>
        <row r="262">
          <cell r="N262" t="str">
            <v>MATED-11613</v>
          </cell>
          <cell r="O262" t="str">
            <v>ADESIVO PLÁSTICO (APLICAÇÃO: COLAGEM DE TUBOS E CONEXÕES EM PVC[ÁGUA FRIA]|PINCEL APLICADOR: INCLUSO)</v>
          </cell>
          <cell r="P262" t="str">
            <v>KG</v>
          </cell>
          <cell r="Q262">
            <v>0.9</v>
          </cell>
        </row>
        <row r="263">
          <cell r="N263" t="str">
            <v>021142</v>
          </cell>
          <cell r="O263" t="str">
            <v>CORPO CAIXA SIFONADA GIRAFACIL PVC ESGOTO 150X170X75MM</v>
          </cell>
          <cell r="P263" t="str">
            <v>UN</v>
          </cell>
          <cell r="Q263">
            <v>71.12</v>
          </cell>
        </row>
        <row r="264">
          <cell r="N264"/>
          <cell r="O264"/>
          <cell r="P264" t="str">
            <v>LS =&gt;</v>
          </cell>
          <cell r="Q264">
            <v>37.15</v>
          </cell>
        </row>
        <row r="265">
          <cell r="N265"/>
          <cell r="O265"/>
          <cell r="P265"/>
          <cell r="Q265">
            <v>120.02</v>
          </cell>
        </row>
        <row r="266">
          <cell r="N266"/>
          <cell r="O266"/>
          <cell r="P266"/>
          <cell r="Q266">
            <v>0</v>
          </cell>
        </row>
        <row r="267">
          <cell r="N267" t="str">
            <v>CÓDIGO</v>
          </cell>
          <cell r="O267" t="str">
            <v>DESCRIÇÃO</v>
          </cell>
          <cell r="P267" t="str">
            <v>UND</v>
          </cell>
          <cell r="Q267" t="str">
            <v>Total</v>
          </cell>
        </row>
        <row r="268">
          <cell r="N268" t="str">
            <v>ITC-LAM-071</v>
          </cell>
          <cell r="O268" t="str">
            <v>PROLONGAMENTO PARA CAIXA SIFONADA PVC 100X100MM - BASEADA DA SBC (053033)</v>
          </cell>
          <cell r="P268" t="str">
            <v>UN</v>
          </cell>
          <cell r="Q268">
            <v>79.209999999999994</v>
          </cell>
        </row>
        <row r="269">
          <cell r="N269" t="str">
            <v>ED-50363</v>
          </cell>
          <cell r="O269" t="str">
            <v>AJUDANTE DE BOMBEIRO/ENCANADOR COM ENCARGOS COMPLEMENTARES</v>
          </cell>
          <cell r="P269" t="str">
            <v>HORA</v>
          </cell>
          <cell r="Q269">
            <v>35.17</v>
          </cell>
        </row>
        <row r="270">
          <cell r="N270" t="str">
            <v>ED-50374</v>
          </cell>
          <cell r="O270" t="str">
            <v>BOMBEIRO/ENCANADOR COM ENCARGOS COMPLEMENTARES</v>
          </cell>
          <cell r="P270" t="str">
            <v>HORA</v>
          </cell>
          <cell r="Q270">
            <v>38.9</v>
          </cell>
        </row>
        <row r="271">
          <cell r="N271" t="str">
            <v>043695</v>
          </cell>
          <cell r="O271" t="str">
            <v>PROLONGAMENTO DE CAIXA SIFONADA PVC 100X100MM</v>
          </cell>
          <cell r="P271" t="str">
            <v>UN</v>
          </cell>
          <cell r="Q271">
            <v>2.76</v>
          </cell>
        </row>
        <row r="272">
          <cell r="N272" t="str">
            <v>MATED-11589</v>
          </cell>
          <cell r="O272" t="str">
            <v>SOLUÇÃO LIMPADORA (APLICAÇÃO: TUBO DE PVC RÍGIDO)</v>
          </cell>
          <cell r="P272" t="str">
            <v>L</v>
          </cell>
          <cell r="Q272">
            <v>0.84</v>
          </cell>
        </row>
        <row r="273">
          <cell r="N273" t="str">
            <v>MATED-11613</v>
          </cell>
          <cell r="O273" t="str">
            <v>ADESIVO PLÁSTICO (APLICAÇÃO: COLAGEM DE TUBOS E CONEXÕES EM PVC[ÁGUA FRIA]|PINCEL APLICADOR: INCLUSO)</v>
          </cell>
          <cell r="P273" t="str">
            <v>KG</v>
          </cell>
          <cell r="Q273">
            <v>1.54</v>
          </cell>
        </row>
        <row r="274">
          <cell r="N274"/>
          <cell r="O274"/>
          <cell r="P274" t="str">
            <v>LS =&gt;</v>
          </cell>
          <cell r="Q274">
            <v>57.51</v>
          </cell>
        </row>
        <row r="275">
          <cell r="N275"/>
          <cell r="O275"/>
          <cell r="P275"/>
          <cell r="Q275">
            <v>79.209999999999994</v>
          </cell>
        </row>
        <row r="276">
          <cell r="N276"/>
          <cell r="O276"/>
          <cell r="P276"/>
          <cell r="Q276">
            <v>0</v>
          </cell>
        </row>
        <row r="277">
          <cell r="N277" t="str">
            <v>CÓDIGO</v>
          </cell>
          <cell r="O277" t="str">
            <v>DESCRIÇÃO</v>
          </cell>
          <cell r="P277" t="str">
            <v>UND</v>
          </cell>
          <cell r="Q277" t="str">
            <v>Total</v>
          </cell>
        </row>
        <row r="278">
          <cell r="N278" t="str">
            <v>ITC-LAM-072</v>
          </cell>
          <cell r="O278" t="str">
            <v>PROLONGAMENTO PARA CAIXA SIFONADA PVC 150X150MM - BASEADA DA SBC (053033)</v>
          </cell>
          <cell r="P278" t="str">
            <v>UN</v>
          </cell>
          <cell r="Q278">
            <v>88.26</v>
          </cell>
        </row>
        <row r="279">
          <cell r="N279" t="str">
            <v>ED-50363</v>
          </cell>
          <cell r="O279" t="str">
            <v>AJUDANTE DE BOMBEIRO/ENCANADOR COM ENCARGOS COMPLEMENTARES</v>
          </cell>
          <cell r="P279" t="str">
            <v>HORA</v>
          </cell>
          <cell r="Q279">
            <v>35.17</v>
          </cell>
        </row>
        <row r="280">
          <cell r="N280" t="str">
            <v>ED-50374</v>
          </cell>
          <cell r="O280" t="str">
            <v>BOMBEIRO/ENCANADOR COM ENCARGOS COMPLEMENTARES</v>
          </cell>
          <cell r="P280" t="str">
            <v>HORA</v>
          </cell>
          <cell r="Q280">
            <v>38.9</v>
          </cell>
        </row>
        <row r="281">
          <cell r="N281" t="str">
            <v>MATED-11589</v>
          </cell>
          <cell r="O281" t="str">
            <v>SOLUÇÃO LIMPADORA (APLICAÇÃO: TUBO DE PVC RÍGIDO)</v>
          </cell>
          <cell r="P281" t="str">
            <v>L</v>
          </cell>
          <cell r="Q281">
            <v>0.84</v>
          </cell>
        </row>
        <row r="282">
          <cell r="N282" t="str">
            <v>MATED-11613</v>
          </cell>
          <cell r="O282" t="str">
            <v>ADESIVO PLÁSTICO (APLICAÇÃO: COLAGEM DE TUBOS E CONEXÕES EM PVC[ÁGUA FRIA]|PINCEL APLICADOR: INCLUSO)</v>
          </cell>
          <cell r="P282" t="str">
            <v>KG</v>
          </cell>
          <cell r="Q282">
            <v>1.54</v>
          </cell>
        </row>
        <row r="283">
          <cell r="N283" t="str">
            <v>00011737</v>
          </cell>
          <cell r="O283" t="str">
            <v>PROLONGAMENTO / PROLONGADOR PARA CAIXA SIFONADA, PVC, 150 MM X 150 MM (NBR 5688)</v>
          </cell>
          <cell r="P283" t="str">
            <v>UN</v>
          </cell>
          <cell r="Q283">
            <v>11.81</v>
          </cell>
        </row>
        <row r="284">
          <cell r="N284"/>
          <cell r="O284"/>
          <cell r="P284" t="str">
            <v>LS =&gt;</v>
          </cell>
          <cell r="Q284">
            <v>57.51</v>
          </cell>
        </row>
        <row r="285">
          <cell r="N285"/>
          <cell r="O285"/>
          <cell r="P285"/>
          <cell r="Q285">
            <v>88.26</v>
          </cell>
        </row>
        <row r="286">
          <cell r="N286"/>
          <cell r="O286"/>
          <cell r="P286"/>
          <cell r="Q286">
            <v>0</v>
          </cell>
        </row>
        <row r="287">
          <cell r="N287" t="str">
            <v>CÓDIGO</v>
          </cell>
          <cell r="O287" t="str">
            <v>DESCRIÇÃO</v>
          </cell>
          <cell r="P287" t="str">
            <v>UND</v>
          </cell>
          <cell r="Q287" t="str">
            <v>Total</v>
          </cell>
        </row>
        <row r="288">
          <cell r="N288" t="str">
            <v>ITC-LAM-073</v>
          </cell>
          <cell r="O288" t="str">
            <v>ANTIESPUMA 100 MM, ESGOTO - TIGRE OU EQUIVALENTE - BASEADO SINAPI (104328)</v>
          </cell>
          <cell r="P288" t="str">
            <v>UN</v>
          </cell>
          <cell r="Q288">
            <v>40.11</v>
          </cell>
        </row>
        <row r="289">
          <cell r="N289" t="str">
            <v>ED-50363</v>
          </cell>
          <cell r="O289" t="str">
            <v>AJUDANTE DE BOMBEIRO/ENCANADOR COM ENCARGOS COMPLEMENTARES</v>
          </cell>
          <cell r="P289" t="str">
            <v>HORA</v>
          </cell>
          <cell r="Q289">
            <v>9.07</v>
          </cell>
        </row>
        <row r="290">
          <cell r="N290" t="str">
            <v>ED-50374</v>
          </cell>
          <cell r="O290" t="str">
            <v>BOMBEIRO/ENCANADOR COM ENCARGOS COMPLEMENTARES</v>
          </cell>
          <cell r="P290" t="str">
            <v>HORA</v>
          </cell>
          <cell r="Q290">
            <v>11.14</v>
          </cell>
        </row>
        <row r="291">
          <cell r="N291" t="str">
            <v>021134</v>
          </cell>
          <cell r="O291" t="str">
            <v>DISPOSITIVO ANTI ESPUMA EM CAIXA DE RALO 100MM</v>
          </cell>
          <cell r="P291" t="str">
            <v>UN</v>
          </cell>
          <cell r="Q291">
            <v>19.899999999999999</v>
          </cell>
        </row>
        <row r="292">
          <cell r="N292"/>
          <cell r="O292"/>
          <cell r="P292" t="str">
            <v>LS =&gt;</v>
          </cell>
          <cell r="Q292">
            <v>15.71</v>
          </cell>
        </row>
        <row r="293">
          <cell r="N293"/>
          <cell r="O293"/>
          <cell r="P293"/>
          <cell r="Q293">
            <v>40.11</v>
          </cell>
        </row>
        <row r="294">
          <cell r="N294"/>
          <cell r="O294"/>
          <cell r="P294"/>
          <cell r="Q294">
            <v>0</v>
          </cell>
        </row>
        <row r="295">
          <cell r="N295" t="str">
            <v>CÓDIGO</v>
          </cell>
          <cell r="O295" t="str">
            <v>DESCRIÇÃO</v>
          </cell>
          <cell r="P295" t="str">
            <v>UND</v>
          </cell>
          <cell r="Q295" t="str">
            <v>Total</v>
          </cell>
        </row>
        <row r="296">
          <cell r="N296" t="str">
            <v>ITC-LAM-074</v>
          </cell>
          <cell r="O296" t="str">
            <v>REDUÇÃO EXCÊNTRICA, PVC, SERIE NORMAL, DN 75 X 50 MM, JUNTA ELÁSTICA, FORNECIDO E INSTALADO EM RAMAL DE ENCAMINHAMENTO - BASEADO EM SINAPI (89549)</v>
          </cell>
          <cell r="P296" t="str">
            <v>UN</v>
          </cell>
          <cell r="Q296">
            <v>15.42</v>
          </cell>
        </row>
        <row r="297">
          <cell r="N297" t="str">
            <v>ED-50374</v>
          </cell>
          <cell r="O297" t="str">
            <v>BOMBEIRO/ENCANADOR COM ENCARGOS COMPLEMENTARES</v>
          </cell>
          <cell r="P297" t="str">
            <v>HORA</v>
          </cell>
          <cell r="Q297">
            <v>1.35</v>
          </cell>
        </row>
        <row r="298">
          <cell r="N298" t="str">
            <v>ED-50363</v>
          </cell>
          <cell r="O298" t="str">
            <v>AJUDANTE DE BOMBEIRO/ENCANADOR COM ENCARGOS COMPLEMENTARES</v>
          </cell>
          <cell r="P298" t="str">
            <v>HORA</v>
          </cell>
          <cell r="Q298">
            <v>1.1000000000000001</v>
          </cell>
        </row>
        <row r="299">
          <cell r="N299" t="str">
            <v>00020042</v>
          </cell>
          <cell r="O299" t="str">
            <v>REDUCAO EXCENTRICA PVC, DN 75 X 50 MM, PARA ESGOTO PREDIAL</v>
          </cell>
          <cell r="P299" t="str">
            <v>UN</v>
          </cell>
          <cell r="Q299">
            <v>7.83</v>
          </cell>
        </row>
        <row r="300">
          <cell r="N300" t="str">
            <v>00000296</v>
          </cell>
          <cell r="O300" t="str">
            <v>ANEL BORRACHA PARA TUBO ESGOTO PREDIAL, DN 50 MM (NBR 5688)</v>
          </cell>
          <cell r="P300" t="str">
            <v>UN</v>
          </cell>
          <cell r="Q300">
            <v>1.69</v>
          </cell>
        </row>
        <row r="301">
          <cell r="N301" t="str">
            <v>00000297</v>
          </cell>
          <cell r="O301" t="str">
            <v>ANEL BORRACHA PARA TUBO ESGOTO PREDIAL, DN 75 MM (NBR 5688)</v>
          </cell>
          <cell r="P301" t="str">
            <v>UN</v>
          </cell>
          <cell r="Q301">
            <v>2.4900000000000002</v>
          </cell>
        </row>
        <row r="302">
          <cell r="N302" t="str">
            <v>MATED-11680</v>
          </cell>
          <cell r="O302" t="str">
            <v>PASTA LUBRIFICANTE PARA TUBO DE PVC (DENSIDADE MÉDIA: 1000KG/M3)</v>
          </cell>
          <cell r="P302" t="str">
            <v>KG</v>
          </cell>
          <cell r="Q302">
            <v>0.96</v>
          </cell>
        </row>
        <row r="303">
          <cell r="N303"/>
          <cell r="O303"/>
          <cell r="P303" t="str">
            <v>LS =&gt;</v>
          </cell>
          <cell r="Q303">
            <v>1.91</v>
          </cell>
        </row>
        <row r="304">
          <cell r="N304"/>
          <cell r="O304"/>
          <cell r="P304"/>
          <cell r="Q304">
            <v>15.42</v>
          </cell>
        </row>
        <row r="305">
          <cell r="N305"/>
          <cell r="O305"/>
          <cell r="P305"/>
          <cell r="Q305">
            <v>0</v>
          </cell>
        </row>
        <row r="306">
          <cell r="N306" t="str">
            <v>CÓDIGO</v>
          </cell>
          <cell r="O306" t="str">
            <v>DESCRIÇÃO</v>
          </cell>
          <cell r="P306" t="str">
            <v>UND</v>
          </cell>
          <cell r="Q306" t="str">
            <v>Total</v>
          </cell>
        </row>
        <row r="307">
          <cell r="N307" t="str">
            <v>ITC-LAM-075</v>
          </cell>
          <cell r="O307" t="str">
            <v>REDUÇÃO EXCÊNTRICA, PVC, SERIE NORMAL, DN 100 X 50 MM, JUNTA ELÁSTICA, FORNECIDO E INSTALADO EM RAMAL DE ENCAMINHAMENTO - BASEADO EM SINAPI (89549)</v>
          </cell>
          <cell r="P307" t="str">
            <v>UN</v>
          </cell>
          <cell r="Q307">
            <v>17.12</v>
          </cell>
        </row>
        <row r="308">
          <cell r="N308" t="str">
            <v>ED-50363</v>
          </cell>
          <cell r="O308" t="str">
            <v>AJUDANTE DE BOMBEIRO/ENCANADOR COM ENCARGOS COMPLEMENTARES</v>
          </cell>
          <cell r="P308" t="str">
            <v>HORA</v>
          </cell>
          <cell r="Q308">
            <v>1.1000000000000001</v>
          </cell>
        </row>
        <row r="309">
          <cell r="N309" t="str">
            <v>ED-50374</v>
          </cell>
          <cell r="O309" t="str">
            <v>BOMBEIRO/ENCANADOR COM ENCARGOS COMPLEMENTARES</v>
          </cell>
          <cell r="P309" t="str">
            <v>HORA</v>
          </cell>
          <cell r="Q309">
            <v>1.35</v>
          </cell>
        </row>
        <row r="310">
          <cell r="N310" t="str">
            <v>00000296</v>
          </cell>
          <cell r="O310" t="str">
            <v>ANEL BORRACHA PARA TUBO ESGOTO PREDIAL, DN 50 MM (NBR 5688)</v>
          </cell>
          <cell r="P310" t="str">
            <v>UN</v>
          </cell>
          <cell r="Q310">
            <v>1.69</v>
          </cell>
        </row>
        <row r="311">
          <cell r="N311" t="str">
            <v>00020043</v>
          </cell>
          <cell r="O311" t="str">
            <v>REDUCAO EXCENTRICA PVC, DN 100 X 50 MM, PARA ESGOTO PREDIAL</v>
          </cell>
          <cell r="P311" t="str">
            <v>UN</v>
          </cell>
          <cell r="Q311">
            <v>9.02</v>
          </cell>
        </row>
        <row r="312">
          <cell r="N312" t="str">
            <v>00000301</v>
          </cell>
          <cell r="O312" t="str">
            <v>ANEL BORRACHA PARA TUBO ESGOTO PREDIAL, DN 100 MM (NBR 5688)</v>
          </cell>
          <cell r="P312" t="str">
            <v>UN</v>
          </cell>
          <cell r="Q312">
            <v>3</v>
          </cell>
        </row>
        <row r="313">
          <cell r="N313" t="str">
            <v>MATED-11680</v>
          </cell>
          <cell r="O313" t="str">
            <v>PASTA LUBRIFICANTE PARA TUBO DE PVC (DENSIDADE MÉDIA: 1000KG/M3)</v>
          </cell>
          <cell r="P313" t="str">
            <v>KG</v>
          </cell>
          <cell r="Q313">
            <v>0.96</v>
          </cell>
        </row>
        <row r="314">
          <cell r="N314"/>
          <cell r="O314"/>
          <cell r="P314" t="str">
            <v>LS =&gt;</v>
          </cell>
          <cell r="Q314">
            <v>1.91</v>
          </cell>
        </row>
        <row r="315">
          <cell r="N315"/>
          <cell r="O315"/>
          <cell r="P315"/>
          <cell r="Q315">
            <v>17.12</v>
          </cell>
        </row>
        <row r="316">
          <cell r="N316"/>
          <cell r="O316"/>
          <cell r="P316"/>
          <cell r="Q316">
            <v>0</v>
          </cell>
        </row>
        <row r="317">
          <cell r="N317" t="str">
            <v>CÓDIGO</v>
          </cell>
          <cell r="O317" t="str">
            <v>DESCRIÇÃO</v>
          </cell>
          <cell r="P317" t="str">
            <v>UND</v>
          </cell>
          <cell r="Q317" t="str">
            <v>Total</v>
          </cell>
        </row>
        <row r="318">
          <cell r="N318" t="str">
            <v>ITC-LAM-076</v>
          </cell>
          <cell r="O318" t="str">
            <v>REDUÇÃO EXCÊNTRICA, PVC, SERIE NORMAL, DN 100 X 75 MM, JUNTA ELÁSTICA, FORNECIDO E INSTALADO EM RAMAL DE ENCAMINHAMENTO - BASEADO EM SINAPI (89549)</v>
          </cell>
          <cell r="P318" t="str">
            <v>UN</v>
          </cell>
          <cell r="Q318">
            <v>19.36</v>
          </cell>
        </row>
        <row r="319">
          <cell r="N319" t="str">
            <v>ED-50363</v>
          </cell>
          <cell r="O319" t="str">
            <v>AJUDANTE DE BOMBEIRO/ENCANADOR COM ENCARGOS COMPLEMENTARES</v>
          </cell>
          <cell r="P319" t="str">
            <v>HORA</v>
          </cell>
          <cell r="Q319">
            <v>1.1000000000000001</v>
          </cell>
        </row>
        <row r="320">
          <cell r="N320" t="str">
            <v>ED-50374</v>
          </cell>
          <cell r="O320" t="str">
            <v>BOMBEIRO/ENCANADOR COM ENCARGOS COMPLEMENTARES</v>
          </cell>
          <cell r="P320" t="str">
            <v>HORA</v>
          </cell>
          <cell r="Q320">
            <v>1.35</v>
          </cell>
        </row>
        <row r="321">
          <cell r="N321" t="str">
            <v>00000301</v>
          </cell>
          <cell r="O321" t="str">
            <v>ANEL BORRACHA PARA TUBO ESGOTO PREDIAL, DN 100 MM (NBR 5688)</v>
          </cell>
          <cell r="P321" t="str">
            <v>UN</v>
          </cell>
          <cell r="Q321">
            <v>3</v>
          </cell>
        </row>
        <row r="322">
          <cell r="N322" t="str">
            <v>00020044</v>
          </cell>
          <cell r="O322" t="str">
            <v>REDUCAO EXCENTRICA PVC, DN 100 X 75 MM, PARA ESGOTO PREDIAL</v>
          </cell>
          <cell r="P322" t="str">
            <v>UN</v>
          </cell>
          <cell r="Q322">
            <v>10.46</v>
          </cell>
        </row>
        <row r="323">
          <cell r="N323" t="str">
            <v>00000297</v>
          </cell>
          <cell r="O323" t="str">
            <v>ANEL BORRACHA PARA TUBO ESGOTO PREDIAL, DN 75 MM (NBR 5688)</v>
          </cell>
          <cell r="P323" t="str">
            <v>UN</v>
          </cell>
          <cell r="Q323">
            <v>2.4900000000000002</v>
          </cell>
        </row>
        <row r="324">
          <cell r="N324" t="str">
            <v>MATED-11680</v>
          </cell>
          <cell r="O324" t="str">
            <v>PASTA LUBRIFICANTE PARA TUBO DE PVC (DENSIDADE MÉDIA: 1000KG/M3)</v>
          </cell>
          <cell r="P324" t="str">
            <v>KG</v>
          </cell>
          <cell r="Q324">
            <v>0.96</v>
          </cell>
        </row>
        <row r="325">
          <cell r="N325"/>
          <cell r="O325"/>
          <cell r="P325" t="str">
            <v>LS =&gt;</v>
          </cell>
          <cell r="Q325">
            <v>1.91</v>
          </cell>
        </row>
        <row r="326">
          <cell r="N326"/>
          <cell r="O326"/>
          <cell r="P326"/>
          <cell r="Q326">
            <v>19.36</v>
          </cell>
        </row>
        <row r="327">
          <cell r="N327"/>
          <cell r="O327"/>
          <cell r="P327"/>
          <cell r="Q327">
            <v>0</v>
          </cell>
        </row>
        <row r="328">
          <cell r="N328" t="str">
            <v>CÓDIGO</v>
          </cell>
          <cell r="O328" t="str">
            <v>DESCRIÇÃO</v>
          </cell>
          <cell r="P328" t="str">
            <v>UND</v>
          </cell>
          <cell r="Q328" t="str">
            <v>Total</v>
          </cell>
        </row>
        <row r="329">
          <cell r="N329" t="str">
            <v>ITC-LAM-077</v>
          </cell>
          <cell r="O329" t="str">
            <v>ANEL DE VEDACAO 50MM PARA CONEXÕES - SERIE R - BASEADO EM SBC (053620)</v>
          </cell>
          <cell r="P329" t="str">
            <v>UN</v>
          </cell>
          <cell r="Q329">
            <v>11.44</v>
          </cell>
        </row>
        <row r="330">
          <cell r="N330" t="str">
            <v>ED-50374</v>
          </cell>
          <cell r="O330" t="str">
            <v>BOMBEIRO/ENCANADOR COM ENCARGOS COMPLEMENTARES</v>
          </cell>
          <cell r="P330" t="str">
            <v>HORA</v>
          </cell>
          <cell r="Q330">
            <v>5.71</v>
          </cell>
        </row>
        <row r="331">
          <cell r="N331" t="str">
            <v>ED-50363</v>
          </cell>
          <cell r="O331" t="str">
            <v>AJUDANTE DE BOMBEIRO/ENCANADOR COM ENCARGOS COMPLEMENTARES</v>
          </cell>
          <cell r="P331" t="str">
            <v>HORA</v>
          </cell>
          <cell r="Q331">
            <v>3.51</v>
          </cell>
        </row>
        <row r="332">
          <cell r="N332" t="str">
            <v>00020085</v>
          </cell>
          <cell r="O332" t="str">
            <v>ANEL BORRACHA, DN 50 MM, PARA TUBO SERIE REFORCADA ESGOTO PREDIAL</v>
          </cell>
          <cell r="P332" t="str">
            <v>UN</v>
          </cell>
          <cell r="Q332">
            <v>2.2200000000000002</v>
          </cell>
        </row>
        <row r="333">
          <cell r="N333"/>
          <cell r="O333"/>
          <cell r="P333" t="str">
            <v>LS =&gt;</v>
          </cell>
          <cell r="Q333">
            <v>7.2</v>
          </cell>
        </row>
        <row r="334">
          <cell r="N334"/>
          <cell r="O334"/>
          <cell r="P334"/>
          <cell r="Q334">
            <v>11.44</v>
          </cell>
        </row>
        <row r="335">
          <cell r="N335"/>
          <cell r="O335"/>
          <cell r="P335"/>
          <cell r="Q335">
            <v>0</v>
          </cell>
        </row>
        <row r="336">
          <cell r="N336" t="str">
            <v>CÓDIGO</v>
          </cell>
          <cell r="O336" t="str">
            <v>DESCRIÇÃO</v>
          </cell>
          <cell r="P336" t="str">
            <v>UND</v>
          </cell>
          <cell r="Q336" t="str">
            <v>Total</v>
          </cell>
        </row>
        <row r="337">
          <cell r="N337" t="str">
            <v>ITC-LAM-078</v>
          </cell>
          <cell r="O337" t="str">
            <v>BUCHA DE REDUÇÃO, CURTA, PVC, SOLDÁVEL, DN 85 X 75 MM, INSTALADO EM PRUMADA DE ÁGUA - FORNECIMENTO E INSTALAÇÃO. AF_06/2022 - BASEADA NA SINAPI (103972)</v>
          </cell>
          <cell r="P337" t="str">
            <v>UN</v>
          </cell>
          <cell r="Q337">
            <v>39.67</v>
          </cell>
        </row>
        <row r="338">
          <cell r="N338" t="str">
            <v>ED-50374</v>
          </cell>
          <cell r="O338" t="str">
            <v>BOMBEIRO/ENCANADOR COM ENCARGOS COMPLEMENTARES</v>
          </cell>
          <cell r="P338" t="str">
            <v>HORA</v>
          </cell>
          <cell r="Q338">
            <v>2.72</v>
          </cell>
        </row>
        <row r="339">
          <cell r="N339" t="str">
            <v>ED-50363</v>
          </cell>
          <cell r="O339" t="str">
            <v>AJUDANTE DE BOMBEIRO/ENCANADOR COM ENCARGOS COMPLEMENTARES</v>
          </cell>
          <cell r="P339" t="str">
            <v>HORA</v>
          </cell>
          <cell r="Q339">
            <v>2.2200000000000002</v>
          </cell>
        </row>
        <row r="340">
          <cell r="N340" t="str">
            <v>H126</v>
          </cell>
          <cell r="O340" t="str">
            <v>BUCHA DE REDUÇÃO SOLDAVEL CURTA DIAM. 85 X 75 MM</v>
          </cell>
          <cell r="P340" t="str">
            <v>UN</v>
          </cell>
          <cell r="Q340">
            <v>15.81</v>
          </cell>
        </row>
        <row r="341">
          <cell r="N341" t="str">
            <v>MATED-11613</v>
          </cell>
          <cell r="O341" t="str">
            <v>ADESIVO PLÁSTICO (APLICAÇÃO: COLAGEM DE TUBOS E CONEXÕES EM PVC[ÁGUA FRIA]|PINCEL APLICADOR: INCLUSO)</v>
          </cell>
          <cell r="P341" t="str">
            <v>KG</v>
          </cell>
          <cell r="Q341">
            <v>16.329999999999998</v>
          </cell>
        </row>
        <row r="342">
          <cell r="N342" t="str">
            <v>MATED-11589</v>
          </cell>
          <cell r="O342" t="str">
            <v>SOLUÇÃO LIMPADORA (APLICAÇÃO: TUBO DE PVC RÍGIDO)</v>
          </cell>
          <cell r="P342" t="str">
            <v>L</v>
          </cell>
          <cell r="Q342">
            <v>2.54</v>
          </cell>
        </row>
        <row r="343">
          <cell r="N343" t="str">
            <v>MATED-8598</v>
          </cell>
          <cell r="O343" t="str">
            <v>LIXA D'AGUA EM FOLHA (GRÃO: 100|DIMENSÃO: 225X275MM)</v>
          </cell>
          <cell r="P343" t="str">
            <v>UN</v>
          </cell>
          <cell r="Q343">
            <v>0.05</v>
          </cell>
        </row>
        <row r="344">
          <cell r="N344"/>
          <cell r="O344"/>
          <cell r="P344" t="str">
            <v>LS =&gt;</v>
          </cell>
          <cell r="Q344">
            <v>3.84</v>
          </cell>
        </row>
        <row r="345">
          <cell r="N345"/>
          <cell r="O345"/>
          <cell r="P345"/>
          <cell r="Q345">
            <v>39.67</v>
          </cell>
        </row>
        <row r="346">
          <cell r="N346"/>
          <cell r="O346"/>
          <cell r="P346"/>
          <cell r="Q346">
            <v>0</v>
          </cell>
        </row>
        <row r="347">
          <cell r="N347" t="str">
            <v>CÓDIGO</v>
          </cell>
          <cell r="O347" t="str">
            <v>DESCRIÇÃO</v>
          </cell>
          <cell r="P347" t="str">
            <v>UND</v>
          </cell>
          <cell r="Q347" t="str">
            <v>Total</v>
          </cell>
        </row>
        <row r="348">
          <cell r="N348" t="str">
            <v>ITC-LAM-080</v>
          </cell>
          <cell r="O348" t="str">
            <v>BUCHA DE REDUÇÃO, LONGA, PVC, SOLDÁVEL, DN 60 X 40 MM, INSTALADO EM PRUMADA DE ÁGUA - FORNECIMENTO E INSTALAÇÃO. AF_06/2022- BASEADO SINAPI (103972)</v>
          </cell>
          <cell r="P348" t="str">
            <v>UN</v>
          </cell>
          <cell r="Q348">
            <v>23.97</v>
          </cell>
        </row>
        <row r="349">
          <cell r="N349" t="str">
            <v>ED-50363</v>
          </cell>
          <cell r="O349" t="str">
            <v>AJUDANTE DE BOMBEIRO/ENCANADOR COM ENCARGOS COMPLEMENTARES</v>
          </cell>
          <cell r="P349" t="str">
            <v>HORA</v>
          </cell>
          <cell r="Q349">
            <v>2.2200000000000002</v>
          </cell>
        </row>
        <row r="350">
          <cell r="N350" t="str">
            <v>ED-50374</v>
          </cell>
          <cell r="O350" t="str">
            <v>BOMBEIRO/ENCANADOR COM ENCARGOS COMPLEMENTARES</v>
          </cell>
          <cell r="P350" t="str">
            <v>HORA</v>
          </cell>
          <cell r="Q350">
            <v>2.72</v>
          </cell>
        </row>
        <row r="351">
          <cell r="N351" t="str">
            <v>362</v>
          </cell>
          <cell r="O351" t="str">
            <v>BUCHA REDUCAO LONGA PVC RIGIDO SOLDAVEL, MARROM, D= 60 X 40MM</v>
          </cell>
          <cell r="P351" t="str">
            <v>UN</v>
          </cell>
          <cell r="Q351">
            <v>13.18</v>
          </cell>
        </row>
        <row r="352">
          <cell r="N352" t="str">
            <v>MATED-11613</v>
          </cell>
          <cell r="O352" t="str">
            <v>ADESIVO PLÁSTICO (APLICAÇÃO: COLAGEM DE TUBOS E CONEXÕES EM PVC[ÁGUA FRIA]|PINCEL APLICADOR: INCLUSO)</v>
          </cell>
          <cell r="P352" t="str">
            <v>KG</v>
          </cell>
          <cell r="Q352">
            <v>1.63</v>
          </cell>
        </row>
        <row r="353">
          <cell r="N353" t="str">
            <v>MATED-11613</v>
          </cell>
          <cell r="O353" t="str">
            <v>ADESIVO PLÁSTICO (APLICAÇÃO: COLAGEM DE TUBOS E CONEXÕES EM PVC[ÁGUA FRIA]|PINCEL APLICADOR: INCLUSO)</v>
          </cell>
          <cell r="P353" t="str">
            <v>KG</v>
          </cell>
          <cell r="Q353">
            <v>1.63</v>
          </cell>
        </row>
        <row r="354">
          <cell r="N354" t="str">
            <v>MATED-11589</v>
          </cell>
          <cell r="O354" t="str">
            <v>SOLUÇÃO LIMPADORA (APLICAÇÃO: TUBO DE PVC RÍGIDO)</v>
          </cell>
          <cell r="P354" t="str">
            <v>L</v>
          </cell>
          <cell r="Q354">
            <v>2.54</v>
          </cell>
        </row>
        <row r="355">
          <cell r="N355" t="str">
            <v>MATED-8598</v>
          </cell>
          <cell r="O355" t="str">
            <v>LIXA D'AGUA EM FOLHA (GRÃO: 100|DIMENSÃO: 225X275MM)</v>
          </cell>
          <cell r="P355" t="str">
            <v>UN</v>
          </cell>
          <cell r="Q355">
            <v>0.05</v>
          </cell>
        </row>
        <row r="356">
          <cell r="N356"/>
          <cell r="O356"/>
          <cell r="P356" t="str">
            <v>LS =&gt;</v>
          </cell>
          <cell r="Q356">
            <v>3.84</v>
          </cell>
        </row>
        <row r="357">
          <cell r="N357"/>
          <cell r="O357"/>
          <cell r="P357"/>
          <cell r="Q357">
            <v>23.97</v>
          </cell>
        </row>
        <row r="358">
          <cell r="N358"/>
          <cell r="O358"/>
          <cell r="P358"/>
          <cell r="Q358">
            <v>0</v>
          </cell>
        </row>
        <row r="359">
          <cell r="N359" t="str">
            <v>CÓDIGO</v>
          </cell>
          <cell r="O359" t="str">
            <v>DESCRIÇÃO</v>
          </cell>
          <cell r="P359" t="str">
            <v>UND</v>
          </cell>
          <cell r="Q359" t="str">
            <v>Total</v>
          </cell>
        </row>
        <row r="360">
          <cell r="N360" t="str">
            <v>ITC-LAM-081</v>
          </cell>
          <cell r="O360" t="str">
            <v>CAP, PVC, SOLDÁVEL, ÁGUA FRIA, DN 25 MM, FORNECIDO E INSTALADO EM INSTALADO EM RAMAL OU SUB-RAMAL DE ÁGUA - (BASEADO SINAPI 72293)</v>
          </cell>
          <cell r="P360" t="str">
            <v>UN</v>
          </cell>
          <cell r="Q360">
            <v>3.15</v>
          </cell>
        </row>
        <row r="361">
          <cell r="N361" t="str">
            <v>ED-50374</v>
          </cell>
          <cell r="O361" t="str">
            <v>BOMBEIRO/ENCANADOR COM ENCARGOS COMPLEMENTARES</v>
          </cell>
          <cell r="P361" t="str">
            <v>HORA</v>
          </cell>
          <cell r="Q361">
            <v>0.85</v>
          </cell>
        </row>
        <row r="362">
          <cell r="N362" t="str">
            <v>ED-50363</v>
          </cell>
          <cell r="O362" t="str">
            <v>AJUDANTE DE BOMBEIRO/ENCANADOR COM ENCARGOS COMPLEMENTARES</v>
          </cell>
          <cell r="P362" t="str">
            <v>HORA</v>
          </cell>
          <cell r="Q362">
            <v>0.69</v>
          </cell>
        </row>
        <row r="363">
          <cell r="N363" t="str">
            <v>00001185</v>
          </cell>
          <cell r="O363" t="str">
            <v>CAP PVC, SOLDAVEL, 25 MM, PARA AGUA FRIA PREDIAL</v>
          </cell>
          <cell r="P363" t="str">
            <v>UN</v>
          </cell>
          <cell r="Q363">
            <v>1.18</v>
          </cell>
        </row>
        <row r="364">
          <cell r="N364" t="str">
            <v>MATED-11613</v>
          </cell>
          <cell r="O364" t="str">
            <v>ADESIVO PLÁSTICO (APLICAÇÃO: COLAGEM DE TUBOS E CONEXÕES EM PVC[ÁGUA FRIA]|PINCEL APLICADOR: INCLUSO)</v>
          </cell>
          <cell r="P364" t="str">
            <v>KG</v>
          </cell>
          <cell r="Q364">
            <v>0.26</v>
          </cell>
        </row>
        <row r="365">
          <cell r="N365" t="str">
            <v>MATED-11589</v>
          </cell>
          <cell r="O365" t="str">
            <v>SOLUÇÃO LIMPADORA (APLICAÇÃO: TUBO DE PVC RÍGIDO)</v>
          </cell>
          <cell r="P365" t="str">
            <v>L</v>
          </cell>
          <cell r="Q365">
            <v>0.17</v>
          </cell>
        </row>
        <row r="366">
          <cell r="N366"/>
          <cell r="O366"/>
          <cell r="P366" t="str">
            <v>LS =&gt;</v>
          </cell>
          <cell r="Q366">
            <v>1.2</v>
          </cell>
        </row>
        <row r="367">
          <cell r="N367"/>
          <cell r="O367"/>
          <cell r="P367"/>
          <cell r="Q367">
            <v>3.15</v>
          </cell>
        </row>
        <row r="368">
          <cell r="N368"/>
          <cell r="O368"/>
          <cell r="P368"/>
          <cell r="Q368">
            <v>0</v>
          </cell>
        </row>
        <row r="369">
          <cell r="N369" t="str">
            <v>CÓDIGO</v>
          </cell>
          <cell r="O369" t="str">
            <v>DESCRIÇÃO</v>
          </cell>
          <cell r="P369" t="str">
            <v>UND</v>
          </cell>
          <cell r="Q369" t="str">
            <v>Total</v>
          </cell>
        </row>
        <row r="370">
          <cell r="N370" t="str">
            <v>ITC-LAM-082</v>
          </cell>
          <cell r="O370" t="str">
            <v>COTOVELO 90 GRAUS, EM FERRO GALVANIZADO, CONEXÃO ROSQUEADA, DN 1.1/4", INSTALADO EM RESERVAÇÃO DE ÁGUA DE EDIFICAÇÃO, FORNECIMENTO E INSTALAÇÃO. AF_06/2016 - BASEADO EM SINAPI (94471)</v>
          </cell>
          <cell r="P370" t="str">
            <v>UN</v>
          </cell>
          <cell r="Q370">
            <v>51.67</v>
          </cell>
        </row>
        <row r="371">
          <cell r="N371" t="str">
            <v>ED-50374</v>
          </cell>
          <cell r="O371" t="str">
            <v>BOMBEIRO/ENCANADOR COM ENCARGOS COMPLEMENTARES</v>
          </cell>
          <cell r="P371" t="str">
            <v>HORA</v>
          </cell>
          <cell r="Q371">
            <v>13.74</v>
          </cell>
        </row>
        <row r="372">
          <cell r="N372" t="str">
            <v>ED-50363</v>
          </cell>
          <cell r="O372" t="str">
            <v>AJUDANTE DE BOMBEIRO/ENCANADOR COM ENCARGOS COMPLEMENTARES</v>
          </cell>
          <cell r="P372" t="str">
            <v>HORA</v>
          </cell>
          <cell r="Q372">
            <v>11.19</v>
          </cell>
        </row>
        <row r="373">
          <cell r="N373" t="str">
            <v>00003457</v>
          </cell>
          <cell r="O373" t="str">
            <v>COTOVELO 90 GRAUS DE FERRO GALVANIZADO, COM ROSCA BSP, DE 1 1/4"</v>
          </cell>
          <cell r="P373" t="str">
            <v>UN</v>
          </cell>
          <cell r="Q373">
            <v>26.3</v>
          </cell>
        </row>
        <row r="374">
          <cell r="N374" t="str">
            <v>MATED-11624</v>
          </cell>
          <cell r="O374" t="str">
            <v>FITA VEDA ROSCA (LARGURA: 12MM|APLICAÇÃO: VEDAÇÃO PARA TUBOS E CONEXÕES ROSCÁVEIS)</v>
          </cell>
          <cell r="P374" t="str">
            <v>M</v>
          </cell>
          <cell r="Q374">
            <v>0.31</v>
          </cell>
        </row>
        <row r="375">
          <cell r="N375" t="str">
            <v>MATED-11442</v>
          </cell>
          <cell r="O375" t="str">
            <v>FUNDO ANTICORROSIVO PARA METAIS FERROSOS (ZARCÃO)</v>
          </cell>
          <cell r="P375" t="str">
            <v>L</v>
          </cell>
          <cell r="Q375">
            <v>0.13</v>
          </cell>
        </row>
        <row r="376">
          <cell r="N376"/>
          <cell r="O376"/>
          <cell r="P376" t="str">
            <v>LS =&gt;</v>
          </cell>
          <cell r="Q376">
            <v>19.39</v>
          </cell>
        </row>
        <row r="377">
          <cell r="N377"/>
          <cell r="O377"/>
          <cell r="P377"/>
          <cell r="Q377">
            <v>51.67</v>
          </cell>
        </row>
        <row r="378">
          <cell r="N378"/>
          <cell r="O378"/>
          <cell r="P378"/>
          <cell r="Q378">
            <v>0</v>
          </cell>
        </row>
        <row r="379">
          <cell r="N379" t="str">
            <v>CÓDIGO</v>
          </cell>
          <cell r="O379" t="str">
            <v>DESCRIÇÃO</v>
          </cell>
          <cell r="P379" t="str">
            <v>UND</v>
          </cell>
          <cell r="Q379" t="str">
            <v>Total</v>
          </cell>
        </row>
        <row r="380">
          <cell r="N380" t="str">
            <v>ITC-LAM-083</v>
          </cell>
          <cell r="O380" t="str">
            <v>ISOLAMENTO TERMICO ELUMA FLEX 28MM (1.1/8") - BASEADO EM SBC (052665)</v>
          </cell>
          <cell r="P380" t="str">
            <v>M</v>
          </cell>
          <cell r="Q380">
            <v>36.119999999999997</v>
          </cell>
        </row>
        <row r="381">
          <cell r="N381" t="str">
            <v>ED-50366</v>
          </cell>
          <cell r="O381" t="str">
            <v>AJUDANTE ESPECIALIZADO COM ENCARGOS COMPLEMENTARES</v>
          </cell>
          <cell r="P381" t="str">
            <v>HORA</v>
          </cell>
          <cell r="Q381">
            <v>33.58</v>
          </cell>
        </row>
        <row r="382">
          <cell r="N382" t="str">
            <v>065523</v>
          </cell>
          <cell r="O382" t="str">
            <v>ELUMAFLEX 28MM X 10MM</v>
          </cell>
          <cell r="P382" t="str">
            <v>M</v>
          </cell>
          <cell r="Q382">
            <v>2.54</v>
          </cell>
        </row>
        <row r="383">
          <cell r="N383"/>
          <cell r="O383"/>
          <cell r="P383" t="str">
            <v>LS =&gt;</v>
          </cell>
          <cell r="Q383">
            <v>25.08</v>
          </cell>
        </row>
        <row r="384">
          <cell r="N384"/>
          <cell r="O384"/>
          <cell r="P384"/>
          <cell r="Q384">
            <v>36.119999999999997</v>
          </cell>
        </row>
        <row r="385">
          <cell r="N385"/>
          <cell r="O385"/>
          <cell r="P385"/>
          <cell r="Q385">
            <v>0</v>
          </cell>
        </row>
        <row r="386">
          <cell r="N386" t="str">
            <v>CÓDIGO</v>
          </cell>
          <cell r="O386" t="str">
            <v>DESCRIÇÃO</v>
          </cell>
          <cell r="P386" t="str">
            <v>UND</v>
          </cell>
          <cell r="Q386" t="str">
            <v>Total</v>
          </cell>
        </row>
        <row r="387">
          <cell r="N387" t="str">
            <v>ITC-LAM-084</v>
          </cell>
          <cell r="O387" t="str">
            <v>CAIXA DE PASSAGEM PARA PISO EM ALUMÍNIO, TAMPA REVERSÍVEL (ANTIDERRAPANTE OU LISA), DIMENSÃO (150X150X100)MM, INCLUSIVE ACESSÓRIOS E FIXAÇÃO - BASEADO EM SETOP (ED-49165)</v>
          </cell>
          <cell r="P387" t="str">
            <v>UN</v>
          </cell>
          <cell r="Q387">
            <v>109.12</v>
          </cell>
        </row>
        <row r="388">
          <cell r="N388" t="str">
            <v>ED-48303</v>
          </cell>
          <cell r="O388" t="str">
            <v>ARGAMASSA, TRAÇO 1:4 (CIMENTO E AREIA), COM PREPARO MECANIZADO</v>
          </cell>
          <cell r="P388" t="str">
            <v>M³</v>
          </cell>
          <cell r="Q388">
            <v>2.2999999999999998</v>
          </cell>
        </row>
        <row r="389">
          <cell r="N389" t="str">
            <v>ED-50362</v>
          </cell>
          <cell r="O389" t="str">
            <v>AJUDANTE DE ELETRICISTA COM ENCARGOS COMPLEMENTARES</v>
          </cell>
          <cell r="P389" t="str">
            <v>HORA</v>
          </cell>
          <cell r="Q389">
            <v>22.48</v>
          </cell>
        </row>
        <row r="390">
          <cell r="N390" t="str">
            <v>ED-50373</v>
          </cell>
          <cell r="O390" t="str">
            <v>ELETRICISTA COM ENCARGOS COMPLEMENTARES</v>
          </cell>
          <cell r="P390" t="str">
            <v>HORA</v>
          </cell>
          <cell r="Q390">
            <v>27.48</v>
          </cell>
        </row>
        <row r="391">
          <cell r="N391" t="str">
            <v>012069</v>
          </cell>
          <cell r="O391" t="str">
            <v>CAIXA DE PASSAGEM EM ALUMINIO 15X15X10CM STAMPLAC</v>
          </cell>
          <cell r="P391" t="str">
            <v>UN</v>
          </cell>
          <cell r="Q391">
            <v>56.86</v>
          </cell>
        </row>
        <row r="392">
          <cell r="N392"/>
          <cell r="O392"/>
          <cell r="P392" t="str">
            <v>LS =&gt;</v>
          </cell>
          <cell r="Q392">
            <v>38.35</v>
          </cell>
        </row>
        <row r="393">
          <cell r="N393"/>
          <cell r="O393"/>
          <cell r="P393"/>
          <cell r="Q393">
            <v>109.12</v>
          </cell>
        </row>
        <row r="394">
          <cell r="N394"/>
          <cell r="O394"/>
          <cell r="P394"/>
          <cell r="Q394">
            <v>0</v>
          </cell>
        </row>
        <row r="395">
          <cell r="N395" t="str">
            <v>CÓDIGO</v>
          </cell>
          <cell r="O395" t="str">
            <v>DESCRIÇÃO</v>
          </cell>
          <cell r="P395" t="str">
            <v>UND</v>
          </cell>
          <cell r="Q395" t="str">
            <v>Total</v>
          </cell>
        </row>
        <row r="396">
          <cell r="N396" t="str">
            <v>ITC-LAM-085</v>
          </cell>
          <cell r="O396" t="str">
            <v>CONDULETE DE ALUMÍNIO, TIPO "X", DIÂMETRO DE SAÍDA 1" (25MM), EXCLUSIVE MÓDULO, INCLUSIVE FIXAÇÃO E PLACA COM FURO CENTRAL</v>
          </cell>
          <cell r="P396" t="str">
            <v>UN</v>
          </cell>
          <cell r="Q396">
            <v>51.38</v>
          </cell>
        </row>
        <row r="397">
          <cell r="N397" t="str">
            <v>ED-17974</v>
          </cell>
          <cell r="O397" t="str">
            <v>CONDULETE DE ALUMÍNIO, TIPO "X", DIÂMETRO DE SAÍDA 1" (25MM), EXCLUSIVE INSTALAÇÃO, MÓDULO E PLACA (FORNECIMENTO)</v>
          </cell>
          <cell r="P397" t="str">
            <v>UN</v>
          </cell>
          <cell r="Q397">
            <v>28.76</v>
          </cell>
        </row>
        <row r="398">
          <cell r="N398" t="str">
            <v>ED-50362</v>
          </cell>
          <cell r="O398" t="str">
            <v>AJUDANTE DE ELETRICISTA COM ENCARGOS COMPLEMENTARES</v>
          </cell>
          <cell r="P398" t="str">
            <v>HORA</v>
          </cell>
          <cell r="Q398">
            <v>8.24</v>
          </cell>
        </row>
        <row r="399">
          <cell r="N399" t="str">
            <v>ED-50373</v>
          </cell>
          <cell r="O399" t="str">
            <v>ELETRICISTA COM ENCARGOS COMPLEMENTARES</v>
          </cell>
          <cell r="P399" t="str">
            <v>HORA</v>
          </cell>
          <cell r="Q399">
            <v>10.07</v>
          </cell>
        </row>
        <row r="400">
          <cell r="N400" t="str">
            <v>MATED-12628</v>
          </cell>
          <cell r="O400" t="str">
            <v>BUCHA DE NYLON COM PARAFUSO AUTO ATARRAXANTE CABEÇA PANELA, FENDA SIMPLES (COMPRIMENTO: 38MM|DIÂMETRO NOMINAL DO PARAFUSO: 4,2MM|DIÂMETRO NOMINAL DA BUCHA: 6MM)</v>
          </cell>
          <cell r="P400" t="str">
            <v>UN</v>
          </cell>
          <cell r="Q400">
            <v>0.67</v>
          </cell>
        </row>
        <row r="401">
          <cell r="N401" t="str">
            <v>74.25.03</v>
          </cell>
          <cell r="O401" t="str">
            <v>PLACA 2X4" PARA CABO COAXIAL (FURO PARA PINO JACK)</v>
          </cell>
          <cell r="P401" t="str">
            <v>UN</v>
          </cell>
          <cell r="Q401">
            <v>3.64</v>
          </cell>
        </row>
        <row r="402">
          <cell r="N402"/>
          <cell r="O402"/>
          <cell r="P402" t="str">
            <v>LS =&gt;</v>
          </cell>
          <cell r="Q402">
            <v>13.91</v>
          </cell>
        </row>
        <row r="403">
          <cell r="N403"/>
          <cell r="O403"/>
          <cell r="P403"/>
          <cell r="Q403">
            <v>51.38</v>
          </cell>
        </row>
        <row r="404">
          <cell r="N404"/>
          <cell r="O404"/>
          <cell r="P404"/>
          <cell r="Q404">
            <v>0</v>
          </cell>
        </row>
        <row r="405">
          <cell r="N405" t="str">
            <v>CÓDIGO</v>
          </cell>
          <cell r="O405" t="str">
            <v>DESCRIÇÃO</v>
          </cell>
          <cell r="P405" t="str">
            <v>UND</v>
          </cell>
          <cell r="Q405" t="str">
            <v>Total</v>
          </cell>
        </row>
        <row r="406">
          <cell r="N406" t="str">
            <v>ITC-LAM-091</v>
          </cell>
          <cell r="O406" t="str">
            <v>TAMPA PARA CAIXA UNHA DE PISO ALUMINIO DUPLA 4X4 CROMADO - BASEADO EM SBC (061442)</v>
          </cell>
          <cell r="P406" t="str">
            <v>UN</v>
          </cell>
          <cell r="Q406">
            <v>68.05</v>
          </cell>
        </row>
        <row r="407">
          <cell r="N407" t="str">
            <v>ED-50373</v>
          </cell>
          <cell r="O407" t="str">
            <v>ELETRICISTA COM ENCARGOS COMPLEMENTARES</v>
          </cell>
          <cell r="P407" t="str">
            <v>HORA</v>
          </cell>
          <cell r="Q407">
            <v>11.23</v>
          </cell>
        </row>
        <row r="408">
          <cell r="N408" t="str">
            <v>ED-50373</v>
          </cell>
          <cell r="O408" t="str">
            <v>ELETRICISTA COM ENCARGOS COMPLEMENTARES</v>
          </cell>
          <cell r="P408" t="str">
            <v>HORA</v>
          </cell>
          <cell r="Q408">
            <v>11.23</v>
          </cell>
        </row>
        <row r="409">
          <cell r="N409" t="str">
            <v>004960</v>
          </cell>
          <cell r="O409" t="str">
            <v>TAMPA PARA CAIXA UNHA DE PISO ALUMINIO DUPLA 4X4 CROMADO TRAMONTINA</v>
          </cell>
          <cell r="P409" t="str">
            <v>UN</v>
          </cell>
          <cell r="Q409">
            <v>45.59</v>
          </cell>
        </row>
        <row r="410">
          <cell r="N410"/>
          <cell r="O410"/>
          <cell r="P410" t="str">
            <v>LS =&gt;</v>
          </cell>
          <cell r="Q410">
            <v>17.559999999999999</v>
          </cell>
        </row>
        <row r="411">
          <cell r="N411"/>
          <cell r="O411"/>
          <cell r="P411"/>
          <cell r="Q411">
            <v>68.05</v>
          </cell>
        </row>
        <row r="412">
          <cell r="N412"/>
          <cell r="O412"/>
          <cell r="P412"/>
          <cell r="Q412">
            <v>0</v>
          </cell>
        </row>
        <row r="413">
          <cell r="N413" t="str">
            <v>CÓDIGO</v>
          </cell>
          <cell r="O413" t="str">
            <v>DESCRIÇÃO</v>
          </cell>
          <cell r="P413" t="str">
            <v>UND</v>
          </cell>
          <cell r="Q413" t="str">
            <v>Total</v>
          </cell>
        </row>
        <row r="414">
          <cell r="N414" t="str">
            <v>ITC-LAM-092</v>
          </cell>
          <cell r="O414" t="str">
            <v>LUMINÁRIA ARANDELA TIPO TARTARUGA COMPLETA, 12W, AVANT HUMMER, FORNECIMENTO E INSTALAÇÃO - BASEADO EM SETOP (ED-49402)</v>
          </cell>
          <cell r="P414" t="str">
            <v>UN</v>
          </cell>
          <cell r="Q414">
            <v>50.64</v>
          </cell>
        </row>
        <row r="415">
          <cell r="N415" t="str">
            <v>ED-50362</v>
          </cell>
          <cell r="O415" t="str">
            <v>AJUDANTE DE ELETRICISTA COM ENCARGOS COMPLEMENTARES</v>
          </cell>
          <cell r="P415" t="str">
            <v>HORA</v>
          </cell>
          <cell r="Q415">
            <v>5.15</v>
          </cell>
        </row>
        <row r="416">
          <cell r="N416" t="str">
            <v>ED-50373</v>
          </cell>
          <cell r="O416" t="str">
            <v>ELETRICISTA COM ENCARGOS COMPLEMENTARES</v>
          </cell>
          <cell r="P416" t="str">
            <v>HORA</v>
          </cell>
          <cell r="Q416">
            <v>12.59</v>
          </cell>
        </row>
        <row r="417">
          <cell r="N417" t="str">
            <v>ITC.LAM.092</v>
          </cell>
          <cell r="O417" t="str">
            <v>LUMINARIA DO ARANDELA 12W - REF.: AVANT HUMMER</v>
          </cell>
          <cell r="P417" t="str">
            <v>UN</v>
          </cell>
          <cell r="Q417">
            <v>32.9</v>
          </cell>
        </row>
        <row r="418">
          <cell r="N418"/>
          <cell r="O418"/>
          <cell r="P418" t="str">
            <v>LS =&gt;</v>
          </cell>
          <cell r="Q418">
            <v>13.61</v>
          </cell>
        </row>
        <row r="419">
          <cell r="N419"/>
          <cell r="O419"/>
          <cell r="P419"/>
          <cell r="Q419">
            <v>50.64</v>
          </cell>
        </row>
        <row r="420">
          <cell r="N420"/>
          <cell r="O420"/>
          <cell r="P420"/>
          <cell r="Q420">
            <v>0</v>
          </cell>
        </row>
        <row r="421">
          <cell r="N421" t="str">
            <v>CÓDIGO</v>
          </cell>
          <cell r="O421" t="str">
            <v>DESCRIÇÃO</v>
          </cell>
          <cell r="P421" t="str">
            <v>UND</v>
          </cell>
          <cell r="Q421" t="str">
            <v>Total</v>
          </cell>
        </row>
        <row r="422">
          <cell r="N422" t="str">
            <v>ITC-LAM-093</v>
          </cell>
          <cell r="O422" t="str">
            <v>LUMINAÇÃO POSTE METÁLICO 4M COM LUMINÁRIA LED DE 54W - BASEADO EM FDE (09.11.074)</v>
          </cell>
          <cell r="P422" t="str">
            <v>UN</v>
          </cell>
          <cell r="Q422">
            <v>2106.62</v>
          </cell>
        </row>
        <row r="423">
          <cell r="N423" t="str">
            <v>ED-50372</v>
          </cell>
          <cell r="O423" t="str">
            <v>CARPINTEIRO DE FORMA COM ENCARGOS COMPLEMENTARES</v>
          </cell>
          <cell r="P423" t="str">
            <v>HORA</v>
          </cell>
          <cell r="Q423">
            <v>74.87</v>
          </cell>
        </row>
        <row r="424">
          <cell r="N424" t="str">
            <v>ED-50361</v>
          </cell>
          <cell r="O424" t="str">
            <v>AJUDANTE DE CARPINTEIRO COM ENCARGOS COMPLEMENTARES</v>
          </cell>
          <cell r="P424" t="str">
            <v>HORA</v>
          </cell>
          <cell r="Q424">
            <v>61.43</v>
          </cell>
        </row>
        <row r="425">
          <cell r="N425" t="str">
            <v>ED-50373</v>
          </cell>
          <cell r="O425" t="str">
            <v>ELETRICISTA COM ENCARGOS COMPLEMENTARES</v>
          </cell>
          <cell r="P425" t="str">
            <v>HORA</v>
          </cell>
          <cell r="Q425">
            <v>82.44</v>
          </cell>
        </row>
        <row r="426">
          <cell r="N426" t="str">
            <v>ED-50362</v>
          </cell>
          <cell r="O426" t="str">
            <v>AJUDANTE DE ELETRICISTA COM ENCARGOS COMPLEMENTARES</v>
          </cell>
          <cell r="P426" t="str">
            <v>HORA</v>
          </cell>
          <cell r="Q426">
            <v>67.44</v>
          </cell>
        </row>
        <row r="427">
          <cell r="N427" t="str">
            <v>ED-50381</v>
          </cell>
          <cell r="O427" t="str">
            <v>PEDREIRO COM ENCARGOS COMPLEMENTARES</v>
          </cell>
          <cell r="P427" t="str">
            <v>HORA</v>
          </cell>
          <cell r="Q427">
            <v>51.5</v>
          </cell>
        </row>
        <row r="428">
          <cell r="N428" t="str">
            <v>ED-50367</v>
          </cell>
          <cell r="O428" t="str">
            <v>SERVENTE COM ENCARGOS COMPLEMENTARES</v>
          </cell>
          <cell r="P428" t="str">
            <v>HORA</v>
          </cell>
          <cell r="Q428">
            <v>160.71</v>
          </cell>
        </row>
        <row r="429">
          <cell r="N429" t="str">
            <v>2.67.14</v>
          </cell>
          <cell r="O429" t="str">
            <v>CHUMBADOR P/ FIXACAO POSTE METALICO 1/2"X300MM</v>
          </cell>
          <cell r="P429" t="str">
            <v>UN</v>
          </cell>
          <cell r="Q429">
            <v>77.88</v>
          </cell>
        </row>
        <row r="430">
          <cell r="N430" t="str">
            <v>4.01.26</v>
          </cell>
          <cell r="O430" t="str">
            <v>POSTE AÇO GALV. FLANGEADO CONICO RETO C/SUPORTE P/LUMINÁRIA H=4,00 PINT.EPOXI</v>
          </cell>
          <cell r="P430" t="str">
            <v>UN</v>
          </cell>
          <cell r="Q430">
            <v>955.28</v>
          </cell>
        </row>
        <row r="431">
          <cell r="N431" t="str">
            <v>4.51.61</v>
          </cell>
          <cell r="O431" t="str">
            <v>CAIXA BLINDADA DE ALUMINIO FUNDIDO 200X200MM</v>
          </cell>
          <cell r="P431" t="str">
            <v>UN</v>
          </cell>
          <cell r="Q431">
            <v>338.33</v>
          </cell>
        </row>
        <row r="432">
          <cell r="N432" t="str">
            <v>MATED-11248</v>
          </cell>
          <cell r="O432" t="str">
            <v>AREIA LAVADA POSTO OBRA (TIPO: MÉDIA)</v>
          </cell>
          <cell r="P432" t="str">
            <v>M³</v>
          </cell>
          <cell r="Q432">
            <v>10</v>
          </cell>
        </row>
        <row r="433">
          <cell r="N433" t="str">
            <v>MATED-11258</v>
          </cell>
          <cell r="O433" t="str">
            <v>CIMENTO PORTLAND CP II-E-32 (RESISTÊNCIA: 32,00MPA)</v>
          </cell>
          <cell r="P433" t="str">
            <v>KG</v>
          </cell>
          <cell r="Q433">
            <v>36.03</v>
          </cell>
        </row>
        <row r="434">
          <cell r="N434" t="str">
            <v>MATED-11251</v>
          </cell>
          <cell r="O434" t="str">
            <v>PEDRA BRITADA POSTO OBRA (NÚMERO: 2|GRANULOMETRIA: 19-38MM)</v>
          </cell>
          <cell r="P434" t="str">
            <v>M³</v>
          </cell>
          <cell r="Q434">
            <v>26.44</v>
          </cell>
        </row>
        <row r="435">
          <cell r="N435" t="str">
            <v>MATED-11354</v>
          </cell>
          <cell r="O435" t="str">
            <v>TÁBUA (ACABAMENTO: BRUTO|SEÇÃO TRANSVERSAL: 1X12"|ESPESSURA: 25MM|LARGURA*: 300MM|TIPO DE MADEIRA: CEDRINHO, PINUS OU MADEIRA EQUIVALENTE DA REGIÃO)*VALORES REFERENCIAIS APROXIMADOS</v>
          </cell>
          <cell r="P435" t="str">
            <v>M²</v>
          </cell>
          <cell r="Q435">
            <v>1.96</v>
          </cell>
        </row>
        <row r="436">
          <cell r="N436" t="str">
            <v>MATED-11805</v>
          </cell>
          <cell r="O436" t="str">
            <v>CABO UNIPOLAR ISOLADO EM POLÍMERO TERMOPLÁSTICO, TIPO LSHF/ATOX, NÃO HALOGENADO, 450/750V, 70°C - BAIXA TENSÃO (ENCORDOAMENTO: CLASSE 5|SEÇÃO TRANSVERSAL: 1,50MM2)</v>
          </cell>
          <cell r="P436" t="str">
            <v>M</v>
          </cell>
          <cell r="Q436">
            <v>24</v>
          </cell>
        </row>
        <row r="437">
          <cell r="N437" t="str">
            <v>MATED-17870</v>
          </cell>
          <cell r="O437" t="str">
            <v>CONDULETE (MATERIAL: ALUMÍNIO|TIPO: MÚLTIPLO "X" OU "L"|DIÂMETRO DO ENCAIXE: 3/4"[20MM]|TAMPA: NÃO INCLUSO)</v>
          </cell>
          <cell r="P437" t="str">
            <v>UN</v>
          </cell>
          <cell r="Q437">
            <v>7.15</v>
          </cell>
        </row>
        <row r="438">
          <cell r="N438" t="str">
            <v>P.15.000.034132</v>
          </cell>
          <cell r="O438" t="str">
            <v>LUMINARIA LED RETANGULAR EM ALUMÍNIO PARA POSTE, TIPO PÚBLICA, IP67, FLUXO LUMINOSO DE 5000 A 5500LM, TEMPERATURA DA COR 6000-6500K, POTÊNCIA 50W - BIVOLT</v>
          </cell>
          <cell r="P438" t="str">
            <v>UN</v>
          </cell>
          <cell r="Q438">
            <v>117.29</v>
          </cell>
        </row>
        <row r="439">
          <cell r="N439" t="str">
            <v>MATED-11276</v>
          </cell>
          <cell r="O439" t="str">
            <v>CHAPA DE COMPENSADO RESINADO (ESPESSURA: 12MM|DIMENSÃO: 1,10X2,20M)</v>
          </cell>
          <cell r="P439" t="str">
            <v>M²</v>
          </cell>
          <cell r="Q439">
            <v>13.87</v>
          </cell>
        </row>
        <row r="440">
          <cell r="N440"/>
          <cell r="O440"/>
          <cell r="P440" t="str">
            <v>LS =&gt;</v>
          </cell>
          <cell r="Q440">
            <v>370.74</v>
          </cell>
        </row>
        <row r="441">
          <cell r="N441"/>
          <cell r="O441"/>
          <cell r="P441"/>
          <cell r="Q441">
            <v>2106.62</v>
          </cell>
        </row>
        <row r="442">
          <cell r="N442"/>
          <cell r="O442"/>
          <cell r="P442"/>
          <cell r="Q442">
            <v>0</v>
          </cell>
        </row>
        <row r="443">
          <cell r="N443" t="str">
            <v>CÓDIGO</v>
          </cell>
          <cell r="O443" t="str">
            <v>DESCRIÇÃO</v>
          </cell>
          <cell r="P443" t="str">
            <v>UND</v>
          </cell>
          <cell r="Q443" t="str">
            <v>Total</v>
          </cell>
        </row>
        <row r="444">
          <cell r="N444" t="str">
            <v>ITC-LAM-086</v>
          </cell>
          <cell r="O444" t="str">
            <v>FORNECIMENTO E INSTALAÇÃO DE BOTOEIRA E SIRENE AUDIOVISUAL DE EMERGÊNCIA, EM BANHEIRO PNE - BASEADO EM ORSE (12514)</v>
          </cell>
          <cell r="P444" t="str">
            <v>UN</v>
          </cell>
          <cell r="Q444">
            <v>794.09</v>
          </cell>
        </row>
        <row r="445">
          <cell r="N445" t="str">
            <v>13333</v>
          </cell>
          <cell r="O445" t="str">
            <v>KIT DE ALARME PARA WC PNE, COMPOSTO POR BOTOEIRA E SIRENE AUDIOVISUAL - FORNECIMENTO E INSTALAÇÃO</v>
          </cell>
          <cell r="P445" t="str">
            <v>UN</v>
          </cell>
          <cell r="Q445">
            <v>794.09</v>
          </cell>
        </row>
        <row r="446">
          <cell r="N446"/>
          <cell r="O446"/>
          <cell r="P446" t="str">
            <v>LS =&gt;</v>
          </cell>
          <cell r="Q446">
            <v>0</v>
          </cell>
        </row>
        <row r="447">
          <cell r="N447"/>
          <cell r="O447"/>
          <cell r="P447"/>
          <cell r="Q447">
            <v>794.09</v>
          </cell>
        </row>
        <row r="448">
          <cell r="N448"/>
          <cell r="O448"/>
          <cell r="P448"/>
          <cell r="Q448">
            <v>0</v>
          </cell>
        </row>
        <row r="449">
          <cell r="N449" t="str">
            <v>CÓDIGO</v>
          </cell>
          <cell r="O449" t="str">
            <v>DESCRIÇÃO</v>
          </cell>
          <cell r="P449" t="str">
            <v>UND</v>
          </cell>
          <cell r="Q449" t="str">
            <v>Total</v>
          </cell>
        </row>
        <row r="450">
          <cell r="N450" t="str">
            <v>ITC-LAM-087</v>
          </cell>
          <cell r="O450" t="str">
            <v>DISPOSITIVO DPS CLASSE II, 1 POLO, TENSÃO MÁXIMA DE 275 V - BASEADO EM ORSE (13174)</v>
          </cell>
          <cell r="P450" t="str">
            <v>UN</v>
          </cell>
          <cell r="Q450">
            <v>124.84</v>
          </cell>
        </row>
        <row r="451">
          <cell r="N451" t="str">
            <v>ED-50373</v>
          </cell>
          <cell r="O451" t="str">
            <v>ELETRICISTA COM ENCARGOS COMPLEMENTARES</v>
          </cell>
          <cell r="P451" t="str">
            <v>HORA</v>
          </cell>
          <cell r="Q451">
            <v>8.24</v>
          </cell>
        </row>
        <row r="452">
          <cell r="N452" t="str">
            <v>ED-50362</v>
          </cell>
          <cell r="O452" t="str">
            <v>AJUDANTE DE ELETRICISTA COM ENCARGOS COMPLEMENTARES</v>
          </cell>
          <cell r="P452" t="str">
            <v>HORA</v>
          </cell>
          <cell r="Q452">
            <v>6.74</v>
          </cell>
        </row>
        <row r="453">
          <cell r="N453" t="str">
            <v>00039469</v>
          </cell>
          <cell r="O453" t="str">
            <v>DISPOSITIVO DPS CLASSE II, 1 POLO, TENSAO MAXIMA DE 275 V, CORRENTE MAXIMA DE *20* KA (TIPO AC)</v>
          </cell>
          <cell r="P453" t="str">
            <v>UN</v>
          </cell>
          <cell r="Q453">
            <v>109.86</v>
          </cell>
        </row>
        <row r="454">
          <cell r="N454"/>
          <cell r="O454"/>
          <cell r="P454" t="str">
            <v>LS =&gt;</v>
          </cell>
          <cell r="Q454">
            <v>11.38</v>
          </cell>
        </row>
        <row r="455">
          <cell r="N455"/>
          <cell r="O455"/>
          <cell r="P455"/>
          <cell r="Q455">
            <v>124.84</v>
          </cell>
        </row>
        <row r="456">
          <cell r="N456"/>
          <cell r="O456"/>
          <cell r="P456"/>
          <cell r="Q456">
            <v>0</v>
          </cell>
        </row>
        <row r="457">
          <cell r="N457" t="str">
            <v>CÓDIGO</v>
          </cell>
          <cell r="O457" t="str">
            <v>DESCRIÇÃO</v>
          </cell>
          <cell r="P457" t="str">
            <v>UND</v>
          </cell>
          <cell r="Q457" t="str">
            <v>Total</v>
          </cell>
        </row>
        <row r="458">
          <cell r="N458" t="str">
            <v>ITC-LAM-088</v>
          </cell>
          <cell r="O458" t="str">
            <v>QUADRO DE DISTRIBUIÇÃO PARA 36 MÓDULOS COM BARRAMENTO 260 A - BASEADO EM SETOP (ED-49502)</v>
          </cell>
          <cell r="P458" t="str">
            <v>UN</v>
          </cell>
          <cell r="Q458">
            <v>510.93</v>
          </cell>
        </row>
        <row r="459">
          <cell r="N459" t="str">
            <v>ED-50362</v>
          </cell>
          <cell r="O459" t="str">
            <v>AJUDANTE DE ELETRICISTA COM ENCARGOS COMPLEMENTARES</v>
          </cell>
          <cell r="P459" t="str">
            <v>HORA</v>
          </cell>
          <cell r="Q459">
            <v>134.88</v>
          </cell>
        </row>
        <row r="460">
          <cell r="N460" t="str">
            <v>ED-50373</v>
          </cell>
          <cell r="O460" t="str">
            <v>ELETRICISTA COM ENCARGOS COMPLEMENTARES</v>
          </cell>
          <cell r="P460" t="str">
            <v>HORA</v>
          </cell>
          <cell r="Q460">
            <v>164.88</v>
          </cell>
        </row>
        <row r="461">
          <cell r="N461" t="str">
            <v>MATED-12304</v>
          </cell>
          <cell r="O461" t="str">
            <v>QUADRO DE DISTRIBUIÇÃO PARA 36 MÓDULOS COM BARRAMENTO E CHAVE</v>
          </cell>
          <cell r="P461" t="str">
            <v>UN</v>
          </cell>
          <cell r="Q461">
            <v>211.17</v>
          </cell>
        </row>
        <row r="462">
          <cell r="N462"/>
          <cell r="O462"/>
          <cell r="P462" t="str">
            <v>LS =&gt;</v>
          </cell>
          <cell r="Q462">
            <v>227.84</v>
          </cell>
        </row>
        <row r="463">
          <cell r="N463"/>
          <cell r="O463"/>
          <cell r="P463"/>
          <cell r="Q463">
            <v>510.93</v>
          </cell>
        </row>
        <row r="464">
          <cell r="N464"/>
          <cell r="O464"/>
          <cell r="P464"/>
          <cell r="Q464">
            <v>0</v>
          </cell>
        </row>
        <row r="465">
          <cell r="N465" t="str">
            <v>CÓDIGO</v>
          </cell>
          <cell r="O465" t="str">
            <v>DESCRIÇÃO</v>
          </cell>
          <cell r="P465" t="str">
            <v>UND</v>
          </cell>
          <cell r="Q465" t="str">
            <v>Total</v>
          </cell>
        </row>
        <row r="466">
          <cell r="N466" t="str">
            <v>ITC-LAM-089</v>
          </cell>
          <cell r="O466" t="str">
            <v>DISJUNTOR TRIPOLAR TIPO DIN, CORRENTE NOMINAL DE 200A, FORNECIMENTO E INSTALAÇÃO, INCLUSIVE TERMINAL DE COMPRESSÃO - BASEADO EM SETOP (ED-34498)</v>
          </cell>
          <cell r="P466" t="str">
            <v>UN</v>
          </cell>
          <cell r="Q466">
            <v>422.85</v>
          </cell>
        </row>
        <row r="467">
          <cell r="N467" t="str">
            <v>ED-34449</v>
          </cell>
          <cell r="O467" t="str">
            <v>TERMINAL DE COMPRESSÃO DE 1 FURO PARA CABO DE 50MM2</v>
          </cell>
          <cell r="P467" t="str">
            <v>UN</v>
          </cell>
          <cell r="Q467">
            <v>30.51</v>
          </cell>
        </row>
        <row r="468">
          <cell r="N468" t="str">
            <v>ED-50362</v>
          </cell>
          <cell r="O468" t="str">
            <v>AJUDANTE DE ELETRICISTA COM ENCARGOS COMPLEMENTARES</v>
          </cell>
          <cell r="P468" t="str">
            <v>HORA</v>
          </cell>
          <cell r="Q468">
            <v>3.58</v>
          </cell>
        </row>
        <row r="469">
          <cell r="N469" t="str">
            <v>ED-50373</v>
          </cell>
          <cell r="O469" t="str">
            <v>ELETRICISTA COM ENCARGOS COMPLEMENTARES</v>
          </cell>
          <cell r="P469" t="str">
            <v>HORA</v>
          </cell>
          <cell r="Q469">
            <v>8.76</v>
          </cell>
        </row>
        <row r="470">
          <cell r="N470" t="str">
            <v>3706</v>
          </cell>
          <cell r="O470" t="str">
            <v>DISJUNTOR TRIPOLAR 200 A, PADRÃO DIN ( LINHA BRANCA ), CORRENTE DE INTERRUPÇÃO 22KA, REF.: SIEMENS QLH3 OU SIMILAR.</v>
          </cell>
          <cell r="P470" t="str">
            <v>UN</v>
          </cell>
          <cell r="Q470">
            <v>380</v>
          </cell>
        </row>
        <row r="471">
          <cell r="N471"/>
          <cell r="O471"/>
          <cell r="P471" t="str">
            <v>LS =&gt;</v>
          </cell>
          <cell r="Q471">
            <v>17.059999999999999</v>
          </cell>
        </row>
        <row r="472">
          <cell r="N472"/>
          <cell r="O472"/>
          <cell r="P472"/>
          <cell r="Q472">
            <v>422.85</v>
          </cell>
        </row>
        <row r="473">
          <cell r="N473"/>
          <cell r="O473"/>
          <cell r="P473"/>
          <cell r="Q473">
            <v>0</v>
          </cell>
        </row>
        <row r="474">
          <cell r="N474" t="str">
            <v>CÓDIGO</v>
          </cell>
          <cell r="O474" t="str">
            <v>DESCRIÇÃO</v>
          </cell>
          <cell r="P474" t="str">
            <v>UND</v>
          </cell>
          <cell r="Q474" t="str">
            <v>Total</v>
          </cell>
        </row>
        <row r="475">
          <cell r="N475" t="str">
            <v>ITC-LAM-095</v>
          </cell>
          <cell r="O475" t="str">
            <v>ENTRADA DE ENERGIA AÉREA, TIPO C8, PADRÃO CEMIG, CARGA INSTALADA DE 66,1KVA ATÉ 75KVA, TRIFÁSICO, COM SAÍDA SUBTERRÂNEA, INCLUSIVE POSTE, CAIXA PARA MEDIDOR, DISJUNTOR, BARRAMENTO, ATERRAMENTO E ACESSÓRIOS - BASEADO EM SETOP (ED-20588)</v>
          </cell>
          <cell r="P475" t="str">
            <v>UN</v>
          </cell>
          <cell r="Q475">
            <v>10091.94</v>
          </cell>
        </row>
        <row r="476">
          <cell r="N476" t="str">
            <v>ED-20674</v>
          </cell>
          <cell r="O476" t="str">
            <v>CABEÇOTE DE ALUMÍNIO PARA POSTE, DIÂMETRO 3", EXCLUSIVE ELETRODUTO, INCLUSIVE INSTALAÇÃO</v>
          </cell>
          <cell r="P476" t="str">
            <v>UN</v>
          </cell>
          <cell r="Q476">
            <v>25.06</v>
          </cell>
        </row>
        <row r="477">
          <cell r="N477" t="str">
            <v>ED-48231</v>
          </cell>
          <cell r="O477" t="str">
            <v>ALVENARIA DE VEDAÇÃO COM TIJOLO CERÂMICO FURADO, ESP. 9CM, PARA REVESTIMENTO, INCLUSIVE ARGAMASSA PARA ASSENTAMENTO</v>
          </cell>
          <cell r="P477" t="str">
            <v>M²</v>
          </cell>
          <cell r="Q477">
            <v>206.76</v>
          </cell>
        </row>
        <row r="478">
          <cell r="N478" t="str">
            <v>ED-48700</v>
          </cell>
          <cell r="O478" t="str">
            <v>ATERRAMENTO COM HASTE DE COBRE, TIPO COPPERWELD, DIÂMETRO DE 5/8", COMPRIMENTO DE 240CM, EXCLUSIVE CABO E CAIXA PARA ATERRAMENTO, INCLUSIVE GRAMPO PARA HASTE E INSTALAÇÃO</v>
          </cell>
          <cell r="P478" t="str">
            <v>UN</v>
          </cell>
          <cell r="Q478">
            <v>891.96</v>
          </cell>
        </row>
        <row r="479">
          <cell r="N479" t="str">
            <v>ED-48704</v>
          </cell>
          <cell r="O479" t="str">
            <v>ABRAÇADEIRA AJUSTÁVEL PARA POSTE, EM AÇO GALVANIZADO, COMPRIMENTO 80CM, INCLUSIVE INSTALAÇÃO</v>
          </cell>
          <cell r="P479" t="str">
            <v>UN</v>
          </cell>
          <cell r="Q479">
            <v>11.51</v>
          </cell>
        </row>
        <row r="480">
          <cell r="N480" t="str">
            <v>ED-49440</v>
          </cell>
          <cell r="O480" t="str">
            <v>ARMAÇÃO SECUNDÁRIA DE UM ESTRIBO, EM AÇO GALVANIZADO, PARA FIXAÇÃO DE ISOLADOR ROLDANA, EXCLUSIVE ISOLADOR, INCLUSIVE INSTALAÇÃO</v>
          </cell>
          <cell r="P480" t="str">
            <v>UN</v>
          </cell>
          <cell r="Q480">
            <v>45.75</v>
          </cell>
        </row>
        <row r="481">
          <cell r="N481" t="str">
            <v>ED-49443</v>
          </cell>
          <cell r="O481" t="str">
            <v>ISOLADOR ROLDANA EM PORCELANA, TENSÃO NOMINAL 1KV, EXCLUSIVE ARMAÇÃO SECUNDÁRIA, INCLUSIVE INSTALAÇÃO</v>
          </cell>
          <cell r="P481" t="str">
            <v>UN</v>
          </cell>
          <cell r="Q481">
            <v>23.2</v>
          </cell>
        </row>
        <row r="482">
          <cell r="N482" t="str">
            <v>ED-50362</v>
          </cell>
          <cell r="O482" t="str">
            <v>AJUDANTE DE ELETRICISTA COM ENCARGOS COMPLEMENTARES</v>
          </cell>
          <cell r="P482" t="str">
            <v>HORA</v>
          </cell>
          <cell r="Q482">
            <v>164.85</v>
          </cell>
        </row>
        <row r="483">
          <cell r="N483" t="str">
            <v>ED-50373</v>
          </cell>
          <cell r="O483" t="str">
            <v>ELETRICISTA COM ENCARGOS COMPLEMENTARES</v>
          </cell>
          <cell r="P483" t="str">
            <v>HORA</v>
          </cell>
          <cell r="Q483">
            <v>201.51</v>
          </cell>
        </row>
        <row r="484">
          <cell r="N484" t="str">
            <v>ED-50727</v>
          </cell>
          <cell r="O484" t="str">
            <v>CHAPISCO COM ARGAMASSA, TRAÇO 1:3 (CIMENTO E AREIA), ESP. 5MM, APLICADO EM ALVENARIA/ESTRUTURA DE CONCRETO COM COLHER, INCLUSIVE ARGAMASSA COM PREPARO MECANIZADO</v>
          </cell>
          <cell r="P484" t="str">
            <v>M²</v>
          </cell>
          <cell r="Q484">
            <v>82.14</v>
          </cell>
        </row>
        <row r="485">
          <cell r="N485" t="str">
            <v>ED-50760</v>
          </cell>
          <cell r="O485" t="str">
            <v>REBOCO COM ARGAMASSA, TRAÇO 1:2:9 (CIMENTO, CAL E AREIA), COM ADITIVO IMPERMEABILIZANTE, ESP. 20MM, APLICAÇÃO MANUAL, INCLUSIVE ARGAMASSA COM PREPARO MECANIZADO, EXCLUSIVE CHAPISCO</v>
          </cell>
          <cell r="P485" t="str">
            <v>M²</v>
          </cell>
          <cell r="Q485">
            <v>454.17</v>
          </cell>
        </row>
        <row r="486">
          <cell r="N486" t="str">
            <v>ED-51055</v>
          </cell>
          <cell r="O486" t="str">
            <v>CAIXA DE INSPEÇÃO EM PVC, DIÂMETRO DE 30CM, ALTURA DE 30CM, COM TAMPA EM FERRO FUNDIDO, EXCLUSIVE HASTE DE ATERRAMENTO, INCLUSIVE INSTALAÇÃO</v>
          </cell>
          <cell r="P486" t="str">
            <v>UN</v>
          </cell>
          <cell r="Q486">
            <v>309.89999999999998</v>
          </cell>
        </row>
        <row r="487">
          <cell r="N487" t="str">
            <v>ED-49212</v>
          </cell>
          <cell r="O487" t="str">
            <v>CAIXA PARA MEDIÇÃO, TIPO CM 2, DIMENSÕES CONFORME PADRÃO CEMIG, EXCLUSIVE DISJUNTOR, INCLUSIVE INSTALAÇÃO</v>
          </cell>
          <cell r="P487" t="str">
            <v>UN</v>
          </cell>
          <cell r="Q487">
            <v>333.67</v>
          </cell>
        </row>
        <row r="488">
          <cell r="N488" t="str">
            <v>ED-20697</v>
          </cell>
          <cell r="O488" t="str">
            <v>POSTE PARA ENTRADA DE ENERGIA EM CONCRETO ARMADO, DUPLO T, RESISTÊNCIA À FLEXÃO 300DAN, ALTURA 7,5M FORNECIMENTO, EXCLUSIVE MONTAGEM E INSTALAÇÃO</v>
          </cell>
          <cell r="P488" t="str">
            <v>UN</v>
          </cell>
          <cell r="Q488">
            <v>1713.7</v>
          </cell>
        </row>
        <row r="489">
          <cell r="N489" t="str">
            <v>ED-49444</v>
          </cell>
          <cell r="O489" t="str">
            <v>CINTA CIRCULAR EM ACO GALVANIZADO DE 150 MM DE DIAMETRO PARA FIXACAO DE CAIXA MEDICAO</v>
          </cell>
          <cell r="P489" t="str">
            <v>UN</v>
          </cell>
          <cell r="Q489">
            <v>56.4</v>
          </cell>
        </row>
        <row r="490">
          <cell r="N490" t="str">
            <v>ED-49016</v>
          </cell>
          <cell r="O490" t="str">
            <v>CABO DE COBRE FLEXÍVEL, CLASSE 5, ISOLAMENTO TIPO EPR/HEPR, NÃO HALOGENADO, ANTICHAMA, TERMOFIXO, UNIPOLAR, SEÇÃO 95 MM2, 90°C, 0,6/1KV</v>
          </cell>
          <cell r="P490" t="str">
            <v>M</v>
          </cell>
          <cell r="Q490">
            <v>3769.48</v>
          </cell>
        </row>
        <row r="491">
          <cell r="N491" t="str">
            <v>ED-49322</v>
          </cell>
          <cell r="O491" t="str">
            <v>ELETRODUTO DE AÇO GALVANIZADO MÉDIO, INCLUSIVE CONEXÕES, SUPORTES E FIXAÇÃO DN 65 (2.1/2")</v>
          </cell>
          <cell r="P491" t="str">
            <v>M</v>
          </cell>
          <cell r="Q491">
            <v>1020</v>
          </cell>
        </row>
        <row r="492">
          <cell r="N492" t="str">
            <v>ED-48701</v>
          </cell>
          <cell r="O492" t="str">
            <v>TERMINAL PARA ATERRAMENTO E CONEXÃO DE QUADRO/PAINEL ELÉTRICO, TIPO PARAFUSO FENDIDO DE APERTO, EM LATÃO ESTANHADO, DIÂMETRO DERIVAÇÃO 2,5MM2 25MM2, INCLUSIVE INSTALAÇÃO</v>
          </cell>
          <cell r="P492" t="str">
            <v>UN</v>
          </cell>
          <cell r="Q492">
            <v>14.11</v>
          </cell>
        </row>
        <row r="493">
          <cell r="N493" t="str">
            <v>MATED-12995</v>
          </cell>
          <cell r="O493" t="str">
            <v>CONECTOR FENDIDO DE PRESSÃO "SPLIT-BOLT" (ACABAMENTO: ESTANHADO BIMETÁLICO|SEÇÃO DO CABO: 2,5-25MM2)</v>
          </cell>
          <cell r="P493" t="str">
            <v>UN</v>
          </cell>
          <cell r="Q493">
            <v>12.66</v>
          </cell>
        </row>
        <row r="494">
          <cell r="N494" t="str">
            <v>MATED-17044</v>
          </cell>
          <cell r="O494" t="str">
            <v>DISJUNTOR EM CAIXA MOLDADA (TIPO: TRIPOLAR|CORRENTE: 200A|ICC: 18KA* EM 380/400V|DISPARADOR: FIXO)*VALORES REFERENCIAIS APROXIMADOS</v>
          </cell>
          <cell r="P494" t="str">
            <v>UN</v>
          </cell>
          <cell r="Q494">
            <v>404.73</v>
          </cell>
        </row>
        <row r="495">
          <cell r="N495" t="str">
            <v>MATED-20647</v>
          </cell>
          <cell r="O495" t="str">
            <v>ARAME GALVANIZADO (BITOLA: 12BWG|DIÂMETRO DO FIO: 2,77MM|MASSA LINEAR: 0,0454KG/M)</v>
          </cell>
          <cell r="P495" t="str">
            <v>KG</v>
          </cell>
          <cell r="Q495">
            <v>12.23</v>
          </cell>
        </row>
        <row r="496">
          <cell r="N496" t="str">
            <v>MATED-12615</v>
          </cell>
          <cell r="O496" t="str">
            <v>CABO DE COBRE NU (SEÇÃO TRANSVERSAL: 35MM2|NÚMEROS DE FIOS: 7|DIÂMETRO DOS FIOS: 2,50MM|CLASSE: 2A)</v>
          </cell>
          <cell r="P496" t="str">
            <v>M</v>
          </cell>
          <cell r="Q496">
            <v>325.49</v>
          </cell>
        </row>
        <row r="497">
          <cell r="N497" t="str">
            <v>MATED- 12994</v>
          </cell>
          <cell r="O497" t="str">
            <v>HASTE Ø16 X 150 PARA ARMAÇÃO SECUNDÁRIA</v>
          </cell>
          <cell r="P497" t="str">
            <v>U</v>
          </cell>
          <cell r="Q497">
            <v>12.66</v>
          </cell>
        </row>
        <row r="498">
          <cell r="N498"/>
          <cell r="O498"/>
          <cell r="P498" t="str">
            <v>LS =&gt;</v>
          </cell>
          <cell r="Q498">
            <v>1297.04</v>
          </cell>
        </row>
        <row r="499">
          <cell r="N499"/>
          <cell r="O499"/>
          <cell r="P499"/>
          <cell r="Q499">
            <v>10091.94</v>
          </cell>
        </row>
        <row r="500">
          <cell r="N500"/>
          <cell r="O500"/>
          <cell r="P500"/>
          <cell r="Q500">
            <v>0</v>
          </cell>
        </row>
        <row r="501">
          <cell r="N501" t="str">
            <v>CÓDIGO</v>
          </cell>
          <cell r="O501" t="str">
            <v>DESCRIÇÃO</v>
          </cell>
          <cell r="P501" t="str">
            <v>UND</v>
          </cell>
          <cell r="Q501" t="str">
            <v>Total</v>
          </cell>
        </row>
        <row r="502">
          <cell r="N502" t="str">
            <v>ITC-LAM-001</v>
          </cell>
          <cell r="O502" t="str">
            <v>CAIXA PARA PISO DE ALUMÍNIO FUNDIDO 4" X 2" CP42/34 OLIVO COM 2 CONECTORES RJ45 - FORNECIMENTO E INSTALAÇÃO. AF_03/2023 - BASEADO EM SINAPI (92869)</v>
          </cell>
          <cell r="P502" t="str">
            <v>UN</v>
          </cell>
          <cell r="Q502">
            <v>57.27</v>
          </cell>
        </row>
        <row r="503">
          <cell r="N503" t="str">
            <v>ED-50373</v>
          </cell>
          <cell r="O503" t="str">
            <v>ELETRICISTA COM ENCARGOS COMPLEMENTARES</v>
          </cell>
          <cell r="P503" t="str">
            <v>HORA</v>
          </cell>
          <cell r="Q503">
            <v>4.5</v>
          </cell>
        </row>
        <row r="504">
          <cell r="N504" t="str">
            <v>88629</v>
          </cell>
          <cell r="O504" t="str">
            <v>ARGAMASSA TRAÇO 1:3 (EM VOLUME DE CIMENTO E AREIA MÉDIA ÚMIDA), PREPARO MANUAL. AF_08/2019</v>
          </cell>
          <cell r="P504" t="str">
            <v>M³</v>
          </cell>
          <cell r="Q504">
            <v>0.59</v>
          </cell>
        </row>
        <row r="505">
          <cell r="N505" t="str">
            <v>ED-50362</v>
          </cell>
          <cell r="O505" t="str">
            <v>AJUDANTE DE ELETRICISTA COM ENCARGOS COMPLEMENTARES</v>
          </cell>
          <cell r="P505" t="str">
            <v>HORA</v>
          </cell>
          <cell r="Q505">
            <v>3.68</v>
          </cell>
        </row>
        <row r="506">
          <cell r="N506" t="str">
            <v>ITC.LAM.001</v>
          </cell>
          <cell r="O506" t="str">
            <v>CAIXA PISO 2X4 ALUMÍNIO FUNDIDO CP42/34 - OLIVO</v>
          </cell>
          <cell r="P506" t="str">
            <v>UN</v>
          </cell>
          <cell r="Q506">
            <v>14.85</v>
          </cell>
        </row>
        <row r="507">
          <cell r="N507" t="str">
            <v>13693</v>
          </cell>
          <cell r="O507" t="str">
            <v>TOMADA DUPLA PARA LÓGICA NO PISO, METAL, RJ45</v>
          </cell>
          <cell r="P507" t="str">
            <v>UN</v>
          </cell>
          <cell r="Q507">
            <v>33.65</v>
          </cell>
        </row>
        <row r="508">
          <cell r="N508"/>
          <cell r="O508"/>
          <cell r="P508" t="str">
            <v>LS =&gt;</v>
          </cell>
          <cell r="Q508">
            <v>6.33</v>
          </cell>
        </row>
        <row r="509">
          <cell r="N509"/>
          <cell r="O509"/>
          <cell r="P509"/>
          <cell r="Q509">
            <v>57.27</v>
          </cell>
        </row>
        <row r="510">
          <cell r="N510"/>
          <cell r="O510"/>
          <cell r="P510"/>
          <cell r="Q510">
            <v>0</v>
          </cell>
        </row>
        <row r="511">
          <cell r="N511" t="str">
            <v>CÓDIGO</v>
          </cell>
          <cell r="O511" t="str">
            <v>DESCRIÇÃO</v>
          </cell>
          <cell r="P511" t="str">
            <v>UND</v>
          </cell>
          <cell r="Q511" t="str">
            <v>Total</v>
          </cell>
        </row>
        <row r="512">
          <cell r="N512" t="str">
            <v>ITC-LAM-002</v>
          </cell>
          <cell r="O512" t="str">
            <v>FORNECIMENTO E INSTALAÇÃO DE MINI RACK DE PAREDE PADRÃO 19" - 16 U´S X 570MM - BASEADO EM IOPES (160811)</v>
          </cell>
          <cell r="P512" t="str">
            <v>UND</v>
          </cell>
          <cell r="Q512">
            <v>828.22</v>
          </cell>
        </row>
        <row r="513">
          <cell r="N513" t="str">
            <v>ED-50373</v>
          </cell>
          <cell r="O513" t="str">
            <v>ELETRICISTA COM ENCARGOS COMPLEMENTARES</v>
          </cell>
          <cell r="P513" t="str">
            <v>HORA</v>
          </cell>
          <cell r="Q513">
            <v>28.3</v>
          </cell>
        </row>
        <row r="514">
          <cell r="N514" t="str">
            <v>ED-50362</v>
          </cell>
          <cell r="O514" t="str">
            <v>AJUDANTE DE ELETRICISTA COM ENCARGOS COMPLEMENTARES</v>
          </cell>
          <cell r="P514" t="str">
            <v>HORA</v>
          </cell>
          <cell r="Q514">
            <v>23.15</v>
          </cell>
        </row>
        <row r="515">
          <cell r="N515" t="str">
            <v>052150</v>
          </cell>
          <cell r="O515" t="str">
            <v>MINI RACK DE PAREDE PADRAO 19" - 16US X 570MM - CONFECCIONADO EM ACO SAE 1020, PORTA FRONTAL E VISOR EM ACRILICO, LATERAIS REMOVIVEIS COM VENTILACAO, PINTURA EPOXI</v>
          </cell>
          <cell r="P515" t="str">
            <v>UN</v>
          </cell>
          <cell r="Q515">
            <v>773.29</v>
          </cell>
        </row>
        <row r="516">
          <cell r="N516" t="str">
            <v>MATED-11337</v>
          </cell>
          <cell r="O516" t="str">
            <v>BUCHA DE NYLON COM PARAFUSO AUTO ATARRAXANTE CABEÇA PANELA, FENDA SIMPLES (COMPRIMENTO: 50MM|DIÂMETRO NOMINAL DO PARAFUSO: 4,8MM|DIÂMETRO NOMINAL DA BUCHA: 8MM)</v>
          </cell>
          <cell r="P516" t="str">
            <v>UN</v>
          </cell>
          <cell r="Q516">
            <v>3.48</v>
          </cell>
        </row>
        <row r="517">
          <cell r="N517"/>
          <cell r="O517"/>
          <cell r="P517" t="str">
            <v>LS =&gt;</v>
          </cell>
          <cell r="Q517">
            <v>39.1</v>
          </cell>
        </row>
        <row r="518">
          <cell r="N518"/>
          <cell r="O518"/>
          <cell r="P518"/>
          <cell r="Q518">
            <v>828.22</v>
          </cell>
        </row>
        <row r="519">
          <cell r="N519"/>
          <cell r="O519"/>
          <cell r="P519"/>
          <cell r="Q519">
            <v>0</v>
          </cell>
        </row>
        <row r="520">
          <cell r="N520" t="str">
            <v>CÓDIGO</v>
          </cell>
          <cell r="O520" t="str">
            <v>DESCRIÇÃO</v>
          </cell>
          <cell r="P520" t="str">
            <v>UND</v>
          </cell>
          <cell r="Q520" t="str">
            <v>Total</v>
          </cell>
        </row>
        <row r="521">
          <cell r="N521" t="str">
            <v>ITC-LAM-003</v>
          </cell>
          <cell r="O521" t="str">
            <v>VOICE PANEL DE 50 PORTAS - CATEGORIA 3 - BASEADO EM CPOS/CDHU (69.09.300)</v>
          </cell>
          <cell r="P521" t="str">
            <v>UN</v>
          </cell>
          <cell r="Q521">
            <v>604.46</v>
          </cell>
        </row>
        <row r="522">
          <cell r="N522" t="str">
            <v>ED-50373</v>
          </cell>
          <cell r="O522" t="str">
            <v>ELETRICISTA COM ENCARGOS COMPLEMENTARES</v>
          </cell>
          <cell r="P522" t="str">
            <v>HORA</v>
          </cell>
          <cell r="Q522">
            <v>21.98</v>
          </cell>
        </row>
        <row r="523">
          <cell r="N523" t="str">
            <v>ED-50362</v>
          </cell>
          <cell r="O523" t="str">
            <v>AJUDANTE DE ELETRICISTA COM ENCARGOS COMPLEMENTARES</v>
          </cell>
          <cell r="P523" t="str">
            <v>HORA</v>
          </cell>
          <cell r="Q523">
            <v>17.98</v>
          </cell>
        </row>
        <row r="524">
          <cell r="N524" t="str">
            <v>P.10.000.030519</v>
          </cell>
          <cell r="O524" t="str">
            <v>VOICE PANEL 50 PORTAS CATEGORIA 3, COM SISTEMA DE FIXAÇÃO POR PARAFUSO OU ENCAIXE, REF. FURUKAWA, OU SOLLAN OU EQUIVALENTE</v>
          </cell>
          <cell r="P524" t="str">
            <v>UN</v>
          </cell>
          <cell r="Q524">
            <v>564.5</v>
          </cell>
        </row>
        <row r="525">
          <cell r="N525"/>
          <cell r="O525"/>
          <cell r="P525" t="str">
            <v>LS =&gt;</v>
          </cell>
          <cell r="Q525">
            <v>30.37</v>
          </cell>
        </row>
        <row r="526">
          <cell r="N526"/>
          <cell r="O526"/>
          <cell r="P526"/>
          <cell r="Q526">
            <v>604.46</v>
          </cell>
        </row>
        <row r="527">
          <cell r="N527"/>
          <cell r="O527"/>
          <cell r="P527"/>
          <cell r="Q527">
            <v>0</v>
          </cell>
        </row>
        <row r="528">
          <cell r="N528" t="str">
            <v>CÓDIGO</v>
          </cell>
          <cell r="O528" t="str">
            <v>DESCRIÇÃO</v>
          </cell>
          <cell r="P528" t="str">
            <v>UND</v>
          </cell>
          <cell r="Q528" t="str">
            <v>Total</v>
          </cell>
        </row>
        <row r="529">
          <cell r="N529" t="str">
            <v>ITC-LAM-004</v>
          </cell>
          <cell r="O529" t="str">
            <v>BLOCO DE CONEXAO 110 IDC P/ 50 PARES - BASEADO EM SBC (063817)</v>
          </cell>
          <cell r="P529" t="str">
            <v>UN</v>
          </cell>
          <cell r="Q529">
            <v>101.63</v>
          </cell>
        </row>
        <row r="530">
          <cell r="N530" t="str">
            <v>ED-50373</v>
          </cell>
          <cell r="O530" t="str">
            <v>ELETRICISTA COM ENCARGOS COMPLEMENTARES</v>
          </cell>
          <cell r="P530" t="str">
            <v>HORA</v>
          </cell>
          <cell r="Q530">
            <v>0.9</v>
          </cell>
        </row>
        <row r="531">
          <cell r="N531" t="str">
            <v>ED-50362</v>
          </cell>
          <cell r="O531" t="str">
            <v>AJUDANTE DE ELETRICISTA COM ENCARGOS COMPLEMENTARES</v>
          </cell>
          <cell r="P531" t="str">
            <v>HORA</v>
          </cell>
          <cell r="Q531">
            <v>0.74</v>
          </cell>
        </row>
        <row r="532">
          <cell r="N532" t="str">
            <v>036436</v>
          </cell>
          <cell r="O532" t="str">
            <v>BLOCO IDC 110 50 PARES COM SUPORTE DE FIXACAO</v>
          </cell>
          <cell r="P532" t="str">
            <v>UN</v>
          </cell>
          <cell r="Q532">
            <v>99.99</v>
          </cell>
        </row>
        <row r="533">
          <cell r="N533"/>
          <cell r="O533"/>
          <cell r="P533" t="str">
            <v>LS =&gt;</v>
          </cell>
          <cell r="Q533">
            <v>1.24</v>
          </cell>
        </row>
        <row r="534">
          <cell r="N534"/>
          <cell r="O534"/>
          <cell r="P534"/>
          <cell r="Q534">
            <v>101.63</v>
          </cell>
        </row>
        <row r="535">
          <cell r="N535"/>
          <cell r="O535"/>
          <cell r="P535"/>
          <cell r="Q535">
            <v>0</v>
          </cell>
        </row>
        <row r="536">
          <cell r="N536" t="str">
            <v>CÓDIGO</v>
          </cell>
          <cell r="O536" t="str">
            <v>DESCRIÇÃO</v>
          </cell>
          <cell r="P536" t="str">
            <v>UND</v>
          </cell>
          <cell r="Q536" t="str">
            <v>Total</v>
          </cell>
        </row>
        <row r="537">
          <cell r="N537" t="str">
            <v>ITC-LAM-005</v>
          </cell>
          <cell r="O537" t="str">
            <v>NOBREAK SENOIDAL 3000VA, ENTRA 110 A 127V - MONOFÁSICO, SAÍDA 110/220V - BIFASICO, AUTONOMIA 30 MIN -BASEADO EM ORSE (13119)</v>
          </cell>
          <cell r="P537" t="str">
            <v>UN</v>
          </cell>
          <cell r="Q537">
            <v>5928.37</v>
          </cell>
        </row>
        <row r="538">
          <cell r="N538" t="str">
            <v>ED-50373</v>
          </cell>
          <cell r="O538" t="str">
            <v>ELETRICISTA COM ENCARGOS COMPLEMENTARES</v>
          </cell>
          <cell r="P538" t="str">
            <v>HORA</v>
          </cell>
          <cell r="Q538">
            <v>20.61</v>
          </cell>
        </row>
        <row r="539">
          <cell r="N539" t="str">
            <v>ED-50362</v>
          </cell>
          <cell r="O539" t="str">
            <v>AJUDANTE DE ELETRICISTA COM ENCARGOS COMPLEMENTARES</v>
          </cell>
          <cell r="P539" t="str">
            <v>HORA</v>
          </cell>
          <cell r="Q539">
            <v>16.86</v>
          </cell>
        </row>
        <row r="540">
          <cell r="N540" t="str">
            <v>ITC.LAM.005</v>
          </cell>
          <cell r="O540" t="str">
            <v>NOBREAK SENOIDAL 3000VA, ENTRA 110 A 127V - MONOFÁSICO, SAÍDA 110/220V - BIFASICO, AUTONOMIA 30 MIN</v>
          </cell>
          <cell r="P540" t="str">
            <v>UN</v>
          </cell>
          <cell r="Q540">
            <v>5890.9</v>
          </cell>
        </row>
        <row r="541">
          <cell r="N541"/>
          <cell r="O541"/>
          <cell r="P541" t="str">
            <v>LS =&gt;</v>
          </cell>
          <cell r="Q541">
            <v>28.47</v>
          </cell>
        </row>
        <row r="542">
          <cell r="N542"/>
          <cell r="O542"/>
          <cell r="P542"/>
          <cell r="Q542">
            <v>5928.37</v>
          </cell>
        </row>
        <row r="543">
          <cell r="N543"/>
          <cell r="O543"/>
          <cell r="P543"/>
          <cell r="Q543">
            <v>0</v>
          </cell>
        </row>
        <row r="544">
          <cell r="N544" t="str">
            <v>CÓDIGO</v>
          </cell>
          <cell r="O544" t="str">
            <v>DESCRIÇÃO</v>
          </cell>
          <cell r="P544" t="str">
            <v>UND</v>
          </cell>
          <cell r="Q544" t="str">
            <v>Total</v>
          </cell>
        </row>
        <row r="545">
          <cell r="N545" t="str">
            <v>ITC-LAM-096</v>
          </cell>
          <cell r="O545" t="str">
            <v>CONECTOR ATERRINSERT PARA REBARS COM ROSCA FÊMEA M12, FORNECIMENTO E INSTALAÇÃO - BASEADO EM CPOS/CDHU (42.05.270) ´</v>
          </cell>
          <cell r="P545" t="str">
            <v>UN</v>
          </cell>
          <cell r="Q545">
            <v>69.98</v>
          </cell>
        </row>
        <row r="546">
          <cell r="N546" t="str">
            <v>ED-50373</v>
          </cell>
          <cell r="O546" t="str">
            <v>ELETRICISTA COM ENCARGOS COMPLEMENTARES</v>
          </cell>
          <cell r="P546" t="str">
            <v>HORA</v>
          </cell>
          <cell r="Q546">
            <v>5.49</v>
          </cell>
        </row>
        <row r="547">
          <cell r="N547" t="str">
            <v>ED-50362</v>
          </cell>
          <cell r="O547" t="str">
            <v>AJUDANTE DE ELETRICISTA COM ENCARGOS COMPLEMENTARES</v>
          </cell>
          <cell r="P547" t="str">
            <v>HORA</v>
          </cell>
          <cell r="Q547">
            <v>4.49</v>
          </cell>
        </row>
        <row r="548">
          <cell r="N548" t="str">
            <v>ITC.LAM.096</v>
          </cell>
          <cell r="O548" t="str">
            <v>CONECTOR ATERRINSERT PARA REBARS COM ROSCA FÊMEA M12</v>
          </cell>
          <cell r="P548" t="str">
            <v>UN</v>
          </cell>
          <cell r="Q548">
            <v>60</v>
          </cell>
        </row>
        <row r="549">
          <cell r="N549"/>
          <cell r="O549"/>
          <cell r="P549" t="str">
            <v>LS =&gt;</v>
          </cell>
          <cell r="Q549">
            <v>7.58</v>
          </cell>
        </row>
        <row r="550">
          <cell r="N550"/>
          <cell r="O550"/>
          <cell r="P550"/>
          <cell r="Q550">
            <v>69.98</v>
          </cell>
        </row>
        <row r="551">
          <cell r="N551"/>
          <cell r="O551"/>
          <cell r="P551"/>
          <cell r="Q551">
            <v>0</v>
          </cell>
        </row>
        <row r="552">
          <cell r="N552" t="str">
            <v>CÓDIGO</v>
          </cell>
          <cell r="O552" t="str">
            <v>DESCRIÇÃO</v>
          </cell>
          <cell r="P552" t="str">
            <v>UND</v>
          </cell>
          <cell r="Q552" t="str">
            <v>Total</v>
          </cell>
        </row>
        <row r="553">
          <cell r="N553" t="str">
            <v>ITC-LAM-097</v>
          </cell>
          <cell r="O553" t="str">
            <v>CONECTOR ESTANHADO COM PINO M12 PARA ATERRINSERT® E CABOS 16 À 70MM² REF.: TEL-630 OU EQUIVALENTE.</v>
          </cell>
          <cell r="P553" t="str">
            <v>UND</v>
          </cell>
          <cell r="Q553">
            <v>56.18</v>
          </cell>
        </row>
        <row r="554">
          <cell r="N554" t="str">
            <v>ED-50373</v>
          </cell>
          <cell r="O554" t="str">
            <v>ELETRICISTA COM ENCARGOS COMPLEMENTARES</v>
          </cell>
          <cell r="P554" t="str">
            <v>HORA</v>
          </cell>
          <cell r="Q554">
            <v>5.49</v>
          </cell>
        </row>
        <row r="555">
          <cell r="N555" t="str">
            <v>ED-50362</v>
          </cell>
          <cell r="O555" t="str">
            <v>AJUDANTE DE ELETRICISTA COM ENCARGOS COMPLEMENTARES</v>
          </cell>
          <cell r="P555" t="str">
            <v>HORA</v>
          </cell>
          <cell r="Q555">
            <v>4.49</v>
          </cell>
        </row>
        <row r="556">
          <cell r="N556" t="str">
            <v>ITC.LAM.097</v>
          </cell>
          <cell r="O556" t="str">
            <v>CONECTOR ESTANHADO COM PINO M12 PARA ATERRINSERTO E CABOS 16 À 70MM²</v>
          </cell>
          <cell r="P556" t="str">
            <v>UN</v>
          </cell>
          <cell r="Q556">
            <v>46.2</v>
          </cell>
        </row>
        <row r="557">
          <cell r="N557"/>
          <cell r="O557"/>
          <cell r="P557" t="str">
            <v>LS =&gt;</v>
          </cell>
          <cell r="Q557">
            <v>7.58</v>
          </cell>
        </row>
        <row r="558">
          <cell r="N558"/>
          <cell r="O558"/>
          <cell r="P558"/>
          <cell r="Q558">
            <v>56.18</v>
          </cell>
        </row>
        <row r="559">
          <cell r="N559"/>
          <cell r="O559"/>
          <cell r="P559"/>
          <cell r="Q559">
            <v>0</v>
          </cell>
        </row>
        <row r="560">
          <cell r="N560" t="str">
            <v>CÓDIGO</v>
          </cell>
          <cell r="O560" t="str">
            <v>DESCRIÇÃO</v>
          </cell>
          <cell r="P560" t="str">
            <v>UND</v>
          </cell>
          <cell r="Q560" t="str">
            <v>Total</v>
          </cell>
        </row>
        <row r="561">
          <cell r="N561" t="str">
            <v>ITC-LAM-098</v>
          </cell>
          <cell r="O561" t="str">
            <v>PARAFUSO FENDA 1/4", COM ARRUELA E PORCA (FORNECIMENTO E COLOCAÇÃO) - BASEADA EM ORSE (9831)</v>
          </cell>
          <cell r="P561" t="str">
            <v>UN</v>
          </cell>
          <cell r="Q561">
            <v>1.1299999999999999</v>
          </cell>
        </row>
        <row r="562">
          <cell r="N562" t="str">
            <v>ED-50373</v>
          </cell>
          <cell r="O562" t="str">
            <v>ELETRICISTA COM ENCARGOS COMPLEMENTARES</v>
          </cell>
          <cell r="P562" t="str">
            <v>HORA</v>
          </cell>
          <cell r="Q562">
            <v>0.27</v>
          </cell>
        </row>
        <row r="563">
          <cell r="N563" t="str">
            <v>74.51.30</v>
          </cell>
          <cell r="O563" t="str">
            <v>ARRUELA DE PRESSÃO EM AÇO INOX Ø1/4"</v>
          </cell>
          <cell r="P563" t="str">
            <v>UN</v>
          </cell>
          <cell r="Q563">
            <v>0.2</v>
          </cell>
        </row>
        <row r="564">
          <cell r="N564" t="str">
            <v>00039997</v>
          </cell>
          <cell r="O564" t="str">
            <v>PORCA ZINCADA, SEXTAVADA, DIAMETRO 1/4"</v>
          </cell>
          <cell r="P564" t="str">
            <v>UN</v>
          </cell>
          <cell r="Q564">
            <v>0.41</v>
          </cell>
        </row>
        <row r="565">
          <cell r="N565" t="str">
            <v>00004377</v>
          </cell>
          <cell r="O565" t="str">
            <v>PARAFUSO DE ACO ZINCADO COM ROSCA SOBERBA, CABECA CHATA E FENDA SIMPLES, DIAMETRO 4,2 MM, COMPRIMENTO * 32 * MM</v>
          </cell>
          <cell r="P565" t="str">
            <v>UN</v>
          </cell>
          <cell r="Q565">
            <v>0.25</v>
          </cell>
        </row>
        <row r="566">
          <cell r="N566"/>
          <cell r="O566"/>
          <cell r="P566" t="str">
            <v>LS =&gt;</v>
          </cell>
          <cell r="Q566">
            <v>0.21</v>
          </cell>
        </row>
        <row r="567">
          <cell r="N567"/>
          <cell r="O567"/>
          <cell r="P567"/>
          <cell r="Q567">
            <v>1.1299999999999999</v>
          </cell>
        </row>
        <row r="568">
          <cell r="N568"/>
          <cell r="O568"/>
          <cell r="P568"/>
          <cell r="Q568">
            <v>0</v>
          </cell>
        </row>
        <row r="569">
          <cell r="N569" t="str">
            <v>CÓDIGO</v>
          </cell>
          <cell r="O569" t="str">
            <v>DESCRIÇÃO</v>
          </cell>
          <cell r="P569" t="str">
            <v>UND</v>
          </cell>
          <cell r="Q569" t="str">
            <v>Total</v>
          </cell>
        </row>
        <row r="570">
          <cell r="N570" t="str">
            <v>ITC-LAM-099</v>
          </cell>
          <cell r="O570" t="str">
            <v>PARAFUSO CABEÇA CHATA EM ALUMÍNIO 1/4" - FORNECIMENTO E COLOCAÇÃO - BASEADO EM ORSE (11036)</v>
          </cell>
          <cell r="P570" t="str">
            <v>UN</v>
          </cell>
          <cell r="Q570">
            <v>0.68</v>
          </cell>
        </row>
        <row r="571">
          <cell r="N571" t="str">
            <v>ED-50373</v>
          </cell>
          <cell r="O571" t="str">
            <v>ELETRICISTA COM ENCARGOS COMPLEMENTARES</v>
          </cell>
          <cell r="P571" t="str">
            <v>HORA</v>
          </cell>
          <cell r="Q571">
            <v>0.27</v>
          </cell>
        </row>
        <row r="572">
          <cell r="N572" t="str">
            <v>11898</v>
          </cell>
          <cell r="O572" t="str">
            <v>PARAFUSO CABEÇA CHATA EM ALUMÍNIO 1/4" X 7/8"</v>
          </cell>
          <cell r="P572" t="str">
            <v>UN</v>
          </cell>
          <cell r="Q572">
            <v>0.41</v>
          </cell>
        </row>
        <row r="573">
          <cell r="N573"/>
          <cell r="O573"/>
          <cell r="P573" t="str">
            <v>LS =&gt;</v>
          </cell>
          <cell r="Q573">
            <v>0.21</v>
          </cell>
        </row>
        <row r="574">
          <cell r="N574"/>
          <cell r="O574"/>
          <cell r="P574"/>
          <cell r="Q574">
            <v>0.68</v>
          </cell>
        </row>
        <row r="575">
          <cell r="N575"/>
          <cell r="O575"/>
          <cell r="P575"/>
          <cell r="Q575">
            <v>0</v>
          </cell>
        </row>
        <row r="576">
          <cell r="N576" t="str">
            <v>CÓDIGO</v>
          </cell>
          <cell r="O576" t="str">
            <v>DESCRIÇÃO</v>
          </cell>
          <cell r="P576" t="str">
            <v>UND</v>
          </cell>
          <cell r="Q576" t="str">
            <v>Total</v>
          </cell>
        </row>
        <row r="577">
          <cell r="N577" t="str">
            <v>ITC-LAM-100</v>
          </cell>
          <cell r="O577" t="str">
            <v>MOLDE 16-2 A 35-2 PARA SOLDA EXOTERMICA - BASEADO EM SUDECAP (11.92.43)</v>
          </cell>
          <cell r="P577" t="str">
            <v>UN</v>
          </cell>
          <cell r="Q577">
            <v>102.76</v>
          </cell>
        </row>
        <row r="578">
          <cell r="N578" t="str">
            <v>ED-50373</v>
          </cell>
          <cell r="O578" t="str">
            <v>ELETRICISTA COM ENCARGOS COMPLEMENTARES</v>
          </cell>
          <cell r="P578" t="str">
            <v>HORA</v>
          </cell>
          <cell r="Q578">
            <v>13.74</v>
          </cell>
        </row>
        <row r="579">
          <cell r="N579" t="str">
            <v>ED-50362</v>
          </cell>
          <cell r="O579" t="str">
            <v>AJUDANTE DE ELETRICISTA COM ENCARGOS COMPLEMENTARES</v>
          </cell>
          <cell r="P579" t="str">
            <v>HORA</v>
          </cell>
          <cell r="Q579">
            <v>11.24</v>
          </cell>
        </row>
        <row r="580">
          <cell r="N580" t="str">
            <v>P.19.000.048080</v>
          </cell>
          <cell r="O580" t="str">
            <v>MOLDE PARA SOLDA EXOTÉRMICA CONEXÃO CABO-CABO HORIZONTAL EM X, BITOLA DO CABO DE 16-16MM² A 35-35MM²; REFERÊNCIA UXA DA UNISOLDA OU EQUIVALENTE</v>
          </cell>
          <cell r="P580" t="str">
            <v>UN</v>
          </cell>
          <cell r="Q580">
            <v>77.78</v>
          </cell>
        </row>
        <row r="581">
          <cell r="N581"/>
          <cell r="O581"/>
          <cell r="P581" t="str">
            <v>LS =&gt;</v>
          </cell>
          <cell r="Q581">
            <v>18.98</v>
          </cell>
        </row>
        <row r="582">
          <cell r="N582"/>
          <cell r="O582"/>
          <cell r="P582"/>
          <cell r="Q582">
            <v>102.76</v>
          </cell>
        </row>
        <row r="583">
          <cell r="N583"/>
          <cell r="O583"/>
          <cell r="P583"/>
          <cell r="Q583">
            <v>0</v>
          </cell>
        </row>
        <row r="584">
          <cell r="N584" t="str">
            <v>CÓDIGO</v>
          </cell>
          <cell r="O584" t="str">
            <v>DESCRIÇÃO</v>
          </cell>
          <cell r="P584" t="str">
            <v>UND</v>
          </cell>
          <cell r="Q584" t="str">
            <v>Total</v>
          </cell>
        </row>
        <row r="585">
          <cell r="N585" t="str">
            <v>ITC-LAM-101</v>
          </cell>
          <cell r="O585" t="str">
            <v>FORNECIMENTO DE MOLDE DE SOLDA EXOTÉRMICA PARA CABO 95 MM² - BASEADO EM ORSE (10916)</v>
          </cell>
          <cell r="P585" t="str">
            <v>UN</v>
          </cell>
          <cell r="Q585">
            <v>352</v>
          </cell>
        </row>
        <row r="586">
          <cell r="N586" t="str">
            <v>11096</v>
          </cell>
          <cell r="O586" t="str">
            <v>MOLDE DE SOLDA EXOTÉRMICA PARA CABO COBRE NU 95 MM²</v>
          </cell>
          <cell r="P586" t="str">
            <v>UN</v>
          </cell>
          <cell r="Q586">
            <v>352</v>
          </cell>
        </row>
        <row r="587">
          <cell r="N587"/>
          <cell r="O587"/>
          <cell r="P587" t="str">
            <v>LS =&gt;</v>
          </cell>
          <cell r="Q587">
            <v>0</v>
          </cell>
        </row>
        <row r="588">
          <cell r="N588"/>
          <cell r="O588"/>
          <cell r="P588"/>
          <cell r="Q588">
            <v>352</v>
          </cell>
        </row>
        <row r="589">
          <cell r="N589"/>
          <cell r="O589"/>
          <cell r="P589"/>
          <cell r="Q589">
            <v>0</v>
          </cell>
        </row>
        <row r="590">
          <cell r="N590" t="str">
            <v>CÓDIGO</v>
          </cell>
          <cell r="O590" t="str">
            <v>DESCRIÇÃO</v>
          </cell>
          <cell r="P590" t="str">
            <v>UND</v>
          </cell>
          <cell r="Q590" t="str">
            <v>Total</v>
          </cell>
        </row>
        <row r="591">
          <cell r="N591" t="str">
            <v>ITC-LAM-102</v>
          </cell>
          <cell r="O591" t="str">
            <v>FORNECIMENTO E INSTALAÇÃO DE CARTUCHO Nº25 A 45 PARA SOLDA EXOTERMICA - BASEADO EM SUDECAP (11.92.44)</v>
          </cell>
          <cell r="P591" t="str">
            <v>UN</v>
          </cell>
          <cell r="Q591">
            <v>22.81</v>
          </cell>
        </row>
        <row r="592">
          <cell r="N592" t="str">
            <v>ED-50373</v>
          </cell>
          <cell r="O592" t="str">
            <v>ELETRICISTA COM ENCARGOS COMPLEMENTARES</v>
          </cell>
          <cell r="P592" t="str">
            <v>HORA</v>
          </cell>
          <cell r="Q592">
            <v>8.24</v>
          </cell>
        </row>
        <row r="593">
          <cell r="N593" t="str">
            <v>ED-50362</v>
          </cell>
          <cell r="O593" t="str">
            <v>AJUDANTE DE ELETRICISTA COM ENCARGOS COMPLEMENTARES</v>
          </cell>
          <cell r="P593" t="str">
            <v>HORA</v>
          </cell>
          <cell r="Q593">
            <v>6.74</v>
          </cell>
        </row>
        <row r="594">
          <cell r="N594" t="str">
            <v>P.19.000.048071</v>
          </cell>
          <cell r="O594" t="str">
            <v>KIT SOLDA COM CARTUCHO PARA SOLDA EXOTÉRMICA N. 25 A 45</v>
          </cell>
          <cell r="P594" t="str">
            <v>UN</v>
          </cell>
          <cell r="Q594">
            <v>7.83</v>
          </cell>
        </row>
        <row r="595">
          <cell r="N595"/>
          <cell r="O595"/>
          <cell r="P595" t="str">
            <v>LS =&gt;</v>
          </cell>
          <cell r="Q595">
            <v>11.38</v>
          </cell>
        </row>
        <row r="596">
          <cell r="N596"/>
          <cell r="O596"/>
          <cell r="P596"/>
          <cell r="Q596">
            <v>22.81</v>
          </cell>
        </row>
        <row r="597">
          <cell r="N597"/>
          <cell r="O597"/>
          <cell r="P597"/>
          <cell r="Q597">
            <v>0</v>
          </cell>
        </row>
        <row r="598">
          <cell r="N598" t="str">
            <v>CÓDIGO</v>
          </cell>
          <cell r="O598" t="str">
            <v>DESCRIÇÃO</v>
          </cell>
          <cell r="P598" t="str">
            <v>UND</v>
          </cell>
          <cell r="Q598" t="str">
            <v>Total</v>
          </cell>
        </row>
        <row r="599">
          <cell r="N599" t="str">
            <v>ITC-LAM-021</v>
          </cell>
          <cell r="O599" t="str">
            <v>GRELHA DE INSUFLAMENTO/RETORNO, EM ALUMÍNIO ATÉ 0,25 M2 (FORNECIMENTO E MONTAGEM) - BASEADO EM SEINFRA (C3873)</v>
          </cell>
          <cell r="P599" t="str">
            <v>UN</v>
          </cell>
          <cell r="Q599">
            <v>175.36</v>
          </cell>
        </row>
        <row r="600">
          <cell r="N600" t="str">
            <v>I7363</v>
          </cell>
          <cell r="O600" t="str">
            <v>GRELHAS DE INSUFLAMENTO/RETORNO EM ALUMÍNIO ATÉ 0,25 M2 (FORN. E MONTAGEM)</v>
          </cell>
          <cell r="P600" t="str">
            <v>UN</v>
          </cell>
          <cell r="Q600">
            <v>175.36</v>
          </cell>
        </row>
        <row r="601">
          <cell r="N601"/>
          <cell r="O601"/>
          <cell r="P601" t="str">
            <v>LS =&gt;</v>
          </cell>
          <cell r="Q601">
            <v>0</v>
          </cell>
        </row>
        <row r="602">
          <cell r="N602"/>
          <cell r="O602"/>
          <cell r="P602"/>
          <cell r="Q602">
            <v>175.36</v>
          </cell>
        </row>
        <row r="603">
          <cell r="N603"/>
          <cell r="O603"/>
          <cell r="P603"/>
          <cell r="Q603">
            <v>0</v>
          </cell>
        </row>
        <row r="604">
          <cell r="N604" t="str">
            <v>CÓDIGO</v>
          </cell>
          <cell r="O604" t="str">
            <v>DESCRIÇÃO</v>
          </cell>
          <cell r="P604" t="str">
            <v>UND</v>
          </cell>
          <cell r="Q604" t="str">
            <v>Total</v>
          </cell>
        </row>
        <row r="605">
          <cell r="N605" t="str">
            <v>ITC-LAM-022</v>
          </cell>
          <cell r="O605" t="str">
            <v>GRELHA PARA EXAUSTÃO TAM: 225 X 125 MM - BASEADO EM SBC (070184)</v>
          </cell>
          <cell r="P605" t="str">
            <v>UN</v>
          </cell>
          <cell r="Q605">
            <v>174.28</v>
          </cell>
        </row>
        <row r="606">
          <cell r="N606" t="str">
            <v>88275</v>
          </cell>
          <cell r="O606" t="str">
            <v>MECÃNICO DE EQUIPAMENTOS PESADOS COM ENCARGOS COMPLEMENTARES</v>
          </cell>
          <cell r="P606" t="str">
            <v>H</v>
          </cell>
          <cell r="Q606">
            <v>60.49</v>
          </cell>
        </row>
        <row r="607">
          <cell r="N607" t="str">
            <v>ED-50366</v>
          </cell>
          <cell r="O607" t="str">
            <v>AJUDANTE ESPECIALIZADO COM ENCARGOS COMPLEMENTARES</v>
          </cell>
          <cell r="P607" t="str">
            <v>HORA</v>
          </cell>
          <cell r="Q607">
            <v>39.18</v>
          </cell>
        </row>
        <row r="608">
          <cell r="N608" t="str">
            <v>Q.04.000.031429</v>
          </cell>
          <cell r="O608" t="str">
            <v>GRELHA DE RETORNO/EXAUSTÃO COM REGISTRO, MODELO AR-AG; TAMANHO: 0,03 M² A 0,06 M²</v>
          </cell>
          <cell r="P608" t="str">
            <v>M²</v>
          </cell>
          <cell r="Q608">
            <v>74.61</v>
          </cell>
        </row>
        <row r="609">
          <cell r="N609"/>
          <cell r="O609"/>
          <cell r="P609" t="str">
            <v>LS =&gt;</v>
          </cell>
          <cell r="Q609">
            <v>81.62</v>
          </cell>
        </row>
        <row r="610">
          <cell r="N610"/>
          <cell r="O610"/>
          <cell r="P610"/>
          <cell r="Q610">
            <v>174.28</v>
          </cell>
        </row>
        <row r="611">
          <cell r="N611"/>
          <cell r="O611"/>
          <cell r="P611"/>
          <cell r="Q611">
            <v>0</v>
          </cell>
        </row>
        <row r="612">
          <cell r="N612" t="str">
            <v>CÓDIGO</v>
          </cell>
          <cell r="O612" t="str">
            <v>DESCRIÇÃO</v>
          </cell>
          <cell r="P612" t="str">
            <v>UND</v>
          </cell>
          <cell r="Q612" t="str">
            <v>Total</v>
          </cell>
        </row>
        <row r="613">
          <cell r="N613" t="str">
            <v>ITC-LAM-023</v>
          </cell>
          <cell r="O613" t="str">
            <v>GRELHA PARA EXAUSTÃO TAM: 225 X 165 MM - BASEADO EM SBC (070184)</v>
          </cell>
          <cell r="P613" t="str">
            <v>UN</v>
          </cell>
          <cell r="Q613">
            <v>199.15</v>
          </cell>
        </row>
        <row r="614">
          <cell r="N614" t="str">
            <v>88275</v>
          </cell>
          <cell r="O614" t="str">
            <v>MECÃNICO DE EQUIPAMENTOS PESADOS COM ENCARGOS COMPLEMENTARES</v>
          </cell>
          <cell r="P614" t="str">
            <v>H</v>
          </cell>
          <cell r="Q614">
            <v>60.49</v>
          </cell>
        </row>
        <row r="615">
          <cell r="N615" t="str">
            <v>ED-50366</v>
          </cell>
          <cell r="O615" t="str">
            <v>AJUDANTE ESPECIALIZADO COM ENCARGOS COMPLEMENTARES</v>
          </cell>
          <cell r="P615" t="str">
            <v>HORA</v>
          </cell>
          <cell r="Q615">
            <v>39.18</v>
          </cell>
        </row>
        <row r="616">
          <cell r="N616" t="str">
            <v>Q.04.000.031429</v>
          </cell>
          <cell r="O616" t="str">
            <v>GRELHA DE RETORNO/EXAUSTÃO COM REGISTRO, MODELO AR-AG; TAMANHO: 0,03 M² A 0,06 M²</v>
          </cell>
          <cell r="P616" t="str">
            <v>M²</v>
          </cell>
          <cell r="Q616">
            <v>99.48</v>
          </cell>
        </row>
        <row r="617">
          <cell r="N617"/>
          <cell r="O617"/>
          <cell r="P617" t="str">
            <v>LS =&gt;</v>
          </cell>
          <cell r="Q617">
            <v>81.62</v>
          </cell>
        </row>
        <row r="618">
          <cell r="N618"/>
          <cell r="O618"/>
          <cell r="P618"/>
          <cell r="Q618">
            <v>199.15</v>
          </cell>
        </row>
        <row r="619">
          <cell r="N619"/>
          <cell r="O619"/>
          <cell r="P619"/>
          <cell r="Q619">
            <v>0</v>
          </cell>
        </row>
        <row r="620">
          <cell r="N620" t="str">
            <v>CÓDIGO</v>
          </cell>
          <cell r="O620" t="str">
            <v>DESCRIÇÃO</v>
          </cell>
          <cell r="P620" t="str">
            <v>UND</v>
          </cell>
          <cell r="Q620" t="str">
            <v>Total</v>
          </cell>
        </row>
        <row r="621">
          <cell r="N621" t="str">
            <v>ITC-LAM-024</v>
          </cell>
          <cell r="O621" t="str">
            <v>GRELHA PARA EXAUSTÃO TAM: 325 X 125 MM - BASEADO EM SBC (070184)</v>
          </cell>
          <cell r="P621" t="str">
            <v>UN</v>
          </cell>
          <cell r="Q621">
            <v>199.15</v>
          </cell>
        </row>
        <row r="622">
          <cell r="N622" t="str">
            <v>88275</v>
          </cell>
          <cell r="O622" t="str">
            <v>MECÃNICO DE EQUIPAMENTOS PESADOS COM ENCARGOS COMPLEMENTARES</v>
          </cell>
          <cell r="P622" t="str">
            <v>H</v>
          </cell>
          <cell r="Q622">
            <v>60.49</v>
          </cell>
        </row>
        <row r="623">
          <cell r="N623" t="str">
            <v>ED-50366</v>
          </cell>
          <cell r="O623" t="str">
            <v>AJUDANTE ESPECIALIZADO COM ENCARGOS COMPLEMENTARES</v>
          </cell>
          <cell r="P623" t="str">
            <v>HORA</v>
          </cell>
          <cell r="Q623">
            <v>39.18</v>
          </cell>
        </row>
        <row r="624">
          <cell r="N624" t="str">
            <v>Q.04.000.031429</v>
          </cell>
          <cell r="O624" t="str">
            <v>GRELHA DE RETORNO/EXAUSTÃO COM REGISTRO, MODELO AR-AG; TAMANHO: 0,03 M² A 0,06 M²</v>
          </cell>
          <cell r="P624" t="str">
            <v>M²</v>
          </cell>
          <cell r="Q624">
            <v>99.48</v>
          </cell>
        </row>
        <row r="625">
          <cell r="N625"/>
          <cell r="O625"/>
          <cell r="P625" t="str">
            <v>LS =&gt;</v>
          </cell>
          <cell r="Q625">
            <v>81.62</v>
          </cell>
        </row>
        <row r="626">
          <cell r="N626"/>
          <cell r="O626"/>
          <cell r="P626"/>
          <cell r="Q626">
            <v>199.15</v>
          </cell>
        </row>
        <row r="627">
          <cell r="N627"/>
          <cell r="O627"/>
          <cell r="P627"/>
          <cell r="Q627">
            <v>0</v>
          </cell>
        </row>
        <row r="628">
          <cell r="N628" t="str">
            <v>CÓDIGO</v>
          </cell>
          <cell r="O628" t="str">
            <v>DESCRIÇÃO</v>
          </cell>
          <cell r="P628" t="str">
            <v>UND</v>
          </cell>
          <cell r="Q628" t="str">
            <v>Total</v>
          </cell>
        </row>
        <row r="629">
          <cell r="N629" t="str">
            <v>ITC-LAM-025</v>
          </cell>
          <cell r="O629" t="str">
            <v>GRELHA PARA EXAUSTÃO TAM: 525 X 165 MM - BASEADO EM SBC (070184)</v>
          </cell>
          <cell r="P629" t="str">
            <v>UN</v>
          </cell>
          <cell r="Q629">
            <v>256.86</v>
          </cell>
        </row>
        <row r="630">
          <cell r="N630" t="str">
            <v>88275</v>
          </cell>
          <cell r="O630" t="str">
            <v>MECÃNICO DE EQUIPAMENTOS PESADOS COM ENCARGOS COMPLEMENTARES</v>
          </cell>
          <cell r="P630" t="str">
            <v>H</v>
          </cell>
          <cell r="Q630">
            <v>60.49</v>
          </cell>
        </row>
        <row r="631">
          <cell r="N631" t="str">
            <v>ED-50366</v>
          </cell>
          <cell r="O631" t="str">
            <v>AJUDANTE ESPECIALIZADO COM ENCARGOS COMPLEMENTARES</v>
          </cell>
          <cell r="P631" t="str">
            <v>HORA</v>
          </cell>
          <cell r="Q631">
            <v>39.18</v>
          </cell>
        </row>
        <row r="632">
          <cell r="N632" t="str">
            <v>Q.04.000.031430</v>
          </cell>
          <cell r="O632" t="str">
            <v>GRELHA DE RETORNO/EXAUSTÃO COM REGISTRO, MODELO AR-AG; TAMANHO: 0,07 M² A 0,13 M²</v>
          </cell>
          <cell r="P632" t="str">
            <v>M²</v>
          </cell>
          <cell r="Q632">
            <v>157.19</v>
          </cell>
        </row>
        <row r="633">
          <cell r="N633"/>
          <cell r="O633"/>
          <cell r="P633" t="str">
            <v>LS =&gt;</v>
          </cell>
          <cell r="Q633">
            <v>81.62</v>
          </cell>
        </row>
        <row r="634">
          <cell r="N634"/>
          <cell r="O634"/>
          <cell r="P634"/>
          <cell r="Q634">
            <v>256.86</v>
          </cell>
        </row>
        <row r="635">
          <cell r="N635"/>
          <cell r="O635"/>
          <cell r="P635"/>
          <cell r="Q635">
            <v>0</v>
          </cell>
        </row>
        <row r="636">
          <cell r="N636" t="str">
            <v>CÓDIGO</v>
          </cell>
          <cell r="O636" t="str">
            <v>DESCRIÇÃO</v>
          </cell>
          <cell r="P636" t="str">
            <v>UND</v>
          </cell>
          <cell r="Q636" t="str">
            <v>Total</v>
          </cell>
        </row>
        <row r="637">
          <cell r="N637" t="str">
            <v>ITC-LAM-026</v>
          </cell>
          <cell r="O637" t="str">
            <v>DIFUSOR PARA INSUFLAMENTO DE AR COM PLENUM- BASEADO EM CPOS/CDHU (61.10.511)</v>
          </cell>
          <cell r="P637" t="str">
            <v>M²</v>
          </cell>
          <cell r="Q637">
            <v>4439.37</v>
          </cell>
        </row>
        <row r="638">
          <cell r="N638" t="str">
            <v>ED-50380</v>
          </cell>
          <cell r="O638" t="str">
            <v>MONTADOR COM ENCARGOS COMPLEMENTARES</v>
          </cell>
          <cell r="P638" t="str">
            <v>HORA</v>
          </cell>
          <cell r="Q638">
            <v>84.21</v>
          </cell>
        </row>
        <row r="639">
          <cell r="N639" t="str">
            <v>ED-50366</v>
          </cell>
          <cell r="O639" t="str">
            <v>AJUDANTE ESPECIALIZADO COM ENCARGOS COMPLEMENTARES</v>
          </cell>
          <cell r="P639" t="str">
            <v>HORA</v>
          </cell>
          <cell r="Q639">
            <v>81.34</v>
          </cell>
        </row>
        <row r="640">
          <cell r="N640" t="str">
            <v>Q.04.000.031425</v>
          </cell>
          <cell r="O640" t="str">
            <v>DIFUSOR PARA INSUFLAMENTO DE AR COM PLENUM, MODELO ADLK-S-AG, TAMANHOS 2,3,4,E 5; REF. TROX OU EQUIVALENTE</v>
          </cell>
          <cell r="P640" t="str">
            <v>M²</v>
          </cell>
          <cell r="Q640">
            <v>4273.82</v>
          </cell>
        </row>
        <row r="641">
          <cell r="N641"/>
          <cell r="O641"/>
          <cell r="P641" t="str">
            <v>LS =&gt;</v>
          </cell>
          <cell r="Q641">
            <v>128.09</v>
          </cell>
        </row>
        <row r="642">
          <cell r="N642"/>
          <cell r="O642"/>
          <cell r="P642"/>
          <cell r="Q642">
            <v>4439.37</v>
          </cell>
        </row>
        <row r="643">
          <cell r="N643"/>
          <cell r="O643"/>
          <cell r="P643"/>
          <cell r="Q643">
            <v>0</v>
          </cell>
        </row>
        <row r="644">
          <cell r="N644" t="str">
            <v>CÓDIGO</v>
          </cell>
          <cell r="O644" t="str">
            <v>DESCRIÇÃO</v>
          </cell>
          <cell r="P644" t="str">
            <v>UND</v>
          </cell>
          <cell r="Q644" t="str">
            <v>Total</v>
          </cell>
        </row>
        <row r="645">
          <cell r="N645" t="str">
            <v>ITC-LAM-027</v>
          </cell>
          <cell r="O645" t="str">
            <v>DAMPER DE REGULAGEM MANUAL, TAMANHO: ATÉ 0,14 M² - BASEADO EM CPOS/CDHU (61.10.403)</v>
          </cell>
          <cell r="P645" t="str">
            <v>M²</v>
          </cell>
          <cell r="Q645">
            <v>2203.13</v>
          </cell>
        </row>
        <row r="646">
          <cell r="N646" t="str">
            <v>ED-50380</v>
          </cell>
          <cell r="O646" t="str">
            <v>MONTADOR COM ENCARGOS COMPLEMENTARES</v>
          </cell>
          <cell r="P646" t="str">
            <v>HORA</v>
          </cell>
          <cell r="Q646">
            <v>36.090000000000003</v>
          </cell>
        </row>
        <row r="647">
          <cell r="N647" t="str">
            <v>ED-50366</v>
          </cell>
          <cell r="O647" t="str">
            <v>AJUDANTE ESPECIALIZADO COM ENCARGOS COMPLEMENTARES</v>
          </cell>
          <cell r="P647" t="str">
            <v>HORA</v>
          </cell>
          <cell r="Q647">
            <v>34.86</v>
          </cell>
        </row>
        <row r="648">
          <cell r="N648" t="str">
            <v>Q.04.000.031409</v>
          </cell>
          <cell r="O648" t="str">
            <v>DAMPER DE REGULAGEM MANUAL, MODELO RG-B; TAMANHO: 0,10 M² A 0,14 M²; REFERÊNCIA COMERCIAL: TROX, DIFUS-AR OU EQUIVALENTE</v>
          </cell>
          <cell r="P648" t="str">
            <v>M²</v>
          </cell>
          <cell r="Q648">
            <v>2132.1799999999998</v>
          </cell>
        </row>
        <row r="649">
          <cell r="N649"/>
          <cell r="O649"/>
          <cell r="P649" t="str">
            <v>LS =&gt;</v>
          </cell>
          <cell r="Q649">
            <v>54.89</v>
          </cell>
        </row>
        <row r="650">
          <cell r="N650"/>
          <cell r="O650"/>
          <cell r="P650"/>
          <cell r="Q650">
            <v>2203.13</v>
          </cell>
        </row>
        <row r="651">
          <cell r="N651"/>
          <cell r="O651"/>
          <cell r="P651"/>
          <cell r="Q651">
            <v>0</v>
          </cell>
        </row>
        <row r="652">
          <cell r="N652" t="str">
            <v>CÓDIGO</v>
          </cell>
          <cell r="O652" t="str">
            <v>DESCRIÇÃO</v>
          </cell>
          <cell r="P652" t="str">
            <v>UND</v>
          </cell>
          <cell r="Q652" t="str">
            <v>Total</v>
          </cell>
        </row>
        <row r="653">
          <cell r="N653" t="str">
            <v>ITC-LAM-028</v>
          </cell>
          <cell r="O653" t="str">
            <v>REGISTRO PARA CONTROLE VAZÃO DE EXAUSTÃO, MOD. JN-A, TAM. 600X345MM - BASEADO EM CPOS/CDHU (61.10.403)</v>
          </cell>
          <cell r="P653" t="str">
            <v>UN</v>
          </cell>
          <cell r="Q653">
            <v>597.01</v>
          </cell>
        </row>
        <row r="654">
          <cell r="N654" t="str">
            <v>ED-50380</v>
          </cell>
          <cell r="O654" t="str">
            <v>MONTADOR COM ENCARGOS COMPLEMENTARES</v>
          </cell>
          <cell r="P654" t="str">
            <v>HORA</v>
          </cell>
          <cell r="Q654">
            <v>8.42</v>
          </cell>
        </row>
        <row r="655">
          <cell r="N655" t="str">
            <v>ED-50366</v>
          </cell>
          <cell r="O655" t="str">
            <v>AJUDANTE ESPECIALIZADO COM ENCARGOS COMPLEMENTARES</v>
          </cell>
          <cell r="P655" t="str">
            <v>HORA</v>
          </cell>
          <cell r="Q655">
            <v>8.1300000000000008</v>
          </cell>
        </row>
        <row r="656">
          <cell r="N656" t="str">
            <v>ITC.LAM.028</v>
          </cell>
          <cell r="O656" t="str">
            <v>REGISTRO PARA CONTROLE VAZÃO DE EXAUSTÃO, MOD. JN-A, TAM. 600X345MM, REF.: TROX OU EQUIVALENTE.</v>
          </cell>
          <cell r="P656" t="str">
            <v>UN</v>
          </cell>
          <cell r="Q656">
            <v>580.46</v>
          </cell>
        </row>
        <row r="657">
          <cell r="N657"/>
          <cell r="O657"/>
          <cell r="P657" t="str">
            <v>LS =&gt;</v>
          </cell>
          <cell r="Q657">
            <v>12.8</v>
          </cell>
        </row>
        <row r="658">
          <cell r="N658"/>
          <cell r="O658"/>
          <cell r="P658"/>
          <cell r="Q658">
            <v>597.01</v>
          </cell>
        </row>
        <row r="659">
          <cell r="N659"/>
          <cell r="O659"/>
          <cell r="P659"/>
          <cell r="Q659">
            <v>0</v>
          </cell>
        </row>
        <row r="660">
          <cell r="N660" t="str">
            <v>CÓDIGO</v>
          </cell>
          <cell r="O660" t="str">
            <v>DESCRIÇÃO</v>
          </cell>
          <cell r="P660" t="str">
            <v>UND</v>
          </cell>
          <cell r="Q660" t="str">
            <v>Total</v>
          </cell>
        </row>
        <row r="661">
          <cell r="N661" t="str">
            <v>ITC-LAM-058</v>
          </cell>
          <cell r="O661" t="str">
            <v>DAMPER DE REGULAGEM MANUAL, TAMANHO: A PARTIR DE 0,14 M² - BASEADO EM CPOS/CDHU (61.10.403)</v>
          </cell>
          <cell r="P661" t="str">
            <v>M²</v>
          </cell>
          <cell r="Q661">
            <v>1495.28</v>
          </cell>
        </row>
        <row r="662">
          <cell r="N662" t="str">
            <v>ED-50380</v>
          </cell>
          <cell r="O662" t="str">
            <v>MONTADOR COM ENCARGOS COMPLEMENTARES</v>
          </cell>
          <cell r="P662" t="str">
            <v>HORA</v>
          </cell>
          <cell r="Q662">
            <v>36.090000000000003</v>
          </cell>
        </row>
        <row r="663">
          <cell r="N663" t="str">
            <v>ED-50366</v>
          </cell>
          <cell r="O663" t="str">
            <v>AJUDANTE ESPECIALIZADO COM ENCARGOS COMPLEMENTARES</v>
          </cell>
          <cell r="P663" t="str">
            <v>HORA</v>
          </cell>
          <cell r="Q663">
            <v>34.86</v>
          </cell>
        </row>
        <row r="664">
          <cell r="N664" t="str">
            <v>Q.04.000.031418</v>
          </cell>
          <cell r="O664" t="str">
            <v>DAMPER DE REGULAGEM MANUAL, MODELO RG-B; TAMANHO: 0,21 M² A 0,40 M²; REF. TROX, DIFUS-AR OU EQUIVALENTE</v>
          </cell>
          <cell r="P664" t="str">
            <v>M²</v>
          </cell>
          <cell r="Q664">
            <v>1424.33</v>
          </cell>
        </row>
        <row r="665">
          <cell r="N665"/>
          <cell r="O665"/>
          <cell r="P665" t="str">
            <v>LS =&gt;</v>
          </cell>
          <cell r="Q665">
            <v>54.89</v>
          </cell>
        </row>
        <row r="666">
          <cell r="N666"/>
          <cell r="O666"/>
          <cell r="P666"/>
          <cell r="Q666">
            <v>1495.28</v>
          </cell>
        </row>
        <row r="667">
          <cell r="N667"/>
          <cell r="O667"/>
          <cell r="P667"/>
          <cell r="Q667">
            <v>0</v>
          </cell>
        </row>
        <row r="668">
          <cell r="N668" t="str">
            <v>CÓDIGO</v>
          </cell>
          <cell r="O668" t="str">
            <v>DESCRIÇÃO</v>
          </cell>
          <cell r="P668" t="str">
            <v>UND</v>
          </cell>
          <cell r="Q668" t="str">
            <v>Total</v>
          </cell>
        </row>
        <row r="669">
          <cell r="N669" t="str">
            <v>ITC-LAM-029</v>
          </cell>
          <cell r="O669" t="str">
            <v>GRADE PARA CAPTAÇÃO DE AR EXTERNO MOD S150 - BASEADO EM CPOS/CDHU (61.10.574)</v>
          </cell>
          <cell r="P669" t="str">
            <v>UN</v>
          </cell>
          <cell r="Q669">
            <v>24.64</v>
          </cell>
        </row>
        <row r="670">
          <cell r="N670" t="str">
            <v>ED-50380</v>
          </cell>
          <cell r="O670" t="str">
            <v>MONTADOR COM ENCARGOS COMPLEMENTARES</v>
          </cell>
          <cell r="P670" t="str">
            <v>HORA</v>
          </cell>
          <cell r="Q670">
            <v>1.53</v>
          </cell>
        </row>
        <row r="671">
          <cell r="N671" t="str">
            <v>ED-50367</v>
          </cell>
          <cell r="O671" t="str">
            <v>SERVENTE COM ENCARGOS COMPLEMENTARES</v>
          </cell>
          <cell r="P671" t="str">
            <v>HORA</v>
          </cell>
          <cell r="Q671">
            <v>1.26</v>
          </cell>
        </row>
        <row r="672">
          <cell r="N672" t="str">
            <v>ITC.LAM.029</v>
          </cell>
          <cell r="O672" t="str">
            <v>GRADES METÁLICAS PARA CAPTÇÃO DE AR EXTERNO, MOD. S150</v>
          </cell>
          <cell r="P672" t="str">
            <v>UN</v>
          </cell>
          <cell r="Q672">
            <v>21.85</v>
          </cell>
        </row>
        <row r="673">
          <cell r="N673"/>
          <cell r="O673"/>
          <cell r="P673" t="str">
            <v>LS =&gt;</v>
          </cell>
          <cell r="Q673">
            <v>2.11</v>
          </cell>
        </row>
        <row r="674">
          <cell r="N674"/>
          <cell r="O674"/>
          <cell r="P674"/>
          <cell r="Q674">
            <v>24.64</v>
          </cell>
        </row>
        <row r="675">
          <cell r="N675"/>
          <cell r="O675"/>
          <cell r="P675"/>
          <cell r="Q675">
            <v>0</v>
          </cell>
        </row>
        <row r="676">
          <cell r="N676" t="str">
            <v>CÓDIGO</v>
          </cell>
          <cell r="O676" t="str">
            <v>DESCRIÇÃO</v>
          </cell>
          <cell r="P676" t="str">
            <v>UND</v>
          </cell>
          <cell r="Q676" t="str">
            <v>Total</v>
          </cell>
        </row>
        <row r="677">
          <cell r="N677" t="str">
            <v>ITC-LAM-030</v>
          </cell>
          <cell r="O677" t="str">
            <v>GRELHAS PARA DESCARGA DO AR EXTERNO, MOD. GR-100 - BASEADA DA ORSE (11518)</v>
          </cell>
          <cell r="P677" t="str">
            <v>UN</v>
          </cell>
          <cell r="Q677">
            <v>24.82</v>
          </cell>
        </row>
        <row r="678">
          <cell r="N678" t="str">
            <v>100308</v>
          </cell>
          <cell r="O678" t="str">
            <v>MECÂNICO DE REFRIGERAÇÃO COM ENCARGOS COMPLEMENTARES</v>
          </cell>
          <cell r="P678" t="str">
            <v>H</v>
          </cell>
          <cell r="Q678">
            <v>9.02</v>
          </cell>
        </row>
        <row r="679">
          <cell r="N679" t="str">
            <v>ITC.LAM.030</v>
          </cell>
          <cell r="O679" t="str">
            <v>GRADE EM PLÁSTICO PARA DESCARGA DE AR, MOD. GR-100</v>
          </cell>
          <cell r="P679" t="str">
            <v>UN</v>
          </cell>
          <cell r="Q679">
            <v>15.8</v>
          </cell>
        </row>
        <row r="680">
          <cell r="N680"/>
          <cell r="O680"/>
          <cell r="P680" t="str">
            <v>LS =&gt;</v>
          </cell>
          <cell r="Q680">
            <v>7.22</v>
          </cell>
        </row>
        <row r="681">
          <cell r="N681"/>
          <cell r="O681"/>
          <cell r="P681"/>
          <cell r="Q681">
            <v>24.82</v>
          </cell>
        </row>
        <row r="682">
          <cell r="N682"/>
          <cell r="O682"/>
          <cell r="P682"/>
          <cell r="Q682">
            <v>0</v>
          </cell>
        </row>
        <row r="683">
          <cell r="N683" t="str">
            <v>CÓDIGO</v>
          </cell>
          <cell r="O683" t="str">
            <v>DESCRIÇÃO</v>
          </cell>
          <cell r="P683" t="str">
            <v>UND</v>
          </cell>
          <cell r="Q683" t="str">
            <v>Total</v>
          </cell>
        </row>
        <row r="684">
          <cell r="N684" t="str">
            <v>ITC-LAM-031</v>
          </cell>
          <cell r="O684" t="str">
            <v>GRELHAS PARA DESCARGA DO AR EXTERNO, MOD. GRI-200 - BASEADA DA ORSE (11518)</v>
          </cell>
          <cell r="P684" t="str">
            <v>UN</v>
          </cell>
          <cell r="Q684">
            <v>47.74</v>
          </cell>
        </row>
        <row r="685">
          <cell r="N685" t="str">
            <v>ED-50373</v>
          </cell>
          <cell r="O685" t="str">
            <v>ELETRICISTA COM ENCARGOS COMPLEMENTARES</v>
          </cell>
          <cell r="P685" t="str">
            <v>HORA</v>
          </cell>
          <cell r="Q685">
            <v>8.24</v>
          </cell>
        </row>
        <row r="686">
          <cell r="N686" t="str">
            <v>ITC.LAM.031</v>
          </cell>
          <cell r="O686" t="str">
            <v>GRADE EM PLÁSTICO PARA DESCARGA DE AR, MOD. GRI-200</v>
          </cell>
          <cell r="P686" t="str">
            <v>UN</v>
          </cell>
          <cell r="Q686">
            <v>39.5</v>
          </cell>
        </row>
        <row r="687">
          <cell r="N687"/>
          <cell r="O687"/>
          <cell r="P687" t="str">
            <v>LS =&gt;</v>
          </cell>
          <cell r="Q687">
            <v>6.44</v>
          </cell>
        </row>
        <row r="688">
          <cell r="N688"/>
          <cell r="O688"/>
          <cell r="P688"/>
          <cell r="Q688">
            <v>47.74</v>
          </cell>
        </row>
        <row r="689">
          <cell r="N689"/>
          <cell r="O689"/>
          <cell r="P689"/>
          <cell r="Q689">
            <v>0</v>
          </cell>
        </row>
        <row r="690">
          <cell r="N690" t="str">
            <v>CÓDIGO</v>
          </cell>
          <cell r="O690" t="str">
            <v>DESCRIÇÃO</v>
          </cell>
          <cell r="P690" t="str">
            <v>UND</v>
          </cell>
          <cell r="Q690" t="str">
            <v>Total</v>
          </cell>
        </row>
        <row r="691">
          <cell r="N691" t="str">
            <v>ITC-LAM-032</v>
          </cell>
          <cell r="O691" t="str">
            <v>CONJUNTO PARA TOMADA DE AR EXTERNO COMPOSTA DE (VENEZIANA+FILTRO+REGISTRO) - BASEADO EM SBC (070578)</v>
          </cell>
          <cell r="P691" t="str">
            <v>UN</v>
          </cell>
          <cell r="Q691">
            <v>288.36</v>
          </cell>
        </row>
        <row r="692">
          <cell r="N692" t="str">
            <v>88275</v>
          </cell>
          <cell r="O692" t="str">
            <v>MECÃNICO DE EQUIPAMENTOS PESADOS COM ENCARGOS COMPLEMENTARES</v>
          </cell>
          <cell r="P692" t="str">
            <v>H</v>
          </cell>
          <cell r="Q692">
            <v>52.92</v>
          </cell>
        </row>
        <row r="693">
          <cell r="N693" t="str">
            <v>ED-50366</v>
          </cell>
          <cell r="O693" t="str">
            <v>AJUDANTE ESPECIALIZADO COM ENCARGOS COMPLEMENTARES</v>
          </cell>
          <cell r="P693" t="str">
            <v>HORA</v>
          </cell>
          <cell r="Q693">
            <v>39.18</v>
          </cell>
        </row>
        <row r="694">
          <cell r="N694" t="str">
            <v>12655</v>
          </cell>
          <cell r="O694" t="str">
            <v>GRELHAS. DIFUSORES, DAMPER SOB PRESSÃO, TOMADA DE AR EXTERIOR COM FILTRAGEM, FIXAÇÃO E DEMAIS ACESSÓRIOS (INFRAESTRUTURA P/SISTEMA PACKAGE DE CLIMATIZAÇÃO)- FORNECIMENTO E INSTALAÇÃO - PAVILHÃO EXISTENTE DO CCS</v>
          </cell>
          <cell r="P694" t="str">
            <v>UN</v>
          </cell>
          <cell r="Q694">
            <v>196.26</v>
          </cell>
        </row>
        <row r="695">
          <cell r="N695"/>
          <cell r="O695"/>
          <cell r="P695" t="str">
            <v>LS =&gt;</v>
          </cell>
          <cell r="Q695">
            <v>75.069999999999993</v>
          </cell>
        </row>
        <row r="696">
          <cell r="N696"/>
          <cell r="O696"/>
          <cell r="P696"/>
          <cell r="Q696">
            <v>288.36</v>
          </cell>
        </row>
        <row r="697">
          <cell r="N697"/>
          <cell r="O697"/>
          <cell r="P697"/>
          <cell r="Q697">
            <v>0</v>
          </cell>
        </row>
        <row r="698">
          <cell r="N698" t="str">
            <v>CÓDIGO</v>
          </cell>
          <cell r="O698" t="str">
            <v>DESCRIÇÃO</v>
          </cell>
          <cell r="P698" t="str">
            <v>UND</v>
          </cell>
          <cell r="Q698" t="str">
            <v>Total</v>
          </cell>
        </row>
        <row r="699">
          <cell r="N699" t="str">
            <v>ITC-LAM-033</v>
          </cell>
          <cell r="O699" t="str">
            <v>VENTILADOR / EXAUSTOR E INSUFLADOR DE AR COM FILTRO FH 150 G4 + F8 - BASEADO EM SBC (070523)</v>
          </cell>
          <cell r="P699" t="str">
            <v>UN</v>
          </cell>
          <cell r="Q699">
            <v>5127.5600000000004</v>
          </cell>
        </row>
        <row r="700">
          <cell r="N700" t="str">
            <v>88275</v>
          </cell>
          <cell r="O700" t="str">
            <v>MECÃNICO DE EQUIPAMENTOS PESADOS COM ENCARGOS COMPLEMENTARES</v>
          </cell>
          <cell r="P700" t="str">
            <v>H</v>
          </cell>
          <cell r="Q700">
            <v>220.01</v>
          </cell>
        </row>
        <row r="701">
          <cell r="N701" t="str">
            <v>ED-50366</v>
          </cell>
          <cell r="O701" t="str">
            <v>AJUDANTE ESPECIALIZADO COM ENCARGOS COMPLEMENTARES</v>
          </cell>
          <cell r="P701" t="str">
            <v>HORA</v>
          </cell>
          <cell r="Q701">
            <v>142.5</v>
          </cell>
        </row>
        <row r="702">
          <cell r="N702" t="str">
            <v>ITC.LAM.033</v>
          </cell>
          <cell r="O702" t="str">
            <v>VENTILADOR, MOD. FH 150 COM FILTRO G4+F8</v>
          </cell>
          <cell r="P702" t="str">
            <v>UN</v>
          </cell>
          <cell r="Q702">
            <v>4765.05</v>
          </cell>
        </row>
        <row r="703">
          <cell r="N703"/>
          <cell r="O703"/>
          <cell r="P703" t="str">
            <v>LS =&gt;</v>
          </cell>
          <cell r="Q703">
            <v>296.88</v>
          </cell>
        </row>
        <row r="704">
          <cell r="N704"/>
          <cell r="O704"/>
          <cell r="P704"/>
          <cell r="Q704">
            <v>5127.5600000000004</v>
          </cell>
        </row>
        <row r="705">
          <cell r="N705"/>
          <cell r="O705"/>
          <cell r="P705"/>
          <cell r="Q705">
            <v>0</v>
          </cell>
        </row>
        <row r="706">
          <cell r="N706" t="str">
            <v>CÓDIGO</v>
          </cell>
          <cell r="O706" t="str">
            <v>DESCRIÇÃO</v>
          </cell>
          <cell r="P706" t="str">
            <v>UND</v>
          </cell>
          <cell r="Q706" t="str">
            <v>Total</v>
          </cell>
        </row>
        <row r="707">
          <cell r="N707" t="str">
            <v>ITC-LAM-034</v>
          </cell>
          <cell r="O707" t="str">
            <v>VENTILADOR / EXAUSTOR E INSUFLADOR DE AR COM FILTRO FH 315 G4 + F8 - BASEADO EM SBC (070523)</v>
          </cell>
          <cell r="P707" t="str">
            <v>UN</v>
          </cell>
          <cell r="Q707">
            <v>6406.97</v>
          </cell>
        </row>
        <row r="708">
          <cell r="N708" t="str">
            <v>88275</v>
          </cell>
          <cell r="O708" t="str">
            <v>MECÃNICO DE EQUIPAMENTOS PESADOS COM ENCARGOS COMPLEMENTARES</v>
          </cell>
          <cell r="P708" t="str">
            <v>H</v>
          </cell>
          <cell r="Q708">
            <v>220.01</v>
          </cell>
        </row>
        <row r="709">
          <cell r="N709" t="str">
            <v>ED-50366</v>
          </cell>
          <cell r="O709" t="str">
            <v>AJUDANTE ESPECIALIZADO COM ENCARGOS COMPLEMENTARES</v>
          </cell>
          <cell r="P709" t="str">
            <v>HORA</v>
          </cell>
          <cell r="Q709">
            <v>142.5</v>
          </cell>
        </row>
        <row r="710">
          <cell r="N710" t="str">
            <v>ITC.LAM.034</v>
          </cell>
          <cell r="O710" t="str">
            <v>VENTILADOR, MOD. FH 315 COM FILTRO G4+F8</v>
          </cell>
          <cell r="P710" t="str">
            <v>UN</v>
          </cell>
          <cell r="Q710">
            <v>6044.46</v>
          </cell>
        </row>
        <row r="711">
          <cell r="N711"/>
          <cell r="O711"/>
          <cell r="P711" t="str">
            <v>LS =&gt;</v>
          </cell>
          <cell r="Q711">
            <v>296.88</v>
          </cell>
        </row>
        <row r="712">
          <cell r="N712"/>
          <cell r="O712"/>
          <cell r="P712"/>
          <cell r="Q712">
            <v>6406.97</v>
          </cell>
        </row>
        <row r="713">
          <cell r="N713"/>
          <cell r="O713"/>
          <cell r="P713"/>
          <cell r="Q713">
            <v>0</v>
          </cell>
        </row>
        <row r="714">
          <cell r="N714" t="str">
            <v>CÓDIGO</v>
          </cell>
          <cell r="O714" t="str">
            <v>DESCRIÇÃO</v>
          </cell>
          <cell r="P714" t="str">
            <v>UND</v>
          </cell>
          <cell r="Q714" t="str">
            <v>Total</v>
          </cell>
        </row>
        <row r="715">
          <cell r="N715" t="str">
            <v>ITC-LAM-035</v>
          </cell>
          <cell r="O715" t="str">
            <v>VENTILADOR / EXAUSTOR E INSUFLADOR DE AR COM FILTRO FH 400 G4 + F8 - BASEADO EM SBC (070523)</v>
          </cell>
          <cell r="P715" t="str">
            <v>UN</v>
          </cell>
          <cell r="Q715">
            <v>9840.5300000000007</v>
          </cell>
        </row>
        <row r="716">
          <cell r="N716" t="str">
            <v>88275</v>
          </cell>
          <cell r="O716" t="str">
            <v>MECÃNICO DE EQUIPAMENTOS PESADOS COM ENCARGOS COMPLEMENTARES</v>
          </cell>
          <cell r="P716" t="str">
            <v>H</v>
          </cell>
          <cell r="Q716">
            <v>220.01</v>
          </cell>
        </row>
        <row r="717">
          <cell r="N717" t="str">
            <v>ED-50366</v>
          </cell>
          <cell r="O717" t="str">
            <v>AJUDANTE ESPECIALIZADO COM ENCARGOS COMPLEMENTARES</v>
          </cell>
          <cell r="P717" t="str">
            <v>HORA</v>
          </cell>
          <cell r="Q717">
            <v>142.5</v>
          </cell>
        </row>
        <row r="718">
          <cell r="N718" t="str">
            <v>ITC.LAM.035</v>
          </cell>
          <cell r="O718" t="str">
            <v>VENTILADOR, MOD. FH 400 COM FILTRO G4+F8</v>
          </cell>
          <cell r="P718" t="str">
            <v>UN</v>
          </cell>
          <cell r="Q718">
            <v>9478.02</v>
          </cell>
        </row>
        <row r="719">
          <cell r="N719"/>
          <cell r="O719"/>
          <cell r="P719" t="str">
            <v>LS =&gt;</v>
          </cell>
          <cell r="Q719">
            <v>296.88</v>
          </cell>
        </row>
        <row r="720">
          <cell r="N720"/>
          <cell r="O720"/>
          <cell r="P720"/>
          <cell r="Q720">
            <v>9840.5300000000007</v>
          </cell>
        </row>
        <row r="721">
          <cell r="N721"/>
          <cell r="O721"/>
          <cell r="P721"/>
          <cell r="Q721">
            <v>0</v>
          </cell>
        </row>
        <row r="722">
          <cell r="N722" t="str">
            <v>CÓDIGO</v>
          </cell>
          <cell r="O722" t="str">
            <v>DESCRIÇÃO</v>
          </cell>
          <cell r="P722" t="str">
            <v>UND</v>
          </cell>
          <cell r="Q722" t="str">
            <v>Total</v>
          </cell>
        </row>
        <row r="723">
          <cell r="N723" t="str">
            <v>ITC-LAM-036</v>
          </cell>
          <cell r="O723" t="str">
            <v>VENTILADOR / EXAUSTOR AXIAL TD-MIXVENT, 150/160N - BASEADO EM SBC (070852)</v>
          </cell>
          <cell r="P723" t="str">
            <v>UN</v>
          </cell>
          <cell r="Q723">
            <v>69.790000000000006</v>
          </cell>
        </row>
        <row r="724">
          <cell r="N724" t="str">
            <v>88275</v>
          </cell>
          <cell r="O724" t="str">
            <v>MECÃNICO DE EQUIPAMENTOS PESADOS COM ENCARGOS COMPLEMENTARES</v>
          </cell>
          <cell r="P724" t="str">
            <v>H</v>
          </cell>
          <cell r="Q724">
            <v>36.99</v>
          </cell>
        </row>
        <row r="725">
          <cell r="N725" t="str">
            <v>ED-50366</v>
          </cell>
          <cell r="O725" t="str">
            <v>AJUDANTE ESPECIALIZADO COM ENCARGOS COMPLEMENTARES</v>
          </cell>
          <cell r="P725" t="str">
            <v>HORA</v>
          </cell>
          <cell r="Q725">
            <v>32.79</v>
          </cell>
        </row>
        <row r="726">
          <cell r="N726" t="str">
            <v>ITC.LAM.036</v>
          </cell>
          <cell r="O726" t="str">
            <v>VENTILADORES AXIAL, MOD. TD-MIXVENT 150/160N</v>
          </cell>
          <cell r="P726" t="str">
            <v>UN</v>
          </cell>
          <cell r="Q726">
            <v>0.01</v>
          </cell>
        </row>
        <row r="727">
          <cell r="N727"/>
          <cell r="O727"/>
          <cell r="P727" t="str">
            <v>LS =&gt;</v>
          </cell>
          <cell r="Q727">
            <v>56.51</v>
          </cell>
        </row>
        <row r="728">
          <cell r="N728"/>
          <cell r="O728"/>
          <cell r="P728"/>
          <cell r="Q728">
            <v>69.790000000000006</v>
          </cell>
        </row>
        <row r="729">
          <cell r="N729"/>
          <cell r="O729"/>
          <cell r="P729"/>
          <cell r="Q729">
            <v>0</v>
          </cell>
        </row>
        <row r="730">
          <cell r="N730" t="str">
            <v>CÓDIGO</v>
          </cell>
          <cell r="O730" t="str">
            <v>DESCRIÇÃO</v>
          </cell>
          <cell r="P730" t="str">
            <v>UND</v>
          </cell>
          <cell r="Q730" t="str">
            <v>Total</v>
          </cell>
        </row>
        <row r="731">
          <cell r="N731" t="str">
            <v>ITC-LAM-037</v>
          </cell>
          <cell r="O731" t="str">
            <v>VENTILADOR / EXAUSTOR AXIAL TD-MIXVENT, 500/150 - BASEADO EM SBC (070852)</v>
          </cell>
          <cell r="P731" t="str">
            <v>UN</v>
          </cell>
          <cell r="Q731">
            <v>1169.92</v>
          </cell>
        </row>
        <row r="732">
          <cell r="N732" t="str">
            <v>88275</v>
          </cell>
          <cell r="O732" t="str">
            <v>MECÃNICO DE EQUIPAMENTOS PESADOS COM ENCARGOS COMPLEMENTARES</v>
          </cell>
          <cell r="P732" t="str">
            <v>H</v>
          </cell>
          <cell r="Q732">
            <v>36.99</v>
          </cell>
        </row>
        <row r="733">
          <cell r="N733" t="str">
            <v>ED-50366</v>
          </cell>
          <cell r="O733" t="str">
            <v>AJUDANTE ESPECIALIZADO COM ENCARGOS COMPLEMENTARES</v>
          </cell>
          <cell r="P733" t="str">
            <v>HORA</v>
          </cell>
          <cell r="Q733">
            <v>32.79</v>
          </cell>
        </row>
        <row r="734">
          <cell r="N734" t="str">
            <v>ITC.LAM.037</v>
          </cell>
          <cell r="O734" t="str">
            <v>VENTILADORES AXIAL, MOD. TD-MIXVENT 500/150 ALIMENTAÇÃO</v>
          </cell>
          <cell r="P734" t="str">
            <v>UN</v>
          </cell>
          <cell r="Q734">
            <v>1100.1400000000001</v>
          </cell>
        </row>
        <row r="735">
          <cell r="N735"/>
          <cell r="O735"/>
          <cell r="P735" t="str">
            <v>LS =&gt;</v>
          </cell>
          <cell r="Q735">
            <v>56.51</v>
          </cell>
        </row>
        <row r="736">
          <cell r="N736"/>
          <cell r="O736"/>
          <cell r="P736"/>
          <cell r="Q736">
            <v>1169.92</v>
          </cell>
        </row>
        <row r="737">
          <cell r="N737"/>
          <cell r="O737"/>
          <cell r="P737"/>
          <cell r="Q737">
            <v>0</v>
          </cell>
        </row>
        <row r="738">
          <cell r="N738" t="str">
            <v>CÓDIGO</v>
          </cell>
          <cell r="O738" t="str">
            <v>DESCRIÇÃO</v>
          </cell>
          <cell r="P738" t="str">
            <v>UND</v>
          </cell>
          <cell r="Q738" t="str">
            <v>Total</v>
          </cell>
        </row>
        <row r="739">
          <cell r="N739" t="str">
            <v>ITC-LAM-038</v>
          </cell>
          <cell r="O739" t="str">
            <v>VENTILADOR / EXAUSTOR AXIAL TD-MIXVENT, 325/125 - BASEADO EM SBC (070852)</v>
          </cell>
          <cell r="P739" t="str">
            <v>UN</v>
          </cell>
          <cell r="Q739">
            <v>69.790000000000006</v>
          </cell>
        </row>
        <row r="740">
          <cell r="N740" t="str">
            <v>88275</v>
          </cell>
          <cell r="O740" t="str">
            <v>MECÃNICO DE EQUIPAMENTOS PESADOS COM ENCARGOS COMPLEMENTARES</v>
          </cell>
          <cell r="P740" t="str">
            <v>H</v>
          </cell>
          <cell r="Q740">
            <v>36.99</v>
          </cell>
        </row>
        <row r="741">
          <cell r="N741" t="str">
            <v>ED-50366</v>
          </cell>
          <cell r="O741" t="str">
            <v>AJUDANTE ESPECIALIZADO COM ENCARGOS COMPLEMENTARES</v>
          </cell>
          <cell r="P741" t="str">
            <v>HORA</v>
          </cell>
          <cell r="Q741">
            <v>32.79</v>
          </cell>
        </row>
        <row r="742">
          <cell r="N742" t="str">
            <v>ITC.LAM.038</v>
          </cell>
          <cell r="O742" t="str">
            <v>VENTILADORES AXIAL, MOD. TD-MIXVENT 325/125</v>
          </cell>
          <cell r="P742" t="str">
            <v>UN</v>
          </cell>
          <cell r="Q742">
            <v>0.01</v>
          </cell>
        </row>
        <row r="743">
          <cell r="N743"/>
          <cell r="O743"/>
          <cell r="P743" t="str">
            <v>LS =&gt;</v>
          </cell>
          <cell r="Q743">
            <v>56.51</v>
          </cell>
        </row>
        <row r="744">
          <cell r="N744"/>
          <cell r="O744"/>
          <cell r="P744"/>
          <cell r="Q744">
            <v>69.790000000000006</v>
          </cell>
        </row>
        <row r="745">
          <cell r="N745"/>
          <cell r="O745"/>
          <cell r="P745"/>
          <cell r="Q745">
            <v>0</v>
          </cell>
        </row>
        <row r="746">
          <cell r="N746" t="str">
            <v>CÓDIGO</v>
          </cell>
          <cell r="O746" t="str">
            <v>DESCRIÇÃO</v>
          </cell>
          <cell r="P746" t="str">
            <v>UND</v>
          </cell>
          <cell r="Q746" t="str">
            <v>Total</v>
          </cell>
        </row>
        <row r="747">
          <cell r="N747" t="str">
            <v>ITC-LAM-039</v>
          </cell>
          <cell r="O747" t="str">
            <v>VENTILADOR / EXAUSTOR AXIAL TD-MIXVENT, 6000/400 - BASEADO EM SBC (070852)</v>
          </cell>
          <cell r="P747" t="str">
            <v>UN</v>
          </cell>
          <cell r="Q747">
            <v>8182.34</v>
          </cell>
        </row>
        <row r="748">
          <cell r="N748" t="str">
            <v>88275</v>
          </cell>
          <cell r="O748" t="str">
            <v>MECÃNICO DE EQUIPAMENTOS PESADOS COM ENCARGOS COMPLEMENTARES</v>
          </cell>
          <cell r="P748" t="str">
            <v>H</v>
          </cell>
          <cell r="Q748">
            <v>36.99</v>
          </cell>
        </row>
        <row r="749">
          <cell r="N749" t="str">
            <v>ED-50366</v>
          </cell>
          <cell r="O749" t="str">
            <v>AJUDANTE ESPECIALIZADO COM ENCARGOS COMPLEMENTARES</v>
          </cell>
          <cell r="P749" t="str">
            <v>HORA</v>
          </cell>
          <cell r="Q749">
            <v>32.79</v>
          </cell>
        </row>
        <row r="750">
          <cell r="N750" t="str">
            <v>ITC.LAM.039</v>
          </cell>
          <cell r="O750" t="str">
            <v>VENTILADORES AXIAL, MOD. TD-MIXVENT 600/400</v>
          </cell>
          <cell r="P750" t="str">
            <v>UN</v>
          </cell>
          <cell r="Q750">
            <v>8112.56</v>
          </cell>
        </row>
        <row r="751">
          <cell r="N751"/>
          <cell r="O751"/>
          <cell r="P751" t="str">
            <v>LS =&gt;</v>
          </cell>
          <cell r="Q751">
            <v>56.51</v>
          </cell>
        </row>
        <row r="752">
          <cell r="N752"/>
          <cell r="O752"/>
          <cell r="P752"/>
          <cell r="Q752">
            <v>8182.34</v>
          </cell>
        </row>
        <row r="753">
          <cell r="N753"/>
          <cell r="O753"/>
          <cell r="P753"/>
          <cell r="Q753">
            <v>0</v>
          </cell>
        </row>
        <row r="754">
          <cell r="N754" t="str">
            <v>CÓDIGO</v>
          </cell>
          <cell r="O754" t="str">
            <v>DESCRIÇÃO</v>
          </cell>
          <cell r="P754" t="str">
            <v>UND</v>
          </cell>
          <cell r="Q754" t="str">
            <v>Total</v>
          </cell>
        </row>
        <row r="755">
          <cell r="N755" t="str">
            <v>ITC-LAM-040</v>
          </cell>
          <cell r="O755" t="str">
            <v>EVAPORADORA TIPO VRF, MOD. MVC-224WV2WN1, CAP. NOMINAL (HP) 08, TAM. (LXAXP) 960X1615X765MM, CARACTERÍSCAS ELÉTRICAS 220V/3F/60HZ, REF.: MIDEA CARRIER OU EQUIVALENTE. - BASEADO EM SBC (070931)</v>
          </cell>
          <cell r="P755" t="str">
            <v>UN</v>
          </cell>
          <cell r="Q755">
            <v>44061.08</v>
          </cell>
        </row>
        <row r="756">
          <cell r="N756" t="str">
            <v>ED-50362</v>
          </cell>
          <cell r="O756" t="str">
            <v>AJUDANTE DE ELETRICISTA COM ENCARGOS COMPLEMENTARES</v>
          </cell>
          <cell r="P756" t="str">
            <v>HORA</v>
          </cell>
          <cell r="Q756">
            <v>71.05</v>
          </cell>
        </row>
        <row r="757">
          <cell r="N757" t="str">
            <v>ED-50373</v>
          </cell>
          <cell r="O757" t="str">
            <v>ELETRICISTA COM ENCARGOS COMPLEMENTARES</v>
          </cell>
          <cell r="P757" t="str">
            <v>HORA</v>
          </cell>
          <cell r="Q757">
            <v>115.82</v>
          </cell>
        </row>
        <row r="758">
          <cell r="N758" t="str">
            <v>Q.04.000.031001</v>
          </cell>
          <cell r="O758" t="str">
            <v>UNIDADE CONDENSADORA VRF PARA SISTEMA DE AR CONDICIONADO, CAPACIDADE ATÉ 6 TR</v>
          </cell>
          <cell r="P758" t="str">
            <v>UN</v>
          </cell>
          <cell r="Q758">
            <v>43874.21</v>
          </cell>
        </row>
        <row r="759">
          <cell r="N759"/>
          <cell r="O759"/>
          <cell r="P759" t="str">
            <v>LS =&gt;</v>
          </cell>
          <cell r="Q759">
            <v>142.68</v>
          </cell>
        </row>
        <row r="760">
          <cell r="N760"/>
          <cell r="O760"/>
          <cell r="P760"/>
          <cell r="Q760">
            <v>44061.08</v>
          </cell>
        </row>
        <row r="761">
          <cell r="N761"/>
          <cell r="O761"/>
          <cell r="P761"/>
          <cell r="Q761">
            <v>0</v>
          </cell>
        </row>
        <row r="762">
          <cell r="N762" t="str">
            <v>CÓDIGO</v>
          </cell>
          <cell r="O762" t="str">
            <v>DESCRIÇÃO</v>
          </cell>
          <cell r="P762" t="str">
            <v>UND</v>
          </cell>
          <cell r="Q762" t="str">
            <v>Total</v>
          </cell>
        </row>
        <row r="763">
          <cell r="N763" t="str">
            <v>ITC-LAM-041</v>
          </cell>
          <cell r="O763" t="str">
            <v>CONDENSADORA TIPO VRF, MOD. MVC-560WV2WN1, CAP. NOMINAL (HP) 20, TAM. (LXAXP) 1250X1615X765MM, CARACTERÍSCAS ELÉTRICAS 220V/3F/60HZ, REF.: MIDEA CARRIER OU EQUIVALENTE. - BASEADO EM SBC (070931)</v>
          </cell>
          <cell r="P763" t="str">
            <v>UN</v>
          </cell>
          <cell r="Q763">
            <v>44063.49</v>
          </cell>
        </row>
        <row r="764">
          <cell r="N764" t="str">
            <v>ED-50373</v>
          </cell>
          <cell r="O764" t="str">
            <v>ELETRICISTA COM ENCARGOS COMPLEMENTARES</v>
          </cell>
          <cell r="P764" t="str">
            <v>HORA</v>
          </cell>
          <cell r="Q764">
            <v>115.82</v>
          </cell>
        </row>
        <row r="765">
          <cell r="N765" t="str">
            <v>ED-50366</v>
          </cell>
          <cell r="O765" t="str">
            <v>AJUDANTE ESPECIALIZADO COM ENCARGOS COMPLEMENTARES</v>
          </cell>
          <cell r="P765" t="str">
            <v>HORA</v>
          </cell>
          <cell r="Q765">
            <v>73.459999999999994</v>
          </cell>
        </row>
        <row r="766">
          <cell r="N766" t="str">
            <v>Q.04.000.031001</v>
          </cell>
          <cell r="O766" t="str">
            <v>UNIDADE CONDENSADORA VRF PARA SISTEMA DE AR CONDICIONADO, CAPACIDADE ATÉ 6 TR</v>
          </cell>
          <cell r="P766" t="str">
            <v>UN</v>
          </cell>
          <cell r="Q766">
            <v>43874.21</v>
          </cell>
        </row>
        <row r="767">
          <cell r="N767"/>
          <cell r="O767"/>
          <cell r="P767" t="str">
            <v>LS =&gt;</v>
          </cell>
          <cell r="Q767">
            <v>145.41999999999999</v>
          </cell>
        </row>
        <row r="768">
          <cell r="N768"/>
          <cell r="O768"/>
          <cell r="P768"/>
          <cell r="Q768">
            <v>44063.49</v>
          </cell>
        </row>
        <row r="769">
          <cell r="N769"/>
          <cell r="O769"/>
          <cell r="P769"/>
          <cell r="Q769">
            <v>0</v>
          </cell>
        </row>
        <row r="770">
          <cell r="N770" t="str">
            <v>CÓDIGO</v>
          </cell>
          <cell r="O770" t="str">
            <v>DESCRIÇÃO</v>
          </cell>
          <cell r="P770" t="str">
            <v>UND</v>
          </cell>
          <cell r="Q770" t="str">
            <v>Total</v>
          </cell>
        </row>
        <row r="771">
          <cell r="N771" t="str">
            <v>ITC-LAM-042</v>
          </cell>
          <cell r="O771" t="str">
            <v>EVAPORADORA TIPO VRF, MOD. MI2-090T2DHN1, CAP. NOMINAL (BTU/H) 30.700, TAM. (LXAXP) 1230×270×775MM, CARACTERÍSCAS ELÉTRICAS 220V/2F/60HZ, REF.: MIDEA CARRIER OU EQUIVALENTE.- BASEADO EM SBC (070931)</v>
          </cell>
          <cell r="P771" t="str">
            <v>UN</v>
          </cell>
          <cell r="Q771">
            <v>6332.28</v>
          </cell>
        </row>
        <row r="772">
          <cell r="N772" t="str">
            <v>ED-50373</v>
          </cell>
          <cell r="O772" t="str">
            <v>ELETRICISTA COM ENCARGOS COMPLEMENTARES</v>
          </cell>
          <cell r="P772" t="str">
            <v>HORA</v>
          </cell>
          <cell r="Q772">
            <v>115.82</v>
          </cell>
        </row>
        <row r="773">
          <cell r="N773" t="str">
            <v>ED-50366</v>
          </cell>
          <cell r="O773" t="str">
            <v>AJUDANTE ESPECIALIZADO COM ENCARGOS COMPLEMENTARES</v>
          </cell>
          <cell r="P773" t="str">
            <v>HORA</v>
          </cell>
          <cell r="Q773">
            <v>73.459999999999994</v>
          </cell>
        </row>
        <row r="774">
          <cell r="N774" t="str">
            <v>080623</v>
          </cell>
          <cell r="O774" t="str">
            <v>AR CONDICIONADO - UNIDADE EVAPORADORA VRF TIPO PISO/TETO 3,0 TR'S</v>
          </cell>
          <cell r="P774" t="str">
            <v>UN</v>
          </cell>
          <cell r="Q774">
            <v>6143</v>
          </cell>
        </row>
        <row r="775">
          <cell r="N775"/>
          <cell r="O775"/>
          <cell r="P775" t="str">
            <v>LS =&gt;</v>
          </cell>
          <cell r="Q775">
            <v>145.41999999999999</v>
          </cell>
        </row>
        <row r="776">
          <cell r="N776"/>
          <cell r="O776"/>
          <cell r="P776"/>
          <cell r="Q776">
            <v>6332.28</v>
          </cell>
        </row>
        <row r="777">
          <cell r="N777"/>
          <cell r="O777"/>
          <cell r="P777"/>
          <cell r="Q777">
            <v>0</v>
          </cell>
        </row>
        <row r="778">
          <cell r="N778" t="str">
            <v>CÓDIGO</v>
          </cell>
          <cell r="O778" t="str">
            <v>DESCRIÇÃO</v>
          </cell>
          <cell r="P778" t="str">
            <v>UND</v>
          </cell>
          <cell r="Q778" t="str">
            <v>Total</v>
          </cell>
        </row>
        <row r="779">
          <cell r="N779" t="str">
            <v>ITC-LAM-043</v>
          </cell>
          <cell r="O779" t="str">
            <v>EVAPORADORA TIPO VRF, MOD. MI2-140T2DHN1, CAP. NOMINAL (BTU/H) 47.800, TAM. (LXAXP) 1230×270×775MM, CARACTERÍSCAS ELÉTRICAS 220V/2F/60HZ, REF.: MIDEA CARRIER OU EQUIVALENTE..- BASEADO EM SBC (070931)</v>
          </cell>
          <cell r="P779" t="str">
            <v>UN</v>
          </cell>
          <cell r="Q779">
            <v>6712.28</v>
          </cell>
        </row>
        <row r="780">
          <cell r="N780" t="str">
            <v>ED-50373</v>
          </cell>
          <cell r="O780" t="str">
            <v>ELETRICISTA COM ENCARGOS COMPLEMENTARES</v>
          </cell>
          <cell r="P780" t="str">
            <v>HORA</v>
          </cell>
          <cell r="Q780">
            <v>115.82</v>
          </cell>
        </row>
        <row r="781">
          <cell r="N781" t="str">
            <v>ED-50366</v>
          </cell>
          <cell r="O781" t="str">
            <v>AJUDANTE ESPECIALIZADO COM ENCARGOS COMPLEMENTARES</v>
          </cell>
          <cell r="P781" t="str">
            <v>HORA</v>
          </cell>
          <cell r="Q781">
            <v>73.459999999999994</v>
          </cell>
        </row>
        <row r="782">
          <cell r="N782" t="str">
            <v>080625</v>
          </cell>
          <cell r="O782" t="str">
            <v>AR CONDICIONADO - UNIDADE EVAPORADORA VRF TIPO PISO/TETO 4,0 TR'S</v>
          </cell>
          <cell r="P782" t="str">
            <v>UN</v>
          </cell>
          <cell r="Q782">
            <v>6523</v>
          </cell>
        </row>
        <row r="783">
          <cell r="N783"/>
          <cell r="O783"/>
          <cell r="P783" t="str">
            <v>LS =&gt;</v>
          </cell>
          <cell r="Q783">
            <v>145.41999999999999</v>
          </cell>
        </row>
        <row r="784">
          <cell r="N784"/>
          <cell r="O784"/>
          <cell r="P784"/>
          <cell r="Q784">
            <v>6712.28</v>
          </cell>
        </row>
        <row r="785">
          <cell r="N785"/>
          <cell r="O785"/>
          <cell r="P785"/>
          <cell r="Q785">
            <v>0</v>
          </cell>
        </row>
        <row r="786">
          <cell r="N786" t="str">
            <v>CÓDIGO</v>
          </cell>
          <cell r="O786" t="str">
            <v>DESCRIÇÃO</v>
          </cell>
          <cell r="P786" t="str">
            <v>UND</v>
          </cell>
          <cell r="Q786" t="str">
            <v>Total</v>
          </cell>
        </row>
        <row r="787">
          <cell r="N787" t="str">
            <v>ITC-LAM-044</v>
          </cell>
          <cell r="O787" t="str">
            <v>EVAPORADORA TIPO VRF, MI2-250FADHN1, CAP. NOMINAL (BTU/H) 85.200, TAM. (LXAXP) 1454X515X931MM, CARACTERÍSCAS ELÉTRICAS 220V/2F/60HZ, REF.: MIDEA CARRIER OU EQUIVALENTE. (100% AR EXTERNO).- BASEADO EM SBC (070931)</v>
          </cell>
          <cell r="P787" t="str">
            <v>UN</v>
          </cell>
          <cell r="Q787">
            <v>11853.28</v>
          </cell>
        </row>
        <row r="788">
          <cell r="N788" t="str">
            <v>ED-50373</v>
          </cell>
          <cell r="O788" t="str">
            <v>ELETRICISTA COM ENCARGOS COMPLEMENTARES</v>
          </cell>
          <cell r="P788" t="str">
            <v>HORA</v>
          </cell>
          <cell r="Q788">
            <v>115.82</v>
          </cell>
        </row>
        <row r="789">
          <cell r="N789" t="str">
            <v>ED-50366</v>
          </cell>
          <cell r="O789" t="str">
            <v>AJUDANTE ESPECIALIZADO COM ENCARGOS COMPLEMENTARES</v>
          </cell>
          <cell r="P789" t="str">
            <v>HORA</v>
          </cell>
          <cell r="Q789">
            <v>73.459999999999994</v>
          </cell>
        </row>
        <row r="790">
          <cell r="N790" t="str">
            <v>ITC.LAM.044</v>
          </cell>
          <cell r="O790" t="str">
            <v>EVAPORADORA TIPO VRF, MI2-250FADHN1, CAP. NOMINAL (BTU/H) 85.200, TAM. (LXAXP) 1454X515X931MM, CARACTERÍSCAS ELÉTRICAS 220V/2F/60HZ, REF.: MIDEA CARRIER OU EQUIVALENTE. (100% AR EXTERNO)</v>
          </cell>
          <cell r="P790" t="str">
            <v>UN</v>
          </cell>
          <cell r="Q790">
            <v>11664</v>
          </cell>
        </row>
        <row r="791">
          <cell r="N791"/>
          <cell r="O791"/>
          <cell r="P791" t="str">
            <v>LS =&gt;</v>
          </cell>
          <cell r="Q791">
            <v>145.41999999999999</v>
          </cell>
        </row>
        <row r="792">
          <cell r="N792"/>
          <cell r="O792"/>
          <cell r="P792"/>
          <cell r="Q792">
            <v>11853.28</v>
          </cell>
        </row>
        <row r="793">
          <cell r="N793"/>
          <cell r="O793"/>
          <cell r="P793"/>
          <cell r="Q793">
            <v>0</v>
          </cell>
        </row>
        <row r="794">
          <cell r="N794" t="str">
            <v>CÓDIGO</v>
          </cell>
          <cell r="O794" t="str">
            <v>DESCRIÇÃO</v>
          </cell>
          <cell r="P794" t="str">
            <v>UND</v>
          </cell>
          <cell r="Q794" t="str">
            <v>Total</v>
          </cell>
        </row>
        <row r="795">
          <cell r="N795" t="str">
            <v>ITC-LAM-045</v>
          </cell>
          <cell r="O795" t="str">
            <v>EVAPORADORA TIPO VRF, MI2-280FADHN1, CAP. NOMINAL (BTU/H) 95.520, TAM. (LXAXP) 1454X515X931MM, CARACTERÍSCAS ELÉTRICAS 220V/2F/60HZ, REF.: MIDEA CARRIER OU EQUIVALENTE. (100% AR EXTERNO)- BASEADO EM SBC (070931)</v>
          </cell>
          <cell r="P795" t="str">
            <v>UN</v>
          </cell>
          <cell r="Q795">
            <v>12939.28</v>
          </cell>
        </row>
        <row r="796">
          <cell r="N796" t="str">
            <v>ED-50373</v>
          </cell>
          <cell r="O796" t="str">
            <v>ELETRICISTA COM ENCARGOS COMPLEMENTARES</v>
          </cell>
          <cell r="P796" t="str">
            <v>HORA</v>
          </cell>
          <cell r="Q796">
            <v>115.82</v>
          </cell>
        </row>
        <row r="797">
          <cell r="N797" t="str">
            <v>ED-50366</v>
          </cell>
          <cell r="O797" t="str">
            <v>AJUDANTE ESPECIALIZADO COM ENCARGOS COMPLEMENTARES</v>
          </cell>
          <cell r="P797" t="str">
            <v>HORA</v>
          </cell>
          <cell r="Q797">
            <v>73.459999999999994</v>
          </cell>
        </row>
        <row r="798">
          <cell r="N798" t="str">
            <v>ITC.LAM.045</v>
          </cell>
          <cell r="O798" t="str">
            <v>EVAPORADORA TIPO VRF, MI2-280FADHN1, CAP. NOMINAL (BTU/H) 95.520, TAM. (LXAXP) 1454X515X931MM, CARACTERÍSCAS ELÉTRICAS 220V/2F/60HZ, REF.: MIDEA CARRIER OU EQUIVALENTE. (100% AR EXTERNO)</v>
          </cell>
          <cell r="P798" t="str">
            <v>UN</v>
          </cell>
          <cell r="Q798">
            <v>12750</v>
          </cell>
        </row>
        <row r="799">
          <cell r="N799"/>
          <cell r="O799"/>
          <cell r="P799" t="str">
            <v>LS =&gt;</v>
          </cell>
          <cell r="Q799">
            <v>145.41999999999999</v>
          </cell>
        </row>
        <row r="800">
          <cell r="N800"/>
          <cell r="O800"/>
          <cell r="P800"/>
          <cell r="Q800">
            <v>12939.28</v>
          </cell>
        </row>
        <row r="801">
          <cell r="N801"/>
          <cell r="O801"/>
          <cell r="P801"/>
          <cell r="Q801">
            <v>0</v>
          </cell>
        </row>
        <row r="802">
          <cell r="N802" t="str">
            <v>CÓDIGO</v>
          </cell>
          <cell r="O802" t="str">
            <v>DESCRIÇÃO</v>
          </cell>
          <cell r="P802" t="str">
            <v>UND</v>
          </cell>
          <cell r="Q802" t="str">
            <v>Total</v>
          </cell>
        </row>
        <row r="803">
          <cell r="N803" t="str">
            <v>ITC-LAM-046</v>
          </cell>
          <cell r="O803" t="str">
            <v>DUTO EM CHAPA DE ACO GALVANIZADO - BASEADO EM SBC (073352)</v>
          </cell>
          <cell r="P803" t="str">
            <v>KG</v>
          </cell>
          <cell r="Q803">
            <v>27.09</v>
          </cell>
        </row>
        <row r="804">
          <cell r="N804" t="str">
            <v>ED-50380</v>
          </cell>
          <cell r="O804" t="str">
            <v>MONTADOR COM ENCARGOS COMPLEMENTARES</v>
          </cell>
          <cell r="P804" t="str">
            <v>HORA</v>
          </cell>
          <cell r="Q804">
            <v>3.05</v>
          </cell>
        </row>
        <row r="805">
          <cell r="N805" t="str">
            <v>ED-50366</v>
          </cell>
          <cell r="O805" t="str">
            <v>AJUDANTE ESPECIALIZADO COM ENCARGOS COMPLEMENTARES</v>
          </cell>
          <cell r="P805" t="str">
            <v>HORA</v>
          </cell>
          <cell r="Q805">
            <v>2.95</v>
          </cell>
        </row>
        <row r="806">
          <cell r="N806" t="str">
            <v>MATED-22242</v>
          </cell>
          <cell r="O806" t="str">
            <v>AÇO GALVANIZADO (APLICAÇÃO: CHAPAS)</v>
          </cell>
          <cell r="P806" t="str">
            <v>KG</v>
          </cell>
          <cell r="Q806">
            <v>21.09</v>
          </cell>
        </row>
        <row r="807">
          <cell r="N807"/>
          <cell r="O807"/>
          <cell r="P807" t="str">
            <v>LS =&gt;</v>
          </cell>
          <cell r="Q807">
            <v>4.6399999999999997</v>
          </cell>
        </row>
        <row r="808">
          <cell r="N808"/>
          <cell r="O808"/>
          <cell r="P808"/>
          <cell r="Q808">
            <v>27.09</v>
          </cell>
        </row>
        <row r="809">
          <cell r="N809"/>
          <cell r="O809"/>
          <cell r="P809"/>
          <cell r="Q809">
            <v>0</v>
          </cell>
        </row>
        <row r="810">
          <cell r="N810" t="str">
            <v>CÓDIGO</v>
          </cell>
          <cell r="O810" t="str">
            <v>DESCRIÇÃO</v>
          </cell>
          <cell r="P810" t="str">
            <v>UND</v>
          </cell>
          <cell r="Q810" t="str">
            <v>Total</v>
          </cell>
        </row>
        <row r="811">
          <cell r="N811" t="str">
            <v>ITC-LAM-047</v>
          </cell>
          <cell r="O811" t="str">
            <v>DUTO ALUMINIZADO FLEXIVEL 100MM 4" COM ISOLAMENTO EM MANTA DE LÃ DE VIDRO - BASEADO EM SBC (070319)</v>
          </cell>
          <cell r="P811" t="str">
            <v>M</v>
          </cell>
          <cell r="Q811">
            <v>34.17</v>
          </cell>
        </row>
        <row r="812">
          <cell r="N812" t="str">
            <v>ED-50380</v>
          </cell>
          <cell r="O812" t="str">
            <v>MONTADOR COM ENCARGOS COMPLEMENTARES</v>
          </cell>
          <cell r="P812" t="str">
            <v>HORA</v>
          </cell>
          <cell r="Q812">
            <v>9.84</v>
          </cell>
        </row>
        <row r="813">
          <cell r="N813" t="str">
            <v>ED-50366</v>
          </cell>
          <cell r="O813" t="str">
            <v>AJUDANTE ESPECIALIZADO COM ENCARGOS COMPLEMENTARES</v>
          </cell>
          <cell r="P813" t="str">
            <v>HORA</v>
          </cell>
          <cell r="Q813">
            <v>9.5</v>
          </cell>
        </row>
        <row r="814">
          <cell r="N814" t="str">
            <v>036510</v>
          </cell>
          <cell r="O814" t="str">
            <v>DUTO FLEXIVEL ALUMINIO COM ISOLAMENTO TERMICO 25MM LA VIDRO 4" 109MM</v>
          </cell>
          <cell r="P814" t="str">
            <v>M</v>
          </cell>
          <cell r="Q814">
            <v>14.83</v>
          </cell>
        </row>
        <row r="815">
          <cell r="N815"/>
          <cell r="O815"/>
          <cell r="P815" t="str">
            <v>LS =&gt;</v>
          </cell>
          <cell r="Q815">
            <v>14.96</v>
          </cell>
        </row>
        <row r="816">
          <cell r="N816"/>
          <cell r="O816"/>
          <cell r="P816"/>
          <cell r="Q816">
            <v>34.17</v>
          </cell>
        </row>
        <row r="817">
          <cell r="N817"/>
          <cell r="O817"/>
          <cell r="P817"/>
          <cell r="Q817">
            <v>0</v>
          </cell>
        </row>
        <row r="818">
          <cell r="N818" t="str">
            <v>CÓDIGO</v>
          </cell>
          <cell r="O818" t="str">
            <v>DESCRIÇÃO</v>
          </cell>
          <cell r="P818" t="str">
            <v>UND</v>
          </cell>
          <cell r="Q818" t="str">
            <v>Total</v>
          </cell>
        </row>
        <row r="819">
          <cell r="N819" t="str">
            <v>ITC-LAM-048</v>
          </cell>
          <cell r="O819" t="str">
            <v>DUTO ALUMINIZADO FLEXIVEL 125MM 5" COM ISOLAMENTO EM MANTA DE LÃ DE VIDRO - BASEADO EM SBC (070319)</v>
          </cell>
          <cell r="P819" t="str">
            <v>M</v>
          </cell>
          <cell r="Q819">
            <v>38.76</v>
          </cell>
        </row>
        <row r="820">
          <cell r="N820" t="str">
            <v>ED-50380</v>
          </cell>
          <cell r="O820" t="str">
            <v>MONTADOR COM ENCARGOS COMPLEMENTARES</v>
          </cell>
          <cell r="P820" t="str">
            <v>HORA</v>
          </cell>
          <cell r="Q820">
            <v>9.84</v>
          </cell>
        </row>
        <row r="821">
          <cell r="N821" t="str">
            <v>ED-50366</v>
          </cell>
          <cell r="O821" t="str">
            <v>AJUDANTE ESPECIALIZADO COM ENCARGOS COMPLEMENTARES</v>
          </cell>
          <cell r="P821" t="str">
            <v>HORA</v>
          </cell>
          <cell r="Q821">
            <v>9.5</v>
          </cell>
        </row>
        <row r="822">
          <cell r="N822" t="str">
            <v>005925</v>
          </cell>
          <cell r="O822" t="str">
            <v>DUTO FLEXIVEL ALUMINIO COM ISOLAMENTO TERMICO 25MM LA VIDRO 5" 131MM</v>
          </cell>
          <cell r="P822" t="str">
            <v>M</v>
          </cell>
          <cell r="Q822">
            <v>19.420000000000002</v>
          </cell>
        </row>
        <row r="823">
          <cell r="N823"/>
          <cell r="O823"/>
          <cell r="P823" t="str">
            <v>LS =&gt;</v>
          </cell>
          <cell r="Q823">
            <v>14.96</v>
          </cell>
        </row>
        <row r="824">
          <cell r="N824"/>
          <cell r="O824"/>
          <cell r="P824"/>
          <cell r="Q824">
            <v>38.76</v>
          </cell>
        </row>
        <row r="825">
          <cell r="N825"/>
          <cell r="O825"/>
          <cell r="P825"/>
          <cell r="Q825">
            <v>0</v>
          </cell>
        </row>
        <row r="826">
          <cell r="N826" t="str">
            <v>CÓDIGO</v>
          </cell>
          <cell r="O826" t="str">
            <v>DESCRIÇÃO</v>
          </cell>
          <cell r="P826" t="str">
            <v>UND</v>
          </cell>
          <cell r="Q826" t="str">
            <v>Total</v>
          </cell>
        </row>
        <row r="827">
          <cell r="N827" t="str">
            <v>ITC-LAM-049</v>
          </cell>
          <cell r="O827" t="str">
            <v>DUTO ALUMINIZADO FLEXIVEL 150MM 6" COM ISOLAMENTO EM MANTA DE LÃ DE VIDRO - BASEADO EM SBC (070319)</v>
          </cell>
          <cell r="P827" t="str">
            <v>M</v>
          </cell>
          <cell r="Q827">
            <v>44.55</v>
          </cell>
        </row>
        <row r="828">
          <cell r="N828" t="str">
            <v>ED-50373</v>
          </cell>
          <cell r="O828" t="str">
            <v>ELETRICISTA COM ENCARGOS COMPLEMENTARES</v>
          </cell>
          <cell r="P828" t="str">
            <v>HORA</v>
          </cell>
          <cell r="Q828">
            <v>11.23</v>
          </cell>
        </row>
        <row r="829">
          <cell r="N829" t="str">
            <v>ED-50366</v>
          </cell>
          <cell r="O829" t="str">
            <v>AJUDANTE ESPECIALIZADO COM ENCARGOS COMPLEMENTARES</v>
          </cell>
          <cell r="P829" t="str">
            <v>HORA</v>
          </cell>
          <cell r="Q829">
            <v>9.5</v>
          </cell>
        </row>
        <row r="830">
          <cell r="N830" t="str">
            <v>036512</v>
          </cell>
          <cell r="O830" t="str">
            <v>DUTO FLEXIVEL ALUMINIO COM ISOLAMENTO TERMICO 25MM LA VIDRO 6" 161MM</v>
          </cell>
          <cell r="P830" t="str">
            <v>M</v>
          </cell>
          <cell r="Q830">
            <v>23.82</v>
          </cell>
        </row>
        <row r="831">
          <cell r="N831"/>
          <cell r="O831"/>
          <cell r="P831" t="str">
            <v>LS =&gt;</v>
          </cell>
          <cell r="Q831">
            <v>15.87</v>
          </cell>
        </row>
        <row r="832">
          <cell r="N832"/>
          <cell r="O832"/>
          <cell r="P832"/>
          <cell r="Q832">
            <v>44.55</v>
          </cell>
        </row>
        <row r="833">
          <cell r="N833"/>
          <cell r="O833"/>
          <cell r="P833"/>
          <cell r="Q833">
            <v>0</v>
          </cell>
        </row>
        <row r="834">
          <cell r="N834" t="str">
            <v>CÓDIGO</v>
          </cell>
          <cell r="O834" t="str">
            <v>DESCRIÇÃO</v>
          </cell>
          <cell r="P834" t="str">
            <v>UND</v>
          </cell>
          <cell r="Q834" t="str">
            <v>Total</v>
          </cell>
        </row>
        <row r="835">
          <cell r="N835" t="str">
            <v>ITC-LAM-050</v>
          </cell>
          <cell r="O835" t="str">
            <v>DUTO ALUMINIZADO FLEXIVEL 180MM 7" COM ISOLAMENTO EM MANTA DE LÃ DE VIDRO - BASEADO EM SBC (070319)</v>
          </cell>
          <cell r="P835" t="str">
            <v>M</v>
          </cell>
          <cell r="Q835">
            <v>46.82</v>
          </cell>
        </row>
        <row r="836">
          <cell r="N836" t="str">
            <v>ED-50380</v>
          </cell>
          <cell r="O836" t="str">
            <v>MONTADOR COM ENCARGOS COMPLEMENTARES</v>
          </cell>
          <cell r="P836" t="str">
            <v>HORA</v>
          </cell>
          <cell r="Q836">
            <v>9.84</v>
          </cell>
        </row>
        <row r="837">
          <cell r="N837" t="str">
            <v>ED-50366</v>
          </cell>
          <cell r="O837" t="str">
            <v>AJUDANTE ESPECIALIZADO COM ENCARGOS COMPLEMENTARES</v>
          </cell>
          <cell r="P837" t="str">
            <v>HORA</v>
          </cell>
          <cell r="Q837">
            <v>9.5</v>
          </cell>
        </row>
        <row r="838">
          <cell r="N838" t="str">
            <v>036513</v>
          </cell>
          <cell r="O838" t="str">
            <v>DUTO FLEXIVEL ALUMINIO COM ISOLAMENTO TERMICO 25MM LA VIDRO 7" 185MM</v>
          </cell>
          <cell r="P838" t="str">
            <v>M</v>
          </cell>
          <cell r="Q838">
            <v>27.48</v>
          </cell>
        </row>
        <row r="839">
          <cell r="N839"/>
          <cell r="O839"/>
          <cell r="P839" t="str">
            <v>LS =&gt;</v>
          </cell>
          <cell r="Q839">
            <v>14.96</v>
          </cell>
        </row>
        <row r="840">
          <cell r="N840"/>
          <cell r="O840"/>
          <cell r="P840"/>
          <cell r="Q840">
            <v>46.82</v>
          </cell>
        </row>
        <row r="841">
          <cell r="N841"/>
          <cell r="O841"/>
          <cell r="P841"/>
          <cell r="Q841">
            <v>0</v>
          </cell>
        </row>
        <row r="842">
          <cell r="N842" t="str">
            <v>CÓDIGO</v>
          </cell>
          <cell r="O842" t="str">
            <v>DESCRIÇÃO</v>
          </cell>
          <cell r="P842" t="str">
            <v>UND</v>
          </cell>
          <cell r="Q842" t="str">
            <v>Total</v>
          </cell>
        </row>
        <row r="843">
          <cell r="N843" t="str">
            <v>ITC-LAM-051</v>
          </cell>
          <cell r="O843" t="str">
            <v>DISTRIBUIDOR REFINET FQZHN-02D, FORNECIMENTO E INSTALAÇÃO - BASEADO EM SINAPI (96878)</v>
          </cell>
          <cell r="P843" t="str">
            <v>UN</v>
          </cell>
          <cell r="Q843">
            <v>355.21</v>
          </cell>
        </row>
        <row r="844">
          <cell r="N844" t="str">
            <v>ED-50363</v>
          </cell>
          <cell r="O844" t="str">
            <v>AJUDANTE DE BOMBEIRO/ENCANADOR COM ENCARGOS COMPLEMENTARES</v>
          </cell>
          <cell r="P844" t="str">
            <v>HORA</v>
          </cell>
          <cell r="Q844">
            <v>7.85</v>
          </cell>
        </row>
        <row r="845">
          <cell r="N845" t="str">
            <v>ED-50374</v>
          </cell>
          <cell r="O845" t="str">
            <v>BOMBEIRO/ENCANADOR COM ENCARGOS COMPLEMENTARES</v>
          </cell>
          <cell r="P845" t="str">
            <v>HORA</v>
          </cell>
          <cell r="Q845">
            <v>14.46</v>
          </cell>
        </row>
        <row r="846">
          <cell r="N846" t="str">
            <v>ITC.LAM.051</v>
          </cell>
          <cell r="O846" t="str">
            <v>DISTRIBUIDOR (REFINETE) FQZHN-02D</v>
          </cell>
          <cell r="P846" t="str">
            <v>UN</v>
          </cell>
          <cell r="Q846">
            <v>332.9</v>
          </cell>
        </row>
        <row r="847">
          <cell r="N847"/>
          <cell r="O847"/>
          <cell r="P847" t="str">
            <v>LS =&gt;</v>
          </cell>
          <cell r="Q847">
            <v>17.440000000000001</v>
          </cell>
        </row>
        <row r="848">
          <cell r="N848"/>
          <cell r="O848"/>
          <cell r="P848"/>
          <cell r="Q848">
            <v>355.21</v>
          </cell>
        </row>
        <row r="849">
          <cell r="N849"/>
          <cell r="O849"/>
          <cell r="P849"/>
          <cell r="Q849">
            <v>0</v>
          </cell>
        </row>
        <row r="850">
          <cell r="N850" t="str">
            <v>CÓDIGO</v>
          </cell>
          <cell r="O850" t="str">
            <v>DESCRIÇÃO</v>
          </cell>
          <cell r="P850" t="str">
            <v>UND</v>
          </cell>
          <cell r="Q850" t="str">
            <v>Total</v>
          </cell>
        </row>
        <row r="851">
          <cell r="N851" t="str">
            <v>ITC-LAM-052</v>
          </cell>
          <cell r="O851" t="str">
            <v>DISTRIBUIDOR REFINET FQZHN-03D, FORNECIMENTO E INSTALAÇÃO - BASEADO EM SINAPI (96878)</v>
          </cell>
          <cell r="P851" t="str">
            <v>UN</v>
          </cell>
          <cell r="Q851">
            <v>489.88</v>
          </cell>
        </row>
        <row r="852">
          <cell r="N852" t="str">
            <v>ED-50363</v>
          </cell>
          <cell r="O852" t="str">
            <v>AJUDANTE DE BOMBEIRO/ENCANADOR COM ENCARGOS COMPLEMENTARES</v>
          </cell>
          <cell r="P852" t="str">
            <v>HORA</v>
          </cell>
          <cell r="Q852">
            <v>7.85</v>
          </cell>
        </row>
        <row r="853">
          <cell r="N853" t="str">
            <v>ED-50374</v>
          </cell>
          <cell r="O853" t="str">
            <v>BOMBEIRO/ENCANADOR COM ENCARGOS COMPLEMENTARES</v>
          </cell>
          <cell r="P853" t="str">
            <v>HORA</v>
          </cell>
          <cell r="Q853">
            <v>14.46</v>
          </cell>
        </row>
        <row r="854">
          <cell r="N854" t="str">
            <v>ITC.LAM.052</v>
          </cell>
          <cell r="O854" t="str">
            <v>DISTRIBUIDOR (REFINETE) FQZHN-03D</v>
          </cell>
          <cell r="P854" t="str">
            <v>UN</v>
          </cell>
          <cell r="Q854">
            <v>467.57</v>
          </cell>
        </row>
        <row r="855">
          <cell r="N855"/>
          <cell r="O855"/>
          <cell r="P855" t="str">
            <v>LS =&gt;</v>
          </cell>
          <cell r="Q855">
            <v>17.440000000000001</v>
          </cell>
        </row>
        <row r="856">
          <cell r="N856"/>
          <cell r="O856"/>
          <cell r="P856"/>
          <cell r="Q856">
            <v>489.88</v>
          </cell>
        </row>
        <row r="857">
          <cell r="N857"/>
          <cell r="O857"/>
          <cell r="P857"/>
          <cell r="Q857">
            <v>0</v>
          </cell>
        </row>
        <row r="858">
          <cell r="N858" t="str">
            <v>CÓDIGO</v>
          </cell>
          <cell r="O858" t="str">
            <v>DESCRIÇÃO</v>
          </cell>
          <cell r="P858" t="str">
            <v>UND</v>
          </cell>
          <cell r="Q858" t="str">
            <v>Total</v>
          </cell>
        </row>
        <row r="859">
          <cell r="N859" t="str">
            <v>ITC-LAM-053</v>
          </cell>
          <cell r="O859" t="str">
            <v>VÁLVULAS GBC 650 PSIG. 7/8" REF. DANFOSS - BASEADO EM SINAPI (99634)</v>
          </cell>
          <cell r="P859" t="str">
            <v>UN</v>
          </cell>
          <cell r="Q859">
            <v>316.35000000000002</v>
          </cell>
        </row>
        <row r="860">
          <cell r="N860" t="str">
            <v>ED-50363</v>
          </cell>
          <cell r="O860" t="str">
            <v>AJUDANTE DE BOMBEIRO/ENCANADOR COM ENCARGOS COMPLEMENTARES</v>
          </cell>
          <cell r="P860" t="str">
            <v>HORA</v>
          </cell>
          <cell r="Q860">
            <v>15.49</v>
          </cell>
        </row>
        <row r="861">
          <cell r="N861" t="str">
            <v>ED-50374</v>
          </cell>
          <cell r="O861" t="str">
            <v>BOMBEIRO/ENCANADOR COM ENCARGOS COMPLEMENTARES</v>
          </cell>
          <cell r="P861" t="str">
            <v>HORA</v>
          </cell>
          <cell r="Q861">
            <v>19.03</v>
          </cell>
        </row>
        <row r="862">
          <cell r="N862" t="str">
            <v>ITC.LAM.053</v>
          </cell>
          <cell r="O862" t="str">
            <v>VÁLVULAS GBC 650 PSIG. 7/8" REF. DANFOSS</v>
          </cell>
          <cell r="P862" t="str">
            <v>UN</v>
          </cell>
          <cell r="Q862">
            <v>281.32</v>
          </cell>
        </row>
        <row r="863">
          <cell r="N863" t="str">
            <v>MATED-11624</v>
          </cell>
          <cell r="O863" t="str">
            <v>FITA VEDA ROSCA (LARGURA: 12MM|APLICAÇÃO: VEDAÇÃO PARA TUBOS E CONEXÕES ROSCÁVEIS)</v>
          </cell>
          <cell r="P863" t="str">
            <v>M</v>
          </cell>
          <cell r="Q863">
            <v>0.51</v>
          </cell>
        </row>
        <row r="864">
          <cell r="N864"/>
          <cell r="O864"/>
          <cell r="P864" t="str">
            <v>LS =&gt;</v>
          </cell>
          <cell r="Q864">
            <v>26.84</v>
          </cell>
        </row>
        <row r="865">
          <cell r="N865"/>
          <cell r="O865"/>
          <cell r="P865"/>
          <cell r="Q865">
            <v>316.35000000000002</v>
          </cell>
        </row>
        <row r="866">
          <cell r="N866"/>
          <cell r="O866"/>
          <cell r="P866"/>
          <cell r="Q866">
            <v>0</v>
          </cell>
        </row>
        <row r="867">
          <cell r="N867" t="str">
            <v>CÓDIGO</v>
          </cell>
          <cell r="O867" t="str">
            <v>DESCRIÇÃO</v>
          </cell>
          <cell r="P867" t="str">
            <v>UND</v>
          </cell>
          <cell r="Q867" t="str">
            <v>Total</v>
          </cell>
        </row>
        <row r="868">
          <cell r="N868" t="str">
            <v>ITC-LAM-054</v>
          </cell>
          <cell r="O868" t="str">
            <v>VÁLVULAS GBC 650 PSIG. 1/2" REF. DANFOSS - BASEADO EM SINAPI (99634)</v>
          </cell>
          <cell r="P868" t="str">
            <v>UN</v>
          </cell>
          <cell r="Q868">
            <v>173.05</v>
          </cell>
        </row>
        <row r="869">
          <cell r="N869" t="str">
            <v>ED-50363</v>
          </cell>
          <cell r="O869" t="str">
            <v>AJUDANTE DE BOMBEIRO/ENCANADOR COM ENCARGOS COMPLEMENTARES</v>
          </cell>
          <cell r="P869" t="str">
            <v>HORA</v>
          </cell>
          <cell r="Q869">
            <v>15.49</v>
          </cell>
        </row>
        <row r="870">
          <cell r="N870" t="str">
            <v>ED-50374</v>
          </cell>
          <cell r="O870" t="str">
            <v>BOMBEIRO/ENCANADOR COM ENCARGOS COMPLEMENTARES</v>
          </cell>
          <cell r="P870" t="str">
            <v>HORA</v>
          </cell>
          <cell r="Q870">
            <v>19.03</v>
          </cell>
        </row>
        <row r="871">
          <cell r="N871" t="str">
            <v>ITC.LAM.054</v>
          </cell>
          <cell r="O871" t="str">
            <v>VÁLVULAS GBC 650 PSIG. 1/2" REF. DANFOSS</v>
          </cell>
          <cell r="P871" t="str">
            <v>UN</v>
          </cell>
          <cell r="Q871">
            <v>138.02000000000001</v>
          </cell>
        </row>
        <row r="872">
          <cell r="N872" t="str">
            <v>MATED-11624</v>
          </cell>
          <cell r="O872" t="str">
            <v>FITA VEDA ROSCA (LARGURA: 12MM|APLICAÇÃO: VEDAÇÃO PARA TUBOS E CONEXÕES ROSCÁVEIS)</v>
          </cell>
          <cell r="P872" t="str">
            <v>M</v>
          </cell>
          <cell r="Q872">
            <v>0.51</v>
          </cell>
        </row>
        <row r="873">
          <cell r="N873"/>
          <cell r="O873"/>
          <cell r="P873" t="str">
            <v>LS =&gt;</v>
          </cell>
          <cell r="Q873">
            <v>26.84</v>
          </cell>
        </row>
        <row r="874">
          <cell r="N874"/>
          <cell r="O874"/>
          <cell r="P874"/>
          <cell r="Q874">
            <v>173.05</v>
          </cell>
        </row>
        <row r="875">
          <cell r="N875"/>
          <cell r="O875"/>
          <cell r="P875"/>
          <cell r="Q875">
            <v>0</v>
          </cell>
        </row>
        <row r="876">
          <cell r="N876" t="str">
            <v>CÓDIGO</v>
          </cell>
          <cell r="O876" t="str">
            <v>DESCRIÇÃO</v>
          </cell>
          <cell r="P876" t="str">
            <v>UND</v>
          </cell>
          <cell r="Q876" t="str">
            <v>Total</v>
          </cell>
        </row>
        <row r="877">
          <cell r="N877" t="str">
            <v>ITC-LAM-055</v>
          </cell>
          <cell r="O877" t="str">
            <v>VÁLVULAS GBC 650 PSIG. 3/4" REF. DANFOSS - BASEADO EM SINAPI (99634)</v>
          </cell>
          <cell r="P877" t="str">
            <v>UN</v>
          </cell>
          <cell r="Q877">
            <v>312.55</v>
          </cell>
        </row>
        <row r="878">
          <cell r="N878" t="str">
            <v>ED-50363</v>
          </cell>
          <cell r="O878" t="str">
            <v>AJUDANTE DE BOMBEIRO/ENCANADOR COM ENCARGOS COMPLEMENTARES</v>
          </cell>
          <cell r="P878" t="str">
            <v>HORA</v>
          </cell>
          <cell r="Q878">
            <v>15.49</v>
          </cell>
        </row>
        <row r="879">
          <cell r="N879" t="str">
            <v>ED-50374</v>
          </cell>
          <cell r="O879" t="str">
            <v>BOMBEIRO/ENCANADOR COM ENCARGOS COMPLEMENTARES</v>
          </cell>
          <cell r="P879" t="str">
            <v>HORA</v>
          </cell>
          <cell r="Q879">
            <v>19.03</v>
          </cell>
        </row>
        <row r="880">
          <cell r="N880" t="str">
            <v>ITC.LAM.055</v>
          </cell>
          <cell r="O880" t="str">
            <v>VÁLVULA GBC 650 PSIG. 3/4" REF. DANFOSS</v>
          </cell>
          <cell r="P880" t="str">
            <v>UN</v>
          </cell>
          <cell r="Q880">
            <v>277.52</v>
          </cell>
        </row>
        <row r="881">
          <cell r="N881" t="str">
            <v>MATED-11624</v>
          </cell>
          <cell r="O881" t="str">
            <v>FITA VEDA ROSCA (LARGURA: 12MM|APLICAÇÃO: VEDAÇÃO PARA TUBOS E CONEXÕES ROSCÁVEIS)</v>
          </cell>
          <cell r="P881" t="str">
            <v>M</v>
          </cell>
          <cell r="Q881">
            <v>0.51</v>
          </cell>
        </row>
        <row r="882">
          <cell r="N882"/>
          <cell r="O882"/>
          <cell r="P882" t="str">
            <v>LS =&gt;</v>
          </cell>
          <cell r="Q882">
            <v>26.84</v>
          </cell>
        </row>
        <row r="883">
          <cell r="N883"/>
          <cell r="O883"/>
          <cell r="P883"/>
          <cell r="Q883">
            <v>312.55</v>
          </cell>
        </row>
        <row r="884">
          <cell r="N884"/>
          <cell r="O884"/>
          <cell r="P884"/>
          <cell r="Q884">
            <v>0</v>
          </cell>
        </row>
        <row r="885">
          <cell r="N885" t="str">
            <v>CÓDIGO</v>
          </cell>
          <cell r="O885" t="str">
            <v>DESCRIÇÃO</v>
          </cell>
          <cell r="P885" t="str">
            <v>UND</v>
          </cell>
          <cell r="Q885" t="str">
            <v>Total</v>
          </cell>
        </row>
        <row r="886">
          <cell r="N886" t="str">
            <v>ITC-LAM-056</v>
          </cell>
          <cell r="O886" t="str">
            <v>VÁLVULAS GBC 650 PSIG. 3/8" REF. DANFOSS - BASEADO EM SINAPI (99634)</v>
          </cell>
          <cell r="P886" t="str">
            <v>UN</v>
          </cell>
          <cell r="Q886">
            <v>185.47</v>
          </cell>
        </row>
        <row r="887">
          <cell r="N887" t="str">
            <v>ED-50363</v>
          </cell>
          <cell r="O887" t="str">
            <v>AJUDANTE DE BOMBEIRO/ENCANADOR COM ENCARGOS COMPLEMENTARES</v>
          </cell>
          <cell r="P887" t="str">
            <v>HORA</v>
          </cell>
          <cell r="Q887">
            <v>15.49</v>
          </cell>
        </row>
        <row r="888">
          <cell r="N888" t="str">
            <v>ED-50374</v>
          </cell>
          <cell r="O888" t="str">
            <v>BOMBEIRO/ENCANADOR COM ENCARGOS COMPLEMENTARES</v>
          </cell>
          <cell r="P888" t="str">
            <v>HORA</v>
          </cell>
          <cell r="Q888">
            <v>19.03</v>
          </cell>
        </row>
        <row r="889">
          <cell r="N889" t="str">
            <v>ITC.LAM.056</v>
          </cell>
          <cell r="O889" t="str">
            <v>VÁLVULAS GBC 650 PSIG. 3/8" REF. DANFOSS</v>
          </cell>
          <cell r="P889" t="str">
            <v>UN</v>
          </cell>
          <cell r="Q889">
            <v>150.44</v>
          </cell>
        </row>
        <row r="890">
          <cell r="N890" t="str">
            <v>MATED-11624</v>
          </cell>
          <cell r="O890" t="str">
            <v>FITA VEDA ROSCA (LARGURA: 12MM|APLICAÇÃO: VEDAÇÃO PARA TUBOS E CONEXÕES ROSCÁVEIS)</v>
          </cell>
          <cell r="P890" t="str">
            <v>M</v>
          </cell>
          <cell r="Q890">
            <v>0.51</v>
          </cell>
        </row>
        <row r="891">
          <cell r="N891"/>
          <cell r="O891"/>
          <cell r="P891" t="str">
            <v>LS =&gt;</v>
          </cell>
          <cell r="Q891">
            <v>26.84</v>
          </cell>
        </row>
        <row r="892">
          <cell r="N892"/>
          <cell r="O892"/>
          <cell r="P892"/>
          <cell r="Q892">
            <v>185.47</v>
          </cell>
        </row>
        <row r="893">
          <cell r="N893"/>
          <cell r="O893"/>
          <cell r="P893"/>
          <cell r="Q893">
            <v>0</v>
          </cell>
        </row>
        <row r="894">
          <cell r="N894" t="str">
            <v>CÓDIGO</v>
          </cell>
          <cell r="O894" t="str">
            <v>DESCRIÇÃO</v>
          </cell>
          <cell r="P894" t="str">
            <v>UND</v>
          </cell>
          <cell r="Q894" t="str">
            <v>Total</v>
          </cell>
        </row>
        <row r="895">
          <cell r="N895" t="str">
            <v>ITC-LAM-057</v>
          </cell>
          <cell r="O895" t="str">
            <v>VÁLVULAS GBC 650 PSIG. 5/8" REF. DANFOSS - BASEADO EM SINAPI (99634)</v>
          </cell>
          <cell r="P895" t="str">
            <v>UN</v>
          </cell>
          <cell r="Q895">
            <v>173.14</v>
          </cell>
        </row>
        <row r="896">
          <cell r="N896" t="str">
            <v>ED-50363</v>
          </cell>
          <cell r="O896" t="str">
            <v>AJUDANTE DE BOMBEIRO/ENCANADOR COM ENCARGOS COMPLEMENTARES</v>
          </cell>
          <cell r="P896" t="str">
            <v>HORA</v>
          </cell>
          <cell r="Q896">
            <v>15.49</v>
          </cell>
        </row>
        <row r="897">
          <cell r="N897" t="str">
            <v>ED-50374</v>
          </cell>
          <cell r="O897" t="str">
            <v>BOMBEIRO/ENCANADOR COM ENCARGOS COMPLEMENTARES</v>
          </cell>
          <cell r="P897" t="str">
            <v>HORA</v>
          </cell>
          <cell r="Q897">
            <v>19.03</v>
          </cell>
        </row>
        <row r="898">
          <cell r="N898" t="str">
            <v>00003148</v>
          </cell>
          <cell r="O898" t="str">
            <v>FITA VEDA ROSCA EM ROLOS DE 18 MM X 50 M (L X C)</v>
          </cell>
          <cell r="P898" t="str">
            <v>UN</v>
          </cell>
          <cell r="Q898">
            <v>0.61</v>
          </cell>
        </row>
        <row r="899">
          <cell r="N899" t="str">
            <v>ITC.LAM.057</v>
          </cell>
          <cell r="O899" t="str">
            <v>VÁLVULA GBC 650 PSIG. 5/8" REF. DANFOSS</v>
          </cell>
          <cell r="P899" t="str">
            <v>UN</v>
          </cell>
          <cell r="Q899">
            <v>138.01</v>
          </cell>
        </row>
        <row r="900">
          <cell r="N900"/>
          <cell r="O900"/>
          <cell r="P900" t="str">
            <v>LS =&gt;</v>
          </cell>
          <cell r="Q900">
            <v>26.84</v>
          </cell>
        </row>
        <row r="901">
          <cell r="N901"/>
          <cell r="O901"/>
          <cell r="P901"/>
          <cell r="Q901">
            <v>173.14</v>
          </cell>
        </row>
        <row r="902">
          <cell r="N902"/>
          <cell r="O902"/>
          <cell r="P902"/>
          <cell r="Q902">
            <v>0</v>
          </cell>
        </row>
        <row r="903">
          <cell r="N903" t="str">
            <v>CÓDIGO</v>
          </cell>
          <cell r="O903" t="str">
            <v>DESCRIÇÃO</v>
          </cell>
          <cell r="P903" t="str">
            <v>UND</v>
          </cell>
          <cell r="Q903" t="str">
            <v>Total</v>
          </cell>
        </row>
        <row r="904">
          <cell r="N904" t="str">
            <v>ITC-LAM-006</v>
          </cell>
          <cell r="O904" t="str">
            <v>VIP S3330 - GERAÇÃO 2 - CÂMERA IP MINI BULLET 3MP (3 MEGAPIXELS – 1536P), LENTE 3.6MM , POE, IR INTELIGENTE DE 30 METROS, IP66 - BASEADA DA SBC (068399)</v>
          </cell>
          <cell r="P904" t="str">
            <v>UN</v>
          </cell>
          <cell r="Q904">
            <v>716.95</v>
          </cell>
        </row>
        <row r="905">
          <cell r="N905" t="str">
            <v>ED-50366</v>
          </cell>
          <cell r="O905" t="str">
            <v>AJUDANTE ESPECIALIZADO COM ENCARGOS COMPLEMENTARES</v>
          </cell>
          <cell r="P905" t="str">
            <v>HORA</v>
          </cell>
          <cell r="Q905">
            <v>35.619999999999997</v>
          </cell>
        </row>
        <row r="906">
          <cell r="N906" t="str">
            <v>ED-50373</v>
          </cell>
          <cell r="O906" t="str">
            <v>ELETRICISTA COM ENCARGOS COMPLEMENTARES</v>
          </cell>
          <cell r="P906" t="str">
            <v>HORA</v>
          </cell>
          <cell r="Q906">
            <v>46.33</v>
          </cell>
        </row>
        <row r="907">
          <cell r="N907" t="str">
            <v>ITC.LAM.006</v>
          </cell>
          <cell r="O907" t="str">
            <v>VIP S3330 - GERAÇÃO 2 - CÂMERA IP MINI BULLET 3MP (3 MEGAPIXELS – 1536P), LENTE 3.6MM , POE, IR INTELIGENTE DE 30 METROS, IP66</v>
          </cell>
          <cell r="P907" t="str">
            <v>UN</v>
          </cell>
          <cell r="Q907">
            <v>635</v>
          </cell>
        </row>
        <row r="908">
          <cell r="N908"/>
          <cell r="O908"/>
          <cell r="P908" t="str">
            <v>LS =&gt;</v>
          </cell>
          <cell r="Q908">
            <v>62.82</v>
          </cell>
        </row>
        <row r="909">
          <cell r="N909"/>
          <cell r="O909"/>
          <cell r="P909"/>
          <cell r="Q909">
            <v>716.95</v>
          </cell>
        </row>
        <row r="910">
          <cell r="N910"/>
          <cell r="O910"/>
          <cell r="P910"/>
          <cell r="Q910">
            <v>0</v>
          </cell>
        </row>
        <row r="911">
          <cell r="N911" t="str">
            <v>CÓDIGO</v>
          </cell>
          <cell r="O911" t="str">
            <v>DESCRIÇÃO</v>
          </cell>
          <cell r="P911" t="str">
            <v>UND</v>
          </cell>
          <cell r="Q911" t="str">
            <v>Total</v>
          </cell>
        </row>
        <row r="912">
          <cell r="N912" t="str">
            <v>ITC-LAM-007</v>
          </cell>
          <cell r="O912" t="str">
            <v>VIP S4320 - GERAÇÃO 2 - CÂMERA IP DOME 3MP (3 MEGAPIXELS) - BASEADA DA SBC (068399)</v>
          </cell>
          <cell r="P912" t="str">
            <v>UN</v>
          </cell>
          <cell r="Q912">
            <v>683.53</v>
          </cell>
        </row>
        <row r="913">
          <cell r="N913" t="str">
            <v>ED-50373</v>
          </cell>
          <cell r="O913" t="str">
            <v>ELETRICISTA COM ENCARGOS COMPLEMENTARES</v>
          </cell>
          <cell r="P913" t="str">
            <v>HORA</v>
          </cell>
          <cell r="Q913">
            <v>46.33</v>
          </cell>
        </row>
        <row r="914">
          <cell r="N914" t="str">
            <v>ED-50366</v>
          </cell>
          <cell r="O914" t="str">
            <v>AJUDANTE ESPECIALIZADO COM ENCARGOS COMPLEMENTARES</v>
          </cell>
          <cell r="P914" t="str">
            <v>HORA</v>
          </cell>
          <cell r="Q914">
            <v>35.619999999999997</v>
          </cell>
        </row>
        <row r="915">
          <cell r="N915" t="str">
            <v>ITC.LAM.007</v>
          </cell>
          <cell r="O915" t="str">
            <v>VIP S4320 - GERAÇÃO 2 - CÂMERA IP DOME 3MP</v>
          </cell>
          <cell r="P915" t="str">
            <v>UN</v>
          </cell>
          <cell r="Q915">
            <v>601.58000000000004</v>
          </cell>
        </row>
        <row r="916">
          <cell r="N916"/>
          <cell r="O916"/>
          <cell r="P916" t="str">
            <v>LS =&gt;</v>
          </cell>
          <cell r="Q916">
            <v>62.82</v>
          </cell>
        </row>
        <row r="917">
          <cell r="N917"/>
          <cell r="O917"/>
          <cell r="P917"/>
          <cell r="Q917">
            <v>683.53</v>
          </cell>
        </row>
        <row r="918">
          <cell r="N918"/>
          <cell r="O918"/>
          <cell r="P918"/>
          <cell r="Q918">
            <v>0</v>
          </cell>
        </row>
        <row r="919">
          <cell r="N919" t="str">
            <v>CÓDIGO</v>
          </cell>
          <cell r="O919" t="str">
            <v>DESCRIÇÃO</v>
          </cell>
          <cell r="P919" t="str">
            <v>UND</v>
          </cell>
          <cell r="Q919" t="str">
            <v>Total</v>
          </cell>
        </row>
        <row r="920">
          <cell r="N920" t="str">
            <v>ITC-LAM-008</v>
          </cell>
          <cell r="O920" t="str">
            <v>ARMAZENADOR E GERENCIADOR DE IMAGENS DE CÂMERAS, PARA ATÉ 24 CÂMERAS IP, CAPACIDADE PARA ATÉ 4 HDS INCLUINDO 1 HD 4TB REF.: NVD 5124 INTELBRÁS OU EQUIVALENTE. - BASEADO CPOS/CDHU (66.08.610)</v>
          </cell>
          <cell r="P920" t="str">
            <v>UN</v>
          </cell>
          <cell r="Q920">
            <v>5234.0600000000004</v>
          </cell>
        </row>
        <row r="921">
          <cell r="N921" t="str">
            <v>ED-50373</v>
          </cell>
          <cell r="O921" t="str">
            <v>ELETRICISTA COM ENCARGOS COMPLEMENTARES</v>
          </cell>
          <cell r="P921" t="str">
            <v>HORA</v>
          </cell>
          <cell r="Q921">
            <v>41.22</v>
          </cell>
        </row>
        <row r="922">
          <cell r="N922" t="str">
            <v>ED-50366</v>
          </cell>
          <cell r="O922" t="str">
            <v>AJUDANTE ESPECIALIZADO COM ENCARGOS COMPLEMENTARES</v>
          </cell>
          <cell r="P922" t="str">
            <v>HORA</v>
          </cell>
          <cell r="Q922">
            <v>104.58</v>
          </cell>
        </row>
        <row r="923">
          <cell r="N923" t="str">
            <v>ITC.LAM.008</v>
          </cell>
          <cell r="O923" t="str">
            <v>ARMAZENADOR E GERENCIADOR DE IMAGENS DE CÂMERAS, PARA ATÉ 24 CÂMERAS</v>
          </cell>
          <cell r="P923" t="str">
            <v>UN</v>
          </cell>
          <cell r="Q923">
            <v>4264.74</v>
          </cell>
        </row>
        <row r="924">
          <cell r="N924" t="str">
            <v>ITC.LAM.008B</v>
          </cell>
          <cell r="O924" t="str">
            <v>HD 4TB- 3.5 SATA</v>
          </cell>
          <cell r="P924" t="str">
            <v>UN</v>
          </cell>
          <cell r="Q924">
            <v>823.52</v>
          </cell>
        </row>
        <row r="925">
          <cell r="N925"/>
          <cell r="O925"/>
          <cell r="P925" t="str">
            <v>LS =&gt;</v>
          </cell>
          <cell r="Q925">
            <v>110.32</v>
          </cell>
        </row>
        <row r="926">
          <cell r="N926"/>
          <cell r="O926"/>
          <cell r="P926"/>
          <cell r="Q926">
            <v>5234.0600000000004</v>
          </cell>
        </row>
        <row r="927">
          <cell r="N927"/>
          <cell r="O927"/>
          <cell r="P927"/>
          <cell r="Q927">
            <v>0</v>
          </cell>
        </row>
        <row r="928">
          <cell r="N928" t="str">
            <v>CÓDIGO</v>
          </cell>
          <cell r="O928" t="str">
            <v>DESCRIÇÃO</v>
          </cell>
          <cell r="P928" t="str">
            <v>UND</v>
          </cell>
          <cell r="Q928" t="str">
            <v>Total</v>
          </cell>
        </row>
        <row r="929">
          <cell r="N929" t="str">
            <v>ITC-LAM-009</v>
          </cell>
          <cell r="O929" t="str">
            <v>PLACA FOTOLUMINESCENTE PARA SINALIZAÇÃO DE EMERGÊNCIA, TIPOS "S2D", "S2E", "S3", "S12", "M7" DIMENSÃO (252X126)MM, INCLUSIVE FIXAÇÃO - BASEADO EM SETOP (ED-29388)</v>
          </cell>
          <cell r="P929" t="str">
            <v>UN</v>
          </cell>
          <cell r="Q929">
            <v>11.54</v>
          </cell>
        </row>
        <row r="930">
          <cell r="N930" t="str">
            <v>ED-31485</v>
          </cell>
          <cell r="O930" t="str">
            <v>SERVIÇO DE INSTALAÇÃO DE PLACA FOTOLUMINESCENTE PARA SINALIZAÇÃO DE EMERGÊNCIA</v>
          </cell>
          <cell r="P930" t="str">
            <v>UN</v>
          </cell>
          <cell r="Q930">
            <v>8.58</v>
          </cell>
        </row>
        <row r="931">
          <cell r="N931" t="str">
            <v>MATED-31383</v>
          </cell>
          <cell r="O931" t="str">
            <v>PLACA DE SINALIZAÇÃO DE EMERGÊNCIA (TIPO: EQUIPAMENTOS DE COMBATE A INCÊNDIO E ALARME["E"]|FORMATO: QUADRADO|MATERIAL: PVC|ESPESSURA: 1MM)*VALORES REFERENCIAIS APROXIMADOS</v>
          </cell>
          <cell r="P931" t="str">
            <v>M²</v>
          </cell>
          <cell r="Q931">
            <v>2.96</v>
          </cell>
        </row>
        <row r="932">
          <cell r="N932"/>
          <cell r="O932"/>
          <cell r="P932" t="str">
            <v>LS =&gt;</v>
          </cell>
          <cell r="Q932">
            <v>6.01</v>
          </cell>
        </row>
        <row r="933">
          <cell r="N933"/>
          <cell r="O933"/>
          <cell r="P933"/>
          <cell r="Q933">
            <v>11.54</v>
          </cell>
        </row>
        <row r="934">
          <cell r="N934"/>
          <cell r="O934"/>
          <cell r="P934"/>
          <cell r="Q934">
            <v>0</v>
          </cell>
        </row>
        <row r="935">
          <cell r="N935" t="str">
            <v>CÓDIGO</v>
          </cell>
          <cell r="O935" t="str">
            <v>DESCRIÇÃO</v>
          </cell>
          <cell r="P935" t="str">
            <v>UND</v>
          </cell>
          <cell r="Q935" t="str">
            <v>Total</v>
          </cell>
        </row>
        <row r="936">
          <cell r="N936" t="str">
            <v>ITC-LAM-010</v>
          </cell>
          <cell r="O936" t="str">
            <v>PLACA FOTOLUMINESCENTE PARA SINALIZAÇÃO DE EMERGÊNCIA, TIPO "E5", DIMENSÃO (200X200)MM, INCLUSIVE FIXAÇÃO - BASEADO EM SETOP (ED-29388)</v>
          </cell>
          <cell r="P936" t="str">
            <v>UN</v>
          </cell>
          <cell r="Q936">
            <v>12.31</v>
          </cell>
        </row>
        <row r="937">
          <cell r="N937" t="str">
            <v>ED-31485</v>
          </cell>
          <cell r="O937" t="str">
            <v>SERVIÇO DE INSTALAÇÃO DE PLACA FOTOLUMINESCENTE PARA SINALIZAÇÃO DE EMERGÊNCIA</v>
          </cell>
          <cell r="P937" t="str">
            <v>UN</v>
          </cell>
          <cell r="Q937">
            <v>8.58</v>
          </cell>
        </row>
        <row r="938">
          <cell r="N938" t="str">
            <v>MATED-31383</v>
          </cell>
          <cell r="O938" t="str">
            <v>PLACA DE SINALIZAÇÃO DE EMERGÊNCIA (TIPO: EQUIPAMENTOS DE COMBATE A INCÊNDIO E ALARME["E"]|FORMATO: QUADRADO|MATERIAL: PVC|ESPESSURA: 1MM)*VALORES REFERENCIAIS APROXIMADOS</v>
          </cell>
          <cell r="P938" t="str">
            <v>M²</v>
          </cell>
          <cell r="Q938">
            <v>3.73</v>
          </cell>
        </row>
        <row r="939">
          <cell r="N939"/>
          <cell r="O939"/>
          <cell r="P939" t="str">
            <v>LS =&gt;</v>
          </cell>
          <cell r="Q939">
            <v>6.01</v>
          </cell>
        </row>
        <row r="940">
          <cell r="N940"/>
          <cell r="O940"/>
          <cell r="P940"/>
          <cell r="Q940">
            <v>12.31</v>
          </cell>
        </row>
        <row r="941">
          <cell r="N941"/>
          <cell r="O941"/>
          <cell r="P941"/>
          <cell r="Q941">
            <v>0</v>
          </cell>
        </row>
        <row r="942">
          <cell r="N942" t="str">
            <v>CÓDIGO</v>
          </cell>
          <cell r="O942" t="str">
            <v>DESCRIÇÃO</v>
          </cell>
          <cell r="P942" t="str">
            <v>UND</v>
          </cell>
          <cell r="Q942" t="str">
            <v>Total</v>
          </cell>
        </row>
        <row r="943">
          <cell r="N943" t="str">
            <v>ITC-LAM-011</v>
          </cell>
          <cell r="O943" t="str">
            <v>PLACA FOTOLUMINESCENTE PARA SINALIZAÇÃO DE EMERGÊNCIA, TIPOS "M1", DIMENSÃO (300X400)MM, INCLUSIVE FIXAÇÃO - BASEADO EM SETOP (ED-29388)</v>
          </cell>
          <cell r="P943" t="str">
            <v>UN</v>
          </cell>
          <cell r="Q943">
            <v>19.77</v>
          </cell>
        </row>
        <row r="944">
          <cell r="N944" t="str">
            <v>ED-31485</v>
          </cell>
          <cell r="O944" t="str">
            <v>SERVIÇO DE INSTALAÇÃO DE PLACA FOTOLUMINESCENTE PARA SINALIZAÇÃO DE EMERGÊNCIA</v>
          </cell>
          <cell r="P944" t="str">
            <v>UN</v>
          </cell>
          <cell r="Q944">
            <v>8.58</v>
          </cell>
        </row>
        <row r="945">
          <cell r="N945" t="str">
            <v>MATED-31383</v>
          </cell>
          <cell r="O945" t="str">
            <v>PLACA DE SINALIZAÇÃO DE EMERGÊNCIA (TIPO: EQUIPAMENTOS DE COMBATE A INCÊNDIO E ALARME["E"]|FORMATO: QUADRADO|MATERIAL: PVC|ESPESSURA: 1MM)*VALORES REFERENCIAIS APROXIMADOS</v>
          </cell>
          <cell r="P945" t="str">
            <v>M²</v>
          </cell>
          <cell r="Q945">
            <v>11.19</v>
          </cell>
        </row>
        <row r="946">
          <cell r="N946"/>
          <cell r="O946"/>
          <cell r="P946" t="str">
            <v>LS =&gt;</v>
          </cell>
          <cell r="Q946">
            <v>6.01</v>
          </cell>
        </row>
        <row r="947">
          <cell r="N947"/>
          <cell r="O947"/>
          <cell r="P947"/>
          <cell r="Q947">
            <v>19.77</v>
          </cell>
        </row>
        <row r="948">
          <cell r="N948"/>
          <cell r="O948"/>
          <cell r="P948"/>
          <cell r="Q948">
            <v>0</v>
          </cell>
        </row>
        <row r="949">
          <cell r="N949" t="str">
            <v>CÓDIGO</v>
          </cell>
          <cell r="O949" t="str">
            <v>DESCRIÇÃO</v>
          </cell>
          <cell r="P949" t="str">
            <v>UND</v>
          </cell>
          <cell r="Q949" t="str">
            <v>Total</v>
          </cell>
        </row>
        <row r="950">
          <cell r="N950" t="str">
            <v>ITC-LAM-012</v>
          </cell>
          <cell r="O950" t="str">
            <v>PINTURA ESMALTE EM CORRIMÃO DUPLO DE AÇO GALVANIZADO - BASEADO EM FDE (06.03.100)</v>
          </cell>
          <cell r="P950" t="str">
            <v>M</v>
          </cell>
          <cell r="Q950">
            <v>7.22</v>
          </cell>
        </row>
        <row r="951">
          <cell r="N951" t="str">
            <v>ED-50382</v>
          </cell>
          <cell r="O951" t="str">
            <v>PINTOR COM ENCARGOS COMPLEMENTARES</v>
          </cell>
          <cell r="P951" t="str">
            <v>HORA</v>
          </cell>
          <cell r="Q951">
            <v>2.98</v>
          </cell>
        </row>
        <row r="952">
          <cell r="N952" t="str">
            <v>ED-50365</v>
          </cell>
          <cell r="O952" t="str">
            <v>AJUDANTE DE PINTOR COM ENCARGOS COMPLEMENTARES</v>
          </cell>
          <cell r="P952" t="str">
            <v>HORA</v>
          </cell>
          <cell r="Q952">
            <v>1.23</v>
          </cell>
        </row>
        <row r="953">
          <cell r="N953" t="str">
            <v>MATED-11444</v>
          </cell>
          <cell r="O953" t="str">
            <v>TINTA (TIPO: ESMALTE SINTÉTICO PREMIUM|APLICAÇÃO: MADEIRA, METAIS E PVC|ACABAMENTO: ACETINADO)</v>
          </cell>
          <cell r="P953" t="str">
            <v>L</v>
          </cell>
          <cell r="Q953">
            <v>1.87</v>
          </cell>
        </row>
        <row r="954">
          <cell r="N954" t="str">
            <v>MATED-11432</v>
          </cell>
          <cell r="O954" t="str">
            <v>SOLVENTE DILUENTE (BASE: AGUARRÁS)</v>
          </cell>
          <cell r="P954" t="str">
            <v>L</v>
          </cell>
          <cell r="Q954">
            <v>0.13</v>
          </cell>
        </row>
        <row r="955">
          <cell r="N955" t="str">
            <v>MATED-11442</v>
          </cell>
          <cell r="O955" t="str">
            <v>FUNDO ANTICORROSIVO PARA METAIS FERROSOS (ZARCÃO)</v>
          </cell>
          <cell r="P955" t="str">
            <v>L</v>
          </cell>
          <cell r="Q955">
            <v>1.01</v>
          </cell>
        </row>
        <row r="956">
          <cell r="N956"/>
          <cell r="O956"/>
          <cell r="P956" t="str">
            <v>LS =&gt;</v>
          </cell>
          <cell r="Q956">
            <v>3.01</v>
          </cell>
        </row>
        <row r="957">
          <cell r="N957"/>
          <cell r="O957"/>
          <cell r="P957"/>
          <cell r="Q957">
            <v>7.22</v>
          </cell>
        </row>
        <row r="958">
          <cell r="N958"/>
          <cell r="O958"/>
          <cell r="P958"/>
          <cell r="Q958">
            <v>0</v>
          </cell>
        </row>
        <row r="959">
          <cell r="N959" t="str">
            <v>CÓDIGO</v>
          </cell>
          <cell r="O959" t="str">
            <v>DESCRIÇÃO</v>
          </cell>
          <cell r="P959" t="str">
            <v>UND</v>
          </cell>
          <cell r="Q959" t="str">
            <v>Total</v>
          </cell>
        </row>
        <row r="960">
          <cell r="N960" t="str">
            <v>ITC-LAM-013</v>
          </cell>
          <cell r="O960" t="str">
            <v>PINTURA ESMALTE EM GUARDA-CORPO TUBULAR COM GRADIL DE FECHAMENTO H=130CM - BASEADO EM FDE (06.03.111)</v>
          </cell>
          <cell r="P960" t="str">
            <v>M</v>
          </cell>
          <cell r="Q960">
            <v>52.55</v>
          </cell>
        </row>
        <row r="961">
          <cell r="N961" t="str">
            <v>ED-50382</v>
          </cell>
          <cell r="O961" t="str">
            <v>PINTOR COM ENCARGOS COMPLEMENTARES</v>
          </cell>
          <cell r="P961" t="str">
            <v>HORA</v>
          </cell>
          <cell r="Q961">
            <v>20.99</v>
          </cell>
        </row>
        <row r="962">
          <cell r="N962" t="str">
            <v>ED-50365</v>
          </cell>
          <cell r="O962" t="str">
            <v>AJUDANTE DE PINTOR COM ENCARGOS COMPLEMENTARES</v>
          </cell>
          <cell r="P962" t="str">
            <v>HORA</v>
          </cell>
          <cell r="Q962">
            <v>8.7100000000000009</v>
          </cell>
        </row>
        <row r="963">
          <cell r="N963" t="str">
            <v>MATED-11444</v>
          </cell>
          <cell r="O963" t="str">
            <v>TINTA (TIPO: ESMALTE SINTÉTICO PREMIUM|APLICAÇÃO: MADEIRA, METAIS E PVC|ACABAMENTO: ACETINADO)</v>
          </cell>
          <cell r="P963" t="str">
            <v>L</v>
          </cell>
          <cell r="Q963">
            <v>14.12</v>
          </cell>
        </row>
        <row r="964">
          <cell r="N964" t="str">
            <v>MATED-11432</v>
          </cell>
          <cell r="O964" t="str">
            <v>SOLVENTE DILUENTE (BASE: AGUARRÁS)</v>
          </cell>
          <cell r="P964" t="str">
            <v>L</v>
          </cell>
          <cell r="Q964">
            <v>0.9</v>
          </cell>
        </row>
        <row r="965">
          <cell r="N965" t="str">
            <v>MATED-11442</v>
          </cell>
          <cell r="O965" t="str">
            <v>FUNDO ANTICORROSIVO PARA METAIS FERROSOS (ZARCÃO)</v>
          </cell>
          <cell r="P965" t="str">
            <v>L</v>
          </cell>
          <cell r="Q965">
            <v>7.83</v>
          </cell>
        </row>
        <row r="966">
          <cell r="N966"/>
          <cell r="O966"/>
          <cell r="P966" t="str">
            <v>LS =&gt;</v>
          </cell>
          <cell r="Q966">
            <v>21.28</v>
          </cell>
        </row>
        <row r="967">
          <cell r="N967"/>
          <cell r="O967"/>
          <cell r="P967"/>
          <cell r="Q967">
            <v>52.55</v>
          </cell>
        </row>
        <row r="968">
          <cell r="N968"/>
          <cell r="O968"/>
          <cell r="P968"/>
          <cell r="Q968">
            <v>0</v>
          </cell>
        </row>
        <row r="969">
          <cell r="N969" t="str">
            <v>CÓDIGO</v>
          </cell>
          <cell r="O969" t="str">
            <v>DESCRIÇÃO</v>
          </cell>
          <cell r="P969" t="str">
            <v>UND</v>
          </cell>
          <cell r="Q969" t="str">
            <v>Total</v>
          </cell>
        </row>
        <row r="970">
          <cell r="N970" t="str">
            <v>ITC-LAM-014</v>
          </cell>
          <cell r="O970" t="str">
            <v>POSTO MEDICINAL INTERNO SIMPLES AR COMPRIMIDO - BASEADO EM EMOP (18.050.0100-0)</v>
          </cell>
          <cell r="P970" t="str">
            <v>UN</v>
          </cell>
          <cell r="Q970">
            <v>148.02000000000001</v>
          </cell>
        </row>
        <row r="971">
          <cell r="N971" t="str">
            <v>ED-50380</v>
          </cell>
          <cell r="O971" t="str">
            <v>MONTADOR COM ENCARGOS COMPLEMENTARES</v>
          </cell>
          <cell r="P971" t="str">
            <v>HORA</v>
          </cell>
          <cell r="Q971">
            <v>6.01</v>
          </cell>
        </row>
        <row r="972">
          <cell r="N972" t="str">
            <v>ED-50366</v>
          </cell>
          <cell r="O972" t="str">
            <v>AJUDANTE ESPECIALIZADO COM ENCARGOS COMPLEMENTARES</v>
          </cell>
          <cell r="P972" t="str">
            <v>HORA</v>
          </cell>
          <cell r="Q972">
            <v>5.81</v>
          </cell>
        </row>
        <row r="973">
          <cell r="N973" t="str">
            <v>ITC.LAM.014</v>
          </cell>
          <cell r="O973" t="str">
            <v>POSTO MEDICINAL INTERNO SIMPLES AR COMPRIMIDO</v>
          </cell>
          <cell r="P973" t="str">
            <v>UN</v>
          </cell>
          <cell r="Q973">
            <v>136.19999999999999</v>
          </cell>
        </row>
        <row r="974">
          <cell r="N974"/>
          <cell r="O974"/>
          <cell r="P974" t="str">
            <v>LS =&gt;</v>
          </cell>
          <cell r="Q974">
            <v>9.14</v>
          </cell>
        </row>
        <row r="975">
          <cell r="N975"/>
          <cell r="O975"/>
          <cell r="P975"/>
          <cell r="Q975">
            <v>148.02000000000001</v>
          </cell>
        </row>
        <row r="976">
          <cell r="N976"/>
          <cell r="O976"/>
          <cell r="P976"/>
          <cell r="Q976">
            <v>0</v>
          </cell>
        </row>
        <row r="977">
          <cell r="N977" t="str">
            <v>CÓDIGO</v>
          </cell>
          <cell r="O977" t="str">
            <v>DESCRIÇÃO</v>
          </cell>
          <cell r="P977" t="str">
            <v>UND</v>
          </cell>
          <cell r="Q977" t="str">
            <v>Total</v>
          </cell>
        </row>
        <row r="978">
          <cell r="N978" t="str">
            <v>ITC-LAM-015</v>
          </cell>
          <cell r="O978" t="str">
            <v>POSTO MEDICINAL INTERNO SIMPLES VÁCUO - BASEADO EM EMOP (18.050.0100-0)</v>
          </cell>
          <cell r="P978" t="str">
            <v>UN</v>
          </cell>
          <cell r="Q978">
            <v>148.02000000000001</v>
          </cell>
        </row>
        <row r="979">
          <cell r="N979" t="str">
            <v>ED-50380</v>
          </cell>
          <cell r="O979" t="str">
            <v>MONTADOR COM ENCARGOS COMPLEMENTARES</v>
          </cell>
          <cell r="P979" t="str">
            <v>HORA</v>
          </cell>
          <cell r="Q979">
            <v>6.01</v>
          </cell>
        </row>
        <row r="980">
          <cell r="N980" t="str">
            <v>ED-50366</v>
          </cell>
          <cell r="O980" t="str">
            <v>AJUDANTE ESPECIALIZADO COM ENCARGOS COMPLEMENTARES</v>
          </cell>
          <cell r="P980" t="str">
            <v>HORA</v>
          </cell>
          <cell r="Q980">
            <v>5.81</v>
          </cell>
        </row>
        <row r="981">
          <cell r="N981" t="str">
            <v>ITC.LAM.015</v>
          </cell>
          <cell r="O981" t="str">
            <v>POSTO MEDICINAL INTERNO SIMPLES VÁCUO</v>
          </cell>
          <cell r="P981" t="str">
            <v>UN</v>
          </cell>
          <cell r="Q981">
            <v>136.19999999999999</v>
          </cell>
        </row>
        <row r="982">
          <cell r="N982"/>
          <cell r="O982"/>
          <cell r="P982" t="str">
            <v>LS =&gt;</v>
          </cell>
          <cell r="Q982">
            <v>9.14</v>
          </cell>
        </row>
        <row r="983">
          <cell r="N983"/>
          <cell r="O983"/>
          <cell r="P983"/>
          <cell r="Q983">
            <v>148.02000000000001</v>
          </cell>
        </row>
        <row r="984">
          <cell r="N984"/>
          <cell r="O984"/>
          <cell r="P984"/>
          <cell r="Q984">
            <v>0</v>
          </cell>
        </row>
        <row r="985">
          <cell r="N985" t="str">
            <v>CÓDIGO</v>
          </cell>
          <cell r="O985" t="str">
            <v>DESCRIÇÃO</v>
          </cell>
          <cell r="P985" t="str">
            <v>UND</v>
          </cell>
          <cell r="Q985" t="str">
            <v>Total</v>
          </cell>
        </row>
        <row r="986">
          <cell r="N986" t="str">
            <v>ITC-LAM-016</v>
          </cell>
          <cell r="O986" t="str">
            <v>TUBULAÇÃO DE COBRE COBRE DE 15 MM PARA USO MEDICINAL, INCLUSIVE ACESSÓRIOS DE FIXAÇÃO, CONEXÕES, LIMPEZA E PINTURA DA TUBULAÇÃO - BASEADO EM EMOP (15.014.0005-0) E SETOP (ED-48329)</v>
          </cell>
          <cell r="P986" t="str">
            <v>M</v>
          </cell>
          <cell r="Q986">
            <v>126.23</v>
          </cell>
        </row>
        <row r="987">
          <cell r="N987" t="str">
            <v>ED-48329</v>
          </cell>
          <cell r="O987" t="str">
            <v>PINTURA ESMALTE EM POSTES OU TUBULAÇÕES 2 DEMÃO</v>
          </cell>
          <cell r="P987" t="str">
            <v>M</v>
          </cell>
          <cell r="Q987">
            <v>8.76</v>
          </cell>
        </row>
        <row r="988">
          <cell r="N988" t="str">
            <v>ED-50380</v>
          </cell>
          <cell r="O988" t="str">
            <v>MONTADOR COM ENCARGOS COMPLEMENTARES</v>
          </cell>
          <cell r="P988" t="str">
            <v>HORA</v>
          </cell>
          <cell r="Q988">
            <v>34.68</v>
          </cell>
        </row>
        <row r="989">
          <cell r="N989" t="str">
            <v>ED-50366</v>
          </cell>
          <cell r="O989" t="str">
            <v>AJUDANTE ESPECIALIZADO COM ENCARGOS COMPLEMENTARES</v>
          </cell>
          <cell r="P989" t="str">
            <v>HORA</v>
          </cell>
          <cell r="Q989">
            <v>33.5</v>
          </cell>
        </row>
        <row r="990">
          <cell r="N990" t="str">
            <v>05269</v>
          </cell>
          <cell r="O990" t="str">
            <v>ABRACADEIRA TIPO COPO, DE 3/4"</v>
          </cell>
          <cell r="P990" t="str">
            <v>UN</v>
          </cell>
          <cell r="Q990">
            <v>1.96</v>
          </cell>
        </row>
        <row r="991">
          <cell r="N991" t="str">
            <v>07550</v>
          </cell>
          <cell r="O991" t="str">
            <v>BUCHA DE REDUCAO DE COBRE, DIAMETRO (28X 15)MM</v>
          </cell>
          <cell r="P991" t="str">
            <v>UN</v>
          </cell>
          <cell r="Q991">
            <v>0.06</v>
          </cell>
        </row>
        <row r="992">
          <cell r="N992" t="str">
            <v>39886</v>
          </cell>
          <cell r="O992" t="str">
            <v>BUCHA DE REDUCAO DE COBRE (REF 600-2) SEM ANEL DE SOLDA, PONTA X BOLSA, 22 X 15 MM</v>
          </cell>
          <cell r="P992" t="str">
            <v>UN</v>
          </cell>
          <cell r="Q992">
            <v>0.01</v>
          </cell>
        </row>
        <row r="993">
          <cell r="N993" t="str">
            <v>00039747</v>
          </cell>
          <cell r="O993" t="str">
            <v>TUBO DE COBRE CLASSE "A", DN = 1/2" (15 MM), PARA INSTALACOES DE MEDIA PRESSAO PARA GASES COMBUSTIVEIS E MEDICINAIS</v>
          </cell>
          <cell r="P993" t="str">
            <v>M</v>
          </cell>
          <cell r="Q993">
            <v>45.02</v>
          </cell>
        </row>
        <row r="994">
          <cell r="N994" t="str">
            <v>00039897</v>
          </cell>
          <cell r="O994" t="str">
            <v>PASTA PARA SOLDA DE TUBOS E CONEXOES DE COBRE (EMBALAGEM COM 250 G)</v>
          </cell>
          <cell r="P994" t="str">
            <v>UN</v>
          </cell>
          <cell r="Q994">
            <v>0.25</v>
          </cell>
        </row>
        <row r="995">
          <cell r="N995" t="str">
            <v>00012733</v>
          </cell>
          <cell r="O995" t="str">
            <v>TE DE COBRE (REF 611) SEM ANEL DE SOLDA, BOLSA X BOLSA X BOLSA, 15 MM</v>
          </cell>
          <cell r="P995" t="str">
            <v>UN</v>
          </cell>
          <cell r="Q995">
            <v>0.25</v>
          </cell>
        </row>
        <row r="996">
          <cell r="N996" t="str">
            <v>00039879</v>
          </cell>
          <cell r="O996" t="str">
            <v>CURVA 45 GRAUS DE COBRE (REF 606) SEM ANEL DE SOLDA, BOLSA X BOLSA, 15 MM</v>
          </cell>
          <cell r="P996" t="str">
            <v>UN</v>
          </cell>
          <cell r="Q996">
            <v>0.4</v>
          </cell>
        </row>
        <row r="997">
          <cell r="N997" t="str">
            <v>00012714</v>
          </cell>
          <cell r="O997" t="str">
            <v>COTOVELO DE COBRE 90 GRAUS (REF 607) SEM ANEL DE SOLDA, BOLSA X BOLSA, 15 MM</v>
          </cell>
          <cell r="P997" t="str">
            <v>UN</v>
          </cell>
          <cell r="Q997">
            <v>0.44</v>
          </cell>
        </row>
        <row r="998">
          <cell r="N998" t="str">
            <v>00012723</v>
          </cell>
          <cell r="O998" t="str">
            <v>LUVA DE COBRE (REF 600) SEM ANEL DE SOLDA, BOLSA X BOLSA, 15 MM</v>
          </cell>
          <cell r="P998" t="str">
            <v>UN</v>
          </cell>
          <cell r="Q998">
            <v>0.15</v>
          </cell>
        </row>
        <row r="999">
          <cell r="N999" t="str">
            <v>00039914</v>
          </cell>
          <cell r="O999" t="str">
            <v>SOLDA EM VARETA FOSCOPER, D = *2,5* MM X COMPRIMENTO 500 MM</v>
          </cell>
          <cell r="P999" t="str">
            <v>KG</v>
          </cell>
          <cell r="Q999">
            <v>0.45</v>
          </cell>
        </row>
        <row r="1000">
          <cell r="N1000" t="str">
            <v>00007583</v>
          </cell>
          <cell r="O1000" t="str">
            <v>BUCHA DE NYLON SEM ABA S8, COM PARAFUSO DE 4,80 X 50 MM EM ACO ZINCADO COM ROSCA SOBERBA, CABECA CHATA E FENDA PHILLIPS</v>
          </cell>
          <cell r="P1000" t="str">
            <v>UN</v>
          </cell>
          <cell r="Q1000">
            <v>0.3</v>
          </cell>
        </row>
        <row r="1001">
          <cell r="N1001"/>
          <cell r="O1001"/>
          <cell r="P1001" t="str">
            <v>LS =&gt;</v>
          </cell>
          <cell r="Q1001">
            <v>56.46</v>
          </cell>
        </row>
        <row r="1002">
          <cell r="N1002"/>
          <cell r="O1002"/>
          <cell r="P1002"/>
          <cell r="Q1002">
            <v>126.23</v>
          </cell>
        </row>
        <row r="1003">
          <cell r="N1003"/>
          <cell r="O1003"/>
          <cell r="P1003"/>
          <cell r="Q1003">
            <v>0</v>
          </cell>
        </row>
        <row r="1004">
          <cell r="N1004" t="str">
            <v>CÓDIGO</v>
          </cell>
          <cell r="O1004" t="str">
            <v>DESCRIÇÃO</v>
          </cell>
          <cell r="P1004" t="str">
            <v>UND</v>
          </cell>
          <cell r="Q1004" t="str">
            <v>Total</v>
          </cell>
        </row>
        <row r="1005">
          <cell r="N1005" t="str">
            <v>ITC-LAM-017</v>
          </cell>
          <cell r="O1005" t="str">
            <v>PAINEL DE ALARME MEDICINAL AR COMPRIMIDO - BASEADO EM EMOP (18.050.0100-0)</v>
          </cell>
          <cell r="P1005" t="str">
            <v>UN</v>
          </cell>
          <cell r="Q1005">
            <v>500.97</v>
          </cell>
        </row>
        <row r="1006">
          <cell r="N1006" t="str">
            <v>ED-50380</v>
          </cell>
          <cell r="O1006" t="str">
            <v>MONTADOR COM ENCARGOS COMPLEMENTARES</v>
          </cell>
          <cell r="P1006" t="str">
            <v>HORA</v>
          </cell>
          <cell r="Q1006">
            <v>6.01</v>
          </cell>
        </row>
        <row r="1007">
          <cell r="N1007" t="str">
            <v>ED-50366</v>
          </cell>
          <cell r="O1007" t="str">
            <v>AJUDANTE ESPECIALIZADO COM ENCARGOS COMPLEMENTARES</v>
          </cell>
          <cell r="P1007" t="str">
            <v>HORA</v>
          </cell>
          <cell r="Q1007">
            <v>5.81</v>
          </cell>
        </row>
        <row r="1008">
          <cell r="N1008" t="str">
            <v>07624</v>
          </cell>
          <cell r="O1008" t="str">
            <v>PAINEL DE ALARME SIMPLES, PARA OXIGENIO, AR COMPRIMIDO, VACUO OU OXIDO NITROSO</v>
          </cell>
          <cell r="P1008" t="str">
            <v>UN</v>
          </cell>
          <cell r="Q1008">
            <v>489.15</v>
          </cell>
        </row>
        <row r="1009">
          <cell r="N1009"/>
          <cell r="O1009"/>
          <cell r="P1009" t="str">
            <v>LS =&gt;</v>
          </cell>
          <cell r="Q1009">
            <v>9.14</v>
          </cell>
        </row>
        <row r="1010">
          <cell r="N1010"/>
          <cell r="O1010"/>
          <cell r="P1010"/>
          <cell r="Q1010">
            <v>500.97</v>
          </cell>
        </row>
        <row r="1011">
          <cell r="N1011"/>
          <cell r="O1011"/>
          <cell r="P1011"/>
          <cell r="Q1011">
            <v>0</v>
          </cell>
        </row>
        <row r="1012">
          <cell r="N1012" t="str">
            <v>CÓDIGO</v>
          </cell>
          <cell r="O1012" t="str">
            <v>DESCRIÇÃO</v>
          </cell>
          <cell r="P1012" t="str">
            <v>UND</v>
          </cell>
          <cell r="Q1012" t="str">
            <v>Total</v>
          </cell>
        </row>
        <row r="1013">
          <cell r="N1013" t="str">
            <v>ITC-LAM-018</v>
          </cell>
          <cell r="O1013" t="str">
            <v>PAINEL DE ALARME MEDICINAL VÁCUO - BASEADO EM EMOP (18.050.0100-0)</v>
          </cell>
          <cell r="P1013" t="str">
            <v>UN</v>
          </cell>
          <cell r="Q1013">
            <v>500.97</v>
          </cell>
        </row>
        <row r="1014">
          <cell r="N1014" t="str">
            <v>ED-50380</v>
          </cell>
          <cell r="O1014" t="str">
            <v>MONTADOR COM ENCARGOS COMPLEMENTARES</v>
          </cell>
          <cell r="P1014" t="str">
            <v>HORA</v>
          </cell>
          <cell r="Q1014">
            <v>6.01</v>
          </cell>
        </row>
        <row r="1015">
          <cell r="N1015" t="str">
            <v>ED-50366</v>
          </cell>
          <cell r="O1015" t="str">
            <v>AJUDANTE ESPECIALIZADO COM ENCARGOS COMPLEMENTARES</v>
          </cell>
          <cell r="P1015" t="str">
            <v>HORA</v>
          </cell>
          <cell r="Q1015">
            <v>5.81</v>
          </cell>
        </row>
        <row r="1016">
          <cell r="N1016" t="str">
            <v>7624</v>
          </cell>
          <cell r="O1016" t="str">
            <v>PAINEL DE ALARME SIMPLES, PARA OXIGENIO, AR COMPRIMIDO, VACUO OU OXIDO NITROSO</v>
          </cell>
          <cell r="P1016" t="str">
            <v>UN</v>
          </cell>
          <cell r="Q1016">
            <v>489.15</v>
          </cell>
        </row>
        <row r="1017">
          <cell r="N1017"/>
          <cell r="O1017"/>
          <cell r="P1017" t="str">
            <v>LS =&gt;</v>
          </cell>
          <cell r="Q1017">
            <v>9.14</v>
          </cell>
        </row>
        <row r="1018">
          <cell r="N1018"/>
          <cell r="O1018"/>
          <cell r="P1018"/>
          <cell r="Q1018">
            <v>500.97</v>
          </cell>
        </row>
        <row r="1019">
          <cell r="N1019"/>
          <cell r="O1019"/>
          <cell r="P1019"/>
          <cell r="Q1019">
            <v>0</v>
          </cell>
        </row>
        <row r="1020">
          <cell r="N1020" t="str">
            <v>CÓDIGO</v>
          </cell>
          <cell r="O1020" t="str">
            <v>DESCRIÇÃO</v>
          </cell>
          <cell r="P1020" t="str">
            <v>UND</v>
          </cell>
          <cell r="Q1020" t="str">
            <v>Total</v>
          </cell>
        </row>
        <row r="1021">
          <cell r="N1021" t="str">
            <v>ITC-LAM-019</v>
          </cell>
          <cell r="O1021" t="str">
            <v>CENTRAL DE AR COMPRIMIDO - VAZÃO 200L/MIN - POTÊNCIA DE 1,5HP - BASEADO EM SINAPI (102117)</v>
          </cell>
          <cell r="P1021" t="str">
            <v>UN</v>
          </cell>
          <cell r="Q1021">
            <v>7749.84</v>
          </cell>
        </row>
        <row r="1022">
          <cell r="N1022" t="str">
            <v>ED-50373</v>
          </cell>
          <cell r="O1022" t="str">
            <v>ELETRICISTA COM ENCARGOS COMPLEMENTARES</v>
          </cell>
          <cell r="P1022" t="str">
            <v>HORA</v>
          </cell>
          <cell r="Q1022">
            <v>17.39</v>
          </cell>
        </row>
        <row r="1023">
          <cell r="N1023" t="str">
            <v>ED-50362</v>
          </cell>
          <cell r="O1023" t="str">
            <v>AJUDANTE DE ELETRICISTA COM ENCARGOS COMPLEMENTARES</v>
          </cell>
          <cell r="P1023" t="str">
            <v>HORA</v>
          </cell>
          <cell r="Q1023">
            <v>14.22</v>
          </cell>
        </row>
        <row r="1024">
          <cell r="N1024" t="str">
            <v>ED-50374</v>
          </cell>
          <cell r="O1024" t="str">
            <v>BOMBEIRO/ENCANADOR COM ENCARGOS COMPLEMENTARES</v>
          </cell>
          <cell r="P1024" t="str">
            <v>HORA</v>
          </cell>
          <cell r="Q1024">
            <v>58</v>
          </cell>
        </row>
        <row r="1025">
          <cell r="N1025" t="str">
            <v>ED-50363</v>
          </cell>
          <cell r="O1025" t="str">
            <v>AJUDANTE DE BOMBEIRO/ENCANADOR COM ENCARGOS COMPLEMENTARES</v>
          </cell>
          <cell r="P1025" t="str">
            <v>HORA</v>
          </cell>
          <cell r="Q1025">
            <v>47.23</v>
          </cell>
        </row>
        <row r="1026">
          <cell r="N1026" t="str">
            <v>ITC.LAM.019</v>
          </cell>
          <cell r="O1026" t="str">
            <v>CENTRAL DE AR COMPRIMIDO (COMPRESSOR) - FABRICANTE: AIRZAP - MODELO: DA1500 VFP - VAZÃO 200 L/MIN</v>
          </cell>
          <cell r="P1026" t="str">
            <v>UN</v>
          </cell>
          <cell r="Q1026">
            <v>7613</v>
          </cell>
        </row>
        <row r="1027">
          <cell r="N1027"/>
          <cell r="O1027"/>
          <cell r="P1027" t="str">
            <v>LS =&gt;</v>
          </cell>
          <cell r="Q1027">
            <v>105.86</v>
          </cell>
        </row>
        <row r="1028">
          <cell r="N1028"/>
          <cell r="O1028"/>
          <cell r="P1028"/>
          <cell r="Q1028">
            <v>7749.84</v>
          </cell>
        </row>
        <row r="1029">
          <cell r="N1029"/>
          <cell r="O1029"/>
          <cell r="P1029"/>
          <cell r="Q1029">
            <v>0</v>
          </cell>
        </row>
        <row r="1030">
          <cell r="N1030" t="str">
            <v>CÓDIGO</v>
          </cell>
          <cell r="O1030" t="str">
            <v>DESCRIÇÃO</v>
          </cell>
          <cell r="P1030" t="str">
            <v>UND</v>
          </cell>
          <cell r="Q1030" t="str">
            <v>Total</v>
          </cell>
        </row>
        <row r="1031">
          <cell r="N1031" t="str">
            <v>ITC-LAM-020</v>
          </cell>
          <cell r="O1031" t="str">
            <v>FORNECIMENTO E INSTALAÇÃO DE CENTRAL DE VÁCUO - BASEADO EM SINAPI (102117)</v>
          </cell>
          <cell r="P1031" t="str">
            <v>UND</v>
          </cell>
          <cell r="Q1031">
            <v>4955.28</v>
          </cell>
        </row>
        <row r="1032">
          <cell r="N1032" t="str">
            <v>ED-50362</v>
          </cell>
          <cell r="O1032" t="str">
            <v>AJUDANTE DE ELETRICISTA COM ENCARGOS COMPLEMENTARES</v>
          </cell>
          <cell r="P1032" t="str">
            <v>HORA</v>
          </cell>
          <cell r="Q1032">
            <v>14.22</v>
          </cell>
        </row>
        <row r="1033">
          <cell r="N1033" t="str">
            <v>ED-50363</v>
          </cell>
          <cell r="O1033" t="str">
            <v>AJUDANTE DE BOMBEIRO/ENCANADOR COM ENCARGOS COMPLEMENTARES</v>
          </cell>
          <cell r="P1033" t="str">
            <v>HORA</v>
          </cell>
          <cell r="Q1033">
            <v>47.23</v>
          </cell>
        </row>
        <row r="1034">
          <cell r="N1034" t="str">
            <v>ED-50373</v>
          </cell>
          <cell r="O1034" t="str">
            <v>ELETRICISTA COM ENCARGOS COMPLEMENTARES</v>
          </cell>
          <cell r="P1034" t="str">
            <v>HORA</v>
          </cell>
          <cell r="Q1034">
            <v>17.39</v>
          </cell>
        </row>
        <row r="1035">
          <cell r="N1035" t="str">
            <v>ED-50374</v>
          </cell>
          <cell r="O1035" t="str">
            <v>BOMBEIRO/ENCANADOR COM ENCARGOS COMPLEMENTARES</v>
          </cell>
          <cell r="P1035" t="str">
            <v>HORA</v>
          </cell>
          <cell r="Q1035">
            <v>58</v>
          </cell>
        </row>
        <row r="1036">
          <cell r="N1036" t="str">
            <v>ITC.LAM.020</v>
          </cell>
          <cell r="O1036" t="str">
            <v>CENTRAL DE VÁCUO SUCTRON ELETRONIC PLUS - SCHUSTER</v>
          </cell>
          <cell r="P1036" t="str">
            <v>UN</v>
          </cell>
          <cell r="Q1036">
            <v>4814.8999999999996</v>
          </cell>
        </row>
        <row r="1037">
          <cell r="N1037" t="str">
            <v>MATED-18137</v>
          </cell>
          <cell r="O1037" t="str">
            <v>ARRUELA LISA REDONDA (DIÂMETRO 16,8MM [5/8"]|ACABAMENTO: ZINCADO|PESO: 65UN/KG)*VALORES REFERENCIAIS APROXIMADOS</v>
          </cell>
          <cell r="P1037" t="str">
            <v>UN</v>
          </cell>
          <cell r="Q1037">
            <v>2.12</v>
          </cell>
        </row>
        <row r="1038">
          <cell r="N1038" t="str">
            <v>MATED-11888</v>
          </cell>
          <cell r="O1038" t="str">
            <v>BARRA ROSCADA DE AÇO (DIÂMETRO DA SEÇÃO: 1/4"[6MM])</v>
          </cell>
          <cell r="P1038" t="str">
            <v>M</v>
          </cell>
          <cell r="Q1038">
            <v>0.9</v>
          </cell>
        </row>
        <row r="1039">
          <cell r="N1039" t="str">
            <v>MATED-18324</v>
          </cell>
          <cell r="O1039" t="str">
            <v>PORCA SEXTAVADA (MATERIAL: AÇO|DIÂMETRO: 6,35MM [1/4"]|PESO/100PÇ: 0,320 KG)</v>
          </cell>
          <cell r="P1039" t="str">
            <v>UN</v>
          </cell>
          <cell r="Q1039">
            <v>0.52</v>
          </cell>
        </row>
        <row r="1040">
          <cell r="N1040"/>
          <cell r="O1040"/>
          <cell r="P1040" t="str">
            <v>LS =&gt;</v>
          </cell>
          <cell r="Q1040">
            <v>105.86</v>
          </cell>
        </row>
        <row r="1041">
          <cell r="N1041"/>
          <cell r="O1041"/>
          <cell r="P1041"/>
          <cell r="Q1041">
            <v>4955.28</v>
          </cell>
        </row>
        <row r="1042">
          <cell r="N1042"/>
          <cell r="O1042"/>
          <cell r="P1042"/>
          <cell r="Q1042">
            <v>0</v>
          </cell>
        </row>
        <row r="1043">
          <cell r="N1043" t="str">
            <v>CÓDIGO</v>
          </cell>
          <cell r="O1043" t="str">
            <v>DESCRIÇÃO</v>
          </cell>
          <cell r="P1043" t="str">
            <v>UND</v>
          </cell>
          <cell r="Q1043" t="str">
            <v>Total</v>
          </cell>
        </row>
        <row r="1044">
          <cell r="N1044" t="str">
            <v>ITC-LAM-064</v>
          </cell>
          <cell r="O1044" t="str">
            <v>EXECUÇÃO DE TESTE DE ESTANQUEIDADE - BASEADO EM EMBASA (21.03.65)</v>
          </cell>
          <cell r="P1044" t="str">
            <v>UN</v>
          </cell>
          <cell r="Q1044">
            <v>697.31</v>
          </cell>
        </row>
        <row r="1045">
          <cell r="N1045" t="str">
            <v>ED-50367</v>
          </cell>
          <cell r="O1045" t="str">
            <v>SERVENTE COM ENCARGOS COMPLEMENTARES</v>
          </cell>
          <cell r="P1045" t="str">
            <v>HORA</v>
          </cell>
          <cell r="Q1045">
            <v>59.82</v>
          </cell>
        </row>
        <row r="1046">
          <cell r="N1046" t="str">
            <v>90776</v>
          </cell>
          <cell r="O1046" t="str">
            <v>ENCARREGADO GERAL COM ENCARGOS COMPLEMENTARES</v>
          </cell>
          <cell r="P1046" t="str">
            <v>H</v>
          </cell>
          <cell r="Q1046">
            <v>165.45</v>
          </cell>
        </row>
        <row r="1047">
          <cell r="N1047" t="str">
            <v>90777</v>
          </cell>
          <cell r="O1047" t="str">
            <v>ENGENHEIRO CIVIL DE OBRA JUNIOR COM ENCARGOS COMPLEMENTARES</v>
          </cell>
          <cell r="P1047" t="str">
            <v>H</v>
          </cell>
          <cell r="Q1047">
            <v>472.04</v>
          </cell>
        </row>
        <row r="1048">
          <cell r="N1048"/>
          <cell r="O1048"/>
          <cell r="P1048" t="str">
            <v>LS =&gt;</v>
          </cell>
          <cell r="Q1048">
            <v>106352.12999999999</v>
          </cell>
        </row>
        <row r="1049">
          <cell r="N1049"/>
          <cell r="O1049"/>
          <cell r="P1049"/>
          <cell r="Q1049">
            <v>109520.25</v>
          </cell>
        </row>
        <row r="1050">
          <cell r="N1050" t="e">
            <v>#REF!</v>
          </cell>
          <cell r="O1050" t="e">
            <v>#REF!</v>
          </cell>
          <cell r="P1050" t="e">
            <v>#REF!</v>
          </cell>
          <cell r="Q1050" t="e">
            <v>#REF!</v>
          </cell>
        </row>
        <row r="1051">
          <cell r="N1051" t="e">
            <v>#REF!</v>
          </cell>
          <cell r="O1051" t="e">
            <v>#REF!</v>
          </cell>
          <cell r="P1051" t="e">
            <v>#REF!</v>
          </cell>
          <cell r="Q1051" t="e">
            <v>#REF!</v>
          </cell>
        </row>
        <row r="1052">
          <cell r="N1052" t="e">
            <v>#REF!</v>
          </cell>
          <cell r="O1052" t="e">
            <v>#REF!</v>
          </cell>
          <cell r="P1052" t="e">
            <v>#REF!</v>
          </cell>
          <cell r="Q1052" t="e">
            <v>#REF!</v>
          </cell>
        </row>
        <row r="1053">
          <cell r="N1053" t="e">
            <v>#REF!</v>
          </cell>
          <cell r="O1053" t="e">
            <v>#REF!</v>
          </cell>
          <cell r="P1053" t="e">
            <v>#REF!</v>
          </cell>
          <cell r="Q1053" t="e">
            <v>#REF!</v>
          </cell>
        </row>
        <row r="1054">
          <cell r="N1054" t="e">
            <v>#REF!</v>
          </cell>
          <cell r="O1054" t="e">
            <v>#REF!</v>
          </cell>
          <cell r="P1054" t="e">
            <v>#REF!</v>
          </cell>
          <cell r="Q1054" t="e">
            <v>#REF!</v>
          </cell>
        </row>
        <row r="1055">
          <cell r="N1055" t="e">
            <v>#REF!</v>
          </cell>
          <cell r="O1055" t="e">
            <v>#REF!</v>
          </cell>
          <cell r="P1055" t="e">
            <v>#REF!</v>
          </cell>
          <cell r="Q1055" t="e">
            <v>#REF!</v>
          </cell>
        </row>
        <row r="1056">
          <cell r="N1056" t="e">
            <v>#REF!</v>
          </cell>
          <cell r="O1056" t="e">
            <v>#REF!</v>
          </cell>
          <cell r="P1056" t="e">
            <v>#REF!</v>
          </cell>
          <cell r="Q1056" t="e">
            <v>#REF!</v>
          </cell>
        </row>
        <row r="1057">
          <cell r="N1057" t="e">
            <v>#REF!</v>
          </cell>
          <cell r="O1057" t="e">
            <v>#REF!</v>
          </cell>
          <cell r="P1057" t="e">
            <v>#REF!</v>
          </cell>
          <cell r="Q1057" t="e">
            <v>#REF!</v>
          </cell>
        </row>
        <row r="1058">
          <cell r="N1058" t="e">
            <v>#REF!</v>
          </cell>
          <cell r="O1058" t="e">
            <v>#REF!</v>
          </cell>
          <cell r="P1058" t="e">
            <v>#REF!</v>
          </cell>
          <cell r="Q1058" t="e">
            <v>#REF!</v>
          </cell>
        </row>
        <row r="1059">
          <cell r="N1059" t="e">
            <v>#REF!</v>
          </cell>
          <cell r="O1059" t="e">
            <v>#REF!</v>
          </cell>
          <cell r="P1059" t="e">
            <v>#REF!</v>
          </cell>
          <cell r="Q1059" t="e">
            <v>#REF!</v>
          </cell>
        </row>
        <row r="1060">
          <cell r="N1060" t="e">
            <v>#REF!</v>
          </cell>
          <cell r="O1060" t="e">
            <v>#REF!</v>
          </cell>
          <cell r="P1060" t="e">
            <v>#REF!</v>
          </cell>
          <cell r="Q1060" t="e">
            <v>#REF!</v>
          </cell>
        </row>
        <row r="1061">
          <cell r="N1061" t="e">
            <v>#REF!</v>
          </cell>
          <cell r="O1061" t="e">
            <v>#REF!</v>
          </cell>
          <cell r="P1061" t="e">
            <v>#REF!</v>
          </cell>
          <cell r="Q1061" t="e">
            <v>#REF!</v>
          </cell>
        </row>
        <row r="1062">
          <cell r="N1062" t="e">
            <v>#REF!</v>
          </cell>
          <cell r="O1062" t="e">
            <v>#REF!</v>
          </cell>
          <cell r="P1062" t="e">
            <v>#REF!</v>
          </cell>
          <cell r="Q1062" t="e">
            <v>#REF!</v>
          </cell>
        </row>
        <row r="1063">
          <cell r="N1063" t="e">
            <v>#REF!</v>
          </cell>
          <cell r="O1063" t="e">
            <v>#REF!</v>
          </cell>
          <cell r="P1063" t="e">
            <v>#REF!</v>
          </cell>
          <cell r="Q1063" t="e">
            <v>#REF!</v>
          </cell>
        </row>
        <row r="1064">
          <cell r="N1064" t="e">
            <v>#REF!</v>
          </cell>
          <cell r="O1064" t="e">
            <v>#REF!</v>
          </cell>
          <cell r="P1064" t="e">
            <v>#REF!</v>
          </cell>
          <cell r="Q1064" t="e">
            <v>#REF!</v>
          </cell>
        </row>
        <row r="1065">
          <cell r="N1065" t="e">
            <v>#REF!</v>
          </cell>
          <cell r="O1065" t="e">
            <v>#REF!</v>
          </cell>
          <cell r="P1065" t="e">
            <v>#REF!</v>
          </cell>
          <cell r="Q1065" t="e">
            <v>#REF!</v>
          </cell>
        </row>
        <row r="1066">
          <cell r="N1066" t="e">
            <v>#REF!</v>
          </cell>
          <cell r="O1066" t="e">
            <v>#REF!</v>
          </cell>
          <cell r="P1066" t="e">
            <v>#REF!</v>
          </cell>
          <cell r="Q1066" t="e">
            <v>#REF!</v>
          </cell>
        </row>
        <row r="1067">
          <cell r="N1067" t="e">
            <v>#REF!</v>
          </cell>
          <cell r="O1067" t="e">
            <v>#REF!</v>
          </cell>
          <cell r="P1067" t="e">
            <v>#REF!</v>
          </cell>
          <cell r="Q1067" t="e">
            <v>#REF!</v>
          </cell>
        </row>
        <row r="1068">
          <cell r="N1068" t="e">
            <v>#REF!</v>
          </cell>
          <cell r="O1068" t="e">
            <v>#REF!</v>
          </cell>
          <cell r="P1068" t="e">
            <v>#REF!</v>
          </cell>
          <cell r="Q1068" t="e">
            <v>#REF!</v>
          </cell>
        </row>
        <row r="1069">
          <cell r="N1069" t="e">
            <v>#REF!</v>
          </cell>
          <cell r="O1069" t="e">
            <v>#REF!</v>
          </cell>
          <cell r="P1069" t="e">
            <v>#REF!</v>
          </cell>
          <cell r="Q1069" t="e">
            <v>#REF!</v>
          </cell>
        </row>
        <row r="1070">
          <cell r="N1070" t="e">
            <v>#REF!</v>
          </cell>
          <cell r="O1070" t="e">
            <v>#REF!</v>
          </cell>
          <cell r="P1070" t="e">
            <v>#REF!</v>
          </cell>
          <cell r="Q1070" t="e">
            <v>#REF!</v>
          </cell>
        </row>
        <row r="1071">
          <cell r="N1071" t="e">
            <v>#REF!</v>
          </cell>
          <cell r="O1071" t="e">
            <v>#REF!</v>
          </cell>
          <cell r="P1071" t="e">
            <v>#REF!</v>
          </cell>
          <cell r="Q1071" t="e">
            <v>#REF!</v>
          </cell>
        </row>
        <row r="1072">
          <cell r="N1072" t="e">
            <v>#REF!</v>
          </cell>
          <cell r="O1072" t="e">
            <v>#REF!</v>
          </cell>
          <cell r="P1072" t="e">
            <v>#REF!</v>
          </cell>
          <cell r="Q1072" t="e">
            <v>#REF!</v>
          </cell>
        </row>
        <row r="1073">
          <cell r="N1073" t="e">
            <v>#REF!</v>
          </cell>
          <cell r="O1073" t="e">
            <v>#REF!</v>
          </cell>
          <cell r="P1073" t="e">
            <v>#REF!</v>
          </cell>
          <cell r="Q1073" t="e">
            <v>#REF!</v>
          </cell>
        </row>
        <row r="1074">
          <cell r="N1074" t="e">
            <v>#REF!</v>
          </cell>
          <cell r="O1074" t="e">
            <v>#REF!</v>
          </cell>
          <cell r="P1074" t="e">
            <v>#REF!</v>
          </cell>
          <cell r="Q1074" t="e">
            <v>#REF!</v>
          </cell>
        </row>
        <row r="1075">
          <cell r="N1075" t="e">
            <v>#REF!</v>
          </cell>
          <cell r="O1075" t="e">
            <v>#REF!</v>
          </cell>
          <cell r="P1075" t="e">
            <v>#REF!</v>
          </cell>
          <cell r="Q1075" t="e">
            <v>#REF!</v>
          </cell>
        </row>
        <row r="1076">
          <cell r="N1076" t="e">
            <v>#REF!</v>
          </cell>
          <cell r="O1076" t="e">
            <v>#REF!</v>
          </cell>
          <cell r="P1076" t="e">
            <v>#REF!</v>
          </cell>
          <cell r="Q1076" t="e">
            <v>#REF!</v>
          </cell>
        </row>
        <row r="1077">
          <cell r="N1077" t="e">
            <v>#REF!</v>
          </cell>
          <cell r="O1077" t="e">
            <v>#REF!</v>
          </cell>
          <cell r="P1077" t="e">
            <v>#REF!</v>
          </cell>
          <cell r="Q1077" t="e">
            <v>#REF!</v>
          </cell>
        </row>
        <row r="1078">
          <cell r="N1078" t="e">
            <v>#REF!</v>
          </cell>
          <cell r="O1078" t="e">
            <v>#REF!</v>
          </cell>
          <cell r="P1078" t="e">
            <v>#REF!</v>
          </cell>
          <cell r="Q1078" t="e">
            <v>#REF!</v>
          </cell>
        </row>
        <row r="1079">
          <cell r="N1079" t="e">
            <v>#REF!</v>
          </cell>
          <cell r="O1079" t="e">
            <v>#REF!</v>
          </cell>
          <cell r="P1079" t="e">
            <v>#REF!</v>
          </cell>
          <cell r="Q1079" t="e">
            <v>#REF!</v>
          </cell>
        </row>
        <row r="1080">
          <cell r="N1080" t="e">
            <v>#REF!</v>
          </cell>
          <cell r="O1080" t="e">
            <v>#REF!</v>
          </cell>
          <cell r="P1080" t="e">
            <v>#REF!</v>
          </cell>
          <cell r="Q1080" t="e">
            <v>#REF!</v>
          </cell>
        </row>
        <row r="1081">
          <cell r="N1081" t="e">
            <v>#REF!</v>
          </cell>
          <cell r="O1081" t="e">
            <v>#REF!</v>
          </cell>
          <cell r="P1081" t="e">
            <v>#REF!</v>
          </cell>
          <cell r="Q1081" t="e">
            <v>#REF!</v>
          </cell>
        </row>
        <row r="1082">
          <cell r="N1082" t="e">
            <v>#REF!</v>
          </cell>
          <cell r="O1082" t="e">
            <v>#REF!</v>
          </cell>
          <cell r="P1082" t="e">
            <v>#REF!</v>
          </cell>
          <cell r="Q1082" t="e">
            <v>#REF!</v>
          </cell>
        </row>
        <row r="1083">
          <cell r="N1083" t="e">
            <v>#REF!</v>
          </cell>
          <cell r="O1083" t="e">
            <v>#REF!</v>
          </cell>
          <cell r="P1083" t="e">
            <v>#REF!</v>
          </cell>
          <cell r="Q1083" t="e">
            <v>#REF!</v>
          </cell>
        </row>
        <row r="1084">
          <cell r="N1084" t="e">
            <v>#REF!</v>
          </cell>
          <cell r="O1084" t="e">
            <v>#REF!</v>
          </cell>
          <cell r="P1084" t="e">
            <v>#REF!</v>
          </cell>
          <cell r="Q1084" t="e">
            <v>#REF!</v>
          </cell>
        </row>
        <row r="1085">
          <cell r="N1085" t="e">
            <v>#REF!</v>
          </cell>
          <cell r="O1085" t="e">
            <v>#REF!</v>
          </cell>
          <cell r="P1085" t="e">
            <v>#REF!</v>
          </cell>
          <cell r="Q1085" t="e">
            <v>#REF!</v>
          </cell>
        </row>
        <row r="1086">
          <cell r="N1086" t="e">
            <v>#REF!</v>
          </cell>
          <cell r="O1086" t="e">
            <v>#REF!</v>
          </cell>
          <cell r="P1086" t="e">
            <v>#REF!</v>
          </cell>
          <cell r="Q1086" t="e">
            <v>#REF!</v>
          </cell>
        </row>
        <row r="1087">
          <cell r="N1087" t="e">
            <v>#REF!</v>
          </cell>
          <cell r="O1087" t="e">
            <v>#REF!</v>
          </cell>
          <cell r="P1087" t="e">
            <v>#REF!</v>
          </cell>
          <cell r="Q1087" t="e">
            <v>#REF!</v>
          </cell>
        </row>
        <row r="1088">
          <cell r="N1088" t="e">
            <v>#REF!</v>
          </cell>
          <cell r="O1088" t="e">
            <v>#REF!</v>
          </cell>
          <cell r="P1088" t="e">
            <v>#REF!</v>
          </cell>
          <cell r="Q1088" t="e">
            <v>#REF!</v>
          </cell>
        </row>
        <row r="1089">
          <cell r="N1089" t="e">
            <v>#REF!</v>
          </cell>
          <cell r="O1089" t="e">
            <v>#REF!</v>
          </cell>
          <cell r="P1089" t="e">
            <v>#REF!</v>
          </cell>
          <cell r="Q1089" t="e">
            <v>#REF!</v>
          </cell>
        </row>
        <row r="1090">
          <cell r="N1090" t="e">
            <v>#REF!</v>
          </cell>
          <cell r="O1090" t="e">
            <v>#REF!</v>
          </cell>
          <cell r="P1090" t="e">
            <v>#REF!</v>
          </cell>
          <cell r="Q1090" t="e">
            <v>#REF!</v>
          </cell>
        </row>
        <row r="1091">
          <cell r="N1091" t="e">
            <v>#REF!</v>
          </cell>
          <cell r="O1091" t="e">
            <v>#REF!</v>
          </cell>
          <cell r="P1091" t="e">
            <v>#REF!</v>
          </cell>
          <cell r="Q1091" t="e">
            <v>#REF!</v>
          </cell>
        </row>
        <row r="1092">
          <cell r="N1092" t="e">
            <v>#REF!</v>
          </cell>
          <cell r="O1092" t="e">
            <v>#REF!</v>
          </cell>
          <cell r="P1092" t="e">
            <v>#REF!</v>
          </cell>
          <cell r="Q1092" t="e">
            <v>#REF!</v>
          </cell>
        </row>
        <row r="1093">
          <cell r="N1093" t="e">
            <v>#REF!</v>
          </cell>
          <cell r="O1093" t="e">
            <v>#REF!</v>
          </cell>
          <cell r="P1093" t="e">
            <v>#REF!</v>
          </cell>
          <cell r="Q1093" t="e">
            <v>#REF!</v>
          </cell>
        </row>
        <row r="1094">
          <cell r="N1094" t="e">
            <v>#REF!</v>
          </cell>
          <cell r="O1094" t="e">
            <v>#REF!</v>
          </cell>
          <cell r="P1094" t="e">
            <v>#REF!</v>
          </cell>
          <cell r="Q1094" t="e">
            <v>#REF!</v>
          </cell>
        </row>
        <row r="1095">
          <cell r="N1095" t="e">
            <v>#REF!</v>
          </cell>
          <cell r="O1095" t="e">
            <v>#REF!</v>
          </cell>
          <cell r="P1095" t="e">
            <v>#REF!</v>
          </cell>
          <cell r="Q1095" t="e">
            <v>#REF!</v>
          </cell>
        </row>
        <row r="1096">
          <cell r="N1096" t="e">
            <v>#REF!</v>
          </cell>
          <cell r="O1096" t="e">
            <v>#REF!</v>
          </cell>
          <cell r="P1096" t="e">
            <v>#REF!</v>
          </cell>
          <cell r="Q1096" t="e">
            <v>#REF!</v>
          </cell>
        </row>
        <row r="1097">
          <cell r="N1097" t="e">
            <v>#REF!</v>
          </cell>
          <cell r="O1097" t="e">
            <v>#REF!</v>
          </cell>
          <cell r="P1097" t="e">
            <v>#REF!</v>
          </cell>
          <cell r="Q1097" t="e">
            <v>#REF!</v>
          </cell>
        </row>
        <row r="1098">
          <cell r="N1098" t="e">
            <v>#REF!</v>
          </cell>
          <cell r="O1098" t="e">
            <v>#REF!</v>
          </cell>
          <cell r="P1098" t="e">
            <v>#REF!</v>
          </cell>
          <cell r="Q1098" t="e">
            <v>#REF!</v>
          </cell>
        </row>
        <row r="1099">
          <cell r="N1099" t="e">
            <v>#REF!</v>
          </cell>
          <cell r="O1099" t="e">
            <v>#REF!</v>
          </cell>
          <cell r="P1099" t="e">
            <v>#REF!</v>
          </cell>
          <cell r="Q1099" t="e">
            <v>#REF!</v>
          </cell>
        </row>
        <row r="1100">
          <cell r="N1100" t="e">
            <v>#REF!</v>
          </cell>
          <cell r="O1100" t="e">
            <v>#REF!</v>
          </cell>
          <cell r="P1100" t="e">
            <v>#REF!</v>
          </cell>
          <cell r="Q1100" t="e">
            <v>#REF!</v>
          </cell>
        </row>
        <row r="1101">
          <cell r="N1101" t="e">
            <v>#REF!</v>
          </cell>
          <cell r="O1101" t="e">
            <v>#REF!</v>
          </cell>
          <cell r="P1101" t="e">
            <v>#REF!</v>
          </cell>
          <cell r="Q1101" t="e">
            <v>#REF!</v>
          </cell>
        </row>
        <row r="1102">
          <cell r="N1102" t="e">
            <v>#REF!</v>
          </cell>
          <cell r="O1102" t="e">
            <v>#REF!</v>
          </cell>
          <cell r="P1102" t="e">
            <v>#REF!</v>
          </cell>
          <cell r="Q1102" t="e">
            <v>#REF!</v>
          </cell>
        </row>
        <row r="1103">
          <cell r="N1103" t="e">
            <v>#REF!</v>
          </cell>
          <cell r="O1103" t="e">
            <v>#REF!</v>
          </cell>
          <cell r="P1103" t="e">
            <v>#REF!</v>
          </cell>
          <cell r="Q1103" t="e">
            <v>#REF!</v>
          </cell>
        </row>
        <row r="1104">
          <cell r="N1104" t="e">
            <v>#REF!</v>
          </cell>
          <cell r="O1104" t="e">
            <v>#REF!</v>
          </cell>
          <cell r="P1104" t="e">
            <v>#REF!</v>
          </cell>
          <cell r="Q1104" t="e">
            <v>#REF!</v>
          </cell>
        </row>
        <row r="1105">
          <cell r="N1105" t="e">
            <v>#REF!</v>
          </cell>
          <cell r="O1105" t="e">
            <v>#REF!</v>
          </cell>
          <cell r="P1105" t="e">
            <v>#REF!</v>
          </cell>
          <cell r="Q1105" t="e">
            <v>#REF!</v>
          </cell>
        </row>
        <row r="1106">
          <cell r="N1106" t="e">
            <v>#REF!</v>
          </cell>
          <cell r="O1106" t="e">
            <v>#REF!</v>
          </cell>
          <cell r="P1106" t="e">
            <v>#REF!</v>
          </cell>
          <cell r="Q1106" t="e">
            <v>#REF!</v>
          </cell>
        </row>
        <row r="1107">
          <cell r="N1107" t="e">
            <v>#REF!</v>
          </cell>
          <cell r="O1107" t="e">
            <v>#REF!</v>
          </cell>
          <cell r="P1107" t="e">
            <v>#REF!</v>
          </cell>
          <cell r="Q1107" t="e">
            <v>#REF!</v>
          </cell>
        </row>
        <row r="1108">
          <cell r="N1108" t="e">
            <v>#REF!</v>
          </cell>
          <cell r="O1108" t="e">
            <v>#REF!</v>
          </cell>
          <cell r="P1108" t="e">
            <v>#REF!</v>
          </cell>
          <cell r="Q1108" t="e">
            <v>#REF!</v>
          </cell>
        </row>
        <row r="1109">
          <cell r="N1109" t="e">
            <v>#REF!</v>
          </cell>
          <cell r="O1109" t="e">
            <v>#REF!</v>
          </cell>
          <cell r="P1109" t="e">
            <v>#REF!</v>
          </cell>
          <cell r="Q1109" t="e">
            <v>#REF!</v>
          </cell>
        </row>
        <row r="1110">
          <cell r="N1110" t="e">
            <v>#REF!</v>
          </cell>
          <cell r="O1110" t="e">
            <v>#REF!</v>
          </cell>
          <cell r="P1110" t="e">
            <v>#REF!</v>
          </cell>
          <cell r="Q1110" t="e">
            <v>#REF!</v>
          </cell>
        </row>
        <row r="1111">
          <cell r="N1111" t="e">
            <v>#REF!</v>
          </cell>
          <cell r="O1111" t="e">
            <v>#REF!</v>
          </cell>
          <cell r="P1111" t="e">
            <v>#REF!</v>
          </cell>
          <cell r="Q1111" t="e">
            <v>#REF!</v>
          </cell>
        </row>
        <row r="1112">
          <cell r="N1112" t="e">
            <v>#REF!</v>
          </cell>
          <cell r="O1112" t="e">
            <v>#REF!</v>
          </cell>
          <cell r="P1112" t="e">
            <v>#REF!</v>
          </cell>
          <cell r="Q1112" t="e">
            <v>#REF!</v>
          </cell>
        </row>
        <row r="1113">
          <cell r="N1113" t="e">
            <v>#REF!</v>
          </cell>
          <cell r="O1113" t="e">
            <v>#REF!</v>
          </cell>
          <cell r="P1113" t="e">
            <v>#REF!</v>
          </cell>
          <cell r="Q1113" t="e">
            <v>#REF!</v>
          </cell>
        </row>
        <row r="1114">
          <cell r="N1114" t="e">
            <v>#REF!</v>
          </cell>
          <cell r="O1114" t="e">
            <v>#REF!</v>
          </cell>
          <cell r="P1114" t="e">
            <v>#REF!</v>
          </cell>
          <cell r="Q1114" t="e">
            <v>#REF!</v>
          </cell>
        </row>
        <row r="1115">
          <cell r="N1115" t="e">
            <v>#REF!</v>
          </cell>
          <cell r="O1115" t="e">
            <v>#REF!</v>
          </cell>
          <cell r="P1115" t="e">
            <v>#REF!</v>
          </cell>
          <cell r="Q1115" t="e">
            <v>#REF!</v>
          </cell>
        </row>
        <row r="1116">
          <cell r="N1116" t="e">
            <v>#REF!</v>
          </cell>
          <cell r="O1116" t="e">
            <v>#REF!</v>
          </cell>
          <cell r="P1116" t="e">
            <v>#REF!</v>
          </cell>
          <cell r="Q1116" t="e">
            <v>#REF!</v>
          </cell>
        </row>
        <row r="1117">
          <cell r="N1117" t="e">
            <v>#REF!</v>
          </cell>
          <cell r="O1117" t="e">
            <v>#REF!</v>
          </cell>
          <cell r="P1117" t="e">
            <v>#REF!</v>
          </cell>
          <cell r="Q1117" t="e">
            <v>#REF!</v>
          </cell>
        </row>
        <row r="1118">
          <cell r="N1118" t="e">
            <v>#REF!</v>
          </cell>
          <cell r="O1118" t="e">
            <v>#REF!</v>
          </cell>
          <cell r="P1118" t="e">
            <v>#REF!</v>
          </cell>
          <cell r="Q1118" t="e">
            <v>#REF!</v>
          </cell>
        </row>
        <row r="1119">
          <cell r="N1119" t="e">
            <v>#REF!</v>
          </cell>
          <cell r="O1119" t="e">
            <v>#REF!</v>
          </cell>
          <cell r="P1119" t="e">
            <v>#REF!</v>
          </cell>
          <cell r="Q1119" t="e">
            <v>#REF!</v>
          </cell>
        </row>
        <row r="1120">
          <cell r="N1120" t="e">
            <v>#REF!</v>
          </cell>
          <cell r="O1120" t="e">
            <v>#REF!</v>
          </cell>
          <cell r="P1120" t="e">
            <v>#REF!</v>
          </cell>
          <cell r="Q1120" t="e">
            <v>#REF!</v>
          </cell>
        </row>
        <row r="1121">
          <cell r="N1121" t="e">
            <v>#REF!</v>
          </cell>
          <cell r="O1121" t="e">
            <v>#REF!</v>
          </cell>
          <cell r="P1121" t="e">
            <v>#REF!</v>
          </cell>
          <cell r="Q1121" t="e">
            <v>#REF!</v>
          </cell>
        </row>
        <row r="1122">
          <cell r="N1122" t="e">
            <v>#REF!</v>
          </cell>
          <cell r="O1122" t="e">
            <v>#REF!</v>
          </cell>
          <cell r="P1122" t="e">
            <v>#REF!</v>
          </cell>
          <cell r="Q1122" t="e">
            <v>#REF!</v>
          </cell>
        </row>
        <row r="1123">
          <cell r="N1123" t="e">
            <v>#REF!</v>
          </cell>
          <cell r="O1123" t="e">
            <v>#REF!</v>
          </cell>
          <cell r="P1123" t="e">
            <v>#REF!</v>
          </cell>
          <cell r="Q1123" t="e">
            <v>#REF!</v>
          </cell>
        </row>
        <row r="1124">
          <cell r="N1124" t="e">
            <v>#REF!</v>
          </cell>
          <cell r="O1124" t="e">
            <v>#REF!</v>
          </cell>
          <cell r="P1124" t="e">
            <v>#REF!</v>
          </cell>
          <cell r="Q1124" t="e">
            <v>#REF!</v>
          </cell>
        </row>
        <row r="1125">
          <cell r="N1125" t="e">
            <v>#REF!</v>
          </cell>
          <cell r="O1125" t="e">
            <v>#REF!</v>
          </cell>
          <cell r="P1125" t="e">
            <v>#REF!</v>
          </cell>
          <cell r="Q1125" t="e">
            <v>#REF!</v>
          </cell>
        </row>
        <row r="1126">
          <cell r="N1126" t="e">
            <v>#REF!</v>
          </cell>
          <cell r="O1126" t="e">
            <v>#REF!</v>
          </cell>
          <cell r="P1126" t="e">
            <v>#REF!</v>
          </cell>
          <cell r="Q1126" t="e">
            <v>#REF!</v>
          </cell>
        </row>
        <row r="1127">
          <cell r="N1127" t="e">
            <v>#REF!</v>
          </cell>
          <cell r="O1127" t="e">
            <v>#REF!</v>
          </cell>
          <cell r="P1127" t="e">
            <v>#REF!</v>
          </cell>
          <cell r="Q1127" t="e">
            <v>#REF!</v>
          </cell>
        </row>
        <row r="1128">
          <cell r="N1128" t="e">
            <v>#REF!</v>
          </cell>
          <cell r="O1128" t="e">
            <v>#REF!</v>
          </cell>
          <cell r="P1128" t="e">
            <v>#REF!</v>
          </cell>
          <cell r="Q1128" t="e">
            <v>#REF!</v>
          </cell>
        </row>
        <row r="1129">
          <cell r="N1129" t="e">
            <v>#REF!</v>
          </cell>
          <cell r="O1129" t="e">
            <v>#REF!</v>
          </cell>
          <cell r="P1129" t="e">
            <v>#REF!</v>
          </cell>
          <cell r="Q1129" t="e">
            <v>#REF!</v>
          </cell>
        </row>
        <row r="1130">
          <cell r="N1130" t="e">
            <v>#REF!</v>
          </cell>
          <cell r="O1130" t="e">
            <v>#REF!</v>
          </cell>
          <cell r="P1130" t="e">
            <v>#REF!</v>
          </cell>
          <cell r="Q1130" t="e">
            <v>#REF!</v>
          </cell>
        </row>
        <row r="1131">
          <cell r="N1131" t="e">
            <v>#REF!</v>
          </cell>
          <cell r="O1131" t="e">
            <v>#REF!</v>
          </cell>
          <cell r="P1131" t="e">
            <v>#REF!</v>
          </cell>
          <cell r="Q1131" t="e">
            <v>#REF!</v>
          </cell>
        </row>
        <row r="1132">
          <cell r="N1132" t="e">
            <v>#REF!</v>
          </cell>
          <cell r="O1132" t="e">
            <v>#REF!</v>
          </cell>
          <cell r="P1132" t="e">
            <v>#REF!</v>
          </cell>
          <cell r="Q1132" t="e">
            <v>#REF!</v>
          </cell>
        </row>
        <row r="1133">
          <cell r="N1133" t="e">
            <v>#REF!</v>
          </cell>
          <cell r="O1133" t="e">
            <v>#REF!</v>
          </cell>
          <cell r="P1133" t="e">
            <v>#REF!</v>
          </cell>
          <cell r="Q1133" t="e">
            <v>#REF!</v>
          </cell>
        </row>
        <row r="1134">
          <cell r="N1134" t="e">
            <v>#REF!</v>
          </cell>
          <cell r="O1134" t="e">
            <v>#REF!</v>
          </cell>
          <cell r="P1134" t="e">
            <v>#REF!</v>
          </cell>
          <cell r="Q1134" t="e">
            <v>#REF!</v>
          </cell>
        </row>
        <row r="1135">
          <cell r="N1135" t="e">
            <v>#REF!</v>
          </cell>
          <cell r="O1135" t="e">
            <v>#REF!</v>
          </cell>
          <cell r="P1135" t="e">
            <v>#REF!</v>
          </cell>
          <cell r="Q1135" t="e">
            <v>#REF!</v>
          </cell>
        </row>
        <row r="1136">
          <cell r="N1136" t="e">
            <v>#REF!</v>
          </cell>
          <cell r="O1136" t="e">
            <v>#REF!</v>
          </cell>
          <cell r="P1136" t="e">
            <v>#REF!</v>
          </cell>
          <cell r="Q1136" t="e">
            <v>#REF!</v>
          </cell>
        </row>
        <row r="1137">
          <cell r="N1137" t="e">
            <v>#REF!</v>
          </cell>
          <cell r="O1137" t="e">
            <v>#REF!</v>
          </cell>
          <cell r="P1137" t="e">
            <v>#REF!</v>
          </cell>
          <cell r="Q1137" t="e">
            <v>#REF!</v>
          </cell>
        </row>
        <row r="1138">
          <cell r="N1138" t="e">
            <v>#REF!</v>
          </cell>
          <cell r="O1138" t="e">
            <v>#REF!</v>
          </cell>
          <cell r="P1138" t="e">
            <v>#REF!</v>
          </cell>
          <cell r="Q1138" t="e">
            <v>#REF!</v>
          </cell>
        </row>
        <row r="1139">
          <cell r="N1139" t="e">
            <v>#REF!</v>
          </cell>
          <cell r="O1139" t="e">
            <v>#REF!</v>
          </cell>
          <cell r="P1139" t="e">
            <v>#REF!</v>
          </cell>
          <cell r="Q1139" t="e">
            <v>#REF!</v>
          </cell>
        </row>
        <row r="1140">
          <cell r="N1140" t="e">
            <v>#REF!</v>
          </cell>
          <cell r="O1140" t="e">
            <v>#REF!</v>
          </cell>
          <cell r="P1140" t="e">
            <v>#REF!</v>
          </cell>
          <cell r="Q1140" t="e">
            <v>#REF!</v>
          </cell>
        </row>
        <row r="1141">
          <cell r="N1141" t="e">
            <v>#REF!</v>
          </cell>
          <cell r="O1141" t="e">
            <v>#REF!</v>
          </cell>
          <cell r="P1141" t="e">
            <v>#REF!</v>
          </cell>
          <cell r="Q1141" t="e">
            <v>#REF!</v>
          </cell>
        </row>
        <row r="1142">
          <cell r="N1142" t="e">
            <v>#REF!</v>
          </cell>
          <cell r="O1142" t="e">
            <v>#REF!</v>
          </cell>
          <cell r="P1142" t="e">
            <v>#REF!</v>
          </cell>
          <cell r="Q1142" t="e">
            <v>#REF!</v>
          </cell>
        </row>
        <row r="1143">
          <cell r="N1143" t="e">
            <v>#REF!</v>
          </cell>
          <cell r="O1143" t="e">
            <v>#REF!</v>
          </cell>
          <cell r="P1143" t="e">
            <v>#REF!</v>
          </cell>
          <cell r="Q1143" t="e">
            <v>#REF!</v>
          </cell>
        </row>
        <row r="1144">
          <cell r="N1144" t="e">
            <v>#REF!</v>
          </cell>
          <cell r="O1144" t="e">
            <v>#REF!</v>
          </cell>
          <cell r="P1144" t="e">
            <v>#REF!</v>
          </cell>
          <cell r="Q1144" t="e">
            <v>#REF!</v>
          </cell>
        </row>
        <row r="1145">
          <cell r="N1145" t="e">
            <v>#REF!</v>
          </cell>
          <cell r="O1145" t="e">
            <v>#REF!</v>
          </cell>
          <cell r="P1145" t="e">
            <v>#REF!</v>
          </cell>
          <cell r="Q1145" t="e">
            <v>#REF!</v>
          </cell>
        </row>
        <row r="1146">
          <cell r="N1146" t="e">
            <v>#REF!</v>
          </cell>
          <cell r="O1146" t="e">
            <v>#REF!</v>
          </cell>
          <cell r="P1146" t="e">
            <v>#REF!</v>
          </cell>
          <cell r="Q1146" t="e">
            <v>#REF!</v>
          </cell>
        </row>
        <row r="1147">
          <cell r="N1147" t="e">
            <v>#REF!</v>
          </cell>
          <cell r="O1147" t="e">
            <v>#REF!</v>
          </cell>
          <cell r="P1147" t="e">
            <v>#REF!</v>
          </cell>
          <cell r="Q1147" t="e">
            <v>#REF!</v>
          </cell>
        </row>
        <row r="1148">
          <cell r="N1148" t="e">
            <v>#REF!</v>
          </cell>
          <cell r="O1148" t="e">
            <v>#REF!</v>
          </cell>
          <cell r="P1148" t="e">
            <v>#REF!</v>
          </cell>
          <cell r="Q1148" t="e">
            <v>#REF!</v>
          </cell>
        </row>
        <row r="1149">
          <cell r="N1149" t="e">
            <v>#REF!</v>
          </cell>
          <cell r="O1149" t="e">
            <v>#REF!</v>
          </cell>
          <cell r="P1149" t="e">
            <v>#REF!</v>
          </cell>
          <cell r="Q1149" t="e">
            <v>#REF!</v>
          </cell>
        </row>
        <row r="1150">
          <cell r="N1150" t="e">
            <v>#REF!</v>
          </cell>
          <cell r="O1150" t="e">
            <v>#REF!</v>
          </cell>
          <cell r="P1150" t="e">
            <v>#REF!</v>
          </cell>
          <cell r="Q1150" t="e">
            <v>#REF!</v>
          </cell>
        </row>
        <row r="1151">
          <cell r="N1151" t="e">
            <v>#REF!</v>
          </cell>
          <cell r="O1151" t="e">
            <v>#REF!</v>
          </cell>
          <cell r="P1151" t="e">
            <v>#REF!</v>
          </cell>
          <cell r="Q1151" t="e">
            <v>#REF!</v>
          </cell>
        </row>
        <row r="1152">
          <cell r="N1152" t="e">
            <v>#REF!</v>
          </cell>
          <cell r="O1152" t="e">
            <v>#REF!</v>
          </cell>
          <cell r="P1152" t="e">
            <v>#REF!</v>
          </cell>
          <cell r="Q1152" t="e">
            <v>#REF!</v>
          </cell>
        </row>
        <row r="1153">
          <cell r="N1153" t="e">
            <v>#REF!</v>
          </cell>
          <cell r="O1153" t="e">
            <v>#REF!</v>
          </cell>
          <cell r="P1153" t="e">
            <v>#REF!</v>
          </cell>
          <cell r="Q1153" t="e">
            <v>#REF!</v>
          </cell>
        </row>
        <row r="1154">
          <cell r="N1154" t="e">
            <v>#REF!</v>
          </cell>
          <cell r="O1154" t="e">
            <v>#REF!</v>
          </cell>
          <cell r="P1154" t="e">
            <v>#REF!</v>
          </cell>
          <cell r="Q1154" t="e">
            <v>#REF!</v>
          </cell>
        </row>
        <row r="1155">
          <cell r="N1155" t="e">
            <v>#REF!</v>
          </cell>
          <cell r="O1155" t="e">
            <v>#REF!</v>
          </cell>
          <cell r="P1155" t="e">
            <v>#REF!</v>
          </cell>
          <cell r="Q1155" t="e">
            <v>#REF!</v>
          </cell>
        </row>
        <row r="1156">
          <cell r="N1156" t="e">
            <v>#REF!</v>
          </cell>
          <cell r="O1156" t="e">
            <v>#REF!</v>
          </cell>
          <cell r="P1156" t="e">
            <v>#REF!</v>
          </cell>
          <cell r="Q1156" t="e">
            <v>#REF!</v>
          </cell>
        </row>
        <row r="1157">
          <cell r="N1157" t="e">
            <v>#REF!</v>
          </cell>
          <cell r="O1157" t="e">
            <v>#REF!</v>
          </cell>
          <cell r="P1157" t="e">
            <v>#REF!</v>
          </cell>
          <cell r="Q1157" t="e">
            <v>#REF!</v>
          </cell>
        </row>
        <row r="1158">
          <cell r="N1158" t="e">
            <v>#REF!</v>
          </cell>
          <cell r="O1158" t="e">
            <v>#REF!</v>
          </cell>
          <cell r="P1158" t="e">
            <v>#REF!</v>
          </cell>
          <cell r="Q1158" t="e">
            <v>#REF!</v>
          </cell>
        </row>
        <row r="1159">
          <cell r="N1159" t="e">
            <v>#REF!</v>
          </cell>
          <cell r="O1159" t="e">
            <v>#REF!</v>
          </cell>
          <cell r="P1159" t="e">
            <v>#REF!</v>
          </cell>
          <cell r="Q1159" t="e">
            <v>#REF!</v>
          </cell>
        </row>
        <row r="1160">
          <cell r="N1160" t="e">
            <v>#REF!</v>
          </cell>
          <cell r="O1160" t="e">
            <v>#REF!</v>
          </cell>
          <cell r="P1160" t="e">
            <v>#REF!</v>
          </cell>
          <cell r="Q1160" t="e">
            <v>#REF!</v>
          </cell>
        </row>
        <row r="1161">
          <cell r="N1161" t="e">
            <v>#REF!</v>
          </cell>
          <cell r="O1161" t="e">
            <v>#REF!</v>
          </cell>
          <cell r="P1161" t="e">
            <v>#REF!</v>
          </cell>
          <cell r="Q1161" t="e">
            <v>#REF!</v>
          </cell>
        </row>
        <row r="1162">
          <cell r="N1162" t="e">
            <v>#REF!</v>
          </cell>
          <cell r="O1162" t="e">
            <v>#REF!</v>
          </cell>
          <cell r="P1162" t="e">
            <v>#REF!</v>
          </cell>
          <cell r="Q1162" t="e">
            <v>#REF!</v>
          </cell>
        </row>
        <row r="1163">
          <cell r="N1163" t="e">
            <v>#REF!</v>
          </cell>
          <cell r="O1163" t="e">
            <v>#REF!</v>
          </cell>
          <cell r="P1163" t="e">
            <v>#REF!</v>
          </cell>
          <cell r="Q1163" t="e">
            <v>#REF!</v>
          </cell>
        </row>
        <row r="1164">
          <cell r="N1164" t="e">
            <v>#REF!</v>
          </cell>
          <cell r="O1164" t="e">
            <v>#REF!</v>
          </cell>
          <cell r="P1164" t="e">
            <v>#REF!</v>
          </cell>
          <cell r="Q1164" t="e">
            <v>#REF!</v>
          </cell>
        </row>
        <row r="1165">
          <cell r="N1165" t="e">
            <v>#REF!</v>
          </cell>
          <cell r="O1165" t="e">
            <v>#REF!</v>
          </cell>
          <cell r="P1165" t="e">
            <v>#REF!</v>
          </cell>
          <cell r="Q1165" t="e">
            <v>#REF!</v>
          </cell>
        </row>
        <row r="1166">
          <cell r="N1166" t="e">
            <v>#REF!</v>
          </cell>
          <cell r="O1166" t="e">
            <v>#REF!</v>
          </cell>
          <cell r="P1166" t="e">
            <v>#REF!</v>
          </cell>
          <cell r="Q1166" t="e">
            <v>#REF!</v>
          </cell>
        </row>
        <row r="1167">
          <cell r="N1167" t="e">
            <v>#REF!</v>
          </cell>
          <cell r="O1167" t="e">
            <v>#REF!</v>
          </cell>
          <cell r="P1167" t="e">
            <v>#REF!</v>
          </cell>
          <cell r="Q1167" t="e">
            <v>#REF!</v>
          </cell>
        </row>
        <row r="1168">
          <cell r="N1168" t="e">
            <v>#REF!</v>
          </cell>
          <cell r="O1168" t="e">
            <v>#REF!</v>
          </cell>
          <cell r="P1168" t="e">
            <v>#REF!</v>
          </cell>
          <cell r="Q1168" t="e">
            <v>#REF!</v>
          </cell>
        </row>
        <row r="1169">
          <cell r="N1169" t="e">
            <v>#REF!</v>
          </cell>
          <cell r="O1169" t="e">
            <v>#REF!</v>
          </cell>
          <cell r="P1169" t="e">
            <v>#REF!</v>
          </cell>
          <cell r="Q1169" t="e">
            <v>#REF!</v>
          </cell>
        </row>
        <row r="1170">
          <cell r="N1170" t="e">
            <v>#REF!</v>
          </cell>
          <cell r="O1170" t="e">
            <v>#REF!</v>
          </cell>
          <cell r="P1170" t="e">
            <v>#REF!</v>
          </cell>
          <cell r="Q1170" t="e">
            <v>#REF!</v>
          </cell>
        </row>
        <row r="1171">
          <cell r="N1171" t="e">
            <v>#REF!</v>
          </cell>
          <cell r="O1171" t="e">
            <v>#REF!</v>
          </cell>
          <cell r="P1171" t="e">
            <v>#REF!</v>
          </cell>
          <cell r="Q1171" t="e">
            <v>#REF!</v>
          </cell>
        </row>
        <row r="1172">
          <cell r="N1172" t="e">
            <v>#REF!</v>
          </cell>
          <cell r="O1172" t="e">
            <v>#REF!</v>
          </cell>
          <cell r="P1172" t="e">
            <v>#REF!</v>
          </cell>
          <cell r="Q1172" t="e">
            <v>#REF!</v>
          </cell>
        </row>
        <row r="1173">
          <cell r="N1173" t="e">
            <v>#REF!</v>
          </cell>
          <cell r="O1173" t="e">
            <v>#REF!</v>
          </cell>
          <cell r="P1173" t="e">
            <v>#REF!</v>
          </cell>
          <cell r="Q1173" t="e">
            <v>#REF!</v>
          </cell>
        </row>
        <row r="1174">
          <cell r="N1174" t="e">
            <v>#REF!</v>
          </cell>
          <cell r="O1174" t="e">
            <v>#REF!</v>
          </cell>
          <cell r="P1174" t="e">
            <v>#REF!</v>
          </cell>
          <cell r="Q1174" t="e">
            <v>#REF!</v>
          </cell>
        </row>
        <row r="1175">
          <cell r="N1175" t="e">
            <v>#REF!</v>
          </cell>
          <cell r="O1175" t="e">
            <v>#REF!</v>
          </cell>
          <cell r="P1175" t="e">
            <v>#REF!</v>
          </cell>
          <cell r="Q1175" t="e">
            <v>#REF!</v>
          </cell>
        </row>
        <row r="1176">
          <cell r="N1176" t="e">
            <v>#REF!</v>
          </cell>
          <cell r="O1176" t="e">
            <v>#REF!</v>
          </cell>
          <cell r="P1176" t="e">
            <v>#REF!</v>
          </cell>
          <cell r="Q1176" t="e">
            <v>#REF!</v>
          </cell>
        </row>
        <row r="1177">
          <cell r="N1177" t="e">
            <v>#REF!</v>
          </cell>
          <cell r="O1177" t="e">
            <v>#REF!</v>
          </cell>
          <cell r="P1177" t="e">
            <v>#REF!</v>
          </cell>
          <cell r="Q1177" t="e">
            <v>#REF!</v>
          </cell>
        </row>
        <row r="1178">
          <cell r="N1178" t="e">
            <v>#REF!</v>
          </cell>
          <cell r="O1178" t="e">
            <v>#REF!</v>
          </cell>
          <cell r="P1178" t="e">
            <v>#REF!</v>
          </cell>
          <cell r="Q1178" t="e">
            <v>#REF!</v>
          </cell>
        </row>
        <row r="1179">
          <cell r="N1179" t="e">
            <v>#REF!</v>
          </cell>
          <cell r="O1179" t="e">
            <v>#REF!</v>
          </cell>
          <cell r="P1179" t="e">
            <v>#REF!</v>
          </cell>
          <cell r="Q1179" t="e">
            <v>#REF!</v>
          </cell>
        </row>
        <row r="1180">
          <cell r="N1180" t="e">
            <v>#REF!</v>
          </cell>
          <cell r="O1180" t="e">
            <v>#REF!</v>
          </cell>
          <cell r="P1180" t="e">
            <v>#REF!</v>
          </cell>
          <cell r="Q1180" t="e">
            <v>#REF!</v>
          </cell>
        </row>
        <row r="1181">
          <cell r="N1181" t="e">
            <v>#REF!</v>
          </cell>
          <cell r="O1181" t="e">
            <v>#REF!</v>
          </cell>
          <cell r="P1181" t="e">
            <v>#REF!</v>
          </cell>
          <cell r="Q1181" t="e">
            <v>#REF!</v>
          </cell>
        </row>
        <row r="1182">
          <cell r="N1182" t="e">
            <v>#REF!</v>
          </cell>
          <cell r="O1182" t="e">
            <v>#REF!</v>
          </cell>
          <cell r="P1182" t="e">
            <v>#REF!</v>
          </cell>
          <cell r="Q1182" t="e">
            <v>#REF!</v>
          </cell>
        </row>
        <row r="1183">
          <cell r="N1183" t="e">
            <v>#REF!</v>
          </cell>
          <cell r="O1183" t="e">
            <v>#REF!</v>
          </cell>
          <cell r="P1183" t="e">
            <v>#REF!</v>
          </cell>
          <cell r="Q1183" t="e">
            <v>#REF!</v>
          </cell>
        </row>
        <row r="1184">
          <cell r="N1184" t="e">
            <v>#REF!</v>
          </cell>
          <cell r="O1184" t="e">
            <v>#REF!</v>
          </cell>
          <cell r="P1184" t="e">
            <v>#REF!</v>
          </cell>
          <cell r="Q1184" t="e">
            <v>#REF!</v>
          </cell>
        </row>
        <row r="1185">
          <cell r="N1185" t="e">
            <v>#REF!</v>
          </cell>
          <cell r="O1185" t="e">
            <v>#REF!</v>
          </cell>
          <cell r="P1185" t="e">
            <v>#REF!</v>
          </cell>
          <cell r="Q1185" t="e">
            <v>#REF!</v>
          </cell>
        </row>
        <row r="1186">
          <cell r="N1186" t="e">
            <v>#REF!</v>
          </cell>
          <cell r="O1186" t="e">
            <v>#REF!</v>
          </cell>
          <cell r="P1186" t="e">
            <v>#REF!</v>
          </cell>
          <cell r="Q1186" t="e">
            <v>#REF!</v>
          </cell>
        </row>
        <row r="1187">
          <cell r="N1187" t="e">
            <v>#REF!</v>
          </cell>
          <cell r="O1187" t="e">
            <v>#REF!</v>
          </cell>
          <cell r="P1187" t="e">
            <v>#REF!</v>
          </cell>
          <cell r="Q1187" t="e">
            <v>#REF!</v>
          </cell>
        </row>
        <row r="1188">
          <cell r="N1188" t="e">
            <v>#REF!</v>
          </cell>
          <cell r="O1188" t="e">
            <v>#REF!</v>
          </cell>
          <cell r="P1188" t="e">
            <v>#REF!</v>
          </cell>
          <cell r="Q1188" t="e">
            <v>#REF!</v>
          </cell>
        </row>
        <row r="1189">
          <cell r="N1189" t="e">
            <v>#REF!</v>
          </cell>
          <cell r="O1189" t="e">
            <v>#REF!</v>
          </cell>
          <cell r="P1189" t="e">
            <v>#REF!</v>
          </cell>
          <cell r="Q1189" t="e">
            <v>#REF!</v>
          </cell>
        </row>
        <row r="1190">
          <cell r="N1190" t="e">
            <v>#REF!</v>
          </cell>
          <cell r="O1190" t="e">
            <v>#REF!</v>
          </cell>
          <cell r="P1190" t="e">
            <v>#REF!</v>
          </cell>
          <cell r="Q1190" t="e">
            <v>#REF!</v>
          </cell>
        </row>
        <row r="1191">
          <cell r="N1191" t="e">
            <v>#REF!</v>
          </cell>
          <cell r="O1191" t="e">
            <v>#REF!</v>
          </cell>
          <cell r="P1191" t="e">
            <v>#REF!</v>
          </cell>
          <cell r="Q1191" t="e">
            <v>#REF!</v>
          </cell>
        </row>
        <row r="1192">
          <cell r="N1192" t="e">
            <v>#REF!</v>
          </cell>
          <cell r="O1192" t="e">
            <v>#REF!</v>
          </cell>
          <cell r="P1192" t="e">
            <v>#REF!</v>
          </cell>
          <cell r="Q1192" t="e">
            <v>#REF!</v>
          </cell>
        </row>
        <row r="1193">
          <cell r="N1193" t="e">
            <v>#REF!</v>
          </cell>
          <cell r="O1193" t="e">
            <v>#REF!</v>
          </cell>
          <cell r="P1193" t="e">
            <v>#REF!</v>
          </cell>
          <cell r="Q1193" t="e">
            <v>#REF!</v>
          </cell>
        </row>
        <row r="1194">
          <cell r="N1194" t="e">
            <v>#REF!</v>
          </cell>
          <cell r="O1194" t="e">
            <v>#REF!</v>
          </cell>
          <cell r="P1194" t="e">
            <v>#REF!</v>
          </cell>
          <cell r="Q1194" t="e">
            <v>#REF!</v>
          </cell>
        </row>
        <row r="1195">
          <cell r="N1195" t="e">
            <v>#REF!</v>
          </cell>
          <cell r="O1195" t="e">
            <v>#REF!</v>
          </cell>
          <cell r="P1195" t="e">
            <v>#REF!</v>
          </cell>
          <cell r="Q1195" t="e">
            <v>#REF!</v>
          </cell>
        </row>
        <row r="1196">
          <cell r="N1196" t="e">
            <v>#REF!</v>
          </cell>
          <cell r="O1196" t="e">
            <v>#REF!</v>
          </cell>
          <cell r="P1196" t="e">
            <v>#REF!</v>
          </cell>
          <cell r="Q1196" t="e">
            <v>#REF!</v>
          </cell>
        </row>
        <row r="1197">
          <cell r="N1197" t="e">
            <v>#REF!</v>
          </cell>
          <cell r="O1197" t="e">
            <v>#REF!</v>
          </cell>
          <cell r="P1197" t="e">
            <v>#REF!</v>
          </cell>
          <cell r="Q1197" t="e">
            <v>#REF!</v>
          </cell>
        </row>
        <row r="1198">
          <cell r="N1198" t="e">
            <v>#REF!</v>
          </cell>
          <cell r="O1198" t="e">
            <v>#REF!</v>
          </cell>
          <cell r="P1198" t="e">
            <v>#REF!</v>
          </cell>
          <cell r="Q1198" t="e">
            <v>#REF!</v>
          </cell>
        </row>
        <row r="1199">
          <cell r="N1199" t="e">
            <v>#REF!</v>
          </cell>
          <cell r="O1199" t="e">
            <v>#REF!</v>
          </cell>
          <cell r="P1199" t="e">
            <v>#REF!</v>
          </cell>
          <cell r="Q1199" t="e">
            <v>#REF!</v>
          </cell>
        </row>
        <row r="1200">
          <cell r="N1200" t="e">
            <v>#REF!</v>
          </cell>
          <cell r="O1200" t="e">
            <v>#REF!</v>
          </cell>
          <cell r="P1200" t="e">
            <v>#REF!</v>
          </cell>
          <cell r="Q1200" t="e">
            <v>#REF!</v>
          </cell>
        </row>
        <row r="1201">
          <cell r="N1201" t="e">
            <v>#REF!</v>
          </cell>
          <cell r="O1201" t="e">
            <v>#REF!</v>
          </cell>
          <cell r="P1201" t="e">
            <v>#REF!</v>
          </cell>
          <cell r="Q1201" t="e">
            <v>#REF!</v>
          </cell>
        </row>
        <row r="1202">
          <cell r="N1202" t="e">
            <v>#REF!</v>
          </cell>
          <cell r="O1202" t="e">
            <v>#REF!</v>
          </cell>
          <cell r="P1202" t="e">
            <v>#REF!</v>
          </cell>
          <cell r="Q1202" t="e">
            <v>#REF!</v>
          </cell>
        </row>
        <row r="1203">
          <cell r="N1203" t="e">
            <v>#REF!</v>
          </cell>
          <cell r="O1203" t="e">
            <v>#REF!</v>
          </cell>
          <cell r="P1203" t="e">
            <v>#REF!</v>
          </cell>
          <cell r="Q1203" t="e">
            <v>#REF!</v>
          </cell>
        </row>
        <row r="1204">
          <cell r="N1204" t="e">
            <v>#REF!</v>
          </cell>
          <cell r="O1204" t="e">
            <v>#REF!</v>
          </cell>
          <cell r="P1204" t="e">
            <v>#REF!</v>
          </cell>
          <cell r="Q1204" t="e">
            <v>#REF!</v>
          </cell>
        </row>
        <row r="1205">
          <cell r="N1205" t="e">
            <v>#REF!</v>
          </cell>
          <cell r="O1205" t="e">
            <v>#REF!</v>
          </cell>
          <cell r="P1205" t="e">
            <v>#REF!</v>
          </cell>
          <cell r="Q1205" t="e">
            <v>#REF!</v>
          </cell>
        </row>
        <row r="1206">
          <cell r="N1206" t="e">
            <v>#REF!</v>
          </cell>
          <cell r="O1206" t="e">
            <v>#REF!</v>
          </cell>
          <cell r="P1206" t="e">
            <v>#REF!</v>
          </cell>
          <cell r="Q1206" t="e">
            <v>#REF!</v>
          </cell>
        </row>
        <row r="1207">
          <cell r="N1207" t="e">
            <v>#REF!</v>
          </cell>
          <cell r="O1207" t="e">
            <v>#REF!</v>
          </cell>
          <cell r="P1207" t="e">
            <v>#REF!</v>
          </cell>
          <cell r="Q1207" t="e">
            <v>#REF!</v>
          </cell>
        </row>
        <row r="1208">
          <cell r="N1208" t="e">
            <v>#REF!</v>
          </cell>
          <cell r="O1208" t="e">
            <v>#REF!</v>
          </cell>
          <cell r="P1208" t="e">
            <v>#REF!</v>
          </cell>
          <cell r="Q1208" t="e">
            <v>#REF!</v>
          </cell>
        </row>
        <row r="1209">
          <cell r="N1209" t="e">
            <v>#REF!</v>
          </cell>
          <cell r="O1209" t="e">
            <v>#REF!</v>
          </cell>
          <cell r="P1209" t="e">
            <v>#REF!</v>
          </cell>
          <cell r="Q1209" t="e">
            <v>#REF!</v>
          </cell>
        </row>
        <row r="1210">
          <cell r="N1210" t="e">
            <v>#REF!</v>
          </cell>
          <cell r="O1210" t="e">
            <v>#REF!</v>
          </cell>
          <cell r="P1210" t="e">
            <v>#REF!</v>
          </cell>
          <cell r="Q1210" t="e">
            <v>#REF!</v>
          </cell>
        </row>
        <row r="1211">
          <cell r="N1211" t="e">
            <v>#REF!</v>
          </cell>
          <cell r="O1211" t="e">
            <v>#REF!</v>
          </cell>
          <cell r="P1211" t="e">
            <v>#REF!</v>
          </cell>
          <cell r="Q1211" t="e">
            <v>#REF!</v>
          </cell>
        </row>
        <row r="1212">
          <cell r="N1212" t="e">
            <v>#REF!</v>
          </cell>
          <cell r="O1212" t="e">
            <v>#REF!</v>
          </cell>
          <cell r="P1212" t="e">
            <v>#REF!</v>
          </cell>
          <cell r="Q1212" t="e">
            <v>#REF!</v>
          </cell>
        </row>
        <row r="1213">
          <cell r="N1213" t="e">
            <v>#REF!</v>
          </cell>
          <cell r="O1213" t="e">
            <v>#REF!</v>
          </cell>
          <cell r="P1213" t="e">
            <v>#REF!</v>
          </cell>
          <cell r="Q1213" t="e">
            <v>#REF!</v>
          </cell>
        </row>
        <row r="1214">
          <cell r="N1214" t="e">
            <v>#REF!</v>
          </cell>
          <cell r="O1214" t="e">
            <v>#REF!</v>
          </cell>
          <cell r="P1214" t="e">
            <v>#REF!</v>
          </cell>
          <cell r="Q1214" t="e">
            <v>#REF!</v>
          </cell>
        </row>
        <row r="1215">
          <cell r="N1215" t="e">
            <v>#REF!</v>
          </cell>
          <cell r="O1215" t="e">
            <v>#REF!</v>
          </cell>
          <cell r="P1215" t="e">
            <v>#REF!</v>
          </cell>
          <cell r="Q1215" t="e">
            <v>#REF!</v>
          </cell>
        </row>
        <row r="1216">
          <cell r="N1216" t="e">
            <v>#REF!</v>
          </cell>
          <cell r="O1216" t="e">
            <v>#REF!</v>
          </cell>
          <cell r="P1216" t="e">
            <v>#REF!</v>
          </cell>
          <cell r="Q1216" t="e">
            <v>#REF!</v>
          </cell>
        </row>
        <row r="1217">
          <cell r="N1217" t="e">
            <v>#REF!</v>
          </cell>
          <cell r="O1217" t="e">
            <v>#REF!</v>
          </cell>
          <cell r="P1217" t="e">
            <v>#REF!</v>
          </cell>
          <cell r="Q1217" t="e">
            <v>#REF!</v>
          </cell>
        </row>
        <row r="1218">
          <cell r="N1218" t="e">
            <v>#REF!</v>
          </cell>
          <cell r="O1218" t="e">
            <v>#REF!</v>
          </cell>
          <cell r="P1218" t="e">
            <v>#REF!</v>
          </cell>
          <cell r="Q1218" t="e">
            <v>#REF!</v>
          </cell>
        </row>
        <row r="1219">
          <cell r="N1219" t="e">
            <v>#REF!</v>
          </cell>
          <cell r="O1219" t="e">
            <v>#REF!</v>
          </cell>
          <cell r="P1219" t="e">
            <v>#REF!</v>
          </cell>
          <cell r="Q1219" t="e">
            <v>#REF!</v>
          </cell>
        </row>
        <row r="1220">
          <cell r="N1220" t="e">
            <v>#REF!</v>
          </cell>
          <cell r="O1220" t="e">
            <v>#REF!</v>
          </cell>
          <cell r="P1220" t="e">
            <v>#REF!</v>
          </cell>
          <cell r="Q1220" t="e">
            <v>#REF!</v>
          </cell>
        </row>
        <row r="1221">
          <cell r="N1221" t="e">
            <v>#REF!</v>
          </cell>
          <cell r="O1221" t="e">
            <v>#REF!</v>
          </cell>
          <cell r="P1221" t="e">
            <v>#REF!</v>
          </cell>
          <cell r="Q1221" t="e">
            <v>#REF!</v>
          </cell>
        </row>
        <row r="1222">
          <cell r="N1222" t="e">
            <v>#REF!</v>
          </cell>
          <cell r="O1222" t="e">
            <v>#REF!</v>
          </cell>
          <cell r="P1222" t="e">
            <v>#REF!</v>
          </cell>
          <cell r="Q1222" t="e">
            <v>#REF!</v>
          </cell>
        </row>
        <row r="1223">
          <cell r="N1223" t="e">
            <v>#REF!</v>
          </cell>
          <cell r="O1223" t="e">
            <v>#REF!</v>
          </cell>
          <cell r="P1223" t="e">
            <v>#REF!</v>
          </cell>
          <cell r="Q1223" t="e">
            <v>#REF!</v>
          </cell>
        </row>
        <row r="1224">
          <cell r="N1224" t="e">
            <v>#REF!</v>
          </cell>
          <cell r="O1224" t="e">
            <v>#REF!</v>
          </cell>
          <cell r="P1224" t="e">
            <v>#REF!</v>
          </cell>
          <cell r="Q1224" t="e">
            <v>#REF!</v>
          </cell>
        </row>
        <row r="1225">
          <cell r="N1225" t="e">
            <v>#REF!</v>
          </cell>
          <cell r="O1225" t="e">
            <v>#REF!</v>
          </cell>
          <cell r="P1225" t="e">
            <v>#REF!</v>
          </cell>
          <cell r="Q1225" t="e">
            <v>#REF!</v>
          </cell>
        </row>
        <row r="1226">
          <cell r="N1226" t="e">
            <v>#REF!</v>
          </cell>
          <cell r="O1226" t="e">
            <v>#REF!</v>
          </cell>
          <cell r="P1226" t="e">
            <v>#REF!</v>
          </cell>
          <cell r="Q1226" t="e">
            <v>#REF!</v>
          </cell>
        </row>
        <row r="1227">
          <cell r="N1227" t="e">
            <v>#REF!</v>
          </cell>
          <cell r="O1227" t="e">
            <v>#REF!</v>
          </cell>
          <cell r="P1227" t="e">
            <v>#REF!</v>
          </cell>
          <cell r="Q1227" t="e">
            <v>#REF!</v>
          </cell>
        </row>
        <row r="1228">
          <cell r="N1228" t="e">
            <v>#REF!</v>
          </cell>
          <cell r="O1228" t="e">
            <v>#REF!</v>
          </cell>
          <cell r="P1228" t="e">
            <v>#REF!</v>
          </cell>
          <cell r="Q1228" t="e">
            <v>#REF!</v>
          </cell>
        </row>
        <row r="1229">
          <cell r="N1229" t="e">
            <v>#REF!</v>
          </cell>
          <cell r="O1229" t="e">
            <v>#REF!</v>
          </cell>
          <cell r="P1229" t="e">
            <v>#REF!</v>
          </cell>
          <cell r="Q1229" t="e">
            <v>#REF!</v>
          </cell>
        </row>
        <row r="1230">
          <cell r="N1230" t="e">
            <v>#REF!</v>
          </cell>
          <cell r="O1230" t="e">
            <v>#REF!</v>
          </cell>
          <cell r="P1230" t="e">
            <v>#REF!</v>
          </cell>
          <cell r="Q1230" t="e">
            <v>#REF!</v>
          </cell>
        </row>
        <row r="1231">
          <cell r="N1231" t="e">
            <v>#REF!</v>
          </cell>
          <cell r="O1231" t="e">
            <v>#REF!</v>
          </cell>
          <cell r="P1231" t="e">
            <v>#REF!</v>
          </cell>
          <cell r="Q1231" t="e">
            <v>#REF!</v>
          </cell>
        </row>
        <row r="1232">
          <cell r="N1232" t="e">
            <v>#REF!</v>
          </cell>
          <cell r="O1232" t="e">
            <v>#REF!</v>
          </cell>
          <cell r="P1232" t="e">
            <v>#REF!</v>
          </cell>
          <cell r="Q1232" t="e">
            <v>#REF!</v>
          </cell>
        </row>
        <row r="1233">
          <cell r="N1233" t="e">
            <v>#REF!</v>
          </cell>
          <cell r="O1233" t="e">
            <v>#REF!</v>
          </cell>
          <cell r="P1233" t="e">
            <v>#REF!</v>
          </cell>
          <cell r="Q1233" t="e">
            <v>#REF!</v>
          </cell>
        </row>
        <row r="1234">
          <cell r="N1234" t="e">
            <v>#REF!</v>
          </cell>
          <cell r="O1234" t="e">
            <v>#REF!</v>
          </cell>
          <cell r="P1234" t="e">
            <v>#REF!</v>
          </cell>
          <cell r="Q1234" t="e">
            <v>#REF!</v>
          </cell>
        </row>
        <row r="1235">
          <cell r="N1235" t="e">
            <v>#REF!</v>
          </cell>
          <cell r="O1235" t="e">
            <v>#REF!</v>
          </cell>
          <cell r="P1235" t="e">
            <v>#REF!</v>
          </cell>
          <cell r="Q1235" t="e">
            <v>#REF!</v>
          </cell>
        </row>
        <row r="1236">
          <cell r="N1236" t="e">
            <v>#REF!</v>
          </cell>
          <cell r="O1236" t="e">
            <v>#REF!</v>
          </cell>
          <cell r="P1236" t="e">
            <v>#REF!</v>
          </cell>
          <cell r="Q1236" t="e">
            <v>#REF!</v>
          </cell>
        </row>
        <row r="1237">
          <cell r="N1237" t="e">
            <v>#REF!</v>
          </cell>
          <cell r="O1237" t="e">
            <v>#REF!</v>
          </cell>
          <cell r="P1237" t="e">
            <v>#REF!</v>
          </cell>
          <cell r="Q1237" t="e">
            <v>#REF!</v>
          </cell>
        </row>
        <row r="1238">
          <cell r="N1238" t="e">
            <v>#REF!</v>
          </cell>
          <cell r="O1238" t="e">
            <v>#REF!</v>
          </cell>
          <cell r="P1238" t="e">
            <v>#REF!</v>
          </cell>
          <cell r="Q1238" t="e">
            <v>#REF!</v>
          </cell>
        </row>
        <row r="1239">
          <cell r="N1239" t="e">
            <v>#REF!</v>
          </cell>
          <cell r="O1239" t="e">
            <v>#REF!</v>
          </cell>
          <cell r="P1239" t="e">
            <v>#REF!</v>
          </cell>
          <cell r="Q1239" t="e">
            <v>#REF!</v>
          </cell>
        </row>
        <row r="1240">
          <cell r="N1240" t="e">
            <v>#REF!</v>
          </cell>
          <cell r="O1240" t="e">
            <v>#REF!</v>
          </cell>
          <cell r="P1240" t="e">
            <v>#REF!</v>
          </cell>
          <cell r="Q1240" t="e">
            <v>#REF!</v>
          </cell>
        </row>
        <row r="1241">
          <cell r="N1241" t="e">
            <v>#REF!</v>
          </cell>
          <cell r="O1241" t="e">
            <v>#REF!</v>
          </cell>
          <cell r="P1241" t="e">
            <v>#REF!</v>
          </cell>
          <cell r="Q1241" t="e">
            <v>#REF!</v>
          </cell>
        </row>
        <row r="1242">
          <cell r="N1242" t="e">
            <v>#REF!</v>
          </cell>
          <cell r="O1242" t="e">
            <v>#REF!</v>
          </cell>
          <cell r="P1242" t="e">
            <v>#REF!</v>
          </cell>
          <cell r="Q1242" t="e">
            <v>#REF!</v>
          </cell>
        </row>
        <row r="1243">
          <cell r="N1243" t="e">
            <v>#REF!</v>
          </cell>
          <cell r="O1243" t="e">
            <v>#REF!</v>
          </cell>
          <cell r="P1243" t="e">
            <v>#REF!</v>
          </cell>
          <cell r="Q1243" t="e">
            <v>#REF!</v>
          </cell>
        </row>
        <row r="1244">
          <cell r="N1244" t="e">
            <v>#REF!</v>
          </cell>
          <cell r="O1244" t="e">
            <v>#REF!</v>
          </cell>
          <cell r="P1244" t="e">
            <v>#REF!</v>
          </cell>
          <cell r="Q1244" t="e">
            <v>#REF!</v>
          </cell>
        </row>
        <row r="1245">
          <cell r="N1245" t="e">
            <v>#REF!</v>
          </cell>
          <cell r="O1245" t="e">
            <v>#REF!</v>
          </cell>
          <cell r="P1245" t="e">
            <v>#REF!</v>
          </cell>
          <cell r="Q1245" t="e">
            <v>#REF!</v>
          </cell>
        </row>
        <row r="1246">
          <cell r="N1246" t="e">
            <v>#REF!</v>
          </cell>
          <cell r="O1246" t="e">
            <v>#REF!</v>
          </cell>
          <cell r="P1246" t="e">
            <v>#REF!</v>
          </cell>
          <cell r="Q1246" t="e">
            <v>#REF!</v>
          </cell>
        </row>
        <row r="1247">
          <cell r="N1247" t="e">
            <v>#REF!</v>
          </cell>
          <cell r="O1247" t="e">
            <v>#REF!</v>
          </cell>
          <cell r="P1247" t="e">
            <v>#REF!</v>
          </cell>
          <cell r="Q1247" t="e">
            <v>#REF!</v>
          </cell>
        </row>
        <row r="1248">
          <cell r="N1248" t="e">
            <v>#REF!</v>
          </cell>
          <cell r="O1248" t="e">
            <v>#REF!</v>
          </cell>
          <cell r="P1248" t="e">
            <v>#REF!</v>
          </cell>
          <cell r="Q1248" t="e">
            <v>#REF!</v>
          </cell>
        </row>
        <row r="1249">
          <cell r="N1249" t="e">
            <v>#REF!</v>
          </cell>
          <cell r="O1249" t="e">
            <v>#REF!</v>
          </cell>
          <cell r="P1249" t="e">
            <v>#REF!</v>
          </cell>
          <cell r="Q1249" t="e">
            <v>#REF!</v>
          </cell>
        </row>
        <row r="1250">
          <cell r="N1250" t="e">
            <v>#REF!</v>
          </cell>
          <cell r="O1250" t="e">
            <v>#REF!</v>
          </cell>
          <cell r="P1250" t="e">
            <v>#REF!</v>
          </cell>
          <cell r="Q1250" t="e">
            <v>#REF!</v>
          </cell>
        </row>
        <row r="1251">
          <cell r="N1251" t="e">
            <v>#REF!</v>
          </cell>
          <cell r="O1251" t="e">
            <v>#REF!</v>
          </cell>
          <cell r="P1251" t="e">
            <v>#REF!</v>
          </cell>
          <cell r="Q1251" t="e">
            <v>#REF!</v>
          </cell>
        </row>
        <row r="1252">
          <cell r="N1252" t="e">
            <v>#REF!</v>
          </cell>
          <cell r="O1252" t="e">
            <v>#REF!</v>
          </cell>
          <cell r="P1252" t="e">
            <v>#REF!</v>
          </cell>
          <cell r="Q1252" t="e">
            <v>#REF!</v>
          </cell>
        </row>
        <row r="1253">
          <cell r="N1253" t="e">
            <v>#REF!</v>
          </cell>
          <cell r="O1253" t="e">
            <v>#REF!</v>
          </cell>
          <cell r="P1253" t="e">
            <v>#REF!</v>
          </cell>
          <cell r="Q1253" t="e">
            <v>#REF!</v>
          </cell>
        </row>
        <row r="1254">
          <cell r="N1254" t="e">
            <v>#REF!</v>
          </cell>
          <cell r="O1254" t="e">
            <v>#REF!</v>
          </cell>
          <cell r="P1254" t="e">
            <v>#REF!</v>
          </cell>
          <cell r="Q1254" t="e">
            <v>#REF!</v>
          </cell>
        </row>
        <row r="1255">
          <cell r="N1255" t="e">
            <v>#REF!</v>
          </cell>
          <cell r="O1255" t="e">
            <v>#REF!</v>
          </cell>
          <cell r="P1255" t="e">
            <v>#REF!</v>
          </cell>
          <cell r="Q1255" t="e">
            <v>#REF!</v>
          </cell>
        </row>
        <row r="1256">
          <cell r="N1256" t="e">
            <v>#REF!</v>
          </cell>
          <cell r="O1256" t="e">
            <v>#REF!</v>
          </cell>
          <cell r="P1256" t="e">
            <v>#REF!</v>
          </cell>
          <cell r="Q1256" t="e">
            <v>#REF!</v>
          </cell>
        </row>
        <row r="1257">
          <cell r="N1257" t="e">
            <v>#REF!</v>
          </cell>
          <cell r="O1257" t="e">
            <v>#REF!</v>
          </cell>
          <cell r="P1257" t="e">
            <v>#REF!</v>
          </cell>
          <cell r="Q1257" t="e">
            <v>#REF!</v>
          </cell>
        </row>
        <row r="1258">
          <cell r="N1258" t="e">
            <v>#REF!</v>
          </cell>
          <cell r="O1258" t="e">
            <v>#REF!</v>
          </cell>
          <cell r="P1258" t="e">
            <v>#REF!</v>
          </cell>
          <cell r="Q1258" t="e">
            <v>#REF!</v>
          </cell>
        </row>
        <row r="1259">
          <cell r="N1259" t="e">
            <v>#REF!</v>
          </cell>
          <cell r="O1259" t="e">
            <v>#REF!</v>
          </cell>
          <cell r="P1259" t="e">
            <v>#REF!</v>
          </cell>
          <cell r="Q1259" t="e">
            <v>#REF!</v>
          </cell>
        </row>
        <row r="1260">
          <cell r="N1260" t="e">
            <v>#REF!</v>
          </cell>
          <cell r="O1260" t="e">
            <v>#REF!</v>
          </cell>
          <cell r="P1260" t="e">
            <v>#REF!</v>
          </cell>
          <cell r="Q1260" t="e">
            <v>#REF!</v>
          </cell>
        </row>
        <row r="1261">
          <cell r="N1261" t="e">
            <v>#REF!</v>
          </cell>
          <cell r="O1261" t="e">
            <v>#REF!</v>
          </cell>
          <cell r="P1261" t="e">
            <v>#REF!</v>
          </cell>
          <cell r="Q1261" t="e">
            <v>#REF!</v>
          </cell>
        </row>
        <row r="1262">
          <cell r="N1262" t="e">
            <v>#REF!</v>
          </cell>
          <cell r="O1262" t="e">
            <v>#REF!</v>
          </cell>
          <cell r="P1262" t="e">
            <v>#REF!</v>
          </cell>
          <cell r="Q1262" t="e">
            <v>#REF!</v>
          </cell>
        </row>
        <row r="1263">
          <cell r="N1263" t="e">
            <v>#REF!</v>
          </cell>
          <cell r="O1263" t="e">
            <v>#REF!</v>
          </cell>
          <cell r="P1263" t="e">
            <v>#REF!</v>
          </cell>
          <cell r="Q1263" t="e">
            <v>#REF!</v>
          </cell>
        </row>
        <row r="1264">
          <cell r="N1264" t="e">
            <v>#REF!</v>
          </cell>
          <cell r="O1264" t="e">
            <v>#REF!</v>
          </cell>
          <cell r="P1264" t="e">
            <v>#REF!</v>
          </cell>
          <cell r="Q1264" t="e">
            <v>#REF!</v>
          </cell>
        </row>
        <row r="1265">
          <cell r="N1265" t="e">
            <v>#REF!</v>
          </cell>
          <cell r="O1265" t="e">
            <v>#REF!</v>
          </cell>
          <cell r="P1265" t="e">
            <v>#REF!</v>
          </cell>
          <cell r="Q1265" t="e">
            <v>#REF!</v>
          </cell>
        </row>
        <row r="1266">
          <cell r="N1266" t="e">
            <v>#REF!</v>
          </cell>
          <cell r="O1266" t="e">
            <v>#REF!</v>
          </cell>
          <cell r="P1266" t="e">
            <v>#REF!</v>
          </cell>
          <cell r="Q1266" t="e">
            <v>#REF!</v>
          </cell>
        </row>
        <row r="1267">
          <cell r="N1267" t="e">
            <v>#REF!</v>
          </cell>
          <cell r="O1267" t="e">
            <v>#REF!</v>
          </cell>
          <cell r="P1267" t="e">
            <v>#REF!</v>
          </cell>
          <cell r="Q1267" t="e">
            <v>#REF!</v>
          </cell>
        </row>
        <row r="1268">
          <cell r="N1268" t="e">
            <v>#REF!</v>
          </cell>
          <cell r="O1268" t="e">
            <v>#REF!</v>
          </cell>
          <cell r="P1268" t="e">
            <v>#REF!</v>
          </cell>
          <cell r="Q1268" t="e">
            <v>#REF!</v>
          </cell>
        </row>
        <row r="1269">
          <cell r="N1269" t="e">
            <v>#REF!</v>
          </cell>
          <cell r="O1269" t="e">
            <v>#REF!</v>
          </cell>
          <cell r="P1269" t="e">
            <v>#REF!</v>
          </cell>
          <cell r="Q1269" t="e">
            <v>#REF!</v>
          </cell>
        </row>
        <row r="1270">
          <cell r="N1270" t="e">
            <v>#REF!</v>
          </cell>
          <cell r="O1270" t="e">
            <v>#REF!</v>
          </cell>
          <cell r="P1270" t="e">
            <v>#REF!</v>
          </cell>
          <cell r="Q1270" t="e">
            <v>#REF!</v>
          </cell>
        </row>
        <row r="1271">
          <cell r="N1271" t="e">
            <v>#REF!</v>
          </cell>
          <cell r="O1271" t="e">
            <v>#REF!</v>
          </cell>
          <cell r="P1271" t="e">
            <v>#REF!</v>
          </cell>
          <cell r="Q1271" t="e">
            <v>#REF!</v>
          </cell>
        </row>
        <row r="1272">
          <cell r="N1272" t="e">
            <v>#REF!</v>
          </cell>
          <cell r="O1272" t="e">
            <v>#REF!</v>
          </cell>
          <cell r="P1272" t="e">
            <v>#REF!</v>
          </cell>
          <cell r="Q1272" t="e">
            <v>#REF!</v>
          </cell>
        </row>
        <row r="1273">
          <cell r="N1273" t="e">
            <v>#REF!</v>
          </cell>
          <cell r="O1273" t="e">
            <v>#REF!</v>
          </cell>
          <cell r="P1273" t="e">
            <v>#REF!</v>
          </cell>
          <cell r="Q1273" t="e">
            <v>#REF!</v>
          </cell>
        </row>
        <row r="1274">
          <cell r="N1274" t="e">
            <v>#REF!</v>
          </cell>
          <cell r="O1274" t="e">
            <v>#REF!</v>
          </cell>
          <cell r="P1274" t="e">
            <v>#REF!</v>
          </cell>
          <cell r="Q1274" t="e">
            <v>#REF!</v>
          </cell>
        </row>
        <row r="1275">
          <cell r="N1275" t="e">
            <v>#REF!</v>
          </cell>
          <cell r="O1275" t="e">
            <v>#REF!</v>
          </cell>
          <cell r="P1275" t="e">
            <v>#REF!</v>
          </cell>
          <cell r="Q1275" t="e">
            <v>#REF!</v>
          </cell>
        </row>
        <row r="1276">
          <cell r="N1276" t="e">
            <v>#REF!</v>
          </cell>
          <cell r="O1276" t="e">
            <v>#REF!</v>
          </cell>
          <cell r="P1276" t="e">
            <v>#REF!</v>
          </cell>
          <cell r="Q1276" t="e">
            <v>#REF!</v>
          </cell>
        </row>
        <row r="1277">
          <cell r="N1277" t="e">
            <v>#REF!</v>
          </cell>
          <cell r="O1277" t="e">
            <v>#REF!</v>
          </cell>
          <cell r="P1277" t="e">
            <v>#REF!</v>
          </cell>
          <cell r="Q1277" t="e">
            <v>#REF!</v>
          </cell>
        </row>
        <row r="1278">
          <cell r="N1278" t="e">
            <v>#REF!</v>
          </cell>
          <cell r="O1278" t="e">
            <v>#REF!</v>
          </cell>
          <cell r="P1278" t="e">
            <v>#REF!</v>
          </cell>
          <cell r="Q1278" t="e">
            <v>#REF!</v>
          </cell>
        </row>
        <row r="1279">
          <cell r="N1279" t="e">
            <v>#REF!</v>
          </cell>
          <cell r="O1279" t="e">
            <v>#REF!</v>
          </cell>
          <cell r="P1279" t="e">
            <v>#REF!</v>
          </cell>
          <cell r="Q1279" t="e">
            <v>#REF!</v>
          </cell>
        </row>
        <row r="1280">
          <cell r="N1280" t="e">
            <v>#REF!</v>
          </cell>
          <cell r="O1280" t="e">
            <v>#REF!</v>
          </cell>
          <cell r="P1280" t="e">
            <v>#REF!</v>
          </cell>
          <cell r="Q1280" t="e">
            <v>#REF!</v>
          </cell>
        </row>
        <row r="1281">
          <cell r="N1281" t="e">
            <v>#REF!</v>
          </cell>
          <cell r="O1281" t="e">
            <v>#REF!</v>
          </cell>
          <cell r="P1281" t="e">
            <v>#REF!</v>
          </cell>
          <cell r="Q1281" t="e">
            <v>#REF!</v>
          </cell>
        </row>
        <row r="1282">
          <cell r="N1282" t="e">
            <v>#REF!</v>
          </cell>
          <cell r="O1282" t="e">
            <v>#REF!</v>
          </cell>
          <cell r="P1282" t="e">
            <v>#REF!</v>
          </cell>
          <cell r="Q1282" t="e">
            <v>#REF!</v>
          </cell>
        </row>
        <row r="1283">
          <cell r="N1283" t="e">
            <v>#REF!</v>
          </cell>
          <cell r="O1283" t="e">
            <v>#REF!</v>
          </cell>
          <cell r="P1283" t="e">
            <v>#REF!</v>
          </cell>
          <cell r="Q1283" t="e">
            <v>#REF!</v>
          </cell>
        </row>
        <row r="1284">
          <cell r="N1284" t="e">
            <v>#REF!</v>
          </cell>
          <cell r="O1284" t="e">
            <v>#REF!</v>
          </cell>
          <cell r="P1284" t="e">
            <v>#REF!</v>
          </cell>
          <cell r="Q1284" t="e">
            <v>#REF!</v>
          </cell>
        </row>
        <row r="1285">
          <cell r="N1285" t="e">
            <v>#REF!</v>
          </cell>
          <cell r="O1285" t="e">
            <v>#REF!</v>
          </cell>
          <cell r="P1285" t="e">
            <v>#REF!</v>
          </cell>
          <cell r="Q1285" t="e">
            <v>#REF!</v>
          </cell>
        </row>
        <row r="1286">
          <cell r="N1286" t="e">
            <v>#REF!</v>
          </cell>
          <cell r="O1286" t="e">
            <v>#REF!</v>
          </cell>
          <cell r="P1286" t="e">
            <v>#REF!</v>
          </cell>
          <cell r="Q1286" t="e">
            <v>#REF!</v>
          </cell>
        </row>
        <row r="1287">
          <cell r="N1287" t="e">
            <v>#REF!</v>
          </cell>
          <cell r="O1287" t="e">
            <v>#REF!</v>
          </cell>
          <cell r="P1287" t="e">
            <v>#REF!</v>
          </cell>
          <cell r="Q1287" t="e">
            <v>#REF!</v>
          </cell>
        </row>
        <row r="1288">
          <cell r="N1288" t="e">
            <v>#REF!</v>
          </cell>
          <cell r="O1288" t="e">
            <v>#REF!</v>
          </cell>
          <cell r="P1288" t="e">
            <v>#REF!</v>
          </cell>
          <cell r="Q1288" t="e">
            <v>#REF!</v>
          </cell>
        </row>
        <row r="1289">
          <cell r="N1289" t="e">
            <v>#REF!</v>
          </cell>
          <cell r="O1289" t="e">
            <v>#REF!</v>
          </cell>
          <cell r="P1289" t="e">
            <v>#REF!</v>
          </cell>
          <cell r="Q1289" t="e">
            <v>#REF!</v>
          </cell>
        </row>
        <row r="1290">
          <cell r="N1290" t="e">
            <v>#REF!</v>
          </cell>
          <cell r="O1290" t="e">
            <v>#REF!</v>
          </cell>
          <cell r="P1290" t="e">
            <v>#REF!</v>
          </cell>
          <cell r="Q1290" t="e">
            <v>#REF!</v>
          </cell>
        </row>
        <row r="1291">
          <cell r="N1291" t="e">
            <v>#REF!</v>
          </cell>
          <cell r="O1291" t="e">
            <v>#REF!</v>
          </cell>
          <cell r="P1291" t="e">
            <v>#REF!</v>
          </cell>
          <cell r="Q1291" t="e">
            <v>#REF!</v>
          </cell>
        </row>
        <row r="1292">
          <cell r="N1292" t="e">
            <v>#REF!</v>
          </cell>
          <cell r="O1292" t="e">
            <v>#REF!</v>
          </cell>
          <cell r="P1292" t="e">
            <v>#REF!</v>
          </cell>
          <cell r="Q1292" t="e">
            <v>#REF!</v>
          </cell>
        </row>
        <row r="1293">
          <cell r="N1293" t="e">
            <v>#REF!</v>
          </cell>
          <cell r="O1293" t="e">
            <v>#REF!</v>
          </cell>
          <cell r="P1293" t="e">
            <v>#REF!</v>
          </cell>
          <cell r="Q1293" t="e">
            <v>#REF!</v>
          </cell>
        </row>
        <row r="1294">
          <cell r="N1294" t="e">
            <v>#REF!</v>
          </cell>
          <cell r="O1294" t="e">
            <v>#REF!</v>
          </cell>
          <cell r="P1294" t="e">
            <v>#REF!</v>
          </cell>
          <cell r="Q1294" t="e">
            <v>#REF!</v>
          </cell>
        </row>
        <row r="1295">
          <cell r="N1295" t="e">
            <v>#REF!</v>
          </cell>
          <cell r="O1295" t="e">
            <v>#REF!</v>
          </cell>
          <cell r="P1295" t="e">
            <v>#REF!</v>
          </cell>
          <cell r="Q1295" t="e">
            <v>#REF!</v>
          </cell>
        </row>
        <row r="1296">
          <cell r="N1296" t="e">
            <v>#REF!</v>
          </cell>
          <cell r="O1296" t="e">
            <v>#REF!</v>
          </cell>
          <cell r="P1296" t="e">
            <v>#REF!</v>
          </cell>
          <cell r="Q1296" t="e">
            <v>#REF!</v>
          </cell>
        </row>
        <row r="1297">
          <cell r="N1297" t="e">
            <v>#REF!</v>
          </cell>
          <cell r="O1297" t="e">
            <v>#REF!</v>
          </cell>
          <cell r="P1297" t="e">
            <v>#REF!</v>
          </cell>
          <cell r="Q1297" t="e">
            <v>#REF!</v>
          </cell>
        </row>
        <row r="1298">
          <cell r="N1298" t="e">
            <v>#REF!</v>
          </cell>
          <cell r="O1298" t="e">
            <v>#REF!</v>
          </cell>
          <cell r="P1298" t="e">
            <v>#REF!</v>
          </cell>
          <cell r="Q1298" t="e">
            <v>#REF!</v>
          </cell>
        </row>
        <row r="1299">
          <cell r="N1299" t="e">
            <v>#REF!</v>
          </cell>
          <cell r="O1299" t="e">
            <v>#REF!</v>
          </cell>
          <cell r="P1299" t="e">
            <v>#REF!</v>
          </cell>
          <cell r="Q1299" t="e">
            <v>#REF!</v>
          </cell>
        </row>
        <row r="1300">
          <cell r="N1300" t="e">
            <v>#REF!</v>
          </cell>
          <cell r="O1300" t="e">
            <v>#REF!</v>
          </cell>
          <cell r="P1300" t="e">
            <v>#REF!</v>
          </cell>
          <cell r="Q1300" t="e">
            <v>#REF!</v>
          </cell>
        </row>
        <row r="1301">
          <cell r="N1301" t="e">
            <v>#REF!</v>
          </cell>
          <cell r="O1301" t="e">
            <v>#REF!</v>
          </cell>
          <cell r="P1301" t="e">
            <v>#REF!</v>
          </cell>
          <cell r="Q1301" t="e">
            <v>#REF!</v>
          </cell>
        </row>
        <row r="1302">
          <cell r="N1302" t="e">
            <v>#REF!</v>
          </cell>
          <cell r="O1302" t="e">
            <v>#REF!</v>
          </cell>
          <cell r="P1302" t="e">
            <v>#REF!</v>
          </cell>
          <cell r="Q1302" t="e">
            <v>#REF!</v>
          </cell>
        </row>
        <row r="1303">
          <cell r="N1303" t="e">
            <v>#REF!</v>
          </cell>
          <cell r="O1303" t="e">
            <v>#REF!</v>
          </cell>
          <cell r="P1303" t="e">
            <v>#REF!</v>
          </cell>
          <cell r="Q1303" t="e">
            <v>#REF!</v>
          </cell>
        </row>
        <row r="1304">
          <cell r="N1304" t="e">
            <v>#REF!</v>
          </cell>
          <cell r="O1304" t="e">
            <v>#REF!</v>
          </cell>
          <cell r="P1304" t="e">
            <v>#REF!</v>
          </cell>
          <cell r="Q1304" t="e">
            <v>#REF!</v>
          </cell>
        </row>
        <row r="1305">
          <cell r="N1305" t="e">
            <v>#REF!</v>
          </cell>
          <cell r="O1305" t="e">
            <v>#REF!</v>
          </cell>
          <cell r="P1305" t="e">
            <v>#REF!</v>
          </cell>
          <cell r="Q1305" t="e">
            <v>#REF!</v>
          </cell>
        </row>
        <row r="1306">
          <cell r="N1306" t="e">
            <v>#REF!</v>
          </cell>
          <cell r="O1306" t="e">
            <v>#REF!</v>
          </cell>
          <cell r="P1306" t="e">
            <v>#REF!</v>
          </cell>
          <cell r="Q1306" t="e">
            <v>#REF!</v>
          </cell>
        </row>
        <row r="1307">
          <cell r="N1307" t="e">
            <v>#REF!</v>
          </cell>
          <cell r="O1307" t="e">
            <v>#REF!</v>
          </cell>
          <cell r="P1307" t="e">
            <v>#REF!</v>
          </cell>
          <cell r="Q1307" t="e">
            <v>#REF!</v>
          </cell>
        </row>
        <row r="1308">
          <cell r="N1308" t="e">
            <v>#REF!</v>
          </cell>
          <cell r="O1308" t="e">
            <v>#REF!</v>
          </cell>
          <cell r="P1308" t="e">
            <v>#REF!</v>
          </cell>
          <cell r="Q1308" t="e">
            <v>#REF!</v>
          </cell>
        </row>
        <row r="1309">
          <cell r="N1309" t="e">
            <v>#REF!</v>
          </cell>
          <cell r="O1309" t="e">
            <v>#REF!</v>
          </cell>
          <cell r="P1309" t="e">
            <v>#REF!</v>
          </cell>
          <cell r="Q1309" t="e">
            <v>#REF!</v>
          </cell>
        </row>
        <row r="1310">
          <cell r="N1310" t="e">
            <v>#REF!</v>
          </cell>
          <cell r="O1310" t="e">
            <v>#REF!</v>
          </cell>
          <cell r="P1310" t="e">
            <v>#REF!</v>
          </cell>
          <cell r="Q1310" t="e">
            <v>#REF!</v>
          </cell>
        </row>
        <row r="1311">
          <cell r="N1311" t="e">
            <v>#REF!</v>
          </cell>
          <cell r="O1311" t="e">
            <v>#REF!</v>
          </cell>
          <cell r="P1311" t="e">
            <v>#REF!</v>
          </cell>
          <cell r="Q1311" t="e">
            <v>#REF!</v>
          </cell>
        </row>
        <row r="1312">
          <cell r="N1312" t="e">
            <v>#REF!</v>
          </cell>
          <cell r="O1312" t="e">
            <v>#REF!</v>
          </cell>
          <cell r="P1312" t="e">
            <v>#REF!</v>
          </cell>
          <cell r="Q1312" t="e">
            <v>#REF!</v>
          </cell>
        </row>
        <row r="1313">
          <cell r="N1313" t="e">
            <v>#REF!</v>
          </cell>
          <cell r="O1313" t="e">
            <v>#REF!</v>
          </cell>
          <cell r="P1313" t="e">
            <v>#REF!</v>
          </cell>
          <cell r="Q1313" t="e">
            <v>#REF!</v>
          </cell>
        </row>
        <row r="1314">
          <cell r="N1314" t="e">
            <v>#REF!</v>
          </cell>
          <cell r="O1314" t="e">
            <v>#REF!</v>
          </cell>
          <cell r="P1314" t="e">
            <v>#REF!</v>
          </cell>
          <cell r="Q1314" t="e">
            <v>#REF!</v>
          </cell>
        </row>
        <row r="1315">
          <cell r="N1315" t="e">
            <v>#REF!</v>
          </cell>
          <cell r="O1315" t="e">
            <v>#REF!</v>
          </cell>
          <cell r="P1315" t="e">
            <v>#REF!</v>
          </cell>
          <cell r="Q1315" t="e">
            <v>#REF!</v>
          </cell>
        </row>
        <row r="1316">
          <cell r="N1316" t="e">
            <v>#REF!</v>
          </cell>
          <cell r="O1316" t="e">
            <v>#REF!</v>
          </cell>
          <cell r="P1316" t="e">
            <v>#REF!</v>
          </cell>
          <cell r="Q1316" t="e">
            <v>#REF!</v>
          </cell>
        </row>
        <row r="1317">
          <cell r="N1317" t="e">
            <v>#REF!</v>
          </cell>
          <cell r="O1317" t="e">
            <v>#REF!</v>
          </cell>
          <cell r="P1317" t="e">
            <v>#REF!</v>
          </cell>
          <cell r="Q1317" t="e">
            <v>#REF!</v>
          </cell>
        </row>
        <row r="1318">
          <cell r="N1318" t="e">
            <v>#REF!</v>
          </cell>
          <cell r="O1318" t="e">
            <v>#REF!</v>
          </cell>
          <cell r="P1318" t="e">
            <v>#REF!</v>
          </cell>
          <cell r="Q1318" t="e">
            <v>#REF!</v>
          </cell>
        </row>
        <row r="1319">
          <cell r="N1319" t="e">
            <v>#REF!</v>
          </cell>
          <cell r="O1319" t="e">
            <v>#REF!</v>
          </cell>
          <cell r="P1319" t="e">
            <v>#REF!</v>
          </cell>
          <cell r="Q1319" t="e">
            <v>#REF!</v>
          </cell>
        </row>
        <row r="1320">
          <cell r="N1320" t="e">
            <v>#REF!</v>
          </cell>
          <cell r="O1320" t="e">
            <v>#REF!</v>
          </cell>
          <cell r="P1320" t="e">
            <v>#REF!</v>
          </cell>
          <cell r="Q1320" t="e">
            <v>#REF!</v>
          </cell>
        </row>
        <row r="1321">
          <cell r="N1321" t="e">
            <v>#REF!</v>
          </cell>
          <cell r="O1321" t="e">
            <v>#REF!</v>
          </cell>
          <cell r="P1321" t="e">
            <v>#REF!</v>
          </cell>
          <cell r="Q1321" t="e">
            <v>#REF!</v>
          </cell>
        </row>
        <row r="1322">
          <cell r="N1322" t="e">
            <v>#REF!</v>
          </cell>
          <cell r="O1322" t="e">
            <v>#REF!</v>
          </cell>
          <cell r="P1322" t="e">
            <v>#REF!</v>
          </cell>
          <cell r="Q1322" t="e">
            <v>#REF!</v>
          </cell>
        </row>
        <row r="1323">
          <cell r="N1323" t="e">
            <v>#REF!</v>
          </cell>
          <cell r="O1323" t="e">
            <v>#REF!</v>
          </cell>
          <cell r="P1323" t="e">
            <v>#REF!</v>
          </cell>
          <cell r="Q1323" t="e">
            <v>#REF!</v>
          </cell>
        </row>
        <row r="1324">
          <cell r="N1324" t="e">
            <v>#REF!</v>
          </cell>
          <cell r="O1324" t="e">
            <v>#REF!</v>
          </cell>
          <cell r="P1324" t="e">
            <v>#REF!</v>
          </cell>
          <cell r="Q1324" t="e">
            <v>#REF!</v>
          </cell>
        </row>
        <row r="1325">
          <cell r="N1325" t="e">
            <v>#REF!</v>
          </cell>
          <cell r="O1325" t="e">
            <v>#REF!</v>
          </cell>
          <cell r="P1325" t="e">
            <v>#REF!</v>
          </cell>
          <cell r="Q1325" t="e">
            <v>#REF!</v>
          </cell>
        </row>
        <row r="1326">
          <cell r="N1326" t="e">
            <v>#REF!</v>
          </cell>
          <cell r="O1326" t="e">
            <v>#REF!</v>
          </cell>
          <cell r="P1326" t="e">
            <v>#REF!</v>
          </cell>
          <cell r="Q1326" t="e">
            <v>#REF!</v>
          </cell>
        </row>
        <row r="1327">
          <cell r="N1327" t="e">
            <v>#REF!</v>
          </cell>
          <cell r="O1327" t="e">
            <v>#REF!</v>
          </cell>
          <cell r="P1327" t="e">
            <v>#REF!</v>
          </cell>
          <cell r="Q1327" t="e">
            <v>#REF!</v>
          </cell>
        </row>
        <row r="1328">
          <cell r="N1328" t="e">
            <v>#REF!</v>
          </cell>
          <cell r="O1328" t="e">
            <v>#REF!</v>
          </cell>
          <cell r="P1328" t="e">
            <v>#REF!</v>
          </cell>
          <cell r="Q1328" t="e">
            <v>#REF!</v>
          </cell>
        </row>
        <row r="1329">
          <cell r="N1329" t="e">
            <v>#REF!</v>
          </cell>
          <cell r="O1329" t="e">
            <v>#REF!</v>
          </cell>
          <cell r="P1329" t="e">
            <v>#REF!</v>
          </cell>
          <cell r="Q1329" t="e">
            <v>#REF!</v>
          </cell>
        </row>
        <row r="1330">
          <cell r="N1330" t="e">
            <v>#REF!</v>
          </cell>
          <cell r="O1330" t="e">
            <v>#REF!</v>
          </cell>
          <cell r="P1330" t="e">
            <v>#REF!</v>
          </cell>
          <cell r="Q1330" t="e">
            <v>#REF!</v>
          </cell>
        </row>
        <row r="1331">
          <cell r="N1331" t="e">
            <v>#REF!</v>
          </cell>
          <cell r="O1331" t="e">
            <v>#REF!</v>
          </cell>
          <cell r="P1331" t="e">
            <v>#REF!</v>
          </cell>
          <cell r="Q1331" t="e">
            <v>#REF!</v>
          </cell>
        </row>
        <row r="1332">
          <cell r="N1332" t="e">
            <v>#REF!</v>
          </cell>
          <cell r="O1332" t="e">
            <v>#REF!</v>
          </cell>
          <cell r="P1332" t="e">
            <v>#REF!</v>
          </cell>
          <cell r="Q1332" t="e">
            <v>#REF!</v>
          </cell>
        </row>
        <row r="1333">
          <cell r="N1333" t="e">
            <v>#REF!</v>
          </cell>
          <cell r="O1333" t="e">
            <v>#REF!</v>
          </cell>
          <cell r="P1333" t="e">
            <v>#REF!</v>
          </cell>
          <cell r="Q1333" t="e">
            <v>#REF!</v>
          </cell>
        </row>
        <row r="1334">
          <cell r="N1334" t="e">
            <v>#REF!</v>
          </cell>
          <cell r="O1334" t="e">
            <v>#REF!</v>
          </cell>
          <cell r="P1334" t="e">
            <v>#REF!</v>
          </cell>
          <cell r="Q1334" t="e">
            <v>#REF!</v>
          </cell>
        </row>
        <row r="1335">
          <cell r="N1335" t="e">
            <v>#REF!</v>
          </cell>
          <cell r="O1335" t="e">
            <v>#REF!</v>
          </cell>
          <cell r="P1335" t="e">
            <v>#REF!</v>
          </cell>
          <cell r="Q1335" t="e">
            <v>#REF!</v>
          </cell>
        </row>
        <row r="1336">
          <cell r="N1336" t="e">
            <v>#REF!</v>
          </cell>
          <cell r="O1336" t="e">
            <v>#REF!</v>
          </cell>
          <cell r="P1336" t="e">
            <v>#REF!</v>
          </cell>
          <cell r="Q1336" t="e">
            <v>#REF!</v>
          </cell>
        </row>
        <row r="1337">
          <cell r="N1337" t="e">
            <v>#REF!</v>
          </cell>
          <cell r="O1337" t="e">
            <v>#REF!</v>
          </cell>
          <cell r="P1337" t="e">
            <v>#REF!</v>
          </cell>
          <cell r="Q1337" t="e">
            <v>#REF!</v>
          </cell>
        </row>
        <row r="1338">
          <cell r="N1338" t="e">
            <v>#REF!</v>
          </cell>
          <cell r="O1338" t="e">
            <v>#REF!</v>
          </cell>
          <cell r="P1338" t="e">
            <v>#REF!</v>
          </cell>
          <cell r="Q1338" t="e">
            <v>#REF!</v>
          </cell>
        </row>
        <row r="1339">
          <cell r="N1339" t="e">
            <v>#REF!</v>
          </cell>
          <cell r="O1339" t="e">
            <v>#REF!</v>
          </cell>
          <cell r="P1339" t="e">
            <v>#REF!</v>
          </cell>
          <cell r="Q1339" t="e">
            <v>#REF!</v>
          </cell>
        </row>
        <row r="1340">
          <cell r="N1340" t="e">
            <v>#REF!</v>
          </cell>
          <cell r="O1340" t="e">
            <v>#REF!</v>
          </cell>
          <cell r="P1340" t="e">
            <v>#REF!</v>
          </cell>
          <cell r="Q1340" t="e">
            <v>#REF!</v>
          </cell>
        </row>
        <row r="1341">
          <cell r="N1341" t="e">
            <v>#REF!</v>
          </cell>
          <cell r="O1341" t="e">
            <v>#REF!</v>
          </cell>
          <cell r="P1341" t="e">
            <v>#REF!</v>
          </cell>
          <cell r="Q1341" t="e">
            <v>#REF!</v>
          </cell>
        </row>
        <row r="1342">
          <cell r="N1342" t="e">
            <v>#REF!</v>
          </cell>
          <cell r="O1342" t="e">
            <v>#REF!</v>
          </cell>
          <cell r="P1342" t="e">
            <v>#REF!</v>
          </cell>
          <cell r="Q1342" t="e">
            <v>#REF!</v>
          </cell>
        </row>
        <row r="1343">
          <cell r="N1343" t="e">
            <v>#REF!</v>
          </cell>
          <cell r="O1343" t="e">
            <v>#REF!</v>
          </cell>
          <cell r="P1343" t="e">
            <v>#REF!</v>
          </cell>
          <cell r="Q1343" t="e">
            <v>#REF!</v>
          </cell>
        </row>
        <row r="1344">
          <cell r="N1344" t="e">
            <v>#REF!</v>
          </cell>
          <cell r="O1344" t="e">
            <v>#REF!</v>
          </cell>
          <cell r="P1344" t="e">
            <v>#REF!</v>
          </cell>
          <cell r="Q1344" t="e">
            <v>#REF!</v>
          </cell>
        </row>
        <row r="1345">
          <cell r="N1345" t="e">
            <v>#REF!</v>
          </cell>
          <cell r="O1345" t="e">
            <v>#REF!</v>
          </cell>
          <cell r="P1345" t="e">
            <v>#REF!</v>
          </cell>
          <cell r="Q1345" t="e">
            <v>#REF!</v>
          </cell>
        </row>
        <row r="1346">
          <cell r="N1346" t="e">
            <v>#REF!</v>
          </cell>
          <cell r="O1346" t="e">
            <v>#REF!</v>
          </cell>
          <cell r="P1346" t="e">
            <v>#REF!</v>
          </cell>
          <cell r="Q1346" t="e">
            <v>#REF!</v>
          </cell>
        </row>
        <row r="1347">
          <cell r="N1347" t="e">
            <v>#REF!</v>
          </cell>
          <cell r="O1347" t="e">
            <v>#REF!</v>
          </cell>
          <cell r="P1347" t="e">
            <v>#REF!</v>
          </cell>
          <cell r="Q1347" t="e">
            <v>#REF!</v>
          </cell>
        </row>
        <row r="1348">
          <cell r="N1348" t="e">
            <v>#REF!</v>
          </cell>
          <cell r="O1348" t="e">
            <v>#REF!</v>
          </cell>
          <cell r="P1348" t="e">
            <v>#REF!</v>
          </cell>
          <cell r="Q1348" t="e">
            <v>#REF!</v>
          </cell>
        </row>
        <row r="1349">
          <cell r="N1349" t="e">
            <v>#REF!</v>
          </cell>
          <cell r="O1349" t="e">
            <v>#REF!</v>
          </cell>
          <cell r="P1349" t="e">
            <v>#REF!</v>
          </cell>
          <cell r="Q1349" t="e">
            <v>#REF!</v>
          </cell>
        </row>
        <row r="1350">
          <cell r="N1350" t="e">
            <v>#REF!</v>
          </cell>
          <cell r="O1350" t="e">
            <v>#REF!</v>
          </cell>
          <cell r="P1350" t="e">
            <v>#REF!</v>
          </cell>
          <cell r="Q1350" t="e">
            <v>#REF!</v>
          </cell>
        </row>
        <row r="1351">
          <cell r="N1351" t="e">
            <v>#REF!</v>
          </cell>
          <cell r="O1351" t="e">
            <v>#REF!</v>
          </cell>
          <cell r="P1351" t="e">
            <v>#REF!</v>
          </cell>
          <cell r="Q1351" t="e">
            <v>#REF!</v>
          </cell>
        </row>
        <row r="1352">
          <cell r="N1352" t="e">
            <v>#REF!</v>
          </cell>
          <cell r="O1352" t="e">
            <v>#REF!</v>
          </cell>
          <cell r="P1352" t="e">
            <v>#REF!</v>
          </cell>
          <cell r="Q1352" t="e">
            <v>#REF!</v>
          </cell>
        </row>
        <row r="1353">
          <cell r="N1353" t="e">
            <v>#REF!</v>
          </cell>
          <cell r="O1353" t="e">
            <v>#REF!</v>
          </cell>
          <cell r="P1353" t="e">
            <v>#REF!</v>
          </cell>
          <cell r="Q1353" t="e">
            <v>#REF!</v>
          </cell>
        </row>
        <row r="1354">
          <cell r="N1354" t="e">
            <v>#REF!</v>
          </cell>
          <cell r="O1354" t="e">
            <v>#REF!</v>
          </cell>
          <cell r="P1354" t="e">
            <v>#REF!</v>
          </cell>
          <cell r="Q1354" t="e">
            <v>#REF!</v>
          </cell>
        </row>
        <row r="1355">
          <cell r="N1355" t="e">
            <v>#REF!</v>
          </cell>
          <cell r="O1355" t="e">
            <v>#REF!</v>
          </cell>
          <cell r="P1355" t="e">
            <v>#REF!</v>
          </cell>
          <cell r="Q1355" t="e">
            <v>#REF!</v>
          </cell>
        </row>
        <row r="1356">
          <cell r="N1356" t="e">
            <v>#REF!</v>
          </cell>
          <cell r="O1356" t="e">
            <v>#REF!</v>
          </cell>
          <cell r="P1356" t="e">
            <v>#REF!</v>
          </cell>
          <cell r="Q1356" t="e">
            <v>#REF!</v>
          </cell>
        </row>
        <row r="1357">
          <cell r="N1357" t="e">
            <v>#REF!</v>
          </cell>
          <cell r="O1357" t="e">
            <v>#REF!</v>
          </cell>
          <cell r="P1357" t="e">
            <v>#REF!</v>
          </cell>
          <cell r="Q1357" t="e">
            <v>#REF!</v>
          </cell>
        </row>
        <row r="1358">
          <cell r="N1358" t="e">
            <v>#REF!</v>
          </cell>
          <cell r="O1358" t="e">
            <v>#REF!</v>
          </cell>
          <cell r="P1358" t="e">
            <v>#REF!</v>
          </cell>
          <cell r="Q1358" t="e">
            <v>#REF!</v>
          </cell>
        </row>
        <row r="1359">
          <cell r="N1359" t="e">
            <v>#REF!</v>
          </cell>
          <cell r="O1359" t="e">
            <v>#REF!</v>
          </cell>
          <cell r="P1359" t="e">
            <v>#REF!</v>
          </cell>
          <cell r="Q1359" t="e">
            <v>#REF!</v>
          </cell>
        </row>
        <row r="1360">
          <cell r="N1360" t="e">
            <v>#REF!</v>
          </cell>
          <cell r="O1360" t="e">
            <v>#REF!</v>
          </cell>
          <cell r="P1360" t="e">
            <v>#REF!</v>
          </cell>
          <cell r="Q1360" t="e">
            <v>#REF!</v>
          </cell>
        </row>
        <row r="1361">
          <cell r="N1361" t="e">
            <v>#REF!</v>
          </cell>
          <cell r="O1361" t="e">
            <v>#REF!</v>
          </cell>
          <cell r="P1361" t="e">
            <v>#REF!</v>
          </cell>
          <cell r="Q1361" t="e">
            <v>#REF!</v>
          </cell>
        </row>
        <row r="1362">
          <cell r="N1362" t="e">
            <v>#REF!</v>
          </cell>
          <cell r="O1362" t="e">
            <v>#REF!</v>
          </cell>
          <cell r="P1362" t="e">
            <v>#REF!</v>
          </cell>
          <cell r="Q1362" t="e">
            <v>#REF!</v>
          </cell>
        </row>
        <row r="1363">
          <cell r="N1363" t="e">
            <v>#REF!</v>
          </cell>
          <cell r="O1363" t="e">
            <v>#REF!</v>
          </cell>
          <cell r="P1363" t="e">
            <v>#REF!</v>
          </cell>
          <cell r="Q1363" t="e">
            <v>#REF!</v>
          </cell>
        </row>
        <row r="1364">
          <cell r="N1364" t="e">
            <v>#REF!</v>
          </cell>
          <cell r="O1364" t="e">
            <v>#REF!</v>
          </cell>
          <cell r="P1364" t="e">
            <v>#REF!</v>
          </cell>
          <cell r="Q1364" t="e">
            <v>#REF!</v>
          </cell>
        </row>
        <row r="1365">
          <cell r="N1365" t="e">
            <v>#REF!</v>
          </cell>
          <cell r="O1365" t="e">
            <v>#REF!</v>
          </cell>
          <cell r="P1365" t="e">
            <v>#REF!</v>
          </cell>
          <cell r="Q1365" t="e">
            <v>#REF!</v>
          </cell>
        </row>
        <row r="1366">
          <cell r="N1366" t="e">
            <v>#REF!</v>
          </cell>
          <cell r="O1366" t="e">
            <v>#REF!</v>
          </cell>
          <cell r="P1366" t="e">
            <v>#REF!</v>
          </cell>
          <cell r="Q1366" t="e">
            <v>#REF!</v>
          </cell>
        </row>
        <row r="1367">
          <cell r="N1367" t="e">
            <v>#REF!</v>
          </cell>
          <cell r="O1367" t="e">
            <v>#REF!</v>
          </cell>
          <cell r="P1367" t="e">
            <v>#REF!</v>
          </cell>
          <cell r="Q1367" t="e">
            <v>#REF!</v>
          </cell>
        </row>
        <row r="1368">
          <cell r="N1368" t="e">
            <v>#REF!</v>
          </cell>
          <cell r="O1368" t="e">
            <v>#REF!</v>
          </cell>
          <cell r="P1368" t="e">
            <v>#REF!</v>
          </cell>
          <cell r="Q1368" t="e">
            <v>#REF!</v>
          </cell>
        </row>
        <row r="1369">
          <cell r="N1369" t="e">
            <v>#REF!</v>
          </cell>
          <cell r="O1369" t="e">
            <v>#REF!</v>
          </cell>
          <cell r="P1369" t="e">
            <v>#REF!</v>
          </cell>
          <cell r="Q1369" t="e">
            <v>#REF!</v>
          </cell>
        </row>
        <row r="1370">
          <cell r="N1370" t="e">
            <v>#REF!</v>
          </cell>
          <cell r="O1370" t="e">
            <v>#REF!</v>
          </cell>
          <cell r="P1370" t="e">
            <v>#REF!</v>
          </cell>
          <cell r="Q1370" t="e">
            <v>#REF!</v>
          </cell>
        </row>
        <row r="1371">
          <cell r="N1371" t="e">
            <v>#REF!</v>
          </cell>
          <cell r="O1371" t="e">
            <v>#REF!</v>
          </cell>
          <cell r="P1371" t="e">
            <v>#REF!</v>
          </cell>
          <cell r="Q1371" t="e">
            <v>#REF!</v>
          </cell>
        </row>
        <row r="1372">
          <cell r="N1372" t="e">
            <v>#REF!</v>
          </cell>
          <cell r="O1372" t="e">
            <v>#REF!</v>
          </cell>
          <cell r="P1372" t="e">
            <v>#REF!</v>
          </cell>
          <cell r="Q1372" t="e">
            <v>#REF!</v>
          </cell>
        </row>
        <row r="1373">
          <cell r="N1373" t="e">
            <v>#REF!</v>
          </cell>
          <cell r="O1373" t="e">
            <v>#REF!</v>
          </cell>
          <cell r="P1373" t="e">
            <v>#REF!</v>
          </cell>
          <cell r="Q1373" t="e">
            <v>#REF!</v>
          </cell>
        </row>
        <row r="1374">
          <cell r="N1374" t="e">
            <v>#REF!</v>
          </cell>
          <cell r="O1374" t="e">
            <v>#REF!</v>
          </cell>
          <cell r="P1374" t="e">
            <v>#REF!</v>
          </cell>
          <cell r="Q1374" t="e">
            <v>#REF!</v>
          </cell>
        </row>
        <row r="1375">
          <cell r="N1375" t="e">
            <v>#REF!</v>
          </cell>
          <cell r="O1375" t="e">
            <v>#REF!</v>
          </cell>
          <cell r="P1375" t="e">
            <v>#REF!</v>
          </cell>
          <cell r="Q1375" t="e">
            <v>#REF!</v>
          </cell>
        </row>
        <row r="1376">
          <cell r="N1376" t="e">
            <v>#REF!</v>
          </cell>
          <cell r="O1376" t="e">
            <v>#REF!</v>
          </cell>
          <cell r="P1376" t="e">
            <v>#REF!</v>
          </cell>
          <cell r="Q1376" t="e">
            <v>#REF!</v>
          </cell>
        </row>
        <row r="1377">
          <cell r="N1377" t="e">
            <v>#REF!</v>
          </cell>
          <cell r="O1377" t="e">
            <v>#REF!</v>
          </cell>
          <cell r="P1377" t="e">
            <v>#REF!</v>
          </cell>
          <cell r="Q1377" t="e">
            <v>#REF!</v>
          </cell>
        </row>
        <row r="1378">
          <cell r="N1378" t="e">
            <v>#REF!</v>
          </cell>
          <cell r="O1378" t="e">
            <v>#REF!</v>
          </cell>
          <cell r="P1378" t="e">
            <v>#REF!</v>
          </cell>
          <cell r="Q1378" t="e">
            <v>#REF!</v>
          </cell>
        </row>
        <row r="1379">
          <cell r="N1379" t="e">
            <v>#REF!</v>
          </cell>
          <cell r="O1379" t="e">
            <v>#REF!</v>
          </cell>
          <cell r="P1379" t="e">
            <v>#REF!</v>
          </cell>
          <cell r="Q1379" t="e">
            <v>#REF!</v>
          </cell>
        </row>
        <row r="1380">
          <cell r="N1380" t="e">
            <v>#REF!</v>
          </cell>
          <cell r="O1380" t="e">
            <v>#REF!</v>
          </cell>
          <cell r="P1380" t="e">
            <v>#REF!</v>
          </cell>
          <cell r="Q1380" t="e">
            <v>#REF!</v>
          </cell>
        </row>
        <row r="1381">
          <cell r="N1381" t="e">
            <v>#REF!</v>
          </cell>
          <cell r="O1381" t="e">
            <v>#REF!</v>
          </cell>
          <cell r="P1381" t="e">
            <v>#REF!</v>
          </cell>
          <cell r="Q1381" t="e">
            <v>#REF!</v>
          </cell>
        </row>
        <row r="1382">
          <cell r="N1382" t="e">
            <v>#REF!</v>
          </cell>
          <cell r="O1382" t="e">
            <v>#REF!</v>
          </cell>
          <cell r="P1382" t="e">
            <v>#REF!</v>
          </cell>
          <cell r="Q1382" t="e">
            <v>#REF!</v>
          </cell>
        </row>
        <row r="1383">
          <cell r="N1383" t="e">
            <v>#REF!</v>
          </cell>
          <cell r="O1383" t="e">
            <v>#REF!</v>
          </cell>
          <cell r="P1383" t="e">
            <v>#REF!</v>
          </cell>
          <cell r="Q1383" t="e">
            <v>#REF!</v>
          </cell>
        </row>
        <row r="1384">
          <cell r="N1384" t="e">
            <v>#REF!</v>
          </cell>
          <cell r="O1384" t="e">
            <v>#REF!</v>
          </cell>
          <cell r="P1384" t="e">
            <v>#REF!</v>
          </cell>
          <cell r="Q1384" t="e">
            <v>#REF!</v>
          </cell>
        </row>
        <row r="1385">
          <cell r="N1385" t="e">
            <v>#REF!</v>
          </cell>
          <cell r="O1385" t="e">
            <v>#REF!</v>
          </cell>
          <cell r="P1385" t="e">
            <v>#REF!</v>
          </cell>
          <cell r="Q1385" t="e">
            <v>#REF!</v>
          </cell>
        </row>
        <row r="1386">
          <cell r="N1386" t="e">
            <v>#REF!</v>
          </cell>
          <cell r="O1386" t="e">
            <v>#REF!</v>
          </cell>
          <cell r="P1386" t="e">
            <v>#REF!</v>
          </cell>
          <cell r="Q1386" t="e">
            <v>#REF!</v>
          </cell>
        </row>
        <row r="1387">
          <cell r="N1387" t="e">
            <v>#REF!</v>
          </cell>
          <cell r="O1387" t="e">
            <v>#REF!</v>
          </cell>
          <cell r="P1387" t="e">
            <v>#REF!</v>
          </cell>
          <cell r="Q1387" t="e">
            <v>#REF!</v>
          </cell>
        </row>
        <row r="1388">
          <cell r="N1388" t="e">
            <v>#REF!</v>
          </cell>
          <cell r="O1388" t="e">
            <v>#REF!</v>
          </cell>
          <cell r="P1388" t="e">
            <v>#REF!</v>
          </cell>
          <cell r="Q1388" t="e">
            <v>#REF!</v>
          </cell>
        </row>
        <row r="1389">
          <cell r="N1389" t="e">
            <v>#REF!</v>
          </cell>
          <cell r="O1389" t="e">
            <v>#REF!</v>
          </cell>
          <cell r="P1389" t="e">
            <v>#REF!</v>
          </cell>
          <cell r="Q1389" t="e">
            <v>#REF!</v>
          </cell>
        </row>
        <row r="1390">
          <cell r="N1390" t="e">
            <v>#REF!</v>
          </cell>
          <cell r="O1390" t="e">
            <v>#REF!</v>
          </cell>
          <cell r="P1390" t="e">
            <v>#REF!</v>
          </cell>
          <cell r="Q1390" t="e">
            <v>#REF!</v>
          </cell>
        </row>
        <row r="1391">
          <cell r="N1391" t="e">
            <v>#REF!</v>
          </cell>
          <cell r="O1391" t="e">
            <v>#REF!</v>
          </cell>
          <cell r="P1391" t="e">
            <v>#REF!</v>
          </cell>
          <cell r="Q1391" t="e">
            <v>#REF!</v>
          </cell>
        </row>
        <row r="1392">
          <cell r="N1392" t="e">
            <v>#REF!</v>
          </cell>
          <cell r="O1392" t="e">
            <v>#REF!</v>
          </cell>
          <cell r="P1392" t="e">
            <v>#REF!</v>
          </cell>
          <cell r="Q1392" t="e">
            <v>#REF!</v>
          </cell>
        </row>
        <row r="1393">
          <cell r="N1393" t="e">
            <v>#REF!</v>
          </cell>
          <cell r="O1393" t="e">
            <v>#REF!</v>
          </cell>
          <cell r="P1393" t="e">
            <v>#REF!</v>
          </cell>
          <cell r="Q1393" t="e">
            <v>#REF!</v>
          </cell>
        </row>
        <row r="1394">
          <cell r="N1394" t="e">
            <v>#REF!</v>
          </cell>
          <cell r="O1394" t="e">
            <v>#REF!</v>
          </cell>
          <cell r="P1394" t="e">
            <v>#REF!</v>
          </cell>
          <cell r="Q1394" t="e">
            <v>#REF!</v>
          </cell>
        </row>
        <row r="1395">
          <cell r="N1395" t="e">
            <v>#REF!</v>
          </cell>
          <cell r="O1395" t="e">
            <v>#REF!</v>
          </cell>
          <cell r="P1395" t="e">
            <v>#REF!</v>
          </cell>
          <cell r="Q1395" t="e">
            <v>#REF!</v>
          </cell>
        </row>
        <row r="1396">
          <cell r="N1396" t="e">
            <v>#REF!</v>
          </cell>
          <cell r="O1396" t="e">
            <v>#REF!</v>
          </cell>
          <cell r="P1396" t="e">
            <v>#REF!</v>
          </cell>
          <cell r="Q1396" t="e">
            <v>#REF!</v>
          </cell>
        </row>
        <row r="1397">
          <cell r="N1397" t="e">
            <v>#REF!</v>
          </cell>
          <cell r="O1397" t="e">
            <v>#REF!</v>
          </cell>
          <cell r="P1397" t="e">
            <v>#REF!</v>
          </cell>
          <cell r="Q1397" t="e">
            <v>#REF!</v>
          </cell>
        </row>
        <row r="1398">
          <cell r="N1398" t="e">
            <v>#REF!</v>
          </cell>
          <cell r="O1398" t="e">
            <v>#REF!</v>
          </cell>
          <cell r="P1398" t="e">
            <v>#REF!</v>
          </cell>
          <cell r="Q1398" t="e">
            <v>#REF!</v>
          </cell>
        </row>
        <row r="1399">
          <cell r="N1399" t="e">
            <v>#REF!</v>
          </cell>
          <cell r="O1399" t="e">
            <v>#REF!</v>
          </cell>
          <cell r="P1399" t="e">
            <v>#REF!</v>
          </cell>
          <cell r="Q1399" t="e">
            <v>#REF!</v>
          </cell>
        </row>
        <row r="1400">
          <cell r="N1400" t="e">
            <v>#REF!</v>
          </cell>
          <cell r="O1400" t="e">
            <v>#REF!</v>
          </cell>
          <cell r="P1400" t="e">
            <v>#REF!</v>
          </cell>
          <cell r="Q1400" t="e">
            <v>#REF!</v>
          </cell>
        </row>
        <row r="1401">
          <cell r="N1401" t="e">
            <v>#REF!</v>
          </cell>
          <cell r="O1401" t="e">
            <v>#REF!</v>
          </cell>
          <cell r="P1401" t="e">
            <v>#REF!</v>
          </cell>
          <cell r="Q1401" t="e">
            <v>#REF!</v>
          </cell>
        </row>
        <row r="1402">
          <cell r="N1402" t="e">
            <v>#REF!</v>
          </cell>
          <cell r="O1402" t="e">
            <v>#REF!</v>
          </cell>
          <cell r="P1402" t="e">
            <v>#REF!</v>
          </cell>
          <cell r="Q1402" t="e">
            <v>#REF!</v>
          </cell>
        </row>
        <row r="1403">
          <cell r="N1403" t="e">
            <v>#REF!</v>
          </cell>
          <cell r="O1403" t="e">
            <v>#REF!</v>
          </cell>
          <cell r="P1403" t="e">
            <v>#REF!</v>
          </cell>
          <cell r="Q1403" t="e">
            <v>#REF!</v>
          </cell>
        </row>
        <row r="1404">
          <cell r="N1404" t="e">
            <v>#REF!</v>
          </cell>
          <cell r="O1404" t="e">
            <v>#REF!</v>
          </cell>
          <cell r="P1404" t="e">
            <v>#REF!</v>
          </cell>
          <cell r="Q1404" t="e">
            <v>#REF!</v>
          </cell>
        </row>
        <row r="1405">
          <cell r="N1405" t="e">
            <v>#REF!</v>
          </cell>
          <cell r="O1405" t="e">
            <v>#REF!</v>
          </cell>
          <cell r="P1405" t="e">
            <v>#REF!</v>
          </cell>
          <cell r="Q1405" t="e">
            <v>#REF!</v>
          </cell>
        </row>
        <row r="1406">
          <cell r="N1406" t="e">
            <v>#REF!</v>
          </cell>
          <cell r="O1406" t="e">
            <v>#REF!</v>
          </cell>
          <cell r="P1406" t="e">
            <v>#REF!</v>
          </cell>
          <cell r="Q1406" t="e">
            <v>#REF!</v>
          </cell>
        </row>
        <row r="1407">
          <cell r="N1407" t="e">
            <v>#REF!</v>
          </cell>
          <cell r="O1407" t="e">
            <v>#REF!</v>
          </cell>
          <cell r="P1407" t="e">
            <v>#REF!</v>
          </cell>
          <cell r="Q1407" t="e">
            <v>#REF!</v>
          </cell>
        </row>
        <row r="1408">
          <cell r="N1408" t="e">
            <v>#REF!</v>
          </cell>
          <cell r="O1408" t="e">
            <v>#REF!</v>
          </cell>
          <cell r="P1408" t="e">
            <v>#REF!</v>
          </cell>
          <cell r="Q1408" t="e">
            <v>#REF!</v>
          </cell>
        </row>
        <row r="1409">
          <cell r="N1409" t="e">
            <v>#REF!</v>
          </cell>
          <cell r="O1409" t="e">
            <v>#REF!</v>
          </cell>
          <cell r="P1409" t="e">
            <v>#REF!</v>
          </cell>
          <cell r="Q1409" t="e">
            <v>#REF!</v>
          </cell>
        </row>
        <row r="1410">
          <cell r="N1410" t="e">
            <v>#REF!</v>
          </cell>
          <cell r="O1410" t="e">
            <v>#REF!</v>
          </cell>
          <cell r="P1410" t="e">
            <v>#REF!</v>
          </cell>
          <cell r="Q1410" t="e">
            <v>#REF!</v>
          </cell>
        </row>
        <row r="1411">
          <cell r="N1411" t="e">
            <v>#REF!</v>
          </cell>
          <cell r="O1411" t="e">
            <v>#REF!</v>
          </cell>
          <cell r="P1411" t="e">
            <v>#REF!</v>
          </cell>
          <cell r="Q1411" t="e">
            <v>#REF!</v>
          </cell>
        </row>
        <row r="1412">
          <cell r="N1412" t="e">
            <v>#REF!</v>
          </cell>
          <cell r="O1412" t="e">
            <v>#REF!</v>
          </cell>
          <cell r="P1412" t="e">
            <v>#REF!</v>
          </cell>
          <cell r="Q1412" t="e">
            <v>#REF!</v>
          </cell>
        </row>
        <row r="1413">
          <cell r="N1413" t="e">
            <v>#REF!</v>
          </cell>
          <cell r="O1413" t="e">
            <v>#REF!</v>
          </cell>
          <cell r="P1413" t="e">
            <v>#REF!</v>
          </cell>
          <cell r="Q1413" t="e">
            <v>#REF!</v>
          </cell>
        </row>
        <row r="1414">
          <cell r="N1414" t="e">
            <v>#REF!</v>
          </cell>
          <cell r="O1414" t="e">
            <v>#REF!</v>
          </cell>
          <cell r="P1414" t="e">
            <v>#REF!</v>
          </cell>
          <cell r="Q1414" t="e">
            <v>#REF!</v>
          </cell>
        </row>
        <row r="1415">
          <cell r="N1415" t="e">
            <v>#REF!</v>
          </cell>
          <cell r="O1415" t="e">
            <v>#REF!</v>
          </cell>
          <cell r="P1415" t="e">
            <v>#REF!</v>
          </cell>
          <cell r="Q1415" t="e">
            <v>#REF!</v>
          </cell>
        </row>
        <row r="1416">
          <cell r="N1416" t="e">
            <v>#REF!</v>
          </cell>
          <cell r="O1416" t="e">
            <v>#REF!</v>
          </cell>
          <cell r="P1416" t="e">
            <v>#REF!</v>
          </cell>
          <cell r="Q1416" t="e">
            <v>#REF!</v>
          </cell>
        </row>
        <row r="1417">
          <cell r="N1417" t="e">
            <v>#REF!</v>
          </cell>
          <cell r="O1417" t="e">
            <v>#REF!</v>
          </cell>
          <cell r="P1417" t="e">
            <v>#REF!</v>
          </cell>
          <cell r="Q1417" t="e">
            <v>#REF!</v>
          </cell>
        </row>
        <row r="1418">
          <cell r="N1418" t="e">
            <v>#REF!</v>
          </cell>
          <cell r="O1418" t="e">
            <v>#REF!</v>
          </cell>
          <cell r="P1418" t="e">
            <v>#REF!</v>
          </cell>
          <cell r="Q1418" t="e">
            <v>#REF!</v>
          </cell>
        </row>
        <row r="1419">
          <cell r="N1419" t="e">
            <v>#REF!</v>
          </cell>
          <cell r="O1419" t="e">
            <v>#REF!</v>
          </cell>
          <cell r="P1419" t="e">
            <v>#REF!</v>
          </cell>
          <cell r="Q1419" t="e">
            <v>#REF!</v>
          </cell>
        </row>
        <row r="1420">
          <cell r="N1420" t="e">
            <v>#REF!</v>
          </cell>
          <cell r="O1420" t="e">
            <v>#REF!</v>
          </cell>
          <cell r="P1420" t="e">
            <v>#REF!</v>
          </cell>
          <cell r="Q1420" t="e">
            <v>#REF!</v>
          </cell>
        </row>
        <row r="1421">
          <cell r="N1421" t="e">
            <v>#REF!</v>
          </cell>
          <cell r="O1421" t="e">
            <v>#REF!</v>
          </cell>
          <cell r="P1421" t="e">
            <v>#REF!</v>
          </cell>
          <cell r="Q1421" t="e">
            <v>#REF!</v>
          </cell>
        </row>
        <row r="1422">
          <cell r="N1422" t="e">
            <v>#REF!</v>
          </cell>
          <cell r="O1422" t="e">
            <v>#REF!</v>
          </cell>
          <cell r="P1422" t="e">
            <v>#REF!</v>
          </cell>
          <cell r="Q1422" t="e">
            <v>#REF!</v>
          </cell>
        </row>
        <row r="1423">
          <cell r="N1423" t="e">
            <v>#REF!</v>
          </cell>
          <cell r="O1423" t="e">
            <v>#REF!</v>
          </cell>
          <cell r="P1423" t="e">
            <v>#REF!</v>
          </cell>
          <cell r="Q1423" t="e">
            <v>#REF!</v>
          </cell>
        </row>
        <row r="1424">
          <cell r="N1424" t="e">
            <v>#REF!</v>
          </cell>
          <cell r="O1424" t="e">
            <v>#REF!</v>
          </cell>
          <cell r="P1424" t="e">
            <v>#REF!</v>
          </cell>
          <cell r="Q1424" t="e">
            <v>#REF!</v>
          </cell>
        </row>
        <row r="1425">
          <cell r="N1425" t="e">
            <v>#REF!</v>
          </cell>
          <cell r="O1425" t="e">
            <v>#REF!</v>
          </cell>
          <cell r="P1425" t="e">
            <v>#REF!</v>
          </cell>
          <cell r="Q1425" t="e">
            <v>#REF!</v>
          </cell>
        </row>
        <row r="1426">
          <cell r="N1426" t="e">
            <v>#REF!</v>
          </cell>
          <cell r="O1426" t="e">
            <v>#REF!</v>
          </cell>
          <cell r="P1426" t="e">
            <v>#REF!</v>
          </cell>
          <cell r="Q1426" t="e">
            <v>#REF!</v>
          </cell>
        </row>
        <row r="1427">
          <cell r="N1427" t="e">
            <v>#REF!</v>
          </cell>
          <cell r="O1427" t="e">
            <v>#REF!</v>
          </cell>
          <cell r="P1427" t="e">
            <v>#REF!</v>
          </cell>
          <cell r="Q1427" t="e">
            <v>#REF!</v>
          </cell>
        </row>
        <row r="1428">
          <cell r="N1428" t="e">
            <v>#REF!</v>
          </cell>
          <cell r="O1428" t="e">
            <v>#REF!</v>
          </cell>
          <cell r="P1428" t="e">
            <v>#REF!</v>
          </cell>
          <cell r="Q1428" t="e">
            <v>#REF!</v>
          </cell>
        </row>
        <row r="1429">
          <cell r="N1429" t="e">
            <v>#REF!</v>
          </cell>
          <cell r="O1429" t="e">
            <v>#REF!</v>
          </cell>
          <cell r="P1429" t="e">
            <v>#REF!</v>
          </cell>
          <cell r="Q1429" t="e">
            <v>#REF!</v>
          </cell>
        </row>
        <row r="1430">
          <cell r="N1430" t="e">
            <v>#REF!</v>
          </cell>
          <cell r="O1430" t="e">
            <v>#REF!</v>
          </cell>
          <cell r="P1430" t="e">
            <v>#REF!</v>
          </cell>
          <cell r="Q1430" t="e">
            <v>#REF!</v>
          </cell>
        </row>
        <row r="1431">
          <cell r="N1431" t="e">
            <v>#REF!</v>
          </cell>
          <cell r="O1431" t="e">
            <v>#REF!</v>
          </cell>
          <cell r="P1431" t="e">
            <v>#REF!</v>
          </cell>
          <cell r="Q1431" t="e">
            <v>#REF!</v>
          </cell>
        </row>
        <row r="1432">
          <cell r="N1432" t="e">
            <v>#REF!</v>
          </cell>
          <cell r="O1432" t="e">
            <v>#REF!</v>
          </cell>
          <cell r="P1432" t="e">
            <v>#REF!</v>
          </cell>
          <cell r="Q1432" t="e">
            <v>#REF!</v>
          </cell>
        </row>
        <row r="1433">
          <cell r="N1433" t="e">
            <v>#REF!</v>
          </cell>
          <cell r="O1433" t="e">
            <v>#REF!</v>
          </cell>
          <cell r="P1433" t="e">
            <v>#REF!</v>
          </cell>
          <cell r="Q1433" t="e">
            <v>#REF!</v>
          </cell>
        </row>
        <row r="1434">
          <cell r="N1434" t="e">
            <v>#REF!</v>
          </cell>
          <cell r="O1434" t="e">
            <v>#REF!</v>
          </cell>
          <cell r="P1434" t="e">
            <v>#REF!</v>
          </cell>
          <cell r="Q1434" t="e">
            <v>#REF!</v>
          </cell>
        </row>
        <row r="1435">
          <cell r="N1435" t="e">
            <v>#REF!</v>
          </cell>
          <cell r="O1435" t="e">
            <v>#REF!</v>
          </cell>
          <cell r="P1435" t="e">
            <v>#REF!</v>
          </cell>
          <cell r="Q1435" t="e">
            <v>#REF!</v>
          </cell>
        </row>
        <row r="1436">
          <cell r="N1436" t="e">
            <v>#REF!</v>
          </cell>
          <cell r="O1436" t="e">
            <v>#REF!</v>
          </cell>
          <cell r="P1436" t="e">
            <v>#REF!</v>
          </cell>
          <cell r="Q1436" t="e">
            <v>#REF!</v>
          </cell>
        </row>
        <row r="1437">
          <cell r="N1437" t="e">
            <v>#REF!</v>
          </cell>
          <cell r="O1437" t="e">
            <v>#REF!</v>
          </cell>
          <cell r="P1437" t="e">
            <v>#REF!</v>
          </cell>
          <cell r="Q1437" t="e">
            <v>#REF!</v>
          </cell>
        </row>
        <row r="1438">
          <cell r="N1438" t="e">
            <v>#REF!</v>
          </cell>
          <cell r="O1438" t="e">
            <v>#REF!</v>
          </cell>
          <cell r="P1438" t="e">
            <v>#REF!</v>
          </cell>
          <cell r="Q1438" t="e">
            <v>#REF!</v>
          </cell>
        </row>
        <row r="1439">
          <cell r="N1439" t="e">
            <v>#REF!</v>
          </cell>
          <cell r="O1439" t="e">
            <v>#REF!</v>
          </cell>
          <cell r="P1439" t="e">
            <v>#REF!</v>
          </cell>
          <cell r="Q1439" t="e">
            <v>#REF!</v>
          </cell>
        </row>
        <row r="1440">
          <cell r="N1440" t="e">
            <v>#REF!</v>
          </cell>
          <cell r="O1440" t="e">
            <v>#REF!</v>
          </cell>
          <cell r="P1440" t="e">
            <v>#REF!</v>
          </cell>
          <cell r="Q1440" t="e">
            <v>#REF!</v>
          </cell>
        </row>
        <row r="1441">
          <cell r="N1441" t="e">
            <v>#REF!</v>
          </cell>
          <cell r="O1441" t="e">
            <v>#REF!</v>
          </cell>
          <cell r="P1441" t="e">
            <v>#REF!</v>
          </cell>
          <cell r="Q1441" t="e">
            <v>#REF!</v>
          </cell>
        </row>
        <row r="1442">
          <cell r="N1442" t="e">
            <v>#REF!</v>
          </cell>
          <cell r="O1442" t="e">
            <v>#REF!</v>
          </cell>
          <cell r="P1442" t="e">
            <v>#REF!</v>
          </cell>
          <cell r="Q1442" t="e">
            <v>#REF!</v>
          </cell>
        </row>
        <row r="1443">
          <cell r="N1443" t="e">
            <v>#REF!</v>
          </cell>
          <cell r="O1443" t="e">
            <v>#REF!</v>
          </cell>
          <cell r="P1443" t="e">
            <v>#REF!</v>
          </cell>
          <cell r="Q1443" t="e">
            <v>#REF!</v>
          </cell>
        </row>
        <row r="1444">
          <cell r="N1444" t="e">
            <v>#REF!</v>
          </cell>
          <cell r="O1444" t="e">
            <v>#REF!</v>
          </cell>
          <cell r="P1444" t="e">
            <v>#REF!</v>
          </cell>
          <cell r="Q1444" t="e">
            <v>#REF!</v>
          </cell>
        </row>
        <row r="1445">
          <cell r="N1445" t="e">
            <v>#REF!</v>
          </cell>
          <cell r="O1445" t="e">
            <v>#REF!</v>
          </cell>
          <cell r="P1445" t="e">
            <v>#REF!</v>
          </cell>
          <cell r="Q1445" t="e">
            <v>#REF!</v>
          </cell>
        </row>
        <row r="1446">
          <cell r="N1446" t="e">
            <v>#REF!</v>
          </cell>
          <cell r="O1446" t="e">
            <v>#REF!</v>
          </cell>
          <cell r="P1446" t="e">
            <v>#REF!</v>
          </cell>
          <cell r="Q1446" t="e">
            <v>#REF!</v>
          </cell>
        </row>
        <row r="1447">
          <cell r="N1447" t="e">
            <v>#REF!</v>
          </cell>
          <cell r="O1447" t="e">
            <v>#REF!</v>
          </cell>
          <cell r="P1447" t="e">
            <v>#REF!</v>
          </cell>
          <cell r="Q1447" t="e">
            <v>#REF!</v>
          </cell>
        </row>
        <row r="1448">
          <cell r="N1448" t="e">
            <v>#REF!</v>
          </cell>
          <cell r="O1448" t="e">
            <v>#REF!</v>
          </cell>
          <cell r="P1448" t="e">
            <v>#REF!</v>
          </cell>
          <cell r="Q1448" t="e">
            <v>#REF!</v>
          </cell>
        </row>
        <row r="1449">
          <cell r="N1449" t="e">
            <v>#REF!</v>
          </cell>
          <cell r="O1449" t="e">
            <v>#REF!</v>
          </cell>
          <cell r="P1449" t="e">
            <v>#REF!</v>
          </cell>
          <cell r="Q1449" t="e">
            <v>#REF!</v>
          </cell>
        </row>
        <row r="1450">
          <cell r="N1450" t="e">
            <v>#REF!</v>
          </cell>
          <cell r="O1450" t="e">
            <v>#REF!</v>
          </cell>
          <cell r="P1450" t="e">
            <v>#REF!</v>
          </cell>
          <cell r="Q1450" t="e">
            <v>#REF!</v>
          </cell>
        </row>
        <row r="1451">
          <cell r="N1451" t="e">
            <v>#REF!</v>
          </cell>
          <cell r="O1451" t="e">
            <v>#REF!</v>
          </cell>
          <cell r="P1451" t="e">
            <v>#REF!</v>
          </cell>
          <cell r="Q1451" t="e">
            <v>#REF!</v>
          </cell>
        </row>
        <row r="1452">
          <cell r="N1452" t="e">
            <v>#REF!</v>
          </cell>
          <cell r="O1452" t="e">
            <v>#REF!</v>
          </cell>
          <cell r="P1452" t="e">
            <v>#REF!</v>
          </cell>
          <cell r="Q1452" t="e">
            <v>#REF!</v>
          </cell>
        </row>
        <row r="1453">
          <cell r="N1453" t="e">
            <v>#REF!</v>
          </cell>
          <cell r="O1453" t="e">
            <v>#REF!</v>
          </cell>
          <cell r="P1453" t="e">
            <v>#REF!</v>
          </cell>
          <cell r="Q1453" t="e">
            <v>#REF!</v>
          </cell>
        </row>
        <row r="1454">
          <cell r="N1454" t="e">
            <v>#REF!</v>
          </cell>
          <cell r="O1454" t="e">
            <v>#REF!</v>
          </cell>
          <cell r="P1454" t="e">
            <v>#REF!</v>
          </cell>
          <cell r="Q1454" t="e">
            <v>#REF!</v>
          </cell>
        </row>
        <row r="1455">
          <cell r="N1455" t="e">
            <v>#REF!</v>
          </cell>
          <cell r="O1455" t="e">
            <v>#REF!</v>
          </cell>
          <cell r="P1455" t="e">
            <v>#REF!</v>
          </cell>
          <cell r="Q1455" t="e">
            <v>#REF!</v>
          </cell>
        </row>
        <row r="1456">
          <cell r="N1456" t="e">
            <v>#REF!</v>
          </cell>
          <cell r="O1456" t="e">
            <v>#REF!</v>
          </cell>
          <cell r="P1456" t="e">
            <v>#REF!</v>
          </cell>
          <cell r="Q1456" t="e">
            <v>#REF!</v>
          </cell>
        </row>
        <row r="1457">
          <cell r="N1457" t="e">
            <v>#REF!</v>
          </cell>
          <cell r="O1457" t="e">
            <v>#REF!</v>
          </cell>
          <cell r="P1457" t="e">
            <v>#REF!</v>
          </cell>
          <cell r="Q1457" t="e">
            <v>#REF!</v>
          </cell>
        </row>
        <row r="1458">
          <cell r="N1458" t="e">
            <v>#REF!</v>
          </cell>
          <cell r="O1458" t="e">
            <v>#REF!</v>
          </cell>
          <cell r="P1458" t="e">
            <v>#REF!</v>
          </cell>
          <cell r="Q1458" t="e">
            <v>#REF!</v>
          </cell>
        </row>
        <row r="1459">
          <cell r="N1459" t="e">
            <v>#REF!</v>
          </cell>
          <cell r="O1459" t="e">
            <v>#REF!</v>
          </cell>
          <cell r="P1459" t="e">
            <v>#REF!</v>
          </cell>
          <cell r="Q1459" t="e">
            <v>#REF!</v>
          </cell>
        </row>
        <row r="1460">
          <cell r="N1460" t="e">
            <v>#REF!</v>
          </cell>
          <cell r="O1460" t="e">
            <v>#REF!</v>
          </cell>
          <cell r="P1460" t="e">
            <v>#REF!</v>
          </cell>
          <cell r="Q1460" t="e">
            <v>#REF!</v>
          </cell>
        </row>
        <row r="1461">
          <cell r="N1461" t="e">
            <v>#REF!</v>
          </cell>
          <cell r="O1461" t="e">
            <v>#REF!</v>
          </cell>
          <cell r="P1461" t="e">
            <v>#REF!</v>
          </cell>
          <cell r="Q1461" t="e">
            <v>#REF!</v>
          </cell>
        </row>
        <row r="1462">
          <cell r="N1462" t="e">
            <v>#REF!</v>
          </cell>
          <cell r="O1462" t="e">
            <v>#REF!</v>
          </cell>
          <cell r="P1462" t="e">
            <v>#REF!</v>
          </cell>
          <cell r="Q1462" t="e">
            <v>#REF!</v>
          </cell>
        </row>
        <row r="1463">
          <cell r="N1463" t="e">
            <v>#REF!</v>
          </cell>
          <cell r="O1463" t="e">
            <v>#REF!</v>
          </cell>
          <cell r="P1463" t="e">
            <v>#REF!</v>
          </cell>
          <cell r="Q1463" t="e">
            <v>#REF!</v>
          </cell>
        </row>
        <row r="1464">
          <cell r="N1464" t="e">
            <v>#REF!</v>
          </cell>
          <cell r="O1464" t="e">
            <v>#REF!</v>
          </cell>
          <cell r="P1464" t="e">
            <v>#REF!</v>
          </cell>
          <cell r="Q1464" t="e">
            <v>#REF!</v>
          </cell>
        </row>
        <row r="1465">
          <cell r="N1465" t="e">
            <v>#REF!</v>
          </cell>
          <cell r="O1465" t="e">
            <v>#REF!</v>
          </cell>
          <cell r="P1465" t="e">
            <v>#REF!</v>
          </cell>
          <cell r="Q1465" t="e">
            <v>#REF!</v>
          </cell>
        </row>
        <row r="1466">
          <cell r="N1466" t="e">
            <v>#REF!</v>
          </cell>
          <cell r="O1466" t="e">
            <v>#REF!</v>
          </cell>
          <cell r="P1466" t="e">
            <v>#REF!</v>
          </cell>
          <cell r="Q1466" t="e">
            <v>#REF!</v>
          </cell>
        </row>
        <row r="1467">
          <cell r="N1467" t="e">
            <v>#REF!</v>
          </cell>
          <cell r="O1467" t="e">
            <v>#REF!</v>
          </cell>
          <cell r="P1467" t="e">
            <v>#REF!</v>
          </cell>
          <cell r="Q1467" t="e">
            <v>#REF!</v>
          </cell>
        </row>
        <row r="1468">
          <cell r="N1468" t="e">
            <v>#REF!</v>
          </cell>
          <cell r="O1468" t="e">
            <v>#REF!</v>
          </cell>
          <cell r="P1468" t="e">
            <v>#REF!</v>
          </cell>
          <cell r="Q1468" t="e">
            <v>#REF!</v>
          </cell>
        </row>
        <row r="1469">
          <cell r="N1469" t="e">
            <v>#REF!</v>
          </cell>
          <cell r="O1469" t="e">
            <v>#REF!</v>
          </cell>
          <cell r="P1469" t="e">
            <v>#REF!</v>
          </cell>
          <cell r="Q1469" t="e">
            <v>#REF!</v>
          </cell>
        </row>
        <row r="1470">
          <cell r="N1470" t="e">
            <v>#REF!</v>
          </cell>
          <cell r="O1470" t="e">
            <v>#REF!</v>
          </cell>
          <cell r="P1470" t="e">
            <v>#REF!</v>
          </cell>
          <cell r="Q1470" t="e">
            <v>#REF!</v>
          </cell>
        </row>
        <row r="1471">
          <cell r="N1471" t="e">
            <v>#REF!</v>
          </cell>
          <cell r="O1471" t="e">
            <v>#REF!</v>
          </cell>
          <cell r="P1471" t="e">
            <v>#REF!</v>
          </cell>
          <cell r="Q1471" t="e">
            <v>#REF!</v>
          </cell>
        </row>
        <row r="1472">
          <cell r="N1472" t="e">
            <v>#REF!</v>
          </cell>
          <cell r="O1472" t="e">
            <v>#REF!</v>
          </cell>
          <cell r="P1472" t="e">
            <v>#REF!</v>
          </cell>
          <cell r="Q1472" t="e">
            <v>#REF!</v>
          </cell>
        </row>
        <row r="1473">
          <cell r="N1473" t="e">
            <v>#REF!</v>
          </cell>
          <cell r="O1473" t="e">
            <v>#REF!</v>
          </cell>
          <cell r="P1473" t="e">
            <v>#REF!</v>
          </cell>
          <cell r="Q1473" t="e">
            <v>#REF!</v>
          </cell>
        </row>
        <row r="1474">
          <cell r="N1474" t="e">
            <v>#REF!</v>
          </cell>
          <cell r="O1474" t="e">
            <v>#REF!</v>
          </cell>
          <cell r="P1474" t="e">
            <v>#REF!</v>
          </cell>
          <cell r="Q1474" t="e">
            <v>#REF!</v>
          </cell>
        </row>
        <row r="1475">
          <cell r="N1475" t="e">
            <v>#REF!</v>
          </cell>
          <cell r="O1475" t="e">
            <v>#REF!</v>
          </cell>
          <cell r="P1475" t="e">
            <v>#REF!</v>
          </cell>
          <cell r="Q1475" t="e">
            <v>#REF!</v>
          </cell>
        </row>
        <row r="1476">
          <cell r="N1476" t="e">
            <v>#REF!</v>
          </cell>
          <cell r="O1476" t="e">
            <v>#REF!</v>
          </cell>
          <cell r="P1476" t="e">
            <v>#REF!</v>
          </cell>
          <cell r="Q1476" t="e">
            <v>#REF!</v>
          </cell>
        </row>
        <row r="1477">
          <cell r="N1477" t="e">
            <v>#REF!</v>
          </cell>
          <cell r="O1477" t="e">
            <v>#REF!</v>
          </cell>
          <cell r="P1477" t="e">
            <v>#REF!</v>
          </cell>
          <cell r="Q1477" t="e">
            <v>#REF!</v>
          </cell>
        </row>
        <row r="1478">
          <cell r="N1478" t="e">
            <v>#REF!</v>
          </cell>
          <cell r="O1478" t="e">
            <v>#REF!</v>
          </cell>
          <cell r="P1478" t="e">
            <v>#REF!</v>
          </cell>
          <cell r="Q1478" t="e">
            <v>#REF!</v>
          </cell>
        </row>
        <row r="1479">
          <cell r="N1479" t="e">
            <v>#REF!</v>
          </cell>
          <cell r="O1479" t="e">
            <v>#REF!</v>
          </cell>
          <cell r="P1479" t="e">
            <v>#REF!</v>
          </cell>
          <cell r="Q1479" t="e">
            <v>#REF!</v>
          </cell>
        </row>
        <row r="1480">
          <cell r="N1480" t="e">
            <v>#REF!</v>
          </cell>
          <cell r="O1480" t="e">
            <v>#REF!</v>
          </cell>
          <cell r="P1480" t="e">
            <v>#REF!</v>
          </cell>
          <cell r="Q1480" t="e">
            <v>#REF!</v>
          </cell>
        </row>
        <row r="1481">
          <cell r="N1481" t="e">
            <v>#REF!</v>
          </cell>
          <cell r="O1481" t="e">
            <v>#REF!</v>
          </cell>
          <cell r="P1481" t="e">
            <v>#REF!</v>
          </cell>
          <cell r="Q1481" t="e">
            <v>#REF!</v>
          </cell>
        </row>
        <row r="1482">
          <cell r="N1482" t="e">
            <v>#REF!</v>
          </cell>
          <cell r="O1482" t="e">
            <v>#REF!</v>
          </cell>
          <cell r="P1482" t="e">
            <v>#REF!</v>
          </cell>
          <cell r="Q1482" t="e">
            <v>#REF!</v>
          </cell>
        </row>
        <row r="1483">
          <cell r="N1483" t="e">
            <v>#REF!</v>
          </cell>
          <cell r="O1483" t="e">
            <v>#REF!</v>
          </cell>
          <cell r="P1483" t="e">
            <v>#REF!</v>
          </cell>
          <cell r="Q1483" t="e">
            <v>#REF!</v>
          </cell>
        </row>
        <row r="1484">
          <cell r="N1484" t="e">
            <v>#REF!</v>
          </cell>
          <cell r="O1484" t="e">
            <v>#REF!</v>
          </cell>
          <cell r="P1484" t="e">
            <v>#REF!</v>
          </cell>
          <cell r="Q1484" t="e">
            <v>#REF!</v>
          </cell>
        </row>
        <row r="1485">
          <cell r="N1485" t="e">
            <v>#REF!</v>
          </cell>
          <cell r="O1485" t="e">
            <v>#REF!</v>
          </cell>
          <cell r="P1485" t="e">
            <v>#REF!</v>
          </cell>
          <cell r="Q1485" t="e">
            <v>#REF!</v>
          </cell>
        </row>
        <row r="1486">
          <cell r="N1486" t="e">
            <v>#REF!</v>
          </cell>
          <cell r="O1486" t="e">
            <v>#REF!</v>
          </cell>
          <cell r="P1486" t="e">
            <v>#REF!</v>
          </cell>
          <cell r="Q1486" t="e">
            <v>#REF!</v>
          </cell>
        </row>
        <row r="1487">
          <cell r="N1487" t="e">
            <v>#REF!</v>
          </cell>
          <cell r="O1487" t="e">
            <v>#REF!</v>
          </cell>
          <cell r="P1487" t="e">
            <v>#REF!</v>
          </cell>
          <cell r="Q1487" t="e">
            <v>#REF!</v>
          </cell>
        </row>
        <row r="1488">
          <cell r="N1488" t="e">
            <v>#REF!</v>
          </cell>
          <cell r="O1488" t="e">
            <v>#REF!</v>
          </cell>
          <cell r="P1488" t="e">
            <v>#REF!</v>
          </cell>
          <cell r="Q1488" t="e">
            <v>#REF!</v>
          </cell>
        </row>
        <row r="1489">
          <cell r="N1489" t="e">
            <v>#REF!</v>
          </cell>
          <cell r="O1489" t="e">
            <v>#REF!</v>
          </cell>
          <cell r="P1489" t="e">
            <v>#REF!</v>
          </cell>
          <cell r="Q1489" t="e">
            <v>#REF!</v>
          </cell>
        </row>
        <row r="1490">
          <cell r="N1490" t="e">
            <v>#REF!</v>
          </cell>
          <cell r="O1490" t="e">
            <v>#REF!</v>
          </cell>
          <cell r="P1490" t="e">
            <v>#REF!</v>
          </cell>
          <cell r="Q1490" t="e">
            <v>#REF!</v>
          </cell>
        </row>
        <row r="1491">
          <cell r="N1491" t="e">
            <v>#REF!</v>
          </cell>
          <cell r="O1491" t="e">
            <v>#REF!</v>
          </cell>
          <cell r="P1491" t="e">
            <v>#REF!</v>
          </cell>
          <cell r="Q1491" t="e">
            <v>#REF!</v>
          </cell>
        </row>
        <row r="1492">
          <cell r="N1492" t="e">
            <v>#REF!</v>
          </cell>
          <cell r="O1492" t="e">
            <v>#REF!</v>
          </cell>
          <cell r="P1492" t="e">
            <v>#REF!</v>
          </cell>
          <cell r="Q1492" t="e">
            <v>#REF!</v>
          </cell>
        </row>
        <row r="1493">
          <cell r="N1493" t="e">
            <v>#REF!</v>
          </cell>
          <cell r="O1493" t="e">
            <v>#REF!</v>
          </cell>
          <cell r="P1493" t="e">
            <v>#REF!</v>
          </cell>
          <cell r="Q1493" t="e">
            <v>#REF!</v>
          </cell>
        </row>
        <row r="1494">
          <cell r="N1494" t="e">
            <v>#REF!</v>
          </cell>
          <cell r="O1494" t="e">
            <v>#REF!</v>
          </cell>
          <cell r="P1494" t="e">
            <v>#REF!</v>
          </cell>
          <cell r="Q1494" t="e">
            <v>#REF!</v>
          </cell>
        </row>
        <row r="1495">
          <cell r="N1495" t="e">
            <v>#REF!</v>
          </cell>
          <cell r="O1495" t="e">
            <v>#REF!</v>
          </cell>
          <cell r="P1495" t="e">
            <v>#REF!</v>
          </cell>
          <cell r="Q1495" t="e">
            <v>#REF!</v>
          </cell>
        </row>
        <row r="1496">
          <cell r="N1496" t="e">
            <v>#REF!</v>
          </cell>
          <cell r="O1496" t="e">
            <v>#REF!</v>
          </cell>
          <cell r="P1496" t="e">
            <v>#REF!</v>
          </cell>
          <cell r="Q1496" t="e">
            <v>#REF!</v>
          </cell>
        </row>
        <row r="1497">
          <cell r="N1497" t="e">
            <v>#REF!</v>
          </cell>
          <cell r="O1497" t="e">
            <v>#REF!</v>
          </cell>
          <cell r="P1497" t="e">
            <v>#REF!</v>
          </cell>
          <cell r="Q1497" t="e">
            <v>#REF!</v>
          </cell>
        </row>
        <row r="1498">
          <cell r="N1498" t="e">
            <v>#REF!</v>
          </cell>
          <cell r="O1498" t="e">
            <v>#REF!</v>
          </cell>
          <cell r="P1498" t="e">
            <v>#REF!</v>
          </cell>
          <cell r="Q1498" t="e">
            <v>#REF!</v>
          </cell>
        </row>
        <row r="1499">
          <cell r="N1499" t="e">
            <v>#REF!</v>
          </cell>
          <cell r="O1499" t="e">
            <v>#REF!</v>
          </cell>
          <cell r="P1499" t="e">
            <v>#REF!</v>
          </cell>
          <cell r="Q1499" t="e">
            <v>#REF!</v>
          </cell>
        </row>
        <row r="1500">
          <cell r="N1500" t="e">
            <v>#REF!</v>
          </cell>
          <cell r="O1500" t="e">
            <v>#REF!</v>
          </cell>
          <cell r="P1500" t="e">
            <v>#REF!</v>
          </cell>
          <cell r="Q1500" t="e">
            <v>#REF!</v>
          </cell>
        </row>
        <row r="1501">
          <cell r="N1501" t="e">
            <v>#REF!</v>
          </cell>
          <cell r="O1501" t="e">
            <v>#REF!</v>
          </cell>
          <cell r="P1501" t="e">
            <v>#REF!</v>
          </cell>
          <cell r="Q1501" t="e">
            <v>#REF!</v>
          </cell>
        </row>
        <row r="1502">
          <cell r="N1502" t="e">
            <v>#REF!</v>
          </cell>
          <cell r="O1502" t="e">
            <v>#REF!</v>
          </cell>
          <cell r="P1502" t="e">
            <v>#REF!</v>
          </cell>
          <cell r="Q1502" t="e">
            <v>#REF!</v>
          </cell>
        </row>
        <row r="1503">
          <cell r="N1503" t="e">
            <v>#REF!</v>
          </cell>
          <cell r="O1503" t="e">
            <v>#REF!</v>
          </cell>
          <cell r="P1503" t="e">
            <v>#REF!</v>
          </cell>
          <cell r="Q1503" t="e">
            <v>#REF!</v>
          </cell>
        </row>
        <row r="1504">
          <cell r="N1504" t="e">
            <v>#REF!</v>
          </cell>
          <cell r="O1504" t="e">
            <v>#REF!</v>
          </cell>
          <cell r="P1504" t="e">
            <v>#REF!</v>
          </cell>
          <cell r="Q1504" t="e">
            <v>#REF!</v>
          </cell>
        </row>
        <row r="1505">
          <cell r="N1505" t="e">
            <v>#REF!</v>
          </cell>
          <cell r="O1505" t="e">
            <v>#REF!</v>
          </cell>
          <cell r="P1505" t="e">
            <v>#REF!</v>
          </cell>
          <cell r="Q1505" t="e">
            <v>#REF!</v>
          </cell>
        </row>
        <row r="1506">
          <cell r="N1506" t="e">
            <v>#REF!</v>
          </cell>
          <cell r="O1506" t="e">
            <v>#REF!</v>
          </cell>
          <cell r="P1506" t="e">
            <v>#REF!</v>
          </cell>
          <cell r="Q1506" t="e">
            <v>#REF!</v>
          </cell>
        </row>
        <row r="1507">
          <cell r="N1507" t="e">
            <v>#REF!</v>
          </cell>
          <cell r="O1507" t="e">
            <v>#REF!</v>
          </cell>
          <cell r="P1507" t="e">
            <v>#REF!</v>
          </cell>
          <cell r="Q1507" t="e">
            <v>#REF!</v>
          </cell>
        </row>
        <row r="1508">
          <cell r="N1508" t="e">
            <v>#REF!</v>
          </cell>
          <cell r="O1508" t="e">
            <v>#REF!</v>
          </cell>
          <cell r="P1508" t="e">
            <v>#REF!</v>
          </cell>
          <cell r="Q1508" t="e">
            <v>#REF!</v>
          </cell>
        </row>
        <row r="1509">
          <cell r="N1509" t="e">
            <v>#REF!</v>
          </cell>
          <cell r="O1509" t="e">
            <v>#REF!</v>
          </cell>
          <cell r="P1509" t="e">
            <v>#REF!</v>
          </cell>
          <cell r="Q1509" t="e">
            <v>#REF!</v>
          </cell>
        </row>
        <row r="1510">
          <cell r="N1510" t="e">
            <v>#REF!</v>
          </cell>
          <cell r="O1510" t="e">
            <v>#REF!</v>
          </cell>
          <cell r="P1510" t="e">
            <v>#REF!</v>
          </cell>
          <cell r="Q1510" t="e">
            <v>#REF!</v>
          </cell>
        </row>
        <row r="1511">
          <cell r="N1511" t="e">
            <v>#REF!</v>
          </cell>
          <cell r="O1511" t="e">
            <v>#REF!</v>
          </cell>
          <cell r="P1511" t="e">
            <v>#REF!</v>
          </cell>
          <cell r="Q1511" t="e">
            <v>#REF!</v>
          </cell>
        </row>
        <row r="1512">
          <cell r="N1512" t="e">
            <v>#REF!</v>
          </cell>
          <cell r="O1512" t="e">
            <v>#REF!</v>
          </cell>
          <cell r="P1512" t="e">
            <v>#REF!</v>
          </cell>
          <cell r="Q1512" t="e">
            <v>#REF!</v>
          </cell>
        </row>
        <row r="1513">
          <cell r="N1513" t="e">
            <v>#REF!</v>
          </cell>
          <cell r="O1513" t="e">
            <v>#REF!</v>
          </cell>
          <cell r="P1513" t="e">
            <v>#REF!</v>
          </cell>
          <cell r="Q1513" t="e">
            <v>#REF!</v>
          </cell>
        </row>
        <row r="1514">
          <cell r="N1514" t="e">
            <v>#REF!</v>
          </cell>
          <cell r="O1514" t="e">
            <v>#REF!</v>
          </cell>
          <cell r="P1514" t="e">
            <v>#REF!</v>
          </cell>
          <cell r="Q1514" t="e">
            <v>#REF!</v>
          </cell>
        </row>
        <row r="1515">
          <cell r="N1515" t="e">
            <v>#REF!</v>
          </cell>
          <cell r="O1515" t="e">
            <v>#REF!</v>
          </cell>
          <cell r="P1515" t="e">
            <v>#REF!</v>
          </cell>
          <cell r="Q1515" t="e">
            <v>#REF!</v>
          </cell>
        </row>
        <row r="1516">
          <cell r="N1516" t="e">
            <v>#REF!</v>
          </cell>
          <cell r="O1516" t="e">
            <v>#REF!</v>
          </cell>
          <cell r="P1516" t="e">
            <v>#REF!</v>
          </cell>
          <cell r="Q1516" t="e">
            <v>#REF!</v>
          </cell>
        </row>
        <row r="1517">
          <cell r="N1517" t="e">
            <v>#REF!</v>
          </cell>
          <cell r="O1517" t="e">
            <v>#REF!</v>
          </cell>
          <cell r="P1517" t="e">
            <v>#REF!</v>
          </cell>
          <cell r="Q1517" t="e">
            <v>#REF!</v>
          </cell>
        </row>
        <row r="1518">
          <cell r="N1518" t="e">
            <v>#REF!</v>
          </cell>
          <cell r="O1518" t="e">
            <v>#REF!</v>
          </cell>
          <cell r="P1518" t="e">
            <v>#REF!</v>
          </cell>
          <cell r="Q1518" t="e">
            <v>#REF!</v>
          </cell>
        </row>
        <row r="1519">
          <cell r="N1519" t="e">
            <v>#REF!</v>
          </cell>
          <cell r="O1519" t="e">
            <v>#REF!</v>
          </cell>
          <cell r="P1519" t="e">
            <v>#REF!</v>
          </cell>
          <cell r="Q1519" t="e">
            <v>#REF!</v>
          </cell>
        </row>
        <row r="1520">
          <cell r="N1520" t="e">
            <v>#REF!</v>
          </cell>
          <cell r="O1520" t="e">
            <v>#REF!</v>
          </cell>
          <cell r="P1520" t="e">
            <v>#REF!</v>
          </cell>
          <cell r="Q1520" t="e">
            <v>#REF!</v>
          </cell>
        </row>
        <row r="1521">
          <cell r="N1521" t="e">
            <v>#REF!</v>
          </cell>
          <cell r="O1521" t="e">
            <v>#REF!</v>
          </cell>
          <cell r="P1521" t="e">
            <v>#REF!</v>
          </cell>
          <cell r="Q1521" t="e">
            <v>#REF!</v>
          </cell>
        </row>
        <row r="1522">
          <cell r="N1522" t="e">
            <v>#REF!</v>
          </cell>
          <cell r="O1522" t="e">
            <v>#REF!</v>
          </cell>
          <cell r="P1522" t="e">
            <v>#REF!</v>
          </cell>
          <cell r="Q1522" t="e">
            <v>#REF!</v>
          </cell>
        </row>
        <row r="1523">
          <cell r="N1523" t="e">
            <v>#REF!</v>
          </cell>
          <cell r="O1523" t="e">
            <v>#REF!</v>
          </cell>
          <cell r="P1523" t="e">
            <v>#REF!</v>
          </cell>
          <cell r="Q1523" t="e">
            <v>#REF!</v>
          </cell>
        </row>
        <row r="1524">
          <cell r="N1524" t="e">
            <v>#REF!</v>
          </cell>
          <cell r="O1524" t="e">
            <v>#REF!</v>
          </cell>
          <cell r="P1524" t="e">
            <v>#REF!</v>
          </cell>
          <cell r="Q1524" t="e">
            <v>#REF!</v>
          </cell>
        </row>
        <row r="1525">
          <cell r="N1525" t="e">
            <v>#REF!</v>
          </cell>
          <cell r="O1525" t="e">
            <v>#REF!</v>
          </cell>
          <cell r="P1525" t="e">
            <v>#REF!</v>
          </cell>
          <cell r="Q1525" t="e">
            <v>#REF!</v>
          </cell>
        </row>
        <row r="1526">
          <cell r="N1526" t="e">
            <v>#REF!</v>
          </cell>
          <cell r="O1526" t="e">
            <v>#REF!</v>
          </cell>
          <cell r="P1526" t="e">
            <v>#REF!</v>
          </cell>
          <cell r="Q1526" t="e">
            <v>#REF!</v>
          </cell>
        </row>
        <row r="1527">
          <cell r="N1527" t="e">
            <v>#REF!</v>
          </cell>
          <cell r="O1527" t="e">
            <v>#REF!</v>
          </cell>
          <cell r="P1527" t="e">
            <v>#REF!</v>
          </cell>
          <cell r="Q1527" t="e">
            <v>#REF!</v>
          </cell>
        </row>
        <row r="1528">
          <cell r="N1528" t="e">
            <v>#REF!</v>
          </cell>
          <cell r="O1528" t="e">
            <v>#REF!</v>
          </cell>
          <cell r="P1528" t="e">
            <v>#REF!</v>
          </cell>
          <cell r="Q1528" t="e">
            <v>#REF!</v>
          </cell>
        </row>
        <row r="1529">
          <cell r="N1529" t="e">
            <v>#REF!</v>
          </cell>
          <cell r="O1529" t="e">
            <v>#REF!</v>
          </cell>
          <cell r="P1529" t="e">
            <v>#REF!</v>
          </cell>
          <cell r="Q1529" t="e">
            <v>#REF!</v>
          </cell>
        </row>
        <row r="1530">
          <cell r="N1530" t="e">
            <v>#REF!</v>
          </cell>
          <cell r="O1530" t="e">
            <v>#REF!</v>
          </cell>
          <cell r="P1530" t="e">
            <v>#REF!</v>
          </cell>
          <cell r="Q1530" t="e">
            <v>#REF!</v>
          </cell>
        </row>
        <row r="1531">
          <cell r="N1531" t="e">
            <v>#REF!</v>
          </cell>
          <cell r="O1531" t="e">
            <v>#REF!</v>
          </cell>
          <cell r="P1531" t="e">
            <v>#REF!</v>
          </cell>
          <cell r="Q1531" t="e">
            <v>#REF!</v>
          </cell>
        </row>
        <row r="1532">
          <cell r="N1532" t="e">
            <v>#REF!</v>
          </cell>
          <cell r="O1532" t="e">
            <v>#REF!</v>
          </cell>
          <cell r="P1532" t="e">
            <v>#REF!</v>
          </cell>
          <cell r="Q1532" t="e">
            <v>#REF!</v>
          </cell>
        </row>
        <row r="1533">
          <cell r="N1533" t="e">
            <v>#REF!</v>
          </cell>
          <cell r="O1533" t="e">
            <v>#REF!</v>
          </cell>
          <cell r="P1533" t="e">
            <v>#REF!</v>
          </cell>
          <cell r="Q1533" t="e">
            <v>#REF!</v>
          </cell>
        </row>
        <row r="1534">
          <cell r="N1534" t="e">
            <v>#REF!</v>
          </cell>
          <cell r="O1534" t="e">
            <v>#REF!</v>
          </cell>
          <cell r="P1534" t="e">
            <v>#REF!</v>
          </cell>
          <cell r="Q1534" t="e">
            <v>#REF!</v>
          </cell>
        </row>
        <row r="1535">
          <cell r="N1535" t="e">
            <v>#REF!</v>
          </cell>
          <cell r="O1535" t="e">
            <v>#REF!</v>
          </cell>
          <cell r="P1535" t="e">
            <v>#REF!</v>
          </cell>
          <cell r="Q1535" t="e">
            <v>#REF!</v>
          </cell>
        </row>
        <row r="1536">
          <cell r="N1536" t="e">
            <v>#REF!</v>
          </cell>
          <cell r="O1536" t="e">
            <v>#REF!</v>
          </cell>
          <cell r="P1536" t="e">
            <v>#REF!</v>
          </cell>
          <cell r="Q1536" t="e">
            <v>#REF!</v>
          </cell>
        </row>
        <row r="1537">
          <cell r="N1537" t="e">
            <v>#REF!</v>
          </cell>
          <cell r="O1537" t="e">
            <v>#REF!</v>
          </cell>
          <cell r="P1537" t="e">
            <v>#REF!</v>
          </cell>
          <cell r="Q1537" t="e">
            <v>#REF!</v>
          </cell>
        </row>
        <row r="1538">
          <cell r="N1538" t="e">
            <v>#REF!</v>
          </cell>
          <cell r="O1538" t="e">
            <v>#REF!</v>
          </cell>
          <cell r="P1538" t="e">
            <v>#REF!</v>
          </cell>
          <cell r="Q1538" t="e">
            <v>#REF!</v>
          </cell>
        </row>
        <row r="1539">
          <cell r="N1539" t="e">
            <v>#REF!</v>
          </cell>
          <cell r="O1539" t="e">
            <v>#REF!</v>
          </cell>
          <cell r="P1539" t="e">
            <v>#REF!</v>
          </cell>
          <cell r="Q1539" t="e">
            <v>#REF!</v>
          </cell>
        </row>
        <row r="1540">
          <cell r="N1540" t="e">
            <v>#REF!</v>
          </cell>
          <cell r="O1540" t="e">
            <v>#REF!</v>
          </cell>
          <cell r="P1540" t="e">
            <v>#REF!</v>
          </cell>
          <cell r="Q1540" t="e">
            <v>#REF!</v>
          </cell>
        </row>
        <row r="1541">
          <cell r="N1541" t="e">
            <v>#REF!</v>
          </cell>
          <cell r="O1541" t="e">
            <v>#REF!</v>
          </cell>
          <cell r="P1541" t="e">
            <v>#REF!</v>
          </cell>
          <cell r="Q1541" t="e">
            <v>#REF!</v>
          </cell>
        </row>
        <row r="1542">
          <cell r="N1542" t="e">
            <v>#REF!</v>
          </cell>
          <cell r="O1542" t="e">
            <v>#REF!</v>
          </cell>
          <cell r="P1542" t="e">
            <v>#REF!</v>
          </cell>
          <cell r="Q1542" t="e">
            <v>#REF!</v>
          </cell>
        </row>
        <row r="1543">
          <cell r="N1543" t="e">
            <v>#REF!</v>
          </cell>
          <cell r="O1543" t="e">
            <v>#REF!</v>
          </cell>
          <cell r="P1543" t="e">
            <v>#REF!</v>
          </cell>
          <cell r="Q1543" t="e">
            <v>#REF!</v>
          </cell>
        </row>
        <row r="1544">
          <cell r="N1544" t="e">
            <v>#REF!</v>
          </cell>
          <cell r="O1544" t="e">
            <v>#REF!</v>
          </cell>
          <cell r="P1544" t="e">
            <v>#REF!</v>
          </cell>
          <cell r="Q1544" t="e">
            <v>#REF!</v>
          </cell>
        </row>
        <row r="1545">
          <cell r="N1545" t="e">
            <v>#REF!</v>
          </cell>
          <cell r="O1545" t="e">
            <v>#REF!</v>
          </cell>
          <cell r="P1545" t="e">
            <v>#REF!</v>
          </cell>
          <cell r="Q1545" t="e">
            <v>#REF!</v>
          </cell>
        </row>
        <row r="1546">
          <cell r="N1546" t="e">
            <v>#REF!</v>
          </cell>
          <cell r="O1546" t="e">
            <v>#REF!</v>
          </cell>
          <cell r="P1546" t="e">
            <v>#REF!</v>
          </cell>
          <cell r="Q1546" t="e">
            <v>#REF!</v>
          </cell>
        </row>
        <row r="1547">
          <cell r="N1547" t="e">
            <v>#REF!</v>
          </cell>
          <cell r="O1547" t="e">
            <v>#REF!</v>
          </cell>
          <cell r="P1547" t="e">
            <v>#REF!</v>
          </cell>
          <cell r="Q1547" t="e">
            <v>#REF!</v>
          </cell>
        </row>
        <row r="1548">
          <cell r="N1548" t="e">
            <v>#REF!</v>
          </cell>
          <cell r="O1548" t="e">
            <v>#REF!</v>
          </cell>
          <cell r="P1548" t="e">
            <v>#REF!</v>
          </cell>
          <cell r="Q1548" t="e">
            <v>#REF!</v>
          </cell>
        </row>
        <row r="1549">
          <cell r="N1549" t="e">
            <v>#REF!</v>
          </cell>
          <cell r="O1549" t="e">
            <v>#REF!</v>
          </cell>
          <cell r="P1549" t="e">
            <v>#REF!</v>
          </cell>
          <cell r="Q1549" t="e">
            <v>#REF!</v>
          </cell>
        </row>
        <row r="1550">
          <cell r="N1550" t="e">
            <v>#REF!</v>
          </cell>
          <cell r="O1550" t="e">
            <v>#REF!</v>
          </cell>
          <cell r="P1550" t="e">
            <v>#REF!</v>
          </cell>
          <cell r="Q1550" t="e">
            <v>#REF!</v>
          </cell>
        </row>
        <row r="1551">
          <cell r="N1551" t="e">
            <v>#REF!</v>
          </cell>
          <cell r="O1551" t="e">
            <v>#REF!</v>
          </cell>
          <cell r="P1551" t="e">
            <v>#REF!</v>
          </cell>
          <cell r="Q1551" t="e">
            <v>#REF!</v>
          </cell>
        </row>
        <row r="1552">
          <cell r="N1552" t="e">
            <v>#REF!</v>
          </cell>
          <cell r="O1552" t="e">
            <v>#REF!</v>
          </cell>
          <cell r="P1552" t="e">
            <v>#REF!</v>
          </cell>
          <cell r="Q1552" t="e">
            <v>#REF!</v>
          </cell>
        </row>
        <row r="1553">
          <cell r="N1553" t="e">
            <v>#REF!</v>
          </cell>
          <cell r="O1553" t="e">
            <v>#REF!</v>
          </cell>
          <cell r="P1553" t="e">
            <v>#REF!</v>
          </cell>
          <cell r="Q1553" t="e">
            <v>#REF!</v>
          </cell>
        </row>
        <row r="1554">
          <cell r="N1554" t="e">
            <v>#REF!</v>
          </cell>
          <cell r="O1554" t="e">
            <v>#REF!</v>
          </cell>
          <cell r="P1554" t="e">
            <v>#REF!</v>
          </cell>
          <cell r="Q1554" t="e">
            <v>#REF!</v>
          </cell>
        </row>
        <row r="1555">
          <cell r="N1555" t="e">
            <v>#REF!</v>
          </cell>
          <cell r="O1555" t="e">
            <v>#REF!</v>
          </cell>
          <cell r="P1555" t="e">
            <v>#REF!</v>
          </cell>
          <cell r="Q1555" t="e">
            <v>#REF!</v>
          </cell>
        </row>
        <row r="1556">
          <cell r="N1556" t="e">
            <v>#REF!</v>
          </cell>
          <cell r="O1556" t="e">
            <v>#REF!</v>
          </cell>
          <cell r="P1556" t="e">
            <v>#REF!</v>
          </cell>
          <cell r="Q1556" t="e">
            <v>#REF!</v>
          </cell>
        </row>
        <row r="1557">
          <cell r="N1557" t="e">
            <v>#REF!</v>
          </cell>
          <cell r="O1557" t="e">
            <v>#REF!</v>
          </cell>
          <cell r="P1557" t="e">
            <v>#REF!</v>
          </cell>
          <cell r="Q1557" t="e">
            <v>#REF!</v>
          </cell>
        </row>
        <row r="1558">
          <cell r="N1558" t="e">
            <v>#REF!</v>
          </cell>
          <cell r="O1558" t="e">
            <v>#REF!</v>
          </cell>
          <cell r="P1558" t="e">
            <v>#REF!</v>
          </cell>
          <cell r="Q1558" t="e">
            <v>#REF!</v>
          </cell>
        </row>
        <row r="1559">
          <cell r="N1559" t="e">
            <v>#REF!</v>
          </cell>
          <cell r="O1559" t="e">
            <v>#REF!</v>
          </cell>
          <cell r="P1559" t="e">
            <v>#REF!</v>
          </cell>
          <cell r="Q1559" t="e">
            <v>#REF!</v>
          </cell>
        </row>
        <row r="1560">
          <cell r="N1560" t="e">
            <v>#REF!</v>
          </cell>
          <cell r="O1560" t="e">
            <v>#REF!</v>
          </cell>
          <cell r="P1560" t="e">
            <v>#REF!</v>
          </cell>
          <cell r="Q1560" t="e">
            <v>#REF!</v>
          </cell>
        </row>
        <row r="1561">
          <cell r="N1561" t="e">
            <v>#REF!</v>
          </cell>
          <cell r="O1561" t="e">
            <v>#REF!</v>
          </cell>
          <cell r="P1561" t="e">
            <v>#REF!</v>
          </cell>
          <cell r="Q1561" t="e">
            <v>#REF!</v>
          </cell>
        </row>
        <row r="1562">
          <cell r="N1562" t="e">
            <v>#REF!</v>
          </cell>
          <cell r="O1562" t="e">
            <v>#REF!</v>
          </cell>
          <cell r="P1562" t="e">
            <v>#REF!</v>
          </cell>
          <cell r="Q1562" t="e">
            <v>#REF!</v>
          </cell>
        </row>
        <row r="1563">
          <cell r="N1563" t="e">
            <v>#REF!</v>
          </cell>
          <cell r="O1563" t="e">
            <v>#REF!</v>
          </cell>
          <cell r="P1563" t="e">
            <v>#REF!</v>
          </cell>
          <cell r="Q1563" t="e">
            <v>#REF!</v>
          </cell>
        </row>
        <row r="1564">
          <cell r="N1564" t="e">
            <v>#REF!</v>
          </cell>
          <cell r="O1564" t="e">
            <v>#REF!</v>
          </cell>
          <cell r="P1564" t="e">
            <v>#REF!</v>
          </cell>
          <cell r="Q1564" t="e">
            <v>#REF!</v>
          </cell>
        </row>
        <row r="1565">
          <cell r="N1565" t="e">
            <v>#REF!</v>
          </cell>
          <cell r="O1565" t="e">
            <v>#REF!</v>
          </cell>
          <cell r="P1565" t="e">
            <v>#REF!</v>
          </cell>
          <cell r="Q1565" t="e">
            <v>#REF!</v>
          </cell>
        </row>
        <row r="1566">
          <cell r="N1566" t="e">
            <v>#REF!</v>
          </cell>
          <cell r="O1566" t="e">
            <v>#REF!</v>
          </cell>
          <cell r="P1566" t="e">
            <v>#REF!</v>
          </cell>
          <cell r="Q1566" t="e">
            <v>#REF!</v>
          </cell>
        </row>
        <row r="1567">
          <cell r="N1567" t="e">
            <v>#REF!</v>
          </cell>
          <cell r="O1567" t="e">
            <v>#REF!</v>
          </cell>
          <cell r="P1567" t="e">
            <v>#REF!</v>
          </cell>
          <cell r="Q1567" t="e">
            <v>#REF!</v>
          </cell>
        </row>
        <row r="1568">
          <cell r="N1568" t="e">
            <v>#REF!</v>
          </cell>
          <cell r="O1568" t="e">
            <v>#REF!</v>
          </cell>
          <cell r="P1568" t="e">
            <v>#REF!</v>
          </cell>
          <cell r="Q1568" t="e">
            <v>#REF!</v>
          </cell>
        </row>
        <row r="1569">
          <cell r="N1569" t="e">
            <v>#REF!</v>
          </cell>
          <cell r="O1569" t="e">
            <v>#REF!</v>
          </cell>
          <cell r="P1569" t="e">
            <v>#REF!</v>
          </cell>
          <cell r="Q1569" t="e">
            <v>#REF!</v>
          </cell>
        </row>
        <row r="1570">
          <cell r="N1570" t="e">
            <v>#REF!</v>
          </cell>
          <cell r="O1570" t="e">
            <v>#REF!</v>
          </cell>
          <cell r="P1570" t="e">
            <v>#REF!</v>
          </cell>
          <cell r="Q1570" t="e">
            <v>#REF!</v>
          </cell>
        </row>
        <row r="1571">
          <cell r="N1571" t="e">
            <v>#REF!</v>
          </cell>
          <cell r="O1571" t="e">
            <v>#REF!</v>
          </cell>
          <cell r="P1571" t="e">
            <v>#REF!</v>
          </cell>
          <cell r="Q1571" t="e">
            <v>#REF!</v>
          </cell>
        </row>
        <row r="1572">
          <cell r="N1572" t="e">
            <v>#REF!</v>
          </cell>
          <cell r="O1572" t="e">
            <v>#REF!</v>
          </cell>
          <cell r="P1572" t="e">
            <v>#REF!</v>
          </cell>
          <cell r="Q1572" t="e">
            <v>#REF!</v>
          </cell>
        </row>
        <row r="1573">
          <cell r="N1573" t="e">
            <v>#REF!</v>
          </cell>
          <cell r="O1573" t="e">
            <v>#REF!</v>
          </cell>
          <cell r="P1573" t="e">
            <v>#REF!</v>
          </cell>
          <cell r="Q1573" t="e">
            <v>#REF!</v>
          </cell>
        </row>
        <row r="1574">
          <cell r="N1574" t="e">
            <v>#REF!</v>
          </cell>
          <cell r="O1574" t="e">
            <v>#REF!</v>
          </cell>
          <cell r="P1574" t="e">
            <v>#REF!</v>
          </cell>
          <cell r="Q1574" t="e">
            <v>#REF!</v>
          </cell>
        </row>
        <row r="1575">
          <cell r="N1575" t="e">
            <v>#REF!</v>
          </cell>
          <cell r="O1575" t="e">
            <v>#REF!</v>
          </cell>
          <cell r="P1575" t="e">
            <v>#REF!</v>
          </cell>
          <cell r="Q1575" t="e">
            <v>#REF!</v>
          </cell>
        </row>
        <row r="1576">
          <cell r="N1576" t="e">
            <v>#REF!</v>
          </cell>
          <cell r="O1576" t="e">
            <v>#REF!</v>
          </cell>
          <cell r="P1576" t="e">
            <v>#REF!</v>
          </cell>
          <cell r="Q1576" t="e">
            <v>#REF!</v>
          </cell>
        </row>
        <row r="1577">
          <cell r="N1577" t="e">
            <v>#REF!</v>
          </cell>
          <cell r="O1577" t="e">
            <v>#REF!</v>
          </cell>
          <cell r="P1577" t="e">
            <v>#REF!</v>
          </cell>
          <cell r="Q1577" t="e">
            <v>#REF!</v>
          </cell>
        </row>
        <row r="1578">
          <cell r="N1578" t="e">
            <v>#REF!</v>
          </cell>
          <cell r="O1578" t="e">
            <v>#REF!</v>
          </cell>
          <cell r="P1578" t="e">
            <v>#REF!</v>
          </cell>
          <cell r="Q1578" t="e">
            <v>#REF!</v>
          </cell>
        </row>
        <row r="1579">
          <cell r="N1579" t="e">
            <v>#REF!</v>
          </cell>
          <cell r="O1579" t="e">
            <v>#REF!</v>
          </cell>
          <cell r="P1579" t="e">
            <v>#REF!</v>
          </cell>
          <cell r="Q1579" t="e">
            <v>#REF!</v>
          </cell>
        </row>
        <row r="1580">
          <cell r="N1580" t="e">
            <v>#REF!</v>
          </cell>
          <cell r="O1580" t="e">
            <v>#REF!</v>
          </cell>
          <cell r="P1580" t="e">
            <v>#REF!</v>
          </cell>
          <cell r="Q1580" t="e">
            <v>#REF!</v>
          </cell>
        </row>
        <row r="1581">
          <cell r="N1581" t="e">
            <v>#REF!</v>
          </cell>
          <cell r="O1581" t="e">
            <v>#REF!</v>
          </cell>
          <cell r="P1581" t="e">
            <v>#REF!</v>
          </cell>
          <cell r="Q1581" t="e">
            <v>#REF!</v>
          </cell>
        </row>
        <row r="1582">
          <cell r="N1582" t="e">
            <v>#REF!</v>
          </cell>
          <cell r="O1582" t="e">
            <v>#REF!</v>
          </cell>
          <cell r="P1582" t="e">
            <v>#REF!</v>
          </cell>
          <cell r="Q1582" t="e">
            <v>#REF!</v>
          </cell>
        </row>
        <row r="1583">
          <cell r="N1583" t="e">
            <v>#REF!</v>
          </cell>
          <cell r="O1583" t="e">
            <v>#REF!</v>
          </cell>
          <cell r="P1583" t="e">
            <v>#REF!</v>
          </cell>
          <cell r="Q1583" t="e">
            <v>#REF!</v>
          </cell>
        </row>
        <row r="1584">
          <cell r="N1584" t="e">
            <v>#REF!</v>
          </cell>
          <cell r="O1584" t="e">
            <v>#REF!</v>
          </cell>
          <cell r="P1584" t="e">
            <v>#REF!</v>
          </cell>
          <cell r="Q1584" t="e">
            <v>#REF!</v>
          </cell>
        </row>
        <row r="1585">
          <cell r="N1585" t="e">
            <v>#REF!</v>
          </cell>
          <cell r="O1585" t="e">
            <v>#REF!</v>
          </cell>
          <cell r="P1585" t="e">
            <v>#REF!</v>
          </cell>
          <cell r="Q1585" t="e">
            <v>#REF!</v>
          </cell>
        </row>
        <row r="1586">
          <cell r="N1586" t="e">
            <v>#REF!</v>
          </cell>
          <cell r="O1586" t="e">
            <v>#REF!</v>
          </cell>
          <cell r="P1586" t="e">
            <v>#REF!</v>
          </cell>
          <cell r="Q1586" t="e">
            <v>#REF!</v>
          </cell>
        </row>
        <row r="1587">
          <cell r="N1587" t="e">
            <v>#REF!</v>
          </cell>
          <cell r="O1587" t="e">
            <v>#REF!</v>
          </cell>
          <cell r="P1587" t="e">
            <v>#REF!</v>
          </cell>
          <cell r="Q1587" t="e">
            <v>#REF!</v>
          </cell>
        </row>
        <row r="1588">
          <cell r="N1588" t="e">
            <v>#REF!</v>
          </cell>
          <cell r="O1588" t="e">
            <v>#REF!</v>
          </cell>
          <cell r="P1588" t="e">
            <v>#REF!</v>
          </cell>
          <cell r="Q1588" t="e">
            <v>#REF!</v>
          </cell>
        </row>
        <row r="1589">
          <cell r="N1589" t="e">
            <v>#REF!</v>
          </cell>
          <cell r="O1589" t="e">
            <v>#REF!</v>
          </cell>
          <cell r="P1589" t="e">
            <v>#REF!</v>
          </cell>
          <cell r="Q1589" t="e">
            <v>#REF!</v>
          </cell>
        </row>
        <row r="1590">
          <cell r="N1590" t="e">
            <v>#REF!</v>
          </cell>
          <cell r="O1590" t="e">
            <v>#REF!</v>
          </cell>
          <cell r="P1590" t="e">
            <v>#REF!</v>
          </cell>
          <cell r="Q1590" t="e">
            <v>#REF!</v>
          </cell>
        </row>
        <row r="1591">
          <cell r="N1591" t="e">
            <v>#REF!</v>
          </cell>
          <cell r="O1591" t="e">
            <v>#REF!</v>
          </cell>
          <cell r="P1591" t="e">
            <v>#REF!</v>
          </cell>
          <cell r="Q1591" t="e">
            <v>#REF!</v>
          </cell>
        </row>
        <row r="1592">
          <cell r="N1592" t="e">
            <v>#REF!</v>
          </cell>
          <cell r="O1592" t="e">
            <v>#REF!</v>
          </cell>
          <cell r="P1592" t="e">
            <v>#REF!</v>
          </cell>
          <cell r="Q1592" t="e">
            <v>#REF!</v>
          </cell>
        </row>
        <row r="1593">
          <cell r="N1593" t="e">
            <v>#REF!</v>
          </cell>
          <cell r="O1593" t="e">
            <v>#REF!</v>
          </cell>
          <cell r="P1593" t="e">
            <v>#REF!</v>
          </cell>
          <cell r="Q1593" t="e">
            <v>#REF!</v>
          </cell>
        </row>
        <row r="1594">
          <cell r="N1594" t="e">
            <v>#REF!</v>
          </cell>
          <cell r="O1594" t="e">
            <v>#REF!</v>
          </cell>
          <cell r="P1594" t="e">
            <v>#REF!</v>
          </cell>
          <cell r="Q1594" t="e">
            <v>#REF!</v>
          </cell>
        </row>
        <row r="1595">
          <cell r="N1595" t="e">
            <v>#REF!</v>
          </cell>
          <cell r="O1595" t="e">
            <v>#REF!</v>
          </cell>
          <cell r="P1595" t="e">
            <v>#REF!</v>
          </cell>
          <cell r="Q1595" t="e">
            <v>#REF!</v>
          </cell>
        </row>
        <row r="1596">
          <cell r="N1596" t="e">
            <v>#REF!</v>
          </cell>
          <cell r="O1596" t="e">
            <v>#REF!</v>
          </cell>
          <cell r="P1596" t="e">
            <v>#REF!</v>
          </cell>
          <cell r="Q1596" t="e">
            <v>#REF!</v>
          </cell>
        </row>
        <row r="1597">
          <cell r="N1597" t="e">
            <v>#REF!</v>
          </cell>
          <cell r="O1597" t="e">
            <v>#REF!</v>
          </cell>
          <cell r="P1597" t="e">
            <v>#REF!</v>
          </cell>
          <cell r="Q1597" t="e">
            <v>#REF!</v>
          </cell>
        </row>
        <row r="1598">
          <cell r="N1598" t="e">
            <v>#REF!</v>
          </cell>
          <cell r="O1598" t="e">
            <v>#REF!</v>
          </cell>
          <cell r="P1598" t="e">
            <v>#REF!</v>
          </cell>
          <cell r="Q1598" t="e">
            <v>#REF!</v>
          </cell>
        </row>
        <row r="1599">
          <cell r="N1599" t="e">
            <v>#REF!</v>
          </cell>
          <cell r="O1599" t="e">
            <v>#REF!</v>
          </cell>
          <cell r="P1599" t="e">
            <v>#REF!</v>
          </cell>
          <cell r="Q1599" t="e">
            <v>#REF!</v>
          </cell>
        </row>
        <row r="1600">
          <cell r="N1600" t="e">
            <v>#REF!</v>
          </cell>
          <cell r="O1600" t="e">
            <v>#REF!</v>
          </cell>
          <cell r="P1600" t="e">
            <v>#REF!</v>
          </cell>
          <cell r="Q1600" t="e">
            <v>#REF!</v>
          </cell>
        </row>
        <row r="1601">
          <cell r="N1601" t="e">
            <v>#REF!</v>
          </cell>
          <cell r="O1601" t="e">
            <v>#REF!</v>
          </cell>
          <cell r="P1601" t="e">
            <v>#REF!</v>
          </cell>
          <cell r="Q1601" t="e">
            <v>#REF!</v>
          </cell>
        </row>
        <row r="1602">
          <cell r="N1602" t="e">
            <v>#REF!</v>
          </cell>
          <cell r="O1602" t="e">
            <v>#REF!</v>
          </cell>
          <cell r="P1602" t="e">
            <v>#REF!</v>
          </cell>
          <cell r="Q1602" t="e">
            <v>#REF!</v>
          </cell>
        </row>
        <row r="1603">
          <cell r="N1603" t="e">
            <v>#REF!</v>
          </cell>
          <cell r="O1603" t="e">
            <v>#REF!</v>
          </cell>
          <cell r="P1603" t="e">
            <v>#REF!</v>
          </cell>
          <cell r="Q1603" t="e">
            <v>#REF!</v>
          </cell>
        </row>
        <row r="1604">
          <cell r="N1604" t="e">
            <v>#REF!</v>
          </cell>
          <cell r="O1604" t="e">
            <v>#REF!</v>
          </cell>
          <cell r="P1604" t="e">
            <v>#REF!</v>
          </cell>
          <cell r="Q1604" t="e">
            <v>#REF!</v>
          </cell>
        </row>
        <row r="1605">
          <cell r="N1605" t="e">
            <v>#REF!</v>
          </cell>
          <cell r="O1605" t="e">
            <v>#REF!</v>
          </cell>
          <cell r="P1605" t="e">
            <v>#REF!</v>
          </cell>
          <cell r="Q1605" t="e">
            <v>#REF!</v>
          </cell>
        </row>
        <row r="1606">
          <cell r="N1606" t="e">
            <v>#REF!</v>
          </cell>
          <cell r="O1606" t="e">
            <v>#REF!</v>
          </cell>
          <cell r="P1606" t="e">
            <v>#REF!</v>
          </cell>
          <cell r="Q1606" t="e">
            <v>#REF!</v>
          </cell>
        </row>
        <row r="1607">
          <cell r="N1607" t="e">
            <v>#REF!</v>
          </cell>
          <cell r="O1607" t="e">
            <v>#REF!</v>
          </cell>
          <cell r="P1607" t="e">
            <v>#REF!</v>
          </cell>
          <cell r="Q1607" t="e">
            <v>#REF!</v>
          </cell>
        </row>
        <row r="1608">
          <cell r="N1608" t="e">
            <v>#REF!</v>
          </cell>
          <cell r="O1608" t="e">
            <v>#REF!</v>
          </cell>
          <cell r="P1608" t="e">
            <v>#REF!</v>
          </cell>
          <cell r="Q1608" t="e">
            <v>#REF!</v>
          </cell>
        </row>
        <row r="1609">
          <cell r="N1609" t="e">
            <v>#REF!</v>
          </cell>
          <cell r="O1609" t="e">
            <v>#REF!</v>
          </cell>
          <cell r="P1609" t="e">
            <v>#REF!</v>
          </cell>
          <cell r="Q1609" t="e">
            <v>#REF!</v>
          </cell>
        </row>
        <row r="1610">
          <cell r="N1610" t="e">
            <v>#REF!</v>
          </cell>
          <cell r="O1610" t="e">
            <v>#REF!</v>
          </cell>
          <cell r="P1610" t="e">
            <v>#REF!</v>
          </cell>
          <cell r="Q1610" t="e">
            <v>#REF!</v>
          </cell>
        </row>
        <row r="1611">
          <cell r="N1611" t="e">
            <v>#REF!</v>
          </cell>
          <cell r="O1611" t="e">
            <v>#REF!</v>
          </cell>
          <cell r="P1611" t="e">
            <v>#REF!</v>
          </cell>
          <cell r="Q1611" t="e">
            <v>#REF!</v>
          </cell>
        </row>
        <row r="1612">
          <cell r="N1612" t="e">
            <v>#REF!</v>
          </cell>
          <cell r="O1612" t="e">
            <v>#REF!</v>
          </cell>
          <cell r="P1612" t="e">
            <v>#REF!</v>
          </cell>
          <cell r="Q1612" t="e">
            <v>#REF!</v>
          </cell>
        </row>
        <row r="1613">
          <cell r="N1613" t="e">
            <v>#REF!</v>
          </cell>
          <cell r="O1613" t="e">
            <v>#REF!</v>
          </cell>
          <cell r="P1613" t="e">
            <v>#REF!</v>
          </cell>
          <cell r="Q1613" t="e">
            <v>#REF!</v>
          </cell>
        </row>
        <row r="1614">
          <cell r="N1614" t="e">
            <v>#REF!</v>
          </cell>
          <cell r="O1614" t="e">
            <v>#REF!</v>
          </cell>
          <cell r="P1614" t="e">
            <v>#REF!</v>
          </cell>
          <cell r="Q1614" t="e">
            <v>#REF!</v>
          </cell>
        </row>
        <row r="1615">
          <cell r="N1615" t="e">
            <v>#REF!</v>
          </cell>
          <cell r="O1615" t="e">
            <v>#REF!</v>
          </cell>
          <cell r="P1615" t="e">
            <v>#REF!</v>
          </cell>
          <cell r="Q1615" t="e">
            <v>#REF!</v>
          </cell>
        </row>
        <row r="1616">
          <cell r="N1616" t="e">
            <v>#REF!</v>
          </cell>
          <cell r="O1616" t="e">
            <v>#REF!</v>
          </cell>
          <cell r="P1616" t="e">
            <v>#REF!</v>
          </cell>
          <cell r="Q1616" t="e">
            <v>#REF!</v>
          </cell>
        </row>
        <row r="1617">
          <cell r="N1617" t="e">
            <v>#REF!</v>
          </cell>
          <cell r="O1617" t="e">
            <v>#REF!</v>
          </cell>
          <cell r="P1617" t="e">
            <v>#REF!</v>
          </cell>
          <cell r="Q1617" t="e">
            <v>#REF!</v>
          </cell>
        </row>
        <row r="1618">
          <cell r="N1618" t="e">
            <v>#REF!</v>
          </cell>
          <cell r="O1618" t="e">
            <v>#REF!</v>
          </cell>
          <cell r="P1618" t="e">
            <v>#REF!</v>
          </cell>
          <cell r="Q1618" t="e">
            <v>#REF!</v>
          </cell>
        </row>
        <row r="1619">
          <cell r="N1619" t="e">
            <v>#REF!</v>
          </cell>
          <cell r="O1619" t="e">
            <v>#REF!</v>
          </cell>
          <cell r="P1619" t="e">
            <v>#REF!</v>
          </cell>
          <cell r="Q1619" t="e">
            <v>#REF!</v>
          </cell>
        </row>
        <row r="1620">
          <cell r="N1620" t="e">
            <v>#REF!</v>
          </cell>
          <cell r="O1620" t="e">
            <v>#REF!</v>
          </cell>
          <cell r="P1620" t="e">
            <v>#REF!</v>
          </cell>
          <cell r="Q1620" t="e">
            <v>#REF!</v>
          </cell>
        </row>
        <row r="1621">
          <cell r="N1621" t="e">
            <v>#REF!</v>
          </cell>
          <cell r="O1621" t="e">
            <v>#REF!</v>
          </cell>
          <cell r="P1621" t="e">
            <v>#REF!</v>
          </cell>
          <cell r="Q1621" t="e">
            <v>#REF!</v>
          </cell>
        </row>
        <row r="1622">
          <cell r="N1622" t="e">
            <v>#REF!</v>
          </cell>
          <cell r="O1622" t="e">
            <v>#REF!</v>
          </cell>
          <cell r="P1622" t="e">
            <v>#REF!</v>
          </cell>
          <cell r="Q1622" t="e">
            <v>#REF!</v>
          </cell>
        </row>
        <row r="1623">
          <cell r="N1623" t="e">
            <v>#REF!</v>
          </cell>
          <cell r="O1623" t="e">
            <v>#REF!</v>
          </cell>
          <cell r="P1623" t="e">
            <v>#REF!</v>
          </cell>
          <cell r="Q1623" t="e">
            <v>#REF!</v>
          </cell>
        </row>
        <row r="1624">
          <cell r="N1624" t="e">
            <v>#REF!</v>
          </cell>
          <cell r="O1624" t="e">
            <v>#REF!</v>
          </cell>
          <cell r="P1624" t="e">
            <v>#REF!</v>
          </cell>
          <cell r="Q1624" t="e">
            <v>#REF!</v>
          </cell>
        </row>
        <row r="1625">
          <cell r="N1625" t="e">
            <v>#REF!</v>
          </cell>
          <cell r="O1625" t="e">
            <v>#REF!</v>
          </cell>
          <cell r="P1625" t="e">
            <v>#REF!</v>
          </cell>
          <cell r="Q1625" t="e">
            <v>#REF!</v>
          </cell>
        </row>
        <row r="1626">
          <cell r="N1626" t="e">
            <v>#REF!</v>
          </cell>
          <cell r="O1626" t="e">
            <v>#REF!</v>
          </cell>
          <cell r="P1626" t="e">
            <v>#REF!</v>
          </cell>
          <cell r="Q1626" t="e">
            <v>#REF!</v>
          </cell>
        </row>
        <row r="1627">
          <cell r="N1627" t="e">
            <v>#REF!</v>
          </cell>
          <cell r="O1627" t="e">
            <v>#REF!</v>
          </cell>
          <cell r="P1627" t="e">
            <v>#REF!</v>
          </cell>
          <cell r="Q1627" t="e">
            <v>#REF!</v>
          </cell>
        </row>
        <row r="1628">
          <cell r="N1628" t="e">
            <v>#REF!</v>
          </cell>
          <cell r="O1628" t="e">
            <v>#REF!</v>
          </cell>
          <cell r="P1628" t="e">
            <v>#REF!</v>
          </cell>
          <cell r="Q1628" t="e">
            <v>#REF!</v>
          </cell>
        </row>
        <row r="1629">
          <cell r="N1629" t="e">
            <v>#REF!</v>
          </cell>
          <cell r="O1629" t="e">
            <v>#REF!</v>
          </cell>
          <cell r="P1629" t="e">
            <v>#REF!</v>
          </cell>
          <cell r="Q1629" t="e">
            <v>#REF!</v>
          </cell>
        </row>
        <row r="1630">
          <cell r="N1630" t="e">
            <v>#REF!</v>
          </cell>
          <cell r="O1630" t="e">
            <v>#REF!</v>
          </cell>
          <cell r="P1630" t="e">
            <v>#REF!</v>
          </cell>
          <cell r="Q1630" t="e">
            <v>#REF!</v>
          </cell>
        </row>
        <row r="1631">
          <cell r="N1631" t="e">
            <v>#REF!</v>
          </cell>
          <cell r="O1631" t="e">
            <v>#REF!</v>
          </cell>
          <cell r="P1631" t="e">
            <v>#REF!</v>
          </cell>
          <cell r="Q1631" t="e">
            <v>#REF!</v>
          </cell>
        </row>
        <row r="1632">
          <cell r="N1632" t="e">
            <v>#REF!</v>
          </cell>
          <cell r="O1632" t="e">
            <v>#REF!</v>
          </cell>
          <cell r="P1632" t="e">
            <v>#REF!</v>
          </cell>
          <cell r="Q1632" t="e">
            <v>#REF!</v>
          </cell>
        </row>
        <row r="1633">
          <cell r="N1633" t="e">
            <v>#REF!</v>
          </cell>
          <cell r="O1633" t="e">
            <v>#REF!</v>
          </cell>
          <cell r="P1633" t="e">
            <v>#REF!</v>
          </cell>
          <cell r="Q1633" t="e">
            <v>#REF!</v>
          </cell>
        </row>
        <row r="1634">
          <cell r="N1634" t="e">
            <v>#REF!</v>
          </cell>
          <cell r="O1634" t="e">
            <v>#REF!</v>
          </cell>
          <cell r="P1634" t="e">
            <v>#REF!</v>
          </cell>
          <cell r="Q1634" t="e">
            <v>#REF!</v>
          </cell>
        </row>
        <row r="1635">
          <cell r="N1635" t="e">
            <v>#REF!</v>
          </cell>
          <cell r="O1635" t="e">
            <v>#REF!</v>
          </cell>
          <cell r="P1635" t="e">
            <v>#REF!</v>
          </cell>
          <cell r="Q1635" t="e">
            <v>#REF!</v>
          </cell>
        </row>
        <row r="1636">
          <cell r="N1636" t="e">
            <v>#REF!</v>
          </cell>
          <cell r="O1636" t="e">
            <v>#REF!</v>
          </cell>
          <cell r="P1636" t="e">
            <v>#REF!</v>
          </cell>
          <cell r="Q1636" t="e">
            <v>#REF!</v>
          </cell>
        </row>
        <row r="1637">
          <cell r="N1637" t="e">
            <v>#REF!</v>
          </cell>
          <cell r="O1637" t="e">
            <v>#REF!</v>
          </cell>
          <cell r="P1637" t="e">
            <v>#REF!</v>
          </cell>
          <cell r="Q1637" t="e">
            <v>#REF!</v>
          </cell>
        </row>
        <row r="1638">
          <cell r="N1638" t="e">
            <v>#REF!</v>
          </cell>
          <cell r="O1638" t="e">
            <v>#REF!</v>
          </cell>
          <cell r="P1638" t="e">
            <v>#REF!</v>
          </cell>
          <cell r="Q1638" t="e">
            <v>#REF!</v>
          </cell>
        </row>
        <row r="1639">
          <cell r="N1639" t="e">
            <v>#REF!</v>
          </cell>
          <cell r="O1639" t="e">
            <v>#REF!</v>
          </cell>
          <cell r="P1639" t="e">
            <v>#REF!</v>
          </cell>
          <cell r="Q1639" t="e">
            <v>#REF!</v>
          </cell>
        </row>
        <row r="1640">
          <cell r="N1640" t="e">
            <v>#REF!</v>
          </cell>
          <cell r="O1640" t="e">
            <v>#REF!</v>
          </cell>
          <cell r="P1640" t="e">
            <v>#REF!</v>
          </cell>
          <cell r="Q1640" t="e">
            <v>#REF!</v>
          </cell>
        </row>
        <row r="1641">
          <cell r="N1641" t="e">
            <v>#REF!</v>
          </cell>
          <cell r="O1641" t="e">
            <v>#REF!</v>
          </cell>
          <cell r="P1641" t="e">
            <v>#REF!</v>
          </cell>
          <cell r="Q1641" t="e">
            <v>#REF!</v>
          </cell>
        </row>
        <row r="1642">
          <cell r="N1642" t="e">
            <v>#REF!</v>
          </cell>
          <cell r="O1642" t="e">
            <v>#REF!</v>
          </cell>
          <cell r="P1642" t="e">
            <v>#REF!</v>
          </cell>
          <cell r="Q1642" t="e">
            <v>#REF!</v>
          </cell>
        </row>
        <row r="1643">
          <cell r="N1643" t="e">
            <v>#REF!</v>
          </cell>
          <cell r="O1643" t="e">
            <v>#REF!</v>
          </cell>
          <cell r="P1643" t="e">
            <v>#REF!</v>
          </cell>
          <cell r="Q1643" t="e">
            <v>#REF!</v>
          </cell>
        </row>
        <row r="1644">
          <cell r="N1644" t="e">
            <v>#REF!</v>
          </cell>
          <cell r="O1644" t="e">
            <v>#REF!</v>
          </cell>
          <cell r="P1644" t="e">
            <v>#REF!</v>
          </cell>
          <cell r="Q1644" t="e">
            <v>#REF!</v>
          </cell>
        </row>
        <row r="1645">
          <cell r="N1645" t="e">
            <v>#REF!</v>
          </cell>
          <cell r="O1645" t="e">
            <v>#REF!</v>
          </cell>
          <cell r="P1645" t="e">
            <v>#REF!</v>
          </cell>
          <cell r="Q1645" t="e">
            <v>#REF!</v>
          </cell>
        </row>
        <row r="1646">
          <cell r="N1646" t="e">
            <v>#REF!</v>
          </cell>
          <cell r="O1646" t="e">
            <v>#REF!</v>
          </cell>
          <cell r="P1646" t="e">
            <v>#REF!</v>
          </cell>
          <cell r="Q1646" t="e">
            <v>#REF!</v>
          </cell>
        </row>
        <row r="1647">
          <cell r="N1647" t="e">
            <v>#REF!</v>
          </cell>
          <cell r="O1647" t="e">
            <v>#REF!</v>
          </cell>
          <cell r="P1647" t="e">
            <v>#REF!</v>
          </cell>
          <cell r="Q1647" t="e">
            <v>#REF!</v>
          </cell>
        </row>
        <row r="1648">
          <cell r="N1648" t="e">
            <v>#REF!</v>
          </cell>
          <cell r="O1648" t="e">
            <v>#REF!</v>
          </cell>
          <cell r="P1648" t="e">
            <v>#REF!</v>
          </cell>
          <cell r="Q1648" t="e">
            <v>#REF!</v>
          </cell>
        </row>
        <row r="1649">
          <cell r="N1649" t="e">
            <v>#REF!</v>
          </cell>
          <cell r="O1649" t="e">
            <v>#REF!</v>
          </cell>
          <cell r="P1649" t="e">
            <v>#REF!</v>
          </cell>
          <cell r="Q1649" t="e">
            <v>#REF!</v>
          </cell>
        </row>
        <row r="1650">
          <cell r="N1650" t="e">
            <v>#REF!</v>
          </cell>
          <cell r="O1650" t="e">
            <v>#REF!</v>
          </cell>
          <cell r="P1650" t="e">
            <v>#REF!</v>
          </cell>
          <cell r="Q1650" t="e">
            <v>#REF!</v>
          </cell>
        </row>
        <row r="1651">
          <cell r="N1651" t="e">
            <v>#REF!</v>
          </cell>
          <cell r="O1651" t="e">
            <v>#REF!</v>
          </cell>
          <cell r="P1651" t="e">
            <v>#REF!</v>
          </cell>
          <cell r="Q1651" t="e">
            <v>#REF!</v>
          </cell>
        </row>
        <row r="1652">
          <cell r="N1652" t="e">
            <v>#REF!</v>
          </cell>
          <cell r="O1652" t="e">
            <v>#REF!</v>
          </cell>
          <cell r="P1652" t="e">
            <v>#REF!</v>
          </cell>
          <cell r="Q1652" t="e">
            <v>#REF!</v>
          </cell>
        </row>
        <row r="1653">
          <cell r="N1653" t="e">
            <v>#REF!</v>
          </cell>
          <cell r="O1653" t="e">
            <v>#REF!</v>
          </cell>
          <cell r="P1653" t="e">
            <v>#REF!</v>
          </cell>
          <cell r="Q1653" t="e">
            <v>#REF!</v>
          </cell>
        </row>
        <row r="1654">
          <cell r="N1654" t="e">
            <v>#REF!</v>
          </cell>
          <cell r="O1654" t="e">
            <v>#REF!</v>
          </cell>
          <cell r="P1654" t="e">
            <v>#REF!</v>
          </cell>
          <cell r="Q1654" t="e">
            <v>#REF!</v>
          </cell>
        </row>
        <row r="1655">
          <cell r="N1655" t="e">
            <v>#REF!</v>
          </cell>
          <cell r="O1655" t="e">
            <v>#REF!</v>
          </cell>
          <cell r="P1655" t="e">
            <v>#REF!</v>
          </cell>
          <cell r="Q1655" t="e">
            <v>#REF!</v>
          </cell>
        </row>
        <row r="1656">
          <cell r="N1656" t="e">
            <v>#REF!</v>
          </cell>
          <cell r="O1656" t="e">
            <v>#REF!</v>
          </cell>
          <cell r="P1656" t="e">
            <v>#REF!</v>
          </cell>
          <cell r="Q1656" t="e">
            <v>#REF!</v>
          </cell>
        </row>
        <row r="1657">
          <cell r="N1657" t="e">
            <v>#REF!</v>
          </cell>
          <cell r="O1657" t="e">
            <v>#REF!</v>
          </cell>
          <cell r="P1657" t="e">
            <v>#REF!</v>
          </cell>
          <cell r="Q1657" t="e">
            <v>#REF!</v>
          </cell>
        </row>
        <row r="1658">
          <cell r="N1658" t="e">
            <v>#REF!</v>
          </cell>
          <cell r="O1658" t="e">
            <v>#REF!</v>
          </cell>
          <cell r="P1658" t="e">
            <v>#REF!</v>
          </cell>
          <cell r="Q1658" t="e">
            <v>#REF!</v>
          </cell>
        </row>
        <row r="1659">
          <cell r="N1659" t="e">
            <v>#REF!</v>
          </cell>
          <cell r="O1659" t="e">
            <v>#REF!</v>
          </cell>
          <cell r="P1659" t="e">
            <v>#REF!</v>
          </cell>
          <cell r="Q1659" t="e">
            <v>#REF!</v>
          </cell>
        </row>
        <row r="1660">
          <cell r="N1660" t="e">
            <v>#REF!</v>
          </cell>
          <cell r="O1660" t="e">
            <v>#REF!</v>
          </cell>
          <cell r="P1660" t="e">
            <v>#REF!</v>
          </cell>
          <cell r="Q1660" t="e">
            <v>#REF!</v>
          </cell>
        </row>
        <row r="1661">
          <cell r="N1661" t="e">
            <v>#REF!</v>
          </cell>
          <cell r="O1661" t="e">
            <v>#REF!</v>
          </cell>
          <cell r="P1661" t="e">
            <v>#REF!</v>
          </cell>
          <cell r="Q1661" t="e">
            <v>#REF!</v>
          </cell>
        </row>
        <row r="1662">
          <cell r="N1662" t="e">
            <v>#REF!</v>
          </cell>
          <cell r="O1662" t="e">
            <v>#REF!</v>
          </cell>
          <cell r="P1662" t="e">
            <v>#REF!</v>
          </cell>
          <cell r="Q1662" t="e">
            <v>#REF!</v>
          </cell>
        </row>
        <row r="1663">
          <cell r="N1663" t="e">
            <v>#REF!</v>
          </cell>
          <cell r="O1663" t="e">
            <v>#REF!</v>
          </cell>
          <cell r="P1663" t="e">
            <v>#REF!</v>
          </cell>
          <cell r="Q1663" t="e">
            <v>#REF!</v>
          </cell>
        </row>
        <row r="1664">
          <cell r="N1664" t="e">
            <v>#REF!</v>
          </cell>
          <cell r="O1664" t="e">
            <v>#REF!</v>
          </cell>
          <cell r="P1664" t="e">
            <v>#REF!</v>
          </cell>
          <cell r="Q1664" t="e">
            <v>#REF!</v>
          </cell>
        </row>
        <row r="1665">
          <cell r="N1665" t="e">
            <v>#REF!</v>
          </cell>
          <cell r="O1665" t="e">
            <v>#REF!</v>
          </cell>
          <cell r="P1665" t="e">
            <v>#REF!</v>
          </cell>
          <cell r="Q1665" t="e">
            <v>#REF!</v>
          </cell>
        </row>
        <row r="1666">
          <cell r="N1666" t="e">
            <v>#REF!</v>
          </cell>
          <cell r="O1666" t="e">
            <v>#REF!</v>
          </cell>
          <cell r="P1666" t="e">
            <v>#REF!</v>
          </cell>
          <cell r="Q1666" t="e">
            <v>#REF!</v>
          </cell>
        </row>
        <row r="1667">
          <cell r="N1667" t="e">
            <v>#REF!</v>
          </cell>
          <cell r="O1667" t="e">
            <v>#REF!</v>
          </cell>
          <cell r="P1667" t="e">
            <v>#REF!</v>
          </cell>
          <cell r="Q1667" t="e">
            <v>#REF!</v>
          </cell>
        </row>
        <row r="1668">
          <cell r="N1668" t="e">
            <v>#REF!</v>
          </cell>
          <cell r="O1668" t="e">
            <v>#REF!</v>
          </cell>
          <cell r="P1668" t="e">
            <v>#REF!</v>
          </cell>
          <cell r="Q1668" t="e">
            <v>#REF!</v>
          </cell>
        </row>
        <row r="1669">
          <cell r="N1669" t="e">
            <v>#REF!</v>
          </cell>
          <cell r="O1669" t="e">
            <v>#REF!</v>
          </cell>
          <cell r="P1669" t="e">
            <v>#REF!</v>
          </cell>
          <cell r="Q1669" t="e">
            <v>#REF!</v>
          </cell>
        </row>
        <row r="1670">
          <cell r="N1670" t="e">
            <v>#REF!</v>
          </cell>
          <cell r="O1670" t="e">
            <v>#REF!</v>
          </cell>
          <cell r="P1670" t="e">
            <v>#REF!</v>
          </cell>
          <cell r="Q1670" t="e">
            <v>#REF!</v>
          </cell>
        </row>
        <row r="1671">
          <cell r="N1671" t="e">
            <v>#REF!</v>
          </cell>
          <cell r="O1671" t="e">
            <v>#REF!</v>
          </cell>
          <cell r="P1671" t="e">
            <v>#REF!</v>
          </cell>
          <cell r="Q1671" t="e">
            <v>#REF!</v>
          </cell>
        </row>
        <row r="1672">
          <cell r="N1672" t="e">
            <v>#REF!</v>
          </cell>
          <cell r="O1672" t="e">
            <v>#REF!</v>
          </cell>
          <cell r="P1672" t="e">
            <v>#REF!</v>
          </cell>
          <cell r="Q1672" t="e">
            <v>#REF!</v>
          </cell>
        </row>
        <row r="1673">
          <cell r="N1673" t="e">
            <v>#REF!</v>
          </cell>
          <cell r="O1673" t="e">
            <v>#REF!</v>
          </cell>
          <cell r="P1673" t="e">
            <v>#REF!</v>
          </cell>
          <cell r="Q1673" t="e">
            <v>#REF!</v>
          </cell>
        </row>
        <row r="1674">
          <cell r="N1674" t="e">
            <v>#REF!</v>
          </cell>
          <cell r="O1674" t="e">
            <v>#REF!</v>
          </cell>
          <cell r="P1674" t="e">
            <v>#REF!</v>
          </cell>
          <cell r="Q1674" t="e">
            <v>#REF!</v>
          </cell>
        </row>
        <row r="1675">
          <cell r="N1675" t="e">
            <v>#REF!</v>
          </cell>
          <cell r="O1675" t="e">
            <v>#REF!</v>
          </cell>
          <cell r="P1675" t="e">
            <v>#REF!</v>
          </cell>
          <cell r="Q1675" t="e">
            <v>#REF!</v>
          </cell>
        </row>
        <row r="1676">
          <cell r="N1676" t="e">
            <v>#REF!</v>
          </cell>
          <cell r="O1676" t="e">
            <v>#REF!</v>
          </cell>
          <cell r="P1676" t="e">
            <v>#REF!</v>
          </cell>
          <cell r="Q1676" t="e">
            <v>#REF!</v>
          </cell>
        </row>
        <row r="1677">
          <cell r="N1677" t="e">
            <v>#REF!</v>
          </cell>
          <cell r="O1677" t="e">
            <v>#REF!</v>
          </cell>
          <cell r="P1677" t="e">
            <v>#REF!</v>
          </cell>
          <cell r="Q1677" t="e">
            <v>#REF!</v>
          </cell>
        </row>
        <row r="1678">
          <cell r="N1678" t="e">
            <v>#REF!</v>
          </cell>
          <cell r="O1678" t="e">
            <v>#REF!</v>
          </cell>
          <cell r="P1678" t="e">
            <v>#REF!</v>
          </cell>
          <cell r="Q1678" t="e">
            <v>#REF!</v>
          </cell>
        </row>
        <row r="1679">
          <cell r="N1679" t="e">
            <v>#REF!</v>
          </cell>
          <cell r="O1679" t="e">
            <v>#REF!</v>
          </cell>
          <cell r="P1679" t="e">
            <v>#REF!</v>
          </cell>
          <cell r="Q1679" t="e">
            <v>#REF!</v>
          </cell>
        </row>
        <row r="1680">
          <cell r="N1680" t="e">
            <v>#REF!</v>
          </cell>
          <cell r="O1680" t="e">
            <v>#REF!</v>
          </cell>
          <cell r="P1680" t="e">
            <v>#REF!</v>
          </cell>
          <cell r="Q1680" t="e">
            <v>#REF!</v>
          </cell>
        </row>
        <row r="1681">
          <cell r="N1681" t="e">
            <v>#REF!</v>
          </cell>
          <cell r="O1681" t="e">
            <v>#REF!</v>
          </cell>
          <cell r="P1681" t="e">
            <v>#REF!</v>
          </cell>
          <cell r="Q1681" t="e">
            <v>#REF!</v>
          </cell>
        </row>
        <row r="1682">
          <cell r="N1682" t="e">
            <v>#REF!</v>
          </cell>
          <cell r="O1682" t="e">
            <v>#REF!</v>
          </cell>
          <cell r="P1682" t="e">
            <v>#REF!</v>
          </cell>
          <cell r="Q1682" t="e">
            <v>#REF!</v>
          </cell>
        </row>
        <row r="1683">
          <cell r="N1683" t="e">
            <v>#REF!</v>
          </cell>
          <cell r="O1683" t="e">
            <v>#REF!</v>
          </cell>
          <cell r="P1683" t="e">
            <v>#REF!</v>
          </cell>
          <cell r="Q1683" t="e">
            <v>#REF!</v>
          </cell>
        </row>
        <row r="1684">
          <cell r="N1684" t="e">
            <v>#REF!</v>
          </cell>
          <cell r="O1684" t="e">
            <v>#REF!</v>
          </cell>
          <cell r="P1684" t="e">
            <v>#REF!</v>
          </cell>
          <cell r="Q1684" t="e">
            <v>#REF!</v>
          </cell>
        </row>
        <row r="1685">
          <cell r="N1685" t="e">
            <v>#REF!</v>
          </cell>
          <cell r="O1685" t="e">
            <v>#REF!</v>
          </cell>
          <cell r="P1685" t="e">
            <v>#REF!</v>
          </cell>
          <cell r="Q1685" t="e">
            <v>#REF!</v>
          </cell>
        </row>
        <row r="1686">
          <cell r="N1686" t="e">
            <v>#REF!</v>
          </cell>
          <cell r="O1686" t="e">
            <v>#REF!</v>
          </cell>
          <cell r="P1686" t="e">
            <v>#REF!</v>
          </cell>
          <cell r="Q1686" t="e">
            <v>#REF!</v>
          </cell>
        </row>
        <row r="1687">
          <cell r="N1687" t="e">
            <v>#REF!</v>
          </cell>
          <cell r="O1687" t="e">
            <v>#REF!</v>
          </cell>
          <cell r="P1687" t="e">
            <v>#REF!</v>
          </cell>
          <cell r="Q1687" t="e">
            <v>#REF!</v>
          </cell>
        </row>
        <row r="1688">
          <cell r="N1688" t="e">
            <v>#REF!</v>
          </cell>
          <cell r="O1688" t="e">
            <v>#REF!</v>
          </cell>
          <cell r="P1688" t="e">
            <v>#REF!</v>
          </cell>
          <cell r="Q1688" t="e">
            <v>#REF!</v>
          </cell>
        </row>
        <row r="1689">
          <cell r="N1689" t="e">
            <v>#REF!</v>
          </cell>
          <cell r="O1689" t="e">
            <v>#REF!</v>
          </cell>
          <cell r="P1689" t="e">
            <v>#REF!</v>
          </cell>
          <cell r="Q1689" t="e">
            <v>#REF!</v>
          </cell>
        </row>
        <row r="1690">
          <cell r="N1690" t="e">
            <v>#REF!</v>
          </cell>
          <cell r="O1690" t="e">
            <v>#REF!</v>
          </cell>
          <cell r="P1690" t="e">
            <v>#REF!</v>
          </cell>
          <cell r="Q1690" t="e">
            <v>#REF!</v>
          </cell>
        </row>
        <row r="1691">
          <cell r="N1691" t="e">
            <v>#REF!</v>
          </cell>
          <cell r="O1691" t="e">
            <v>#REF!</v>
          </cell>
          <cell r="P1691" t="e">
            <v>#REF!</v>
          </cell>
          <cell r="Q1691" t="e">
            <v>#REF!</v>
          </cell>
        </row>
        <row r="1692">
          <cell r="N1692" t="e">
            <v>#REF!</v>
          </cell>
          <cell r="O1692" t="e">
            <v>#REF!</v>
          </cell>
          <cell r="P1692" t="e">
            <v>#REF!</v>
          </cell>
          <cell r="Q1692" t="e">
            <v>#REF!</v>
          </cell>
        </row>
        <row r="1693">
          <cell r="N1693" t="e">
            <v>#REF!</v>
          </cell>
          <cell r="O1693" t="e">
            <v>#REF!</v>
          </cell>
          <cell r="P1693" t="e">
            <v>#REF!</v>
          </cell>
          <cell r="Q1693" t="e">
            <v>#REF!</v>
          </cell>
        </row>
        <row r="1694">
          <cell r="N1694" t="e">
            <v>#REF!</v>
          </cell>
          <cell r="O1694" t="e">
            <v>#REF!</v>
          </cell>
          <cell r="P1694" t="e">
            <v>#REF!</v>
          </cell>
          <cell r="Q1694" t="e">
            <v>#REF!</v>
          </cell>
        </row>
        <row r="1695">
          <cell r="N1695" t="e">
            <v>#REF!</v>
          </cell>
          <cell r="O1695" t="e">
            <v>#REF!</v>
          </cell>
          <cell r="P1695" t="e">
            <v>#REF!</v>
          </cell>
          <cell r="Q1695" t="e">
            <v>#REF!</v>
          </cell>
        </row>
        <row r="1696">
          <cell r="N1696" t="e">
            <v>#REF!</v>
          </cell>
          <cell r="O1696" t="e">
            <v>#REF!</v>
          </cell>
          <cell r="P1696" t="e">
            <v>#REF!</v>
          </cell>
          <cell r="Q1696" t="e">
            <v>#REF!</v>
          </cell>
        </row>
        <row r="1697">
          <cell r="N1697" t="e">
            <v>#REF!</v>
          </cell>
          <cell r="O1697" t="e">
            <v>#REF!</v>
          </cell>
          <cell r="P1697" t="e">
            <v>#REF!</v>
          </cell>
          <cell r="Q1697" t="e">
            <v>#REF!</v>
          </cell>
        </row>
        <row r="1698">
          <cell r="N1698" t="e">
            <v>#REF!</v>
          </cell>
          <cell r="O1698" t="e">
            <v>#REF!</v>
          </cell>
          <cell r="P1698" t="e">
            <v>#REF!</v>
          </cell>
          <cell r="Q1698" t="e">
            <v>#REF!</v>
          </cell>
        </row>
        <row r="1699">
          <cell r="N1699" t="e">
            <v>#REF!</v>
          </cell>
          <cell r="O1699" t="e">
            <v>#REF!</v>
          </cell>
          <cell r="P1699" t="e">
            <v>#REF!</v>
          </cell>
          <cell r="Q1699" t="e">
            <v>#REF!</v>
          </cell>
        </row>
        <row r="1700">
          <cell r="N1700" t="e">
            <v>#REF!</v>
          </cell>
          <cell r="O1700" t="e">
            <v>#REF!</v>
          </cell>
          <cell r="P1700" t="e">
            <v>#REF!</v>
          </cell>
          <cell r="Q1700" t="e">
            <v>#REF!</v>
          </cell>
        </row>
        <row r="1701">
          <cell r="N1701" t="e">
            <v>#REF!</v>
          </cell>
          <cell r="O1701" t="e">
            <v>#REF!</v>
          </cell>
          <cell r="P1701" t="e">
            <v>#REF!</v>
          </cell>
          <cell r="Q1701" t="e">
            <v>#REF!</v>
          </cell>
        </row>
        <row r="1702">
          <cell r="N1702" t="e">
            <v>#REF!</v>
          </cell>
          <cell r="O1702" t="e">
            <v>#REF!</v>
          </cell>
          <cell r="P1702" t="e">
            <v>#REF!</v>
          </cell>
          <cell r="Q1702" t="e">
            <v>#REF!</v>
          </cell>
        </row>
        <row r="1703">
          <cell r="N1703" t="e">
            <v>#REF!</v>
          </cell>
          <cell r="O1703" t="e">
            <v>#REF!</v>
          </cell>
          <cell r="P1703" t="e">
            <v>#REF!</v>
          </cell>
          <cell r="Q1703" t="e">
            <v>#REF!</v>
          </cell>
        </row>
        <row r="1704">
          <cell r="N1704" t="e">
            <v>#REF!</v>
          </cell>
          <cell r="O1704" t="e">
            <v>#REF!</v>
          </cell>
          <cell r="P1704" t="e">
            <v>#REF!</v>
          </cell>
          <cell r="Q1704" t="e">
            <v>#REF!</v>
          </cell>
        </row>
        <row r="1705">
          <cell r="N1705" t="e">
            <v>#REF!</v>
          </cell>
          <cell r="O1705" t="e">
            <v>#REF!</v>
          </cell>
          <cell r="P1705" t="e">
            <v>#REF!</v>
          </cell>
          <cell r="Q1705" t="e">
            <v>#REF!</v>
          </cell>
        </row>
        <row r="1706">
          <cell r="N1706" t="e">
            <v>#REF!</v>
          </cell>
          <cell r="O1706" t="e">
            <v>#REF!</v>
          </cell>
          <cell r="P1706" t="e">
            <v>#REF!</v>
          </cell>
          <cell r="Q1706" t="e">
            <v>#REF!</v>
          </cell>
        </row>
        <row r="1707">
          <cell r="N1707" t="e">
            <v>#REF!</v>
          </cell>
          <cell r="O1707" t="e">
            <v>#REF!</v>
          </cell>
          <cell r="P1707" t="e">
            <v>#REF!</v>
          </cell>
          <cell r="Q1707" t="e">
            <v>#REF!</v>
          </cell>
        </row>
        <row r="1708">
          <cell r="N1708" t="e">
            <v>#REF!</v>
          </cell>
          <cell r="O1708" t="e">
            <v>#REF!</v>
          </cell>
          <cell r="P1708" t="e">
            <v>#REF!</v>
          </cell>
          <cell r="Q1708" t="e">
            <v>#REF!</v>
          </cell>
        </row>
        <row r="1709">
          <cell r="N1709" t="e">
            <v>#REF!</v>
          </cell>
          <cell r="O1709" t="e">
            <v>#REF!</v>
          </cell>
          <cell r="P1709" t="e">
            <v>#REF!</v>
          </cell>
          <cell r="Q1709" t="e">
            <v>#REF!</v>
          </cell>
        </row>
        <row r="1710">
          <cell r="N1710" t="e">
            <v>#REF!</v>
          </cell>
          <cell r="O1710" t="e">
            <v>#REF!</v>
          </cell>
          <cell r="P1710" t="e">
            <v>#REF!</v>
          </cell>
          <cell r="Q1710" t="e">
            <v>#REF!</v>
          </cell>
        </row>
        <row r="1711">
          <cell r="N1711" t="e">
            <v>#REF!</v>
          </cell>
          <cell r="O1711" t="e">
            <v>#REF!</v>
          </cell>
          <cell r="P1711" t="e">
            <v>#REF!</v>
          </cell>
          <cell r="Q1711" t="e">
            <v>#REF!</v>
          </cell>
        </row>
        <row r="1712">
          <cell r="N1712" t="e">
            <v>#REF!</v>
          </cell>
          <cell r="O1712" t="e">
            <v>#REF!</v>
          </cell>
          <cell r="P1712" t="e">
            <v>#REF!</v>
          </cell>
          <cell r="Q1712" t="e">
            <v>#REF!</v>
          </cell>
        </row>
        <row r="1713">
          <cell r="N1713" t="e">
            <v>#REF!</v>
          </cell>
          <cell r="O1713" t="e">
            <v>#REF!</v>
          </cell>
          <cell r="P1713" t="e">
            <v>#REF!</v>
          </cell>
          <cell r="Q1713" t="e">
            <v>#REF!</v>
          </cell>
        </row>
        <row r="1714">
          <cell r="N1714" t="e">
            <v>#REF!</v>
          </cell>
          <cell r="O1714" t="e">
            <v>#REF!</v>
          </cell>
          <cell r="P1714" t="e">
            <v>#REF!</v>
          </cell>
          <cell r="Q1714" t="e">
            <v>#REF!</v>
          </cell>
        </row>
        <row r="1715">
          <cell r="N1715" t="e">
            <v>#REF!</v>
          </cell>
          <cell r="O1715" t="e">
            <v>#REF!</v>
          </cell>
          <cell r="P1715" t="e">
            <v>#REF!</v>
          </cell>
          <cell r="Q1715" t="e">
            <v>#REF!</v>
          </cell>
        </row>
        <row r="1716">
          <cell r="N1716" t="e">
            <v>#REF!</v>
          </cell>
          <cell r="O1716" t="e">
            <v>#REF!</v>
          </cell>
          <cell r="P1716" t="e">
            <v>#REF!</v>
          </cell>
          <cell r="Q1716" t="e">
            <v>#REF!</v>
          </cell>
        </row>
        <row r="1717">
          <cell r="N1717" t="e">
            <v>#REF!</v>
          </cell>
          <cell r="O1717" t="e">
            <v>#REF!</v>
          </cell>
          <cell r="P1717" t="e">
            <v>#REF!</v>
          </cell>
          <cell r="Q1717" t="e">
            <v>#REF!</v>
          </cell>
        </row>
        <row r="1718">
          <cell r="N1718" t="e">
            <v>#REF!</v>
          </cell>
          <cell r="O1718" t="e">
            <v>#REF!</v>
          </cell>
          <cell r="P1718" t="e">
            <v>#REF!</v>
          </cell>
          <cell r="Q1718" t="e">
            <v>#REF!</v>
          </cell>
        </row>
        <row r="1719">
          <cell r="N1719" t="e">
            <v>#REF!</v>
          </cell>
          <cell r="O1719" t="e">
            <v>#REF!</v>
          </cell>
          <cell r="P1719" t="e">
            <v>#REF!</v>
          </cell>
          <cell r="Q1719" t="e">
            <v>#REF!</v>
          </cell>
        </row>
        <row r="1720">
          <cell r="N1720" t="e">
            <v>#REF!</v>
          </cell>
          <cell r="O1720" t="e">
            <v>#REF!</v>
          </cell>
          <cell r="P1720" t="e">
            <v>#REF!</v>
          </cell>
          <cell r="Q1720" t="e">
            <v>#REF!</v>
          </cell>
        </row>
        <row r="1721">
          <cell r="N1721" t="e">
            <v>#REF!</v>
          </cell>
          <cell r="O1721" t="e">
            <v>#REF!</v>
          </cell>
          <cell r="P1721" t="e">
            <v>#REF!</v>
          </cell>
          <cell r="Q1721" t="e">
            <v>#REF!</v>
          </cell>
        </row>
        <row r="1722">
          <cell r="N1722" t="e">
            <v>#REF!</v>
          </cell>
          <cell r="O1722" t="e">
            <v>#REF!</v>
          </cell>
          <cell r="P1722" t="e">
            <v>#REF!</v>
          </cell>
          <cell r="Q1722" t="e">
            <v>#REF!</v>
          </cell>
        </row>
        <row r="1723">
          <cell r="N1723" t="e">
            <v>#REF!</v>
          </cell>
          <cell r="O1723" t="e">
            <v>#REF!</v>
          </cell>
          <cell r="P1723" t="e">
            <v>#REF!</v>
          </cell>
          <cell r="Q1723" t="e">
            <v>#REF!</v>
          </cell>
        </row>
        <row r="1724">
          <cell r="N1724" t="e">
            <v>#REF!</v>
          </cell>
          <cell r="O1724" t="e">
            <v>#REF!</v>
          </cell>
          <cell r="P1724" t="e">
            <v>#REF!</v>
          </cell>
          <cell r="Q1724" t="e">
            <v>#REF!</v>
          </cell>
        </row>
        <row r="1725">
          <cell r="N1725" t="e">
            <v>#REF!</v>
          </cell>
          <cell r="O1725" t="e">
            <v>#REF!</v>
          </cell>
          <cell r="P1725" t="e">
            <v>#REF!</v>
          </cell>
          <cell r="Q1725" t="e">
            <v>#REF!</v>
          </cell>
        </row>
        <row r="1726">
          <cell r="N1726" t="e">
            <v>#REF!</v>
          </cell>
          <cell r="O1726" t="e">
            <v>#REF!</v>
          </cell>
          <cell r="P1726" t="e">
            <v>#REF!</v>
          </cell>
          <cell r="Q1726" t="e">
            <v>#REF!</v>
          </cell>
        </row>
        <row r="1727">
          <cell r="N1727" t="e">
            <v>#REF!</v>
          </cell>
          <cell r="O1727" t="e">
            <v>#REF!</v>
          </cell>
          <cell r="P1727" t="e">
            <v>#REF!</v>
          </cell>
          <cell r="Q1727" t="e">
            <v>#REF!</v>
          </cell>
        </row>
        <row r="1728">
          <cell r="N1728" t="e">
            <v>#REF!</v>
          </cell>
          <cell r="O1728" t="e">
            <v>#REF!</v>
          </cell>
          <cell r="P1728" t="e">
            <v>#REF!</v>
          </cell>
          <cell r="Q1728" t="e">
            <v>#REF!</v>
          </cell>
        </row>
        <row r="1729">
          <cell r="N1729" t="e">
            <v>#REF!</v>
          </cell>
          <cell r="O1729" t="e">
            <v>#REF!</v>
          </cell>
          <cell r="P1729" t="e">
            <v>#REF!</v>
          </cell>
          <cell r="Q1729" t="e">
            <v>#REF!</v>
          </cell>
        </row>
        <row r="1730">
          <cell r="N1730" t="e">
            <v>#REF!</v>
          </cell>
          <cell r="O1730" t="e">
            <v>#REF!</v>
          </cell>
          <cell r="P1730" t="e">
            <v>#REF!</v>
          </cell>
          <cell r="Q1730" t="e">
            <v>#REF!</v>
          </cell>
        </row>
        <row r="1731">
          <cell r="N1731" t="e">
            <v>#REF!</v>
          </cell>
          <cell r="O1731" t="e">
            <v>#REF!</v>
          </cell>
          <cell r="P1731" t="e">
            <v>#REF!</v>
          </cell>
          <cell r="Q1731" t="e">
            <v>#REF!</v>
          </cell>
        </row>
        <row r="1732">
          <cell r="N1732" t="e">
            <v>#REF!</v>
          </cell>
          <cell r="O1732" t="e">
            <v>#REF!</v>
          </cell>
          <cell r="P1732" t="e">
            <v>#REF!</v>
          </cell>
          <cell r="Q1732" t="e">
            <v>#REF!</v>
          </cell>
        </row>
        <row r="1733">
          <cell r="N1733" t="e">
            <v>#REF!</v>
          </cell>
          <cell r="O1733" t="e">
            <v>#REF!</v>
          </cell>
          <cell r="P1733" t="e">
            <v>#REF!</v>
          </cell>
          <cell r="Q1733" t="e">
            <v>#REF!</v>
          </cell>
        </row>
        <row r="1734">
          <cell r="N1734" t="e">
            <v>#REF!</v>
          </cell>
          <cell r="O1734" t="e">
            <v>#REF!</v>
          </cell>
          <cell r="P1734" t="e">
            <v>#REF!</v>
          </cell>
          <cell r="Q1734" t="e">
            <v>#REF!</v>
          </cell>
        </row>
        <row r="1735">
          <cell r="N1735" t="e">
            <v>#REF!</v>
          </cell>
          <cell r="O1735" t="e">
            <v>#REF!</v>
          </cell>
          <cell r="P1735" t="e">
            <v>#REF!</v>
          </cell>
          <cell r="Q1735" t="e">
            <v>#REF!</v>
          </cell>
        </row>
        <row r="1736">
          <cell r="N1736" t="e">
            <v>#REF!</v>
          </cell>
          <cell r="O1736" t="e">
            <v>#REF!</v>
          </cell>
          <cell r="P1736" t="e">
            <v>#REF!</v>
          </cell>
          <cell r="Q1736" t="e">
            <v>#REF!</v>
          </cell>
        </row>
        <row r="1737">
          <cell r="N1737" t="e">
            <v>#REF!</v>
          </cell>
          <cell r="O1737" t="e">
            <v>#REF!</v>
          </cell>
          <cell r="P1737" t="e">
            <v>#REF!</v>
          </cell>
          <cell r="Q1737" t="e">
            <v>#REF!</v>
          </cell>
        </row>
        <row r="1738">
          <cell r="N1738" t="e">
            <v>#REF!</v>
          </cell>
          <cell r="O1738" t="e">
            <v>#REF!</v>
          </cell>
          <cell r="P1738" t="e">
            <v>#REF!</v>
          </cell>
          <cell r="Q1738" t="e">
            <v>#REF!</v>
          </cell>
        </row>
        <row r="1739">
          <cell r="N1739" t="e">
            <v>#REF!</v>
          </cell>
          <cell r="O1739" t="e">
            <v>#REF!</v>
          </cell>
          <cell r="P1739" t="e">
            <v>#REF!</v>
          </cell>
          <cell r="Q1739" t="e">
            <v>#REF!</v>
          </cell>
        </row>
        <row r="1740">
          <cell r="N1740" t="e">
            <v>#REF!</v>
          </cell>
          <cell r="O1740" t="e">
            <v>#REF!</v>
          </cell>
          <cell r="P1740" t="e">
            <v>#REF!</v>
          </cell>
          <cell r="Q1740" t="e">
            <v>#REF!</v>
          </cell>
        </row>
        <row r="1741">
          <cell r="N1741" t="e">
            <v>#REF!</v>
          </cell>
          <cell r="O1741" t="e">
            <v>#REF!</v>
          </cell>
          <cell r="P1741" t="e">
            <v>#REF!</v>
          </cell>
          <cell r="Q1741" t="e">
            <v>#REF!</v>
          </cell>
        </row>
        <row r="1742">
          <cell r="N1742" t="e">
            <v>#REF!</v>
          </cell>
          <cell r="O1742" t="e">
            <v>#REF!</v>
          </cell>
          <cell r="P1742" t="e">
            <v>#REF!</v>
          </cell>
          <cell r="Q1742" t="e">
            <v>#REF!</v>
          </cell>
        </row>
        <row r="1743">
          <cell r="N1743" t="e">
            <v>#REF!</v>
          </cell>
          <cell r="O1743" t="e">
            <v>#REF!</v>
          </cell>
          <cell r="P1743" t="e">
            <v>#REF!</v>
          </cell>
          <cell r="Q1743" t="e">
            <v>#REF!</v>
          </cell>
        </row>
        <row r="1744">
          <cell r="N1744" t="e">
            <v>#REF!</v>
          </cell>
          <cell r="O1744" t="e">
            <v>#REF!</v>
          </cell>
          <cell r="P1744" t="e">
            <v>#REF!</v>
          </cell>
          <cell r="Q1744" t="e">
            <v>#REF!</v>
          </cell>
        </row>
        <row r="1745">
          <cell r="N1745" t="e">
            <v>#REF!</v>
          </cell>
          <cell r="O1745" t="e">
            <v>#REF!</v>
          </cell>
          <cell r="P1745" t="e">
            <v>#REF!</v>
          </cell>
          <cell r="Q1745" t="e">
            <v>#REF!</v>
          </cell>
        </row>
        <row r="1746">
          <cell r="N1746" t="e">
            <v>#REF!</v>
          </cell>
          <cell r="O1746" t="e">
            <v>#REF!</v>
          </cell>
          <cell r="P1746" t="e">
            <v>#REF!</v>
          </cell>
          <cell r="Q1746" t="e">
            <v>#REF!</v>
          </cell>
        </row>
        <row r="1747">
          <cell r="N1747" t="e">
            <v>#REF!</v>
          </cell>
          <cell r="O1747" t="e">
            <v>#REF!</v>
          </cell>
          <cell r="P1747" t="e">
            <v>#REF!</v>
          </cell>
          <cell r="Q1747" t="e">
            <v>#REF!</v>
          </cell>
        </row>
        <row r="1748">
          <cell r="N1748" t="e">
            <v>#REF!</v>
          </cell>
          <cell r="O1748" t="e">
            <v>#REF!</v>
          </cell>
          <cell r="P1748" t="e">
            <v>#REF!</v>
          </cell>
          <cell r="Q1748" t="e">
            <v>#REF!</v>
          </cell>
        </row>
        <row r="1749">
          <cell r="N1749" t="e">
            <v>#REF!</v>
          </cell>
          <cell r="O1749" t="e">
            <v>#REF!</v>
          </cell>
          <cell r="P1749" t="e">
            <v>#REF!</v>
          </cell>
          <cell r="Q1749" t="e">
            <v>#REF!</v>
          </cell>
        </row>
        <row r="1750">
          <cell r="N1750" t="e">
            <v>#REF!</v>
          </cell>
          <cell r="O1750" t="e">
            <v>#REF!</v>
          </cell>
          <cell r="P1750" t="e">
            <v>#REF!</v>
          </cell>
          <cell r="Q1750" t="e">
            <v>#REF!</v>
          </cell>
        </row>
        <row r="1751">
          <cell r="N1751" t="e">
            <v>#REF!</v>
          </cell>
          <cell r="O1751" t="e">
            <v>#REF!</v>
          </cell>
          <cell r="P1751" t="e">
            <v>#REF!</v>
          </cell>
          <cell r="Q1751" t="e">
            <v>#REF!</v>
          </cell>
        </row>
        <row r="1752">
          <cell r="N1752" t="e">
            <v>#REF!</v>
          </cell>
          <cell r="O1752" t="e">
            <v>#REF!</v>
          </cell>
          <cell r="P1752" t="e">
            <v>#REF!</v>
          </cell>
          <cell r="Q1752" t="e">
            <v>#REF!</v>
          </cell>
        </row>
        <row r="1753">
          <cell r="N1753" t="e">
            <v>#REF!</v>
          </cell>
          <cell r="O1753" t="e">
            <v>#REF!</v>
          </cell>
          <cell r="P1753" t="e">
            <v>#REF!</v>
          </cell>
          <cell r="Q1753" t="e">
            <v>#REF!</v>
          </cell>
        </row>
        <row r="1754">
          <cell r="N1754" t="e">
            <v>#REF!</v>
          </cell>
          <cell r="O1754" t="e">
            <v>#REF!</v>
          </cell>
          <cell r="P1754" t="e">
            <v>#REF!</v>
          </cell>
          <cell r="Q1754" t="e">
            <v>#REF!</v>
          </cell>
        </row>
        <row r="1755">
          <cell r="N1755" t="e">
            <v>#REF!</v>
          </cell>
          <cell r="O1755" t="e">
            <v>#REF!</v>
          </cell>
          <cell r="P1755" t="e">
            <v>#REF!</v>
          </cell>
          <cell r="Q1755" t="e">
            <v>#REF!</v>
          </cell>
        </row>
        <row r="1756">
          <cell r="N1756" t="e">
            <v>#REF!</v>
          </cell>
          <cell r="O1756" t="e">
            <v>#REF!</v>
          </cell>
          <cell r="P1756" t="e">
            <v>#REF!</v>
          </cell>
          <cell r="Q1756" t="e">
            <v>#REF!</v>
          </cell>
        </row>
        <row r="1757">
          <cell r="N1757" t="e">
            <v>#REF!</v>
          </cell>
          <cell r="O1757" t="e">
            <v>#REF!</v>
          </cell>
          <cell r="P1757" t="e">
            <v>#REF!</v>
          </cell>
          <cell r="Q1757" t="e">
            <v>#REF!</v>
          </cell>
        </row>
        <row r="1758">
          <cell r="N1758" t="e">
            <v>#REF!</v>
          </cell>
          <cell r="O1758" t="e">
            <v>#REF!</v>
          </cell>
          <cell r="P1758" t="e">
            <v>#REF!</v>
          </cell>
          <cell r="Q1758" t="e">
            <v>#REF!</v>
          </cell>
        </row>
        <row r="1759">
          <cell r="N1759" t="e">
            <v>#REF!</v>
          </cell>
          <cell r="O1759" t="e">
            <v>#REF!</v>
          </cell>
          <cell r="P1759" t="e">
            <v>#REF!</v>
          </cell>
          <cell r="Q1759" t="e">
            <v>#REF!</v>
          </cell>
        </row>
        <row r="1760">
          <cell r="N1760" t="e">
            <v>#REF!</v>
          </cell>
          <cell r="O1760" t="e">
            <v>#REF!</v>
          </cell>
          <cell r="P1760" t="e">
            <v>#REF!</v>
          </cell>
          <cell r="Q1760" t="e">
            <v>#REF!</v>
          </cell>
        </row>
        <row r="1761">
          <cell r="N1761" t="e">
            <v>#REF!</v>
          </cell>
          <cell r="O1761" t="e">
            <v>#REF!</v>
          </cell>
          <cell r="P1761" t="e">
            <v>#REF!</v>
          </cell>
          <cell r="Q1761" t="e">
            <v>#REF!</v>
          </cell>
        </row>
        <row r="1762">
          <cell r="N1762" t="e">
            <v>#REF!</v>
          </cell>
          <cell r="O1762" t="e">
            <v>#REF!</v>
          </cell>
          <cell r="P1762" t="e">
            <v>#REF!</v>
          </cell>
          <cell r="Q1762" t="e">
            <v>#REF!</v>
          </cell>
        </row>
        <row r="1763">
          <cell r="N1763" t="e">
            <v>#REF!</v>
          </cell>
          <cell r="O1763" t="e">
            <v>#REF!</v>
          </cell>
          <cell r="P1763" t="e">
            <v>#REF!</v>
          </cell>
          <cell r="Q1763" t="e">
            <v>#REF!</v>
          </cell>
        </row>
        <row r="1764">
          <cell r="N1764" t="e">
            <v>#REF!</v>
          </cell>
          <cell r="O1764" t="e">
            <v>#REF!</v>
          </cell>
          <cell r="P1764" t="e">
            <v>#REF!</v>
          </cell>
          <cell r="Q1764" t="e">
            <v>#REF!</v>
          </cell>
        </row>
        <row r="1765">
          <cell r="N1765" t="e">
            <v>#REF!</v>
          </cell>
          <cell r="O1765" t="e">
            <v>#REF!</v>
          </cell>
          <cell r="P1765" t="e">
            <v>#REF!</v>
          </cell>
          <cell r="Q1765" t="e">
            <v>#REF!</v>
          </cell>
        </row>
        <row r="1766">
          <cell r="N1766" t="e">
            <v>#REF!</v>
          </cell>
          <cell r="O1766" t="e">
            <v>#REF!</v>
          </cell>
          <cell r="P1766" t="e">
            <v>#REF!</v>
          </cell>
          <cell r="Q1766" t="e">
            <v>#REF!</v>
          </cell>
        </row>
        <row r="1767">
          <cell r="N1767" t="e">
            <v>#REF!</v>
          </cell>
          <cell r="O1767" t="e">
            <v>#REF!</v>
          </cell>
          <cell r="P1767" t="e">
            <v>#REF!</v>
          </cell>
          <cell r="Q1767" t="e">
            <v>#REF!</v>
          </cell>
        </row>
        <row r="1768">
          <cell r="N1768" t="e">
            <v>#REF!</v>
          </cell>
          <cell r="O1768" t="e">
            <v>#REF!</v>
          </cell>
          <cell r="P1768" t="e">
            <v>#REF!</v>
          </cell>
          <cell r="Q1768" t="e">
            <v>#REF!</v>
          </cell>
        </row>
        <row r="1769">
          <cell r="N1769" t="e">
            <v>#REF!</v>
          </cell>
          <cell r="O1769" t="e">
            <v>#REF!</v>
          </cell>
          <cell r="P1769" t="e">
            <v>#REF!</v>
          </cell>
          <cell r="Q1769" t="e">
            <v>#REF!</v>
          </cell>
        </row>
        <row r="1770">
          <cell r="N1770" t="e">
            <v>#REF!</v>
          </cell>
          <cell r="O1770" t="e">
            <v>#REF!</v>
          </cell>
          <cell r="P1770" t="e">
            <v>#REF!</v>
          </cell>
          <cell r="Q1770" t="e">
            <v>#REF!</v>
          </cell>
        </row>
        <row r="1771">
          <cell r="N1771" t="e">
            <v>#REF!</v>
          </cell>
          <cell r="O1771" t="e">
            <v>#REF!</v>
          </cell>
          <cell r="P1771" t="e">
            <v>#REF!</v>
          </cell>
          <cell r="Q1771" t="e">
            <v>#REF!</v>
          </cell>
        </row>
        <row r="1772">
          <cell r="N1772" t="e">
            <v>#REF!</v>
          </cell>
          <cell r="O1772" t="e">
            <v>#REF!</v>
          </cell>
          <cell r="P1772" t="e">
            <v>#REF!</v>
          </cell>
          <cell r="Q1772" t="e">
            <v>#REF!</v>
          </cell>
        </row>
        <row r="1773">
          <cell r="N1773" t="e">
            <v>#REF!</v>
          </cell>
          <cell r="O1773" t="e">
            <v>#REF!</v>
          </cell>
          <cell r="P1773" t="e">
            <v>#REF!</v>
          </cell>
          <cell r="Q1773" t="e">
            <v>#REF!</v>
          </cell>
        </row>
        <row r="1774">
          <cell r="N1774" t="e">
            <v>#REF!</v>
          </cell>
          <cell r="O1774" t="e">
            <v>#REF!</v>
          </cell>
          <cell r="P1774" t="e">
            <v>#REF!</v>
          </cell>
          <cell r="Q1774" t="e">
            <v>#REF!</v>
          </cell>
        </row>
        <row r="1775">
          <cell r="N1775" t="e">
            <v>#REF!</v>
          </cell>
          <cell r="O1775" t="e">
            <v>#REF!</v>
          </cell>
          <cell r="P1775" t="e">
            <v>#REF!</v>
          </cell>
          <cell r="Q1775" t="e">
            <v>#REF!</v>
          </cell>
        </row>
        <row r="1776">
          <cell r="N1776" t="e">
            <v>#REF!</v>
          </cell>
          <cell r="O1776" t="e">
            <v>#REF!</v>
          </cell>
          <cell r="P1776" t="e">
            <v>#REF!</v>
          </cell>
          <cell r="Q1776" t="e">
            <v>#REF!</v>
          </cell>
        </row>
        <row r="1777">
          <cell r="N1777" t="e">
            <v>#REF!</v>
          </cell>
          <cell r="O1777" t="e">
            <v>#REF!</v>
          </cell>
          <cell r="P1777" t="e">
            <v>#REF!</v>
          </cell>
          <cell r="Q1777" t="e">
            <v>#REF!</v>
          </cell>
        </row>
        <row r="1778">
          <cell r="N1778" t="e">
            <v>#REF!</v>
          </cell>
          <cell r="O1778" t="e">
            <v>#REF!</v>
          </cell>
          <cell r="P1778" t="e">
            <v>#REF!</v>
          </cell>
          <cell r="Q1778" t="e">
            <v>#REF!</v>
          </cell>
        </row>
        <row r="1779">
          <cell r="N1779" t="e">
            <v>#REF!</v>
          </cell>
          <cell r="O1779" t="e">
            <v>#REF!</v>
          </cell>
          <cell r="P1779" t="e">
            <v>#REF!</v>
          </cell>
          <cell r="Q1779" t="e">
            <v>#REF!</v>
          </cell>
        </row>
        <row r="1780">
          <cell r="N1780" t="e">
            <v>#REF!</v>
          </cell>
          <cell r="O1780" t="e">
            <v>#REF!</v>
          </cell>
          <cell r="P1780" t="e">
            <v>#REF!</v>
          </cell>
          <cell r="Q1780" t="e">
            <v>#REF!</v>
          </cell>
        </row>
        <row r="1781">
          <cell r="N1781" t="e">
            <v>#REF!</v>
          </cell>
          <cell r="O1781" t="e">
            <v>#REF!</v>
          </cell>
          <cell r="P1781" t="e">
            <v>#REF!</v>
          </cell>
          <cell r="Q1781" t="e">
            <v>#REF!</v>
          </cell>
        </row>
        <row r="1782">
          <cell r="N1782" t="e">
            <v>#REF!</v>
          </cell>
          <cell r="O1782" t="e">
            <v>#REF!</v>
          </cell>
          <cell r="P1782" t="e">
            <v>#REF!</v>
          </cell>
          <cell r="Q1782" t="e">
            <v>#REF!</v>
          </cell>
        </row>
        <row r="1783">
          <cell r="N1783" t="e">
            <v>#REF!</v>
          </cell>
          <cell r="O1783" t="e">
            <v>#REF!</v>
          </cell>
          <cell r="P1783" t="e">
            <v>#REF!</v>
          </cell>
          <cell r="Q1783" t="e">
            <v>#REF!</v>
          </cell>
        </row>
        <row r="1784">
          <cell r="N1784" t="e">
            <v>#REF!</v>
          </cell>
          <cell r="O1784" t="e">
            <v>#REF!</v>
          </cell>
          <cell r="P1784" t="e">
            <v>#REF!</v>
          </cell>
          <cell r="Q1784" t="e">
            <v>#REF!</v>
          </cell>
        </row>
        <row r="1785">
          <cell r="N1785" t="e">
            <v>#REF!</v>
          </cell>
          <cell r="O1785" t="e">
            <v>#REF!</v>
          </cell>
          <cell r="P1785" t="e">
            <v>#REF!</v>
          </cell>
          <cell r="Q1785" t="e">
            <v>#REF!</v>
          </cell>
        </row>
        <row r="1786">
          <cell r="N1786" t="e">
            <v>#REF!</v>
          </cell>
          <cell r="O1786" t="e">
            <v>#REF!</v>
          </cell>
          <cell r="P1786" t="e">
            <v>#REF!</v>
          </cell>
          <cell r="Q1786" t="e">
            <v>#REF!</v>
          </cell>
        </row>
        <row r="1787">
          <cell r="N1787" t="e">
            <v>#REF!</v>
          </cell>
          <cell r="O1787" t="e">
            <v>#REF!</v>
          </cell>
          <cell r="P1787" t="e">
            <v>#REF!</v>
          </cell>
          <cell r="Q1787" t="e">
            <v>#REF!</v>
          </cell>
        </row>
        <row r="1788">
          <cell r="N1788" t="e">
            <v>#REF!</v>
          </cell>
          <cell r="O1788" t="e">
            <v>#REF!</v>
          </cell>
          <cell r="P1788" t="e">
            <v>#REF!</v>
          </cell>
          <cell r="Q1788" t="e">
            <v>#REF!</v>
          </cell>
        </row>
        <row r="1789">
          <cell r="N1789" t="e">
            <v>#REF!</v>
          </cell>
          <cell r="O1789" t="e">
            <v>#REF!</v>
          </cell>
          <cell r="P1789" t="e">
            <v>#REF!</v>
          </cell>
          <cell r="Q1789" t="e">
            <v>#REF!</v>
          </cell>
        </row>
        <row r="1790">
          <cell r="N1790" t="e">
            <v>#REF!</v>
          </cell>
          <cell r="O1790" t="e">
            <v>#REF!</v>
          </cell>
          <cell r="P1790" t="e">
            <v>#REF!</v>
          </cell>
          <cell r="Q1790" t="e">
            <v>#REF!</v>
          </cell>
        </row>
        <row r="1791">
          <cell r="N1791" t="e">
            <v>#REF!</v>
          </cell>
          <cell r="O1791" t="e">
            <v>#REF!</v>
          </cell>
          <cell r="P1791" t="e">
            <v>#REF!</v>
          </cell>
          <cell r="Q1791" t="e">
            <v>#REF!</v>
          </cell>
        </row>
        <row r="1792">
          <cell r="N1792" t="e">
            <v>#REF!</v>
          </cell>
          <cell r="O1792" t="e">
            <v>#REF!</v>
          </cell>
          <cell r="P1792" t="e">
            <v>#REF!</v>
          </cell>
          <cell r="Q1792" t="e">
            <v>#REF!</v>
          </cell>
        </row>
        <row r="1793">
          <cell r="N1793" t="e">
            <v>#REF!</v>
          </cell>
          <cell r="O1793" t="e">
            <v>#REF!</v>
          </cell>
          <cell r="P1793" t="e">
            <v>#REF!</v>
          </cell>
          <cell r="Q1793" t="e">
            <v>#REF!</v>
          </cell>
        </row>
        <row r="1794">
          <cell r="N1794" t="e">
            <v>#REF!</v>
          </cell>
          <cell r="O1794" t="e">
            <v>#REF!</v>
          </cell>
          <cell r="P1794" t="e">
            <v>#REF!</v>
          </cell>
          <cell r="Q1794" t="e">
            <v>#REF!</v>
          </cell>
        </row>
        <row r="1795">
          <cell r="N1795" t="e">
            <v>#REF!</v>
          </cell>
          <cell r="O1795" t="e">
            <v>#REF!</v>
          </cell>
          <cell r="P1795" t="e">
            <v>#REF!</v>
          </cell>
          <cell r="Q1795" t="e">
            <v>#REF!</v>
          </cell>
        </row>
        <row r="1796">
          <cell r="N1796" t="e">
            <v>#REF!</v>
          </cell>
          <cell r="O1796" t="e">
            <v>#REF!</v>
          </cell>
          <cell r="P1796" t="e">
            <v>#REF!</v>
          </cell>
          <cell r="Q1796" t="e">
            <v>#REF!</v>
          </cell>
        </row>
        <row r="1797">
          <cell r="N1797" t="e">
            <v>#REF!</v>
          </cell>
          <cell r="O1797" t="e">
            <v>#REF!</v>
          </cell>
          <cell r="P1797" t="e">
            <v>#REF!</v>
          </cell>
          <cell r="Q1797" t="e">
            <v>#REF!</v>
          </cell>
        </row>
        <row r="1798">
          <cell r="N1798" t="e">
            <v>#REF!</v>
          </cell>
          <cell r="O1798" t="e">
            <v>#REF!</v>
          </cell>
          <cell r="P1798" t="e">
            <v>#REF!</v>
          </cell>
          <cell r="Q1798" t="e">
            <v>#REF!</v>
          </cell>
        </row>
        <row r="1799">
          <cell r="N1799" t="e">
            <v>#REF!</v>
          </cell>
          <cell r="O1799" t="e">
            <v>#REF!</v>
          </cell>
          <cell r="P1799" t="e">
            <v>#REF!</v>
          </cell>
          <cell r="Q1799" t="e">
            <v>#REF!</v>
          </cell>
        </row>
        <row r="1800">
          <cell r="N1800" t="e">
            <v>#REF!</v>
          </cell>
          <cell r="O1800" t="e">
            <v>#REF!</v>
          </cell>
          <cell r="P1800" t="e">
            <v>#REF!</v>
          </cell>
          <cell r="Q1800" t="e">
            <v>#REF!</v>
          </cell>
        </row>
        <row r="1801">
          <cell r="N1801" t="e">
            <v>#REF!</v>
          </cell>
          <cell r="O1801" t="e">
            <v>#REF!</v>
          </cell>
          <cell r="P1801" t="e">
            <v>#REF!</v>
          </cell>
          <cell r="Q1801" t="e">
            <v>#REF!</v>
          </cell>
        </row>
        <row r="1802">
          <cell r="N1802" t="e">
            <v>#REF!</v>
          </cell>
          <cell r="O1802" t="e">
            <v>#REF!</v>
          </cell>
          <cell r="P1802" t="e">
            <v>#REF!</v>
          </cell>
          <cell r="Q1802" t="e">
            <v>#REF!</v>
          </cell>
        </row>
        <row r="1803">
          <cell r="N1803" t="e">
            <v>#REF!</v>
          </cell>
          <cell r="O1803" t="e">
            <v>#REF!</v>
          </cell>
          <cell r="P1803" t="e">
            <v>#REF!</v>
          </cell>
          <cell r="Q1803" t="e">
            <v>#REF!</v>
          </cell>
        </row>
        <row r="1804">
          <cell r="N1804" t="e">
            <v>#REF!</v>
          </cell>
          <cell r="O1804" t="e">
            <v>#REF!</v>
          </cell>
          <cell r="P1804" t="e">
            <v>#REF!</v>
          </cell>
          <cell r="Q1804" t="e">
            <v>#REF!</v>
          </cell>
        </row>
        <row r="1805">
          <cell r="N1805" t="e">
            <v>#REF!</v>
          </cell>
          <cell r="O1805" t="e">
            <v>#REF!</v>
          </cell>
          <cell r="P1805" t="e">
            <v>#REF!</v>
          </cell>
          <cell r="Q1805" t="e">
            <v>#REF!</v>
          </cell>
        </row>
        <row r="1806">
          <cell r="N1806" t="e">
            <v>#REF!</v>
          </cell>
          <cell r="O1806" t="e">
            <v>#REF!</v>
          </cell>
          <cell r="P1806" t="e">
            <v>#REF!</v>
          </cell>
          <cell r="Q1806" t="e">
            <v>#REF!</v>
          </cell>
        </row>
        <row r="1807">
          <cell r="N1807" t="e">
            <v>#REF!</v>
          </cell>
          <cell r="O1807" t="e">
            <v>#REF!</v>
          </cell>
          <cell r="P1807" t="e">
            <v>#REF!</v>
          </cell>
          <cell r="Q1807" t="e">
            <v>#REF!</v>
          </cell>
        </row>
        <row r="1808">
          <cell r="N1808" t="e">
            <v>#REF!</v>
          </cell>
          <cell r="O1808" t="e">
            <v>#REF!</v>
          </cell>
          <cell r="P1808" t="e">
            <v>#REF!</v>
          </cell>
          <cell r="Q1808" t="e">
            <v>#REF!</v>
          </cell>
        </row>
        <row r="1809">
          <cell r="N1809" t="e">
            <v>#REF!</v>
          </cell>
          <cell r="O1809" t="e">
            <v>#REF!</v>
          </cell>
          <cell r="P1809" t="e">
            <v>#REF!</v>
          </cell>
          <cell r="Q1809" t="e">
            <v>#REF!</v>
          </cell>
        </row>
        <row r="1810">
          <cell r="N1810" t="e">
            <v>#REF!</v>
          </cell>
          <cell r="O1810" t="e">
            <v>#REF!</v>
          </cell>
          <cell r="P1810" t="e">
            <v>#REF!</v>
          </cell>
          <cell r="Q1810" t="e">
            <v>#REF!</v>
          </cell>
        </row>
        <row r="1811">
          <cell r="N1811" t="e">
            <v>#REF!</v>
          </cell>
          <cell r="O1811" t="e">
            <v>#REF!</v>
          </cell>
          <cell r="P1811" t="e">
            <v>#REF!</v>
          </cell>
          <cell r="Q1811" t="e">
            <v>#REF!</v>
          </cell>
        </row>
        <row r="1812">
          <cell r="N1812" t="e">
            <v>#REF!</v>
          </cell>
          <cell r="O1812" t="e">
            <v>#REF!</v>
          </cell>
          <cell r="P1812" t="e">
            <v>#REF!</v>
          </cell>
          <cell r="Q1812" t="e">
            <v>#REF!</v>
          </cell>
        </row>
        <row r="1813">
          <cell r="N1813" t="e">
            <v>#REF!</v>
          </cell>
          <cell r="O1813" t="e">
            <v>#REF!</v>
          </cell>
          <cell r="P1813" t="e">
            <v>#REF!</v>
          </cell>
          <cell r="Q1813" t="e">
            <v>#REF!</v>
          </cell>
        </row>
        <row r="1814">
          <cell r="N1814" t="e">
            <v>#REF!</v>
          </cell>
          <cell r="O1814" t="e">
            <v>#REF!</v>
          </cell>
          <cell r="P1814" t="e">
            <v>#REF!</v>
          </cell>
          <cell r="Q1814" t="e">
            <v>#REF!</v>
          </cell>
        </row>
        <row r="1815">
          <cell r="N1815" t="e">
            <v>#REF!</v>
          </cell>
          <cell r="O1815" t="e">
            <v>#REF!</v>
          </cell>
          <cell r="P1815" t="e">
            <v>#REF!</v>
          </cell>
          <cell r="Q1815" t="e">
            <v>#REF!</v>
          </cell>
        </row>
        <row r="1816">
          <cell r="N1816" t="e">
            <v>#REF!</v>
          </cell>
          <cell r="O1816" t="e">
            <v>#REF!</v>
          </cell>
          <cell r="P1816" t="e">
            <v>#REF!</v>
          </cell>
          <cell r="Q1816" t="e">
            <v>#REF!</v>
          </cell>
        </row>
        <row r="1817">
          <cell r="N1817" t="e">
            <v>#REF!</v>
          </cell>
          <cell r="O1817" t="e">
            <v>#REF!</v>
          </cell>
          <cell r="P1817" t="e">
            <v>#REF!</v>
          </cell>
          <cell r="Q1817" t="e">
            <v>#REF!</v>
          </cell>
        </row>
        <row r="1818">
          <cell r="N1818" t="e">
            <v>#REF!</v>
          </cell>
          <cell r="O1818" t="e">
            <v>#REF!</v>
          </cell>
          <cell r="P1818" t="e">
            <v>#REF!</v>
          </cell>
          <cell r="Q1818" t="e">
            <v>#REF!</v>
          </cell>
        </row>
        <row r="1819">
          <cell r="N1819" t="e">
            <v>#REF!</v>
          </cell>
          <cell r="O1819" t="e">
            <v>#REF!</v>
          </cell>
          <cell r="P1819" t="e">
            <v>#REF!</v>
          </cell>
          <cell r="Q1819" t="e">
            <v>#REF!</v>
          </cell>
        </row>
        <row r="1820">
          <cell r="N1820" t="e">
            <v>#REF!</v>
          </cell>
          <cell r="O1820" t="e">
            <v>#REF!</v>
          </cell>
          <cell r="P1820" t="e">
            <v>#REF!</v>
          </cell>
          <cell r="Q1820" t="e">
            <v>#REF!</v>
          </cell>
        </row>
        <row r="1821">
          <cell r="N1821" t="e">
            <v>#REF!</v>
          </cell>
          <cell r="O1821" t="e">
            <v>#REF!</v>
          </cell>
          <cell r="P1821" t="e">
            <v>#REF!</v>
          </cell>
          <cell r="Q1821" t="e">
            <v>#REF!</v>
          </cell>
        </row>
        <row r="1822">
          <cell r="N1822" t="e">
            <v>#REF!</v>
          </cell>
          <cell r="O1822" t="e">
            <v>#REF!</v>
          </cell>
          <cell r="P1822" t="e">
            <v>#REF!</v>
          </cell>
          <cell r="Q1822" t="e">
            <v>#REF!</v>
          </cell>
        </row>
        <row r="1823">
          <cell r="N1823" t="e">
            <v>#REF!</v>
          </cell>
          <cell r="O1823" t="e">
            <v>#REF!</v>
          </cell>
          <cell r="P1823" t="e">
            <v>#REF!</v>
          </cell>
          <cell r="Q1823" t="e">
            <v>#REF!</v>
          </cell>
        </row>
        <row r="1824">
          <cell r="N1824" t="e">
            <v>#REF!</v>
          </cell>
          <cell r="O1824" t="e">
            <v>#REF!</v>
          </cell>
          <cell r="P1824" t="e">
            <v>#REF!</v>
          </cell>
          <cell r="Q1824" t="e">
            <v>#REF!</v>
          </cell>
        </row>
        <row r="1825">
          <cell r="N1825" t="e">
            <v>#REF!</v>
          </cell>
          <cell r="O1825" t="e">
            <v>#REF!</v>
          </cell>
          <cell r="P1825" t="e">
            <v>#REF!</v>
          </cell>
          <cell r="Q1825" t="e">
            <v>#REF!</v>
          </cell>
        </row>
        <row r="1826">
          <cell r="N1826" t="e">
            <v>#REF!</v>
          </cell>
          <cell r="O1826" t="e">
            <v>#REF!</v>
          </cell>
          <cell r="P1826" t="e">
            <v>#REF!</v>
          </cell>
          <cell r="Q1826" t="e">
            <v>#REF!</v>
          </cell>
        </row>
        <row r="1827">
          <cell r="N1827" t="e">
            <v>#REF!</v>
          </cell>
          <cell r="O1827" t="e">
            <v>#REF!</v>
          </cell>
          <cell r="P1827" t="e">
            <v>#REF!</v>
          </cell>
          <cell r="Q1827" t="e">
            <v>#REF!</v>
          </cell>
        </row>
        <row r="1828">
          <cell r="N1828" t="e">
            <v>#REF!</v>
          </cell>
          <cell r="O1828" t="e">
            <v>#REF!</v>
          </cell>
          <cell r="P1828" t="e">
            <v>#REF!</v>
          </cell>
          <cell r="Q1828" t="e">
            <v>#REF!</v>
          </cell>
        </row>
        <row r="1829">
          <cell r="N1829" t="e">
            <v>#REF!</v>
          </cell>
          <cell r="O1829" t="e">
            <v>#REF!</v>
          </cell>
          <cell r="P1829" t="e">
            <v>#REF!</v>
          </cell>
          <cell r="Q1829" t="e">
            <v>#REF!</v>
          </cell>
        </row>
        <row r="1830">
          <cell r="N1830" t="e">
            <v>#REF!</v>
          </cell>
          <cell r="O1830" t="e">
            <v>#REF!</v>
          </cell>
          <cell r="P1830" t="e">
            <v>#REF!</v>
          </cell>
          <cell r="Q1830" t="e">
            <v>#REF!</v>
          </cell>
        </row>
        <row r="1831">
          <cell r="N1831" t="e">
            <v>#REF!</v>
          </cell>
          <cell r="O1831" t="e">
            <v>#REF!</v>
          </cell>
          <cell r="P1831" t="e">
            <v>#REF!</v>
          </cell>
          <cell r="Q1831" t="e">
            <v>#REF!</v>
          </cell>
        </row>
        <row r="1832">
          <cell r="N1832" t="e">
            <v>#REF!</v>
          </cell>
          <cell r="O1832" t="e">
            <v>#REF!</v>
          </cell>
          <cell r="P1832" t="e">
            <v>#REF!</v>
          </cell>
          <cell r="Q1832" t="e">
            <v>#REF!</v>
          </cell>
        </row>
        <row r="1833">
          <cell r="N1833" t="e">
            <v>#REF!</v>
          </cell>
          <cell r="O1833" t="e">
            <v>#REF!</v>
          </cell>
          <cell r="P1833" t="e">
            <v>#REF!</v>
          </cell>
          <cell r="Q1833" t="e">
            <v>#REF!</v>
          </cell>
        </row>
        <row r="1834">
          <cell r="N1834" t="e">
            <v>#REF!</v>
          </cell>
          <cell r="O1834" t="e">
            <v>#REF!</v>
          </cell>
          <cell r="P1834" t="e">
            <v>#REF!</v>
          </cell>
          <cell r="Q1834" t="e">
            <v>#REF!</v>
          </cell>
        </row>
        <row r="1835">
          <cell r="N1835" t="e">
            <v>#REF!</v>
          </cell>
          <cell r="O1835" t="e">
            <v>#REF!</v>
          </cell>
          <cell r="P1835" t="e">
            <v>#REF!</v>
          </cell>
          <cell r="Q1835" t="e">
            <v>#REF!</v>
          </cell>
        </row>
        <row r="1836">
          <cell r="N1836" t="e">
            <v>#REF!</v>
          </cell>
          <cell r="O1836" t="e">
            <v>#REF!</v>
          </cell>
          <cell r="P1836" t="e">
            <v>#REF!</v>
          </cell>
          <cell r="Q1836" t="e">
            <v>#REF!</v>
          </cell>
        </row>
        <row r="1837">
          <cell r="N1837" t="e">
            <v>#REF!</v>
          </cell>
          <cell r="O1837" t="e">
            <v>#REF!</v>
          </cell>
          <cell r="P1837" t="e">
            <v>#REF!</v>
          </cell>
          <cell r="Q1837" t="e">
            <v>#REF!</v>
          </cell>
        </row>
        <row r="1838">
          <cell r="N1838" t="e">
            <v>#REF!</v>
          </cell>
          <cell r="O1838" t="e">
            <v>#REF!</v>
          </cell>
          <cell r="P1838" t="e">
            <v>#REF!</v>
          </cell>
          <cell r="Q1838" t="e">
            <v>#REF!</v>
          </cell>
        </row>
        <row r="1839">
          <cell r="N1839" t="e">
            <v>#REF!</v>
          </cell>
          <cell r="O1839" t="e">
            <v>#REF!</v>
          </cell>
          <cell r="P1839" t="e">
            <v>#REF!</v>
          </cell>
          <cell r="Q1839" t="e">
            <v>#REF!</v>
          </cell>
        </row>
        <row r="1840">
          <cell r="N1840" t="e">
            <v>#REF!</v>
          </cell>
          <cell r="O1840" t="e">
            <v>#REF!</v>
          </cell>
          <cell r="P1840" t="e">
            <v>#REF!</v>
          </cell>
          <cell r="Q1840" t="e">
            <v>#REF!</v>
          </cell>
        </row>
        <row r="1841">
          <cell r="N1841" t="e">
            <v>#REF!</v>
          </cell>
          <cell r="O1841" t="e">
            <v>#REF!</v>
          </cell>
          <cell r="P1841" t="e">
            <v>#REF!</v>
          </cell>
          <cell r="Q1841" t="e">
            <v>#REF!</v>
          </cell>
        </row>
        <row r="1842">
          <cell r="N1842" t="e">
            <v>#REF!</v>
          </cell>
          <cell r="O1842" t="e">
            <v>#REF!</v>
          </cell>
          <cell r="P1842" t="e">
            <v>#REF!</v>
          </cell>
          <cell r="Q1842" t="e">
            <v>#REF!</v>
          </cell>
        </row>
        <row r="1843">
          <cell r="N1843" t="e">
            <v>#REF!</v>
          </cell>
          <cell r="O1843" t="e">
            <v>#REF!</v>
          </cell>
          <cell r="P1843" t="e">
            <v>#REF!</v>
          </cell>
          <cell r="Q1843" t="e">
            <v>#REF!</v>
          </cell>
        </row>
        <row r="1844">
          <cell r="N1844" t="e">
            <v>#REF!</v>
          </cell>
          <cell r="O1844" t="e">
            <v>#REF!</v>
          </cell>
          <cell r="P1844" t="e">
            <v>#REF!</v>
          </cell>
          <cell r="Q1844" t="e">
            <v>#REF!</v>
          </cell>
        </row>
        <row r="1845">
          <cell r="N1845" t="e">
            <v>#REF!</v>
          </cell>
          <cell r="O1845" t="e">
            <v>#REF!</v>
          </cell>
          <cell r="P1845" t="e">
            <v>#REF!</v>
          </cell>
          <cell r="Q1845" t="e">
            <v>#REF!</v>
          </cell>
        </row>
        <row r="1846">
          <cell r="N1846" t="e">
            <v>#REF!</v>
          </cell>
          <cell r="O1846" t="e">
            <v>#REF!</v>
          </cell>
          <cell r="P1846" t="e">
            <v>#REF!</v>
          </cell>
          <cell r="Q1846" t="e">
            <v>#REF!</v>
          </cell>
        </row>
        <row r="1847">
          <cell r="N1847" t="e">
            <v>#REF!</v>
          </cell>
          <cell r="O1847" t="e">
            <v>#REF!</v>
          </cell>
          <cell r="P1847" t="e">
            <v>#REF!</v>
          </cell>
          <cell r="Q1847" t="e">
            <v>#REF!</v>
          </cell>
        </row>
        <row r="1848">
          <cell r="N1848" t="e">
            <v>#REF!</v>
          </cell>
          <cell r="O1848" t="e">
            <v>#REF!</v>
          </cell>
          <cell r="P1848" t="e">
            <v>#REF!</v>
          </cell>
          <cell r="Q1848" t="e">
            <v>#REF!</v>
          </cell>
        </row>
        <row r="1849">
          <cell r="N1849" t="e">
            <v>#REF!</v>
          </cell>
          <cell r="O1849" t="e">
            <v>#REF!</v>
          </cell>
          <cell r="P1849" t="e">
            <v>#REF!</v>
          </cell>
          <cell r="Q1849" t="e">
            <v>#REF!</v>
          </cell>
        </row>
        <row r="1850">
          <cell r="N1850" t="e">
            <v>#REF!</v>
          </cell>
          <cell r="O1850" t="e">
            <v>#REF!</v>
          </cell>
          <cell r="P1850" t="e">
            <v>#REF!</v>
          </cell>
          <cell r="Q1850" t="e">
            <v>#REF!</v>
          </cell>
        </row>
        <row r="1851">
          <cell r="N1851" t="e">
            <v>#REF!</v>
          </cell>
          <cell r="O1851" t="e">
            <v>#REF!</v>
          </cell>
          <cell r="P1851" t="e">
            <v>#REF!</v>
          </cell>
          <cell r="Q1851" t="e">
            <v>#REF!</v>
          </cell>
        </row>
        <row r="1852">
          <cell r="N1852" t="e">
            <v>#REF!</v>
          </cell>
          <cell r="O1852" t="e">
            <v>#REF!</v>
          </cell>
          <cell r="P1852" t="e">
            <v>#REF!</v>
          </cell>
          <cell r="Q1852" t="e">
            <v>#REF!</v>
          </cell>
        </row>
        <row r="1853">
          <cell r="N1853" t="e">
            <v>#REF!</v>
          </cell>
          <cell r="O1853" t="e">
            <v>#REF!</v>
          </cell>
          <cell r="P1853" t="e">
            <v>#REF!</v>
          </cell>
          <cell r="Q1853" t="e">
            <v>#REF!</v>
          </cell>
        </row>
        <row r="1854">
          <cell r="N1854" t="e">
            <v>#REF!</v>
          </cell>
          <cell r="O1854" t="e">
            <v>#REF!</v>
          </cell>
          <cell r="P1854" t="e">
            <v>#REF!</v>
          </cell>
          <cell r="Q1854" t="e">
            <v>#REF!</v>
          </cell>
        </row>
        <row r="1855">
          <cell r="N1855" t="e">
            <v>#REF!</v>
          </cell>
          <cell r="O1855" t="e">
            <v>#REF!</v>
          </cell>
          <cell r="P1855" t="e">
            <v>#REF!</v>
          </cell>
          <cell r="Q1855" t="e">
            <v>#REF!</v>
          </cell>
        </row>
        <row r="1856">
          <cell r="N1856" t="e">
            <v>#REF!</v>
          </cell>
          <cell r="O1856" t="e">
            <v>#REF!</v>
          </cell>
          <cell r="P1856" t="e">
            <v>#REF!</v>
          </cell>
          <cell r="Q1856" t="e">
            <v>#REF!</v>
          </cell>
        </row>
        <row r="1857">
          <cell r="N1857" t="e">
            <v>#REF!</v>
          </cell>
          <cell r="O1857" t="e">
            <v>#REF!</v>
          </cell>
          <cell r="P1857" t="e">
            <v>#REF!</v>
          </cell>
          <cell r="Q1857" t="e">
            <v>#REF!</v>
          </cell>
        </row>
        <row r="1858">
          <cell r="N1858" t="e">
            <v>#REF!</v>
          </cell>
          <cell r="O1858" t="e">
            <v>#REF!</v>
          </cell>
          <cell r="P1858" t="e">
            <v>#REF!</v>
          </cell>
          <cell r="Q1858" t="e">
            <v>#REF!</v>
          </cell>
        </row>
        <row r="1859">
          <cell r="N1859" t="e">
            <v>#REF!</v>
          </cell>
          <cell r="O1859" t="e">
            <v>#REF!</v>
          </cell>
          <cell r="P1859" t="e">
            <v>#REF!</v>
          </cell>
          <cell r="Q1859" t="e">
            <v>#REF!</v>
          </cell>
        </row>
        <row r="1860">
          <cell r="N1860" t="e">
            <v>#REF!</v>
          </cell>
          <cell r="O1860" t="e">
            <v>#REF!</v>
          </cell>
          <cell r="P1860" t="e">
            <v>#REF!</v>
          </cell>
          <cell r="Q1860" t="e">
            <v>#REF!</v>
          </cell>
        </row>
        <row r="1861">
          <cell r="N1861" t="e">
            <v>#REF!</v>
          </cell>
          <cell r="O1861" t="e">
            <v>#REF!</v>
          </cell>
          <cell r="P1861" t="e">
            <v>#REF!</v>
          </cell>
          <cell r="Q1861" t="e">
            <v>#REF!</v>
          </cell>
        </row>
        <row r="1862">
          <cell r="N1862" t="e">
            <v>#REF!</v>
          </cell>
          <cell r="O1862" t="e">
            <v>#REF!</v>
          </cell>
          <cell r="P1862" t="e">
            <v>#REF!</v>
          </cell>
          <cell r="Q1862" t="e">
            <v>#REF!</v>
          </cell>
        </row>
        <row r="1863">
          <cell r="N1863" t="e">
            <v>#REF!</v>
          </cell>
          <cell r="O1863" t="e">
            <v>#REF!</v>
          </cell>
          <cell r="P1863" t="e">
            <v>#REF!</v>
          </cell>
          <cell r="Q1863" t="e">
            <v>#REF!</v>
          </cell>
        </row>
        <row r="1864">
          <cell r="N1864" t="e">
            <v>#REF!</v>
          </cell>
          <cell r="O1864" t="e">
            <v>#REF!</v>
          </cell>
          <cell r="P1864" t="e">
            <v>#REF!</v>
          </cell>
          <cell r="Q1864" t="e">
            <v>#REF!</v>
          </cell>
        </row>
        <row r="1865">
          <cell r="N1865" t="e">
            <v>#REF!</v>
          </cell>
          <cell r="O1865" t="e">
            <v>#REF!</v>
          </cell>
          <cell r="P1865" t="e">
            <v>#REF!</v>
          </cell>
          <cell r="Q1865" t="e">
            <v>#REF!</v>
          </cell>
        </row>
        <row r="1866">
          <cell r="N1866" t="e">
            <v>#REF!</v>
          </cell>
          <cell r="O1866" t="e">
            <v>#REF!</v>
          </cell>
          <cell r="P1866" t="e">
            <v>#REF!</v>
          </cell>
          <cell r="Q1866" t="e">
            <v>#REF!</v>
          </cell>
        </row>
        <row r="1867">
          <cell r="N1867" t="e">
            <v>#REF!</v>
          </cell>
          <cell r="O1867" t="e">
            <v>#REF!</v>
          </cell>
          <cell r="P1867" t="e">
            <v>#REF!</v>
          </cell>
          <cell r="Q1867" t="e">
            <v>#REF!</v>
          </cell>
        </row>
        <row r="1868">
          <cell r="N1868" t="e">
            <v>#REF!</v>
          </cell>
          <cell r="O1868" t="e">
            <v>#REF!</v>
          </cell>
          <cell r="P1868" t="e">
            <v>#REF!</v>
          </cell>
          <cell r="Q1868" t="e">
            <v>#REF!</v>
          </cell>
        </row>
        <row r="1869">
          <cell r="N1869" t="e">
            <v>#REF!</v>
          </cell>
          <cell r="O1869" t="e">
            <v>#REF!</v>
          </cell>
          <cell r="P1869" t="e">
            <v>#REF!</v>
          </cell>
          <cell r="Q1869" t="e">
            <v>#REF!</v>
          </cell>
        </row>
        <row r="1870">
          <cell r="N1870" t="e">
            <v>#REF!</v>
          </cell>
          <cell r="O1870" t="e">
            <v>#REF!</v>
          </cell>
          <cell r="P1870" t="e">
            <v>#REF!</v>
          </cell>
          <cell r="Q1870" t="e">
            <v>#REF!</v>
          </cell>
        </row>
        <row r="1871">
          <cell r="N1871" t="e">
            <v>#REF!</v>
          </cell>
          <cell r="O1871" t="e">
            <v>#REF!</v>
          </cell>
          <cell r="P1871" t="e">
            <v>#REF!</v>
          </cell>
          <cell r="Q1871" t="e">
            <v>#REF!</v>
          </cell>
        </row>
        <row r="1872">
          <cell r="N1872" t="e">
            <v>#REF!</v>
          </cell>
          <cell r="O1872" t="e">
            <v>#REF!</v>
          </cell>
          <cell r="P1872" t="e">
            <v>#REF!</v>
          </cell>
          <cell r="Q1872" t="e">
            <v>#REF!</v>
          </cell>
        </row>
        <row r="1873">
          <cell r="N1873" t="e">
            <v>#REF!</v>
          </cell>
          <cell r="O1873" t="e">
            <v>#REF!</v>
          </cell>
          <cell r="P1873" t="e">
            <v>#REF!</v>
          </cell>
          <cell r="Q1873" t="e">
            <v>#REF!</v>
          </cell>
        </row>
        <row r="1874">
          <cell r="N1874" t="e">
            <v>#REF!</v>
          </cell>
          <cell r="O1874" t="e">
            <v>#REF!</v>
          </cell>
          <cell r="P1874" t="e">
            <v>#REF!</v>
          </cell>
          <cell r="Q1874" t="e">
            <v>#REF!</v>
          </cell>
        </row>
        <row r="1875">
          <cell r="N1875" t="e">
            <v>#REF!</v>
          </cell>
          <cell r="O1875" t="e">
            <v>#REF!</v>
          </cell>
          <cell r="P1875" t="e">
            <v>#REF!</v>
          </cell>
          <cell r="Q1875" t="e">
            <v>#REF!</v>
          </cell>
        </row>
        <row r="1876">
          <cell r="N1876" t="e">
            <v>#REF!</v>
          </cell>
          <cell r="O1876" t="e">
            <v>#REF!</v>
          </cell>
          <cell r="P1876" t="e">
            <v>#REF!</v>
          </cell>
          <cell r="Q1876" t="e">
            <v>#REF!</v>
          </cell>
        </row>
        <row r="1877">
          <cell r="N1877" t="e">
            <v>#REF!</v>
          </cell>
          <cell r="O1877" t="e">
            <v>#REF!</v>
          </cell>
          <cell r="P1877" t="e">
            <v>#REF!</v>
          </cell>
          <cell r="Q1877" t="e">
            <v>#REF!</v>
          </cell>
        </row>
        <row r="1878">
          <cell r="N1878" t="e">
            <v>#REF!</v>
          </cell>
          <cell r="O1878" t="e">
            <v>#REF!</v>
          </cell>
          <cell r="P1878" t="e">
            <v>#REF!</v>
          </cell>
          <cell r="Q1878" t="e">
            <v>#REF!</v>
          </cell>
        </row>
        <row r="1879">
          <cell r="N1879" t="e">
            <v>#REF!</v>
          </cell>
          <cell r="O1879" t="e">
            <v>#REF!</v>
          </cell>
          <cell r="P1879" t="e">
            <v>#REF!</v>
          </cell>
          <cell r="Q1879" t="e">
            <v>#REF!</v>
          </cell>
        </row>
        <row r="1880">
          <cell r="N1880" t="e">
            <v>#REF!</v>
          </cell>
          <cell r="O1880" t="e">
            <v>#REF!</v>
          </cell>
          <cell r="P1880" t="e">
            <v>#REF!</v>
          </cell>
          <cell r="Q1880" t="e">
            <v>#REF!</v>
          </cell>
        </row>
        <row r="1881">
          <cell r="N1881" t="e">
            <v>#REF!</v>
          </cell>
          <cell r="O1881" t="e">
            <v>#REF!</v>
          </cell>
          <cell r="P1881" t="e">
            <v>#REF!</v>
          </cell>
          <cell r="Q1881" t="e">
            <v>#REF!</v>
          </cell>
        </row>
        <row r="1882">
          <cell r="N1882" t="e">
            <v>#REF!</v>
          </cell>
          <cell r="O1882" t="e">
            <v>#REF!</v>
          </cell>
          <cell r="P1882" t="e">
            <v>#REF!</v>
          </cell>
          <cell r="Q1882" t="e">
            <v>#REF!</v>
          </cell>
        </row>
        <row r="1883">
          <cell r="N1883" t="e">
            <v>#REF!</v>
          </cell>
          <cell r="O1883" t="e">
            <v>#REF!</v>
          </cell>
          <cell r="P1883" t="e">
            <v>#REF!</v>
          </cell>
          <cell r="Q1883" t="e">
            <v>#REF!</v>
          </cell>
        </row>
        <row r="1884">
          <cell r="N1884" t="e">
            <v>#REF!</v>
          </cell>
          <cell r="O1884" t="e">
            <v>#REF!</v>
          </cell>
          <cell r="P1884" t="e">
            <v>#REF!</v>
          </cell>
          <cell r="Q1884" t="e">
            <v>#REF!</v>
          </cell>
        </row>
        <row r="1885">
          <cell r="N1885" t="e">
            <v>#REF!</v>
          </cell>
          <cell r="O1885" t="e">
            <v>#REF!</v>
          </cell>
          <cell r="P1885" t="e">
            <v>#REF!</v>
          </cell>
          <cell r="Q1885" t="e">
            <v>#REF!</v>
          </cell>
        </row>
        <row r="1886">
          <cell r="N1886" t="e">
            <v>#REF!</v>
          </cell>
          <cell r="O1886" t="e">
            <v>#REF!</v>
          </cell>
          <cell r="P1886" t="e">
            <v>#REF!</v>
          </cell>
          <cell r="Q1886" t="e">
            <v>#REF!</v>
          </cell>
        </row>
        <row r="1887">
          <cell r="N1887" t="e">
            <v>#REF!</v>
          </cell>
          <cell r="O1887" t="e">
            <v>#REF!</v>
          </cell>
          <cell r="P1887" t="e">
            <v>#REF!</v>
          </cell>
          <cell r="Q1887" t="e">
            <v>#REF!</v>
          </cell>
        </row>
        <row r="1888">
          <cell r="N1888" t="e">
            <v>#REF!</v>
          </cell>
          <cell r="O1888" t="e">
            <v>#REF!</v>
          </cell>
          <cell r="P1888" t="e">
            <v>#REF!</v>
          </cell>
          <cell r="Q1888" t="e">
            <v>#REF!</v>
          </cell>
        </row>
        <row r="1889">
          <cell r="N1889" t="e">
            <v>#REF!</v>
          </cell>
          <cell r="O1889" t="e">
            <v>#REF!</v>
          </cell>
          <cell r="P1889" t="e">
            <v>#REF!</v>
          </cell>
          <cell r="Q1889" t="e">
            <v>#REF!</v>
          </cell>
        </row>
        <row r="1890">
          <cell r="N1890" t="e">
            <v>#REF!</v>
          </cell>
          <cell r="O1890" t="e">
            <v>#REF!</v>
          </cell>
          <cell r="P1890" t="e">
            <v>#REF!</v>
          </cell>
          <cell r="Q1890" t="e">
            <v>#REF!</v>
          </cell>
        </row>
        <row r="1891">
          <cell r="N1891" t="e">
            <v>#REF!</v>
          </cell>
          <cell r="O1891" t="e">
            <v>#REF!</v>
          </cell>
          <cell r="P1891" t="e">
            <v>#REF!</v>
          </cell>
          <cell r="Q1891" t="e">
            <v>#REF!</v>
          </cell>
        </row>
        <row r="1892">
          <cell r="N1892" t="e">
            <v>#REF!</v>
          </cell>
          <cell r="O1892" t="e">
            <v>#REF!</v>
          </cell>
          <cell r="P1892" t="e">
            <v>#REF!</v>
          </cell>
          <cell r="Q1892" t="e">
            <v>#REF!</v>
          </cell>
        </row>
        <row r="1893">
          <cell r="N1893" t="e">
            <v>#REF!</v>
          </cell>
          <cell r="O1893" t="e">
            <v>#REF!</v>
          </cell>
          <cell r="P1893" t="e">
            <v>#REF!</v>
          </cell>
          <cell r="Q1893" t="e">
            <v>#REF!</v>
          </cell>
        </row>
        <row r="1894">
          <cell r="N1894" t="e">
            <v>#REF!</v>
          </cell>
          <cell r="O1894" t="e">
            <v>#REF!</v>
          </cell>
          <cell r="P1894" t="e">
            <v>#REF!</v>
          </cell>
          <cell r="Q1894" t="e">
            <v>#REF!</v>
          </cell>
        </row>
        <row r="1895">
          <cell r="N1895" t="e">
            <v>#REF!</v>
          </cell>
          <cell r="O1895" t="e">
            <v>#REF!</v>
          </cell>
          <cell r="P1895" t="e">
            <v>#REF!</v>
          </cell>
          <cell r="Q1895" t="e">
            <v>#REF!</v>
          </cell>
        </row>
        <row r="1896">
          <cell r="N1896" t="e">
            <v>#REF!</v>
          </cell>
          <cell r="O1896" t="e">
            <v>#REF!</v>
          </cell>
          <cell r="P1896" t="e">
            <v>#REF!</v>
          </cell>
          <cell r="Q1896" t="e">
            <v>#REF!</v>
          </cell>
        </row>
        <row r="1897">
          <cell r="N1897" t="e">
            <v>#REF!</v>
          </cell>
          <cell r="O1897" t="e">
            <v>#REF!</v>
          </cell>
          <cell r="P1897" t="e">
            <v>#REF!</v>
          </cell>
          <cell r="Q1897" t="e">
            <v>#REF!</v>
          </cell>
        </row>
        <row r="1898">
          <cell r="N1898" t="e">
            <v>#REF!</v>
          </cell>
          <cell r="O1898" t="e">
            <v>#REF!</v>
          </cell>
          <cell r="P1898" t="e">
            <v>#REF!</v>
          </cell>
          <cell r="Q1898" t="e">
            <v>#REF!</v>
          </cell>
        </row>
        <row r="1899">
          <cell r="N1899" t="e">
            <v>#REF!</v>
          </cell>
          <cell r="O1899" t="e">
            <v>#REF!</v>
          </cell>
          <cell r="P1899" t="e">
            <v>#REF!</v>
          </cell>
          <cell r="Q1899" t="e">
            <v>#REF!</v>
          </cell>
        </row>
        <row r="1900">
          <cell r="N1900" t="e">
            <v>#REF!</v>
          </cell>
          <cell r="O1900" t="e">
            <v>#REF!</v>
          </cell>
          <cell r="P1900" t="e">
            <v>#REF!</v>
          </cell>
          <cell r="Q1900" t="e">
            <v>#REF!</v>
          </cell>
        </row>
        <row r="1901">
          <cell r="N1901" t="e">
            <v>#REF!</v>
          </cell>
          <cell r="O1901" t="e">
            <v>#REF!</v>
          </cell>
          <cell r="P1901" t="e">
            <v>#REF!</v>
          </cell>
          <cell r="Q1901" t="e">
            <v>#REF!</v>
          </cell>
        </row>
        <row r="1902">
          <cell r="N1902" t="e">
            <v>#REF!</v>
          </cell>
          <cell r="O1902" t="e">
            <v>#REF!</v>
          </cell>
          <cell r="P1902" t="e">
            <v>#REF!</v>
          </cell>
          <cell r="Q1902" t="e">
            <v>#REF!</v>
          </cell>
        </row>
        <row r="1903">
          <cell r="N1903" t="e">
            <v>#REF!</v>
          </cell>
          <cell r="O1903" t="e">
            <v>#REF!</v>
          </cell>
          <cell r="P1903" t="e">
            <v>#REF!</v>
          </cell>
          <cell r="Q1903" t="e">
            <v>#REF!</v>
          </cell>
        </row>
        <row r="1904">
          <cell r="N1904" t="e">
            <v>#REF!</v>
          </cell>
          <cell r="O1904" t="e">
            <v>#REF!</v>
          </cell>
          <cell r="P1904" t="e">
            <v>#REF!</v>
          </cell>
          <cell r="Q1904" t="e">
            <v>#REF!</v>
          </cell>
        </row>
        <row r="1905">
          <cell r="N1905" t="e">
            <v>#REF!</v>
          </cell>
          <cell r="O1905" t="e">
            <v>#REF!</v>
          </cell>
          <cell r="P1905" t="e">
            <v>#REF!</v>
          </cell>
          <cell r="Q1905" t="e">
            <v>#REF!</v>
          </cell>
        </row>
        <row r="1906">
          <cell r="N1906" t="e">
            <v>#REF!</v>
          </cell>
          <cell r="O1906" t="e">
            <v>#REF!</v>
          </cell>
          <cell r="P1906" t="e">
            <v>#REF!</v>
          </cell>
          <cell r="Q1906" t="e">
            <v>#REF!</v>
          </cell>
        </row>
        <row r="1907">
          <cell r="N1907" t="e">
            <v>#REF!</v>
          </cell>
          <cell r="O1907" t="e">
            <v>#REF!</v>
          </cell>
          <cell r="P1907" t="e">
            <v>#REF!</v>
          </cell>
          <cell r="Q1907" t="e">
            <v>#REF!</v>
          </cell>
        </row>
        <row r="1908">
          <cell r="N1908" t="e">
            <v>#REF!</v>
          </cell>
          <cell r="O1908" t="e">
            <v>#REF!</v>
          </cell>
          <cell r="P1908" t="e">
            <v>#REF!</v>
          </cell>
          <cell r="Q1908" t="e">
            <v>#REF!</v>
          </cell>
        </row>
        <row r="1909">
          <cell r="N1909" t="e">
            <v>#REF!</v>
          </cell>
          <cell r="O1909" t="e">
            <v>#REF!</v>
          </cell>
          <cell r="P1909" t="e">
            <v>#REF!</v>
          </cell>
          <cell r="Q1909" t="e">
            <v>#REF!</v>
          </cell>
        </row>
        <row r="1910">
          <cell r="N1910"/>
          <cell r="O1910"/>
          <cell r="P1910"/>
          <cell r="Q1910">
            <v>0</v>
          </cell>
        </row>
        <row r="1911">
          <cell r="N1911"/>
          <cell r="O1911"/>
          <cell r="P1911"/>
          <cell r="Q1911">
            <v>0</v>
          </cell>
        </row>
        <row r="1912">
          <cell r="N1912"/>
          <cell r="O1912"/>
          <cell r="P1912"/>
          <cell r="Q1912">
            <v>0</v>
          </cell>
        </row>
        <row r="1913">
          <cell r="N1913"/>
          <cell r="O1913"/>
          <cell r="P1913"/>
          <cell r="Q1913">
            <v>0</v>
          </cell>
        </row>
        <row r="1914">
          <cell r="N1914"/>
          <cell r="O1914"/>
          <cell r="P1914"/>
          <cell r="Q1914">
            <v>0</v>
          </cell>
        </row>
        <row r="1915">
          <cell r="N1915"/>
          <cell r="O1915"/>
          <cell r="P1915"/>
          <cell r="Q1915">
            <v>0</v>
          </cell>
        </row>
        <row r="1916">
          <cell r="N1916"/>
          <cell r="O1916"/>
          <cell r="P1916"/>
          <cell r="Q1916">
            <v>0</v>
          </cell>
        </row>
        <row r="1917">
          <cell r="N1917"/>
          <cell r="O1917"/>
          <cell r="P1917"/>
          <cell r="Q1917">
            <v>0</v>
          </cell>
        </row>
        <row r="1918">
          <cell r="N1918"/>
          <cell r="O1918"/>
          <cell r="P1918"/>
          <cell r="Q1918">
            <v>0</v>
          </cell>
        </row>
        <row r="1919">
          <cell r="N1919"/>
          <cell r="O1919"/>
          <cell r="P1919"/>
          <cell r="Q1919">
            <v>0</v>
          </cell>
        </row>
        <row r="1920">
          <cell r="N1920"/>
          <cell r="O1920"/>
          <cell r="P1920"/>
          <cell r="Q1920">
            <v>0</v>
          </cell>
        </row>
        <row r="1921">
          <cell r="N1921"/>
          <cell r="O1921"/>
          <cell r="P1921"/>
          <cell r="Q1921">
            <v>0</v>
          </cell>
        </row>
        <row r="1922">
          <cell r="N1922"/>
          <cell r="O1922"/>
          <cell r="P1922"/>
          <cell r="Q1922">
            <v>0</v>
          </cell>
        </row>
        <row r="1923">
          <cell r="N1923"/>
          <cell r="O1923"/>
          <cell r="P1923"/>
          <cell r="Q1923">
            <v>0</v>
          </cell>
        </row>
        <row r="1924">
          <cell r="N1924"/>
          <cell r="O1924"/>
          <cell r="P1924"/>
          <cell r="Q1924">
            <v>0</v>
          </cell>
        </row>
        <row r="1925">
          <cell r="N1925"/>
          <cell r="O1925"/>
          <cell r="P1925"/>
          <cell r="Q1925">
            <v>0</v>
          </cell>
        </row>
        <row r="1926">
          <cell r="N1926"/>
          <cell r="O1926"/>
          <cell r="P1926"/>
          <cell r="Q1926">
            <v>0</v>
          </cell>
        </row>
        <row r="1927">
          <cell r="N1927"/>
          <cell r="O1927"/>
          <cell r="P1927"/>
          <cell r="Q1927">
            <v>0</v>
          </cell>
        </row>
        <row r="1928">
          <cell r="N1928"/>
          <cell r="O1928"/>
          <cell r="P1928"/>
          <cell r="Q1928">
            <v>0</v>
          </cell>
        </row>
        <row r="1929">
          <cell r="N1929"/>
          <cell r="O1929"/>
          <cell r="P1929"/>
          <cell r="Q1929">
            <v>0</v>
          </cell>
        </row>
        <row r="1930">
          <cell r="N1930"/>
          <cell r="O1930"/>
          <cell r="P1930"/>
          <cell r="Q1930">
            <v>0</v>
          </cell>
        </row>
        <row r="1931">
          <cell r="N1931"/>
          <cell r="O1931"/>
          <cell r="P1931"/>
          <cell r="Q1931">
            <v>0</v>
          </cell>
        </row>
        <row r="1932">
          <cell r="N1932"/>
          <cell r="O1932"/>
          <cell r="P1932"/>
          <cell r="Q1932">
            <v>0</v>
          </cell>
        </row>
        <row r="1933">
          <cell r="N1933"/>
          <cell r="O1933"/>
          <cell r="P1933"/>
          <cell r="Q1933">
            <v>0</v>
          </cell>
        </row>
        <row r="1934">
          <cell r="N1934"/>
          <cell r="O1934"/>
          <cell r="P1934"/>
          <cell r="Q1934">
            <v>0</v>
          </cell>
        </row>
        <row r="1935">
          <cell r="N1935"/>
          <cell r="O1935"/>
          <cell r="P1935"/>
          <cell r="Q1935">
            <v>0</v>
          </cell>
        </row>
        <row r="1936">
          <cell r="N1936"/>
          <cell r="O1936"/>
          <cell r="P1936"/>
          <cell r="Q1936">
            <v>0</v>
          </cell>
        </row>
        <row r="1937">
          <cell r="N1937"/>
          <cell r="O1937"/>
          <cell r="P1937"/>
          <cell r="Q1937">
            <v>0</v>
          </cell>
        </row>
        <row r="1938">
          <cell r="N1938"/>
          <cell r="O1938"/>
          <cell r="P1938"/>
          <cell r="Q1938">
            <v>0</v>
          </cell>
        </row>
        <row r="1939">
          <cell r="N1939"/>
          <cell r="O1939"/>
          <cell r="P1939"/>
          <cell r="Q1939">
            <v>0</v>
          </cell>
        </row>
        <row r="1940">
          <cell r="N1940"/>
          <cell r="O1940"/>
          <cell r="P1940"/>
          <cell r="Q1940">
            <v>0</v>
          </cell>
        </row>
        <row r="1941">
          <cell r="N1941"/>
          <cell r="O1941"/>
          <cell r="P1941"/>
          <cell r="Q1941">
            <v>0</v>
          </cell>
        </row>
        <row r="1942">
          <cell r="N1942"/>
          <cell r="O1942"/>
          <cell r="P1942"/>
          <cell r="Q1942">
            <v>0</v>
          </cell>
        </row>
        <row r="1943">
          <cell r="N1943"/>
          <cell r="O1943"/>
          <cell r="P1943"/>
          <cell r="Q1943">
            <v>0</v>
          </cell>
        </row>
        <row r="1944">
          <cell r="N1944"/>
          <cell r="O1944"/>
          <cell r="P1944"/>
          <cell r="Q1944">
            <v>0</v>
          </cell>
        </row>
        <row r="1945">
          <cell r="N1945"/>
          <cell r="O1945"/>
          <cell r="P1945"/>
          <cell r="Q1945">
            <v>0</v>
          </cell>
        </row>
        <row r="1946">
          <cell r="N1946"/>
          <cell r="O1946"/>
          <cell r="P1946"/>
          <cell r="Q1946">
            <v>0</v>
          </cell>
        </row>
        <row r="1947">
          <cell r="N1947"/>
          <cell r="O1947"/>
          <cell r="P1947"/>
          <cell r="Q1947">
            <v>0</v>
          </cell>
        </row>
        <row r="1948">
          <cell r="N1948"/>
          <cell r="O1948"/>
          <cell r="P1948"/>
          <cell r="Q1948">
            <v>0</v>
          </cell>
        </row>
        <row r="1949">
          <cell r="N1949"/>
          <cell r="O1949"/>
          <cell r="P1949"/>
          <cell r="Q1949">
            <v>0</v>
          </cell>
        </row>
        <row r="1950">
          <cell r="N1950"/>
          <cell r="O1950"/>
          <cell r="P1950"/>
          <cell r="Q1950">
            <v>0</v>
          </cell>
        </row>
        <row r="1951">
          <cell r="N1951"/>
          <cell r="O1951"/>
          <cell r="P1951"/>
          <cell r="Q1951">
            <v>0</v>
          </cell>
        </row>
        <row r="1952">
          <cell r="N1952"/>
          <cell r="O1952"/>
          <cell r="P1952"/>
          <cell r="Q1952">
            <v>0</v>
          </cell>
        </row>
        <row r="1953">
          <cell r="N1953"/>
          <cell r="O1953"/>
          <cell r="P1953"/>
          <cell r="Q1953">
            <v>0</v>
          </cell>
        </row>
        <row r="1954">
          <cell r="N1954"/>
          <cell r="O1954"/>
          <cell r="P1954"/>
          <cell r="Q1954">
            <v>0</v>
          </cell>
        </row>
        <row r="1955">
          <cell r="N1955"/>
          <cell r="O1955"/>
          <cell r="P1955"/>
          <cell r="Q1955">
            <v>0</v>
          </cell>
        </row>
        <row r="1956">
          <cell r="N1956"/>
          <cell r="O1956"/>
          <cell r="P1956"/>
          <cell r="Q1956">
            <v>0</v>
          </cell>
        </row>
        <row r="1957">
          <cell r="N1957"/>
          <cell r="O1957"/>
          <cell r="P1957"/>
          <cell r="Q1957">
            <v>0</v>
          </cell>
        </row>
        <row r="1958">
          <cell r="N1958"/>
          <cell r="O1958"/>
          <cell r="P1958"/>
          <cell r="Q1958">
            <v>0</v>
          </cell>
        </row>
        <row r="1959">
          <cell r="N1959"/>
          <cell r="O1959"/>
          <cell r="P1959"/>
          <cell r="Q1959">
            <v>0</v>
          </cell>
        </row>
        <row r="1960">
          <cell r="N1960"/>
          <cell r="O1960"/>
          <cell r="P1960"/>
          <cell r="Q1960">
            <v>0</v>
          </cell>
        </row>
        <row r="1961">
          <cell r="N1961"/>
          <cell r="O1961"/>
          <cell r="P1961"/>
          <cell r="Q1961">
            <v>0</v>
          </cell>
        </row>
        <row r="1962">
          <cell r="N1962"/>
          <cell r="O1962"/>
          <cell r="P1962"/>
          <cell r="Q1962">
            <v>0</v>
          </cell>
        </row>
        <row r="1963">
          <cell r="N1963"/>
          <cell r="O1963"/>
          <cell r="P1963"/>
          <cell r="Q1963">
            <v>0</v>
          </cell>
        </row>
        <row r="1964">
          <cell r="N1964"/>
          <cell r="O1964"/>
          <cell r="P1964"/>
          <cell r="Q1964">
            <v>0</v>
          </cell>
        </row>
        <row r="1965">
          <cell r="N1965"/>
          <cell r="O1965"/>
          <cell r="P1965"/>
          <cell r="Q1965">
            <v>0</v>
          </cell>
        </row>
        <row r="1966">
          <cell r="N1966"/>
          <cell r="O1966"/>
          <cell r="P1966"/>
          <cell r="Q1966">
            <v>0</v>
          </cell>
        </row>
        <row r="1967">
          <cell r="N1967"/>
          <cell r="O1967"/>
          <cell r="P1967"/>
          <cell r="Q1967">
            <v>0</v>
          </cell>
        </row>
        <row r="1968">
          <cell r="N1968"/>
          <cell r="O1968"/>
          <cell r="P1968"/>
          <cell r="Q1968">
            <v>0</v>
          </cell>
        </row>
        <row r="1969">
          <cell r="N1969"/>
          <cell r="O1969"/>
          <cell r="P1969"/>
          <cell r="Q1969">
            <v>0</v>
          </cell>
        </row>
        <row r="1970">
          <cell r="N1970"/>
          <cell r="O1970"/>
          <cell r="P1970"/>
          <cell r="Q1970">
            <v>0</v>
          </cell>
        </row>
        <row r="1971">
          <cell r="N1971"/>
          <cell r="O1971"/>
          <cell r="P1971"/>
          <cell r="Q1971">
            <v>0</v>
          </cell>
        </row>
        <row r="1972">
          <cell r="N1972"/>
          <cell r="O1972"/>
          <cell r="P1972"/>
          <cell r="Q1972">
            <v>0</v>
          </cell>
        </row>
        <row r="1973">
          <cell r="N1973"/>
          <cell r="O1973"/>
          <cell r="P1973"/>
          <cell r="Q1973">
            <v>0</v>
          </cell>
        </row>
        <row r="1974">
          <cell r="N1974"/>
          <cell r="O1974"/>
          <cell r="P1974"/>
          <cell r="Q1974">
            <v>0</v>
          </cell>
        </row>
        <row r="1975">
          <cell r="N1975"/>
          <cell r="O1975"/>
          <cell r="P1975"/>
          <cell r="Q1975">
            <v>0</v>
          </cell>
        </row>
        <row r="1976">
          <cell r="N1976"/>
          <cell r="O1976"/>
          <cell r="P1976"/>
          <cell r="Q1976">
            <v>0</v>
          </cell>
        </row>
        <row r="1977">
          <cell r="N1977"/>
          <cell r="O1977"/>
          <cell r="P1977"/>
          <cell r="Q1977">
            <v>0</v>
          </cell>
        </row>
        <row r="1978">
          <cell r="N1978"/>
          <cell r="O1978"/>
          <cell r="P1978"/>
          <cell r="Q1978">
            <v>0</v>
          </cell>
        </row>
        <row r="1979">
          <cell r="N1979"/>
          <cell r="O1979"/>
          <cell r="P1979"/>
          <cell r="Q1979">
            <v>0</v>
          </cell>
        </row>
        <row r="1980">
          <cell r="N1980"/>
          <cell r="O1980"/>
          <cell r="P1980"/>
          <cell r="Q1980">
            <v>0</v>
          </cell>
        </row>
        <row r="1981">
          <cell r="N1981"/>
          <cell r="O1981"/>
          <cell r="P1981"/>
          <cell r="Q1981">
            <v>0</v>
          </cell>
        </row>
        <row r="1982">
          <cell r="N1982"/>
          <cell r="O1982"/>
          <cell r="P1982"/>
          <cell r="Q1982">
            <v>0</v>
          </cell>
        </row>
        <row r="1983">
          <cell r="N1983"/>
          <cell r="O1983"/>
          <cell r="P1983"/>
          <cell r="Q1983">
            <v>0</v>
          </cell>
        </row>
        <row r="1984">
          <cell r="N1984"/>
          <cell r="O1984"/>
          <cell r="P1984"/>
          <cell r="Q1984">
            <v>0</v>
          </cell>
        </row>
        <row r="1985">
          <cell r="N1985"/>
          <cell r="O1985"/>
          <cell r="P1985"/>
          <cell r="Q1985">
            <v>0</v>
          </cell>
        </row>
        <row r="1986">
          <cell r="N1986"/>
          <cell r="O1986"/>
          <cell r="P1986"/>
          <cell r="Q1986">
            <v>0</v>
          </cell>
        </row>
        <row r="1987">
          <cell r="N1987"/>
          <cell r="O1987"/>
          <cell r="P1987"/>
          <cell r="Q1987">
            <v>0</v>
          </cell>
        </row>
        <row r="1988">
          <cell r="N1988"/>
          <cell r="O1988"/>
          <cell r="P1988"/>
          <cell r="Q1988">
            <v>0</v>
          </cell>
        </row>
        <row r="1989">
          <cell r="N1989"/>
          <cell r="O1989"/>
          <cell r="P1989"/>
          <cell r="Q1989">
            <v>0</v>
          </cell>
        </row>
        <row r="1990">
          <cell r="N1990"/>
          <cell r="O1990"/>
          <cell r="P1990"/>
          <cell r="Q1990">
            <v>0</v>
          </cell>
        </row>
        <row r="1991">
          <cell r="N1991"/>
          <cell r="O1991"/>
          <cell r="P1991"/>
          <cell r="Q1991">
            <v>0</v>
          </cell>
        </row>
        <row r="1992">
          <cell r="N1992"/>
          <cell r="O1992"/>
          <cell r="P1992"/>
          <cell r="Q1992">
            <v>0</v>
          </cell>
        </row>
        <row r="1993">
          <cell r="N1993"/>
          <cell r="O1993"/>
          <cell r="P1993"/>
          <cell r="Q1993">
            <v>0</v>
          </cell>
        </row>
        <row r="1994">
          <cell r="N1994"/>
          <cell r="O1994"/>
          <cell r="P1994"/>
          <cell r="Q1994">
            <v>0</v>
          </cell>
        </row>
        <row r="1995">
          <cell r="N1995"/>
          <cell r="O1995"/>
          <cell r="P1995"/>
          <cell r="Q1995">
            <v>0</v>
          </cell>
        </row>
        <row r="1996">
          <cell r="N1996"/>
          <cell r="O1996"/>
          <cell r="P1996"/>
          <cell r="Q1996">
            <v>0</v>
          </cell>
        </row>
        <row r="1997">
          <cell r="N1997"/>
          <cell r="O1997"/>
          <cell r="P1997"/>
          <cell r="Q1997">
            <v>0</v>
          </cell>
        </row>
        <row r="1998">
          <cell r="N1998"/>
          <cell r="O1998"/>
          <cell r="P1998"/>
          <cell r="Q1998">
            <v>0</v>
          </cell>
        </row>
        <row r="1999">
          <cell r="N1999"/>
          <cell r="O1999"/>
          <cell r="P1999"/>
          <cell r="Q1999">
            <v>0</v>
          </cell>
        </row>
        <row r="2000">
          <cell r="N2000"/>
          <cell r="O2000"/>
          <cell r="P2000"/>
          <cell r="Q2000">
            <v>0</v>
          </cell>
        </row>
        <row r="2001">
          <cell r="N2001"/>
          <cell r="O2001"/>
          <cell r="P2001"/>
          <cell r="Q2001">
            <v>0</v>
          </cell>
        </row>
        <row r="2002">
          <cell r="N2002"/>
          <cell r="O2002"/>
          <cell r="P2002"/>
          <cell r="Q2002">
            <v>0</v>
          </cell>
        </row>
        <row r="2003">
          <cell r="N2003"/>
          <cell r="O2003"/>
          <cell r="P2003"/>
          <cell r="Q2003">
            <v>0</v>
          </cell>
        </row>
        <row r="2004">
          <cell r="N2004"/>
          <cell r="O2004"/>
          <cell r="P2004"/>
          <cell r="Q2004">
            <v>0</v>
          </cell>
        </row>
        <row r="2005">
          <cell r="N2005"/>
          <cell r="O2005"/>
          <cell r="P2005"/>
          <cell r="Q2005">
            <v>0</v>
          </cell>
        </row>
        <row r="2006">
          <cell r="N2006"/>
          <cell r="O2006"/>
          <cell r="P2006"/>
          <cell r="Q2006">
            <v>0</v>
          </cell>
        </row>
        <row r="2007">
          <cell r="N2007"/>
          <cell r="O2007"/>
          <cell r="P2007"/>
          <cell r="Q2007">
            <v>0</v>
          </cell>
        </row>
        <row r="2008">
          <cell r="N2008"/>
          <cell r="O2008"/>
          <cell r="P2008"/>
          <cell r="Q2008">
            <v>0</v>
          </cell>
        </row>
        <row r="2009">
          <cell r="N2009"/>
          <cell r="O2009"/>
          <cell r="P2009"/>
          <cell r="Q2009">
            <v>0</v>
          </cell>
        </row>
        <row r="2010">
          <cell r="N2010"/>
          <cell r="O2010"/>
          <cell r="P2010"/>
          <cell r="Q2010">
            <v>0</v>
          </cell>
        </row>
        <row r="2011">
          <cell r="N2011"/>
          <cell r="O2011"/>
          <cell r="P2011"/>
          <cell r="Q2011">
            <v>0</v>
          </cell>
        </row>
        <row r="2012">
          <cell r="N2012"/>
          <cell r="O2012"/>
          <cell r="P2012"/>
          <cell r="Q2012">
            <v>0</v>
          </cell>
        </row>
        <row r="2013">
          <cell r="N2013"/>
          <cell r="O2013"/>
          <cell r="P2013"/>
          <cell r="Q2013">
            <v>0</v>
          </cell>
        </row>
        <row r="2014">
          <cell r="N2014"/>
          <cell r="O2014"/>
          <cell r="P2014"/>
          <cell r="Q2014">
            <v>0</v>
          </cell>
        </row>
        <row r="2015">
          <cell r="N2015"/>
          <cell r="O2015"/>
          <cell r="P2015"/>
          <cell r="Q2015">
            <v>0</v>
          </cell>
        </row>
        <row r="2016">
          <cell r="N2016"/>
          <cell r="O2016"/>
          <cell r="P2016"/>
          <cell r="Q2016">
            <v>0</v>
          </cell>
        </row>
        <row r="2017">
          <cell r="N2017"/>
          <cell r="O2017"/>
          <cell r="P2017"/>
          <cell r="Q2017">
            <v>0</v>
          </cell>
        </row>
        <row r="2018">
          <cell r="N2018"/>
          <cell r="O2018"/>
          <cell r="P2018"/>
          <cell r="Q2018">
            <v>0</v>
          </cell>
        </row>
        <row r="2019">
          <cell r="N2019"/>
          <cell r="O2019"/>
          <cell r="P2019"/>
          <cell r="Q2019">
            <v>0</v>
          </cell>
        </row>
        <row r="2020">
          <cell r="N2020"/>
          <cell r="O2020"/>
          <cell r="P2020"/>
          <cell r="Q2020">
            <v>0</v>
          </cell>
        </row>
        <row r="2021">
          <cell r="N2021"/>
          <cell r="O2021"/>
          <cell r="P2021"/>
          <cell r="Q2021">
            <v>0</v>
          </cell>
        </row>
        <row r="2022">
          <cell r="N2022"/>
          <cell r="O2022"/>
          <cell r="P2022"/>
          <cell r="Q2022">
            <v>0</v>
          </cell>
        </row>
        <row r="2023">
          <cell r="N2023"/>
          <cell r="O2023"/>
          <cell r="P2023"/>
          <cell r="Q2023">
            <v>0</v>
          </cell>
        </row>
        <row r="2024">
          <cell r="N2024"/>
          <cell r="O2024"/>
          <cell r="P2024"/>
          <cell r="Q2024">
            <v>0</v>
          </cell>
        </row>
        <row r="2025">
          <cell r="N2025"/>
          <cell r="O2025"/>
          <cell r="P2025"/>
          <cell r="Q2025">
            <v>0</v>
          </cell>
        </row>
        <row r="2026">
          <cell r="N2026"/>
          <cell r="O2026"/>
          <cell r="P2026"/>
          <cell r="Q2026">
            <v>0</v>
          </cell>
        </row>
        <row r="2027">
          <cell r="N2027"/>
          <cell r="O2027"/>
          <cell r="P2027"/>
          <cell r="Q2027">
            <v>0</v>
          </cell>
        </row>
        <row r="2028">
          <cell r="N2028"/>
          <cell r="O2028"/>
          <cell r="P2028"/>
          <cell r="Q2028">
            <v>0</v>
          </cell>
        </row>
        <row r="2029">
          <cell r="N2029"/>
          <cell r="O2029"/>
          <cell r="P2029"/>
          <cell r="Q2029">
            <v>0</v>
          </cell>
        </row>
        <row r="2030">
          <cell r="N2030"/>
          <cell r="O2030"/>
          <cell r="P2030"/>
          <cell r="Q2030">
            <v>0</v>
          </cell>
        </row>
        <row r="2031">
          <cell r="N2031"/>
          <cell r="O2031"/>
          <cell r="P2031"/>
          <cell r="Q2031">
            <v>0</v>
          </cell>
        </row>
        <row r="2032">
          <cell r="N2032"/>
          <cell r="O2032"/>
          <cell r="P2032"/>
          <cell r="Q2032">
            <v>0</v>
          </cell>
        </row>
        <row r="2033">
          <cell r="N2033"/>
          <cell r="O2033"/>
          <cell r="P2033"/>
          <cell r="Q2033">
            <v>0</v>
          </cell>
        </row>
        <row r="2034">
          <cell r="N2034"/>
          <cell r="O2034"/>
          <cell r="P2034"/>
          <cell r="Q2034">
            <v>0</v>
          </cell>
        </row>
        <row r="2035">
          <cell r="N2035"/>
          <cell r="O2035"/>
          <cell r="P2035"/>
          <cell r="Q2035">
            <v>0</v>
          </cell>
        </row>
        <row r="2036">
          <cell r="N2036"/>
          <cell r="O2036"/>
          <cell r="P2036"/>
          <cell r="Q2036">
            <v>0</v>
          </cell>
        </row>
        <row r="2037">
          <cell r="N2037"/>
          <cell r="O2037"/>
          <cell r="P2037"/>
          <cell r="Q2037">
            <v>0</v>
          </cell>
        </row>
        <row r="2038">
          <cell r="N2038"/>
          <cell r="O2038"/>
          <cell r="P2038"/>
          <cell r="Q2038">
            <v>0</v>
          </cell>
        </row>
        <row r="2039">
          <cell r="N2039"/>
          <cell r="O2039"/>
          <cell r="P2039"/>
          <cell r="Q2039">
            <v>0</v>
          </cell>
        </row>
        <row r="2040">
          <cell r="N2040"/>
          <cell r="O2040"/>
          <cell r="P2040"/>
          <cell r="Q2040">
            <v>0</v>
          </cell>
        </row>
        <row r="2041">
          <cell r="N2041"/>
          <cell r="O2041"/>
          <cell r="P2041"/>
          <cell r="Q2041">
            <v>0</v>
          </cell>
        </row>
        <row r="2042">
          <cell r="N2042"/>
          <cell r="O2042"/>
          <cell r="P2042"/>
          <cell r="Q2042">
            <v>0</v>
          </cell>
        </row>
        <row r="2043">
          <cell r="N2043"/>
          <cell r="O2043"/>
          <cell r="P2043"/>
          <cell r="Q2043">
            <v>0</v>
          </cell>
        </row>
        <row r="2044">
          <cell r="N2044"/>
          <cell r="O2044"/>
          <cell r="P2044"/>
          <cell r="Q2044">
            <v>0</v>
          </cell>
        </row>
        <row r="2045">
          <cell r="N2045"/>
          <cell r="O2045"/>
          <cell r="P2045"/>
          <cell r="Q2045">
            <v>0</v>
          </cell>
        </row>
        <row r="2046">
          <cell r="N2046"/>
          <cell r="O2046"/>
          <cell r="P2046"/>
          <cell r="Q2046">
            <v>0</v>
          </cell>
        </row>
        <row r="2047">
          <cell r="N2047"/>
          <cell r="O2047"/>
          <cell r="P2047"/>
          <cell r="Q2047">
            <v>0</v>
          </cell>
        </row>
        <row r="2048">
          <cell r="N2048"/>
          <cell r="O2048"/>
          <cell r="P2048"/>
          <cell r="Q2048">
            <v>0</v>
          </cell>
        </row>
        <row r="2049">
          <cell r="N2049"/>
          <cell r="O2049"/>
          <cell r="P2049"/>
          <cell r="Q2049">
            <v>0</v>
          </cell>
        </row>
        <row r="2050">
          <cell r="N2050"/>
          <cell r="O2050"/>
          <cell r="P2050"/>
          <cell r="Q2050">
            <v>0</v>
          </cell>
        </row>
        <row r="2051">
          <cell r="N2051"/>
          <cell r="O2051"/>
          <cell r="P2051"/>
          <cell r="Q2051">
            <v>0</v>
          </cell>
        </row>
        <row r="2052">
          <cell r="N2052"/>
          <cell r="O2052"/>
          <cell r="P2052"/>
          <cell r="Q2052">
            <v>0</v>
          </cell>
        </row>
        <row r="2053">
          <cell r="N2053"/>
          <cell r="O2053"/>
          <cell r="P2053"/>
          <cell r="Q2053">
            <v>0</v>
          </cell>
        </row>
        <row r="2054">
          <cell r="N2054"/>
          <cell r="O2054"/>
          <cell r="P2054"/>
          <cell r="Q2054">
            <v>0</v>
          </cell>
        </row>
        <row r="2055">
          <cell r="N2055"/>
          <cell r="O2055"/>
          <cell r="P2055"/>
          <cell r="Q2055">
            <v>0</v>
          </cell>
        </row>
        <row r="2056">
          <cell r="N2056"/>
          <cell r="O2056"/>
          <cell r="P2056"/>
          <cell r="Q2056">
            <v>0</v>
          </cell>
        </row>
        <row r="2057">
          <cell r="N2057"/>
          <cell r="O2057"/>
          <cell r="P2057"/>
          <cell r="Q2057">
            <v>0</v>
          </cell>
        </row>
        <row r="2058">
          <cell r="N2058"/>
          <cell r="O2058"/>
          <cell r="P2058"/>
          <cell r="Q2058">
            <v>0</v>
          </cell>
        </row>
        <row r="2059">
          <cell r="N2059"/>
          <cell r="O2059"/>
          <cell r="P2059"/>
          <cell r="Q2059">
            <v>0</v>
          </cell>
        </row>
        <row r="2060">
          <cell r="N2060"/>
          <cell r="O2060"/>
          <cell r="P2060"/>
          <cell r="Q2060">
            <v>0</v>
          </cell>
        </row>
        <row r="2061">
          <cell r="N2061"/>
          <cell r="O2061"/>
          <cell r="P2061"/>
          <cell r="Q2061">
            <v>0</v>
          </cell>
        </row>
        <row r="2062">
          <cell r="N2062"/>
          <cell r="O2062"/>
          <cell r="P2062"/>
          <cell r="Q2062">
            <v>0</v>
          </cell>
        </row>
        <row r="2063">
          <cell r="N2063"/>
          <cell r="O2063"/>
          <cell r="P2063"/>
          <cell r="Q2063">
            <v>0</v>
          </cell>
        </row>
        <row r="2064">
          <cell r="N2064"/>
          <cell r="O2064"/>
          <cell r="P2064"/>
          <cell r="Q2064">
            <v>0</v>
          </cell>
        </row>
        <row r="2065">
          <cell r="N2065"/>
          <cell r="O2065"/>
          <cell r="P2065"/>
          <cell r="Q2065">
            <v>0</v>
          </cell>
        </row>
        <row r="2066">
          <cell r="N2066"/>
          <cell r="O2066"/>
          <cell r="P2066"/>
          <cell r="Q2066">
            <v>0</v>
          </cell>
        </row>
        <row r="2067">
          <cell r="N2067"/>
          <cell r="O2067"/>
          <cell r="P2067"/>
          <cell r="Q2067">
            <v>0</v>
          </cell>
        </row>
        <row r="2068">
          <cell r="N2068"/>
          <cell r="O2068"/>
          <cell r="P2068"/>
          <cell r="Q2068">
            <v>0</v>
          </cell>
        </row>
        <row r="2069">
          <cell r="N2069"/>
          <cell r="O2069"/>
          <cell r="P2069"/>
          <cell r="Q2069">
            <v>0</v>
          </cell>
        </row>
        <row r="2070">
          <cell r="N2070"/>
          <cell r="O2070"/>
          <cell r="P2070"/>
          <cell r="Q2070">
            <v>0</v>
          </cell>
        </row>
        <row r="2071">
          <cell r="N2071"/>
          <cell r="O2071"/>
          <cell r="P2071"/>
          <cell r="Q2071">
            <v>0</v>
          </cell>
        </row>
        <row r="2072">
          <cell r="N2072"/>
          <cell r="O2072"/>
          <cell r="P2072"/>
          <cell r="Q2072">
            <v>0</v>
          </cell>
        </row>
        <row r="2073">
          <cell r="N2073"/>
          <cell r="O2073"/>
          <cell r="P2073"/>
          <cell r="Q2073">
            <v>0</v>
          </cell>
        </row>
        <row r="2074">
          <cell r="N2074"/>
          <cell r="O2074"/>
          <cell r="P2074"/>
          <cell r="Q2074">
            <v>0</v>
          </cell>
        </row>
        <row r="2075">
          <cell r="N2075"/>
          <cell r="O2075"/>
          <cell r="P2075"/>
          <cell r="Q2075">
            <v>0</v>
          </cell>
        </row>
        <row r="2076">
          <cell r="N2076"/>
          <cell r="O2076"/>
          <cell r="P2076"/>
          <cell r="Q2076">
            <v>0</v>
          </cell>
        </row>
        <row r="2077">
          <cell r="N2077"/>
          <cell r="O2077"/>
          <cell r="P2077"/>
          <cell r="Q2077">
            <v>0</v>
          </cell>
        </row>
        <row r="2078">
          <cell r="N2078"/>
          <cell r="O2078"/>
          <cell r="P2078"/>
          <cell r="Q2078">
            <v>0</v>
          </cell>
        </row>
        <row r="2079">
          <cell r="N2079"/>
          <cell r="O2079"/>
          <cell r="P2079"/>
          <cell r="Q2079">
            <v>0</v>
          </cell>
        </row>
        <row r="2080">
          <cell r="N2080"/>
          <cell r="O2080"/>
          <cell r="P2080"/>
          <cell r="Q2080">
            <v>0</v>
          </cell>
        </row>
        <row r="2081">
          <cell r="N2081"/>
          <cell r="O2081"/>
          <cell r="P2081"/>
          <cell r="Q2081">
            <v>0</v>
          </cell>
        </row>
        <row r="2082">
          <cell r="N2082"/>
          <cell r="O2082"/>
          <cell r="P2082"/>
          <cell r="Q2082">
            <v>0</v>
          </cell>
        </row>
        <row r="2083">
          <cell r="N2083"/>
          <cell r="O2083"/>
          <cell r="P2083"/>
          <cell r="Q2083">
            <v>0</v>
          </cell>
        </row>
        <row r="2084">
          <cell r="N2084"/>
          <cell r="O2084"/>
          <cell r="P2084"/>
          <cell r="Q2084">
            <v>0</v>
          </cell>
        </row>
        <row r="2085">
          <cell r="N2085"/>
          <cell r="O2085"/>
          <cell r="P2085"/>
          <cell r="Q2085">
            <v>0</v>
          </cell>
        </row>
        <row r="2086">
          <cell r="N2086"/>
          <cell r="O2086"/>
          <cell r="P2086"/>
          <cell r="Q2086">
            <v>0</v>
          </cell>
        </row>
        <row r="2087">
          <cell r="N2087"/>
          <cell r="O2087"/>
          <cell r="P2087"/>
          <cell r="Q2087">
            <v>0</v>
          </cell>
        </row>
        <row r="2088">
          <cell r="N2088"/>
          <cell r="O2088"/>
          <cell r="P2088"/>
          <cell r="Q2088">
            <v>0</v>
          </cell>
        </row>
        <row r="2089">
          <cell r="N2089"/>
          <cell r="O2089"/>
          <cell r="P2089"/>
          <cell r="Q2089">
            <v>0</v>
          </cell>
        </row>
        <row r="2090">
          <cell r="N2090"/>
          <cell r="O2090"/>
          <cell r="P2090"/>
          <cell r="Q2090">
            <v>0</v>
          </cell>
        </row>
        <row r="2091">
          <cell r="N2091"/>
          <cell r="O2091"/>
          <cell r="P2091"/>
          <cell r="Q2091">
            <v>0</v>
          </cell>
        </row>
        <row r="2092">
          <cell r="N2092"/>
          <cell r="O2092"/>
          <cell r="P2092"/>
          <cell r="Q2092">
            <v>0</v>
          </cell>
        </row>
        <row r="2093">
          <cell r="N2093"/>
          <cell r="O2093"/>
          <cell r="P2093"/>
          <cell r="Q2093">
            <v>0</v>
          </cell>
        </row>
        <row r="2094">
          <cell r="N2094"/>
          <cell r="O2094"/>
          <cell r="P2094"/>
          <cell r="Q2094">
            <v>0</v>
          </cell>
        </row>
        <row r="2095">
          <cell r="N2095"/>
          <cell r="O2095"/>
          <cell r="P2095"/>
          <cell r="Q2095">
            <v>0</v>
          </cell>
        </row>
        <row r="2096">
          <cell r="N2096"/>
          <cell r="O2096"/>
          <cell r="P2096"/>
          <cell r="Q2096">
            <v>0</v>
          </cell>
        </row>
        <row r="2097">
          <cell r="N2097"/>
          <cell r="O2097"/>
          <cell r="P2097"/>
          <cell r="Q2097">
            <v>0</v>
          </cell>
        </row>
        <row r="2098">
          <cell r="N2098"/>
          <cell r="O2098"/>
          <cell r="P2098"/>
          <cell r="Q2098">
            <v>0</v>
          </cell>
        </row>
        <row r="2099">
          <cell r="N2099"/>
          <cell r="O2099"/>
          <cell r="P2099"/>
          <cell r="Q2099">
            <v>0</v>
          </cell>
        </row>
        <row r="2100">
          <cell r="N2100"/>
          <cell r="O2100"/>
          <cell r="P2100"/>
          <cell r="Q2100">
            <v>0</v>
          </cell>
        </row>
        <row r="2101">
          <cell r="N2101"/>
          <cell r="O2101"/>
          <cell r="P2101"/>
          <cell r="Q2101">
            <v>0</v>
          </cell>
        </row>
        <row r="2102">
          <cell r="N2102"/>
          <cell r="O2102"/>
          <cell r="P2102"/>
          <cell r="Q2102">
            <v>0</v>
          </cell>
        </row>
        <row r="2103">
          <cell r="N2103"/>
          <cell r="O2103"/>
          <cell r="P2103"/>
          <cell r="Q2103">
            <v>0</v>
          </cell>
        </row>
        <row r="2104">
          <cell r="N2104"/>
          <cell r="O2104"/>
          <cell r="P2104"/>
          <cell r="Q2104">
            <v>0</v>
          </cell>
        </row>
        <row r="2105">
          <cell r="N2105"/>
          <cell r="O2105"/>
          <cell r="P2105"/>
          <cell r="Q2105">
            <v>0</v>
          </cell>
        </row>
        <row r="2106">
          <cell r="N2106"/>
          <cell r="O2106"/>
          <cell r="P2106"/>
          <cell r="Q2106">
            <v>0</v>
          </cell>
        </row>
        <row r="2107">
          <cell r="N2107"/>
          <cell r="O2107"/>
          <cell r="P2107"/>
          <cell r="Q2107">
            <v>0</v>
          </cell>
        </row>
        <row r="2108">
          <cell r="N2108"/>
          <cell r="O2108"/>
          <cell r="P2108"/>
          <cell r="Q2108">
            <v>0</v>
          </cell>
        </row>
        <row r="2109">
          <cell r="N2109"/>
          <cell r="O2109"/>
          <cell r="P2109"/>
          <cell r="Q2109">
            <v>0</v>
          </cell>
        </row>
        <row r="2110">
          <cell r="N2110"/>
          <cell r="O2110"/>
          <cell r="P2110"/>
          <cell r="Q2110">
            <v>0</v>
          </cell>
        </row>
        <row r="2111">
          <cell r="N2111"/>
          <cell r="O2111"/>
          <cell r="P2111"/>
          <cell r="Q2111">
            <v>0</v>
          </cell>
        </row>
        <row r="2112">
          <cell r="N2112"/>
          <cell r="O2112"/>
          <cell r="P2112"/>
          <cell r="Q2112">
            <v>0</v>
          </cell>
        </row>
        <row r="2113">
          <cell r="N2113"/>
          <cell r="O2113"/>
          <cell r="P2113"/>
          <cell r="Q2113">
            <v>0</v>
          </cell>
        </row>
        <row r="2114">
          <cell r="N2114"/>
          <cell r="O2114"/>
          <cell r="P2114"/>
          <cell r="Q2114">
            <v>0</v>
          </cell>
        </row>
        <row r="2115">
          <cell r="N2115"/>
          <cell r="O2115"/>
          <cell r="P2115"/>
          <cell r="Q2115">
            <v>0</v>
          </cell>
        </row>
        <row r="2116">
          <cell r="N2116"/>
          <cell r="O2116"/>
          <cell r="P2116"/>
          <cell r="Q2116">
            <v>0</v>
          </cell>
        </row>
        <row r="2117">
          <cell r="N2117"/>
          <cell r="O2117"/>
          <cell r="P2117"/>
          <cell r="Q2117">
            <v>0</v>
          </cell>
        </row>
        <row r="2118">
          <cell r="N2118"/>
          <cell r="O2118"/>
          <cell r="P2118"/>
          <cell r="Q2118">
            <v>0</v>
          </cell>
        </row>
        <row r="2119">
          <cell r="N2119"/>
          <cell r="O2119"/>
          <cell r="P2119"/>
          <cell r="Q2119">
            <v>0</v>
          </cell>
        </row>
        <row r="2120">
          <cell r="N2120"/>
          <cell r="O2120"/>
          <cell r="P2120"/>
          <cell r="Q2120">
            <v>0</v>
          </cell>
        </row>
        <row r="2121">
          <cell r="N2121"/>
          <cell r="O2121"/>
          <cell r="P2121"/>
          <cell r="Q2121">
            <v>0</v>
          </cell>
        </row>
        <row r="2122">
          <cell r="N2122"/>
          <cell r="O2122"/>
          <cell r="P2122"/>
          <cell r="Q2122">
            <v>0</v>
          </cell>
        </row>
        <row r="2123">
          <cell r="N2123"/>
          <cell r="O2123"/>
          <cell r="P2123"/>
          <cell r="Q2123">
            <v>0</v>
          </cell>
        </row>
        <row r="2124">
          <cell r="N2124"/>
          <cell r="O2124"/>
          <cell r="P2124"/>
          <cell r="Q2124">
            <v>0</v>
          </cell>
        </row>
        <row r="2125">
          <cell r="N2125"/>
          <cell r="O2125"/>
          <cell r="P2125"/>
          <cell r="Q2125">
            <v>0</v>
          </cell>
        </row>
        <row r="2126">
          <cell r="N2126"/>
          <cell r="O2126"/>
          <cell r="P2126"/>
          <cell r="Q2126">
            <v>0</v>
          </cell>
        </row>
        <row r="2127">
          <cell r="N2127"/>
          <cell r="O2127"/>
          <cell r="P2127"/>
          <cell r="Q2127">
            <v>0</v>
          </cell>
        </row>
        <row r="2128">
          <cell r="N2128"/>
          <cell r="O2128"/>
          <cell r="P2128"/>
          <cell r="Q2128">
            <v>0</v>
          </cell>
        </row>
        <row r="2129">
          <cell r="N2129"/>
          <cell r="O2129"/>
          <cell r="P2129"/>
          <cell r="Q2129">
            <v>0</v>
          </cell>
        </row>
        <row r="2130">
          <cell r="N2130"/>
          <cell r="O2130"/>
          <cell r="P2130"/>
          <cell r="Q2130">
            <v>0</v>
          </cell>
        </row>
        <row r="2131">
          <cell r="N2131"/>
          <cell r="O2131"/>
          <cell r="P2131"/>
          <cell r="Q2131">
            <v>0</v>
          </cell>
        </row>
        <row r="2132">
          <cell r="N2132"/>
          <cell r="O2132"/>
          <cell r="P2132"/>
          <cell r="Q2132">
            <v>0</v>
          </cell>
        </row>
        <row r="2133">
          <cell r="N2133"/>
          <cell r="O2133"/>
          <cell r="P2133"/>
          <cell r="Q2133">
            <v>0</v>
          </cell>
        </row>
        <row r="2134">
          <cell r="N2134"/>
          <cell r="O2134"/>
          <cell r="P2134"/>
          <cell r="Q2134">
            <v>0</v>
          </cell>
        </row>
        <row r="2135">
          <cell r="N2135"/>
          <cell r="O2135"/>
          <cell r="P2135"/>
          <cell r="Q2135">
            <v>0</v>
          </cell>
        </row>
        <row r="2136">
          <cell r="N2136"/>
          <cell r="O2136"/>
          <cell r="P2136"/>
          <cell r="Q2136">
            <v>0</v>
          </cell>
        </row>
        <row r="2137">
          <cell r="N2137"/>
          <cell r="O2137"/>
          <cell r="P2137"/>
          <cell r="Q2137">
            <v>0</v>
          </cell>
        </row>
        <row r="2138">
          <cell r="N2138"/>
          <cell r="O2138"/>
          <cell r="P2138"/>
          <cell r="Q2138">
            <v>0</v>
          </cell>
        </row>
        <row r="2139">
          <cell r="N2139"/>
          <cell r="O2139"/>
          <cell r="P2139"/>
          <cell r="Q2139">
            <v>0</v>
          </cell>
        </row>
        <row r="2140">
          <cell r="N2140"/>
          <cell r="O2140"/>
          <cell r="P2140"/>
          <cell r="Q2140">
            <v>0</v>
          </cell>
        </row>
        <row r="2141">
          <cell r="N2141"/>
          <cell r="O2141"/>
          <cell r="P2141"/>
          <cell r="Q2141">
            <v>0</v>
          </cell>
        </row>
        <row r="2142">
          <cell r="N2142"/>
          <cell r="O2142"/>
          <cell r="P2142"/>
          <cell r="Q2142">
            <v>0</v>
          </cell>
        </row>
        <row r="2143">
          <cell r="N2143"/>
          <cell r="O2143"/>
          <cell r="P2143"/>
          <cell r="Q2143">
            <v>0</v>
          </cell>
        </row>
        <row r="2144">
          <cell r="N2144"/>
          <cell r="O2144"/>
          <cell r="P2144"/>
          <cell r="Q2144">
            <v>0</v>
          </cell>
        </row>
        <row r="2145">
          <cell r="N2145"/>
          <cell r="O2145"/>
          <cell r="P2145"/>
          <cell r="Q2145">
            <v>0</v>
          </cell>
        </row>
        <row r="2146">
          <cell r="N2146"/>
          <cell r="O2146"/>
          <cell r="P2146"/>
          <cell r="Q2146">
            <v>0</v>
          </cell>
        </row>
        <row r="2147">
          <cell r="N2147"/>
          <cell r="O2147"/>
          <cell r="P2147"/>
          <cell r="Q2147">
            <v>0</v>
          </cell>
        </row>
        <row r="2148">
          <cell r="N2148"/>
          <cell r="O2148"/>
          <cell r="P2148"/>
          <cell r="Q2148">
            <v>0</v>
          </cell>
        </row>
        <row r="2149">
          <cell r="N2149"/>
          <cell r="O2149"/>
          <cell r="P2149"/>
          <cell r="Q2149">
            <v>0</v>
          </cell>
        </row>
        <row r="2150">
          <cell r="N2150"/>
          <cell r="O2150"/>
          <cell r="P2150"/>
          <cell r="Q2150">
            <v>0</v>
          </cell>
        </row>
        <row r="2151">
          <cell r="N2151"/>
          <cell r="O2151"/>
          <cell r="P2151"/>
          <cell r="Q2151">
            <v>0</v>
          </cell>
        </row>
        <row r="2152">
          <cell r="N2152"/>
          <cell r="O2152"/>
          <cell r="P2152"/>
          <cell r="Q2152">
            <v>0</v>
          </cell>
        </row>
        <row r="2153">
          <cell r="N2153"/>
          <cell r="O2153"/>
          <cell r="P2153"/>
          <cell r="Q2153">
            <v>0</v>
          </cell>
        </row>
        <row r="2154">
          <cell r="N2154"/>
          <cell r="O2154"/>
          <cell r="P2154"/>
          <cell r="Q2154">
            <v>0</v>
          </cell>
        </row>
        <row r="2155">
          <cell r="N2155"/>
          <cell r="O2155"/>
          <cell r="P2155"/>
          <cell r="Q2155">
            <v>0</v>
          </cell>
        </row>
        <row r="2156">
          <cell r="N2156"/>
          <cell r="O2156"/>
          <cell r="P2156"/>
          <cell r="Q2156">
            <v>0</v>
          </cell>
        </row>
        <row r="2157">
          <cell r="N2157"/>
          <cell r="O2157"/>
          <cell r="P2157"/>
          <cell r="Q2157">
            <v>0</v>
          </cell>
        </row>
        <row r="2158">
          <cell r="N2158"/>
          <cell r="O2158"/>
          <cell r="P2158"/>
          <cell r="Q2158">
            <v>0</v>
          </cell>
        </row>
        <row r="2159">
          <cell r="N2159"/>
          <cell r="O2159"/>
          <cell r="P2159"/>
          <cell r="Q2159">
            <v>0</v>
          </cell>
        </row>
        <row r="2160">
          <cell r="N2160"/>
          <cell r="O2160"/>
          <cell r="P2160"/>
          <cell r="Q2160">
            <v>0</v>
          </cell>
        </row>
        <row r="2161">
          <cell r="N2161"/>
          <cell r="O2161"/>
          <cell r="P2161"/>
          <cell r="Q2161">
            <v>0</v>
          </cell>
        </row>
        <row r="2162">
          <cell r="N2162"/>
          <cell r="O2162"/>
          <cell r="P2162"/>
          <cell r="Q2162">
            <v>0</v>
          </cell>
        </row>
        <row r="2163">
          <cell r="N2163"/>
          <cell r="O2163"/>
          <cell r="P2163"/>
          <cell r="Q2163">
            <v>0</v>
          </cell>
        </row>
        <row r="2164">
          <cell r="N2164"/>
          <cell r="O2164"/>
          <cell r="P2164"/>
          <cell r="Q2164">
            <v>0</v>
          </cell>
        </row>
        <row r="2165">
          <cell r="N2165"/>
          <cell r="O2165"/>
          <cell r="P2165"/>
          <cell r="Q2165">
            <v>0</v>
          </cell>
        </row>
        <row r="2166">
          <cell r="N2166"/>
          <cell r="O2166"/>
          <cell r="P2166"/>
          <cell r="Q2166">
            <v>0</v>
          </cell>
        </row>
        <row r="2167">
          <cell r="N2167"/>
          <cell r="O2167"/>
          <cell r="P2167"/>
          <cell r="Q2167">
            <v>0</v>
          </cell>
        </row>
        <row r="2168">
          <cell r="N2168"/>
          <cell r="O2168"/>
          <cell r="P2168"/>
          <cell r="Q2168">
            <v>0</v>
          </cell>
        </row>
        <row r="2169">
          <cell r="N2169"/>
          <cell r="O2169"/>
          <cell r="P2169"/>
          <cell r="Q2169">
            <v>0</v>
          </cell>
        </row>
        <row r="2170">
          <cell r="N2170"/>
          <cell r="O2170"/>
          <cell r="P2170"/>
          <cell r="Q2170">
            <v>0</v>
          </cell>
        </row>
        <row r="2171">
          <cell r="N2171"/>
          <cell r="O2171"/>
          <cell r="P2171"/>
          <cell r="Q2171">
            <v>0</v>
          </cell>
        </row>
        <row r="2172">
          <cell r="N2172"/>
          <cell r="O2172"/>
          <cell r="P2172"/>
          <cell r="Q2172">
            <v>0</v>
          </cell>
        </row>
        <row r="2173">
          <cell r="N2173"/>
          <cell r="O2173"/>
          <cell r="P2173"/>
          <cell r="Q2173">
            <v>0</v>
          </cell>
        </row>
        <row r="2174">
          <cell r="N2174"/>
          <cell r="O2174"/>
          <cell r="P2174"/>
          <cell r="Q2174">
            <v>0</v>
          </cell>
        </row>
        <row r="2175">
          <cell r="N2175"/>
          <cell r="O2175"/>
          <cell r="P2175"/>
          <cell r="Q2175">
            <v>0</v>
          </cell>
        </row>
        <row r="2176">
          <cell r="N2176"/>
          <cell r="O2176"/>
          <cell r="P2176"/>
          <cell r="Q2176">
            <v>0</v>
          </cell>
        </row>
        <row r="2177">
          <cell r="N2177"/>
          <cell r="O2177"/>
          <cell r="P2177"/>
          <cell r="Q2177">
            <v>0</v>
          </cell>
        </row>
        <row r="2178">
          <cell r="N2178"/>
          <cell r="O2178"/>
          <cell r="P2178"/>
          <cell r="Q2178">
            <v>0</v>
          </cell>
        </row>
        <row r="2179">
          <cell r="N2179"/>
          <cell r="O2179"/>
          <cell r="P2179"/>
          <cell r="Q2179">
            <v>0</v>
          </cell>
        </row>
        <row r="2180">
          <cell r="N2180"/>
          <cell r="O2180"/>
          <cell r="P2180"/>
          <cell r="Q2180">
            <v>0</v>
          </cell>
        </row>
        <row r="2181">
          <cell r="N2181"/>
          <cell r="O2181"/>
          <cell r="P2181"/>
          <cell r="Q2181">
            <v>0</v>
          </cell>
        </row>
        <row r="2182">
          <cell r="N2182"/>
          <cell r="O2182"/>
          <cell r="P2182"/>
          <cell r="Q2182">
            <v>0</v>
          </cell>
        </row>
        <row r="2183">
          <cell r="N2183"/>
          <cell r="O2183"/>
          <cell r="P2183"/>
          <cell r="Q2183">
            <v>0</v>
          </cell>
        </row>
        <row r="2184">
          <cell r="N2184"/>
          <cell r="O2184"/>
          <cell r="P2184"/>
          <cell r="Q2184">
            <v>0</v>
          </cell>
        </row>
        <row r="2185">
          <cell r="N2185"/>
          <cell r="O2185"/>
          <cell r="P2185"/>
          <cell r="Q2185">
            <v>0</v>
          </cell>
        </row>
        <row r="2186">
          <cell r="N2186"/>
          <cell r="O2186"/>
          <cell r="P2186"/>
          <cell r="Q2186">
            <v>0</v>
          </cell>
        </row>
        <row r="2187">
          <cell r="N2187"/>
          <cell r="O2187"/>
          <cell r="P2187"/>
          <cell r="Q2187">
            <v>0</v>
          </cell>
        </row>
        <row r="2188">
          <cell r="N2188"/>
          <cell r="O2188"/>
          <cell r="P2188"/>
          <cell r="Q2188">
            <v>0</v>
          </cell>
        </row>
        <row r="2189">
          <cell r="N2189"/>
          <cell r="O2189"/>
          <cell r="P2189"/>
          <cell r="Q2189">
            <v>0</v>
          </cell>
        </row>
        <row r="2190">
          <cell r="N2190"/>
          <cell r="O2190"/>
          <cell r="P2190"/>
          <cell r="Q2190">
            <v>0</v>
          </cell>
        </row>
        <row r="2191">
          <cell r="N2191"/>
          <cell r="O2191"/>
          <cell r="P2191"/>
          <cell r="Q2191">
            <v>0</v>
          </cell>
        </row>
        <row r="2192">
          <cell r="N2192"/>
          <cell r="O2192"/>
          <cell r="P2192"/>
          <cell r="Q2192">
            <v>0</v>
          </cell>
        </row>
        <row r="2193">
          <cell r="N2193"/>
          <cell r="O2193"/>
          <cell r="P2193"/>
          <cell r="Q2193">
            <v>0</v>
          </cell>
        </row>
        <row r="2194">
          <cell r="N2194"/>
          <cell r="O2194"/>
          <cell r="P2194"/>
          <cell r="Q2194">
            <v>0</v>
          </cell>
        </row>
        <row r="2195">
          <cell r="N2195"/>
          <cell r="O2195"/>
          <cell r="P2195"/>
          <cell r="Q2195">
            <v>0</v>
          </cell>
        </row>
        <row r="2196">
          <cell r="N2196"/>
          <cell r="O2196"/>
          <cell r="P2196"/>
          <cell r="Q2196">
            <v>0</v>
          </cell>
        </row>
        <row r="2197">
          <cell r="N2197"/>
          <cell r="O2197"/>
          <cell r="P2197"/>
          <cell r="Q2197">
            <v>0</v>
          </cell>
        </row>
        <row r="2198">
          <cell r="N2198"/>
          <cell r="O2198"/>
          <cell r="P2198"/>
          <cell r="Q2198">
            <v>0</v>
          </cell>
        </row>
        <row r="2199">
          <cell r="N2199"/>
          <cell r="O2199"/>
          <cell r="P2199"/>
          <cell r="Q2199">
            <v>0</v>
          </cell>
        </row>
        <row r="2200">
          <cell r="N2200"/>
          <cell r="O2200"/>
          <cell r="P2200"/>
          <cell r="Q2200">
            <v>0</v>
          </cell>
        </row>
        <row r="2201">
          <cell r="N2201"/>
          <cell r="O2201"/>
          <cell r="P2201"/>
          <cell r="Q2201">
            <v>0</v>
          </cell>
        </row>
        <row r="2202">
          <cell r="N2202"/>
          <cell r="O2202"/>
          <cell r="P2202"/>
          <cell r="Q2202">
            <v>0</v>
          </cell>
        </row>
        <row r="2203">
          <cell r="N2203"/>
          <cell r="O2203"/>
          <cell r="P2203"/>
          <cell r="Q2203">
            <v>0</v>
          </cell>
        </row>
        <row r="2204">
          <cell r="N2204"/>
          <cell r="O2204"/>
          <cell r="P2204"/>
          <cell r="Q2204">
            <v>0</v>
          </cell>
        </row>
        <row r="2205">
          <cell r="N2205"/>
          <cell r="O2205"/>
          <cell r="P2205"/>
          <cell r="Q2205">
            <v>0</v>
          </cell>
        </row>
        <row r="2206">
          <cell r="N2206"/>
          <cell r="O2206"/>
          <cell r="P2206"/>
          <cell r="Q2206">
            <v>0</v>
          </cell>
        </row>
        <row r="2207">
          <cell r="N2207"/>
          <cell r="O2207"/>
          <cell r="P2207"/>
          <cell r="Q2207">
            <v>0</v>
          </cell>
        </row>
        <row r="2208">
          <cell r="N2208"/>
          <cell r="O2208"/>
          <cell r="P2208"/>
          <cell r="Q2208">
            <v>0</v>
          </cell>
        </row>
        <row r="2209">
          <cell r="N2209"/>
          <cell r="O2209"/>
          <cell r="P2209"/>
          <cell r="Q2209">
            <v>0</v>
          </cell>
        </row>
        <row r="2210">
          <cell r="N2210"/>
          <cell r="O2210"/>
          <cell r="P2210"/>
          <cell r="Q2210">
            <v>0</v>
          </cell>
        </row>
        <row r="2211">
          <cell r="N2211"/>
          <cell r="O2211"/>
          <cell r="P2211"/>
          <cell r="Q2211">
            <v>0</v>
          </cell>
        </row>
        <row r="2212">
          <cell r="N2212"/>
          <cell r="O2212"/>
          <cell r="P2212"/>
          <cell r="Q2212">
            <v>0</v>
          </cell>
        </row>
        <row r="2213">
          <cell r="N2213"/>
          <cell r="O2213"/>
          <cell r="P2213"/>
          <cell r="Q2213">
            <v>0</v>
          </cell>
        </row>
        <row r="2214">
          <cell r="N2214"/>
          <cell r="O2214"/>
          <cell r="P2214"/>
          <cell r="Q2214">
            <v>0</v>
          </cell>
        </row>
        <row r="2215">
          <cell r="N2215"/>
          <cell r="O2215"/>
          <cell r="P2215"/>
          <cell r="Q2215">
            <v>0</v>
          </cell>
        </row>
        <row r="2216">
          <cell r="N2216"/>
          <cell r="O2216"/>
          <cell r="P2216"/>
          <cell r="Q2216">
            <v>0</v>
          </cell>
        </row>
        <row r="2217">
          <cell r="N2217"/>
          <cell r="O2217"/>
          <cell r="P2217"/>
          <cell r="Q2217">
            <v>0</v>
          </cell>
        </row>
        <row r="2218">
          <cell r="N2218"/>
          <cell r="O2218"/>
          <cell r="P2218"/>
          <cell r="Q2218">
            <v>0</v>
          </cell>
        </row>
        <row r="2219">
          <cell r="N2219"/>
          <cell r="O2219"/>
          <cell r="P2219"/>
          <cell r="Q2219">
            <v>0</v>
          </cell>
        </row>
        <row r="2220">
          <cell r="N2220"/>
          <cell r="O2220"/>
          <cell r="P2220"/>
          <cell r="Q2220">
            <v>0</v>
          </cell>
        </row>
        <row r="2221">
          <cell r="N2221"/>
          <cell r="O2221"/>
          <cell r="P2221"/>
          <cell r="Q2221">
            <v>0</v>
          </cell>
        </row>
        <row r="2222">
          <cell r="N2222"/>
          <cell r="O2222"/>
          <cell r="P2222"/>
          <cell r="Q2222">
            <v>0</v>
          </cell>
        </row>
        <row r="2223">
          <cell r="N2223"/>
          <cell r="O2223"/>
          <cell r="P2223"/>
          <cell r="Q2223">
            <v>0</v>
          </cell>
        </row>
        <row r="2224">
          <cell r="N2224"/>
          <cell r="O2224"/>
          <cell r="P2224"/>
          <cell r="Q2224">
            <v>0</v>
          </cell>
        </row>
        <row r="2225">
          <cell r="N2225"/>
          <cell r="O2225"/>
          <cell r="P2225"/>
          <cell r="Q2225">
            <v>0</v>
          </cell>
        </row>
        <row r="2226">
          <cell r="N2226"/>
          <cell r="O2226"/>
          <cell r="P2226"/>
          <cell r="Q2226">
            <v>0</v>
          </cell>
        </row>
        <row r="2227">
          <cell r="N2227"/>
          <cell r="O2227"/>
          <cell r="P2227"/>
          <cell r="Q2227">
            <v>0</v>
          </cell>
        </row>
        <row r="2228">
          <cell r="N2228"/>
          <cell r="O2228"/>
          <cell r="P2228"/>
          <cell r="Q2228">
            <v>0</v>
          </cell>
        </row>
        <row r="2229">
          <cell r="N2229"/>
          <cell r="O2229"/>
          <cell r="P2229"/>
          <cell r="Q2229">
            <v>0</v>
          </cell>
        </row>
        <row r="2230">
          <cell r="N2230"/>
          <cell r="O2230"/>
          <cell r="P2230"/>
          <cell r="Q2230">
            <v>0</v>
          </cell>
        </row>
        <row r="2231">
          <cell r="N2231"/>
          <cell r="O2231"/>
          <cell r="P2231"/>
          <cell r="Q2231">
            <v>0</v>
          </cell>
        </row>
        <row r="2232">
          <cell r="N2232"/>
          <cell r="O2232"/>
          <cell r="P2232"/>
          <cell r="Q2232">
            <v>0</v>
          </cell>
        </row>
        <row r="2233">
          <cell r="N2233"/>
          <cell r="O2233"/>
          <cell r="P2233"/>
          <cell r="Q2233">
            <v>0</v>
          </cell>
        </row>
        <row r="2234">
          <cell r="N2234"/>
          <cell r="O2234"/>
          <cell r="P2234"/>
          <cell r="Q2234">
            <v>0</v>
          </cell>
        </row>
        <row r="2235">
          <cell r="N2235"/>
          <cell r="O2235"/>
          <cell r="P2235"/>
          <cell r="Q2235">
            <v>0</v>
          </cell>
        </row>
        <row r="2236">
          <cell r="N2236"/>
          <cell r="O2236"/>
          <cell r="P2236"/>
          <cell r="Q2236">
            <v>0</v>
          </cell>
        </row>
        <row r="2237">
          <cell r="N2237"/>
          <cell r="O2237"/>
          <cell r="P2237"/>
          <cell r="Q2237">
            <v>0</v>
          </cell>
        </row>
        <row r="2238">
          <cell r="N2238"/>
          <cell r="O2238"/>
          <cell r="P2238"/>
          <cell r="Q2238">
            <v>0</v>
          </cell>
        </row>
        <row r="2239">
          <cell r="N2239"/>
          <cell r="O2239"/>
          <cell r="P2239"/>
          <cell r="Q2239">
            <v>0</v>
          </cell>
        </row>
        <row r="2240">
          <cell r="N2240"/>
          <cell r="O2240"/>
          <cell r="P2240"/>
          <cell r="Q2240">
            <v>0</v>
          </cell>
        </row>
        <row r="2241">
          <cell r="N2241"/>
          <cell r="O2241"/>
          <cell r="P2241"/>
          <cell r="Q2241">
            <v>0</v>
          </cell>
        </row>
        <row r="2242">
          <cell r="N2242"/>
          <cell r="O2242"/>
          <cell r="P2242"/>
          <cell r="Q2242">
            <v>0</v>
          </cell>
        </row>
        <row r="2243">
          <cell r="N2243"/>
          <cell r="O2243"/>
          <cell r="P2243"/>
          <cell r="Q2243">
            <v>0</v>
          </cell>
        </row>
        <row r="2244">
          <cell r="N2244"/>
          <cell r="O2244"/>
          <cell r="P2244"/>
          <cell r="Q2244">
            <v>0</v>
          </cell>
        </row>
        <row r="2245">
          <cell r="N2245"/>
          <cell r="O2245"/>
          <cell r="P2245"/>
          <cell r="Q2245">
            <v>0</v>
          </cell>
        </row>
        <row r="2246">
          <cell r="N2246"/>
          <cell r="O2246"/>
          <cell r="P2246"/>
          <cell r="Q2246">
            <v>0</v>
          </cell>
        </row>
        <row r="2247">
          <cell r="N2247"/>
          <cell r="O2247"/>
          <cell r="P2247"/>
          <cell r="Q2247">
            <v>0</v>
          </cell>
        </row>
        <row r="2248">
          <cell r="N2248"/>
          <cell r="O2248"/>
          <cell r="P2248"/>
          <cell r="Q2248">
            <v>0</v>
          </cell>
        </row>
        <row r="2249">
          <cell r="N2249"/>
          <cell r="O2249"/>
          <cell r="P2249"/>
          <cell r="Q2249">
            <v>0</v>
          </cell>
        </row>
        <row r="2250">
          <cell r="N2250"/>
          <cell r="O2250"/>
          <cell r="P2250"/>
          <cell r="Q2250">
            <v>0</v>
          </cell>
        </row>
        <row r="2251">
          <cell r="N2251"/>
          <cell r="O2251"/>
          <cell r="P2251"/>
          <cell r="Q2251">
            <v>0</v>
          </cell>
        </row>
        <row r="2252">
          <cell r="N2252"/>
          <cell r="O2252"/>
          <cell r="P2252"/>
          <cell r="Q2252">
            <v>0</v>
          </cell>
        </row>
        <row r="2253">
          <cell r="N2253"/>
          <cell r="O2253"/>
          <cell r="P2253"/>
          <cell r="Q2253">
            <v>0</v>
          </cell>
        </row>
        <row r="2254">
          <cell r="N2254"/>
          <cell r="O2254"/>
          <cell r="P2254"/>
          <cell r="Q2254">
            <v>0</v>
          </cell>
        </row>
        <row r="2255">
          <cell r="N2255"/>
          <cell r="O2255"/>
          <cell r="P2255"/>
          <cell r="Q2255">
            <v>0</v>
          </cell>
        </row>
        <row r="2256">
          <cell r="N2256"/>
          <cell r="O2256"/>
          <cell r="P2256"/>
          <cell r="Q2256">
            <v>0</v>
          </cell>
        </row>
        <row r="2257">
          <cell r="N2257"/>
          <cell r="O2257"/>
          <cell r="P2257"/>
          <cell r="Q2257">
            <v>0</v>
          </cell>
        </row>
        <row r="2258">
          <cell r="N2258"/>
          <cell r="O2258"/>
          <cell r="P2258"/>
          <cell r="Q2258">
            <v>0</v>
          </cell>
        </row>
        <row r="2259">
          <cell r="N2259"/>
          <cell r="O2259"/>
          <cell r="P2259"/>
          <cell r="Q2259">
            <v>0</v>
          </cell>
        </row>
        <row r="2260">
          <cell r="N2260"/>
          <cell r="O2260"/>
          <cell r="P2260"/>
          <cell r="Q2260">
            <v>0</v>
          </cell>
        </row>
        <row r="2261">
          <cell r="N2261"/>
          <cell r="O2261"/>
          <cell r="P2261"/>
          <cell r="Q2261">
            <v>0</v>
          </cell>
        </row>
        <row r="2262">
          <cell r="N2262"/>
          <cell r="O2262"/>
          <cell r="P2262"/>
          <cell r="Q2262">
            <v>0</v>
          </cell>
        </row>
        <row r="2263">
          <cell r="N2263"/>
          <cell r="O2263"/>
          <cell r="P2263"/>
          <cell r="Q2263">
            <v>0</v>
          </cell>
        </row>
        <row r="2264">
          <cell r="N2264"/>
          <cell r="O2264"/>
          <cell r="P2264"/>
          <cell r="Q2264">
            <v>0</v>
          </cell>
        </row>
        <row r="2265">
          <cell r="N2265"/>
          <cell r="O2265"/>
          <cell r="P2265"/>
          <cell r="Q2265">
            <v>0</v>
          </cell>
        </row>
        <row r="2266">
          <cell r="N2266"/>
          <cell r="O2266"/>
          <cell r="P2266"/>
          <cell r="Q2266">
            <v>0</v>
          </cell>
        </row>
        <row r="2267">
          <cell r="N2267"/>
          <cell r="O2267"/>
          <cell r="P2267"/>
          <cell r="Q2267">
            <v>0</v>
          </cell>
        </row>
        <row r="2268">
          <cell r="N2268"/>
          <cell r="O2268"/>
          <cell r="P2268"/>
          <cell r="Q2268">
            <v>0</v>
          </cell>
        </row>
        <row r="2269">
          <cell r="N2269"/>
          <cell r="O2269"/>
          <cell r="P2269"/>
          <cell r="Q2269">
            <v>0</v>
          </cell>
        </row>
        <row r="2270">
          <cell r="N2270"/>
          <cell r="O2270"/>
          <cell r="P2270"/>
          <cell r="Q2270">
            <v>0</v>
          </cell>
        </row>
        <row r="2271">
          <cell r="N2271"/>
          <cell r="O2271"/>
          <cell r="P2271"/>
          <cell r="Q2271">
            <v>0</v>
          </cell>
        </row>
        <row r="2272">
          <cell r="N2272"/>
          <cell r="O2272"/>
          <cell r="P2272"/>
          <cell r="Q2272">
            <v>0</v>
          </cell>
        </row>
        <row r="2273">
          <cell r="N2273"/>
          <cell r="O2273"/>
          <cell r="P2273"/>
          <cell r="Q2273">
            <v>0</v>
          </cell>
        </row>
        <row r="2274">
          <cell r="N2274"/>
          <cell r="O2274"/>
          <cell r="P2274"/>
          <cell r="Q2274">
            <v>0</v>
          </cell>
        </row>
        <row r="2275">
          <cell r="N2275"/>
          <cell r="O2275"/>
          <cell r="P2275"/>
          <cell r="Q2275">
            <v>0</v>
          </cell>
        </row>
        <row r="2276">
          <cell r="N2276"/>
          <cell r="O2276"/>
          <cell r="P2276"/>
          <cell r="Q2276">
            <v>0</v>
          </cell>
        </row>
        <row r="2277">
          <cell r="N2277"/>
          <cell r="O2277"/>
          <cell r="P2277"/>
          <cell r="Q2277">
            <v>0</v>
          </cell>
        </row>
        <row r="2278">
          <cell r="N2278"/>
          <cell r="O2278"/>
          <cell r="P2278"/>
          <cell r="Q2278">
            <v>0</v>
          </cell>
        </row>
        <row r="2279">
          <cell r="N2279"/>
          <cell r="O2279"/>
          <cell r="P2279"/>
          <cell r="Q2279">
            <v>0</v>
          </cell>
        </row>
        <row r="2280">
          <cell r="N2280"/>
          <cell r="O2280"/>
          <cell r="P2280"/>
          <cell r="Q2280">
            <v>0</v>
          </cell>
        </row>
        <row r="2281">
          <cell r="N2281"/>
          <cell r="O2281"/>
          <cell r="P2281"/>
          <cell r="Q2281">
            <v>0</v>
          </cell>
        </row>
        <row r="2282">
          <cell r="N2282"/>
          <cell r="O2282"/>
          <cell r="P2282"/>
          <cell r="Q2282">
            <v>0</v>
          </cell>
        </row>
        <row r="2283">
          <cell r="N2283"/>
          <cell r="O2283"/>
          <cell r="P2283"/>
          <cell r="Q2283">
            <v>0</v>
          </cell>
        </row>
        <row r="2284">
          <cell r="N2284"/>
          <cell r="O2284"/>
          <cell r="P2284"/>
          <cell r="Q2284">
            <v>0</v>
          </cell>
        </row>
        <row r="2285">
          <cell r="N2285"/>
          <cell r="O2285"/>
          <cell r="P2285"/>
          <cell r="Q2285">
            <v>0</v>
          </cell>
        </row>
        <row r="2286">
          <cell r="N2286"/>
          <cell r="O2286"/>
          <cell r="P2286"/>
          <cell r="Q2286">
            <v>0</v>
          </cell>
        </row>
        <row r="2287">
          <cell r="N2287"/>
          <cell r="O2287"/>
          <cell r="P2287"/>
          <cell r="Q2287">
            <v>0</v>
          </cell>
        </row>
        <row r="2288">
          <cell r="N2288"/>
          <cell r="O2288"/>
          <cell r="P2288"/>
          <cell r="Q2288">
            <v>0</v>
          </cell>
        </row>
        <row r="2289">
          <cell r="N2289"/>
          <cell r="O2289"/>
          <cell r="P2289"/>
          <cell r="Q2289">
            <v>0</v>
          </cell>
        </row>
        <row r="2290">
          <cell r="N2290"/>
          <cell r="O2290"/>
          <cell r="P2290"/>
          <cell r="Q2290">
            <v>0</v>
          </cell>
        </row>
        <row r="2291">
          <cell r="N2291"/>
          <cell r="O2291"/>
          <cell r="P2291"/>
          <cell r="Q2291">
            <v>0</v>
          </cell>
        </row>
        <row r="2292">
          <cell r="N2292"/>
          <cell r="O2292"/>
          <cell r="P2292"/>
          <cell r="Q2292">
            <v>0</v>
          </cell>
        </row>
        <row r="2293">
          <cell r="N2293"/>
          <cell r="O2293"/>
          <cell r="P2293"/>
          <cell r="Q2293">
            <v>0</v>
          </cell>
        </row>
        <row r="2294">
          <cell r="N2294"/>
          <cell r="O2294"/>
          <cell r="P2294"/>
          <cell r="Q2294">
            <v>0</v>
          </cell>
        </row>
        <row r="2295">
          <cell r="N2295"/>
          <cell r="O2295"/>
          <cell r="P2295"/>
          <cell r="Q2295">
            <v>0</v>
          </cell>
        </row>
        <row r="2296">
          <cell r="N2296"/>
          <cell r="O2296"/>
          <cell r="P2296"/>
          <cell r="Q2296">
            <v>0</v>
          </cell>
        </row>
        <row r="2297">
          <cell r="N2297"/>
          <cell r="O2297"/>
          <cell r="P2297"/>
          <cell r="Q2297">
            <v>0</v>
          </cell>
        </row>
        <row r="2298">
          <cell r="N2298"/>
          <cell r="O2298"/>
          <cell r="P2298"/>
          <cell r="Q2298">
            <v>0</v>
          </cell>
        </row>
        <row r="2299">
          <cell r="N2299"/>
          <cell r="O2299"/>
          <cell r="P2299"/>
          <cell r="Q2299">
            <v>0</v>
          </cell>
        </row>
        <row r="2300">
          <cell r="N2300"/>
          <cell r="O2300"/>
          <cell r="P2300"/>
          <cell r="Q2300">
            <v>0</v>
          </cell>
        </row>
        <row r="2301">
          <cell r="N2301"/>
          <cell r="O2301"/>
          <cell r="P2301"/>
          <cell r="Q2301">
            <v>0</v>
          </cell>
        </row>
        <row r="2302">
          <cell r="N2302"/>
          <cell r="O2302"/>
          <cell r="P2302"/>
          <cell r="Q2302">
            <v>0</v>
          </cell>
        </row>
        <row r="2303">
          <cell r="N2303"/>
          <cell r="O2303"/>
          <cell r="P2303"/>
          <cell r="Q2303">
            <v>0</v>
          </cell>
        </row>
        <row r="2304">
          <cell r="N2304"/>
          <cell r="O2304"/>
          <cell r="P2304"/>
          <cell r="Q2304">
            <v>0</v>
          </cell>
        </row>
        <row r="2305">
          <cell r="N2305"/>
          <cell r="O2305"/>
          <cell r="P2305"/>
          <cell r="Q2305">
            <v>0</v>
          </cell>
        </row>
        <row r="2306">
          <cell r="N2306"/>
          <cell r="O2306"/>
          <cell r="P2306"/>
          <cell r="Q2306">
            <v>0</v>
          </cell>
        </row>
        <row r="2307">
          <cell r="N2307"/>
          <cell r="O2307"/>
          <cell r="P2307"/>
          <cell r="Q2307">
            <v>0</v>
          </cell>
        </row>
        <row r="2308">
          <cell r="N2308"/>
          <cell r="O2308"/>
          <cell r="P2308"/>
          <cell r="Q2308">
            <v>0</v>
          </cell>
        </row>
        <row r="2309">
          <cell r="N2309"/>
          <cell r="O2309"/>
          <cell r="P2309"/>
          <cell r="Q2309">
            <v>0</v>
          </cell>
        </row>
        <row r="2310">
          <cell r="N2310"/>
          <cell r="O2310"/>
          <cell r="P2310"/>
          <cell r="Q2310">
            <v>0</v>
          </cell>
        </row>
        <row r="2311">
          <cell r="N2311"/>
          <cell r="O2311"/>
          <cell r="P2311"/>
          <cell r="Q2311">
            <v>0</v>
          </cell>
        </row>
        <row r="2312">
          <cell r="N2312"/>
          <cell r="O2312"/>
          <cell r="P2312"/>
          <cell r="Q2312">
            <v>0</v>
          </cell>
        </row>
        <row r="2313">
          <cell r="N2313"/>
          <cell r="O2313"/>
          <cell r="P2313"/>
          <cell r="Q2313">
            <v>0</v>
          </cell>
        </row>
        <row r="2314">
          <cell r="N2314"/>
          <cell r="O2314"/>
          <cell r="P2314"/>
          <cell r="Q2314">
            <v>0</v>
          </cell>
        </row>
        <row r="2315">
          <cell r="N2315"/>
          <cell r="O2315"/>
          <cell r="P2315"/>
          <cell r="Q2315">
            <v>0</v>
          </cell>
        </row>
        <row r="2316">
          <cell r="N2316"/>
          <cell r="O2316"/>
          <cell r="P2316"/>
          <cell r="Q2316">
            <v>0</v>
          </cell>
        </row>
        <row r="2317">
          <cell r="N2317"/>
          <cell r="O2317"/>
          <cell r="P2317"/>
          <cell r="Q2317">
            <v>0</v>
          </cell>
        </row>
        <row r="2318">
          <cell r="N2318"/>
          <cell r="O2318"/>
          <cell r="P2318"/>
          <cell r="Q2318">
            <v>0</v>
          </cell>
        </row>
        <row r="2319">
          <cell r="N2319"/>
          <cell r="O2319"/>
          <cell r="P2319"/>
          <cell r="Q2319">
            <v>0</v>
          </cell>
        </row>
        <row r="2320">
          <cell r="N2320"/>
          <cell r="O2320"/>
          <cell r="P2320"/>
          <cell r="Q2320">
            <v>0</v>
          </cell>
        </row>
        <row r="2321">
          <cell r="N2321"/>
          <cell r="O2321"/>
          <cell r="P2321"/>
          <cell r="Q2321">
            <v>0</v>
          </cell>
        </row>
        <row r="2322">
          <cell r="N2322"/>
          <cell r="O2322"/>
          <cell r="P2322"/>
          <cell r="Q2322">
            <v>0</v>
          </cell>
        </row>
        <row r="2323">
          <cell r="N2323"/>
          <cell r="O2323"/>
          <cell r="P2323"/>
          <cell r="Q2323">
            <v>0</v>
          </cell>
        </row>
        <row r="2324">
          <cell r="N2324"/>
          <cell r="O2324"/>
          <cell r="P2324"/>
          <cell r="Q2324">
            <v>0</v>
          </cell>
        </row>
        <row r="2325">
          <cell r="N2325"/>
          <cell r="O2325"/>
          <cell r="P2325"/>
          <cell r="Q2325">
            <v>0</v>
          </cell>
        </row>
        <row r="2326">
          <cell r="N2326"/>
          <cell r="O2326"/>
          <cell r="P2326"/>
          <cell r="Q2326">
            <v>0</v>
          </cell>
        </row>
        <row r="2327">
          <cell r="N2327"/>
          <cell r="O2327"/>
          <cell r="P2327"/>
          <cell r="Q2327">
            <v>0</v>
          </cell>
        </row>
        <row r="2328">
          <cell r="N2328"/>
          <cell r="O2328"/>
          <cell r="P2328"/>
          <cell r="Q2328">
            <v>0</v>
          </cell>
        </row>
        <row r="2329">
          <cell r="N2329"/>
          <cell r="O2329"/>
          <cell r="P2329"/>
          <cell r="Q2329">
            <v>0</v>
          </cell>
        </row>
        <row r="2330">
          <cell r="N2330"/>
          <cell r="O2330"/>
          <cell r="P2330"/>
          <cell r="Q2330">
            <v>0</v>
          </cell>
        </row>
        <row r="2331">
          <cell r="N2331"/>
          <cell r="O2331"/>
          <cell r="P2331"/>
          <cell r="Q2331">
            <v>0</v>
          </cell>
        </row>
        <row r="2332">
          <cell r="N2332"/>
          <cell r="O2332"/>
          <cell r="P2332"/>
          <cell r="Q2332">
            <v>0</v>
          </cell>
        </row>
        <row r="2333">
          <cell r="N2333"/>
          <cell r="O2333"/>
          <cell r="P2333"/>
          <cell r="Q2333">
            <v>0</v>
          </cell>
        </row>
        <row r="2334">
          <cell r="N2334"/>
          <cell r="O2334"/>
          <cell r="P2334"/>
          <cell r="Q2334">
            <v>0</v>
          </cell>
        </row>
        <row r="2335">
          <cell r="N2335"/>
          <cell r="O2335"/>
          <cell r="P2335"/>
          <cell r="Q2335">
            <v>0</v>
          </cell>
        </row>
        <row r="2336">
          <cell r="N2336"/>
          <cell r="O2336"/>
          <cell r="P2336"/>
          <cell r="Q2336">
            <v>0</v>
          </cell>
        </row>
        <row r="2337">
          <cell r="N2337"/>
          <cell r="O2337"/>
          <cell r="P2337"/>
          <cell r="Q2337">
            <v>0</v>
          </cell>
        </row>
        <row r="2338">
          <cell r="N2338"/>
          <cell r="O2338"/>
          <cell r="P2338"/>
          <cell r="Q2338">
            <v>0</v>
          </cell>
        </row>
        <row r="2339">
          <cell r="N2339"/>
          <cell r="O2339"/>
          <cell r="P2339"/>
          <cell r="Q2339">
            <v>0</v>
          </cell>
        </row>
        <row r="2340">
          <cell r="N2340"/>
          <cell r="O2340"/>
          <cell r="P2340"/>
          <cell r="Q2340">
            <v>0</v>
          </cell>
        </row>
        <row r="2341">
          <cell r="N2341"/>
          <cell r="O2341"/>
          <cell r="P2341"/>
          <cell r="Q2341">
            <v>0</v>
          </cell>
        </row>
        <row r="2342">
          <cell r="N2342"/>
          <cell r="O2342"/>
          <cell r="P2342"/>
          <cell r="Q2342">
            <v>0</v>
          </cell>
        </row>
        <row r="2343">
          <cell r="N2343"/>
          <cell r="O2343"/>
          <cell r="P2343"/>
          <cell r="Q2343">
            <v>0</v>
          </cell>
        </row>
        <row r="2344">
          <cell r="N2344"/>
          <cell r="O2344"/>
          <cell r="P2344"/>
          <cell r="Q2344">
            <v>0</v>
          </cell>
        </row>
        <row r="2345">
          <cell r="N2345"/>
          <cell r="O2345"/>
          <cell r="P2345"/>
          <cell r="Q2345">
            <v>0</v>
          </cell>
        </row>
        <row r="2346">
          <cell r="N2346"/>
          <cell r="O2346"/>
          <cell r="P2346"/>
          <cell r="Q2346">
            <v>0</v>
          </cell>
        </row>
        <row r="2347">
          <cell r="N2347"/>
          <cell r="O2347"/>
          <cell r="P2347"/>
          <cell r="Q2347">
            <v>0</v>
          </cell>
        </row>
        <row r="2348">
          <cell r="N2348"/>
          <cell r="O2348"/>
          <cell r="P2348"/>
          <cell r="Q2348">
            <v>0</v>
          </cell>
        </row>
        <row r="2349">
          <cell r="N2349"/>
          <cell r="O2349"/>
          <cell r="P2349"/>
          <cell r="Q2349">
            <v>0</v>
          </cell>
        </row>
        <row r="2350">
          <cell r="N2350"/>
          <cell r="O2350"/>
          <cell r="P2350"/>
          <cell r="Q2350">
            <v>0</v>
          </cell>
        </row>
        <row r="2351">
          <cell r="N2351"/>
          <cell r="O2351"/>
          <cell r="P2351"/>
          <cell r="Q2351">
            <v>0</v>
          </cell>
        </row>
        <row r="2352">
          <cell r="N2352"/>
          <cell r="O2352"/>
          <cell r="P2352"/>
          <cell r="Q2352">
            <v>0</v>
          </cell>
        </row>
        <row r="2353">
          <cell r="N2353"/>
          <cell r="O2353"/>
          <cell r="P2353"/>
          <cell r="Q2353">
            <v>0</v>
          </cell>
        </row>
        <row r="2354">
          <cell r="N2354"/>
          <cell r="O2354"/>
          <cell r="P2354"/>
          <cell r="Q2354">
            <v>0</v>
          </cell>
        </row>
        <row r="2355">
          <cell r="N2355"/>
          <cell r="O2355"/>
          <cell r="P2355"/>
          <cell r="Q2355">
            <v>0</v>
          </cell>
        </row>
        <row r="2356">
          <cell r="N2356"/>
          <cell r="O2356"/>
          <cell r="P2356"/>
          <cell r="Q2356">
            <v>0</v>
          </cell>
        </row>
        <row r="2357">
          <cell r="N2357"/>
          <cell r="O2357"/>
          <cell r="P2357"/>
          <cell r="Q2357">
            <v>0</v>
          </cell>
        </row>
        <row r="2358">
          <cell r="N2358"/>
          <cell r="O2358"/>
          <cell r="P2358"/>
          <cell r="Q2358">
            <v>0</v>
          </cell>
        </row>
        <row r="2359">
          <cell r="N2359"/>
          <cell r="O2359"/>
          <cell r="P2359"/>
          <cell r="Q2359">
            <v>0</v>
          </cell>
        </row>
        <row r="2360">
          <cell r="N2360"/>
          <cell r="O2360"/>
          <cell r="P2360"/>
          <cell r="Q2360">
            <v>0</v>
          </cell>
        </row>
        <row r="2361">
          <cell r="N2361"/>
          <cell r="O2361"/>
          <cell r="P2361"/>
          <cell r="Q2361">
            <v>0</v>
          </cell>
        </row>
        <row r="2362">
          <cell r="N2362"/>
          <cell r="O2362"/>
          <cell r="P2362"/>
          <cell r="Q2362">
            <v>0</v>
          </cell>
        </row>
        <row r="2363">
          <cell r="N2363"/>
          <cell r="O2363"/>
          <cell r="P2363"/>
          <cell r="Q2363">
            <v>0</v>
          </cell>
        </row>
        <row r="2364">
          <cell r="N2364"/>
          <cell r="O2364"/>
          <cell r="P2364"/>
          <cell r="Q2364">
            <v>0</v>
          </cell>
        </row>
        <row r="2365">
          <cell r="N2365"/>
          <cell r="O2365"/>
          <cell r="P2365"/>
          <cell r="Q2365">
            <v>0</v>
          </cell>
        </row>
        <row r="2366">
          <cell r="N2366"/>
          <cell r="O2366"/>
          <cell r="P2366"/>
          <cell r="Q2366">
            <v>0</v>
          </cell>
        </row>
        <row r="2367">
          <cell r="N2367"/>
          <cell r="O2367"/>
          <cell r="P2367"/>
          <cell r="Q2367">
            <v>0</v>
          </cell>
        </row>
        <row r="2368">
          <cell r="N2368"/>
          <cell r="O2368"/>
          <cell r="P2368"/>
          <cell r="Q2368">
            <v>0</v>
          </cell>
        </row>
        <row r="2369">
          <cell r="N2369"/>
          <cell r="O2369"/>
          <cell r="P2369"/>
          <cell r="Q2369">
            <v>0</v>
          </cell>
        </row>
        <row r="2370">
          <cell r="N2370"/>
          <cell r="O2370"/>
          <cell r="P2370"/>
          <cell r="Q2370">
            <v>0</v>
          </cell>
        </row>
        <row r="2371">
          <cell r="N2371"/>
          <cell r="O2371"/>
          <cell r="P2371"/>
          <cell r="Q2371">
            <v>0</v>
          </cell>
        </row>
        <row r="2372">
          <cell r="N2372"/>
          <cell r="O2372"/>
          <cell r="P2372"/>
          <cell r="Q2372">
            <v>0</v>
          </cell>
        </row>
        <row r="2373">
          <cell r="N2373"/>
          <cell r="O2373"/>
          <cell r="P2373"/>
          <cell r="Q2373">
            <v>0</v>
          </cell>
        </row>
        <row r="2374">
          <cell r="N2374"/>
          <cell r="O2374"/>
          <cell r="P2374"/>
          <cell r="Q2374">
            <v>0</v>
          </cell>
        </row>
        <row r="2375">
          <cell r="N2375"/>
          <cell r="O2375"/>
          <cell r="P2375"/>
          <cell r="Q2375">
            <v>0</v>
          </cell>
        </row>
        <row r="2376">
          <cell r="N2376"/>
          <cell r="O2376"/>
          <cell r="P2376"/>
          <cell r="Q2376">
            <v>0</v>
          </cell>
        </row>
        <row r="2377">
          <cell r="N2377"/>
          <cell r="O2377"/>
          <cell r="P2377"/>
          <cell r="Q2377">
            <v>0</v>
          </cell>
        </row>
        <row r="2378">
          <cell r="N2378"/>
          <cell r="O2378"/>
          <cell r="P2378"/>
          <cell r="Q2378">
            <v>0</v>
          </cell>
        </row>
        <row r="2379">
          <cell r="N2379"/>
          <cell r="O2379"/>
          <cell r="P2379"/>
          <cell r="Q2379">
            <v>0</v>
          </cell>
        </row>
        <row r="2380">
          <cell r="N2380"/>
          <cell r="O2380"/>
          <cell r="P2380"/>
          <cell r="Q2380">
            <v>0</v>
          </cell>
        </row>
        <row r="2381">
          <cell r="N2381"/>
          <cell r="O2381"/>
          <cell r="P2381"/>
          <cell r="Q2381">
            <v>0</v>
          </cell>
        </row>
        <row r="2382">
          <cell r="N2382"/>
          <cell r="O2382"/>
          <cell r="P2382"/>
          <cell r="Q2382">
            <v>0</v>
          </cell>
        </row>
        <row r="2383">
          <cell r="N2383"/>
          <cell r="O2383"/>
          <cell r="P2383"/>
          <cell r="Q2383">
            <v>0</v>
          </cell>
        </row>
        <row r="2384">
          <cell r="N2384"/>
          <cell r="O2384"/>
          <cell r="P2384"/>
          <cell r="Q2384">
            <v>0</v>
          </cell>
        </row>
        <row r="2385">
          <cell r="N2385"/>
          <cell r="O2385"/>
          <cell r="P2385"/>
          <cell r="Q2385">
            <v>0</v>
          </cell>
        </row>
        <row r="2386">
          <cell r="N2386"/>
          <cell r="O2386"/>
          <cell r="P2386"/>
          <cell r="Q2386">
            <v>0</v>
          </cell>
        </row>
        <row r="2387">
          <cell r="N2387"/>
          <cell r="O2387"/>
          <cell r="P2387"/>
          <cell r="Q2387">
            <v>0</v>
          </cell>
        </row>
        <row r="2388">
          <cell r="N2388"/>
          <cell r="O2388"/>
          <cell r="P2388"/>
          <cell r="Q2388">
            <v>0</v>
          </cell>
        </row>
        <row r="2389">
          <cell r="N2389"/>
          <cell r="O2389"/>
          <cell r="P2389"/>
          <cell r="Q2389">
            <v>0</v>
          </cell>
        </row>
        <row r="2390">
          <cell r="N2390"/>
          <cell r="O2390"/>
          <cell r="P2390"/>
          <cell r="Q2390">
            <v>0</v>
          </cell>
        </row>
        <row r="2391">
          <cell r="N2391"/>
          <cell r="O2391"/>
          <cell r="P2391"/>
          <cell r="Q2391">
            <v>0</v>
          </cell>
        </row>
        <row r="2392">
          <cell r="N2392"/>
          <cell r="O2392"/>
          <cell r="P2392"/>
          <cell r="Q2392">
            <v>0</v>
          </cell>
        </row>
        <row r="2393">
          <cell r="N2393"/>
          <cell r="O2393"/>
          <cell r="P2393"/>
          <cell r="Q2393">
            <v>0</v>
          </cell>
        </row>
        <row r="2394">
          <cell r="N2394"/>
          <cell r="O2394"/>
          <cell r="P2394"/>
          <cell r="Q2394">
            <v>0</v>
          </cell>
        </row>
        <row r="2395">
          <cell r="N2395"/>
          <cell r="O2395"/>
          <cell r="P2395"/>
          <cell r="Q2395">
            <v>0</v>
          </cell>
        </row>
        <row r="2396">
          <cell r="N2396"/>
          <cell r="O2396"/>
          <cell r="P2396"/>
          <cell r="Q2396">
            <v>0</v>
          </cell>
        </row>
        <row r="2397">
          <cell r="N2397"/>
          <cell r="O2397"/>
          <cell r="P2397"/>
          <cell r="Q2397">
            <v>0</v>
          </cell>
        </row>
        <row r="2398">
          <cell r="N2398"/>
          <cell r="O2398"/>
          <cell r="P2398"/>
          <cell r="Q2398">
            <v>0</v>
          </cell>
        </row>
        <row r="2399">
          <cell r="N2399"/>
          <cell r="O2399"/>
          <cell r="P2399"/>
          <cell r="Q2399">
            <v>0</v>
          </cell>
        </row>
        <row r="2400">
          <cell r="N2400"/>
          <cell r="O2400"/>
          <cell r="P2400"/>
          <cell r="Q2400">
            <v>0</v>
          </cell>
        </row>
        <row r="2401">
          <cell r="N2401"/>
          <cell r="O2401"/>
          <cell r="P2401"/>
          <cell r="Q2401">
            <v>0</v>
          </cell>
        </row>
        <row r="2402">
          <cell r="N2402"/>
          <cell r="O2402"/>
          <cell r="P2402"/>
          <cell r="Q2402">
            <v>0</v>
          </cell>
        </row>
        <row r="2403">
          <cell r="N2403"/>
          <cell r="O2403"/>
          <cell r="P2403"/>
          <cell r="Q2403">
            <v>0</v>
          </cell>
        </row>
        <row r="2404">
          <cell r="N2404"/>
          <cell r="O2404"/>
          <cell r="P2404"/>
          <cell r="Q2404">
            <v>0</v>
          </cell>
        </row>
        <row r="2405">
          <cell r="N2405"/>
          <cell r="O2405"/>
          <cell r="P2405"/>
          <cell r="Q2405">
            <v>0</v>
          </cell>
        </row>
        <row r="2406">
          <cell r="N2406"/>
          <cell r="O2406"/>
          <cell r="P2406"/>
          <cell r="Q2406">
            <v>0</v>
          </cell>
        </row>
        <row r="2407">
          <cell r="N2407"/>
          <cell r="O2407"/>
          <cell r="P2407"/>
          <cell r="Q2407">
            <v>0</v>
          </cell>
        </row>
        <row r="2408">
          <cell r="N2408"/>
          <cell r="O2408"/>
          <cell r="P2408"/>
          <cell r="Q2408">
            <v>0</v>
          </cell>
        </row>
        <row r="2409">
          <cell r="N2409"/>
          <cell r="O2409"/>
          <cell r="P2409"/>
          <cell r="Q2409">
            <v>0</v>
          </cell>
        </row>
        <row r="2410">
          <cell r="N2410"/>
          <cell r="O2410"/>
          <cell r="P2410"/>
          <cell r="Q2410">
            <v>0</v>
          </cell>
        </row>
        <row r="2411">
          <cell r="N2411"/>
          <cell r="O2411"/>
          <cell r="P2411"/>
          <cell r="Q2411">
            <v>0</v>
          </cell>
        </row>
        <row r="2412">
          <cell r="N2412"/>
          <cell r="O2412"/>
          <cell r="P2412"/>
          <cell r="Q2412">
            <v>0</v>
          </cell>
        </row>
        <row r="2413">
          <cell r="N2413"/>
          <cell r="O2413"/>
          <cell r="P2413"/>
          <cell r="Q2413">
            <v>0</v>
          </cell>
        </row>
        <row r="2414">
          <cell r="N2414"/>
          <cell r="O2414"/>
          <cell r="P2414"/>
          <cell r="Q2414">
            <v>0</v>
          </cell>
        </row>
        <row r="2415">
          <cell r="N2415"/>
          <cell r="O2415"/>
          <cell r="P2415"/>
          <cell r="Q2415">
            <v>0</v>
          </cell>
        </row>
        <row r="2416">
          <cell r="N2416"/>
          <cell r="O2416"/>
          <cell r="P2416"/>
          <cell r="Q2416">
            <v>0</v>
          </cell>
        </row>
        <row r="2417">
          <cell r="N2417"/>
          <cell r="O2417"/>
          <cell r="P2417"/>
          <cell r="Q2417">
            <v>0</v>
          </cell>
        </row>
        <row r="2418">
          <cell r="N2418"/>
          <cell r="O2418"/>
          <cell r="P2418"/>
          <cell r="Q2418">
            <v>0</v>
          </cell>
        </row>
        <row r="2419">
          <cell r="N2419"/>
          <cell r="O2419"/>
          <cell r="P2419"/>
          <cell r="Q2419">
            <v>0</v>
          </cell>
        </row>
        <row r="2420">
          <cell r="N2420"/>
          <cell r="O2420"/>
          <cell r="P2420"/>
          <cell r="Q2420">
            <v>0</v>
          </cell>
        </row>
        <row r="2421">
          <cell r="N2421"/>
          <cell r="O2421"/>
          <cell r="P2421"/>
          <cell r="Q2421">
            <v>0</v>
          </cell>
        </row>
        <row r="2422">
          <cell r="N2422"/>
          <cell r="O2422"/>
          <cell r="P2422"/>
          <cell r="Q2422">
            <v>0</v>
          </cell>
        </row>
        <row r="2423">
          <cell r="N2423"/>
          <cell r="O2423"/>
          <cell r="P2423"/>
          <cell r="Q2423">
            <v>0</v>
          </cell>
        </row>
        <row r="2424">
          <cell r="N2424"/>
          <cell r="O2424"/>
          <cell r="P2424"/>
          <cell r="Q2424">
            <v>0</v>
          </cell>
        </row>
        <row r="2425">
          <cell r="N2425"/>
          <cell r="O2425"/>
          <cell r="P2425"/>
          <cell r="Q2425">
            <v>0</v>
          </cell>
        </row>
        <row r="2426">
          <cell r="N2426"/>
          <cell r="O2426"/>
          <cell r="P2426"/>
          <cell r="Q2426">
            <v>0</v>
          </cell>
        </row>
        <row r="2427">
          <cell r="N2427"/>
          <cell r="O2427"/>
          <cell r="P2427"/>
          <cell r="Q2427">
            <v>0</v>
          </cell>
        </row>
        <row r="2428">
          <cell r="N2428"/>
          <cell r="O2428"/>
          <cell r="P2428"/>
          <cell r="Q2428">
            <v>0</v>
          </cell>
        </row>
        <row r="2429">
          <cell r="N2429"/>
          <cell r="O2429"/>
          <cell r="P2429"/>
          <cell r="Q2429">
            <v>0</v>
          </cell>
        </row>
        <row r="2430">
          <cell r="N2430"/>
          <cell r="O2430"/>
          <cell r="P2430"/>
          <cell r="Q2430">
            <v>0</v>
          </cell>
        </row>
        <row r="2431">
          <cell r="N2431"/>
          <cell r="O2431"/>
          <cell r="P2431"/>
          <cell r="Q2431">
            <v>0</v>
          </cell>
        </row>
        <row r="2432">
          <cell r="N2432"/>
          <cell r="O2432"/>
          <cell r="P2432"/>
          <cell r="Q2432">
            <v>0</v>
          </cell>
        </row>
        <row r="2433">
          <cell r="N2433"/>
          <cell r="O2433"/>
          <cell r="P2433"/>
          <cell r="Q2433">
            <v>0</v>
          </cell>
        </row>
        <row r="2434">
          <cell r="N2434"/>
          <cell r="O2434"/>
          <cell r="P2434"/>
          <cell r="Q2434">
            <v>0</v>
          </cell>
        </row>
        <row r="2435">
          <cell r="N2435"/>
          <cell r="O2435"/>
          <cell r="P2435"/>
          <cell r="Q2435">
            <v>0</v>
          </cell>
        </row>
        <row r="2436">
          <cell r="N2436"/>
          <cell r="O2436"/>
          <cell r="P2436"/>
          <cell r="Q2436">
            <v>0</v>
          </cell>
        </row>
        <row r="2437">
          <cell r="N2437"/>
          <cell r="O2437"/>
          <cell r="P2437"/>
          <cell r="Q2437">
            <v>0</v>
          </cell>
        </row>
        <row r="2438">
          <cell r="N2438"/>
          <cell r="O2438"/>
          <cell r="P2438"/>
          <cell r="Q2438">
            <v>0</v>
          </cell>
        </row>
        <row r="2439">
          <cell r="N2439"/>
          <cell r="O2439"/>
          <cell r="P2439"/>
          <cell r="Q2439">
            <v>0</v>
          </cell>
        </row>
        <row r="2440">
          <cell r="N2440"/>
          <cell r="O2440"/>
          <cell r="P2440"/>
          <cell r="Q2440">
            <v>0</v>
          </cell>
        </row>
        <row r="2441">
          <cell r="N2441"/>
          <cell r="O2441"/>
          <cell r="P2441"/>
          <cell r="Q2441">
            <v>0</v>
          </cell>
        </row>
        <row r="2442">
          <cell r="N2442"/>
          <cell r="O2442"/>
          <cell r="P2442"/>
          <cell r="Q2442">
            <v>0</v>
          </cell>
        </row>
        <row r="2443">
          <cell r="N2443"/>
          <cell r="O2443"/>
          <cell r="P2443"/>
          <cell r="Q2443">
            <v>0</v>
          </cell>
        </row>
        <row r="2444">
          <cell r="N2444"/>
          <cell r="O2444"/>
          <cell r="P2444"/>
          <cell r="Q2444">
            <v>0</v>
          </cell>
        </row>
        <row r="2445">
          <cell r="N2445"/>
          <cell r="O2445"/>
          <cell r="P2445"/>
          <cell r="Q2445">
            <v>0</v>
          </cell>
        </row>
        <row r="2446">
          <cell r="N2446"/>
          <cell r="O2446"/>
          <cell r="P2446"/>
          <cell r="Q2446">
            <v>0</v>
          </cell>
        </row>
        <row r="2447">
          <cell r="N2447"/>
          <cell r="O2447"/>
          <cell r="P2447"/>
          <cell r="Q2447">
            <v>0</v>
          </cell>
        </row>
        <row r="2448">
          <cell r="N2448"/>
          <cell r="O2448"/>
          <cell r="P2448"/>
          <cell r="Q2448">
            <v>0</v>
          </cell>
        </row>
        <row r="2449">
          <cell r="N2449"/>
          <cell r="O2449"/>
          <cell r="P2449"/>
          <cell r="Q2449">
            <v>0</v>
          </cell>
        </row>
        <row r="2450">
          <cell r="N2450"/>
          <cell r="O2450"/>
          <cell r="P2450"/>
          <cell r="Q2450">
            <v>0</v>
          </cell>
        </row>
        <row r="2451">
          <cell r="N2451"/>
          <cell r="O2451"/>
          <cell r="P2451"/>
          <cell r="Q2451">
            <v>0</v>
          </cell>
        </row>
        <row r="2452">
          <cell r="N2452"/>
          <cell r="O2452"/>
          <cell r="P2452"/>
          <cell r="Q2452">
            <v>0</v>
          </cell>
        </row>
        <row r="2453">
          <cell r="N2453"/>
          <cell r="O2453"/>
          <cell r="P2453"/>
          <cell r="Q2453">
            <v>0</v>
          </cell>
        </row>
        <row r="2454">
          <cell r="N2454"/>
          <cell r="O2454"/>
          <cell r="P2454"/>
          <cell r="Q2454">
            <v>0</v>
          </cell>
        </row>
        <row r="2455">
          <cell r="N2455"/>
          <cell r="O2455"/>
          <cell r="P2455"/>
          <cell r="Q2455">
            <v>0</v>
          </cell>
        </row>
        <row r="2456">
          <cell r="N2456"/>
          <cell r="O2456"/>
          <cell r="P2456"/>
          <cell r="Q2456">
            <v>0</v>
          </cell>
        </row>
        <row r="2457">
          <cell r="N2457"/>
          <cell r="O2457"/>
          <cell r="P2457"/>
          <cell r="Q2457">
            <v>0</v>
          </cell>
        </row>
        <row r="2458">
          <cell r="N2458"/>
          <cell r="O2458"/>
          <cell r="P2458"/>
          <cell r="Q2458">
            <v>0</v>
          </cell>
        </row>
        <row r="2459">
          <cell r="N2459"/>
          <cell r="O2459"/>
          <cell r="P2459"/>
          <cell r="Q2459">
            <v>0</v>
          </cell>
        </row>
        <row r="2460">
          <cell r="N2460"/>
          <cell r="O2460"/>
          <cell r="P2460"/>
          <cell r="Q2460">
            <v>0</v>
          </cell>
        </row>
        <row r="2461">
          <cell r="N2461"/>
          <cell r="O2461"/>
          <cell r="P2461"/>
          <cell r="Q2461">
            <v>0</v>
          </cell>
        </row>
        <row r="2462">
          <cell r="N2462"/>
          <cell r="O2462"/>
          <cell r="P2462"/>
          <cell r="Q2462">
            <v>0</v>
          </cell>
        </row>
        <row r="2463">
          <cell r="N2463"/>
          <cell r="O2463"/>
          <cell r="P2463"/>
          <cell r="Q2463">
            <v>0</v>
          </cell>
        </row>
        <row r="2464">
          <cell r="N2464"/>
          <cell r="O2464"/>
          <cell r="P2464"/>
          <cell r="Q2464">
            <v>0</v>
          </cell>
        </row>
        <row r="2465">
          <cell r="N2465"/>
          <cell r="O2465"/>
          <cell r="P2465"/>
          <cell r="Q2465">
            <v>0</v>
          </cell>
        </row>
        <row r="2466">
          <cell r="N2466"/>
          <cell r="O2466"/>
          <cell r="P2466"/>
          <cell r="Q2466">
            <v>0</v>
          </cell>
        </row>
        <row r="2467">
          <cell r="N2467"/>
          <cell r="O2467"/>
          <cell r="P2467"/>
          <cell r="Q2467">
            <v>0</v>
          </cell>
        </row>
        <row r="2468">
          <cell r="N2468"/>
          <cell r="O2468"/>
          <cell r="P2468"/>
          <cell r="Q2468">
            <v>0</v>
          </cell>
        </row>
        <row r="2469">
          <cell r="N2469"/>
          <cell r="O2469"/>
          <cell r="P2469"/>
          <cell r="Q2469">
            <v>0</v>
          </cell>
        </row>
        <row r="2470">
          <cell r="N2470"/>
          <cell r="O2470"/>
          <cell r="P2470"/>
          <cell r="Q2470">
            <v>0</v>
          </cell>
        </row>
        <row r="2471">
          <cell r="N2471"/>
          <cell r="O2471"/>
          <cell r="P2471"/>
          <cell r="Q2471">
            <v>0</v>
          </cell>
        </row>
        <row r="2472">
          <cell r="N2472"/>
          <cell r="O2472"/>
          <cell r="P2472"/>
          <cell r="Q2472">
            <v>0</v>
          </cell>
        </row>
        <row r="2473">
          <cell r="N2473"/>
          <cell r="O2473"/>
          <cell r="P2473"/>
          <cell r="Q2473">
            <v>0</v>
          </cell>
        </row>
        <row r="2474">
          <cell r="N2474"/>
          <cell r="O2474"/>
          <cell r="P2474"/>
          <cell r="Q2474">
            <v>0</v>
          </cell>
        </row>
        <row r="2475">
          <cell r="N2475"/>
          <cell r="O2475"/>
          <cell r="P2475"/>
          <cell r="Q2475">
            <v>0</v>
          </cell>
        </row>
        <row r="2476">
          <cell r="N2476"/>
          <cell r="O2476"/>
          <cell r="P2476"/>
          <cell r="Q2476">
            <v>0</v>
          </cell>
        </row>
        <row r="2477">
          <cell r="N2477"/>
          <cell r="O2477"/>
          <cell r="P2477"/>
          <cell r="Q2477">
            <v>0</v>
          </cell>
        </row>
        <row r="2478">
          <cell r="N2478"/>
          <cell r="O2478"/>
          <cell r="P2478"/>
          <cell r="Q2478">
            <v>0</v>
          </cell>
        </row>
        <row r="2479">
          <cell r="N2479"/>
          <cell r="O2479"/>
          <cell r="P2479"/>
          <cell r="Q2479">
            <v>0</v>
          </cell>
        </row>
        <row r="2480">
          <cell r="N2480"/>
          <cell r="O2480"/>
          <cell r="P2480"/>
          <cell r="Q2480">
            <v>0</v>
          </cell>
        </row>
        <row r="2481">
          <cell r="N2481"/>
          <cell r="O2481"/>
          <cell r="P2481"/>
          <cell r="Q2481">
            <v>0</v>
          </cell>
        </row>
        <row r="2482">
          <cell r="N2482"/>
          <cell r="O2482"/>
          <cell r="P2482"/>
          <cell r="Q2482">
            <v>0</v>
          </cell>
        </row>
        <row r="2483">
          <cell r="N2483"/>
          <cell r="O2483"/>
          <cell r="P2483"/>
          <cell r="Q2483">
            <v>0</v>
          </cell>
        </row>
        <row r="2484">
          <cell r="N2484"/>
          <cell r="O2484"/>
          <cell r="P2484"/>
          <cell r="Q2484">
            <v>0</v>
          </cell>
        </row>
        <row r="2485">
          <cell r="N2485"/>
          <cell r="O2485"/>
          <cell r="P2485"/>
          <cell r="Q2485">
            <v>0</v>
          </cell>
        </row>
        <row r="2486">
          <cell r="N2486"/>
          <cell r="O2486"/>
          <cell r="P2486"/>
          <cell r="Q2486">
            <v>0</v>
          </cell>
        </row>
        <row r="2487">
          <cell r="N2487"/>
          <cell r="O2487"/>
          <cell r="P2487"/>
          <cell r="Q2487">
            <v>0</v>
          </cell>
        </row>
        <row r="2488">
          <cell r="N2488"/>
          <cell r="O2488"/>
          <cell r="P2488"/>
          <cell r="Q2488">
            <v>0</v>
          </cell>
        </row>
        <row r="2489">
          <cell r="N2489"/>
          <cell r="O2489"/>
          <cell r="P2489"/>
          <cell r="Q2489">
            <v>0</v>
          </cell>
        </row>
        <row r="2490">
          <cell r="N2490"/>
          <cell r="O2490"/>
          <cell r="P2490"/>
          <cell r="Q2490">
            <v>0</v>
          </cell>
        </row>
        <row r="2491">
          <cell r="N2491"/>
          <cell r="O2491"/>
          <cell r="P2491"/>
          <cell r="Q2491">
            <v>0</v>
          </cell>
        </row>
        <row r="2492">
          <cell r="N2492"/>
          <cell r="O2492"/>
          <cell r="P2492"/>
          <cell r="Q2492">
            <v>0</v>
          </cell>
        </row>
        <row r="2493">
          <cell r="N2493"/>
          <cell r="O2493"/>
          <cell r="P2493"/>
          <cell r="Q2493">
            <v>0</v>
          </cell>
        </row>
        <row r="2494">
          <cell r="N2494"/>
          <cell r="O2494"/>
          <cell r="P2494"/>
          <cell r="Q2494">
            <v>0</v>
          </cell>
        </row>
        <row r="2495">
          <cell r="N2495"/>
          <cell r="O2495"/>
          <cell r="P2495"/>
          <cell r="Q2495">
            <v>0</v>
          </cell>
        </row>
        <row r="2496">
          <cell r="N2496"/>
          <cell r="O2496"/>
          <cell r="P2496"/>
          <cell r="Q2496">
            <v>0</v>
          </cell>
        </row>
        <row r="2497">
          <cell r="N2497"/>
          <cell r="O2497"/>
          <cell r="P2497"/>
          <cell r="Q2497">
            <v>0</v>
          </cell>
        </row>
        <row r="2498">
          <cell r="N2498"/>
          <cell r="O2498"/>
          <cell r="P2498"/>
          <cell r="Q2498">
            <v>0</v>
          </cell>
        </row>
        <row r="2499">
          <cell r="N2499"/>
          <cell r="O2499"/>
          <cell r="P2499"/>
          <cell r="Q2499">
            <v>0</v>
          </cell>
        </row>
        <row r="2500">
          <cell r="N2500"/>
          <cell r="O2500"/>
          <cell r="P2500"/>
          <cell r="Q2500">
            <v>0</v>
          </cell>
        </row>
        <row r="2501">
          <cell r="N2501"/>
          <cell r="O2501"/>
          <cell r="P2501"/>
          <cell r="Q2501">
            <v>0</v>
          </cell>
        </row>
        <row r="2502">
          <cell r="N2502"/>
          <cell r="O2502"/>
          <cell r="P2502"/>
          <cell r="Q2502">
            <v>0</v>
          </cell>
        </row>
        <row r="2503">
          <cell r="N2503"/>
          <cell r="O2503"/>
          <cell r="P2503"/>
          <cell r="Q2503">
            <v>0</v>
          </cell>
        </row>
        <row r="2504">
          <cell r="N2504"/>
          <cell r="O2504"/>
          <cell r="P2504"/>
          <cell r="Q2504">
            <v>0</v>
          </cell>
        </row>
        <row r="2505">
          <cell r="N2505"/>
          <cell r="O2505"/>
          <cell r="P2505"/>
          <cell r="Q2505">
            <v>0</v>
          </cell>
        </row>
        <row r="2506">
          <cell r="N2506"/>
          <cell r="O2506"/>
          <cell r="P2506"/>
          <cell r="Q2506">
            <v>0</v>
          </cell>
        </row>
        <row r="2507">
          <cell r="N2507"/>
          <cell r="O2507"/>
          <cell r="P2507"/>
          <cell r="Q2507">
            <v>0</v>
          </cell>
        </row>
        <row r="2508">
          <cell r="N2508"/>
          <cell r="O2508"/>
          <cell r="P2508"/>
          <cell r="Q2508">
            <v>0</v>
          </cell>
        </row>
        <row r="2509">
          <cell r="N2509"/>
          <cell r="O2509"/>
          <cell r="P2509"/>
          <cell r="Q2509">
            <v>0</v>
          </cell>
        </row>
        <row r="2510">
          <cell r="N2510"/>
          <cell r="O2510"/>
          <cell r="P2510"/>
          <cell r="Q2510">
            <v>0</v>
          </cell>
        </row>
        <row r="2511">
          <cell r="N2511"/>
          <cell r="O2511"/>
          <cell r="P2511"/>
          <cell r="Q2511">
            <v>0</v>
          </cell>
        </row>
        <row r="2512">
          <cell r="N2512"/>
          <cell r="O2512"/>
          <cell r="P2512"/>
          <cell r="Q2512">
            <v>0</v>
          </cell>
        </row>
        <row r="2513">
          <cell r="N2513"/>
          <cell r="O2513"/>
          <cell r="P2513"/>
          <cell r="Q2513">
            <v>0</v>
          </cell>
        </row>
        <row r="2514">
          <cell r="N2514"/>
          <cell r="O2514"/>
          <cell r="P2514"/>
          <cell r="Q2514">
            <v>0</v>
          </cell>
        </row>
        <row r="2515">
          <cell r="N2515"/>
          <cell r="O2515"/>
          <cell r="P2515"/>
          <cell r="Q2515">
            <v>0</v>
          </cell>
        </row>
        <row r="2516">
          <cell r="N2516"/>
          <cell r="O2516"/>
          <cell r="P2516"/>
          <cell r="Q2516">
            <v>0</v>
          </cell>
        </row>
        <row r="2517">
          <cell r="N2517"/>
          <cell r="O2517"/>
          <cell r="P2517"/>
          <cell r="Q2517">
            <v>0</v>
          </cell>
        </row>
        <row r="2518">
          <cell r="N2518"/>
          <cell r="O2518"/>
          <cell r="P2518"/>
          <cell r="Q2518">
            <v>0</v>
          </cell>
        </row>
        <row r="2519">
          <cell r="N2519"/>
          <cell r="O2519"/>
          <cell r="P2519"/>
          <cell r="Q2519">
            <v>0</v>
          </cell>
        </row>
        <row r="2520">
          <cell r="N2520"/>
          <cell r="O2520"/>
          <cell r="P2520"/>
          <cell r="Q2520">
            <v>0</v>
          </cell>
        </row>
        <row r="2521">
          <cell r="N2521"/>
          <cell r="O2521"/>
          <cell r="P2521"/>
          <cell r="Q2521">
            <v>0</v>
          </cell>
        </row>
        <row r="2522">
          <cell r="N2522"/>
          <cell r="O2522"/>
          <cell r="P2522"/>
          <cell r="Q2522">
            <v>0</v>
          </cell>
        </row>
        <row r="2523">
          <cell r="N2523"/>
          <cell r="O2523"/>
          <cell r="P2523"/>
          <cell r="Q2523">
            <v>0</v>
          </cell>
        </row>
        <row r="2524">
          <cell r="N2524"/>
          <cell r="O2524"/>
          <cell r="P2524"/>
          <cell r="Q2524">
            <v>0</v>
          </cell>
        </row>
        <row r="2525">
          <cell r="N2525"/>
          <cell r="O2525"/>
          <cell r="P2525"/>
          <cell r="Q2525">
            <v>0</v>
          </cell>
        </row>
        <row r="2526">
          <cell r="N2526"/>
          <cell r="O2526"/>
          <cell r="P2526"/>
          <cell r="Q2526">
            <v>0</v>
          </cell>
        </row>
        <row r="2527">
          <cell r="N2527"/>
          <cell r="O2527"/>
          <cell r="P2527"/>
          <cell r="Q2527">
            <v>0</v>
          </cell>
        </row>
        <row r="2528">
          <cell r="N2528"/>
          <cell r="O2528"/>
          <cell r="P2528"/>
          <cell r="Q2528">
            <v>0</v>
          </cell>
        </row>
        <row r="2529">
          <cell r="N2529"/>
          <cell r="O2529"/>
          <cell r="P2529"/>
          <cell r="Q2529">
            <v>0</v>
          </cell>
        </row>
        <row r="2530">
          <cell r="N2530"/>
          <cell r="O2530"/>
          <cell r="P2530"/>
          <cell r="Q2530">
            <v>0</v>
          </cell>
        </row>
        <row r="2531">
          <cell r="N2531"/>
          <cell r="O2531"/>
          <cell r="P2531"/>
          <cell r="Q2531">
            <v>0</v>
          </cell>
        </row>
        <row r="2532">
          <cell r="N2532"/>
          <cell r="O2532"/>
          <cell r="P2532"/>
          <cell r="Q2532">
            <v>0</v>
          </cell>
        </row>
        <row r="2533">
          <cell r="N2533"/>
          <cell r="O2533"/>
          <cell r="P2533"/>
          <cell r="Q2533">
            <v>0</v>
          </cell>
        </row>
        <row r="2534">
          <cell r="N2534"/>
          <cell r="O2534"/>
          <cell r="P2534"/>
          <cell r="Q2534">
            <v>0</v>
          </cell>
        </row>
        <row r="2535">
          <cell r="N2535"/>
          <cell r="O2535"/>
          <cell r="P2535"/>
          <cell r="Q2535">
            <v>0</v>
          </cell>
        </row>
        <row r="2536">
          <cell r="N2536"/>
          <cell r="O2536"/>
          <cell r="P2536"/>
          <cell r="Q2536">
            <v>0</v>
          </cell>
        </row>
        <row r="2537">
          <cell r="N2537"/>
          <cell r="O2537"/>
          <cell r="P2537"/>
          <cell r="Q2537">
            <v>0</v>
          </cell>
        </row>
        <row r="2538">
          <cell r="N2538"/>
          <cell r="O2538"/>
          <cell r="P2538"/>
          <cell r="Q2538">
            <v>0</v>
          </cell>
        </row>
        <row r="2539">
          <cell r="N2539"/>
          <cell r="O2539"/>
          <cell r="P2539"/>
          <cell r="Q2539">
            <v>0</v>
          </cell>
        </row>
        <row r="2540">
          <cell r="N2540"/>
          <cell r="O2540"/>
          <cell r="P2540"/>
          <cell r="Q2540">
            <v>0</v>
          </cell>
        </row>
        <row r="2541">
          <cell r="N2541"/>
          <cell r="O2541"/>
          <cell r="P2541"/>
          <cell r="Q2541">
            <v>0</v>
          </cell>
        </row>
        <row r="2542">
          <cell r="N2542"/>
          <cell r="O2542"/>
          <cell r="P2542"/>
          <cell r="Q2542">
            <v>0</v>
          </cell>
        </row>
        <row r="2543">
          <cell r="N2543"/>
          <cell r="O2543"/>
          <cell r="P2543"/>
          <cell r="Q2543">
            <v>0</v>
          </cell>
        </row>
        <row r="2544">
          <cell r="N2544"/>
          <cell r="O2544"/>
          <cell r="P2544"/>
          <cell r="Q2544">
            <v>0</v>
          </cell>
        </row>
        <row r="2545">
          <cell r="N2545"/>
          <cell r="O2545"/>
          <cell r="P2545"/>
          <cell r="Q2545">
            <v>0</v>
          </cell>
        </row>
        <row r="2546">
          <cell r="N2546"/>
          <cell r="O2546"/>
          <cell r="P2546"/>
          <cell r="Q2546">
            <v>0</v>
          </cell>
        </row>
        <row r="2547">
          <cell r="N2547"/>
          <cell r="O2547"/>
          <cell r="P2547"/>
          <cell r="Q2547">
            <v>0</v>
          </cell>
        </row>
        <row r="2548">
          <cell r="N2548"/>
          <cell r="O2548"/>
          <cell r="P2548"/>
          <cell r="Q2548">
            <v>0</v>
          </cell>
        </row>
        <row r="2549">
          <cell r="N2549"/>
          <cell r="O2549"/>
          <cell r="P2549"/>
          <cell r="Q2549">
            <v>0</v>
          </cell>
        </row>
        <row r="2550">
          <cell r="N2550"/>
          <cell r="O2550"/>
          <cell r="P2550"/>
          <cell r="Q2550">
            <v>0</v>
          </cell>
        </row>
        <row r="2551">
          <cell r="N2551"/>
          <cell r="O2551"/>
          <cell r="P2551"/>
          <cell r="Q2551">
            <v>0</v>
          </cell>
        </row>
        <row r="2552">
          <cell r="N2552"/>
          <cell r="O2552"/>
          <cell r="P2552"/>
          <cell r="Q2552">
            <v>0</v>
          </cell>
        </row>
        <row r="2553">
          <cell r="N2553"/>
          <cell r="O2553"/>
          <cell r="P2553"/>
          <cell r="Q2553">
            <v>0</v>
          </cell>
        </row>
        <row r="2554">
          <cell r="N2554"/>
          <cell r="O2554"/>
          <cell r="P2554"/>
          <cell r="Q2554">
            <v>0</v>
          </cell>
        </row>
        <row r="2555">
          <cell r="N2555"/>
          <cell r="O2555"/>
          <cell r="P2555"/>
          <cell r="Q2555">
            <v>0</v>
          </cell>
        </row>
        <row r="2556">
          <cell r="N2556"/>
          <cell r="O2556"/>
          <cell r="P2556"/>
          <cell r="Q2556">
            <v>0</v>
          </cell>
        </row>
        <row r="2557">
          <cell r="N2557"/>
          <cell r="O2557"/>
          <cell r="P2557"/>
          <cell r="Q2557">
            <v>0</v>
          </cell>
        </row>
        <row r="2558">
          <cell r="N2558"/>
          <cell r="O2558"/>
          <cell r="P2558"/>
          <cell r="Q2558">
            <v>0</v>
          </cell>
        </row>
        <row r="2559">
          <cell r="N2559"/>
          <cell r="O2559"/>
          <cell r="P2559"/>
          <cell r="Q2559">
            <v>0</v>
          </cell>
        </row>
        <row r="2560">
          <cell r="N2560"/>
          <cell r="O2560"/>
          <cell r="P2560"/>
          <cell r="Q2560">
            <v>0</v>
          </cell>
        </row>
        <row r="2561">
          <cell r="N2561"/>
          <cell r="O2561"/>
          <cell r="P2561"/>
          <cell r="Q2561">
            <v>0</v>
          </cell>
        </row>
        <row r="2562">
          <cell r="N2562"/>
          <cell r="O2562"/>
          <cell r="P2562"/>
          <cell r="Q2562">
            <v>0</v>
          </cell>
        </row>
        <row r="2563">
          <cell r="N2563"/>
          <cell r="O2563"/>
          <cell r="P2563"/>
          <cell r="Q2563">
            <v>0</v>
          </cell>
        </row>
        <row r="2564">
          <cell r="N2564"/>
          <cell r="O2564"/>
          <cell r="P2564"/>
          <cell r="Q2564">
            <v>0</v>
          </cell>
        </row>
        <row r="2565">
          <cell r="N2565"/>
          <cell r="O2565"/>
          <cell r="P2565"/>
          <cell r="Q2565">
            <v>0</v>
          </cell>
        </row>
        <row r="2566">
          <cell r="N2566"/>
          <cell r="O2566"/>
          <cell r="P2566"/>
          <cell r="Q2566">
            <v>0</v>
          </cell>
        </row>
        <row r="2567">
          <cell r="N2567"/>
          <cell r="O2567"/>
          <cell r="P2567"/>
          <cell r="Q2567">
            <v>0</v>
          </cell>
        </row>
        <row r="2568">
          <cell r="N2568"/>
          <cell r="O2568"/>
          <cell r="P2568"/>
          <cell r="Q2568">
            <v>0</v>
          </cell>
        </row>
        <row r="2569">
          <cell r="N2569"/>
          <cell r="O2569"/>
          <cell r="P2569"/>
          <cell r="Q2569">
            <v>0</v>
          </cell>
        </row>
        <row r="2570">
          <cell r="N2570"/>
          <cell r="O2570"/>
          <cell r="P2570"/>
          <cell r="Q2570">
            <v>0</v>
          </cell>
        </row>
        <row r="2571">
          <cell r="N2571"/>
          <cell r="O2571"/>
          <cell r="P2571"/>
          <cell r="Q2571">
            <v>0</v>
          </cell>
        </row>
        <row r="2572">
          <cell r="N2572"/>
          <cell r="O2572"/>
          <cell r="P2572"/>
          <cell r="Q2572">
            <v>0</v>
          </cell>
        </row>
        <row r="2573">
          <cell r="N2573"/>
          <cell r="O2573"/>
          <cell r="P2573"/>
          <cell r="Q2573">
            <v>0</v>
          </cell>
        </row>
        <row r="2574">
          <cell r="N2574"/>
          <cell r="O2574"/>
          <cell r="P2574"/>
          <cell r="Q2574">
            <v>0</v>
          </cell>
        </row>
        <row r="2575">
          <cell r="N2575"/>
          <cell r="O2575"/>
          <cell r="P2575"/>
          <cell r="Q2575">
            <v>0</v>
          </cell>
        </row>
        <row r="2576">
          <cell r="N2576"/>
          <cell r="O2576"/>
          <cell r="P2576"/>
          <cell r="Q2576">
            <v>0</v>
          </cell>
        </row>
        <row r="2577">
          <cell r="N2577"/>
          <cell r="O2577"/>
          <cell r="P2577"/>
          <cell r="Q2577">
            <v>0</v>
          </cell>
        </row>
        <row r="2578">
          <cell r="N2578"/>
          <cell r="O2578"/>
          <cell r="P2578"/>
          <cell r="Q2578">
            <v>0</v>
          </cell>
        </row>
        <row r="2579">
          <cell r="N2579"/>
          <cell r="O2579"/>
          <cell r="P2579"/>
          <cell r="Q2579">
            <v>0</v>
          </cell>
        </row>
        <row r="2580">
          <cell r="N2580"/>
          <cell r="O2580"/>
          <cell r="P2580"/>
          <cell r="Q2580">
            <v>0</v>
          </cell>
        </row>
        <row r="2581">
          <cell r="N2581"/>
          <cell r="O2581"/>
          <cell r="P2581"/>
          <cell r="Q2581">
            <v>0</v>
          </cell>
        </row>
        <row r="2582">
          <cell r="N2582"/>
          <cell r="O2582"/>
          <cell r="P2582"/>
          <cell r="Q2582">
            <v>0</v>
          </cell>
        </row>
        <row r="2583">
          <cell r="N2583"/>
          <cell r="O2583"/>
          <cell r="P2583"/>
          <cell r="Q2583">
            <v>0</v>
          </cell>
        </row>
        <row r="2584">
          <cell r="N2584"/>
          <cell r="O2584"/>
          <cell r="P2584"/>
          <cell r="Q2584">
            <v>0</v>
          </cell>
        </row>
        <row r="2585">
          <cell r="N2585"/>
          <cell r="O2585"/>
          <cell r="P2585"/>
          <cell r="Q2585">
            <v>0</v>
          </cell>
        </row>
        <row r="2586">
          <cell r="N2586"/>
          <cell r="O2586"/>
          <cell r="P2586"/>
          <cell r="Q2586">
            <v>0</v>
          </cell>
        </row>
        <row r="2587">
          <cell r="N2587"/>
          <cell r="O2587"/>
          <cell r="P2587"/>
          <cell r="Q2587">
            <v>0</v>
          </cell>
        </row>
        <row r="2588">
          <cell r="N2588"/>
          <cell r="O2588"/>
          <cell r="P2588"/>
          <cell r="Q2588">
            <v>0</v>
          </cell>
        </row>
        <row r="2589">
          <cell r="N2589"/>
          <cell r="O2589"/>
          <cell r="P2589"/>
          <cell r="Q2589">
            <v>0</v>
          </cell>
        </row>
        <row r="2590">
          <cell r="N2590"/>
          <cell r="O2590"/>
          <cell r="P2590"/>
          <cell r="Q2590">
            <v>0</v>
          </cell>
        </row>
        <row r="2591">
          <cell r="N2591"/>
          <cell r="O2591"/>
          <cell r="P2591"/>
          <cell r="Q2591">
            <v>0</v>
          </cell>
        </row>
        <row r="2592">
          <cell r="N2592"/>
          <cell r="O2592"/>
          <cell r="P2592"/>
          <cell r="Q2592">
            <v>0</v>
          </cell>
        </row>
        <row r="2593">
          <cell r="N2593"/>
          <cell r="O2593"/>
          <cell r="P2593"/>
          <cell r="Q2593">
            <v>0</v>
          </cell>
        </row>
        <row r="2594">
          <cell r="N2594"/>
          <cell r="O2594"/>
          <cell r="P2594"/>
          <cell r="Q2594">
            <v>0</v>
          </cell>
        </row>
        <row r="2595">
          <cell r="N2595"/>
          <cell r="O2595"/>
          <cell r="P2595"/>
          <cell r="Q2595">
            <v>0</v>
          </cell>
        </row>
        <row r="2596">
          <cell r="N2596"/>
          <cell r="O2596"/>
          <cell r="P2596"/>
          <cell r="Q2596">
            <v>0</v>
          </cell>
        </row>
        <row r="2597">
          <cell r="N2597"/>
          <cell r="O2597"/>
          <cell r="P2597"/>
          <cell r="Q2597">
            <v>0</v>
          </cell>
        </row>
        <row r="2598">
          <cell r="N2598"/>
          <cell r="O2598"/>
          <cell r="P2598"/>
          <cell r="Q2598">
            <v>0</v>
          </cell>
        </row>
        <row r="2599">
          <cell r="N2599"/>
          <cell r="O2599"/>
          <cell r="P2599"/>
          <cell r="Q2599">
            <v>0</v>
          </cell>
        </row>
        <row r="2600">
          <cell r="N2600"/>
          <cell r="O2600"/>
          <cell r="P2600"/>
          <cell r="Q2600">
            <v>0</v>
          </cell>
        </row>
        <row r="2601">
          <cell r="N2601"/>
          <cell r="O2601"/>
          <cell r="P2601"/>
          <cell r="Q2601">
            <v>0</v>
          </cell>
        </row>
        <row r="2602">
          <cell r="N2602"/>
          <cell r="O2602"/>
          <cell r="P2602"/>
          <cell r="Q2602">
            <v>0</v>
          </cell>
        </row>
        <row r="2603">
          <cell r="N2603"/>
          <cell r="O2603"/>
          <cell r="P2603"/>
          <cell r="Q2603">
            <v>0</v>
          </cell>
        </row>
        <row r="2604">
          <cell r="N2604"/>
          <cell r="O2604"/>
          <cell r="P2604"/>
          <cell r="Q2604">
            <v>0</v>
          </cell>
        </row>
        <row r="2605">
          <cell r="N2605"/>
          <cell r="O2605"/>
          <cell r="P2605"/>
          <cell r="Q2605">
            <v>0</v>
          </cell>
        </row>
        <row r="2606">
          <cell r="N2606"/>
          <cell r="O2606"/>
          <cell r="P2606"/>
          <cell r="Q2606">
            <v>0</v>
          </cell>
        </row>
        <row r="2607">
          <cell r="N2607"/>
          <cell r="O2607"/>
          <cell r="P2607"/>
          <cell r="Q2607">
            <v>0</v>
          </cell>
        </row>
        <row r="2608">
          <cell r="N2608"/>
          <cell r="O2608"/>
          <cell r="P2608"/>
          <cell r="Q2608">
            <v>0</v>
          </cell>
        </row>
        <row r="2609">
          <cell r="N2609"/>
          <cell r="O2609"/>
          <cell r="P2609"/>
          <cell r="Q2609">
            <v>0</v>
          </cell>
        </row>
        <row r="2610">
          <cell r="N2610"/>
          <cell r="O2610"/>
          <cell r="P2610"/>
          <cell r="Q2610">
            <v>0</v>
          </cell>
        </row>
        <row r="2611">
          <cell r="N2611"/>
          <cell r="O2611"/>
          <cell r="P2611"/>
          <cell r="Q2611">
            <v>0</v>
          </cell>
        </row>
        <row r="2612">
          <cell r="N2612"/>
          <cell r="O2612"/>
          <cell r="P2612"/>
          <cell r="Q2612">
            <v>0</v>
          </cell>
        </row>
        <row r="2613">
          <cell r="N2613"/>
          <cell r="O2613"/>
          <cell r="P2613"/>
          <cell r="Q2613">
            <v>0</v>
          </cell>
        </row>
        <row r="2614">
          <cell r="N2614"/>
          <cell r="O2614"/>
          <cell r="P2614"/>
          <cell r="Q2614">
            <v>0</v>
          </cell>
        </row>
        <row r="2615">
          <cell r="N2615"/>
          <cell r="O2615"/>
          <cell r="P2615"/>
          <cell r="Q2615">
            <v>0</v>
          </cell>
        </row>
        <row r="2616">
          <cell r="N2616"/>
          <cell r="O2616"/>
          <cell r="P2616"/>
          <cell r="Q2616">
            <v>0</v>
          </cell>
        </row>
        <row r="2617">
          <cell r="N2617"/>
          <cell r="O2617"/>
          <cell r="P2617"/>
          <cell r="Q2617">
            <v>0</v>
          </cell>
        </row>
        <row r="2618">
          <cell r="N2618"/>
          <cell r="O2618"/>
          <cell r="P2618"/>
          <cell r="Q2618">
            <v>0</v>
          </cell>
        </row>
        <row r="2619">
          <cell r="N2619"/>
          <cell r="O2619"/>
          <cell r="P2619"/>
          <cell r="Q2619">
            <v>0</v>
          </cell>
        </row>
        <row r="2620">
          <cell r="N2620"/>
          <cell r="O2620"/>
          <cell r="P2620"/>
          <cell r="Q2620">
            <v>0</v>
          </cell>
        </row>
        <row r="2621">
          <cell r="N2621"/>
          <cell r="O2621"/>
          <cell r="P2621"/>
          <cell r="Q2621">
            <v>0</v>
          </cell>
        </row>
        <row r="2622">
          <cell r="N2622"/>
          <cell r="O2622"/>
          <cell r="P2622"/>
          <cell r="Q2622">
            <v>0</v>
          </cell>
        </row>
        <row r="2623">
          <cell r="N2623"/>
          <cell r="O2623"/>
          <cell r="P2623"/>
          <cell r="Q2623">
            <v>0</v>
          </cell>
        </row>
        <row r="2624">
          <cell r="N2624"/>
          <cell r="O2624"/>
          <cell r="P2624"/>
          <cell r="Q2624">
            <v>0</v>
          </cell>
        </row>
        <row r="2625">
          <cell r="N2625"/>
          <cell r="O2625"/>
          <cell r="P2625"/>
          <cell r="Q2625">
            <v>0</v>
          </cell>
        </row>
        <row r="2626">
          <cell r="N2626"/>
          <cell r="O2626"/>
          <cell r="P2626"/>
          <cell r="Q2626">
            <v>0</v>
          </cell>
        </row>
        <row r="2627">
          <cell r="N2627"/>
          <cell r="O2627"/>
          <cell r="P2627"/>
          <cell r="Q2627">
            <v>0</v>
          </cell>
        </row>
        <row r="2628">
          <cell r="N2628"/>
          <cell r="O2628"/>
          <cell r="P2628"/>
          <cell r="Q2628">
            <v>0</v>
          </cell>
        </row>
        <row r="2629">
          <cell r="N2629"/>
          <cell r="O2629"/>
          <cell r="P2629"/>
          <cell r="Q2629">
            <v>0</v>
          </cell>
        </row>
        <row r="2630">
          <cell r="N2630"/>
          <cell r="O2630"/>
          <cell r="P2630"/>
          <cell r="Q2630">
            <v>0</v>
          </cell>
        </row>
        <row r="2631">
          <cell r="N2631"/>
          <cell r="O2631"/>
          <cell r="P2631"/>
          <cell r="Q2631">
            <v>0</v>
          </cell>
        </row>
        <row r="2632">
          <cell r="N2632"/>
          <cell r="O2632"/>
          <cell r="P2632"/>
          <cell r="Q2632">
            <v>0</v>
          </cell>
        </row>
        <row r="2633">
          <cell r="N2633"/>
          <cell r="O2633"/>
          <cell r="P2633"/>
          <cell r="Q2633">
            <v>0</v>
          </cell>
        </row>
        <row r="2634">
          <cell r="N2634"/>
          <cell r="O2634"/>
          <cell r="P2634"/>
          <cell r="Q2634">
            <v>0</v>
          </cell>
        </row>
        <row r="2635">
          <cell r="N2635"/>
          <cell r="O2635"/>
          <cell r="P2635"/>
          <cell r="Q2635">
            <v>0</v>
          </cell>
        </row>
        <row r="2636">
          <cell r="N2636"/>
          <cell r="O2636"/>
          <cell r="P2636"/>
          <cell r="Q2636">
            <v>0</v>
          </cell>
        </row>
        <row r="2637">
          <cell r="N2637"/>
          <cell r="O2637"/>
          <cell r="P2637"/>
          <cell r="Q2637">
            <v>0</v>
          </cell>
        </row>
        <row r="2638">
          <cell r="N2638"/>
          <cell r="O2638"/>
          <cell r="P2638"/>
          <cell r="Q2638">
            <v>0</v>
          </cell>
        </row>
        <row r="2639">
          <cell r="N2639"/>
          <cell r="O2639"/>
          <cell r="P2639"/>
          <cell r="Q2639">
            <v>0</v>
          </cell>
        </row>
        <row r="2640">
          <cell r="N2640"/>
          <cell r="O2640"/>
          <cell r="P2640"/>
          <cell r="Q2640">
            <v>0</v>
          </cell>
        </row>
        <row r="2641">
          <cell r="N2641"/>
          <cell r="O2641"/>
          <cell r="P2641"/>
          <cell r="Q2641">
            <v>0</v>
          </cell>
        </row>
        <row r="2642">
          <cell r="N2642"/>
          <cell r="O2642"/>
          <cell r="P2642"/>
          <cell r="Q2642">
            <v>0</v>
          </cell>
        </row>
        <row r="2643">
          <cell r="N2643"/>
          <cell r="O2643"/>
          <cell r="P2643"/>
          <cell r="Q2643">
            <v>0</v>
          </cell>
        </row>
        <row r="2644">
          <cell r="N2644"/>
          <cell r="O2644"/>
          <cell r="P2644"/>
          <cell r="Q2644">
            <v>0</v>
          </cell>
        </row>
        <row r="2645">
          <cell r="N2645"/>
          <cell r="O2645"/>
          <cell r="P2645"/>
          <cell r="Q2645">
            <v>0</v>
          </cell>
        </row>
        <row r="2646">
          <cell r="N2646"/>
          <cell r="O2646"/>
          <cell r="P2646"/>
          <cell r="Q2646">
            <v>0</v>
          </cell>
        </row>
        <row r="2647">
          <cell r="N2647"/>
          <cell r="O2647"/>
          <cell r="P2647"/>
          <cell r="Q2647">
            <v>0</v>
          </cell>
        </row>
        <row r="2648">
          <cell r="N2648"/>
          <cell r="O2648"/>
          <cell r="P2648"/>
          <cell r="Q2648">
            <v>0</v>
          </cell>
        </row>
        <row r="2649">
          <cell r="N2649"/>
          <cell r="O2649"/>
          <cell r="P2649"/>
          <cell r="Q2649">
            <v>0</v>
          </cell>
        </row>
        <row r="2650">
          <cell r="N2650"/>
          <cell r="O2650"/>
          <cell r="P2650"/>
          <cell r="Q2650">
            <v>0</v>
          </cell>
        </row>
        <row r="2651">
          <cell r="N2651"/>
          <cell r="O2651"/>
          <cell r="P2651"/>
          <cell r="Q2651">
            <v>0</v>
          </cell>
        </row>
        <row r="2652">
          <cell r="N2652"/>
          <cell r="O2652"/>
          <cell r="P2652"/>
          <cell r="Q2652">
            <v>0</v>
          </cell>
        </row>
        <row r="2653">
          <cell r="N2653"/>
          <cell r="O2653"/>
          <cell r="P2653"/>
          <cell r="Q2653">
            <v>0</v>
          </cell>
        </row>
        <row r="2654">
          <cell r="N2654"/>
          <cell r="O2654"/>
          <cell r="P2654"/>
          <cell r="Q2654">
            <v>0</v>
          </cell>
        </row>
        <row r="2655">
          <cell r="N2655"/>
          <cell r="O2655"/>
          <cell r="P2655"/>
          <cell r="Q2655">
            <v>0</v>
          </cell>
        </row>
        <row r="2656">
          <cell r="N2656"/>
          <cell r="O2656"/>
          <cell r="P2656"/>
          <cell r="Q2656">
            <v>0</v>
          </cell>
        </row>
        <row r="2657">
          <cell r="N2657"/>
          <cell r="O2657"/>
          <cell r="P2657"/>
          <cell r="Q2657">
            <v>0</v>
          </cell>
        </row>
        <row r="2658">
          <cell r="N2658"/>
          <cell r="O2658"/>
          <cell r="P2658"/>
          <cell r="Q2658">
            <v>0</v>
          </cell>
        </row>
        <row r="2659">
          <cell r="N2659"/>
          <cell r="O2659"/>
          <cell r="P2659"/>
          <cell r="Q2659">
            <v>0</v>
          </cell>
        </row>
        <row r="2660">
          <cell r="N2660"/>
          <cell r="O2660"/>
          <cell r="P2660"/>
          <cell r="Q2660">
            <v>0</v>
          </cell>
        </row>
        <row r="2661">
          <cell r="N2661"/>
          <cell r="O2661"/>
          <cell r="P2661"/>
          <cell r="Q2661">
            <v>0</v>
          </cell>
        </row>
        <row r="2662">
          <cell r="N2662"/>
          <cell r="O2662"/>
          <cell r="P2662"/>
          <cell r="Q2662">
            <v>0</v>
          </cell>
        </row>
        <row r="2663">
          <cell r="N2663"/>
          <cell r="O2663"/>
          <cell r="P2663"/>
          <cell r="Q2663">
            <v>0</v>
          </cell>
        </row>
        <row r="2664">
          <cell r="N2664"/>
          <cell r="O2664"/>
          <cell r="P2664"/>
          <cell r="Q2664">
            <v>0</v>
          </cell>
        </row>
        <row r="2665">
          <cell r="N2665"/>
          <cell r="O2665"/>
          <cell r="P2665"/>
          <cell r="Q2665">
            <v>0</v>
          </cell>
        </row>
        <row r="2666">
          <cell r="N2666"/>
          <cell r="O2666"/>
          <cell r="P2666"/>
          <cell r="Q2666">
            <v>0</v>
          </cell>
        </row>
        <row r="2667">
          <cell r="N2667"/>
          <cell r="O2667"/>
          <cell r="P2667"/>
          <cell r="Q2667">
            <v>0</v>
          </cell>
        </row>
        <row r="2668">
          <cell r="N2668"/>
          <cell r="O2668"/>
          <cell r="P2668"/>
          <cell r="Q2668">
            <v>0</v>
          </cell>
        </row>
        <row r="2669">
          <cell r="N2669"/>
          <cell r="O2669"/>
          <cell r="P2669"/>
          <cell r="Q2669">
            <v>0</v>
          </cell>
        </row>
        <row r="2670">
          <cell r="N2670"/>
          <cell r="O2670"/>
          <cell r="P2670"/>
          <cell r="Q2670">
            <v>0</v>
          </cell>
        </row>
        <row r="2671">
          <cell r="N2671"/>
          <cell r="O2671"/>
          <cell r="P2671"/>
          <cell r="Q2671">
            <v>0</v>
          </cell>
        </row>
        <row r="2672">
          <cell r="N2672"/>
          <cell r="O2672"/>
          <cell r="P2672"/>
          <cell r="Q2672">
            <v>0</v>
          </cell>
        </row>
        <row r="2673">
          <cell r="N2673"/>
          <cell r="O2673"/>
          <cell r="P2673"/>
          <cell r="Q2673">
            <v>0</v>
          </cell>
        </row>
        <row r="2674">
          <cell r="N2674"/>
          <cell r="O2674"/>
          <cell r="P2674"/>
          <cell r="Q2674">
            <v>0</v>
          </cell>
        </row>
        <row r="2675">
          <cell r="N2675"/>
          <cell r="O2675"/>
          <cell r="P2675"/>
          <cell r="Q2675">
            <v>0</v>
          </cell>
        </row>
        <row r="2676">
          <cell r="N2676"/>
          <cell r="O2676"/>
          <cell r="P2676"/>
          <cell r="Q2676">
            <v>0</v>
          </cell>
        </row>
        <row r="2677">
          <cell r="N2677"/>
          <cell r="O2677"/>
          <cell r="P2677"/>
          <cell r="Q2677">
            <v>0</v>
          </cell>
        </row>
        <row r="2678">
          <cell r="N2678"/>
          <cell r="O2678"/>
          <cell r="P2678"/>
          <cell r="Q2678">
            <v>0</v>
          </cell>
        </row>
        <row r="2679">
          <cell r="N2679"/>
          <cell r="O2679"/>
          <cell r="P2679"/>
          <cell r="Q2679">
            <v>0</v>
          </cell>
        </row>
        <row r="2680">
          <cell r="N2680"/>
          <cell r="O2680"/>
          <cell r="P2680"/>
          <cell r="Q2680">
            <v>0</v>
          </cell>
        </row>
        <row r="2681">
          <cell r="N2681"/>
          <cell r="O2681"/>
          <cell r="P2681"/>
          <cell r="Q2681">
            <v>0</v>
          </cell>
        </row>
        <row r="2682">
          <cell r="N2682"/>
          <cell r="O2682"/>
          <cell r="P2682"/>
          <cell r="Q2682">
            <v>0</v>
          </cell>
        </row>
        <row r="2683">
          <cell r="N2683"/>
          <cell r="O2683"/>
          <cell r="P2683"/>
          <cell r="Q2683">
            <v>0</v>
          </cell>
        </row>
        <row r="2684">
          <cell r="N2684"/>
          <cell r="O2684"/>
          <cell r="P2684"/>
          <cell r="Q2684">
            <v>0</v>
          </cell>
        </row>
        <row r="2685">
          <cell r="N2685"/>
          <cell r="O2685"/>
          <cell r="P2685"/>
          <cell r="Q2685">
            <v>0</v>
          </cell>
        </row>
        <row r="2686">
          <cell r="N2686"/>
          <cell r="O2686"/>
          <cell r="P2686"/>
          <cell r="Q2686">
            <v>0</v>
          </cell>
        </row>
        <row r="2687">
          <cell r="N2687"/>
          <cell r="O2687"/>
          <cell r="P2687"/>
          <cell r="Q2687">
            <v>0</v>
          </cell>
        </row>
        <row r="2688">
          <cell r="N2688"/>
          <cell r="O2688"/>
          <cell r="P2688"/>
          <cell r="Q2688">
            <v>0</v>
          </cell>
        </row>
        <row r="2689">
          <cell r="N2689"/>
          <cell r="O2689"/>
          <cell r="P2689"/>
          <cell r="Q2689">
            <v>0</v>
          </cell>
        </row>
        <row r="2690">
          <cell r="N2690"/>
          <cell r="O2690"/>
          <cell r="P2690"/>
          <cell r="Q2690">
            <v>0</v>
          </cell>
        </row>
        <row r="2691">
          <cell r="N2691"/>
          <cell r="O2691"/>
          <cell r="P2691"/>
          <cell r="Q2691">
            <v>0</v>
          </cell>
        </row>
        <row r="2692">
          <cell r="N2692"/>
          <cell r="O2692"/>
          <cell r="P2692"/>
          <cell r="Q2692">
            <v>0</v>
          </cell>
        </row>
        <row r="2693">
          <cell r="N2693"/>
          <cell r="O2693"/>
          <cell r="P2693"/>
          <cell r="Q2693">
            <v>0</v>
          </cell>
        </row>
        <row r="2694">
          <cell r="N2694"/>
          <cell r="O2694"/>
          <cell r="P2694"/>
          <cell r="Q2694">
            <v>0</v>
          </cell>
        </row>
        <row r="2695">
          <cell r="N2695"/>
          <cell r="O2695"/>
          <cell r="P2695"/>
          <cell r="Q2695">
            <v>0</v>
          </cell>
        </row>
        <row r="2696">
          <cell r="N2696"/>
          <cell r="O2696"/>
          <cell r="P2696"/>
          <cell r="Q2696">
            <v>0</v>
          </cell>
        </row>
        <row r="2697">
          <cell r="N2697"/>
          <cell r="O2697"/>
          <cell r="P2697"/>
          <cell r="Q2697">
            <v>0</v>
          </cell>
        </row>
        <row r="2698">
          <cell r="N2698"/>
          <cell r="O2698"/>
          <cell r="P2698"/>
          <cell r="Q2698">
            <v>0</v>
          </cell>
        </row>
        <row r="2699">
          <cell r="N2699"/>
          <cell r="O2699"/>
          <cell r="P2699"/>
          <cell r="Q2699">
            <v>0</v>
          </cell>
        </row>
        <row r="2700">
          <cell r="N2700"/>
          <cell r="O2700"/>
          <cell r="P2700"/>
          <cell r="Q2700">
            <v>0</v>
          </cell>
        </row>
        <row r="2701">
          <cell r="N2701"/>
          <cell r="O2701"/>
          <cell r="P2701"/>
          <cell r="Q2701">
            <v>0</v>
          </cell>
        </row>
        <row r="2702">
          <cell r="N2702"/>
          <cell r="O2702"/>
          <cell r="P2702"/>
          <cell r="Q2702">
            <v>0</v>
          </cell>
        </row>
        <row r="2703">
          <cell r="N2703"/>
          <cell r="O2703"/>
          <cell r="P2703"/>
          <cell r="Q2703">
            <v>0</v>
          </cell>
        </row>
        <row r="2704">
          <cell r="N2704"/>
          <cell r="O2704"/>
          <cell r="P2704"/>
          <cell r="Q2704">
            <v>0</v>
          </cell>
        </row>
        <row r="2705">
          <cell r="N2705"/>
          <cell r="O2705"/>
          <cell r="P2705"/>
          <cell r="Q2705">
            <v>0</v>
          </cell>
        </row>
        <row r="2706">
          <cell r="N2706"/>
          <cell r="O2706"/>
          <cell r="P2706"/>
          <cell r="Q2706">
            <v>0</v>
          </cell>
        </row>
        <row r="2707">
          <cell r="N2707"/>
          <cell r="O2707"/>
          <cell r="P2707"/>
          <cell r="Q2707">
            <v>0</v>
          </cell>
        </row>
        <row r="2708">
          <cell r="N2708"/>
          <cell r="O2708"/>
          <cell r="P2708"/>
          <cell r="Q2708">
            <v>0</v>
          </cell>
        </row>
        <row r="2709">
          <cell r="N2709"/>
          <cell r="O2709"/>
          <cell r="P2709"/>
          <cell r="Q2709">
            <v>0</v>
          </cell>
        </row>
        <row r="2710">
          <cell r="N2710"/>
          <cell r="O2710"/>
          <cell r="P2710"/>
          <cell r="Q2710">
            <v>0</v>
          </cell>
        </row>
        <row r="2711">
          <cell r="N2711"/>
          <cell r="O2711"/>
          <cell r="P2711"/>
          <cell r="Q2711">
            <v>0</v>
          </cell>
        </row>
        <row r="2712">
          <cell r="N2712"/>
          <cell r="O2712"/>
          <cell r="P2712"/>
          <cell r="Q2712">
            <v>0</v>
          </cell>
        </row>
        <row r="2713">
          <cell r="N2713"/>
          <cell r="O2713"/>
          <cell r="P2713"/>
          <cell r="Q2713">
            <v>0</v>
          </cell>
        </row>
        <row r="2714">
          <cell r="N2714"/>
          <cell r="O2714"/>
          <cell r="P2714"/>
          <cell r="Q2714">
            <v>0</v>
          </cell>
        </row>
        <row r="2715">
          <cell r="N2715"/>
          <cell r="O2715"/>
          <cell r="P2715"/>
          <cell r="Q2715">
            <v>0</v>
          </cell>
        </row>
        <row r="2716">
          <cell r="N2716"/>
          <cell r="O2716"/>
          <cell r="P2716"/>
          <cell r="Q2716">
            <v>0</v>
          </cell>
        </row>
        <row r="2717">
          <cell r="N2717"/>
          <cell r="O2717"/>
          <cell r="P2717"/>
          <cell r="Q2717">
            <v>0</v>
          </cell>
        </row>
        <row r="2718">
          <cell r="N2718"/>
          <cell r="O2718"/>
          <cell r="P2718"/>
          <cell r="Q2718">
            <v>0</v>
          </cell>
        </row>
        <row r="2719">
          <cell r="N2719"/>
          <cell r="O2719"/>
          <cell r="P2719"/>
          <cell r="Q2719">
            <v>0</v>
          </cell>
        </row>
        <row r="2720">
          <cell r="N2720"/>
          <cell r="O2720"/>
          <cell r="P2720"/>
          <cell r="Q2720">
            <v>0</v>
          </cell>
        </row>
        <row r="2721">
          <cell r="N2721"/>
          <cell r="O2721"/>
          <cell r="P2721"/>
          <cell r="Q2721">
            <v>0</v>
          </cell>
        </row>
        <row r="2722">
          <cell r="N2722"/>
          <cell r="O2722"/>
          <cell r="P2722"/>
          <cell r="Q2722">
            <v>0</v>
          </cell>
        </row>
        <row r="2723">
          <cell r="N2723"/>
          <cell r="O2723"/>
          <cell r="P2723"/>
          <cell r="Q2723">
            <v>0</v>
          </cell>
        </row>
        <row r="2724">
          <cell r="N2724"/>
          <cell r="O2724"/>
          <cell r="P2724"/>
          <cell r="Q2724">
            <v>0</v>
          </cell>
        </row>
        <row r="2725">
          <cell r="N2725"/>
          <cell r="O2725"/>
          <cell r="P2725"/>
          <cell r="Q2725">
            <v>0</v>
          </cell>
        </row>
        <row r="2726">
          <cell r="N2726"/>
          <cell r="O2726"/>
          <cell r="P2726"/>
          <cell r="Q2726">
            <v>0</v>
          </cell>
        </row>
        <row r="2727">
          <cell r="N2727"/>
          <cell r="O2727"/>
          <cell r="P2727"/>
          <cell r="Q2727">
            <v>0</v>
          </cell>
        </row>
        <row r="2728">
          <cell r="N2728"/>
          <cell r="O2728"/>
          <cell r="P2728"/>
          <cell r="Q2728">
            <v>0</v>
          </cell>
        </row>
        <row r="2729">
          <cell r="N2729"/>
          <cell r="O2729"/>
          <cell r="P2729"/>
          <cell r="Q2729">
            <v>0</v>
          </cell>
        </row>
        <row r="2730">
          <cell r="N2730"/>
          <cell r="O2730"/>
          <cell r="P2730"/>
          <cell r="Q2730">
            <v>0</v>
          </cell>
        </row>
        <row r="2731">
          <cell r="N2731"/>
          <cell r="O2731"/>
          <cell r="P2731"/>
          <cell r="Q2731">
            <v>0</v>
          </cell>
        </row>
        <row r="2732">
          <cell r="N2732"/>
          <cell r="O2732"/>
          <cell r="P2732"/>
          <cell r="Q2732">
            <v>0</v>
          </cell>
        </row>
        <row r="2733">
          <cell r="N2733"/>
          <cell r="O2733"/>
          <cell r="P2733"/>
          <cell r="Q2733">
            <v>0</v>
          </cell>
        </row>
        <row r="2734">
          <cell r="N2734"/>
          <cell r="O2734"/>
          <cell r="P2734"/>
          <cell r="Q2734">
            <v>0</v>
          </cell>
        </row>
        <row r="2735">
          <cell r="N2735"/>
          <cell r="O2735"/>
          <cell r="P2735"/>
          <cell r="Q2735">
            <v>0</v>
          </cell>
        </row>
        <row r="2736">
          <cell r="N2736"/>
          <cell r="O2736"/>
          <cell r="P2736"/>
          <cell r="Q2736">
            <v>0</v>
          </cell>
        </row>
        <row r="2737">
          <cell r="N2737"/>
          <cell r="O2737"/>
          <cell r="P2737"/>
          <cell r="Q2737">
            <v>0</v>
          </cell>
        </row>
        <row r="2738">
          <cell r="N2738"/>
          <cell r="O2738"/>
          <cell r="P2738"/>
          <cell r="Q2738">
            <v>0</v>
          </cell>
        </row>
        <row r="2739">
          <cell r="N2739"/>
          <cell r="O2739"/>
          <cell r="P2739"/>
          <cell r="Q2739">
            <v>0</v>
          </cell>
        </row>
        <row r="2740">
          <cell r="N2740"/>
          <cell r="O2740"/>
          <cell r="P2740"/>
          <cell r="Q2740">
            <v>0</v>
          </cell>
        </row>
        <row r="2741">
          <cell r="N2741"/>
          <cell r="O2741"/>
          <cell r="P2741"/>
          <cell r="Q2741">
            <v>0</v>
          </cell>
        </row>
        <row r="2742">
          <cell r="N2742"/>
          <cell r="O2742"/>
          <cell r="P2742"/>
          <cell r="Q2742">
            <v>0</v>
          </cell>
        </row>
        <row r="2743">
          <cell r="N2743"/>
          <cell r="O2743"/>
          <cell r="P2743"/>
          <cell r="Q2743">
            <v>0</v>
          </cell>
        </row>
        <row r="2744">
          <cell r="N2744"/>
          <cell r="O2744"/>
          <cell r="P2744"/>
          <cell r="Q2744">
            <v>0</v>
          </cell>
        </row>
        <row r="2745">
          <cell r="N2745"/>
          <cell r="O2745"/>
          <cell r="P2745"/>
          <cell r="Q2745">
            <v>0</v>
          </cell>
        </row>
        <row r="2746">
          <cell r="N2746"/>
          <cell r="O2746"/>
          <cell r="P2746"/>
          <cell r="Q2746">
            <v>0</v>
          </cell>
        </row>
        <row r="2747">
          <cell r="N2747"/>
          <cell r="O2747"/>
          <cell r="P2747"/>
          <cell r="Q2747">
            <v>0</v>
          </cell>
        </row>
        <row r="2748">
          <cell r="N2748"/>
          <cell r="O2748"/>
          <cell r="P2748"/>
          <cell r="Q2748">
            <v>0</v>
          </cell>
        </row>
        <row r="2749">
          <cell r="N2749"/>
          <cell r="O2749"/>
          <cell r="P2749"/>
          <cell r="Q2749">
            <v>0</v>
          </cell>
        </row>
        <row r="2750">
          <cell r="N2750"/>
          <cell r="O2750"/>
          <cell r="P2750"/>
          <cell r="Q2750">
            <v>0</v>
          </cell>
        </row>
        <row r="2751">
          <cell r="N2751"/>
          <cell r="O2751"/>
          <cell r="P2751"/>
          <cell r="Q2751">
            <v>0</v>
          </cell>
        </row>
        <row r="2752">
          <cell r="N2752"/>
          <cell r="O2752"/>
          <cell r="P2752"/>
          <cell r="Q2752">
            <v>0</v>
          </cell>
        </row>
        <row r="2753">
          <cell r="N2753"/>
          <cell r="O2753"/>
          <cell r="P2753"/>
          <cell r="Q2753">
            <v>0</v>
          </cell>
        </row>
        <row r="2754">
          <cell r="N2754"/>
          <cell r="O2754"/>
          <cell r="P2754"/>
          <cell r="Q2754">
            <v>0</v>
          </cell>
        </row>
        <row r="2755">
          <cell r="N2755"/>
          <cell r="O2755"/>
          <cell r="P2755"/>
          <cell r="Q2755">
            <v>0</v>
          </cell>
        </row>
        <row r="2756">
          <cell r="N2756"/>
          <cell r="O2756"/>
          <cell r="P2756"/>
          <cell r="Q2756">
            <v>0</v>
          </cell>
        </row>
        <row r="2757">
          <cell r="N2757"/>
          <cell r="O2757"/>
          <cell r="P2757"/>
          <cell r="Q2757">
            <v>0</v>
          </cell>
        </row>
        <row r="2758">
          <cell r="N2758"/>
          <cell r="O2758"/>
          <cell r="P2758"/>
          <cell r="Q2758">
            <v>0</v>
          </cell>
        </row>
        <row r="2759">
          <cell r="N2759"/>
          <cell r="O2759"/>
          <cell r="P2759"/>
          <cell r="Q2759">
            <v>0</v>
          </cell>
        </row>
        <row r="2760">
          <cell r="N2760"/>
          <cell r="O2760"/>
          <cell r="P2760"/>
          <cell r="Q2760">
            <v>0</v>
          </cell>
        </row>
        <row r="2761">
          <cell r="N2761"/>
          <cell r="O2761"/>
          <cell r="P2761"/>
          <cell r="Q2761">
            <v>0</v>
          </cell>
        </row>
        <row r="2762">
          <cell r="N2762"/>
          <cell r="O2762"/>
          <cell r="P2762"/>
          <cell r="Q2762">
            <v>0</v>
          </cell>
        </row>
        <row r="2763">
          <cell r="N2763"/>
          <cell r="O2763"/>
          <cell r="P2763"/>
          <cell r="Q2763">
            <v>0</v>
          </cell>
        </row>
        <row r="2764">
          <cell r="N2764"/>
          <cell r="O2764"/>
          <cell r="P2764"/>
          <cell r="Q2764">
            <v>0</v>
          </cell>
        </row>
        <row r="2765">
          <cell r="N2765"/>
          <cell r="O2765"/>
          <cell r="P2765"/>
          <cell r="Q2765">
            <v>0</v>
          </cell>
        </row>
        <row r="2766">
          <cell r="N2766"/>
          <cell r="O2766"/>
          <cell r="P2766"/>
          <cell r="Q2766">
            <v>0</v>
          </cell>
        </row>
        <row r="2767">
          <cell r="N2767"/>
          <cell r="O2767"/>
          <cell r="P2767"/>
          <cell r="Q2767">
            <v>0</v>
          </cell>
        </row>
        <row r="2768">
          <cell r="N2768"/>
          <cell r="O2768"/>
          <cell r="P2768"/>
          <cell r="Q2768">
            <v>0</v>
          </cell>
        </row>
        <row r="2769">
          <cell r="N2769"/>
          <cell r="O2769"/>
          <cell r="P2769"/>
          <cell r="Q2769">
            <v>0</v>
          </cell>
        </row>
        <row r="2770">
          <cell r="N2770"/>
          <cell r="O2770"/>
          <cell r="P2770"/>
          <cell r="Q2770">
            <v>0</v>
          </cell>
        </row>
        <row r="2771">
          <cell r="N2771"/>
          <cell r="O2771"/>
          <cell r="P2771"/>
          <cell r="Q2771">
            <v>0</v>
          </cell>
        </row>
        <row r="2772">
          <cell r="N2772"/>
          <cell r="O2772"/>
          <cell r="P2772"/>
          <cell r="Q2772">
            <v>0</v>
          </cell>
        </row>
        <row r="2773">
          <cell r="N2773"/>
          <cell r="O2773"/>
          <cell r="P2773"/>
          <cell r="Q2773">
            <v>0</v>
          </cell>
        </row>
        <row r="2774">
          <cell r="N2774"/>
          <cell r="O2774"/>
          <cell r="P2774"/>
          <cell r="Q2774">
            <v>0</v>
          </cell>
        </row>
        <row r="2775">
          <cell r="N2775"/>
          <cell r="O2775"/>
          <cell r="P2775"/>
          <cell r="Q2775">
            <v>0</v>
          </cell>
        </row>
        <row r="2776">
          <cell r="N2776"/>
          <cell r="O2776"/>
          <cell r="P2776"/>
          <cell r="Q2776">
            <v>0</v>
          </cell>
        </row>
        <row r="2777">
          <cell r="N2777"/>
          <cell r="O2777"/>
          <cell r="P2777"/>
          <cell r="Q2777">
            <v>0</v>
          </cell>
        </row>
        <row r="2778">
          <cell r="N2778"/>
          <cell r="O2778"/>
          <cell r="P2778"/>
          <cell r="Q2778">
            <v>0</v>
          </cell>
        </row>
        <row r="2779">
          <cell r="N2779"/>
          <cell r="O2779"/>
          <cell r="P2779"/>
          <cell r="Q2779">
            <v>0</v>
          </cell>
        </row>
        <row r="2780">
          <cell r="N2780"/>
          <cell r="O2780"/>
          <cell r="P2780"/>
          <cell r="Q2780">
            <v>0</v>
          </cell>
        </row>
        <row r="2781">
          <cell r="N2781"/>
          <cell r="O2781"/>
          <cell r="P2781"/>
          <cell r="Q2781">
            <v>0</v>
          </cell>
        </row>
        <row r="2782">
          <cell r="N2782"/>
          <cell r="O2782"/>
          <cell r="P2782"/>
          <cell r="Q2782">
            <v>0</v>
          </cell>
        </row>
        <row r="2783">
          <cell r="N2783"/>
          <cell r="O2783"/>
          <cell r="P2783"/>
          <cell r="Q2783">
            <v>0</v>
          </cell>
        </row>
        <row r="2784">
          <cell r="N2784"/>
          <cell r="O2784"/>
          <cell r="P2784"/>
          <cell r="Q2784">
            <v>0</v>
          </cell>
        </row>
        <row r="2785">
          <cell r="N2785"/>
          <cell r="O2785"/>
          <cell r="P2785"/>
          <cell r="Q2785">
            <v>0</v>
          </cell>
        </row>
        <row r="2786">
          <cell r="N2786"/>
          <cell r="O2786"/>
          <cell r="P2786"/>
          <cell r="Q2786">
            <v>0</v>
          </cell>
        </row>
        <row r="2787">
          <cell r="N2787"/>
          <cell r="O2787"/>
          <cell r="P2787"/>
          <cell r="Q2787">
            <v>0</v>
          </cell>
        </row>
        <row r="2788">
          <cell r="N2788"/>
          <cell r="O2788"/>
          <cell r="P2788"/>
          <cell r="Q2788">
            <v>0</v>
          </cell>
        </row>
        <row r="2789">
          <cell r="N2789"/>
          <cell r="O2789"/>
          <cell r="P2789"/>
          <cell r="Q2789">
            <v>0</v>
          </cell>
        </row>
        <row r="2790">
          <cell r="N2790"/>
          <cell r="O2790"/>
          <cell r="P2790"/>
          <cell r="Q2790">
            <v>0</v>
          </cell>
        </row>
        <row r="2791">
          <cell r="N2791"/>
          <cell r="O2791"/>
          <cell r="P2791"/>
          <cell r="Q2791">
            <v>0</v>
          </cell>
        </row>
        <row r="2792">
          <cell r="N2792"/>
          <cell r="O2792"/>
          <cell r="P2792"/>
          <cell r="Q2792">
            <v>0</v>
          </cell>
        </row>
        <row r="2793">
          <cell r="N2793"/>
          <cell r="O2793"/>
          <cell r="P2793"/>
          <cell r="Q2793">
            <v>0</v>
          </cell>
        </row>
        <row r="2794">
          <cell r="N2794"/>
          <cell r="O2794"/>
          <cell r="P2794"/>
          <cell r="Q2794">
            <v>0</v>
          </cell>
        </row>
        <row r="2795">
          <cell r="N2795"/>
          <cell r="O2795"/>
          <cell r="P2795"/>
          <cell r="Q2795">
            <v>0</v>
          </cell>
        </row>
        <row r="2796">
          <cell r="N2796"/>
          <cell r="O2796"/>
          <cell r="P2796"/>
          <cell r="Q2796">
            <v>0</v>
          </cell>
        </row>
        <row r="2797">
          <cell r="N2797"/>
          <cell r="O2797"/>
          <cell r="P2797"/>
          <cell r="Q2797">
            <v>0</v>
          </cell>
        </row>
        <row r="2798">
          <cell r="N2798"/>
          <cell r="O2798"/>
          <cell r="P2798"/>
          <cell r="Q2798">
            <v>0</v>
          </cell>
        </row>
        <row r="2799">
          <cell r="N2799"/>
          <cell r="O2799"/>
          <cell r="P2799"/>
          <cell r="Q2799">
            <v>0</v>
          </cell>
        </row>
        <row r="2800">
          <cell r="N2800"/>
          <cell r="O2800"/>
          <cell r="P2800"/>
          <cell r="Q2800">
            <v>0</v>
          </cell>
        </row>
        <row r="2801">
          <cell r="N2801"/>
          <cell r="O2801"/>
          <cell r="P2801"/>
          <cell r="Q2801">
            <v>0</v>
          </cell>
        </row>
        <row r="2802">
          <cell r="N2802"/>
          <cell r="O2802"/>
          <cell r="P2802"/>
          <cell r="Q2802">
            <v>0</v>
          </cell>
        </row>
        <row r="2803">
          <cell r="N2803"/>
          <cell r="O2803"/>
          <cell r="P2803"/>
          <cell r="Q2803">
            <v>0</v>
          </cell>
        </row>
        <row r="2804">
          <cell r="N2804"/>
          <cell r="O2804"/>
          <cell r="P2804"/>
          <cell r="Q2804">
            <v>0</v>
          </cell>
        </row>
        <row r="2805">
          <cell r="N2805"/>
          <cell r="O2805"/>
          <cell r="P2805"/>
          <cell r="Q2805">
            <v>0</v>
          </cell>
        </row>
        <row r="2806">
          <cell r="N2806"/>
          <cell r="O2806"/>
          <cell r="P2806"/>
          <cell r="Q2806">
            <v>0</v>
          </cell>
        </row>
        <row r="2807">
          <cell r="N2807"/>
          <cell r="O2807"/>
          <cell r="P2807"/>
          <cell r="Q2807">
            <v>0</v>
          </cell>
        </row>
        <row r="2808">
          <cell r="N2808"/>
          <cell r="O2808"/>
          <cell r="P2808"/>
          <cell r="Q2808">
            <v>0</v>
          </cell>
        </row>
        <row r="2809">
          <cell r="N2809"/>
          <cell r="O2809"/>
          <cell r="P2809"/>
          <cell r="Q2809">
            <v>0</v>
          </cell>
        </row>
        <row r="2810">
          <cell r="N2810"/>
          <cell r="O2810"/>
          <cell r="P2810"/>
          <cell r="Q2810">
            <v>0</v>
          </cell>
        </row>
        <row r="2811">
          <cell r="N2811"/>
          <cell r="O2811"/>
          <cell r="P2811"/>
          <cell r="Q2811">
            <v>0</v>
          </cell>
        </row>
        <row r="2812">
          <cell r="N2812"/>
          <cell r="O2812"/>
          <cell r="P2812"/>
          <cell r="Q2812">
            <v>0</v>
          </cell>
        </row>
        <row r="2813">
          <cell r="N2813"/>
          <cell r="O2813"/>
          <cell r="P2813"/>
          <cell r="Q2813">
            <v>0</v>
          </cell>
        </row>
        <row r="2814">
          <cell r="N2814"/>
          <cell r="O2814"/>
          <cell r="P2814"/>
          <cell r="Q2814">
            <v>0</v>
          </cell>
        </row>
        <row r="2815">
          <cell r="N2815"/>
          <cell r="O2815"/>
          <cell r="P2815"/>
          <cell r="Q2815">
            <v>0</v>
          </cell>
        </row>
        <row r="2816">
          <cell r="N2816"/>
          <cell r="O2816"/>
          <cell r="P2816"/>
          <cell r="Q2816">
            <v>0</v>
          </cell>
        </row>
        <row r="2817">
          <cell r="N2817"/>
          <cell r="O2817"/>
          <cell r="P2817"/>
          <cell r="Q2817">
            <v>0</v>
          </cell>
        </row>
        <row r="2818">
          <cell r="N2818"/>
          <cell r="O2818"/>
          <cell r="P2818"/>
          <cell r="Q2818">
            <v>0</v>
          </cell>
        </row>
        <row r="2819">
          <cell r="N2819"/>
          <cell r="O2819"/>
          <cell r="P2819"/>
          <cell r="Q2819">
            <v>0</v>
          </cell>
        </row>
        <row r="2820">
          <cell r="N2820"/>
          <cell r="O2820"/>
          <cell r="P2820"/>
          <cell r="Q2820">
            <v>0</v>
          </cell>
        </row>
        <row r="2821">
          <cell r="N2821"/>
          <cell r="O2821"/>
          <cell r="P2821"/>
          <cell r="Q2821">
            <v>0</v>
          </cell>
        </row>
        <row r="2822">
          <cell r="N2822"/>
          <cell r="O2822"/>
          <cell r="P2822"/>
          <cell r="Q2822">
            <v>0</v>
          </cell>
        </row>
        <row r="2823">
          <cell r="N2823"/>
          <cell r="O2823"/>
          <cell r="P2823"/>
          <cell r="Q2823">
            <v>0</v>
          </cell>
        </row>
        <row r="2824">
          <cell r="N2824"/>
          <cell r="O2824"/>
          <cell r="P2824"/>
          <cell r="Q2824">
            <v>0</v>
          </cell>
        </row>
        <row r="2825">
          <cell r="N2825"/>
          <cell r="O2825"/>
          <cell r="P2825"/>
          <cell r="Q2825">
            <v>0</v>
          </cell>
        </row>
        <row r="2826">
          <cell r="N2826"/>
          <cell r="O2826"/>
          <cell r="P2826"/>
          <cell r="Q2826">
            <v>0</v>
          </cell>
        </row>
        <row r="2827">
          <cell r="N2827"/>
          <cell r="O2827"/>
          <cell r="P2827"/>
          <cell r="Q2827">
            <v>0</v>
          </cell>
        </row>
        <row r="2828">
          <cell r="N2828"/>
          <cell r="O2828"/>
          <cell r="P2828"/>
          <cell r="Q2828">
            <v>0</v>
          </cell>
        </row>
        <row r="2829">
          <cell r="N2829"/>
          <cell r="O2829"/>
          <cell r="P2829"/>
          <cell r="Q2829">
            <v>0</v>
          </cell>
        </row>
        <row r="2830">
          <cell r="N2830"/>
          <cell r="O2830"/>
          <cell r="P2830"/>
          <cell r="Q2830">
            <v>0</v>
          </cell>
        </row>
        <row r="2831">
          <cell r="N2831"/>
          <cell r="O2831"/>
          <cell r="P2831"/>
          <cell r="Q2831">
            <v>0</v>
          </cell>
        </row>
        <row r="2832">
          <cell r="N2832"/>
          <cell r="O2832"/>
          <cell r="P2832"/>
          <cell r="Q2832">
            <v>0</v>
          </cell>
        </row>
        <row r="2833">
          <cell r="N2833"/>
          <cell r="O2833"/>
          <cell r="P2833"/>
          <cell r="Q2833">
            <v>0</v>
          </cell>
        </row>
        <row r="2834">
          <cell r="N2834"/>
          <cell r="O2834"/>
          <cell r="P2834"/>
          <cell r="Q2834">
            <v>0</v>
          </cell>
        </row>
        <row r="2835">
          <cell r="N2835"/>
          <cell r="O2835"/>
          <cell r="P2835"/>
          <cell r="Q2835">
            <v>0</v>
          </cell>
        </row>
        <row r="2836">
          <cell r="N2836"/>
          <cell r="O2836"/>
          <cell r="P2836"/>
          <cell r="Q2836">
            <v>0</v>
          </cell>
        </row>
        <row r="2837">
          <cell r="N2837"/>
          <cell r="O2837"/>
          <cell r="P2837"/>
          <cell r="Q2837">
            <v>0</v>
          </cell>
        </row>
        <row r="2838">
          <cell r="N2838"/>
          <cell r="O2838"/>
          <cell r="P2838"/>
          <cell r="Q2838">
            <v>0</v>
          </cell>
        </row>
        <row r="2839">
          <cell r="N2839"/>
          <cell r="O2839"/>
          <cell r="P2839"/>
          <cell r="Q2839">
            <v>0</v>
          </cell>
        </row>
        <row r="2840">
          <cell r="N2840"/>
          <cell r="O2840"/>
          <cell r="P2840"/>
          <cell r="Q2840">
            <v>0</v>
          </cell>
        </row>
        <row r="2841">
          <cell r="N2841"/>
          <cell r="O2841"/>
          <cell r="P2841"/>
          <cell r="Q2841">
            <v>0</v>
          </cell>
        </row>
        <row r="2842">
          <cell r="N2842"/>
          <cell r="O2842"/>
          <cell r="P2842"/>
          <cell r="Q2842">
            <v>0</v>
          </cell>
        </row>
        <row r="2843">
          <cell r="N2843"/>
          <cell r="O2843"/>
          <cell r="P2843"/>
          <cell r="Q2843">
            <v>0</v>
          </cell>
        </row>
        <row r="2844">
          <cell r="N2844"/>
          <cell r="O2844"/>
          <cell r="P2844"/>
          <cell r="Q2844">
            <v>0</v>
          </cell>
        </row>
        <row r="2845">
          <cell r="N2845"/>
          <cell r="O2845"/>
          <cell r="P2845"/>
          <cell r="Q2845">
            <v>0</v>
          </cell>
        </row>
        <row r="2846">
          <cell r="N2846"/>
          <cell r="O2846"/>
          <cell r="P2846"/>
          <cell r="Q2846">
            <v>0</v>
          </cell>
        </row>
        <row r="2847">
          <cell r="N2847"/>
          <cell r="O2847"/>
          <cell r="P2847"/>
          <cell r="Q2847">
            <v>0</v>
          </cell>
        </row>
        <row r="2848">
          <cell r="N2848"/>
          <cell r="O2848"/>
          <cell r="P2848"/>
          <cell r="Q2848">
            <v>0</v>
          </cell>
        </row>
        <row r="2849">
          <cell r="N2849"/>
          <cell r="O2849"/>
          <cell r="P2849"/>
          <cell r="Q2849">
            <v>0</v>
          </cell>
        </row>
        <row r="2850">
          <cell r="N2850"/>
          <cell r="O2850"/>
          <cell r="P2850"/>
          <cell r="Q2850">
            <v>0</v>
          </cell>
        </row>
        <row r="2851">
          <cell r="N2851"/>
          <cell r="O2851"/>
          <cell r="P2851"/>
          <cell r="Q2851">
            <v>0</v>
          </cell>
        </row>
        <row r="2852">
          <cell r="N2852"/>
          <cell r="O2852"/>
          <cell r="P2852"/>
          <cell r="Q2852">
            <v>0</v>
          </cell>
        </row>
        <row r="2853">
          <cell r="N2853"/>
          <cell r="O2853"/>
          <cell r="P2853"/>
          <cell r="Q2853">
            <v>0</v>
          </cell>
        </row>
        <row r="2854">
          <cell r="N2854"/>
          <cell r="O2854"/>
          <cell r="P2854"/>
          <cell r="Q2854">
            <v>0</v>
          </cell>
        </row>
        <row r="2855">
          <cell r="N2855"/>
          <cell r="O2855"/>
          <cell r="P2855"/>
          <cell r="Q2855">
            <v>0</v>
          </cell>
        </row>
        <row r="2856">
          <cell r="N2856"/>
          <cell r="O2856"/>
          <cell r="P2856"/>
          <cell r="Q2856">
            <v>0</v>
          </cell>
        </row>
        <row r="2857">
          <cell r="N2857"/>
          <cell r="O2857"/>
          <cell r="P2857"/>
          <cell r="Q2857">
            <v>0</v>
          </cell>
        </row>
        <row r="2858">
          <cell r="N2858"/>
          <cell r="O2858"/>
          <cell r="P2858"/>
          <cell r="Q2858">
            <v>0</v>
          </cell>
        </row>
        <row r="2859">
          <cell r="N2859"/>
          <cell r="O2859"/>
          <cell r="P2859"/>
          <cell r="Q2859">
            <v>0</v>
          </cell>
        </row>
        <row r="2860">
          <cell r="N2860"/>
          <cell r="O2860"/>
          <cell r="P2860"/>
          <cell r="Q2860">
            <v>0</v>
          </cell>
        </row>
        <row r="2861">
          <cell r="N2861"/>
          <cell r="O2861"/>
          <cell r="P2861"/>
          <cell r="Q2861">
            <v>0</v>
          </cell>
        </row>
        <row r="2862">
          <cell r="N2862"/>
          <cell r="O2862"/>
          <cell r="P2862"/>
          <cell r="Q2862">
            <v>0</v>
          </cell>
        </row>
        <row r="2863">
          <cell r="N2863"/>
          <cell r="O2863"/>
          <cell r="P2863"/>
          <cell r="Q2863">
            <v>0</v>
          </cell>
        </row>
        <row r="2864">
          <cell r="N2864"/>
          <cell r="O2864"/>
          <cell r="P2864"/>
          <cell r="Q2864">
            <v>0</v>
          </cell>
        </row>
        <row r="2865">
          <cell r="N2865"/>
          <cell r="O2865"/>
          <cell r="P2865"/>
          <cell r="Q2865">
            <v>0</v>
          </cell>
        </row>
        <row r="2866">
          <cell r="N2866"/>
          <cell r="O2866"/>
          <cell r="P2866"/>
          <cell r="Q2866">
            <v>0</v>
          </cell>
        </row>
        <row r="2867">
          <cell r="N2867"/>
          <cell r="O2867"/>
          <cell r="P2867"/>
          <cell r="Q2867">
            <v>0</v>
          </cell>
        </row>
        <row r="2868">
          <cell r="N2868"/>
          <cell r="O2868"/>
          <cell r="P2868"/>
          <cell r="Q2868">
            <v>0</v>
          </cell>
        </row>
        <row r="2869">
          <cell r="N2869"/>
          <cell r="O2869"/>
          <cell r="P2869"/>
          <cell r="Q2869">
            <v>0</v>
          </cell>
        </row>
        <row r="2870">
          <cell r="N2870"/>
          <cell r="O2870"/>
          <cell r="P2870"/>
          <cell r="Q2870">
            <v>0</v>
          </cell>
        </row>
        <row r="2871">
          <cell r="N2871"/>
          <cell r="O2871"/>
          <cell r="P2871"/>
          <cell r="Q2871">
            <v>0</v>
          </cell>
        </row>
        <row r="2872">
          <cell r="N2872"/>
          <cell r="O2872"/>
          <cell r="P2872"/>
          <cell r="Q2872">
            <v>0</v>
          </cell>
        </row>
        <row r="2873">
          <cell r="N2873"/>
          <cell r="O2873"/>
          <cell r="P2873"/>
          <cell r="Q2873">
            <v>0</v>
          </cell>
        </row>
        <row r="2874">
          <cell r="N2874"/>
          <cell r="O2874"/>
          <cell r="P2874"/>
          <cell r="Q2874">
            <v>0</v>
          </cell>
        </row>
        <row r="2875">
          <cell r="N2875"/>
          <cell r="O2875"/>
          <cell r="P2875"/>
          <cell r="Q2875">
            <v>0</v>
          </cell>
        </row>
        <row r="2876">
          <cell r="N2876"/>
          <cell r="O2876"/>
          <cell r="P2876"/>
          <cell r="Q2876">
            <v>0</v>
          </cell>
        </row>
        <row r="2877">
          <cell r="N2877"/>
          <cell r="O2877"/>
          <cell r="P2877"/>
          <cell r="Q2877">
            <v>0</v>
          </cell>
        </row>
        <row r="2878">
          <cell r="N2878"/>
          <cell r="O2878"/>
          <cell r="P2878"/>
          <cell r="Q2878">
            <v>0</v>
          </cell>
        </row>
        <row r="2879">
          <cell r="N2879"/>
          <cell r="O2879"/>
          <cell r="P2879"/>
          <cell r="Q2879">
            <v>0</v>
          </cell>
        </row>
        <row r="2880">
          <cell r="N2880"/>
          <cell r="O2880"/>
          <cell r="P2880"/>
          <cell r="Q2880">
            <v>0</v>
          </cell>
        </row>
        <row r="2881">
          <cell r="N2881"/>
          <cell r="O2881"/>
          <cell r="P2881"/>
          <cell r="Q2881">
            <v>0</v>
          </cell>
        </row>
        <row r="2882">
          <cell r="N2882"/>
          <cell r="O2882"/>
          <cell r="P2882"/>
          <cell r="Q2882">
            <v>0</v>
          </cell>
        </row>
        <row r="2883">
          <cell r="N2883"/>
          <cell r="O2883"/>
          <cell r="P2883"/>
          <cell r="Q2883">
            <v>0</v>
          </cell>
        </row>
        <row r="2884">
          <cell r="N2884"/>
          <cell r="O2884"/>
          <cell r="P2884"/>
          <cell r="Q2884">
            <v>0</v>
          </cell>
        </row>
        <row r="2885">
          <cell r="N2885"/>
          <cell r="O2885"/>
          <cell r="P2885"/>
          <cell r="Q2885">
            <v>0</v>
          </cell>
        </row>
        <row r="2886">
          <cell r="N2886"/>
          <cell r="O2886"/>
          <cell r="P2886"/>
          <cell r="Q2886">
            <v>0</v>
          </cell>
        </row>
        <row r="2887">
          <cell r="N2887"/>
          <cell r="O2887"/>
          <cell r="P2887"/>
          <cell r="Q2887">
            <v>0</v>
          </cell>
        </row>
        <row r="2888">
          <cell r="N2888"/>
          <cell r="O2888"/>
          <cell r="P2888"/>
          <cell r="Q2888">
            <v>0</v>
          </cell>
        </row>
        <row r="2889">
          <cell r="N2889"/>
          <cell r="O2889"/>
          <cell r="P2889"/>
          <cell r="Q2889">
            <v>0</v>
          </cell>
        </row>
        <row r="2890">
          <cell r="N2890"/>
          <cell r="O2890"/>
          <cell r="P2890"/>
          <cell r="Q2890">
            <v>0</v>
          </cell>
        </row>
        <row r="2891">
          <cell r="N2891"/>
          <cell r="O2891"/>
          <cell r="P2891"/>
          <cell r="Q2891">
            <v>0</v>
          </cell>
        </row>
        <row r="2892">
          <cell r="N2892"/>
          <cell r="O2892"/>
          <cell r="P2892"/>
          <cell r="Q2892">
            <v>0</v>
          </cell>
        </row>
        <row r="2893">
          <cell r="N2893"/>
          <cell r="O2893"/>
          <cell r="P2893"/>
          <cell r="Q2893">
            <v>0</v>
          </cell>
        </row>
        <row r="2894">
          <cell r="N2894"/>
          <cell r="O2894"/>
          <cell r="P2894"/>
          <cell r="Q2894">
            <v>0</v>
          </cell>
        </row>
        <row r="2895">
          <cell r="N2895"/>
          <cell r="O2895"/>
          <cell r="P2895"/>
          <cell r="Q2895">
            <v>0</v>
          </cell>
        </row>
        <row r="2896">
          <cell r="N2896"/>
          <cell r="O2896"/>
          <cell r="P2896"/>
          <cell r="Q2896">
            <v>0</v>
          </cell>
        </row>
        <row r="2897">
          <cell r="N2897"/>
          <cell r="O2897"/>
          <cell r="P2897"/>
          <cell r="Q2897">
            <v>0</v>
          </cell>
        </row>
        <row r="2898">
          <cell r="N2898"/>
          <cell r="O2898"/>
          <cell r="P2898"/>
          <cell r="Q2898">
            <v>0</v>
          </cell>
        </row>
        <row r="2899">
          <cell r="N2899"/>
          <cell r="O2899"/>
          <cell r="P2899"/>
          <cell r="Q2899">
            <v>0</v>
          </cell>
        </row>
        <row r="2900">
          <cell r="N2900"/>
          <cell r="O2900"/>
          <cell r="P2900"/>
          <cell r="Q2900">
            <v>0</v>
          </cell>
        </row>
        <row r="2901">
          <cell r="N2901"/>
          <cell r="O2901"/>
          <cell r="P2901"/>
          <cell r="Q2901">
            <v>0</v>
          </cell>
        </row>
        <row r="2902">
          <cell r="N2902"/>
          <cell r="O2902"/>
          <cell r="P2902"/>
          <cell r="Q2902">
            <v>0</v>
          </cell>
        </row>
        <row r="2903">
          <cell r="N2903"/>
          <cell r="O2903"/>
          <cell r="P2903"/>
          <cell r="Q2903">
            <v>0</v>
          </cell>
        </row>
        <row r="2904">
          <cell r="N2904"/>
          <cell r="O2904"/>
          <cell r="P2904"/>
          <cell r="Q2904">
            <v>0</v>
          </cell>
        </row>
        <row r="2905">
          <cell r="N2905"/>
          <cell r="O2905"/>
          <cell r="P2905"/>
          <cell r="Q2905">
            <v>0</v>
          </cell>
        </row>
        <row r="2906">
          <cell r="N2906"/>
          <cell r="O2906"/>
          <cell r="P2906"/>
          <cell r="Q2906">
            <v>0</v>
          </cell>
        </row>
        <row r="2907">
          <cell r="N2907"/>
          <cell r="O2907"/>
          <cell r="P2907"/>
          <cell r="Q2907">
            <v>0</v>
          </cell>
        </row>
        <row r="2908">
          <cell r="N2908"/>
          <cell r="O2908"/>
          <cell r="P2908"/>
          <cell r="Q2908">
            <v>0</v>
          </cell>
        </row>
        <row r="2909">
          <cell r="N2909"/>
          <cell r="O2909"/>
          <cell r="P2909"/>
          <cell r="Q2909">
            <v>0</v>
          </cell>
        </row>
        <row r="2910">
          <cell r="N2910"/>
          <cell r="O2910"/>
          <cell r="P2910"/>
          <cell r="Q2910">
            <v>0</v>
          </cell>
        </row>
        <row r="2911">
          <cell r="N2911"/>
          <cell r="O2911"/>
          <cell r="P2911"/>
          <cell r="Q2911">
            <v>0</v>
          </cell>
        </row>
        <row r="2912">
          <cell r="N2912"/>
          <cell r="O2912"/>
          <cell r="P2912"/>
          <cell r="Q2912">
            <v>0</v>
          </cell>
        </row>
        <row r="2913">
          <cell r="N2913"/>
          <cell r="O2913"/>
          <cell r="P2913"/>
          <cell r="Q2913">
            <v>0</v>
          </cell>
        </row>
        <row r="2914">
          <cell r="N2914"/>
          <cell r="O2914"/>
          <cell r="P2914"/>
          <cell r="Q2914">
            <v>0</v>
          </cell>
        </row>
        <row r="2915">
          <cell r="N2915"/>
          <cell r="O2915"/>
          <cell r="P2915"/>
          <cell r="Q2915">
            <v>0</v>
          </cell>
        </row>
        <row r="2916">
          <cell r="N2916"/>
          <cell r="O2916"/>
          <cell r="P2916"/>
          <cell r="Q2916">
            <v>0</v>
          </cell>
        </row>
        <row r="2917">
          <cell r="N2917"/>
          <cell r="O2917"/>
          <cell r="P2917"/>
          <cell r="Q2917">
            <v>0</v>
          </cell>
        </row>
        <row r="2918">
          <cell r="N2918"/>
          <cell r="O2918"/>
          <cell r="P2918"/>
          <cell r="Q2918">
            <v>0</v>
          </cell>
        </row>
        <row r="2919">
          <cell r="N2919"/>
          <cell r="O2919"/>
          <cell r="P2919"/>
          <cell r="Q2919">
            <v>0</v>
          </cell>
        </row>
        <row r="2920">
          <cell r="N2920"/>
          <cell r="O2920"/>
          <cell r="P2920"/>
          <cell r="Q2920">
            <v>0</v>
          </cell>
        </row>
        <row r="2921">
          <cell r="N2921"/>
          <cell r="O2921"/>
          <cell r="P2921"/>
          <cell r="Q2921">
            <v>0</v>
          </cell>
        </row>
        <row r="2922">
          <cell r="N2922"/>
          <cell r="O2922"/>
          <cell r="P2922"/>
          <cell r="Q2922">
            <v>0</v>
          </cell>
        </row>
        <row r="2923">
          <cell r="N2923"/>
          <cell r="O2923"/>
          <cell r="P2923"/>
          <cell r="Q2923">
            <v>0</v>
          </cell>
        </row>
        <row r="2924">
          <cell r="N2924"/>
          <cell r="O2924"/>
          <cell r="P2924"/>
          <cell r="Q2924">
            <v>0</v>
          </cell>
        </row>
        <row r="2925">
          <cell r="N2925"/>
          <cell r="O2925"/>
          <cell r="P2925"/>
          <cell r="Q2925">
            <v>0</v>
          </cell>
        </row>
        <row r="2926">
          <cell r="N2926"/>
          <cell r="O2926"/>
          <cell r="P2926"/>
          <cell r="Q2926">
            <v>0</v>
          </cell>
        </row>
        <row r="2927">
          <cell r="N2927"/>
          <cell r="O2927"/>
          <cell r="P2927"/>
          <cell r="Q2927">
            <v>0</v>
          </cell>
        </row>
        <row r="2928">
          <cell r="N2928"/>
          <cell r="O2928"/>
          <cell r="P2928"/>
          <cell r="Q2928">
            <v>0</v>
          </cell>
        </row>
        <row r="2929">
          <cell r="N2929"/>
          <cell r="O2929"/>
          <cell r="P2929"/>
          <cell r="Q2929">
            <v>0</v>
          </cell>
        </row>
        <row r="2930">
          <cell r="N2930"/>
          <cell r="O2930"/>
          <cell r="P2930"/>
          <cell r="Q2930">
            <v>0</v>
          </cell>
        </row>
        <row r="2931">
          <cell r="N2931"/>
          <cell r="O2931"/>
          <cell r="P2931"/>
          <cell r="Q2931">
            <v>0</v>
          </cell>
        </row>
        <row r="2932">
          <cell r="N2932"/>
          <cell r="O2932"/>
          <cell r="P2932"/>
          <cell r="Q2932">
            <v>0</v>
          </cell>
        </row>
        <row r="2933">
          <cell r="N2933"/>
          <cell r="O2933"/>
          <cell r="P2933"/>
          <cell r="Q2933">
            <v>0</v>
          </cell>
        </row>
        <row r="2934">
          <cell r="N2934"/>
          <cell r="O2934"/>
          <cell r="P2934"/>
          <cell r="Q2934">
            <v>0</v>
          </cell>
        </row>
        <row r="2935">
          <cell r="N2935"/>
          <cell r="O2935"/>
          <cell r="P2935"/>
          <cell r="Q2935">
            <v>0</v>
          </cell>
        </row>
        <row r="2936">
          <cell r="N2936"/>
          <cell r="O2936"/>
          <cell r="P2936"/>
          <cell r="Q2936">
            <v>0</v>
          </cell>
        </row>
        <row r="2937">
          <cell r="N2937"/>
          <cell r="O2937"/>
          <cell r="P2937"/>
          <cell r="Q2937">
            <v>0</v>
          </cell>
        </row>
        <row r="2938">
          <cell r="N2938"/>
          <cell r="O2938"/>
          <cell r="P2938"/>
          <cell r="Q2938">
            <v>0</v>
          </cell>
        </row>
        <row r="2939">
          <cell r="N2939"/>
          <cell r="O2939"/>
          <cell r="P2939"/>
          <cell r="Q2939">
            <v>0</v>
          </cell>
        </row>
        <row r="2940">
          <cell r="N2940"/>
          <cell r="O2940"/>
          <cell r="P2940"/>
          <cell r="Q2940">
            <v>0</v>
          </cell>
        </row>
        <row r="2941">
          <cell r="N2941"/>
          <cell r="O2941"/>
          <cell r="P2941"/>
          <cell r="Q2941">
            <v>0</v>
          </cell>
        </row>
        <row r="2942">
          <cell r="N2942"/>
          <cell r="O2942"/>
          <cell r="P2942"/>
          <cell r="Q2942">
            <v>0</v>
          </cell>
        </row>
        <row r="2943">
          <cell r="N2943"/>
          <cell r="O2943"/>
          <cell r="P2943"/>
          <cell r="Q2943">
            <v>0</v>
          </cell>
        </row>
        <row r="2944">
          <cell r="N2944"/>
          <cell r="O2944"/>
          <cell r="P2944"/>
          <cell r="Q2944">
            <v>0</v>
          </cell>
        </row>
        <row r="2945">
          <cell r="N2945"/>
          <cell r="O2945"/>
          <cell r="P2945"/>
          <cell r="Q2945">
            <v>0</v>
          </cell>
        </row>
        <row r="2946">
          <cell r="N2946"/>
          <cell r="O2946"/>
          <cell r="P2946"/>
          <cell r="Q2946">
            <v>0</v>
          </cell>
        </row>
        <row r="2947">
          <cell r="N2947"/>
          <cell r="O2947"/>
          <cell r="P2947"/>
          <cell r="Q2947">
            <v>0</v>
          </cell>
        </row>
        <row r="2948">
          <cell r="N2948"/>
          <cell r="O2948"/>
          <cell r="P2948"/>
          <cell r="Q2948">
            <v>0</v>
          </cell>
        </row>
        <row r="2949">
          <cell r="N2949"/>
          <cell r="O2949"/>
          <cell r="P2949"/>
          <cell r="Q2949">
            <v>0</v>
          </cell>
        </row>
        <row r="2950">
          <cell r="N2950"/>
          <cell r="O2950"/>
          <cell r="P2950"/>
          <cell r="Q2950">
            <v>0</v>
          </cell>
        </row>
        <row r="2951">
          <cell r="N2951"/>
          <cell r="O2951"/>
          <cell r="P2951"/>
          <cell r="Q2951">
            <v>0</v>
          </cell>
        </row>
        <row r="2952">
          <cell r="N2952"/>
          <cell r="O2952"/>
          <cell r="P2952"/>
          <cell r="Q2952">
            <v>0</v>
          </cell>
        </row>
        <row r="2953">
          <cell r="N2953"/>
          <cell r="O2953"/>
          <cell r="P2953"/>
          <cell r="Q2953">
            <v>0</v>
          </cell>
        </row>
        <row r="2954">
          <cell r="N2954"/>
          <cell r="O2954"/>
          <cell r="P2954"/>
          <cell r="Q2954">
            <v>0</v>
          </cell>
        </row>
        <row r="2955">
          <cell r="N2955"/>
          <cell r="O2955"/>
          <cell r="P2955"/>
          <cell r="Q2955">
            <v>0</v>
          </cell>
        </row>
        <row r="2956">
          <cell r="N2956"/>
          <cell r="O2956"/>
          <cell r="P2956"/>
          <cell r="Q2956">
            <v>0</v>
          </cell>
        </row>
        <row r="2957">
          <cell r="N2957"/>
          <cell r="O2957"/>
          <cell r="P2957"/>
          <cell r="Q2957">
            <v>0</v>
          </cell>
        </row>
        <row r="2958">
          <cell r="N2958"/>
          <cell r="O2958"/>
          <cell r="P2958"/>
          <cell r="Q2958">
            <v>0</v>
          </cell>
        </row>
        <row r="2959">
          <cell r="N2959"/>
          <cell r="O2959"/>
          <cell r="P2959"/>
          <cell r="Q2959">
            <v>0</v>
          </cell>
        </row>
        <row r="2960">
          <cell r="N2960"/>
          <cell r="O2960"/>
          <cell r="P2960"/>
          <cell r="Q2960">
            <v>0</v>
          </cell>
        </row>
        <row r="2961">
          <cell r="N2961"/>
          <cell r="O2961"/>
          <cell r="P2961"/>
          <cell r="Q2961">
            <v>0</v>
          </cell>
        </row>
        <row r="2962">
          <cell r="N2962"/>
          <cell r="O2962"/>
          <cell r="P2962"/>
          <cell r="Q2962">
            <v>0</v>
          </cell>
        </row>
        <row r="2963">
          <cell r="N2963"/>
          <cell r="O2963"/>
          <cell r="P2963"/>
          <cell r="Q2963">
            <v>0</v>
          </cell>
        </row>
        <row r="2964">
          <cell r="N2964"/>
          <cell r="O2964"/>
          <cell r="P2964"/>
          <cell r="Q2964">
            <v>0</v>
          </cell>
        </row>
        <row r="2965">
          <cell r="N2965"/>
          <cell r="O2965"/>
          <cell r="P2965"/>
          <cell r="Q2965">
            <v>0</v>
          </cell>
        </row>
        <row r="2966">
          <cell r="N2966"/>
          <cell r="O2966"/>
          <cell r="P2966"/>
          <cell r="Q2966">
            <v>0</v>
          </cell>
        </row>
        <row r="2967">
          <cell r="N2967"/>
          <cell r="O2967"/>
          <cell r="P2967"/>
          <cell r="Q2967">
            <v>0</v>
          </cell>
        </row>
        <row r="2968">
          <cell r="N2968"/>
          <cell r="O2968"/>
          <cell r="P2968"/>
          <cell r="Q2968">
            <v>0</v>
          </cell>
        </row>
        <row r="2969">
          <cell r="N2969"/>
          <cell r="O2969"/>
          <cell r="P2969"/>
          <cell r="Q2969">
            <v>0</v>
          </cell>
        </row>
        <row r="2970">
          <cell r="N2970"/>
          <cell r="O2970"/>
          <cell r="P2970"/>
          <cell r="Q2970">
            <v>0</v>
          </cell>
        </row>
        <row r="2971">
          <cell r="N2971"/>
          <cell r="O2971"/>
          <cell r="P2971"/>
          <cell r="Q2971">
            <v>0</v>
          </cell>
        </row>
        <row r="2972">
          <cell r="N2972"/>
          <cell r="O2972"/>
          <cell r="P2972"/>
          <cell r="Q2972">
            <v>0</v>
          </cell>
        </row>
        <row r="2973">
          <cell r="N2973"/>
          <cell r="O2973"/>
          <cell r="P2973"/>
          <cell r="Q2973">
            <v>0</v>
          </cell>
        </row>
        <row r="2974">
          <cell r="N2974"/>
          <cell r="O2974"/>
          <cell r="P2974"/>
          <cell r="Q2974">
            <v>0</v>
          </cell>
        </row>
        <row r="2975">
          <cell r="N2975"/>
          <cell r="O2975"/>
          <cell r="P2975"/>
          <cell r="Q2975">
            <v>0</v>
          </cell>
        </row>
        <row r="2976">
          <cell r="N2976"/>
          <cell r="O2976"/>
          <cell r="P2976"/>
          <cell r="Q2976">
            <v>0</v>
          </cell>
        </row>
        <row r="2977">
          <cell r="N2977"/>
          <cell r="O2977"/>
          <cell r="P2977"/>
          <cell r="Q2977">
            <v>0</v>
          </cell>
        </row>
        <row r="2978">
          <cell r="N2978"/>
          <cell r="O2978"/>
          <cell r="P2978"/>
          <cell r="Q2978">
            <v>0</v>
          </cell>
        </row>
        <row r="2979">
          <cell r="N2979"/>
          <cell r="O2979"/>
          <cell r="P2979"/>
          <cell r="Q2979">
            <v>0</v>
          </cell>
        </row>
        <row r="2980">
          <cell r="N2980"/>
          <cell r="O2980"/>
          <cell r="P2980"/>
          <cell r="Q2980">
            <v>0</v>
          </cell>
        </row>
        <row r="2981">
          <cell r="N2981"/>
          <cell r="O2981"/>
          <cell r="P2981"/>
          <cell r="Q2981">
            <v>0</v>
          </cell>
        </row>
        <row r="2982">
          <cell r="N2982"/>
          <cell r="O2982"/>
          <cell r="P2982"/>
          <cell r="Q2982">
            <v>0</v>
          </cell>
        </row>
        <row r="2983">
          <cell r="N2983"/>
          <cell r="O2983"/>
          <cell r="P2983"/>
          <cell r="Q2983">
            <v>0</v>
          </cell>
        </row>
        <row r="2984">
          <cell r="N2984"/>
          <cell r="O2984"/>
          <cell r="P2984"/>
          <cell r="Q2984">
            <v>0</v>
          </cell>
        </row>
        <row r="2985">
          <cell r="N2985"/>
          <cell r="O2985"/>
          <cell r="P2985"/>
          <cell r="Q2985">
            <v>0</v>
          </cell>
        </row>
        <row r="2986">
          <cell r="N2986"/>
          <cell r="O2986"/>
          <cell r="P2986"/>
          <cell r="Q2986">
            <v>0</v>
          </cell>
        </row>
        <row r="2987">
          <cell r="N2987"/>
          <cell r="O2987"/>
          <cell r="P2987"/>
          <cell r="Q2987">
            <v>0</v>
          </cell>
        </row>
        <row r="2988">
          <cell r="N2988"/>
          <cell r="O2988"/>
          <cell r="P2988"/>
          <cell r="Q2988">
            <v>0</v>
          </cell>
        </row>
        <row r="2989">
          <cell r="N2989"/>
          <cell r="O2989"/>
          <cell r="P2989"/>
          <cell r="Q2989">
            <v>0</v>
          </cell>
        </row>
        <row r="2990">
          <cell r="N2990"/>
          <cell r="O2990"/>
          <cell r="P2990"/>
          <cell r="Q2990">
            <v>0</v>
          </cell>
        </row>
        <row r="2991">
          <cell r="N2991"/>
          <cell r="O2991"/>
          <cell r="P2991"/>
          <cell r="Q2991">
            <v>0</v>
          </cell>
        </row>
        <row r="2992">
          <cell r="N2992"/>
          <cell r="O2992"/>
          <cell r="P2992"/>
          <cell r="Q2992">
            <v>0</v>
          </cell>
        </row>
        <row r="2993">
          <cell r="N2993"/>
          <cell r="O2993"/>
          <cell r="P2993"/>
          <cell r="Q2993">
            <v>0</v>
          </cell>
        </row>
        <row r="2994">
          <cell r="N2994"/>
          <cell r="O2994"/>
          <cell r="P2994"/>
          <cell r="Q2994">
            <v>0</v>
          </cell>
        </row>
        <row r="2995">
          <cell r="N2995"/>
          <cell r="O2995"/>
          <cell r="P2995"/>
          <cell r="Q2995">
            <v>0</v>
          </cell>
        </row>
        <row r="2996">
          <cell r="N2996"/>
          <cell r="O2996"/>
          <cell r="P2996"/>
          <cell r="Q2996">
            <v>0</v>
          </cell>
        </row>
        <row r="2997">
          <cell r="N2997"/>
          <cell r="O2997"/>
          <cell r="P2997"/>
          <cell r="Q2997">
            <v>0</v>
          </cell>
        </row>
        <row r="2998">
          <cell r="N2998"/>
          <cell r="O2998"/>
          <cell r="P2998"/>
          <cell r="Q2998">
            <v>0</v>
          </cell>
        </row>
        <row r="2999">
          <cell r="N2999"/>
          <cell r="O2999"/>
          <cell r="P2999"/>
          <cell r="Q2999">
            <v>0</v>
          </cell>
        </row>
        <row r="3000">
          <cell r="N3000"/>
          <cell r="O3000"/>
          <cell r="P3000"/>
          <cell r="Q3000">
            <v>0</v>
          </cell>
        </row>
        <row r="3001">
          <cell r="N3001"/>
          <cell r="O3001"/>
          <cell r="P3001"/>
          <cell r="Q3001">
            <v>0</v>
          </cell>
        </row>
        <row r="3002">
          <cell r="N3002"/>
          <cell r="O3002"/>
          <cell r="P3002"/>
          <cell r="Q3002">
            <v>0</v>
          </cell>
        </row>
        <row r="3003">
          <cell r="N3003"/>
          <cell r="O3003"/>
          <cell r="P3003"/>
          <cell r="Q3003">
            <v>0</v>
          </cell>
        </row>
        <row r="3004">
          <cell r="N3004"/>
          <cell r="O3004"/>
          <cell r="P3004"/>
          <cell r="Q3004">
            <v>0</v>
          </cell>
        </row>
        <row r="3005">
          <cell r="N3005"/>
          <cell r="O3005"/>
          <cell r="P3005"/>
          <cell r="Q3005">
            <v>0</v>
          </cell>
        </row>
        <row r="3006">
          <cell r="N3006"/>
          <cell r="O3006"/>
          <cell r="P3006"/>
          <cell r="Q3006">
            <v>0</v>
          </cell>
        </row>
        <row r="3007">
          <cell r="N3007"/>
          <cell r="O3007"/>
          <cell r="P3007"/>
          <cell r="Q3007">
            <v>0</v>
          </cell>
        </row>
        <row r="3008">
          <cell r="N3008"/>
          <cell r="O3008"/>
          <cell r="P3008"/>
          <cell r="Q3008">
            <v>0</v>
          </cell>
        </row>
        <row r="3009">
          <cell r="N3009"/>
          <cell r="O3009"/>
          <cell r="P3009"/>
          <cell r="Q3009">
            <v>0</v>
          </cell>
        </row>
        <row r="3010">
          <cell r="N3010"/>
          <cell r="O3010"/>
          <cell r="P3010"/>
          <cell r="Q3010">
            <v>0</v>
          </cell>
        </row>
        <row r="3011">
          <cell r="N3011"/>
          <cell r="O3011"/>
          <cell r="P3011"/>
          <cell r="Q3011">
            <v>0</v>
          </cell>
        </row>
        <row r="3012">
          <cell r="N3012"/>
          <cell r="O3012"/>
          <cell r="P3012"/>
          <cell r="Q3012">
            <v>0</v>
          </cell>
        </row>
        <row r="3013">
          <cell r="N3013"/>
          <cell r="O3013"/>
          <cell r="P3013"/>
          <cell r="Q3013">
            <v>0</v>
          </cell>
        </row>
        <row r="3014">
          <cell r="N3014"/>
          <cell r="O3014"/>
          <cell r="P3014"/>
          <cell r="Q3014">
            <v>0</v>
          </cell>
        </row>
        <row r="3015">
          <cell r="N3015"/>
          <cell r="O3015"/>
          <cell r="P3015"/>
          <cell r="Q3015">
            <v>0</v>
          </cell>
        </row>
        <row r="3016">
          <cell r="N3016"/>
          <cell r="O3016"/>
          <cell r="P3016"/>
          <cell r="Q3016">
            <v>0</v>
          </cell>
        </row>
        <row r="3017">
          <cell r="N3017"/>
          <cell r="O3017"/>
          <cell r="P3017"/>
          <cell r="Q3017">
            <v>0</v>
          </cell>
        </row>
        <row r="3018">
          <cell r="N3018"/>
          <cell r="O3018"/>
          <cell r="P3018"/>
          <cell r="Q3018">
            <v>0</v>
          </cell>
        </row>
        <row r="3019">
          <cell r="N3019"/>
          <cell r="O3019"/>
          <cell r="P3019"/>
          <cell r="Q3019">
            <v>0</v>
          </cell>
        </row>
        <row r="3020">
          <cell r="N3020"/>
          <cell r="O3020"/>
          <cell r="P3020"/>
          <cell r="Q3020">
            <v>0</v>
          </cell>
        </row>
        <row r="3021">
          <cell r="N3021"/>
          <cell r="O3021"/>
          <cell r="P3021"/>
          <cell r="Q3021">
            <v>0</v>
          </cell>
        </row>
        <row r="3022">
          <cell r="N3022"/>
          <cell r="O3022"/>
          <cell r="P3022"/>
          <cell r="Q3022">
            <v>0</v>
          </cell>
        </row>
        <row r="3023">
          <cell r="N3023"/>
          <cell r="O3023"/>
          <cell r="P3023"/>
          <cell r="Q3023">
            <v>0</v>
          </cell>
        </row>
        <row r="3024">
          <cell r="N3024"/>
          <cell r="O3024"/>
          <cell r="P3024"/>
          <cell r="Q3024">
            <v>0</v>
          </cell>
        </row>
        <row r="3025">
          <cell r="N3025"/>
          <cell r="O3025"/>
          <cell r="P3025"/>
          <cell r="Q3025">
            <v>0</v>
          </cell>
        </row>
        <row r="3026">
          <cell r="N3026"/>
          <cell r="O3026"/>
          <cell r="P3026"/>
          <cell r="Q3026">
            <v>0</v>
          </cell>
        </row>
        <row r="3027">
          <cell r="N3027"/>
          <cell r="O3027"/>
          <cell r="P3027"/>
          <cell r="Q3027">
            <v>0</v>
          </cell>
        </row>
        <row r="3028">
          <cell r="N3028"/>
          <cell r="O3028"/>
          <cell r="P3028"/>
          <cell r="Q3028">
            <v>0</v>
          </cell>
        </row>
        <row r="3029">
          <cell r="N3029"/>
          <cell r="O3029"/>
          <cell r="P3029"/>
          <cell r="Q3029">
            <v>0</v>
          </cell>
        </row>
        <row r="3030">
          <cell r="N3030"/>
          <cell r="O3030"/>
          <cell r="P3030"/>
          <cell r="Q3030">
            <v>0</v>
          </cell>
        </row>
        <row r="3031">
          <cell r="N3031"/>
          <cell r="O3031"/>
          <cell r="P3031"/>
          <cell r="Q3031">
            <v>0</v>
          </cell>
        </row>
        <row r="3032">
          <cell r="N3032"/>
          <cell r="O3032"/>
          <cell r="P3032"/>
          <cell r="Q3032">
            <v>0</v>
          </cell>
        </row>
        <row r="3033">
          <cell r="N3033"/>
          <cell r="O3033"/>
          <cell r="P3033"/>
          <cell r="Q3033">
            <v>0</v>
          </cell>
        </row>
        <row r="3034">
          <cell r="N3034"/>
          <cell r="O3034"/>
          <cell r="P3034"/>
          <cell r="Q3034">
            <v>0</v>
          </cell>
        </row>
        <row r="3035">
          <cell r="N3035"/>
          <cell r="O3035"/>
          <cell r="P3035"/>
          <cell r="Q3035">
            <v>0</v>
          </cell>
        </row>
        <row r="3036">
          <cell r="N3036"/>
          <cell r="O3036"/>
          <cell r="P3036"/>
          <cell r="Q3036">
            <v>0</v>
          </cell>
        </row>
        <row r="3037">
          <cell r="N3037"/>
          <cell r="O3037"/>
          <cell r="P3037"/>
          <cell r="Q3037">
            <v>0</v>
          </cell>
        </row>
        <row r="3038">
          <cell r="N3038"/>
          <cell r="O3038"/>
          <cell r="P3038"/>
          <cell r="Q3038">
            <v>0</v>
          </cell>
        </row>
        <row r="3039">
          <cell r="N3039"/>
          <cell r="O3039"/>
          <cell r="P3039"/>
          <cell r="Q3039">
            <v>0</v>
          </cell>
        </row>
        <row r="3040">
          <cell r="N3040"/>
          <cell r="O3040"/>
          <cell r="P3040"/>
          <cell r="Q3040">
            <v>0</v>
          </cell>
        </row>
        <row r="3041">
          <cell r="N3041"/>
          <cell r="O3041"/>
          <cell r="P3041"/>
          <cell r="Q3041">
            <v>0</v>
          </cell>
        </row>
        <row r="3042">
          <cell r="N3042"/>
          <cell r="O3042"/>
          <cell r="P3042"/>
          <cell r="Q3042">
            <v>0</v>
          </cell>
        </row>
        <row r="3043">
          <cell r="N3043"/>
          <cell r="O3043"/>
          <cell r="P3043"/>
          <cell r="Q3043">
            <v>0</v>
          </cell>
        </row>
        <row r="3044">
          <cell r="N3044"/>
          <cell r="O3044"/>
          <cell r="P3044"/>
          <cell r="Q3044">
            <v>0</v>
          </cell>
        </row>
        <row r="3045">
          <cell r="N3045"/>
          <cell r="O3045"/>
          <cell r="P3045"/>
          <cell r="Q3045">
            <v>0</v>
          </cell>
        </row>
        <row r="3046">
          <cell r="N3046"/>
          <cell r="O3046"/>
          <cell r="P3046"/>
          <cell r="Q3046">
            <v>0</v>
          </cell>
        </row>
        <row r="3047">
          <cell r="N3047"/>
          <cell r="O3047"/>
          <cell r="P3047"/>
          <cell r="Q3047">
            <v>0</v>
          </cell>
        </row>
        <row r="3048">
          <cell r="N3048"/>
          <cell r="O3048"/>
          <cell r="P3048"/>
          <cell r="Q3048">
            <v>0</v>
          </cell>
        </row>
        <row r="3049">
          <cell r="N3049"/>
          <cell r="O3049"/>
          <cell r="P3049"/>
          <cell r="Q3049">
            <v>0</v>
          </cell>
        </row>
        <row r="3050">
          <cell r="N3050"/>
          <cell r="O3050"/>
          <cell r="P3050"/>
          <cell r="Q3050">
            <v>0</v>
          </cell>
        </row>
        <row r="3051">
          <cell r="N3051"/>
          <cell r="O3051"/>
          <cell r="P3051"/>
          <cell r="Q3051">
            <v>0</v>
          </cell>
        </row>
        <row r="3052">
          <cell r="N3052"/>
          <cell r="O3052"/>
          <cell r="P3052"/>
          <cell r="Q3052">
            <v>0</v>
          </cell>
        </row>
        <row r="3053">
          <cell r="N3053"/>
          <cell r="O3053"/>
          <cell r="P3053"/>
          <cell r="Q3053">
            <v>0</v>
          </cell>
        </row>
        <row r="3054">
          <cell r="N3054"/>
          <cell r="O3054"/>
          <cell r="P3054"/>
          <cell r="Q3054">
            <v>0</v>
          </cell>
        </row>
        <row r="3055">
          <cell r="N3055"/>
          <cell r="O3055"/>
          <cell r="P3055"/>
          <cell r="Q3055">
            <v>0</v>
          </cell>
        </row>
        <row r="3056">
          <cell r="N3056"/>
          <cell r="O3056"/>
          <cell r="P3056"/>
          <cell r="Q3056">
            <v>0</v>
          </cell>
        </row>
        <row r="3057">
          <cell r="N3057"/>
          <cell r="O3057"/>
          <cell r="P3057"/>
          <cell r="Q3057">
            <v>0</v>
          </cell>
        </row>
        <row r="3058">
          <cell r="N3058"/>
          <cell r="O3058"/>
          <cell r="P3058"/>
          <cell r="Q3058">
            <v>0</v>
          </cell>
        </row>
        <row r="3059">
          <cell r="N3059"/>
          <cell r="O3059"/>
          <cell r="P3059"/>
          <cell r="Q3059">
            <v>0</v>
          </cell>
        </row>
        <row r="3060">
          <cell r="N3060"/>
          <cell r="O3060"/>
          <cell r="P3060"/>
          <cell r="Q3060">
            <v>0</v>
          </cell>
        </row>
        <row r="3061">
          <cell r="N3061"/>
          <cell r="O3061"/>
          <cell r="P3061"/>
          <cell r="Q3061">
            <v>0</v>
          </cell>
        </row>
        <row r="3062">
          <cell r="N3062"/>
          <cell r="O3062"/>
          <cell r="P3062"/>
          <cell r="Q3062">
            <v>0</v>
          </cell>
        </row>
        <row r="3063">
          <cell r="N3063"/>
          <cell r="O3063"/>
          <cell r="P3063"/>
          <cell r="Q3063">
            <v>0</v>
          </cell>
        </row>
        <row r="3064">
          <cell r="N3064"/>
          <cell r="O3064"/>
          <cell r="P3064"/>
          <cell r="Q3064">
            <v>0</v>
          </cell>
        </row>
        <row r="3065">
          <cell r="N3065"/>
          <cell r="O3065"/>
          <cell r="P3065"/>
          <cell r="Q3065">
            <v>0</v>
          </cell>
        </row>
        <row r="3066">
          <cell r="N3066"/>
          <cell r="O3066"/>
          <cell r="P3066"/>
          <cell r="Q3066">
            <v>0</v>
          </cell>
        </row>
        <row r="3067">
          <cell r="N3067"/>
          <cell r="O3067"/>
          <cell r="P3067"/>
          <cell r="Q3067">
            <v>0</v>
          </cell>
        </row>
        <row r="3068">
          <cell r="N3068"/>
          <cell r="O3068"/>
          <cell r="P3068"/>
          <cell r="Q3068">
            <v>0</v>
          </cell>
        </row>
        <row r="3069">
          <cell r="N3069"/>
          <cell r="O3069"/>
          <cell r="P3069"/>
          <cell r="Q3069">
            <v>0</v>
          </cell>
        </row>
        <row r="3070">
          <cell r="N3070"/>
          <cell r="O3070"/>
          <cell r="P3070"/>
          <cell r="Q3070">
            <v>0</v>
          </cell>
        </row>
        <row r="3071">
          <cell r="N3071"/>
          <cell r="O3071"/>
          <cell r="P3071"/>
          <cell r="Q3071">
            <v>0</v>
          </cell>
        </row>
        <row r="3072">
          <cell r="N3072"/>
          <cell r="O3072"/>
          <cell r="P3072"/>
          <cell r="Q3072">
            <v>0</v>
          </cell>
        </row>
        <row r="3073">
          <cell r="N3073"/>
          <cell r="O3073"/>
          <cell r="P3073"/>
          <cell r="Q3073">
            <v>0</v>
          </cell>
        </row>
        <row r="3074">
          <cell r="N3074"/>
          <cell r="O3074"/>
          <cell r="P3074"/>
          <cell r="Q3074">
            <v>0</v>
          </cell>
        </row>
        <row r="3075">
          <cell r="N3075"/>
          <cell r="O3075"/>
          <cell r="P3075"/>
          <cell r="Q3075">
            <v>0</v>
          </cell>
        </row>
        <row r="3076">
          <cell r="N3076"/>
          <cell r="O3076"/>
          <cell r="P3076"/>
          <cell r="Q3076">
            <v>0</v>
          </cell>
        </row>
        <row r="3077">
          <cell r="N3077"/>
          <cell r="O3077"/>
          <cell r="P3077"/>
          <cell r="Q3077">
            <v>0</v>
          </cell>
        </row>
        <row r="3078">
          <cell r="N3078"/>
          <cell r="O3078"/>
          <cell r="P3078"/>
          <cell r="Q3078">
            <v>0</v>
          </cell>
        </row>
        <row r="3079">
          <cell r="N3079"/>
          <cell r="O3079"/>
          <cell r="P3079"/>
          <cell r="Q3079">
            <v>0</v>
          </cell>
        </row>
        <row r="3080">
          <cell r="N3080"/>
          <cell r="O3080"/>
          <cell r="P3080"/>
          <cell r="Q3080">
            <v>0</v>
          </cell>
        </row>
        <row r="3081">
          <cell r="N3081"/>
          <cell r="O3081"/>
          <cell r="P3081"/>
          <cell r="Q3081">
            <v>0</v>
          </cell>
        </row>
        <row r="3082">
          <cell r="N3082"/>
          <cell r="O3082"/>
          <cell r="P3082"/>
          <cell r="Q3082">
            <v>0</v>
          </cell>
        </row>
        <row r="3083">
          <cell r="N3083"/>
          <cell r="O3083"/>
          <cell r="P3083"/>
          <cell r="Q3083">
            <v>0</v>
          </cell>
        </row>
        <row r="3084">
          <cell r="N3084"/>
          <cell r="O3084"/>
          <cell r="P3084"/>
          <cell r="Q3084">
            <v>0</v>
          </cell>
        </row>
        <row r="3085">
          <cell r="N3085"/>
          <cell r="O3085"/>
          <cell r="P3085"/>
          <cell r="Q3085">
            <v>0</v>
          </cell>
        </row>
        <row r="3086">
          <cell r="N3086"/>
          <cell r="O3086"/>
          <cell r="P3086"/>
          <cell r="Q3086">
            <v>0</v>
          </cell>
        </row>
        <row r="3087">
          <cell r="N3087"/>
          <cell r="O3087"/>
          <cell r="P3087"/>
          <cell r="Q3087">
            <v>0</v>
          </cell>
        </row>
        <row r="3088">
          <cell r="N3088"/>
          <cell r="O3088"/>
          <cell r="P3088"/>
          <cell r="Q3088">
            <v>0</v>
          </cell>
        </row>
        <row r="3089">
          <cell r="N3089"/>
          <cell r="O3089"/>
          <cell r="P3089"/>
          <cell r="Q3089">
            <v>0</v>
          </cell>
        </row>
        <row r="3090">
          <cell r="N3090"/>
          <cell r="O3090"/>
          <cell r="P3090"/>
          <cell r="Q3090">
            <v>0</v>
          </cell>
        </row>
        <row r="3091">
          <cell r="N3091"/>
          <cell r="O3091"/>
          <cell r="P3091"/>
          <cell r="Q3091">
            <v>0</v>
          </cell>
        </row>
        <row r="3092">
          <cell r="N3092"/>
          <cell r="O3092"/>
          <cell r="P3092"/>
          <cell r="Q3092">
            <v>0</v>
          </cell>
        </row>
        <row r="3093">
          <cell r="N3093"/>
          <cell r="O3093"/>
          <cell r="P3093"/>
          <cell r="Q3093">
            <v>0</v>
          </cell>
        </row>
        <row r="3094">
          <cell r="N3094"/>
          <cell r="O3094"/>
          <cell r="P3094"/>
          <cell r="Q3094">
            <v>0</v>
          </cell>
        </row>
        <row r="3095">
          <cell r="N3095"/>
          <cell r="O3095"/>
          <cell r="P3095"/>
          <cell r="Q3095">
            <v>0</v>
          </cell>
        </row>
        <row r="3096">
          <cell r="N3096"/>
          <cell r="O3096"/>
          <cell r="P3096"/>
          <cell r="Q3096">
            <v>0</v>
          </cell>
        </row>
        <row r="3097">
          <cell r="N3097"/>
          <cell r="O3097"/>
          <cell r="P3097"/>
          <cell r="Q3097">
            <v>0</v>
          </cell>
        </row>
        <row r="3098">
          <cell r="N3098"/>
          <cell r="O3098"/>
          <cell r="P3098"/>
          <cell r="Q3098">
            <v>0</v>
          </cell>
        </row>
        <row r="3099">
          <cell r="N3099"/>
          <cell r="O3099"/>
          <cell r="P3099"/>
          <cell r="Q3099">
            <v>0</v>
          </cell>
        </row>
        <row r="3100">
          <cell r="N3100"/>
          <cell r="O3100"/>
          <cell r="P3100"/>
          <cell r="Q3100">
            <v>0</v>
          </cell>
        </row>
        <row r="3101">
          <cell r="N3101"/>
          <cell r="O3101"/>
          <cell r="P3101"/>
          <cell r="Q3101">
            <v>0</v>
          </cell>
        </row>
        <row r="3102">
          <cell r="N3102"/>
          <cell r="O3102"/>
          <cell r="P3102"/>
          <cell r="Q3102">
            <v>0</v>
          </cell>
        </row>
        <row r="3103">
          <cell r="N3103"/>
          <cell r="O3103"/>
          <cell r="P3103"/>
          <cell r="Q3103">
            <v>0</v>
          </cell>
        </row>
        <row r="3104">
          <cell r="N3104"/>
          <cell r="O3104"/>
          <cell r="P3104"/>
          <cell r="Q3104">
            <v>0</v>
          </cell>
        </row>
        <row r="3105">
          <cell r="N3105"/>
          <cell r="O3105"/>
          <cell r="P3105"/>
          <cell r="Q3105">
            <v>0</v>
          </cell>
        </row>
        <row r="3106">
          <cell r="N3106"/>
          <cell r="O3106"/>
          <cell r="P3106"/>
          <cell r="Q3106">
            <v>0</v>
          </cell>
        </row>
        <row r="3107">
          <cell r="N3107"/>
          <cell r="O3107"/>
          <cell r="P3107"/>
          <cell r="Q3107">
            <v>0</v>
          </cell>
        </row>
        <row r="3108">
          <cell r="N3108"/>
          <cell r="O3108"/>
          <cell r="P3108"/>
          <cell r="Q3108">
            <v>0</v>
          </cell>
        </row>
        <row r="3109">
          <cell r="N3109"/>
          <cell r="O3109"/>
          <cell r="P3109"/>
          <cell r="Q3109">
            <v>0</v>
          </cell>
        </row>
        <row r="3110">
          <cell r="N3110"/>
          <cell r="O3110"/>
          <cell r="P3110"/>
          <cell r="Q3110">
            <v>0</v>
          </cell>
        </row>
        <row r="3111">
          <cell r="N3111"/>
          <cell r="O3111"/>
          <cell r="P3111"/>
          <cell r="Q3111">
            <v>0</v>
          </cell>
        </row>
        <row r="3112">
          <cell r="N3112"/>
          <cell r="O3112"/>
          <cell r="P3112"/>
          <cell r="Q3112">
            <v>0</v>
          </cell>
        </row>
        <row r="3113">
          <cell r="N3113"/>
          <cell r="O3113"/>
          <cell r="P3113"/>
          <cell r="Q3113">
            <v>0</v>
          </cell>
        </row>
        <row r="3114">
          <cell r="N3114"/>
          <cell r="O3114"/>
          <cell r="P3114"/>
          <cell r="Q3114">
            <v>0</v>
          </cell>
        </row>
        <row r="3115">
          <cell r="N3115"/>
          <cell r="O3115"/>
          <cell r="P3115"/>
          <cell r="Q3115">
            <v>0</v>
          </cell>
        </row>
        <row r="3116">
          <cell r="N3116"/>
          <cell r="O3116"/>
          <cell r="P3116"/>
          <cell r="Q3116">
            <v>0</v>
          </cell>
        </row>
        <row r="3117">
          <cell r="N3117"/>
          <cell r="O3117"/>
          <cell r="P3117"/>
          <cell r="Q3117">
            <v>0</v>
          </cell>
        </row>
        <row r="3118">
          <cell r="N3118"/>
          <cell r="O3118"/>
          <cell r="P3118"/>
          <cell r="Q3118">
            <v>0</v>
          </cell>
        </row>
        <row r="3119">
          <cell r="N3119"/>
          <cell r="O3119"/>
          <cell r="P3119"/>
          <cell r="Q3119">
            <v>0</v>
          </cell>
        </row>
        <row r="3120">
          <cell r="N3120"/>
          <cell r="O3120"/>
          <cell r="P3120"/>
          <cell r="Q3120">
            <v>0</v>
          </cell>
        </row>
        <row r="3121">
          <cell r="N3121"/>
          <cell r="O3121"/>
          <cell r="P3121"/>
          <cell r="Q3121">
            <v>0</v>
          </cell>
        </row>
        <row r="3122">
          <cell r="N3122"/>
          <cell r="O3122"/>
          <cell r="P3122"/>
          <cell r="Q3122">
            <v>0</v>
          </cell>
        </row>
        <row r="3123">
          <cell r="N3123"/>
          <cell r="O3123"/>
          <cell r="P3123"/>
          <cell r="Q3123">
            <v>0</v>
          </cell>
        </row>
        <row r="3124">
          <cell r="N3124"/>
          <cell r="O3124"/>
          <cell r="P3124"/>
          <cell r="Q3124">
            <v>0</v>
          </cell>
        </row>
        <row r="3125">
          <cell r="N3125"/>
          <cell r="O3125"/>
          <cell r="P3125"/>
          <cell r="Q3125">
            <v>0</v>
          </cell>
        </row>
        <row r="3126">
          <cell r="N3126"/>
          <cell r="O3126"/>
          <cell r="P3126"/>
          <cell r="Q3126">
            <v>0</v>
          </cell>
        </row>
        <row r="3127">
          <cell r="N3127"/>
          <cell r="O3127"/>
          <cell r="P3127"/>
          <cell r="Q3127">
            <v>0</v>
          </cell>
        </row>
        <row r="3128">
          <cell r="N3128"/>
          <cell r="O3128"/>
          <cell r="P3128"/>
          <cell r="Q3128">
            <v>0</v>
          </cell>
        </row>
        <row r="3129">
          <cell r="N3129"/>
          <cell r="O3129"/>
          <cell r="P3129"/>
          <cell r="Q3129">
            <v>0</v>
          </cell>
        </row>
        <row r="3130">
          <cell r="N3130"/>
          <cell r="O3130"/>
          <cell r="P3130"/>
          <cell r="Q3130">
            <v>0</v>
          </cell>
        </row>
        <row r="3131">
          <cell r="N3131"/>
          <cell r="O3131"/>
          <cell r="P3131"/>
          <cell r="Q3131">
            <v>0</v>
          </cell>
        </row>
        <row r="3132">
          <cell r="N3132"/>
          <cell r="O3132"/>
          <cell r="P3132"/>
          <cell r="Q3132">
            <v>0</v>
          </cell>
        </row>
        <row r="3133">
          <cell r="N3133"/>
          <cell r="O3133"/>
          <cell r="P3133"/>
          <cell r="Q3133">
            <v>0</v>
          </cell>
        </row>
        <row r="3134">
          <cell r="N3134"/>
          <cell r="O3134"/>
          <cell r="P3134"/>
          <cell r="Q3134">
            <v>0</v>
          </cell>
        </row>
        <row r="3135">
          <cell r="N3135"/>
          <cell r="O3135"/>
          <cell r="P3135"/>
          <cell r="Q3135">
            <v>0</v>
          </cell>
        </row>
        <row r="3136">
          <cell r="N3136"/>
          <cell r="O3136"/>
          <cell r="P3136"/>
          <cell r="Q3136">
            <v>0</v>
          </cell>
        </row>
        <row r="3137">
          <cell r="N3137"/>
          <cell r="O3137"/>
          <cell r="P3137"/>
          <cell r="Q3137">
            <v>0</v>
          </cell>
        </row>
        <row r="3138">
          <cell r="N3138"/>
          <cell r="O3138"/>
          <cell r="P3138"/>
          <cell r="Q3138">
            <v>0</v>
          </cell>
        </row>
        <row r="3139">
          <cell r="N3139"/>
          <cell r="O3139"/>
          <cell r="P3139"/>
          <cell r="Q3139">
            <v>0</v>
          </cell>
        </row>
        <row r="3140">
          <cell r="N3140"/>
          <cell r="O3140"/>
          <cell r="P3140"/>
          <cell r="Q3140">
            <v>0</v>
          </cell>
        </row>
        <row r="3141">
          <cell r="N3141"/>
          <cell r="O3141"/>
          <cell r="P3141"/>
          <cell r="Q3141">
            <v>0</v>
          </cell>
        </row>
        <row r="3142">
          <cell r="N3142"/>
          <cell r="O3142"/>
          <cell r="P3142"/>
          <cell r="Q3142">
            <v>0</v>
          </cell>
        </row>
        <row r="3143">
          <cell r="N3143"/>
          <cell r="O3143"/>
          <cell r="P3143"/>
          <cell r="Q3143">
            <v>0</v>
          </cell>
        </row>
        <row r="3144">
          <cell r="N3144"/>
          <cell r="O3144"/>
          <cell r="P3144"/>
          <cell r="Q3144">
            <v>0</v>
          </cell>
        </row>
        <row r="3145">
          <cell r="N3145"/>
          <cell r="O3145"/>
          <cell r="P3145"/>
          <cell r="Q3145">
            <v>0</v>
          </cell>
        </row>
        <row r="3146">
          <cell r="N3146"/>
          <cell r="O3146"/>
          <cell r="P3146"/>
          <cell r="Q3146">
            <v>0</v>
          </cell>
        </row>
        <row r="3147">
          <cell r="N3147"/>
          <cell r="O3147"/>
          <cell r="P3147"/>
          <cell r="Q3147">
            <v>0</v>
          </cell>
        </row>
        <row r="3148">
          <cell r="N3148"/>
          <cell r="O3148"/>
          <cell r="P3148"/>
          <cell r="Q3148">
            <v>0</v>
          </cell>
        </row>
        <row r="3149">
          <cell r="N3149"/>
          <cell r="O3149"/>
          <cell r="P3149"/>
          <cell r="Q3149">
            <v>0</v>
          </cell>
        </row>
        <row r="3150">
          <cell r="N3150"/>
          <cell r="O3150"/>
          <cell r="P3150"/>
          <cell r="Q3150">
            <v>0</v>
          </cell>
        </row>
        <row r="3151">
          <cell r="N3151"/>
          <cell r="O3151"/>
          <cell r="P3151"/>
          <cell r="Q3151">
            <v>0</v>
          </cell>
        </row>
        <row r="3152">
          <cell r="N3152"/>
          <cell r="O3152"/>
          <cell r="P3152"/>
          <cell r="Q3152">
            <v>0</v>
          </cell>
        </row>
        <row r="3153">
          <cell r="N3153"/>
          <cell r="O3153"/>
          <cell r="P3153"/>
          <cell r="Q3153">
            <v>0</v>
          </cell>
        </row>
        <row r="3154">
          <cell r="N3154"/>
          <cell r="O3154"/>
          <cell r="P3154"/>
          <cell r="Q3154">
            <v>0</v>
          </cell>
        </row>
        <row r="3155">
          <cell r="N3155"/>
          <cell r="O3155"/>
          <cell r="P3155"/>
          <cell r="Q3155">
            <v>0</v>
          </cell>
        </row>
        <row r="3156">
          <cell r="N3156"/>
          <cell r="O3156"/>
          <cell r="P3156"/>
          <cell r="Q3156">
            <v>0</v>
          </cell>
        </row>
        <row r="3157">
          <cell r="N3157"/>
          <cell r="O3157"/>
          <cell r="P3157"/>
          <cell r="Q3157">
            <v>0</v>
          </cell>
        </row>
        <row r="3158">
          <cell r="N3158"/>
          <cell r="O3158"/>
          <cell r="P3158"/>
          <cell r="Q3158">
            <v>0</v>
          </cell>
        </row>
        <row r="3159">
          <cell r="N3159"/>
          <cell r="O3159"/>
          <cell r="P3159"/>
          <cell r="Q3159">
            <v>0</v>
          </cell>
        </row>
        <row r="3160">
          <cell r="N3160"/>
          <cell r="O3160"/>
          <cell r="P3160"/>
          <cell r="Q3160">
            <v>0</v>
          </cell>
        </row>
        <row r="3161">
          <cell r="N3161"/>
          <cell r="O3161"/>
          <cell r="P3161"/>
          <cell r="Q3161">
            <v>0</v>
          </cell>
        </row>
        <row r="3162">
          <cell r="N3162"/>
          <cell r="O3162"/>
          <cell r="P3162"/>
          <cell r="Q3162">
            <v>0</v>
          </cell>
        </row>
        <row r="3163">
          <cell r="N3163"/>
          <cell r="O3163"/>
          <cell r="P3163"/>
          <cell r="Q3163">
            <v>0</v>
          </cell>
        </row>
        <row r="3164">
          <cell r="N3164"/>
          <cell r="O3164"/>
          <cell r="P3164"/>
          <cell r="Q3164">
            <v>0</v>
          </cell>
        </row>
        <row r="3165">
          <cell r="N3165"/>
          <cell r="O3165"/>
          <cell r="P3165"/>
          <cell r="Q3165">
            <v>0</v>
          </cell>
        </row>
        <row r="3166">
          <cell r="N3166"/>
          <cell r="O3166"/>
          <cell r="P3166"/>
          <cell r="Q3166">
            <v>0</v>
          </cell>
        </row>
        <row r="3167">
          <cell r="N3167"/>
          <cell r="O3167"/>
          <cell r="P3167"/>
          <cell r="Q3167">
            <v>0</v>
          </cell>
        </row>
        <row r="3168">
          <cell r="N3168"/>
          <cell r="O3168"/>
          <cell r="P3168"/>
          <cell r="Q3168">
            <v>0</v>
          </cell>
        </row>
        <row r="3169">
          <cell r="N3169"/>
          <cell r="O3169"/>
          <cell r="P3169"/>
          <cell r="Q3169">
            <v>0</v>
          </cell>
        </row>
        <row r="3170">
          <cell r="N3170"/>
          <cell r="O3170"/>
          <cell r="P3170"/>
          <cell r="Q3170">
            <v>0</v>
          </cell>
        </row>
        <row r="3171">
          <cell r="N3171"/>
          <cell r="O3171"/>
          <cell r="P3171"/>
          <cell r="Q3171">
            <v>0</v>
          </cell>
        </row>
        <row r="3172">
          <cell r="N3172"/>
          <cell r="O3172"/>
          <cell r="P3172"/>
          <cell r="Q3172">
            <v>0</v>
          </cell>
        </row>
        <row r="3173">
          <cell r="N3173"/>
          <cell r="O3173"/>
          <cell r="P3173"/>
          <cell r="Q3173">
            <v>0</v>
          </cell>
        </row>
        <row r="3174">
          <cell r="N3174"/>
          <cell r="O3174"/>
          <cell r="P3174"/>
          <cell r="Q3174">
            <v>0</v>
          </cell>
        </row>
        <row r="3175">
          <cell r="N3175"/>
          <cell r="O3175"/>
          <cell r="P3175"/>
          <cell r="Q3175">
            <v>0</v>
          </cell>
        </row>
        <row r="3176">
          <cell r="N3176"/>
          <cell r="O3176"/>
          <cell r="P3176"/>
          <cell r="Q3176">
            <v>0</v>
          </cell>
        </row>
        <row r="3177">
          <cell r="N3177"/>
          <cell r="O3177"/>
          <cell r="P3177"/>
          <cell r="Q3177">
            <v>0</v>
          </cell>
        </row>
        <row r="3178">
          <cell r="N3178"/>
          <cell r="O3178"/>
          <cell r="P3178"/>
          <cell r="Q3178">
            <v>0</v>
          </cell>
        </row>
        <row r="3179">
          <cell r="N3179"/>
          <cell r="O3179"/>
          <cell r="P3179"/>
          <cell r="Q3179">
            <v>0</v>
          </cell>
        </row>
        <row r="3180">
          <cell r="N3180"/>
          <cell r="O3180"/>
          <cell r="P3180"/>
          <cell r="Q3180">
            <v>0</v>
          </cell>
        </row>
        <row r="3181">
          <cell r="N3181"/>
          <cell r="O3181"/>
          <cell r="P3181"/>
          <cell r="Q3181">
            <v>0</v>
          </cell>
        </row>
        <row r="3182">
          <cell r="N3182"/>
          <cell r="O3182"/>
          <cell r="P3182"/>
          <cell r="Q3182">
            <v>0</v>
          </cell>
        </row>
        <row r="3183">
          <cell r="N3183"/>
          <cell r="O3183"/>
          <cell r="P3183"/>
          <cell r="Q3183">
            <v>0</v>
          </cell>
        </row>
        <row r="3184">
          <cell r="N3184"/>
          <cell r="O3184"/>
          <cell r="P3184"/>
          <cell r="Q3184">
            <v>0</v>
          </cell>
        </row>
        <row r="3185">
          <cell r="N3185"/>
          <cell r="O3185"/>
          <cell r="P3185"/>
          <cell r="Q3185">
            <v>0</v>
          </cell>
        </row>
        <row r="3186">
          <cell r="N3186"/>
          <cell r="O3186"/>
          <cell r="P3186"/>
          <cell r="Q3186">
            <v>0</v>
          </cell>
        </row>
        <row r="3187">
          <cell r="N3187"/>
          <cell r="O3187"/>
          <cell r="P3187"/>
          <cell r="Q3187">
            <v>0</v>
          </cell>
        </row>
        <row r="3188">
          <cell r="N3188"/>
          <cell r="O3188"/>
          <cell r="P3188"/>
          <cell r="Q3188">
            <v>0</v>
          </cell>
        </row>
        <row r="3189">
          <cell r="N3189"/>
          <cell r="O3189"/>
          <cell r="P3189"/>
          <cell r="Q3189">
            <v>0</v>
          </cell>
        </row>
        <row r="3190">
          <cell r="N3190"/>
          <cell r="O3190"/>
          <cell r="P3190"/>
          <cell r="Q3190">
            <v>0</v>
          </cell>
        </row>
        <row r="3191">
          <cell r="N3191"/>
          <cell r="O3191"/>
          <cell r="P3191"/>
          <cell r="Q3191">
            <v>0</v>
          </cell>
        </row>
        <row r="3192">
          <cell r="N3192"/>
          <cell r="O3192"/>
          <cell r="P3192"/>
          <cell r="Q3192">
            <v>0</v>
          </cell>
        </row>
        <row r="3193">
          <cell r="N3193"/>
          <cell r="O3193"/>
          <cell r="P3193"/>
          <cell r="Q3193">
            <v>0</v>
          </cell>
        </row>
        <row r="3194">
          <cell r="N3194"/>
          <cell r="O3194"/>
          <cell r="P3194"/>
          <cell r="Q3194">
            <v>0</v>
          </cell>
        </row>
        <row r="3195">
          <cell r="N3195"/>
          <cell r="O3195"/>
          <cell r="P3195"/>
          <cell r="Q3195">
            <v>0</v>
          </cell>
        </row>
        <row r="3196">
          <cell r="N3196"/>
          <cell r="O3196"/>
          <cell r="P3196"/>
          <cell r="Q3196">
            <v>0</v>
          </cell>
        </row>
        <row r="3197">
          <cell r="N3197"/>
          <cell r="O3197"/>
          <cell r="P3197"/>
          <cell r="Q3197">
            <v>0</v>
          </cell>
        </row>
        <row r="3198">
          <cell r="N3198"/>
          <cell r="O3198"/>
          <cell r="P3198"/>
          <cell r="Q3198">
            <v>0</v>
          </cell>
        </row>
        <row r="3199">
          <cell r="N3199"/>
          <cell r="O3199"/>
          <cell r="P3199"/>
          <cell r="Q3199">
            <v>0</v>
          </cell>
        </row>
        <row r="3200">
          <cell r="N3200"/>
          <cell r="O3200"/>
          <cell r="P3200"/>
          <cell r="Q3200">
            <v>0</v>
          </cell>
        </row>
        <row r="3201">
          <cell r="N3201"/>
          <cell r="O3201"/>
          <cell r="P3201"/>
          <cell r="Q3201">
            <v>0</v>
          </cell>
        </row>
        <row r="3202">
          <cell r="N3202"/>
          <cell r="O3202"/>
          <cell r="P3202"/>
          <cell r="Q3202">
            <v>0</v>
          </cell>
        </row>
        <row r="3203">
          <cell r="N3203"/>
          <cell r="O3203"/>
          <cell r="P3203"/>
          <cell r="Q3203">
            <v>0</v>
          </cell>
        </row>
        <row r="3204">
          <cell r="N3204"/>
          <cell r="O3204"/>
          <cell r="P3204"/>
          <cell r="Q3204">
            <v>0</v>
          </cell>
        </row>
        <row r="3205">
          <cell r="N3205"/>
          <cell r="O3205"/>
          <cell r="P3205"/>
          <cell r="Q3205">
            <v>0</v>
          </cell>
        </row>
        <row r="3206">
          <cell r="N3206"/>
          <cell r="O3206"/>
          <cell r="P3206"/>
          <cell r="Q3206">
            <v>0</v>
          </cell>
        </row>
        <row r="3207">
          <cell r="N3207"/>
          <cell r="O3207"/>
          <cell r="P3207"/>
          <cell r="Q3207">
            <v>0</v>
          </cell>
        </row>
        <row r="3208">
          <cell r="N3208"/>
          <cell r="O3208"/>
          <cell r="P3208"/>
          <cell r="Q3208">
            <v>0</v>
          </cell>
        </row>
        <row r="3209">
          <cell r="N3209"/>
          <cell r="O3209"/>
          <cell r="P3209"/>
          <cell r="Q3209">
            <v>0</v>
          </cell>
        </row>
        <row r="3210">
          <cell r="N3210"/>
          <cell r="O3210"/>
          <cell r="P3210"/>
          <cell r="Q3210">
            <v>0</v>
          </cell>
        </row>
        <row r="3211">
          <cell r="N3211"/>
          <cell r="O3211"/>
          <cell r="P3211"/>
          <cell r="Q3211">
            <v>0</v>
          </cell>
        </row>
        <row r="3212">
          <cell r="N3212"/>
          <cell r="O3212"/>
          <cell r="P3212"/>
          <cell r="Q3212">
            <v>0</v>
          </cell>
        </row>
        <row r="3213">
          <cell r="N3213"/>
          <cell r="O3213"/>
          <cell r="P3213"/>
          <cell r="Q3213">
            <v>0</v>
          </cell>
        </row>
        <row r="3214">
          <cell r="N3214"/>
          <cell r="O3214"/>
          <cell r="P3214"/>
          <cell r="Q3214">
            <v>0</v>
          </cell>
        </row>
        <row r="3215">
          <cell r="N3215"/>
          <cell r="O3215"/>
          <cell r="P3215"/>
          <cell r="Q3215">
            <v>0</v>
          </cell>
        </row>
        <row r="3216">
          <cell r="N3216"/>
          <cell r="O3216"/>
          <cell r="P3216"/>
          <cell r="Q3216">
            <v>0</v>
          </cell>
        </row>
        <row r="3217">
          <cell r="N3217"/>
          <cell r="O3217"/>
          <cell r="P3217"/>
          <cell r="Q3217">
            <v>0</v>
          </cell>
        </row>
        <row r="3218">
          <cell r="N3218"/>
          <cell r="O3218"/>
          <cell r="P3218"/>
          <cell r="Q3218">
            <v>0</v>
          </cell>
        </row>
        <row r="3219">
          <cell r="N3219"/>
          <cell r="O3219"/>
          <cell r="P3219"/>
          <cell r="Q3219">
            <v>0</v>
          </cell>
        </row>
        <row r="3220">
          <cell r="N3220"/>
          <cell r="O3220"/>
          <cell r="P3220"/>
          <cell r="Q3220">
            <v>0</v>
          </cell>
        </row>
        <row r="3221">
          <cell r="N3221"/>
          <cell r="O3221"/>
          <cell r="P3221"/>
          <cell r="Q3221">
            <v>0</v>
          </cell>
        </row>
        <row r="3222">
          <cell r="N3222"/>
          <cell r="O3222"/>
          <cell r="P3222"/>
          <cell r="Q3222">
            <v>0</v>
          </cell>
        </row>
        <row r="3223">
          <cell r="N3223"/>
          <cell r="O3223"/>
          <cell r="P3223"/>
          <cell r="Q3223">
            <v>0</v>
          </cell>
        </row>
        <row r="3224">
          <cell r="N3224"/>
          <cell r="O3224"/>
          <cell r="P3224"/>
          <cell r="Q3224">
            <v>0</v>
          </cell>
        </row>
        <row r="3225">
          <cell r="N3225"/>
          <cell r="O3225"/>
          <cell r="P3225"/>
          <cell r="Q3225">
            <v>0</v>
          </cell>
        </row>
        <row r="3226">
          <cell r="N3226"/>
          <cell r="O3226"/>
          <cell r="P3226"/>
          <cell r="Q3226">
            <v>0</v>
          </cell>
        </row>
        <row r="3227">
          <cell r="N3227"/>
          <cell r="O3227"/>
          <cell r="P3227"/>
          <cell r="Q3227">
            <v>0</v>
          </cell>
        </row>
        <row r="3228">
          <cell r="N3228"/>
          <cell r="O3228"/>
          <cell r="P3228"/>
          <cell r="Q3228">
            <v>0</v>
          </cell>
        </row>
        <row r="3229">
          <cell r="N3229"/>
          <cell r="O3229"/>
          <cell r="P3229"/>
          <cell r="Q3229">
            <v>0</v>
          </cell>
        </row>
        <row r="3230">
          <cell r="N3230"/>
          <cell r="O3230"/>
          <cell r="P3230"/>
          <cell r="Q3230">
            <v>0</v>
          </cell>
        </row>
        <row r="3231">
          <cell r="N3231"/>
          <cell r="O3231"/>
          <cell r="P3231"/>
          <cell r="Q3231">
            <v>0</v>
          </cell>
        </row>
        <row r="3232">
          <cell r="N3232"/>
          <cell r="O3232"/>
          <cell r="P3232"/>
          <cell r="Q3232">
            <v>0</v>
          </cell>
        </row>
        <row r="3233">
          <cell r="N3233"/>
          <cell r="O3233"/>
          <cell r="P3233"/>
          <cell r="Q3233">
            <v>0</v>
          </cell>
        </row>
        <row r="3234">
          <cell r="N3234"/>
          <cell r="O3234"/>
          <cell r="P3234"/>
          <cell r="Q3234">
            <v>0</v>
          </cell>
        </row>
        <row r="3235">
          <cell r="N3235"/>
          <cell r="O3235"/>
          <cell r="P3235"/>
          <cell r="Q3235">
            <v>0</v>
          </cell>
        </row>
        <row r="3236">
          <cell r="N3236"/>
          <cell r="O3236"/>
          <cell r="P3236"/>
          <cell r="Q3236">
            <v>0</v>
          </cell>
        </row>
        <row r="3237">
          <cell r="N3237"/>
          <cell r="O3237"/>
          <cell r="P3237"/>
          <cell r="Q3237">
            <v>0</v>
          </cell>
        </row>
        <row r="3238">
          <cell r="N3238"/>
          <cell r="O3238"/>
          <cell r="P3238"/>
          <cell r="Q3238">
            <v>0</v>
          </cell>
        </row>
        <row r="3239">
          <cell r="N3239"/>
          <cell r="O3239"/>
          <cell r="P3239"/>
          <cell r="Q3239">
            <v>0</v>
          </cell>
        </row>
        <row r="3240">
          <cell r="N3240"/>
          <cell r="O3240"/>
          <cell r="P3240"/>
          <cell r="Q3240">
            <v>0</v>
          </cell>
        </row>
        <row r="3241">
          <cell r="N3241"/>
          <cell r="O3241"/>
          <cell r="P3241"/>
          <cell r="Q3241">
            <v>0</v>
          </cell>
        </row>
        <row r="3242">
          <cell r="N3242"/>
          <cell r="O3242"/>
          <cell r="P3242"/>
          <cell r="Q3242">
            <v>0</v>
          </cell>
        </row>
        <row r="3243">
          <cell r="N3243"/>
          <cell r="O3243"/>
          <cell r="P3243"/>
          <cell r="Q3243">
            <v>0</v>
          </cell>
        </row>
        <row r="3244">
          <cell r="N3244"/>
          <cell r="O3244"/>
          <cell r="P3244"/>
          <cell r="Q3244">
            <v>0</v>
          </cell>
        </row>
        <row r="3245">
          <cell r="N3245"/>
          <cell r="O3245"/>
          <cell r="P3245"/>
          <cell r="Q3245">
            <v>0</v>
          </cell>
        </row>
        <row r="3246">
          <cell r="N3246"/>
          <cell r="O3246"/>
          <cell r="P3246"/>
          <cell r="Q3246">
            <v>0</v>
          </cell>
        </row>
        <row r="3247">
          <cell r="N3247"/>
          <cell r="O3247"/>
          <cell r="P3247"/>
          <cell r="Q3247">
            <v>0</v>
          </cell>
        </row>
        <row r="3248">
          <cell r="N3248"/>
          <cell r="O3248"/>
          <cell r="P3248"/>
          <cell r="Q3248">
            <v>0</v>
          </cell>
        </row>
        <row r="3249">
          <cell r="N3249"/>
          <cell r="O3249"/>
          <cell r="P3249"/>
          <cell r="Q3249">
            <v>0</v>
          </cell>
        </row>
        <row r="3250">
          <cell r="N3250"/>
          <cell r="O3250"/>
          <cell r="P3250"/>
          <cell r="Q3250">
            <v>0</v>
          </cell>
        </row>
        <row r="3251">
          <cell r="N3251"/>
          <cell r="O3251"/>
          <cell r="P3251"/>
          <cell r="Q3251">
            <v>0</v>
          </cell>
        </row>
        <row r="3252">
          <cell r="N3252"/>
          <cell r="O3252"/>
          <cell r="P3252"/>
          <cell r="Q3252">
            <v>0</v>
          </cell>
        </row>
        <row r="3253">
          <cell r="N3253"/>
          <cell r="O3253"/>
          <cell r="P3253"/>
          <cell r="Q3253">
            <v>0</v>
          </cell>
        </row>
        <row r="3254">
          <cell r="N3254"/>
          <cell r="O3254"/>
          <cell r="P3254"/>
          <cell r="Q3254">
            <v>0</v>
          </cell>
        </row>
        <row r="3255">
          <cell r="N3255"/>
          <cell r="O3255"/>
          <cell r="P3255"/>
          <cell r="Q3255">
            <v>0</v>
          </cell>
        </row>
        <row r="3256">
          <cell r="N3256"/>
          <cell r="O3256"/>
          <cell r="P3256"/>
          <cell r="Q3256">
            <v>0</v>
          </cell>
        </row>
        <row r="3257">
          <cell r="N3257"/>
          <cell r="O3257"/>
          <cell r="P3257"/>
          <cell r="Q3257">
            <v>0</v>
          </cell>
        </row>
        <row r="3258">
          <cell r="N3258"/>
          <cell r="O3258"/>
          <cell r="P3258"/>
          <cell r="Q3258">
            <v>0</v>
          </cell>
        </row>
        <row r="3259">
          <cell r="N3259"/>
          <cell r="O3259"/>
          <cell r="P3259"/>
          <cell r="Q3259">
            <v>0</v>
          </cell>
        </row>
        <row r="3260">
          <cell r="N3260"/>
          <cell r="O3260"/>
          <cell r="P3260"/>
          <cell r="Q3260">
            <v>0</v>
          </cell>
        </row>
        <row r="3261">
          <cell r="N3261"/>
          <cell r="O3261"/>
          <cell r="P3261"/>
          <cell r="Q3261">
            <v>0</v>
          </cell>
        </row>
        <row r="3262">
          <cell r="N3262"/>
          <cell r="O3262"/>
          <cell r="P3262"/>
          <cell r="Q3262">
            <v>0</v>
          </cell>
        </row>
        <row r="3263">
          <cell r="N3263"/>
          <cell r="O3263"/>
          <cell r="P3263"/>
          <cell r="Q3263">
            <v>0</v>
          </cell>
        </row>
        <row r="3264">
          <cell r="N3264"/>
          <cell r="O3264"/>
          <cell r="P3264"/>
          <cell r="Q3264">
            <v>0</v>
          </cell>
        </row>
        <row r="3265">
          <cell r="N3265"/>
          <cell r="O3265"/>
          <cell r="P3265"/>
          <cell r="Q3265">
            <v>0</v>
          </cell>
        </row>
        <row r="3266">
          <cell r="N3266"/>
          <cell r="O3266"/>
          <cell r="P3266"/>
          <cell r="Q3266">
            <v>0</v>
          </cell>
        </row>
        <row r="3267">
          <cell r="N3267"/>
          <cell r="O3267"/>
          <cell r="P3267"/>
          <cell r="Q3267">
            <v>0</v>
          </cell>
        </row>
        <row r="3268">
          <cell r="N3268"/>
          <cell r="O3268"/>
          <cell r="P3268"/>
          <cell r="Q3268">
            <v>0</v>
          </cell>
        </row>
        <row r="3269">
          <cell r="N3269"/>
          <cell r="O3269"/>
          <cell r="P3269"/>
          <cell r="Q3269">
            <v>0</v>
          </cell>
        </row>
        <row r="3270">
          <cell r="N3270"/>
          <cell r="O3270"/>
          <cell r="P3270"/>
          <cell r="Q3270">
            <v>0</v>
          </cell>
        </row>
        <row r="3271">
          <cell r="N3271"/>
          <cell r="O3271"/>
          <cell r="P3271"/>
          <cell r="Q3271">
            <v>0</v>
          </cell>
        </row>
        <row r="3272">
          <cell r="N3272"/>
          <cell r="O3272"/>
          <cell r="P3272"/>
          <cell r="Q3272">
            <v>0</v>
          </cell>
        </row>
        <row r="3273">
          <cell r="N3273"/>
          <cell r="O3273"/>
          <cell r="P3273"/>
          <cell r="Q3273">
            <v>0</v>
          </cell>
        </row>
        <row r="3274">
          <cell r="N3274"/>
          <cell r="O3274"/>
          <cell r="P3274"/>
          <cell r="Q3274">
            <v>0</v>
          </cell>
        </row>
        <row r="3275">
          <cell r="N3275"/>
          <cell r="O3275"/>
          <cell r="P3275"/>
          <cell r="Q3275">
            <v>0</v>
          </cell>
        </row>
        <row r="3276">
          <cell r="N3276"/>
          <cell r="O3276"/>
          <cell r="P3276"/>
          <cell r="Q3276">
            <v>0</v>
          </cell>
        </row>
        <row r="3277">
          <cell r="N3277"/>
          <cell r="O3277"/>
          <cell r="P3277"/>
          <cell r="Q3277">
            <v>0</v>
          </cell>
        </row>
        <row r="3278">
          <cell r="N3278"/>
          <cell r="O3278"/>
          <cell r="P3278"/>
          <cell r="Q3278">
            <v>0</v>
          </cell>
        </row>
        <row r="3279">
          <cell r="N3279"/>
          <cell r="O3279"/>
          <cell r="P3279"/>
          <cell r="Q3279">
            <v>0</v>
          </cell>
        </row>
        <row r="3280">
          <cell r="N3280"/>
          <cell r="O3280"/>
          <cell r="P3280"/>
          <cell r="Q3280">
            <v>0</v>
          </cell>
        </row>
        <row r="3281">
          <cell r="N3281"/>
          <cell r="O3281"/>
          <cell r="P3281"/>
          <cell r="Q3281">
            <v>0</v>
          </cell>
        </row>
        <row r="3282">
          <cell r="N3282"/>
          <cell r="O3282"/>
          <cell r="P3282"/>
          <cell r="Q3282">
            <v>0</v>
          </cell>
        </row>
        <row r="3283">
          <cell r="N3283"/>
          <cell r="O3283"/>
          <cell r="P3283"/>
          <cell r="Q3283">
            <v>0</v>
          </cell>
        </row>
        <row r="3284">
          <cell r="N3284"/>
          <cell r="O3284"/>
          <cell r="P3284"/>
          <cell r="Q3284">
            <v>0</v>
          </cell>
        </row>
        <row r="3285">
          <cell r="N3285"/>
          <cell r="O3285"/>
          <cell r="P3285"/>
          <cell r="Q3285">
            <v>0</v>
          </cell>
        </row>
        <row r="3286">
          <cell r="N3286"/>
          <cell r="O3286"/>
          <cell r="P3286"/>
          <cell r="Q3286">
            <v>0</v>
          </cell>
        </row>
        <row r="3287">
          <cell r="N3287"/>
          <cell r="O3287"/>
          <cell r="P3287"/>
          <cell r="Q3287">
            <v>0</v>
          </cell>
        </row>
        <row r="3288">
          <cell r="N3288"/>
          <cell r="O3288"/>
          <cell r="P3288"/>
          <cell r="Q3288">
            <v>0</v>
          </cell>
        </row>
        <row r="3289">
          <cell r="N3289"/>
          <cell r="O3289"/>
          <cell r="P3289"/>
          <cell r="Q3289">
            <v>0</v>
          </cell>
        </row>
        <row r="3290">
          <cell r="N3290"/>
          <cell r="O3290"/>
          <cell r="P3290"/>
          <cell r="Q3290">
            <v>0</v>
          </cell>
        </row>
        <row r="3291">
          <cell r="N3291"/>
          <cell r="O3291"/>
          <cell r="P3291"/>
          <cell r="Q3291">
            <v>0</v>
          </cell>
        </row>
        <row r="3292">
          <cell r="N3292"/>
          <cell r="O3292"/>
          <cell r="P3292"/>
          <cell r="Q3292">
            <v>0</v>
          </cell>
        </row>
        <row r="3293">
          <cell r="N3293"/>
          <cell r="O3293"/>
          <cell r="P3293"/>
          <cell r="Q3293">
            <v>0</v>
          </cell>
        </row>
        <row r="3294">
          <cell r="N3294"/>
          <cell r="O3294"/>
          <cell r="P3294"/>
          <cell r="Q3294">
            <v>0</v>
          </cell>
        </row>
        <row r="3295">
          <cell r="N3295"/>
          <cell r="O3295"/>
          <cell r="P3295"/>
          <cell r="Q3295">
            <v>0</v>
          </cell>
        </row>
        <row r="3296">
          <cell r="N3296"/>
          <cell r="O3296"/>
          <cell r="P3296"/>
          <cell r="Q3296">
            <v>0</v>
          </cell>
        </row>
        <row r="3297">
          <cell r="N3297"/>
          <cell r="O3297"/>
          <cell r="P3297"/>
          <cell r="Q3297">
            <v>0</v>
          </cell>
        </row>
        <row r="3298">
          <cell r="N3298"/>
          <cell r="O3298"/>
          <cell r="P3298"/>
          <cell r="Q3298">
            <v>0</v>
          </cell>
        </row>
        <row r="3299">
          <cell r="N3299"/>
          <cell r="O3299"/>
          <cell r="P3299"/>
          <cell r="Q3299">
            <v>0</v>
          </cell>
        </row>
        <row r="3300">
          <cell r="N3300"/>
          <cell r="O3300"/>
          <cell r="P3300"/>
          <cell r="Q3300">
            <v>0</v>
          </cell>
        </row>
        <row r="3301">
          <cell r="N3301"/>
          <cell r="O3301"/>
          <cell r="P3301"/>
          <cell r="Q3301">
            <v>0</v>
          </cell>
        </row>
        <row r="3302">
          <cell r="N3302"/>
          <cell r="O3302"/>
          <cell r="P3302"/>
          <cell r="Q3302">
            <v>0</v>
          </cell>
        </row>
        <row r="3303">
          <cell r="N3303"/>
          <cell r="O3303"/>
          <cell r="P3303"/>
          <cell r="Q3303">
            <v>0</v>
          </cell>
        </row>
        <row r="3304">
          <cell r="N3304"/>
          <cell r="O3304"/>
          <cell r="P3304"/>
          <cell r="Q3304">
            <v>0</v>
          </cell>
        </row>
        <row r="3305">
          <cell r="N3305"/>
          <cell r="O3305"/>
          <cell r="P3305"/>
          <cell r="Q3305">
            <v>0</v>
          </cell>
        </row>
        <row r="3306">
          <cell r="N3306"/>
          <cell r="O3306"/>
          <cell r="P3306"/>
          <cell r="Q3306">
            <v>0</v>
          </cell>
        </row>
        <row r="3307">
          <cell r="N3307"/>
          <cell r="O3307"/>
          <cell r="P3307"/>
          <cell r="Q3307">
            <v>0</v>
          </cell>
        </row>
        <row r="3308">
          <cell r="N3308"/>
          <cell r="O3308"/>
          <cell r="P3308"/>
          <cell r="Q3308">
            <v>0</v>
          </cell>
        </row>
        <row r="3309">
          <cell r="N3309"/>
          <cell r="O3309"/>
          <cell r="P3309"/>
          <cell r="Q3309">
            <v>0</v>
          </cell>
        </row>
        <row r="3310">
          <cell r="N3310"/>
          <cell r="O3310"/>
          <cell r="P3310"/>
          <cell r="Q3310">
            <v>0</v>
          </cell>
        </row>
        <row r="3311">
          <cell r="N3311"/>
          <cell r="O3311"/>
          <cell r="P3311"/>
          <cell r="Q3311">
            <v>0</v>
          </cell>
        </row>
        <row r="3312">
          <cell r="N3312"/>
          <cell r="O3312"/>
          <cell r="P3312"/>
          <cell r="Q3312">
            <v>0</v>
          </cell>
        </row>
        <row r="3313">
          <cell r="N3313"/>
          <cell r="O3313"/>
          <cell r="P3313"/>
          <cell r="Q3313">
            <v>0</v>
          </cell>
        </row>
        <row r="3314">
          <cell r="N3314"/>
          <cell r="O3314"/>
          <cell r="P3314"/>
          <cell r="Q3314">
            <v>0</v>
          </cell>
        </row>
        <row r="3315">
          <cell r="N3315"/>
          <cell r="O3315"/>
          <cell r="P3315"/>
          <cell r="Q3315">
            <v>0</v>
          </cell>
        </row>
        <row r="3316">
          <cell r="N3316"/>
          <cell r="O3316"/>
          <cell r="P3316"/>
          <cell r="Q3316">
            <v>0</v>
          </cell>
        </row>
        <row r="3317">
          <cell r="N3317"/>
          <cell r="O3317"/>
          <cell r="P3317"/>
          <cell r="Q3317">
            <v>0</v>
          </cell>
        </row>
        <row r="3318">
          <cell r="N3318"/>
          <cell r="O3318"/>
          <cell r="P3318"/>
          <cell r="Q3318">
            <v>0</v>
          </cell>
        </row>
        <row r="3319">
          <cell r="N3319"/>
          <cell r="O3319"/>
          <cell r="P3319"/>
          <cell r="Q3319">
            <v>0</v>
          </cell>
        </row>
        <row r="3320">
          <cell r="N3320"/>
          <cell r="O3320"/>
          <cell r="P3320"/>
          <cell r="Q3320">
            <v>0</v>
          </cell>
        </row>
        <row r="3321">
          <cell r="N3321"/>
          <cell r="O3321"/>
          <cell r="P3321"/>
          <cell r="Q3321">
            <v>0</v>
          </cell>
        </row>
        <row r="3322">
          <cell r="N3322"/>
          <cell r="O3322"/>
          <cell r="P3322"/>
          <cell r="Q3322">
            <v>0</v>
          </cell>
        </row>
        <row r="3323">
          <cell r="N3323"/>
          <cell r="O3323"/>
          <cell r="P3323"/>
          <cell r="Q3323">
            <v>0</v>
          </cell>
        </row>
        <row r="3324">
          <cell r="N3324"/>
          <cell r="O3324"/>
          <cell r="P3324"/>
          <cell r="Q3324">
            <v>0</v>
          </cell>
        </row>
        <row r="3325">
          <cell r="N3325"/>
          <cell r="O3325"/>
          <cell r="P3325"/>
          <cell r="Q3325">
            <v>0</v>
          </cell>
        </row>
        <row r="3326">
          <cell r="N3326"/>
          <cell r="O3326"/>
          <cell r="P3326"/>
          <cell r="Q3326">
            <v>0</v>
          </cell>
        </row>
        <row r="3327">
          <cell r="N3327"/>
          <cell r="O3327"/>
          <cell r="P3327"/>
          <cell r="Q3327">
            <v>0</v>
          </cell>
        </row>
        <row r="3328">
          <cell r="N3328"/>
          <cell r="O3328"/>
          <cell r="P3328"/>
          <cell r="Q3328">
            <v>0</v>
          </cell>
        </row>
        <row r="3329">
          <cell r="N3329"/>
          <cell r="O3329"/>
          <cell r="P3329"/>
          <cell r="Q3329">
            <v>0</v>
          </cell>
        </row>
        <row r="3330">
          <cell r="N3330"/>
          <cell r="O3330"/>
          <cell r="P3330"/>
          <cell r="Q3330">
            <v>0</v>
          </cell>
        </row>
        <row r="3331">
          <cell r="N3331"/>
          <cell r="O3331"/>
          <cell r="P3331"/>
          <cell r="Q3331">
            <v>0</v>
          </cell>
        </row>
        <row r="3332">
          <cell r="N3332"/>
          <cell r="O3332"/>
          <cell r="P3332"/>
          <cell r="Q3332">
            <v>0</v>
          </cell>
        </row>
        <row r="3333">
          <cell r="N3333"/>
          <cell r="O3333"/>
          <cell r="P3333"/>
          <cell r="Q3333">
            <v>0</v>
          </cell>
        </row>
        <row r="3334">
          <cell r="N3334"/>
          <cell r="O3334"/>
          <cell r="P3334"/>
          <cell r="Q3334">
            <v>0</v>
          </cell>
        </row>
        <row r="3335">
          <cell r="N3335"/>
          <cell r="O3335"/>
          <cell r="P3335"/>
          <cell r="Q3335">
            <v>0</v>
          </cell>
        </row>
        <row r="3336">
          <cell r="N3336"/>
          <cell r="O3336"/>
          <cell r="P3336"/>
          <cell r="Q3336">
            <v>0</v>
          </cell>
        </row>
        <row r="3337">
          <cell r="N3337"/>
          <cell r="O3337"/>
          <cell r="P3337"/>
          <cell r="Q3337">
            <v>0</v>
          </cell>
        </row>
        <row r="3338">
          <cell r="N3338"/>
          <cell r="O3338"/>
          <cell r="P3338"/>
          <cell r="Q3338">
            <v>0</v>
          </cell>
        </row>
        <row r="3339">
          <cell r="N3339"/>
          <cell r="O3339"/>
          <cell r="P3339"/>
          <cell r="Q3339">
            <v>0</v>
          </cell>
        </row>
        <row r="3340">
          <cell r="N3340"/>
          <cell r="O3340"/>
          <cell r="P3340"/>
          <cell r="Q3340">
            <v>0</v>
          </cell>
        </row>
        <row r="3341">
          <cell r="N3341"/>
          <cell r="O3341"/>
          <cell r="P3341"/>
          <cell r="Q3341">
            <v>0</v>
          </cell>
        </row>
        <row r="3342">
          <cell r="N3342"/>
          <cell r="O3342"/>
          <cell r="P3342"/>
          <cell r="Q3342">
            <v>0</v>
          </cell>
        </row>
        <row r="3343">
          <cell r="N3343"/>
          <cell r="O3343"/>
          <cell r="P3343"/>
          <cell r="Q3343">
            <v>0</v>
          </cell>
        </row>
        <row r="3344">
          <cell r="N3344"/>
          <cell r="O3344"/>
          <cell r="P3344"/>
          <cell r="Q3344">
            <v>0</v>
          </cell>
        </row>
        <row r="3345">
          <cell r="N3345"/>
          <cell r="O3345"/>
          <cell r="P3345"/>
          <cell r="Q3345">
            <v>0</v>
          </cell>
        </row>
        <row r="3346">
          <cell r="N3346"/>
          <cell r="O3346"/>
          <cell r="P3346"/>
          <cell r="Q3346">
            <v>0</v>
          </cell>
        </row>
        <row r="3347">
          <cell r="N3347"/>
          <cell r="O3347"/>
          <cell r="P3347"/>
          <cell r="Q3347">
            <v>0</v>
          </cell>
        </row>
        <row r="3348">
          <cell r="N3348"/>
          <cell r="O3348"/>
          <cell r="P3348"/>
          <cell r="Q3348">
            <v>0</v>
          </cell>
        </row>
        <row r="3349">
          <cell r="N3349"/>
          <cell r="O3349"/>
          <cell r="P3349"/>
          <cell r="Q3349">
            <v>0</v>
          </cell>
        </row>
        <row r="3350">
          <cell r="N3350"/>
          <cell r="O3350"/>
          <cell r="P3350"/>
          <cell r="Q3350">
            <v>0</v>
          </cell>
        </row>
        <row r="3351">
          <cell r="N3351"/>
          <cell r="O3351"/>
          <cell r="P3351"/>
          <cell r="Q3351">
            <v>0</v>
          </cell>
        </row>
        <row r="3352">
          <cell r="N3352"/>
          <cell r="O3352"/>
          <cell r="P3352"/>
          <cell r="Q3352">
            <v>0</v>
          </cell>
        </row>
        <row r="3353">
          <cell r="N3353"/>
          <cell r="O3353"/>
          <cell r="P3353"/>
          <cell r="Q3353">
            <v>0</v>
          </cell>
        </row>
        <row r="3354">
          <cell r="N3354"/>
          <cell r="O3354"/>
          <cell r="P3354"/>
          <cell r="Q3354">
            <v>0</v>
          </cell>
        </row>
        <row r="3355">
          <cell r="N3355"/>
          <cell r="O3355"/>
          <cell r="P3355"/>
          <cell r="Q3355">
            <v>0</v>
          </cell>
        </row>
        <row r="3356">
          <cell r="N3356"/>
          <cell r="O3356"/>
          <cell r="P3356"/>
          <cell r="Q3356">
            <v>0</v>
          </cell>
        </row>
        <row r="3357">
          <cell r="N3357"/>
          <cell r="O3357"/>
          <cell r="P3357"/>
          <cell r="Q3357">
            <v>0</v>
          </cell>
        </row>
        <row r="3358">
          <cell r="N3358"/>
          <cell r="O3358"/>
          <cell r="P3358"/>
          <cell r="Q3358">
            <v>0</v>
          </cell>
        </row>
        <row r="3359">
          <cell r="N3359"/>
          <cell r="O3359"/>
          <cell r="P3359"/>
          <cell r="Q3359">
            <v>0</v>
          </cell>
        </row>
        <row r="3360">
          <cell r="N3360"/>
          <cell r="O3360"/>
          <cell r="P3360"/>
          <cell r="Q3360">
            <v>0</v>
          </cell>
        </row>
        <row r="3361">
          <cell r="N3361"/>
          <cell r="O3361"/>
          <cell r="P3361"/>
          <cell r="Q3361">
            <v>0</v>
          </cell>
        </row>
        <row r="3362">
          <cell r="N3362"/>
          <cell r="O3362"/>
          <cell r="P3362"/>
          <cell r="Q3362">
            <v>0</v>
          </cell>
        </row>
        <row r="3363">
          <cell r="N3363"/>
          <cell r="O3363"/>
          <cell r="P3363"/>
          <cell r="Q3363">
            <v>0</v>
          </cell>
        </row>
        <row r="3364">
          <cell r="N3364"/>
          <cell r="O3364"/>
          <cell r="P3364"/>
          <cell r="Q3364">
            <v>0</v>
          </cell>
        </row>
        <row r="3365">
          <cell r="N3365"/>
          <cell r="O3365"/>
          <cell r="P3365"/>
          <cell r="Q3365">
            <v>0</v>
          </cell>
        </row>
        <row r="3366">
          <cell r="N3366"/>
          <cell r="O3366"/>
          <cell r="P3366"/>
          <cell r="Q3366">
            <v>0</v>
          </cell>
        </row>
        <row r="3367">
          <cell r="N3367"/>
          <cell r="O3367"/>
          <cell r="P3367"/>
          <cell r="Q3367">
            <v>0</v>
          </cell>
        </row>
        <row r="3368">
          <cell r="N3368"/>
          <cell r="O3368"/>
          <cell r="P3368"/>
          <cell r="Q3368">
            <v>0</v>
          </cell>
        </row>
        <row r="3369">
          <cell r="N3369"/>
          <cell r="O3369"/>
          <cell r="P3369"/>
          <cell r="Q3369">
            <v>0</v>
          </cell>
        </row>
        <row r="3370">
          <cell r="N3370"/>
          <cell r="O3370"/>
          <cell r="P3370"/>
          <cell r="Q3370">
            <v>0</v>
          </cell>
        </row>
        <row r="3371">
          <cell r="N3371"/>
          <cell r="O3371"/>
          <cell r="P3371"/>
          <cell r="Q3371">
            <v>0</v>
          </cell>
        </row>
        <row r="3372">
          <cell r="N3372"/>
          <cell r="O3372"/>
          <cell r="P3372"/>
          <cell r="Q3372">
            <v>0</v>
          </cell>
        </row>
        <row r="3373">
          <cell r="N3373"/>
          <cell r="O3373"/>
          <cell r="P3373"/>
          <cell r="Q3373">
            <v>0</v>
          </cell>
        </row>
        <row r="3374">
          <cell r="N3374"/>
          <cell r="O3374"/>
          <cell r="P3374"/>
          <cell r="Q3374">
            <v>0</v>
          </cell>
        </row>
        <row r="3375">
          <cell r="N3375"/>
          <cell r="O3375"/>
          <cell r="P3375"/>
          <cell r="Q3375">
            <v>0</v>
          </cell>
        </row>
        <row r="3376">
          <cell r="N3376"/>
          <cell r="O3376"/>
          <cell r="P3376"/>
          <cell r="Q3376">
            <v>0</v>
          </cell>
        </row>
        <row r="3377">
          <cell r="N3377"/>
          <cell r="O3377"/>
          <cell r="P3377"/>
          <cell r="Q3377">
            <v>0</v>
          </cell>
        </row>
        <row r="3378">
          <cell r="N3378"/>
          <cell r="O3378"/>
          <cell r="P3378"/>
          <cell r="Q3378">
            <v>0</v>
          </cell>
        </row>
        <row r="3379">
          <cell r="N3379"/>
          <cell r="O3379"/>
          <cell r="P3379"/>
          <cell r="Q3379">
            <v>0</v>
          </cell>
        </row>
        <row r="3380">
          <cell r="N3380"/>
          <cell r="O3380"/>
          <cell r="P3380"/>
          <cell r="Q3380">
            <v>0</v>
          </cell>
        </row>
        <row r="3381">
          <cell r="N3381"/>
          <cell r="O3381"/>
          <cell r="P3381"/>
          <cell r="Q3381">
            <v>0</v>
          </cell>
        </row>
        <row r="3382">
          <cell r="N3382"/>
          <cell r="O3382"/>
          <cell r="P3382"/>
          <cell r="Q3382">
            <v>0</v>
          </cell>
        </row>
        <row r="3383">
          <cell r="N3383"/>
          <cell r="O3383"/>
          <cell r="P3383"/>
          <cell r="Q3383">
            <v>0</v>
          </cell>
        </row>
        <row r="3384">
          <cell r="N3384"/>
          <cell r="O3384"/>
          <cell r="P3384"/>
          <cell r="Q3384">
            <v>0</v>
          </cell>
        </row>
        <row r="3385">
          <cell r="N3385"/>
          <cell r="O3385"/>
          <cell r="P3385"/>
          <cell r="Q3385">
            <v>0</v>
          </cell>
        </row>
        <row r="3386">
          <cell r="N3386"/>
          <cell r="O3386"/>
          <cell r="P3386"/>
          <cell r="Q3386">
            <v>0</v>
          </cell>
        </row>
        <row r="3387">
          <cell r="N3387"/>
          <cell r="O3387"/>
          <cell r="P3387"/>
          <cell r="Q3387">
            <v>0</v>
          </cell>
        </row>
        <row r="3388">
          <cell r="N3388"/>
          <cell r="O3388"/>
          <cell r="P3388"/>
          <cell r="Q3388">
            <v>0</v>
          </cell>
        </row>
        <row r="3389">
          <cell r="N3389"/>
          <cell r="O3389"/>
          <cell r="P3389"/>
          <cell r="Q3389">
            <v>0</v>
          </cell>
        </row>
        <row r="3390">
          <cell r="N3390"/>
          <cell r="O3390"/>
          <cell r="P3390"/>
          <cell r="Q3390">
            <v>0</v>
          </cell>
        </row>
        <row r="3391">
          <cell r="N3391"/>
          <cell r="O3391"/>
          <cell r="P3391"/>
          <cell r="Q3391">
            <v>0</v>
          </cell>
        </row>
        <row r="3392">
          <cell r="N3392"/>
          <cell r="O3392"/>
          <cell r="P3392"/>
          <cell r="Q3392">
            <v>0</v>
          </cell>
        </row>
        <row r="3393">
          <cell r="N3393"/>
          <cell r="O3393"/>
          <cell r="P3393"/>
          <cell r="Q3393">
            <v>0</v>
          </cell>
        </row>
        <row r="3394">
          <cell r="N3394"/>
          <cell r="O3394"/>
          <cell r="P3394"/>
          <cell r="Q3394">
            <v>0</v>
          </cell>
        </row>
        <row r="3395">
          <cell r="N3395"/>
          <cell r="O3395"/>
          <cell r="P3395"/>
          <cell r="Q3395">
            <v>0</v>
          </cell>
        </row>
        <row r="3396">
          <cell r="N3396"/>
          <cell r="O3396"/>
          <cell r="P3396"/>
          <cell r="Q3396">
            <v>0</v>
          </cell>
        </row>
        <row r="3397">
          <cell r="N3397"/>
          <cell r="O3397"/>
          <cell r="P3397"/>
          <cell r="Q3397">
            <v>0</v>
          </cell>
        </row>
        <row r="3398">
          <cell r="N3398"/>
          <cell r="O3398"/>
          <cell r="P3398"/>
          <cell r="Q3398">
            <v>0</v>
          </cell>
        </row>
        <row r="3399">
          <cell r="N3399"/>
          <cell r="O3399"/>
          <cell r="P3399"/>
          <cell r="Q3399">
            <v>0</v>
          </cell>
        </row>
        <row r="3400">
          <cell r="N3400"/>
          <cell r="O3400"/>
          <cell r="P3400"/>
          <cell r="Q3400">
            <v>0</v>
          </cell>
        </row>
        <row r="3401">
          <cell r="N3401"/>
          <cell r="O3401"/>
          <cell r="P3401"/>
          <cell r="Q3401">
            <v>0</v>
          </cell>
        </row>
        <row r="3402">
          <cell r="N3402"/>
          <cell r="O3402"/>
          <cell r="P3402"/>
          <cell r="Q3402">
            <v>0</v>
          </cell>
        </row>
        <row r="3403">
          <cell r="N3403"/>
          <cell r="O3403"/>
          <cell r="P3403"/>
          <cell r="Q3403">
            <v>0</v>
          </cell>
        </row>
        <row r="3404">
          <cell r="N3404"/>
          <cell r="O3404"/>
          <cell r="P3404"/>
          <cell r="Q3404">
            <v>0</v>
          </cell>
        </row>
        <row r="3405">
          <cell r="N3405"/>
          <cell r="O3405"/>
          <cell r="P3405"/>
          <cell r="Q3405">
            <v>0</v>
          </cell>
        </row>
        <row r="3406">
          <cell r="N3406"/>
          <cell r="O3406"/>
          <cell r="P3406"/>
          <cell r="Q3406">
            <v>0</v>
          </cell>
        </row>
        <row r="3407">
          <cell r="N3407"/>
          <cell r="O3407"/>
          <cell r="P3407"/>
          <cell r="Q3407">
            <v>0</v>
          </cell>
        </row>
        <row r="3408">
          <cell r="N3408"/>
          <cell r="O3408"/>
          <cell r="P3408"/>
          <cell r="Q3408">
            <v>0</v>
          </cell>
        </row>
        <row r="3409">
          <cell r="N3409"/>
          <cell r="O3409"/>
          <cell r="P3409"/>
          <cell r="Q3409">
            <v>0</v>
          </cell>
        </row>
        <row r="3410">
          <cell r="N3410"/>
          <cell r="O3410"/>
          <cell r="P3410"/>
          <cell r="Q3410">
            <v>0</v>
          </cell>
        </row>
        <row r="3411">
          <cell r="N3411"/>
          <cell r="O3411"/>
          <cell r="P3411"/>
          <cell r="Q3411">
            <v>0</v>
          </cell>
        </row>
        <row r="3412">
          <cell r="N3412"/>
          <cell r="O3412"/>
          <cell r="P3412"/>
          <cell r="Q3412">
            <v>0</v>
          </cell>
        </row>
        <row r="3413">
          <cell r="N3413"/>
          <cell r="O3413"/>
          <cell r="P3413"/>
          <cell r="Q3413">
            <v>0</v>
          </cell>
        </row>
        <row r="3414">
          <cell r="N3414"/>
          <cell r="O3414"/>
          <cell r="P3414"/>
          <cell r="Q3414">
            <v>0</v>
          </cell>
        </row>
        <row r="3415">
          <cell r="N3415"/>
          <cell r="O3415"/>
          <cell r="P3415"/>
          <cell r="Q3415">
            <v>0</v>
          </cell>
        </row>
        <row r="3416">
          <cell r="N3416"/>
          <cell r="O3416"/>
          <cell r="P3416"/>
          <cell r="Q3416">
            <v>0</v>
          </cell>
        </row>
        <row r="3417">
          <cell r="N3417"/>
          <cell r="O3417"/>
          <cell r="P3417"/>
          <cell r="Q3417">
            <v>0</v>
          </cell>
        </row>
        <row r="3418">
          <cell r="N3418"/>
          <cell r="O3418"/>
          <cell r="P3418"/>
          <cell r="Q3418">
            <v>0</v>
          </cell>
        </row>
        <row r="3419">
          <cell r="N3419"/>
          <cell r="O3419"/>
          <cell r="P3419"/>
          <cell r="Q3419">
            <v>0</v>
          </cell>
        </row>
        <row r="3420">
          <cell r="N3420"/>
          <cell r="O3420"/>
          <cell r="P3420"/>
          <cell r="Q3420">
            <v>0</v>
          </cell>
        </row>
        <row r="3421">
          <cell r="N3421"/>
          <cell r="O3421"/>
          <cell r="P3421"/>
          <cell r="Q3421">
            <v>0</v>
          </cell>
        </row>
        <row r="3422">
          <cell r="N3422"/>
          <cell r="O3422"/>
          <cell r="P3422"/>
          <cell r="Q3422">
            <v>0</v>
          </cell>
        </row>
        <row r="3423">
          <cell r="N3423"/>
          <cell r="O3423"/>
          <cell r="P3423"/>
          <cell r="Q3423">
            <v>0</v>
          </cell>
        </row>
        <row r="3424">
          <cell r="N3424"/>
          <cell r="O3424"/>
          <cell r="P3424"/>
          <cell r="Q3424">
            <v>0</v>
          </cell>
        </row>
        <row r="3425">
          <cell r="N3425"/>
          <cell r="O3425"/>
          <cell r="P3425"/>
          <cell r="Q3425">
            <v>0</v>
          </cell>
        </row>
        <row r="3426">
          <cell r="N3426"/>
          <cell r="O3426"/>
          <cell r="P3426"/>
          <cell r="Q3426">
            <v>0</v>
          </cell>
        </row>
        <row r="3427">
          <cell r="N3427"/>
          <cell r="O3427"/>
          <cell r="P3427"/>
          <cell r="Q3427">
            <v>0</v>
          </cell>
        </row>
        <row r="3428">
          <cell r="N3428"/>
          <cell r="O3428"/>
          <cell r="P3428"/>
          <cell r="Q3428">
            <v>0</v>
          </cell>
        </row>
        <row r="3429">
          <cell r="N3429"/>
          <cell r="O3429"/>
          <cell r="P3429"/>
          <cell r="Q3429">
            <v>0</v>
          </cell>
        </row>
        <row r="3430">
          <cell r="N3430"/>
          <cell r="O3430"/>
          <cell r="P3430"/>
          <cell r="Q3430">
            <v>0</v>
          </cell>
        </row>
        <row r="3431">
          <cell r="N3431"/>
          <cell r="O3431"/>
          <cell r="P3431"/>
          <cell r="Q3431">
            <v>0</v>
          </cell>
        </row>
        <row r="3432">
          <cell r="N3432"/>
          <cell r="O3432"/>
          <cell r="P3432"/>
          <cell r="Q3432">
            <v>0</v>
          </cell>
        </row>
        <row r="3433">
          <cell r="N3433"/>
          <cell r="O3433"/>
          <cell r="P3433"/>
          <cell r="Q3433">
            <v>0</v>
          </cell>
        </row>
        <row r="3434">
          <cell r="N3434"/>
          <cell r="O3434"/>
          <cell r="P3434"/>
          <cell r="Q3434">
            <v>0</v>
          </cell>
        </row>
        <row r="3435">
          <cell r="N3435"/>
          <cell r="O3435"/>
          <cell r="P3435"/>
          <cell r="Q3435">
            <v>0</v>
          </cell>
        </row>
        <row r="3436">
          <cell r="N3436"/>
          <cell r="O3436"/>
          <cell r="P3436"/>
          <cell r="Q3436">
            <v>0</v>
          </cell>
        </row>
        <row r="3437">
          <cell r="N3437"/>
          <cell r="O3437"/>
          <cell r="P3437"/>
          <cell r="Q3437">
            <v>0</v>
          </cell>
        </row>
        <row r="3438">
          <cell r="N3438"/>
          <cell r="O3438"/>
          <cell r="P3438"/>
          <cell r="Q3438">
            <v>0</v>
          </cell>
        </row>
        <row r="3439">
          <cell r="N3439"/>
          <cell r="O3439"/>
          <cell r="P3439"/>
          <cell r="Q3439">
            <v>0</v>
          </cell>
        </row>
        <row r="3440">
          <cell r="N3440"/>
          <cell r="O3440"/>
          <cell r="P3440"/>
          <cell r="Q3440">
            <v>0</v>
          </cell>
        </row>
        <row r="3441">
          <cell r="N3441"/>
          <cell r="O3441"/>
          <cell r="P3441"/>
          <cell r="Q3441">
            <v>0</v>
          </cell>
        </row>
        <row r="3442">
          <cell r="N3442"/>
          <cell r="O3442"/>
          <cell r="P3442"/>
          <cell r="Q3442">
            <v>0</v>
          </cell>
        </row>
        <row r="3443">
          <cell r="N3443"/>
          <cell r="O3443"/>
          <cell r="P3443"/>
          <cell r="Q3443">
            <v>0</v>
          </cell>
        </row>
        <row r="3444">
          <cell r="N3444"/>
          <cell r="O3444"/>
          <cell r="P3444"/>
          <cell r="Q3444">
            <v>0</v>
          </cell>
        </row>
        <row r="3445">
          <cell r="N3445"/>
          <cell r="O3445"/>
          <cell r="P3445"/>
          <cell r="Q3445">
            <v>0</v>
          </cell>
        </row>
        <row r="3446">
          <cell r="N3446"/>
          <cell r="O3446"/>
          <cell r="P3446"/>
          <cell r="Q3446">
            <v>0</v>
          </cell>
        </row>
        <row r="3447">
          <cell r="N3447"/>
          <cell r="O3447"/>
          <cell r="P3447"/>
          <cell r="Q3447">
            <v>0</v>
          </cell>
        </row>
        <row r="3448">
          <cell r="N3448"/>
          <cell r="O3448"/>
          <cell r="P3448"/>
          <cell r="Q3448">
            <v>0</v>
          </cell>
        </row>
        <row r="3449">
          <cell r="N3449"/>
          <cell r="O3449"/>
          <cell r="P3449"/>
          <cell r="Q3449">
            <v>0</v>
          </cell>
        </row>
        <row r="3450">
          <cell r="N3450"/>
          <cell r="O3450"/>
          <cell r="P3450"/>
          <cell r="Q3450">
            <v>0</v>
          </cell>
        </row>
        <row r="3451">
          <cell r="N3451"/>
          <cell r="O3451"/>
          <cell r="P3451"/>
          <cell r="Q3451">
            <v>0</v>
          </cell>
        </row>
        <row r="3452">
          <cell r="N3452"/>
          <cell r="O3452"/>
          <cell r="P3452"/>
          <cell r="Q3452">
            <v>0</v>
          </cell>
        </row>
        <row r="3453">
          <cell r="N3453"/>
          <cell r="O3453"/>
          <cell r="P3453"/>
          <cell r="Q3453">
            <v>0</v>
          </cell>
        </row>
        <row r="3454">
          <cell r="N3454"/>
          <cell r="O3454"/>
          <cell r="P3454"/>
          <cell r="Q3454">
            <v>0</v>
          </cell>
        </row>
        <row r="3455">
          <cell r="N3455"/>
          <cell r="O3455"/>
          <cell r="P3455"/>
          <cell r="Q3455">
            <v>0</v>
          </cell>
        </row>
        <row r="3456">
          <cell r="N3456"/>
          <cell r="O3456"/>
          <cell r="P3456"/>
          <cell r="Q3456">
            <v>0</v>
          </cell>
        </row>
        <row r="3457">
          <cell r="N3457"/>
          <cell r="O3457"/>
          <cell r="P3457"/>
          <cell r="Q3457">
            <v>0</v>
          </cell>
        </row>
        <row r="3458">
          <cell r="N3458"/>
          <cell r="O3458"/>
          <cell r="P3458"/>
          <cell r="Q3458">
            <v>0</v>
          </cell>
        </row>
        <row r="3459">
          <cell r="N3459"/>
          <cell r="O3459"/>
          <cell r="P3459"/>
          <cell r="Q3459">
            <v>0</v>
          </cell>
        </row>
        <row r="3460">
          <cell r="N3460"/>
          <cell r="O3460"/>
          <cell r="P3460"/>
          <cell r="Q3460">
            <v>0</v>
          </cell>
        </row>
        <row r="3461">
          <cell r="N3461"/>
          <cell r="O3461"/>
          <cell r="P3461"/>
          <cell r="Q3461">
            <v>0</v>
          </cell>
        </row>
        <row r="3462">
          <cell r="N3462"/>
          <cell r="O3462"/>
          <cell r="P3462"/>
          <cell r="Q3462">
            <v>0</v>
          </cell>
        </row>
        <row r="3463">
          <cell r="N3463"/>
          <cell r="O3463"/>
          <cell r="P3463"/>
          <cell r="Q3463">
            <v>0</v>
          </cell>
        </row>
        <row r="3464">
          <cell r="N3464"/>
          <cell r="O3464"/>
          <cell r="P3464"/>
          <cell r="Q3464">
            <v>0</v>
          </cell>
        </row>
        <row r="3465">
          <cell r="N3465"/>
          <cell r="O3465"/>
          <cell r="P3465"/>
          <cell r="Q3465">
            <v>0</v>
          </cell>
        </row>
        <row r="3466">
          <cell r="N3466"/>
          <cell r="O3466"/>
          <cell r="P3466"/>
          <cell r="Q3466">
            <v>0</v>
          </cell>
        </row>
        <row r="3467">
          <cell r="N3467"/>
          <cell r="O3467"/>
          <cell r="P3467"/>
          <cell r="Q3467">
            <v>0</v>
          </cell>
        </row>
        <row r="3468">
          <cell r="N3468"/>
          <cell r="O3468"/>
          <cell r="P3468"/>
          <cell r="Q3468">
            <v>0</v>
          </cell>
        </row>
        <row r="3469">
          <cell r="N3469"/>
          <cell r="O3469"/>
          <cell r="P3469"/>
          <cell r="Q3469">
            <v>0</v>
          </cell>
        </row>
        <row r="3470">
          <cell r="N3470"/>
          <cell r="O3470"/>
          <cell r="P3470"/>
          <cell r="Q3470">
            <v>0</v>
          </cell>
        </row>
        <row r="3471">
          <cell r="N3471"/>
          <cell r="O3471"/>
          <cell r="P3471"/>
          <cell r="Q3471">
            <v>0</v>
          </cell>
        </row>
        <row r="3472">
          <cell r="N3472"/>
          <cell r="O3472"/>
          <cell r="P3472"/>
          <cell r="Q3472">
            <v>0</v>
          </cell>
        </row>
        <row r="3473">
          <cell r="N3473"/>
          <cell r="O3473"/>
          <cell r="P3473"/>
          <cell r="Q3473">
            <v>0</v>
          </cell>
        </row>
        <row r="3474">
          <cell r="N3474"/>
          <cell r="O3474"/>
          <cell r="P3474"/>
          <cell r="Q3474">
            <v>0</v>
          </cell>
        </row>
        <row r="3475">
          <cell r="N3475"/>
          <cell r="O3475"/>
          <cell r="P3475"/>
          <cell r="Q3475">
            <v>0</v>
          </cell>
        </row>
        <row r="3476">
          <cell r="N3476"/>
          <cell r="O3476"/>
          <cell r="P3476"/>
          <cell r="Q3476">
            <v>0</v>
          </cell>
        </row>
        <row r="3477">
          <cell r="N3477"/>
          <cell r="O3477"/>
          <cell r="P3477"/>
          <cell r="Q3477">
            <v>0</v>
          </cell>
        </row>
        <row r="3478">
          <cell r="N3478"/>
          <cell r="O3478"/>
          <cell r="P3478"/>
          <cell r="Q3478">
            <v>0</v>
          </cell>
        </row>
        <row r="3479">
          <cell r="N3479"/>
          <cell r="O3479"/>
          <cell r="P3479"/>
          <cell r="Q3479">
            <v>0</v>
          </cell>
        </row>
        <row r="3480">
          <cell r="N3480"/>
          <cell r="O3480"/>
          <cell r="P3480"/>
          <cell r="Q3480">
            <v>0</v>
          </cell>
        </row>
        <row r="3481">
          <cell r="N3481"/>
          <cell r="O3481"/>
          <cell r="P3481"/>
          <cell r="Q3481">
            <v>0</v>
          </cell>
        </row>
        <row r="3482">
          <cell r="N3482"/>
          <cell r="O3482"/>
          <cell r="P3482"/>
          <cell r="Q3482">
            <v>0</v>
          </cell>
        </row>
        <row r="3483">
          <cell r="N3483"/>
          <cell r="O3483"/>
          <cell r="P3483"/>
          <cell r="Q3483">
            <v>0</v>
          </cell>
        </row>
        <row r="3484">
          <cell r="N3484"/>
          <cell r="O3484"/>
          <cell r="P3484"/>
          <cell r="Q3484">
            <v>0</v>
          </cell>
        </row>
        <row r="3485">
          <cell r="N3485"/>
          <cell r="O3485"/>
          <cell r="P3485"/>
          <cell r="Q3485">
            <v>0</v>
          </cell>
        </row>
        <row r="3486">
          <cell r="N3486"/>
          <cell r="O3486"/>
          <cell r="P3486"/>
          <cell r="Q3486">
            <v>0</v>
          </cell>
        </row>
        <row r="3487">
          <cell r="N3487"/>
          <cell r="O3487"/>
          <cell r="P3487"/>
          <cell r="Q3487">
            <v>0</v>
          </cell>
        </row>
        <row r="3488">
          <cell r="N3488"/>
          <cell r="O3488"/>
          <cell r="P3488"/>
          <cell r="Q3488">
            <v>0</v>
          </cell>
        </row>
        <row r="3489">
          <cell r="N3489"/>
          <cell r="O3489"/>
          <cell r="P3489"/>
          <cell r="Q3489">
            <v>0</v>
          </cell>
        </row>
        <row r="3490">
          <cell r="N3490"/>
          <cell r="O3490"/>
          <cell r="P3490"/>
          <cell r="Q3490">
            <v>0</v>
          </cell>
        </row>
        <row r="3491">
          <cell r="N3491"/>
          <cell r="O3491"/>
          <cell r="P3491"/>
          <cell r="Q3491">
            <v>0</v>
          </cell>
        </row>
        <row r="3492">
          <cell r="N3492"/>
          <cell r="O3492"/>
          <cell r="P3492"/>
          <cell r="Q3492">
            <v>0</v>
          </cell>
        </row>
        <row r="3493">
          <cell r="N3493"/>
          <cell r="O3493"/>
          <cell r="P3493"/>
          <cell r="Q3493">
            <v>0</v>
          </cell>
        </row>
        <row r="3494">
          <cell r="N3494"/>
          <cell r="O3494"/>
          <cell r="P3494"/>
          <cell r="Q3494">
            <v>0</v>
          </cell>
        </row>
        <row r="3495">
          <cell r="N3495"/>
          <cell r="O3495"/>
          <cell r="P3495"/>
          <cell r="Q3495">
            <v>0</v>
          </cell>
        </row>
        <row r="3496">
          <cell r="N3496"/>
          <cell r="O3496"/>
          <cell r="P3496"/>
          <cell r="Q3496">
            <v>0</v>
          </cell>
        </row>
        <row r="3497">
          <cell r="N3497"/>
          <cell r="O3497"/>
          <cell r="P3497"/>
          <cell r="Q3497">
            <v>0</v>
          </cell>
        </row>
        <row r="3498">
          <cell r="N3498"/>
          <cell r="O3498"/>
          <cell r="P3498"/>
          <cell r="Q3498">
            <v>0</v>
          </cell>
        </row>
        <row r="3499">
          <cell r="N3499"/>
          <cell r="O3499"/>
          <cell r="P3499"/>
          <cell r="Q3499">
            <v>0</v>
          </cell>
        </row>
        <row r="3500">
          <cell r="N3500"/>
          <cell r="O3500"/>
          <cell r="P3500"/>
          <cell r="Q3500">
            <v>0</v>
          </cell>
        </row>
        <row r="3501">
          <cell r="N3501"/>
          <cell r="O3501"/>
          <cell r="P3501"/>
          <cell r="Q3501">
            <v>0</v>
          </cell>
        </row>
        <row r="3502">
          <cell r="N3502"/>
          <cell r="O3502"/>
          <cell r="P3502"/>
          <cell r="Q3502">
            <v>0</v>
          </cell>
        </row>
        <row r="3503">
          <cell r="N3503"/>
          <cell r="O3503"/>
          <cell r="P3503"/>
          <cell r="Q3503">
            <v>0</v>
          </cell>
        </row>
        <row r="3504">
          <cell r="N3504"/>
          <cell r="O3504"/>
          <cell r="P3504"/>
          <cell r="Q3504">
            <v>0</v>
          </cell>
        </row>
        <row r="3505">
          <cell r="N3505"/>
          <cell r="O3505"/>
          <cell r="P3505"/>
          <cell r="Q3505">
            <v>0</v>
          </cell>
        </row>
        <row r="3506">
          <cell r="N3506"/>
          <cell r="O3506"/>
          <cell r="P3506"/>
          <cell r="Q3506">
            <v>0</v>
          </cell>
        </row>
        <row r="3507">
          <cell r="N3507"/>
          <cell r="O3507"/>
          <cell r="P3507"/>
          <cell r="Q3507">
            <v>0</v>
          </cell>
        </row>
        <row r="3508">
          <cell r="N3508"/>
          <cell r="O3508"/>
          <cell r="P3508"/>
          <cell r="Q3508">
            <v>0</v>
          </cell>
        </row>
        <row r="3509">
          <cell r="N3509"/>
          <cell r="O3509"/>
          <cell r="P3509"/>
          <cell r="Q3509">
            <v>0</v>
          </cell>
        </row>
        <row r="3510">
          <cell r="N3510"/>
          <cell r="O3510"/>
          <cell r="P3510"/>
          <cell r="Q3510">
            <v>0</v>
          </cell>
        </row>
        <row r="3511">
          <cell r="N3511"/>
          <cell r="O3511"/>
          <cell r="P3511"/>
          <cell r="Q3511">
            <v>0</v>
          </cell>
        </row>
        <row r="3512">
          <cell r="N3512"/>
          <cell r="O3512"/>
          <cell r="P3512"/>
          <cell r="Q3512">
            <v>0</v>
          </cell>
        </row>
        <row r="3513">
          <cell r="N3513"/>
          <cell r="O3513"/>
          <cell r="P3513"/>
          <cell r="Q3513">
            <v>0</v>
          </cell>
        </row>
        <row r="3514">
          <cell r="N3514"/>
          <cell r="O3514"/>
          <cell r="P3514"/>
          <cell r="Q3514">
            <v>0</v>
          </cell>
        </row>
        <row r="3515">
          <cell r="N3515"/>
          <cell r="O3515"/>
          <cell r="P3515"/>
          <cell r="Q3515">
            <v>0</v>
          </cell>
        </row>
        <row r="3516">
          <cell r="N3516"/>
          <cell r="O3516"/>
          <cell r="P3516"/>
          <cell r="Q3516">
            <v>0</v>
          </cell>
        </row>
        <row r="3517">
          <cell r="N3517"/>
          <cell r="O3517"/>
          <cell r="P3517"/>
          <cell r="Q3517">
            <v>0</v>
          </cell>
        </row>
        <row r="3518">
          <cell r="N3518"/>
          <cell r="O3518"/>
          <cell r="P3518"/>
          <cell r="Q3518">
            <v>0</v>
          </cell>
        </row>
        <row r="3519">
          <cell r="N3519"/>
          <cell r="O3519"/>
          <cell r="P3519"/>
          <cell r="Q3519">
            <v>0</v>
          </cell>
        </row>
        <row r="3520">
          <cell r="N3520"/>
          <cell r="O3520"/>
          <cell r="P3520"/>
          <cell r="Q3520">
            <v>0</v>
          </cell>
        </row>
        <row r="3521">
          <cell r="N3521"/>
          <cell r="O3521"/>
          <cell r="P3521"/>
          <cell r="Q3521">
            <v>0</v>
          </cell>
        </row>
        <row r="3522">
          <cell r="N3522"/>
          <cell r="O3522"/>
          <cell r="P3522"/>
          <cell r="Q3522">
            <v>0</v>
          </cell>
        </row>
        <row r="3523">
          <cell r="N3523"/>
          <cell r="O3523"/>
          <cell r="P3523"/>
          <cell r="Q3523">
            <v>0</v>
          </cell>
        </row>
        <row r="3524">
          <cell r="N3524"/>
          <cell r="O3524"/>
          <cell r="P3524"/>
          <cell r="Q3524">
            <v>0</v>
          </cell>
        </row>
        <row r="3525">
          <cell r="N3525"/>
          <cell r="O3525"/>
          <cell r="P3525"/>
          <cell r="Q3525">
            <v>0</v>
          </cell>
        </row>
        <row r="3526">
          <cell r="N3526"/>
          <cell r="O3526"/>
          <cell r="P3526"/>
          <cell r="Q3526">
            <v>0</v>
          </cell>
        </row>
        <row r="3527">
          <cell r="N3527"/>
          <cell r="O3527"/>
          <cell r="P3527"/>
          <cell r="Q3527">
            <v>0</v>
          </cell>
        </row>
        <row r="3528">
          <cell r="N3528"/>
          <cell r="O3528"/>
          <cell r="P3528"/>
          <cell r="Q3528">
            <v>0</v>
          </cell>
        </row>
        <row r="3529">
          <cell r="N3529"/>
          <cell r="O3529"/>
          <cell r="P3529"/>
          <cell r="Q3529">
            <v>0</v>
          </cell>
        </row>
        <row r="3530">
          <cell r="N3530"/>
          <cell r="O3530"/>
          <cell r="P3530"/>
          <cell r="Q3530">
            <v>0</v>
          </cell>
        </row>
        <row r="3531">
          <cell r="N3531"/>
          <cell r="O3531"/>
          <cell r="P3531"/>
          <cell r="Q3531">
            <v>0</v>
          </cell>
        </row>
        <row r="3532">
          <cell r="N3532"/>
          <cell r="O3532"/>
          <cell r="P3532"/>
          <cell r="Q3532">
            <v>0</v>
          </cell>
        </row>
        <row r="3533">
          <cell r="N3533"/>
          <cell r="O3533"/>
          <cell r="P3533"/>
          <cell r="Q3533">
            <v>0</v>
          </cell>
        </row>
        <row r="3534">
          <cell r="N3534"/>
          <cell r="O3534"/>
          <cell r="P3534"/>
          <cell r="Q3534">
            <v>0</v>
          </cell>
        </row>
        <row r="3535">
          <cell r="N3535"/>
          <cell r="O3535"/>
          <cell r="P3535"/>
          <cell r="Q3535">
            <v>0</v>
          </cell>
        </row>
        <row r="3536">
          <cell r="N3536"/>
          <cell r="O3536"/>
          <cell r="P3536"/>
          <cell r="Q3536">
            <v>0</v>
          </cell>
        </row>
        <row r="3537">
          <cell r="N3537"/>
          <cell r="O3537"/>
          <cell r="P3537"/>
          <cell r="Q3537">
            <v>0</v>
          </cell>
        </row>
        <row r="3538">
          <cell r="N3538"/>
          <cell r="O3538"/>
          <cell r="P3538"/>
          <cell r="Q3538">
            <v>0</v>
          </cell>
        </row>
        <row r="3539">
          <cell r="N3539"/>
          <cell r="O3539"/>
          <cell r="P3539"/>
          <cell r="Q3539">
            <v>0</v>
          </cell>
        </row>
        <row r="3540">
          <cell r="N3540"/>
          <cell r="O3540"/>
          <cell r="P3540"/>
          <cell r="Q3540">
            <v>0</v>
          </cell>
        </row>
        <row r="3541">
          <cell r="N3541"/>
          <cell r="O3541"/>
          <cell r="P3541"/>
          <cell r="Q3541">
            <v>0</v>
          </cell>
        </row>
        <row r="3542">
          <cell r="N3542"/>
          <cell r="O3542"/>
          <cell r="P3542"/>
          <cell r="Q3542">
            <v>0</v>
          </cell>
        </row>
        <row r="3543">
          <cell r="N3543"/>
          <cell r="O3543"/>
          <cell r="P3543"/>
          <cell r="Q3543">
            <v>0</v>
          </cell>
        </row>
        <row r="3544">
          <cell r="N3544"/>
          <cell r="O3544"/>
          <cell r="P3544"/>
          <cell r="Q3544">
            <v>0</v>
          </cell>
        </row>
        <row r="3545">
          <cell r="N3545"/>
          <cell r="O3545"/>
          <cell r="P3545"/>
          <cell r="Q3545">
            <v>0</v>
          </cell>
        </row>
        <row r="3546">
          <cell r="N3546"/>
          <cell r="O3546"/>
          <cell r="P3546"/>
          <cell r="Q3546">
            <v>0</v>
          </cell>
        </row>
        <row r="3547">
          <cell r="N3547"/>
          <cell r="O3547"/>
          <cell r="P3547"/>
          <cell r="Q3547">
            <v>0</v>
          </cell>
        </row>
        <row r="3548">
          <cell r="N3548"/>
          <cell r="O3548"/>
          <cell r="P3548"/>
          <cell r="Q3548">
            <v>0</v>
          </cell>
        </row>
        <row r="3549">
          <cell r="N3549"/>
          <cell r="O3549"/>
          <cell r="P3549"/>
          <cell r="Q3549">
            <v>0</v>
          </cell>
        </row>
        <row r="3550">
          <cell r="N3550"/>
          <cell r="O3550"/>
          <cell r="P3550"/>
          <cell r="Q3550">
            <v>0</v>
          </cell>
        </row>
        <row r="3551">
          <cell r="N3551"/>
          <cell r="O3551"/>
          <cell r="P3551"/>
          <cell r="Q3551">
            <v>0</v>
          </cell>
        </row>
        <row r="3552">
          <cell r="N3552"/>
          <cell r="O3552"/>
          <cell r="P3552"/>
          <cell r="Q3552">
            <v>0</v>
          </cell>
        </row>
        <row r="3553">
          <cell r="N3553"/>
          <cell r="O3553"/>
          <cell r="P3553"/>
          <cell r="Q3553">
            <v>0</v>
          </cell>
        </row>
        <row r="3554">
          <cell r="N3554"/>
          <cell r="O3554"/>
          <cell r="P3554"/>
          <cell r="Q3554">
            <v>0</v>
          </cell>
        </row>
        <row r="3555">
          <cell r="N3555"/>
          <cell r="O3555"/>
          <cell r="P3555"/>
          <cell r="Q3555">
            <v>0</v>
          </cell>
        </row>
        <row r="3556">
          <cell r="N3556"/>
          <cell r="O3556"/>
          <cell r="P3556"/>
          <cell r="Q3556">
            <v>0</v>
          </cell>
        </row>
        <row r="3557">
          <cell r="N3557"/>
          <cell r="O3557"/>
          <cell r="P3557"/>
          <cell r="Q3557">
            <v>0</v>
          </cell>
        </row>
        <row r="3558">
          <cell r="N3558"/>
          <cell r="O3558"/>
          <cell r="P3558"/>
          <cell r="Q3558">
            <v>0</v>
          </cell>
        </row>
        <row r="3559">
          <cell r="N3559"/>
          <cell r="O3559"/>
          <cell r="P3559"/>
          <cell r="Q3559">
            <v>0</v>
          </cell>
        </row>
        <row r="3560">
          <cell r="N3560"/>
          <cell r="O3560"/>
          <cell r="P3560"/>
          <cell r="Q3560">
            <v>0</v>
          </cell>
        </row>
        <row r="3561">
          <cell r="N3561"/>
          <cell r="O3561"/>
          <cell r="P3561"/>
          <cell r="Q3561">
            <v>0</v>
          </cell>
        </row>
        <row r="3562">
          <cell r="N3562"/>
          <cell r="O3562"/>
          <cell r="P3562"/>
          <cell r="Q3562">
            <v>0</v>
          </cell>
        </row>
        <row r="3563">
          <cell r="N3563"/>
          <cell r="O3563"/>
          <cell r="P3563"/>
          <cell r="Q3563">
            <v>0</v>
          </cell>
        </row>
        <row r="3564">
          <cell r="N3564"/>
          <cell r="O3564"/>
          <cell r="P3564"/>
          <cell r="Q3564">
            <v>0</v>
          </cell>
        </row>
        <row r="3565">
          <cell r="N3565"/>
          <cell r="O3565"/>
          <cell r="P3565"/>
          <cell r="Q3565">
            <v>0</v>
          </cell>
        </row>
        <row r="3566">
          <cell r="N3566"/>
          <cell r="O3566"/>
          <cell r="P3566"/>
          <cell r="Q3566">
            <v>0</v>
          </cell>
        </row>
        <row r="3567">
          <cell r="N3567"/>
          <cell r="O3567"/>
          <cell r="P3567"/>
          <cell r="Q3567">
            <v>0</v>
          </cell>
        </row>
        <row r="3568">
          <cell r="N3568"/>
          <cell r="O3568"/>
          <cell r="P3568"/>
          <cell r="Q3568">
            <v>0</v>
          </cell>
        </row>
        <row r="3569">
          <cell r="N3569"/>
          <cell r="O3569"/>
          <cell r="P3569"/>
          <cell r="Q3569">
            <v>0</v>
          </cell>
        </row>
        <row r="3570">
          <cell r="N3570"/>
          <cell r="O3570"/>
          <cell r="P3570"/>
          <cell r="Q3570">
            <v>0</v>
          </cell>
        </row>
        <row r="3571">
          <cell r="N3571"/>
          <cell r="O3571"/>
          <cell r="P3571"/>
          <cell r="Q3571">
            <v>0</v>
          </cell>
        </row>
        <row r="3572">
          <cell r="N3572"/>
          <cell r="O3572"/>
          <cell r="P3572"/>
          <cell r="Q3572">
            <v>0</v>
          </cell>
        </row>
        <row r="3573">
          <cell r="N3573"/>
          <cell r="O3573"/>
          <cell r="P3573"/>
          <cell r="Q3573">
            <v>0</v>
          </cell>
        </row>
        <row r="3574">
          <cell r="N3574"/>
          <cell r="O3574"/>
          <cell r="P3574"/>
          <cell r="Q3574">
            <v>0</v>
          </cell>
        </row>
        <row r="3575">
          <cell r="N3575"/>
          <cell r="O3575"/>
          <cell r="P3575"/>
          <cell r="Q3575">
            <v>0</v>
          </cell>
        </row>
        <row r="3576">
          <cell r="N3576"/>
          <cell r="O3576"/>
          <cell r="P3576"/>
          <cell r="Q3576">
            <v>0</v>
          </cell>
        </row>
        <row r="3577">
          <cell r="N3577"/>
          <cell r="O3577"/>
          <cell r="P3577"/>
          <cell r="Q3577">
            <v>0</v>
          </cell>
        </row>
        <row r="3578">
          <cell r="N3578"/>
          <cell r="O3578"/>
          <cell r="P3578"/>
          <cell r="Q3578">
            <v>0</v>
          </cell>
        </row>
        <row r="3579">
          <cell r="N3579"/>
          <cell r="O3579"/>
          <cell r="P3579"/>
          <cell r="Q3579">
            <v>0</v>
          </cell>
        </row>
        <row r="3580">
          <cell r="N3580"/>
          <cell r="O3580"/>
          <cell r="P3580"/>
          <cell r="Q3580">
            <v>0</v>
          </cell>
        </row>
        <row r="3581">
          <cell r="N3581"/>
          <cell r="O3581"/>
          <cell r="P3581"/>
          <cell r="Q3581">
            <v>0</v>
          </cell>
        </row>
        <row r="3582">
          <cell r="N3582"/>
          <cell r="O3582"/>
          <cell r="P3582"/>
          <cell r="Q3582">
            <v>0</v>
          </cell>
        </row>
        <row r="3583">
          <cell r="N3583"/>
          <cell r="O3583"/>
          <cell r="P3583"/>
          <cell r="Q3583">
            <v>0</v>
          </cell>
        </row>
        <row r="3584">
          <cell r="N3584"/>
          <cell r="O3584"/>
          <cell r="P3584"/>
          <cell r="Q3584">
            <v>0</v>
          </cell>
        </row>
        <row r="3585">
          <cell r="N3585"/>
          <cell r="O3585"/>
          <cell r="P3585"/>
          <cell r="Q3585">
            <v>0</v>
          </cell>
        </row>
        <row r="3586">
          <cell r="N3586"/>
          <cell r="O3586"/>
          <cell r="P3586"/>
          <cell r="Q3586">
            <v>0</v>
          </cell>
        </row>
        <row r="3587">
          <cell r="N3587"/>
          <cell r="O3587"/>
          <cell r="P3587"/>
          <cell r="Q3587">
            <v>0</v>
          </cell>
        </row>
        <row r="3588">
          <cell r="N3588"/>
          <cell r="O3588"/>
          <cell r="P3588"/>
          <cell r="Q3588">
            <v>0</v>
          </cell>
        </row>
        <row r="3589">
          <cell r="N3589"/>
          <cell r="O3589"/>
          <cell r="P3589"/>
          <cell r="Q3589">
            <v>0</v>
          </cell>
        </row>
        <row r="3590">
          <cell r="N3590"/>
          <cell r="O3590"/>
          <cell r="P3590"/>
          <cell r="Q3590">
            <v>0</v>
          </cell>
        </row>
        <row r="3591">
          <cell r="N3591"/>
          <cell r="O3591"/>
          <cell r="P3591"/>
          <cell r="Q3591">
            <v>0</v>
          </cell>
        </row>
        <row r="3592">
          <cell r="N3592"/>
          <cell r="O3592"/>
          <cell r="P3592"/>
          <cell r="Q3592">
            <v>0</v>
          </cell>
        </row>
        <row r="3593">
          <cell r="N3593"/>
          <cell r="O3593"/>
          <cell r="P3593"/>
          <cell r="Q3593">
            <v>0</v>
          </cell>
        </row>
        <row r="3594">
          <cell r="N3594"/>
          <cell r="O3594"/>
          <cell r="P3594"/>
          <cell r="Q3594">
            <v>0</v>
          </cell>
        </row>
        <row r="3595">
          <cell r="N3595"/>
          <cell r="O3595"/>
          <cell r="P3595"/>
          <cell r="Q3595">
            <v>0</v>
          </cell>
        </row>
        <row r="3596">
          <cell r="N3596"/>
          <cell r="O3596"/>
          <cell r="P3596"/>
          <cell r="Q3596">
            <v>0</v>
          </cell>
        </row>
        <row r="3597">
          <cell r="N3597"/>
          <cell r="O3597"/>
          <cell r="P3597"/>
          <cell r="Q3597">
            <v>0</v>
          </cell>
        </row>
        <row r="3598">
          <cell r="N3598"/>
          <cell r="O3598"/>
          <cell r="P3598"/>
          <cell r="Q3598">
            <v>0</v>
          </cell>
        </row>
        <row r="3599">
          <cell r="N3599"/>
          <cell r="O3599"/>
          <cell r="P3599"/>
          <cell r="Q3599">
            <v>0</v>
          </cell>
        </row>
        <row r="3600">
          <cell r="N3600"/>
          <cell r="O3600"/>
          <cell r="P3600"/>
          <cell r="Q3600">
            <v>0</v>
          </cell>
        </row>
        <row r="3601">
          <cell r="N3601"/>
          <cell r="O3601"/>
          <cell r="P3601"/>
          <cell r="Q3601">
            <v>0</v>
          </cell>
        </row>
        <row r="3602">
          <cell r="N3602"/>
          <cell r="O3602"/>
          <cell r="P3602"/>
          <cell r="Q3602">
            <v>0</v>
          </cell>
        </row>
        <row r="3603">
          <cell r="N3603"/>
          <cell r="O3603"/>
          <cell r="P3603"/>
          <cell r="Q3603">
            <v>0</v>
          </cell>
        </row>
        <row r="3604">
          <cell r="N3604"/>
          <cell r="O3604"/>
          <cell r="P3604"/>
          <cell r="Q3604">
            <v>0</v>
          </cell>
        </row>
        <row r="3605">
          <cell r="N3605"/>
          <cell r="O3605"/>
          <cell r="P3605"/>
          <cell r="Q3605">
            <v>0</v>
          </cell>
        </row>
        <row r="3606">
          <cell r="N3606"/>
          <cell r="O3606"/>
          <cell r="P3606"/>
          <cell r="Q3606">
            <v>0</v>
          </cell>
        </row>
        <row r="3607">
          <cell r="N3607"/>
          <cell r="O3607"/>
          <cell r="P3607"/>
          <cell r="Q3607">
            <v>0</v>
          </cell>
        </row>
        <row r="3608">
          <cell r="N3608"/>
          <cell r="O3608"/>
          <cell r="P3608"/>
          <cell r="Q3608">
            <v>0</v>
          </cell>
        </row>
        <row r="3609">
          <cell r="N3609"/>
          <cell r="O3609"/>
          <cell r="P3609"/>
          <cell r="Q3609">
            <v>0</v>
          </cell>
        </row>
        <row r="3610">
          <cell r="N3610"/>
          <cell r="O3610"/>
          <cell r="P3610"/>
          <cell r="Q3610">
            <v>0</v>
          </cell>
        </row>
        <row r="3611">
          <cell r="N3611"/>
          <cell r="O3611"/>
          <cell r="P3611"/>
          <cell r="Q3611">
            <v>0</v>
          </cell>
        </row>
        <row r="3612">
          <cell r="N3612"/>
          <cell r="O3612"/>
          <cell r="P3612"/>
          <cell r="Q3612">
            <v>0</v>
          </cell>
        </row>
        <row r="3613">
          <cell r="N3613"/>
          <cell r="O3613"/>
          <cell r="P3613"/>
          <cell r="Q3613">
            <v>0</v>
          </cell>
        </row>
        <row r="3614">
          <cell r="N3614"/>
          <cell r="O3614"/>
          <cell r="P3614"/>
          <cell r="Q3614">
            <v>0</v>
          </cell>
        </row>
        <row r="3615">
          <cell r="N3615"/>
          <cell r="O3615"/>
          <cell r="P3615"/>
          <cell r="Q3615">
            <v>0</v>
          </cell>
        </row>
        <row r="3616">
          <cell r="N3616"/>
          <cell r="O3616"/>
          <cell r="P3616"/>
          <cell r="Q3616">
            <v>0</v>
          </cell>
        </row>
        <row r="3617">
          <cell r="N3617"/>
          <cell r="O3617"/>
          <cell r="P3617"/>
          <cell r="Q3617">
            <v>0</v>
          </cell>
        </row>
        <row r="3618">
          <cell r="N3618"/>
          <cell r="O3618"/>
          <cell r="P3618"/>
          <cell r="Q3618">
            <v>0</v>
          </cell>
        </row>
        <row r="3619">
          <cell r="N3619"/>
          <cell r="O3619"/>
          <cell r="P3619"/>
          <cell r="Q3619">
            <v>0</v>
          </cell>
        </row>
        <row r="3620">
          <cell r="N3620"/>
          <cell r="O3620"/>
          <cell r="P3620"/>
          <cell r="Q3620">
            <v>0</v>
          </cell>
        </row>
        <row r="3621">
          <cell r="N3621"/>
          <cell r="O3621"/>
          <cell r="P3621"/>
          <cell r="Q3621">
            <v>0</v>
          </cell>
        </row>
        <row r="3622">
          <cell r="N3622"/>
          <cell r="O3622"/>
          <cell r="P3622"/>
          <cell r="Q3622">
            <v>0</v>
          </cell>
        </row>
        <row r="3623">
          <cell r="N3623"/>
          <cell r="O3623"/>
          <cell r="P3623"/>
          <cell r="Q3623">
            <v>0</v>
          </cell>
        </row>
        <row r="3624">
          <cell r="N3624"/>
          <cell r="O3624"/>
          <cell r="P3624"/>
          <cell r="Q3624">
            <v>0</v>
          </cell>
        </row>
        <row r="3625">
          <cell r="N3625"/>
          <cell r="O3625"/>
          <cell r="P3625"/>
          <cell r="Q3625">
            <v>0</v>
          </cell>
        </row>
        <row r="3626">
          <cell r="N3626"/>
          <cell r="O3626"/>
          <cell r="P3626"/>
          <cell r="Q3626">
            <v>0</v>
          </cell>
        </row>
        <row r="3627">
          <cell r="N3627"/>
          <cell r="O3627"/>
          <cell r="P3627"/>
          <cell r="Q3627">
            <v>0</v>
          </cell>
        </row>
        <row r="3628">
          <cell r="N3628"/>
          <cell r="O3628"/>
          <cell r="P3628"/>
          <cell r="Q3628">
            <v>0</v>
          </cell>
        </row>
        <row r="3629">
          <cell r="N3629"/>
          <cell r="O3629"/>
          <cell r="P3629"/>
          <cell r="Q3629">
            <v>0</v>
          </cell>
        </row>
        <row r="3630">
          <cell r="N3630"/>
          <cell r="O3630"/>
          <cell r="P3630"/>
          <cell r="Q3630">
            <v>0</v>
          </cell>
        </row>
        <row r="3631">
          <cell r="N3631"/>
          <cell r="O3631"/>
          <cell r="P3631"/>
          <cell r="Q3631">
            <v>0</v>
          </cell>
        </row>
        <row r="3632">
          <cell r="N3632"/>
          <cell r="O3632"/>
          <cell r="P3632"/>
          <cell r="Q3632">
            <v>0</v>
          </cell>
        </row>
        <row r="3633">
          <cell r="N3633"/>
          <cell r="O3633"/>
          <cell r="P3633"/>
          <cell r="Q3633">
            <v>0</v>
          </cell>
        </row>
        <row r="3634">
          <cell r="N3634"/>
          <cell r="O3634"/>
          <cell r="P3634"/>
          <cell r="Q3634">
            <v>0</v>
          </cell>
        </row>
        <row r="3635">
          <cell r="N3635"/>
          <cell r="O3635"/>
          <cell r="P3635"/>
          <cell r="Q3635">
            <v>0</v>
          </cell>
        </row>
        <row r="3636">
          <cell r="N3636"/>
          <cell r="O3636"/>
          <cell r="P3636"/>
          <cell r="Q3636">
            <v>0</v>
          </cell>
        </row>
        <row r="3637">
          <cell r="N3637"/>
          <cell r="O3637"/>
          <cell r="P3637"/>
          <cell r="Q3637">
            <v>0</v>
          </cell>
        </row>
        <row r="3638">
          <cell r="N3638"/>
          <cell r="O3638"/>
          <cell r="P3638"/>
          <cell r="Q3638">
            <v>0</v>
          </cell>
        </row>
        <row r="3639">
          <cell r="N3639"/>
          <cell r="O3639"/>
          <cell r="P3639"/>
          <cell r="Q3639">
            <v>0</v>
          </cell>
        </row>
        <row r="3640">
          <cell r="N3640"/>
          <cell r="O3640"/>
          <cell r="P3640"/>
          <cell r="Q3640">
            <v>0</v>
          </cell>
        </row>
        <row r="3641">
          <cell r="N3641"/>
          <cell r="O3641"/>
          <cell r="P3641"/>
          <cell r="Q3641">
            <v>0</v>
          </cell>
        </row>
        <row r="3642">
          <cell r="N3642"/>
          <cell r="O3642"/>
          <cell r="P3642"/>
          <cell r="Q3642">
            <v>0</v>
          </cell>
        </row>
        <row r="3643">
          <cell r="N3643"/>
          <cell r="O3643"/>
          <cell r="P3643"/>
          <cell r="Q3643">
            <v>0</v>
          </cell>
        </row>
        <row r="3644">
          <cell r="N3644"/>
          <cell r="O3644"/>
          <cell r="P3644"/>
          <cell r="Q3644">
            <v>0</v>
          </cell>
        </row>
        <row r="3645">
          <cell r="N3645"/>
          <cell r="O3645"/>
          <cell r="P3645"/>
          <cell r="Q3645">
            <v>0</v>
          </cell>
        </row>
        <row r="3646">
          <cell r="N3646"/>
          <cell r="O3646"/>
          <cell r="P3646"/>
          <cell r="Q3646">
            <v>0</v>
          </cell>
        </row>
        <row r="3647">
          <cell r="N3647"/>
          <cell r="O3647"/>
          <cell r="P3647"/>
          <cell r="Q3647">
            <v>0</v>
          </cell>
        </row>
        <row r="3648">
          <cell r="N3648"/>
          <cell r="O3648"/>
          <cell r="P3648"/>
          <cell r="Q3648">
            <v>0</v>
          </cell>
        </row>
        <row r="3649">
          <cell r="N3649"/>
          <cell r="O3649"/>
          <cell r="P3649"/>
          <cell r="Q3649">
            <v>0</v>
          </cell>
        </row>
        <row r="3650">
          <cell r="N3650"/>
          <cell r="O3650"/>
          <cell r="P3650"/>
          <cell r="Q3650">
            <v>0</v>
          </cell>
        </row>
        <row r="3651">
          <cell r="N3651"/>
          <cell r="O3651"/>
          <cell r="P3651"/>
          <cell r="Q3651">
            <v>0</v>
          </cell>
        </row>
        <row r="3652">
          <cell r="N3652"/>
          <cell r="O3652"/>
          <cell r="P3652"/>
          <cell r="Q3652">
            <v>0</v>
          </cell>
        </row>
        <row r="3653">
          <cell r="N3653"/>
          <cell r="O3653"/>
          <cell r="P3653"/>
          <cell r="Q3653">
            <v>0</v>
          </cell>
        </row>
        <row r="3654">
          <cell r="N3654"/>
          <cell r="O3654"/>
          <cell r="P3654"/>
          <cell r="Q3654">
            <v>0</v>
          </cell>
        </row>
        <row r="3655">
          <cell r="N3655"/>
          <cell r="O3655"/>
          <cell r="P3655"/>
          <cell r="Q3655">
            <v>0</v>
          </cell>
        </row>
        <row r="3656">
          <cell r="N3656"/>
          <cell r="O3656"/>
          <cell r="P3656"/>
          <cell r="Q3656">
            <v>0</v>
          </cell>
        </row>
        <row r="3657">
          <cell r="N3657"/>
          <cell r="O3657"/>
          <cell r="P3657"/>
          <cell r="Q3657">
            <v>0</v>
          </cell>
        </row>
        <row r="3658">
          <cell r="N3658"/>
          <cell r="O3658"/>
          <cell r="P3658"/>
          <cell r="Q3658">
            <v>0</v>
          </cell>
        </row>
        <row r="3659">
          <cell r="N3659"/>
          <cell r="O3659"/>
          <cell r="P3659"/>
          <cell r="Q3659">
            <v>0</v>
          </cell>
        </row>
        <row r="3660">
          <cell r="N3660"/>
          <cell r="O3660"/>
          <cell r="P3660"/>
          <cell r="Q3660">
            <v>0</v>
          </cell>
        </row>
        <row r="3661">
          <cell r="N3661"/>
          <cell r="O3661"/>
          <cell r="P3661"/>
          <cell r="Q3661">
            <v>0</v>
          </cell>
        </row>
        <row r="3662">
          <cell r="N3662"/>
          <cell r="O3662"/>
          <cell r="P3662"/>
          <cell r="Q3662">
            <v>0</v>
          </cell>
        </row>
        <row r="3663">
          <cell r="N3663"/>
          <cell r="O3663"/>
          <cell r="P3663"/>
          <cell r="Q3663">
            <v>0</v>
          </cell>
        </row>
        <row r="3664">
          <cell r="N3664"/>
          <cell r="O3664"/>
          <cell r="P3664"/>
          <cell r="Q3664">
            <v>0</v>
          </cell>
        </row>
        <row r="3665">
          <cell r="N3665"/>
          <cell r="O3665"/>
          <cell r="P3665"/>
          <cell r="Q3665">
            <v>0</v>
          </cell>
        </row>
        <row r="3666">
          <cell r="N3666"/>
          <cell r="O3666"/>
          <cell r="P3666"/>
          <cell r="Q3666">
            <v>0</v>
          </cell>
        </row>
        <row r="3667">
          <cell r="N3667"/>
          <cell r="O3667"/>
          <cell r="P3667"/>
          <cell r="Q3667">
            <v>0</v>
          </cell>
        </row>
        <row r="3668">
          <cell r="N3668"/>
          <cell r="O3668"/>
          <cell r="P3668"/>
          <cell r="Q3668">
            <v>0</v>
          </cell>
        </row>
        <row r="3669">
          <cell r="N3669"/>
          <cell r="O3669"/>
          <cell r="P3669"/>
          <cell r="Q3669">
            <v>0</v>
          </cell>
        </row>
        <row r="3670">
          <cell r="N3670"/>
          <cell r="O3670"/>
          <cell r="P3670"/>
          <cell r="Q3670">
            <v>0</v>
          </cell>
        </row>
        <row r="3671">
          <cell r="N3671"/>
          <cell r="O3671"/>
          <cell r="P3671"/>
          <cell r="Q3671">
            <v>0</v>
          </cell>
        </row>
        <row r="3672">
          <cell r="N3672"/>
          <cell r="O3672"/>
          <cell r="P3672"/>
          <cell r="Q3672">
            <v>0</v>
          </cell>
        </row>
        <row r="3673">
          <cell r="N3673"/>
          <cell r="O3673"/>
          <cell r="P3673"/>
          <cell r="Q3673">
            <v>0</v>
          </cell>
        </row>
        <row r="3674">
          <cell r="N3674"/>
          <cell r="O3674"/>
          <cell r="P3674"/>
          <cell r="Q3674">
            <v>0</v>
          </cell>
        </row>
        <row r="3675">
          <cell r="N3675"/>
          <cell r="O3675"/>
          <cell r="P3675"/>
          <cell r="Q3675">
            <v>0</v>
          </cell>
        </row>
        <row r="3676">
          <cell r="N3676"/>
          <cell r="O3676"/>
          <cell r="P3676"/>
          <cell r="Q3676">
            <v>0</v>
          </cell>
        </row>
        <row r="3677">
          <cell r="N3677"/>
          <cell r="O3677"/>
          <cell r="P3677"/>
          <cell r="Q3677">
            <v>0</v>
          </cell>
        </row>
        <row r="3678">
          <cell r="N3678"/>
          <cell r="O3678"/>
          <cell r="P3678"/>
          <cell r="Q3678">
            <v>0</v>
          </cell>
        </row>
        <row r="3679">
          <cell r="N3679"/>
          <cell r="O3679"/>
          <cell r="P3679"/>
          <cell r="Q3679">
            <v>0</v>
          </cell>
        </row>
        <row r="3680">
          <cell r="N3680"/>
          <cell r="O3680"/>
          <cell r="P3680"/>
          <cell r="Q3680">
            <v>0</v>
          </cell>
        </row>
        <row r="3681">
          <cell r="N3681"/>
          <cell r="O3681"/>
          <cell r="P3681"/>
          <cell r="Q3681">
            <v>0</v>
          </cell>
        </row>
        <row r="3682">
          <cell r="N3682"/>
          <cell r="O3682"/>
          <cell r="P3682"/>
          <cell r="Q3682">
            <v>0</v>
          </cell>
        </row>
        <row r="3683">
          <cell r="N3683"/>
          <cell r="O3683"/>
          <cell r="P3683"/>
          <cell r="Q3683">
            <v>0</v>
          </cell>
        </row>
        <row r="3684">
          <cell r="N3684"/>
          <cell r="O3684"/>
          <cell r="P3684"/>
          <cell r="Q3684">
            <v>0</v>
          </cell>
        </row>
        <row r="3685">
          <cell r="N3685"/>
          <cell r="O3685"/>
          <cell r="P3685"/>
          <cell r="Q3685">
            <v>0</v>
          </cell>
        </row>
        <row r="3686">
          <cell r="N3686"/>
          <cell r="O3686"/>
          <cell r="P3686"/>
          <cell r="Q3686">
            <v>0</v>
          </cell>
        </row>
        <row r="3687">
          <cell r="N3687"/>
          <cell r="O3687"/>
          <cell r="P3687"/>
          <cell r="Q3687">
            <v>0</v>
          </cell>
        </row>
        <row r="3688">
          <cell r="N3688"/>
          <cell r="O3688"/>
          <cell r="P3688"/>
          <cell r="Q3688">
            <v>0</v>
          </cell>
        </row>
        <row r="3689">
          <cell r="N3689"/>
          <cell r="O3689"/>
          <cell r="P3689"/>
          <cell r="Q3689">
            <v>0</v>
          </cell>
        </row>
        <row r="3690">
          <cell r="N3690"/>
          <cell r="O3690"/>
          <cell r="P3690"/>
          <cell r="Q3690">
            <v>0</v>
          </cell>
        </row>
        <row r="3691">
          <cell r="N3691"/>
          <cell r="O3691"/>
          <cell r="P3691"/>
          <cell r="Q3691">
            <v>0</v>
          </cell>
        </row>
        <row r="3692">
          <cell r="N3692"/>
          <cell r="O3692"/>
          <cell r="P3692"/>
          <cell r="Q3692">
            <v>0</v>
          </cell>
        </row>
        <row r="3693">
          <cell r="N3693"/>
          <cell r="O3693"/>
          <cell r="P3693"/>
          <cell r="Q3693">
            <v>0</v>
          </cell>
        </row>
        <row r="3694">
          <cell r="N3694"/>
          <cell r="O3694"/>
          <cell r="P3694"/>
          <cell r="Q3694">
            <v>0</v>
          </cell>
        </row>
        <row r="3695">
          <cell r="N3695"/>
          <cell r="O3695"/>
          <cell r="P3695"/>
          <cell r="Q3695">
            <v>0</v>
          </cell>
        </row>
        <row r="3696">
          <cell r="N3696"/>
          <cell r="O3696"/>
          <cell r="P3696"/>
          <cell r="Q3696">
            <v>0</v>
          </cell>
        </row>
        <row r="3697">
          <cell r="N3697"/>
          <cell r="O3697"/>
          <cell r="P3697"/>
          <cell r="Q3697">
            <v>0</v>
          </cell>
        </row>
        <row r="3698">
          <cell r="N3698"/>
          <cell r="O3698"/>
          <cell r="P3698"/>
          <cell r="Q3698">
            <v>0</v>
          </cell>
        </row>
        <row r="3699">
          <cell r="N3699"/>
          <cell r="O3699"/>
          <cell r="P3699"/>
          <cell r="Q3699">
            <v>0</v>
          </cell>
        </row>
        <row r="3700">
          <cell r="N3700"/>
          <cell r="O3700"/>
          <cell r="P3700"/>
          <cell r="Q3700">
            <v>0</v>
          </cell>
        </row>
        <row r="3701">
          <cell r="N3701"/>
          <cell r="O3701"/>
          <cell r="P3701"/>
          <cell r="Q3701">
            <v>0</v>
          </cell>
        </row>
        <row r="3702">
          <cell r="N3702"/>
          <cell r="O3702"/>
          <cell r="P3702"/>
          <cell r="Q3702">
            <v>0</v>
          </cell>
        </row>
        <row r="3703">
          <cell r="N3703"/>
          <cell r="O3703"/>
          <cell r="P3703"/>
          <cell r="Q3703">
            <v>0</v>
          </cell>
        </row>
        <row r="3704">
          <cell r="N3704"/>
          <cell r="O3704"/>
          <cell r="P3704"/>
          <cell r="Q3704">
            <v>0</v>
          </cell>
        </row>
        <row r="3705">
          <cell r="N3705"/>
          <cell r="O3705"/>
          <cell r="P3705"/>
          <cell r="Q3705">
            <v>0</v>
          </cell>
        </row>
        <row r="3706">
          <cell r="N3706"/>
          <cell r="O3706"/>
          <cell r="P3706"/>
          <cell r="Q3706">
            <v>0</v>
          </cell>
        </row>
        <row r="3707">
          <cell r="N3707"/>
          <cell r="O3707"/>
          <cell r="P3707"/>
          <cell r="Q3707">
            <v>0</v>
          </cell>
        </row>
        <row r="3708">
          <cell r="N3708"/>
          <cell r="O3708"/>
          <cell r="P3708"/>
          <cell r="Q3708">
            <v>0</v>
          </cell>
        </row>
        <row r="3709">
          <cell r="N3709"/>
          <cell r="O3709"/>
          <cell r="P3709"/>
          <cell r="Q3709">
            <v>0</v>
          </cell>
        </row>
        <row r="3710">
          <cell r="N3710"/>
          <cell r="O3710"/>
          <cell r="P3710"/>
          <cell r="Q3710">
            <v>0</v>
          </cell>
        </row>
        <row r="3711">
          <cell r="N3711"/>
          <cell r="O3711"/>
          <cell r="P3711"/>
          <cell r="Q3711">
            <v>0</v>
          </cell>
        </row>
        <row r="3712">
          <cell r="N3712"/>
          <cell r="O3712"/>
          <cell r="P3712"/>
          <cell r="Q3712">
            <v>0</v>
          </cell>
        </row>
        <row r="3713">
          <cell r="N3713"/>
          <cell r="O3713"/>
          <cell r="P3713"/>
          <cell r="Q3713">
            <v>0</v>
          </cell>
        </row>
        <row r="3714">
          <cell r="N3714"/>
          <cell r="O3714"/>
          <cell r="P3714"/>
          <cell r="Q3714">
            <v>0</v>
          </cell>
        </row>
        <row r="3715">
          <cell r="N3715"/>
          <cell r="O3715"/>
          <cell r="P3715"/>
          <cell r="Q3715">
            <v>0</v>
          </cell>
        </row>
        <row r="3716">
          <cell r="N3716"/>
          <cell r="O3716"/>
          <cell r="P3716"/>
          <cell r="Q3716">
            <v>0</v>
          </cell>
        </row>
        <row r="3717">
          <cell r="N3717"/>
          <cell r="O3717"/>
          <cell r="P3717"/>
          <cell r="Q3717">
            <v>0</v>
          </cell>
        </row>
        <row r="3718">
          <cell r="N3718"/>
          <cell r="O3718"/>
          <cell r="P3718"/>
          <cell r="Q3718">
            <v>0</v>
          </cell>
        </row>
        <row r="3719">
          <cell r="N3719"/>
          <cell r="O3719"/>
          <cell r="P3719"/>
          <cell r="Q3719">
            <v>0</v>
          </cell>
        </row>
        <row r="3720">
          <cell r="N3720"/>
          <cell r="O3720"/>
          <cell r="P3720"/>
          <cell r="Q3720">
            <v>0</v>
          </cell>
        </row>
        <row r="3721">
          <cell r="N3721"/>
          <cell r="O3721"/>
          <cell r="P3721"/>
          <cell r="Q3721">
            <v>0</v>
          </cell>
        </row>
        <row r="3722">
          <cell r="N3722"/>
          <cell r="O3722"/>
          <cell r="P3722"/>
          <cell r="Q3722">
            <v>0</v>
          </cell>
        </row>
        <row r="3723">
          <cell r="N3723"/>
          <cell r="O3723"/>
          <cell r="P3723"/>
          <cell r="Q3723">
            <v>0</v>
          </cell>
        </row>
        <row r="3724">
          <cell r="N3724"/>
          <cell r="O3724"/>
          <cell r="P3724"/>
          <cell r="Q3724">
            <v>0</v>
          </cell>
        </row>
        <row r="3725">
          <cell r="N3725"/>
          <cell r="O3725"/>
          <cell r="P3725"/>
          <cell r="Q3725">
            <v>0</v>
          </cell>
        </row>
        <row r="3726">
          <cell r="N3726"/>
          <cell r="O3726"/>
          <cell r="P3726"/>
          <cell r="Q3726">
            <v>0</v>
          </cell>
        </row>
        <row r="3727">
          <cell r="N3727"/>
          <cell r="O3727"/>
          <cell r="P3727"/>
          <cell r="Q3727">
            <v>0</v>
          </cell>
        </row>
        <row r="3728">
          <cell r="N3728"/>
          <cell r="O3728"/>
          <cell r="P3728"/>
          <cell r="Q3728">
            <v>0</v>
          </cell>
        </row>
        <row r="3729">
          <cell r="N3729"/>
          <cell r="O3729"/>
          <cell r="P3729"/>
          <cell r="Q3729">
            <v>0</v>
          </cell>
        </row>
        <row r="3730">
          <cell r="N3730"/>
          <cell r="O3730"/>
          <cell r="P3730"/>
          <cell r="Q3730">
            <v>0</v>
          </cell>
        </row>
        <row r="3731">
          <cell r="N3731"/>
          <cell r="O3731"/>
          <cell r="P3731"/>
          <cell r="Q3731">
            <v>0</v>
          </cell>
        </row>
        <row r="3732">
          <cell r="N3732"/>
          <cell r="O3732"/>
          <cell r="P3732"/>
          <cell r="Q3732">
            <v>0</v>
          </cell>
        </row>
        <row r="3733">
          <cell r="N3733"/>
          <cell r="O3733"/>
          <cell r="P3733"/>
          <cell r="Q3733">
            <v>0</v>
          </cell>
        </row>
        <row r="3734">
          <cell r="N3734"/>
          <cell r="O3734"/>
          <cell r="P3734"/>
          <cell r="Q3734">
            <v>0</v>
          </cell>
        </row>
        <row r="3735">
          <cell r="N3735"/>
          <cell r="O3735"/>
          <cell r="P3735"/>
          <cell r="Q3735">
            <v>0</v>
          </cell>
        </row>
        <row r="3736">
          <cell r="N3736"/>
          <cell r="O3736"/>
          <cell r="P3736"/>
          <cell r="Q3736">
            <v>0</v>
          </cell>
        </row>
        <row r="3737">
          <cell r="N3737"/>
          <cell r="O3737"/>
          <cell r="P3737"/>
          <cell r="Q3737">
            <v>0</v>
          </cell>
        </row>
        <row r="3738">
          <cell r="N3738"/>
          <cell r="O3738"/>
          <cell r="P3738"/>
          <cell r="Q3738">
            <v>0</v>
          </cell>
        </row>
        <row r="3739">
          <cell r="N3739"/>
          <cell r="O3739"/>
          <cell r="P3739"/>
          <cell r="Q3739">
            <v>0</v>
          </cell>
        </row>
        <row r="3740">
          <cell r="N3740"/>
          <cell r="O3740"/>
          <cell r="P3740"/>
          <cell r="Q3740">
            <v>0</v>
          </cell>
        </row>
        <row r="3741">
          <cell r="N3741"/>
          <cell r="O3741"/>
          <cell r="P3741"/>
          <cell r="Q3741">
            <v>0</v>
          </cell>
        </row>
        <row r="3742">
          <cell r="N3742"/>
          <cell r="O3742"/>
          <cell r="P3742"/>
          <cell r="Q3742">
            <v>0</v>
          </cell>
        </row>
        <row r="3743">
          <cell r="N3743"/>
          <cell r="O3743"/>
          <cell r="P3743"/>
          <cell r="Q3743">
            <v>0</v>
          </cell>
        </row>
        <row r="3744">
          <cell r="N3744"/>
          <cell r="O3744"/>
          <cell r="P3744"/>
          <cell r="Q3744">
            <v>0</v>
          </cell>
        </row>
        <row r="3745">
          <cell r="N3745"/>
          <cell r="O3745"/>
          <cell r="P3745"/>
          <cell r="Q3745">
            <v>0</v>
          </cell>
        </row>
        <row r="3746">
          <cell r="N3746"/>
          <cell r="O3746"/>
          <cell r="P3746"/>
          <cell r="Q3746">
            <v>0</v>
          </cell>
        </row>
        <row r="3747">
          <cell r="N3747"/>
          <cell r="O3747"/>
          <cell r="P3747"/>
          <cell r="Q3747">
            <v>0</v>
          </cell>
        </row>
        <row r="3748">
          <cell r="N3748"/>
          <cell r="O3748"/>
          <cell r="P3748"/>
          <cell r="Q3748">
            <v>0</v>
          </cell>
        </row>
        <row r="3749">
          <cell r="N3749"/>
          <cell r="O3749"/>
          <cell r="P3749"/>
          <cell r="Q3749">
            <v>0</v>
          </cell>
        </row>
        <row r="3750">
          <cell r="N3750"/>
          <cell r="O3750"/>
          <cell r="P3750"/>
          <cell r="Q3750">
            <v>0</v>
          </cell>
        </row>
        <row r="3751">
          <cell r="N3751"/>
          <cell r="O3751"/>
          <cell r="P3751"/>
          <cell r="Q3751">
            <v>0</v>
          </cell>
        </row>
        <row r="3752">
          <cell r="N3752"/>
          <cell r="O3752"/>
          <cell r="P3752"/>
          <cell r="Q3752">
            <v>0</v>
          </cell>
        </row>
        <row r="3753">
          <cell r="N3753"/>
          <cell r="O3753"/>
          <cell r="P3753"/>
          <cell r="Q3753">
            <v>0</v>
          </cell>
        </row>
        <row r="3754">
          <cell r="N3754"/>
          <cell r="O3754"/>
          <cell r="P3754"/>
          <cell r="Q3754">
            <v>0</v>
          </cell>
        </row>
        <row r="3755">
          <cell r="N3755"/>
          <cell r="O3755"/>
          <cell r="P3755"/>
          <cell r="Q3755">
            <v>0</v>
          </cell>
        </row>
        <row r="3756">
          <cell r="N3756"/>
          <cell r="O3756"/>
          <cell r="P3756"/>
          <cell r="Q3756">
            <v>0</v>
          </cell>
        </row>
        <row r="3757">
          <cell r="N3757"/>
          <cell r="O3757"/>
          <cell r="P3757"/>
          <cell r="Q3757">
            <v>0</v>
          </cell>
        </row>
        <row r="3758">
          <cell r="N3758"/>
          <cell r="O3758"/>
          <cell r="P3758"/>
          <cell r="Q3758">
            <v>0</v>
          </cell>
        </row>
        <row r="3759">
          <cell r="N3759"/>
          <cell r="O3759"/>
          <cell r="P3759"/>
          <cell r="Q3759">
            <v>0</v>
          </cell>
        </row>
        <row r="3760">
          <cell r="N3760"/>
          <cell r="O3760"/>
          <cell r="P3760"/>
          <cell r="Q3760">
            <v>0</v>
          </cell>
        </row>
        <row r="3761">
          <cell r="N3761"/>
          <cell r="O3761"/>
          <cell r="P3761"/>
          <cell r="Q3761">
            <v>0</v>
          </cell>
        </row>
        <row r="3762">
          <cell r="N3762"/>
          <cell r="O3762"/>
          <cell r="P3762"/>
          <cell r="Q3762">
            <v>0</v>
          </cell>
        </row>
        <row r="3763">
          <cell r="N3763"/>
          <cell r="O3763"/>
          <cell r="P3763"/>
          <cell r="Q3763">
            <v>0</v>
          </cell>
        </row>
        <row r="3764">
          <cell r="N3764"/>
          <cell r="O3764"/>
          <cell r="P3764"/>
          <cell r="Q3764">
            <v>0</v>
          </cell>
        </row>
        <row r="3765">
          <cell r="N3765"/>
          <cell r="O3765"/>
          <cell r="P3765"/>
          <cell r="Q3765">
            <v>0</v>
          </cell>
        </row>
        <row r="3766">
          <cell r="N3766"/>
          <cell r="O3766"/>
          <cell r="P3766"/>
          <cell r="Q3766">
            <v>0</v>
          </cell>
        </row>
        <row r="3767">
          <cell r="N3767"/>
          <cell r="O3767"/>
          <cell r="P3767"/>
          <cell r="Q3767">
            <v>0</v>
          </cell>
        </row>
        <row r="3768">
          <cell r="N3768"/>
          <cell r="O3768"/>
          <cell r="P3768"/>
          <cell r="Q3768">
            <v>0</v>
          </cell>
        </row>
        <row r="3769">
          <cell r="N3769"/>
          <cell r="O3769"/>
          <cell r="P3769"/>
          <cell r="Q3769">
            <v>0</v>
          </cell>
        </row>
        <row r="3770">
          <cell r="N3770"/>
          <cell r="O3770"/>
          <cell r="P3770"/>
          <cell r="Q3770">
            <v>0</v>
          </cell>
        </row>
        <row r="3771">
          <cell r="N3771"/>
          <cell r="O3771"/>
          <cell r="P3771"/>
          <cell r="Q3771">
            <v>0</v>
          </cell>
        </row>
        <row r="3772">
          <cell r="N3772"/>
          <cell r="O3772"/>
          <cell r="P3772"/>
          <cell r="Q3772">
            <v>0</v>
          </cell>
        </row>
        <row r="3773">
          <cell r="N3773"/>
          <cell r="O3773"/>
          <cell r="P3773"/>
          <cell r="Q3773">
            <v>0</v>
          </cell>
        </row>
        <row r="3774">
          <cell r="N3774"/>
          <cell r="O3774"/>
          <cell r="P3774"/>
          <cell r="Q3774">
            <v>0</v>
          </cell>
        </row>
        <row r="3775">
          <cell r="N3775"/>
          <cell r="O3775"/>
          <cell r="P3775"/>
          <cell r="Q3775">
            <v>0</v>
          </cell>
        </row>
        <row r="3776">
          <cell r="N3776"/>
          <cell r="O3776"/>
          <cell r="P3776"/>
          <cell r="Q3776">
            <v>0</v>
          </cell>
        </row>
        <row r="3777">
          <cell r="N3777"/>
          <cell r="O3777"/>
          <cell r="P3777"/>
          <cell r="Q3777">
            <v>0</v>
          </cell>
        </row>
        <row r="3778">
          <cell r="N3778"/>
          <cell r="O3778"/>
          <cell r="P3778"/>
          <cell r="Q3778">
            <v>0</v>
          </cell>
        </row>
        <row r="3779">
          <cell r="N3779"/>
          <cell r="O3779"/>
          <cell r="P3779"/>
          <cell r="Q3779">
            <v>0</v>
          </cell>
        </row>
        <row r="3780">
          <cell r="N3780"/>
          <cell r="O3780"/>
          <cell r="P3780"/>
          <cell r="Q3780">
            <v>0</v>
          </cell>
        </row>
        <row r="3781">
          <cell r="N3781"/>
          <cell r="O3781"/>
          <cell r="P3781"/>
          <cell r="Q3781">
            <v>0</v>
          </cell>
        </row>
        <row r="3782">
          <cell r="N3782"/>
          <cell r="O3782"/>
          <cell r="P3782"/>
          <cell r="Q3782">
            <v>0</v>
          </cell>
        </row>
        <row r="3783">
          <cell r="N3783"/>
          <cell r="O3783"/>
          <cell r="P3783"/>
          <cell r="Q3783">
            <v>0</v>
          </cell>
        </row>
        <row r="3784">
          <cell r="N3784"/>
          <cell r="O3784"/>
          <cell r="P3784"/>
          <cell r="Q3784">
            <v>0</v>
          </cell>
        </row>
        <row r="3785">
          <cell r="N3785"/>
          <cell r="O3785"/>
          <cell r="P3785"/>
          <cell r="Q3785">
            <v>0</v>
          </cell>
        </row>
        <row r="3786">
          <cell r="N3786"/>
          <cell r="O3786"/>
          <cell r="P3786"/>
          <cell r="Q3786">
            <v>0</v>
          </cell>
        </row>
        <row r="3787">
          <cell r="N3787"/>
          <cell r="O3787"/>
          <cell r="P3787"/>
          <cell r="Q3787">
            <v>0</v>
          </cell>
        </row>
        <row r="3788">
          <cell r="N3788"/>
          <cell r="O3788"/>
          <cell r="P3788"/>
          <cell r="Q3788">
            <v>0</v>
          </cell>
        </row>
        <row r="3789">
          <cell r="N3789"/>
          <cell r="O3789"/>
          <cell r="P3789"/>
          <cell r="Q3789">
            <v>0</v>
          </cell>
        </row>
        <row r="3790">
          <cell r="N3790"/>
          <cell r="O3790"/>
          <cell r="P3790"/>
          <cell r="Q3790">
            <v>0</v>
          </cell>
        </row>
        <row r="3791">
          <cell r="N3791"/>
          <cell r="O3791"/>
          <cell r="P3791"/>
          <cell r="Q3791">
            <v>0</v>
          </cell>
        </row>
        <row r="3792">
          <cell r="N3792"/>
          <cell r="O3792"/>
          <cell r="P3792"/>
          <cell r="Q3792">
            <v>0</v>
          </cell>
        </row>
        <row r="3793">
          <cell r="N3793"/>
          <cell r="O3793"/>
          <cell r="P3793"/>
          <cell r="Q3793">
            <v>0</v>
          </cell>
        </row>
        <row r="3794">
          <cell r="N3794"/>
          <cell r="O3794"/>
          <cell r="P3794"/>
          <cell r="Q3794">
            <v>0</v>
          </cell>
        </row>
        <row r="3795">
          <cell r="N3795"/>
          <cell r="O3795"/>
          <cell r="P3795"/>
          <cell r="Q3795">
            <v>0</v>
          </cell>
        </row>
        <row r="3796">
          <cell r="N3796"/>
          <cell r="O3796"/>
          <cell r="P3796"/>
          <cell r="Q3796">
            <v>0</v>
          </cell>
        </row>
        <row r="3797">
          <cell r="N3797"/>
          <cell r="O3797"/>
          <cell r="P3797"/>
          <cell r="Q3797">
            <v>0</v>
          </cell>
        </row>
        <row r="3798">
          <cell r="N3798"/>
          <cell r="O3798"/>
          <cell r="P3798"/>
          <cell r="Q3798">
            <v>0</v>
          </cell>
        </row>
        <row r="3799">
          <cell r="N3799"/>
          <cell r="O3799"/>
          <cell r="P3799"/>
          <cell r="Q3799">
            <v>0</v>
          </cell>
        </row>
        <row r="3800">
          <cell r="N3800"/>
          <cell r="O3800"/>
          <cell r="P3800"/>
          <cell r="Q3800">
            <v>0</v>
          </cell>
        </row>
        <row r="3801">
          <cell r="N3801"/>
          <cell r="O3801"/>
          <cell r="P3801"/>
          <cell r="Q3801">
            <v>0</v>
          </cell>
        </row>
        <row r="3802">
          <cell r="N3802"/>
          <cell r="O3802"/>
          <cell r="P3802"/>
          <cell r="Q3802">
            <v>0</v>
          </cell>
        </row>
        <row r="3803">
          <cell r="N3803"/>
          <cell r="O3803"/>
          <cell r="P3803"/>
          <cell r="Q3803">
            <v>0</v>
          </cell>
        </row>
        <row r="3804">
          <cell r="N3804"/>
          <cell r="O3804"/>
          <cell r="P3804"/>
          <cell r="Q3804">
            <v>0</v>
          </cell>
        </row>
        <row r="3805">
          <cell r="N3805"/>
          <cell r="O3805"/>
          <cell r="P3805"/>
          <cell r="Q3805">
            <v>0</v>
          </cell>
        </row>
        <row r="3806">
          <cell r="N3806"/>
          <cell r="O3806"/>
          <cell r="P3806"/>
          <cell r="Q3806">
            <v>0</v>
          </cell>
        </row>
        <row r="3807">
          <cell r="N3807"/>
          <cell r="O3807"/>
          <cell r="P3807"/>
          <cell r="Q3807">
            <v>0</v>
          </cell>
        </row>
        <row r="3808">
          <cell r="N3808"/>
          <cell r="O3808"/>
          <cell r="P3808"/>
          <cell r="Q3808">
            <v>0</v>
          </cell>
        </row>
        <row r="3809">
          <cell r="N3809"/>
          <cell r="O3809"/>
          <cell r="P3809"/>
          <cell r="Q3809">
            <v>0</v>
          </cell>
        </row>
        <row r="3810">
          <cell r="N3810"/>
          <cell r="O3810"/>
          <cell r="P3810"/>
          <cell r="Q3810">
            <v>0</v>
          </cell>
        </row>
        <row r="3811">
          <cell r="N3811"/>
          <cell r="O3811"/>
          <cell r="P3811"/>
          <cell r="Q3811">
            <v>0</v>
          </cell>
        </row>
        <row r="3812">
          <cell r="N3812"/>
          <cell r="O3812"/>
          <cell r="P3812"/>
          <cell r="Q3812">
            <v>0</v>
          </cell>
        </row>
        <row r="3813">
          <cell r="N3813"/>
          <cell r="O3813"/>
          <cell r="P3813"/>
          <cell r="Q3813">
            <v>0</v>
          </cell>
        </row>
        <row r="3814">
          <cell r="N3814"/>
          <cell r="O3814"/>
          <cell r="P3814"/>
          <cell r="Q3814">
            <v>0</v>
          </cell>
        </row>
        <row r="3815">
          <cell r="N3815"/>
          <cell r="O3815"/>
          <cell r="P3815"/>
          <cell r="Q3815">
            <v>0</v>
          </cell>
        </row>
        <row r="3816">
          <cell r="N3816"/>
          <cell r="O3816"/>
          <cell r="P3816"/>
          <cell r="Q3816">
            <v>0</v>
          </cell>
        </row>
        <row r="3817">
          <cell r="N3817"/>
          <cell r="O3817"/>
          <cell r="P3817"/>
          <cell r="Q3817">
            <v>0</v>
          </cell>
        </row>
        <row r="3818">
          <cell r="N3818"/>
          <cell r="O3818"/>
          <cell r="P3818"/>
          <cell r="Q3818">
            <v>0</v>
          </cell>
        </row>
        <row r="3819">
          <cell r="N3819"/>
          <cell r="O3819"/>
          <cell r="P3819"/>
          <cell r="Q3819">
            <v>0</v>
          </cell>
        </row>
        <row r="3820">
          <cell r="N3820"/>
          <cell r="O3820"/>
          <cell r="P3820"/>
          <cell r="Q3820">
            <v>0</v>
          </cell>
        </row>
        <row r="3821">
          <cell r="N3821"/>
          <cell r="O3821"/>
          <cell r="P3821"/>
          <cell r="Q3821">
            <v>0</v>
          </cell>
        </row>
        <row r="3822">
          <cell r="N3822"/>
          <cell r="O3822"/>
          <cell r="P3822"/>
          <cell r="Q3822">
            <v>0</v>
          </cell>
        </row>
        <row r="3823">
          <cell r="N3823"/>
          <cell r="O3823"/>
          <cell r="P3823"/>
          <cell r="Q3823">
            <v>0</v>
          </cell>
        </row>
        <row r="3824">
          <cell r="N3824"/>
          <cell r="O3824"/>
          <cell r="P3824"/>
          <cell r="Q3824">
            <v>0</v>
          </cell>
        </row>
        <row r="3825">
          <cell r="N3825"/>
          <cell r="O3825"/>
          <cell r="P3825"/>
          <cell r="Q3825">
            <v>0</v>
          </cell>
        </row>
        <row r="3826">
          <cell r="N3826"/>
          <cell r="O3826"/>
          <cell r="P3826"/>
          <cell r="Q3826">
            <v>0</v>
          </cell>
        </row>
        <row r="3827">
          <cell r="N3827"/>
          <cell r="O3827"/>
          <cell r="P3827"/>
          <cell r="Q3827">
            <v>0</v>
          </cell>
        </row>
        <row r="3828">
          <cell r="N3828"/>
          <cell r="O3828"/>
          <cell r="P3828"/>
          <cell r="Q3828">
            <v>0</v>
          </cell>
        </row>
        <row r="3829">
          <cell r="N3829"/>
          <cell r="O3829"/>
          <cell r="P3829"/>
          <cell r="Q3829">
            <v>0</v>
          </cell>
        </row>
        <row r="3830">
          <cell r="N3830"/>
          <cell r="O3830"/>
          <cell r="P3830"/>
          <cell r="Q3830">
            <v>0</v>
          </cell>
        </row>
        <row r="3831">
          <cell r="N3831"/>
          <cell r="O3831"/>
          <cell r="P3831"/>
          <cell r="Q3831">
            <v>0</v>
          </cell>
        </row>
        <row r="3832">
          <cell r="N3832"/>
          <cell r="O3832"/>
          <cell r="P3832"/>
          <cell r="Q3832">
            <v>0</v>
          </cell>
        </row>
        <row r="3833">
          <cell r="N3833"/>
          <cell r="O3833"/>
          <cell r="P3833"/>
          <cell r="Q3833">
            <v>0</v>
          </cell>
        </row>
        <row r="3834">
          <cell r="N3834"/>
          <cell r="O3834"/>
          <cell r="P3834"/>
          <cell r="Q3834">
            <v>0</v>
          </cell>
        </row>
        <row r="3835">
          <cell r="N3835"/>
          <cell r="O3835"/>
          <cell r="P3835"/>
          <cell r="Q3835">
            <v>0</v>
          </cell>
        </row>
        <row r="3836">
          <cell r="N3836"/>
          <cell r="O3836"/>
          <cell r="P3836"/>
          <cell r="Q3836">
            <v>0</v>
          </cell>
        </row>
        <row r="3837">
          <cell r="N3837"/>
          <cell r="O3837"/>
          <cell r="P3837"/>
          <cell r="Q3837">
            <v>0</v>
          </cell>
        </row>
        <row r="3838">
          <cell r="N3838"/>
          <cell r="O3838"/>
          <cell r="P3838"/>
          <cell r="Q3838">
            <v>0</v>
          </cell>
        </row>
        <row r="3839">
          <cell r="N3839"/>
          <cell r="O3839"/>
          <cell r="P3839"/>
          <cell r="Q3839">
            <v>0</v>
          </cell>
        </row>
        <row r="3840">
          <cell r="N3840"/>
          <cell r="O3840"/>
          <cell r="P3840"/>
          <cell r="Q3840">
            <v>0</v>
          </cell>
        </row>
        <row r="3841">
          <cell r="N3841"/>
          <cell r="O3841"/>
          <cell r="P3841"/>
          <cell r="Q3841">
            <v>0</v>
          </cell>
        </row>
        <row r="3842">
          <cell r="N3842"/>
          <cell r="O3842"/>
          <cell r="P3842"/>
          <cell r="Q3842">
            <v>0</v>
          </cell>
        </row>
        <row r="3843">
          <cell r="N3843"/>
          <cell r="O3843"/>
          <cell r="P3843"/>
          <cell r="Q3843">
            <v>0</v>
          </cell>
        </row>
        <row r="3844">
          <cell r="N3844"/>
          <cell r="O3844"/>
          <cell r="P3844"/>
          <cell r="Q3844">
            <v>0</v>
          </cell>
        </row>
        <row r="3845">
          <cell r="N3845"/>
          <cell r="O3845"/>
          <cell r="P3845"/>
          <cell r="Q3845">
            <v>0</v>
          </cell>
        </row>
        <row r="3846">
          <cell r="N3846"/>
          <cell r="O3846"/>
          <cell r="P3846"/>
          <cell r="Q3846">
            <v>0</v>
          </cell>
        </row>
        <row r="3847">
          <cell r="N3847"/>
          <cell r="O3847"/>
          <cell r="P3847"/>
          <cell r="Q3847">
            <v>0</v>
          </cell>
        </row>
        <row r="3848">
          <cell r="N3848"/>
          <cell r="O3848"/>
          <cell r="P3848"/>
          <cell r="Q3848">
            <v>0</v>
          </cell>
        </row>
        <row r="3849">
          <cell r="N3849"/>
          <cell r="O3849"/>
          <cell r="P3849"/>
          <cell r="Q3849">
            <v>0</v>
          </cell>
        </row>
        <row r="3850">
          <cell r="N3850"/>
          <cell r="O3850"/>
          <cell r="P3850"/>
          <cell r="Q3850">
            <v>0</v>
          </cell>
        </row>
        <row r="3851">
          <cell r="N3851"/>
          <cell r="O3851"/>
          <cell r="P3851"/>
          <cell r="Q3851">
            <v>0</v>
          </cell>
        </row>
        <row r="3852">
          <cell r="N3852"/>
          <cell r="O3852"/>
          <cell r="P3852"/>
          <cell r="Q3852">
            <v>0</v>
          </cell>
        </row>
        <row r="3853">
          <cell r="N3853"/>
          <cell r="O3853"/>
          <cell r="P3853"/>
          <cell r="Q3853">
            <v>0</v>
          </cell>
        </row>
        <row r="3854">
          <cell r="N3854"/>
          <cell r="O3854"/>
          <cell r="P3854"/>
          <cell r="Q3854">
            <v>0</v>
          </cell>
        </row>
        <row r="3855">
          <cell r="N3855"/>
          <cell r="O3855"/>
          <cell r="P3855"/>
          <cell r="Q3855">
            <v>0</v>
          </cell>
        </row>
        <row r="3856">
          <cell r="N3856"/>
          <cell r="O3856"/>
          <cell r="P3856"/>
          <cell r="Q3856">
            <v>0</v>
          </cell>
        </row>
        <row r="3857">
          <cell r="N3857"/>
          <cell r="O3857"/>
          <cell r="P3857"/>
          <cell r="Q3857">
            <v>0</v>
          </cell>
        </row>
        <row r="3858">
          <cell r="N3858"/>
          <cell r="O3858"/>
          <cell r="P3858"/>
          <cell r="Q3858">
            <v>0</v>
          </cell>
        </row>
        <row r="3859">
          <cell r="N3859"/>
          <cell r="O3859"/>
          <cell r="P3859"/>
          <cell r="Q3859">
            <v>0</v>
          </cell>
        </row>
        <row r="3860">
          <cell r="N3860"/>
          <cell r="O3860"/>
          <cell r="P3860"/>
          <cell r="Q3860">
            <v>0</v>
          </cell>
        </row>
        <row r="3861">
          <cell r="N3861"/>
          <cell r="O3861"/>
          <cell r="P3861"/>
          <cell r="Q3861">
            <v>0</v>
          </cell>
        </row>
        <row r="3862">
          <cell r="N3862"/>
          <cell r="O3862"/>
          <cell r="P3862"/>
          <cell r="Q3862">
            <v>0</v>
          </cell>
        </row>
        <row r="3863">
          <cell r="N3863"/>
          <cell r="O3863"/>
          <cell r="P3863"/>
          <cell r="Q3863">
            <v>0</v>
          </cell>
        </row>
        <row r="3864">
          <cell r="N3864"/>
          <cell r="O3864"/>
          <cell r="P3864"/>
          <cell r="Q3864">
            <v>0</v>
          </cell>
        </row>
        <row r="3865">
          <cell r="N3865"/>
          <cell r="O3865"/>
          <cell r="P3865"/>
          <cell r="Q3865">
            <v>0</v>
          </cell>
        </row>
        <row r="3866">
          <cell r="N3866"/>
          <cell r="O3866"/>
          <cell r="P3866"/>
          <cell r="Q3866">
            <v>0</v>
          </cell>
        </row>
        <row r="3867">
          <cell r="N3867"/>
          <cell r="O3867"/>
          <cell r="P3867"/>
          <cell r="Q3867">
            <v>0</v>
          </cell>
        </row>
        <row r="3868">
          <cell r="N3868"/>
          <cell r="O3868"/>
          <cell r="P3868"/>
          <cell r="Q3868">
            <v>0</v>
          </cell>
        </row>
        <row r="3869">
          <cell r="N3869"/>
          <cell r="O3869"/>
          <cell r="P3869"/>
          <cell r="Q3869">
            <v>0</v>
          </cell>
        </row>
        <row r="3870">
          <cell r="N3870"/>
          <cell r="O3870"/>
          <cell r="P3870"/>
          <cell r="Q3870">
            <v>0</v>
          </cell>
        </row>
        <row r="3871">
          <cell r="N3871"/>
          <cell r="O3871"/>
          <cell r="P3871"/>
          <cell r="Q3871">
            <v>0</v>
          </cell>
        </row>
        <row r="3872">
          <cell r="N3872"/>
          <cell r="O3872"/>
          <cell r="P3872"/>
          <cell r="Q3872">
            <v>0</v>
          </cell>
        </row>
        <row r="3873">
          <cell r="N3873"/>
          <cell r="O3873"/>
          <cell r="P3873"/>
          <cell r="Q3873">
            <v>0</v>
          </cell>
        </row>
        <row r="3874">
          <cell r="N3874"/>
          <cell r="O3874"/>
          <cell r="P3874"/>
          <cell r="Q3874">
            <v>0</v>
          </cell>
        </row>
        <row r="3875">
          <cell r="N3875"/>
          <cell r="O3875"/>
          <cell r="P3875"/>
          <cell r="Q3875">
            <v>0</v>
          </cell>
        </row>
        <row r="3876">
          <cell r="N3876"/>
          <cell r="O3876"/>
          <cell r="P3876"/>
          <cell r="Q3876">
            <v>0</v>
          </cell>
        </row>
        <row r="3877">
          <cell r="N3877"/>
          <cell r="O3877"/>
          <cell r="P3877"/>
          <cell r="Q3877">
            <v>0</v>
          </cell>
        </row>
        <row r="3878">
          <cell r="N3878"/>
          <cell r="O3878"/>
          <cell r="P3878"/>
          <cell r="Q3878">
            <v>0</v>
          </cell>
        </row>
        <row r="3879">
          <cell r="N3879"/>
          <cell r="O3879"/>
          <cell r="P3879"/>
          <cell r="Q3879">
            <v>0</v>
          </cell>
        </row>
        <row r="3880">
          <cell r="N3880"/>
          <cell r="O3880"/>
          <cell r="P3880"/>
          <cell r="Q3880">
            <v>0</v>
          </cell>
        </row>
        <row r="3881">
          <cell r="N3881"/>
          <cell r="O3881"/>
          <cell r="P3881"/>
          <cell r="Q3881">
            <v>0</v>
          </cell>
        </row>
        <row r="3882">
          <cell r="N3882"/>
          <cell r="O3882"/>
          <cell r="P3882"/>
          <cell r="Q3882">
            <v>0</v>
          </cell>
        </row>
        <row r="3883">
          <cell r="N3883"/>
          <cell r="O3883"/>
          <cell r="P3883"/>
          <cell r="Q3883">
            <v>0</v>
          </cell>
        </row>
        <row r="3884">
          <cell r="N3884"/>
          <cell r="O3884"/>
          <cell r="P3884"/>
          <cell r="Q3884">
            <v>0</v>
          </cell>
        </row>
        <row r="3885">
          <cell r="N3885"/>
          <cell r="O3885"/>
          <cell r="P3885"/>
          <cell r="Q3885">
            <v>0</v>
          </cell>
        </row>
        <row r="3886">
          <cell r="N3886"/>
          <cell r="O3886"/>
          <cell r="P3886"/>
          <cell r="Q3886">
            <v>0</v>
          </cell>
        </row>
        <row r="3887">
          <cell r="N3887"/>
          <cell r="O3887"/>
          <cell r="P3887"/>
          <cell r="Q3887">
            <v>0</v>
          </cell>
        </row>
        <row r="3888">
          <cell r="N3888"/>
          <cell r="O3888"/>
          <cell r="P3888"/>
          <cell r="Q3888">
            <v>0</v>
          </cell>
        </row>
        <row r="3889">
          <cell r="N3889"/>
          <cell r="O3889"/>
          <cell r="P3889"/>
          <cell r="Q3889">
            <v>0</v>
          </cell>
        </row>
        <row r="3890">
          <cell r="N3890"/>
          <cell r="O3890"/>
          <cell r="P3890"/>
          <cell r="Q3890">
            <v>0</v>
          </cell>
        </row>
        <row r="3891">
          <cell r="N3891"/>
          <cell r="O3891"/>
          <cell r="P3891"/>
          <cell r="Q3891">
            <v>0</v>
          </cell>
        </row>
        <row r="3892">
          <cell r="N3892"/>
          <cell r="O3892"/>
          <cell r="P3892"/>
          <cell r="Q3892">
            <v>0</v>
          </cell>
        </row>
        <row r="3893">
          <cell r="N3893"/>
          <cell r="O3893"/>
          <cell r="P3893"/>
          <cell r="Q3893">
            <v>0</v>
          </cell>
        </row>
        <row r="3894">
          <cell r="N3894"/>
          <cell r="O3894"/>
          <cell r="P3894"/>
          <cell r="Q3894">
            <v>0</v>
          </cell>
        </row>
        <row r="3895">
          <cell r="N3895"/>
          <cell r="O3895"/>
          <cell r="P3895"/>
          <cell r="Q3895">
            <v>0</v>
          </cell>
        </row>
        <row r="3896">
          <cell r="N3896"/>
          <cell r="O3896"/>
          <cell r="P3896"/>
          <cell r="Q3896">
            <v>0</v>
          </cell>
        </row>
        <row r="3897">
          <cell r="N3897"/>
          <cell r="O3897"/>
          <cell r="P3897"/>
          <cell r="Q3897">
            <v>0</v>
          </cell>
        </row>
        <row r="3898">
          <cell r="N3898"/>
          <cell r="O3898"/>
          <cell r="P3898"/>
          <cell r="Q3898">
            <v>0</v>
          </cell>
        </row>
        <row r="3899">
          <cell r="N3899"/>
          <cell r="O3899"/>
          <cell r="P3899"/>
          <cell r="Q3899">
            <v>0</v>
          </cell>
        </row>
        <row r="3900">
          <cell r="N3900"/>
          <cell r="O3900"/>
          <cell r="P3900"/>
          <cell r="Q3900">
            <v>0</v>
          </cell>
        </row>
        <row r="3901">
          <cell r="N3901"/>
          <cell r="O3901"/>
          <cell r="P3901"/>
          <cell r="Q3901">
            <v>0</v>
          </cell>
        </row>
        <row r="3902">
          <cell r="N3902"/>
          <cell r="O3902"/>
          <cell r="P3902"/>
          <cell r="Q3902">
            <v>0</v>
          </cell>
        </row>
        <row r="3903">
          <cell r="N3903"/>
          <cell r="O3903"/>
          <cell r="P3903"/>
          <cell r="Q3903">
            <v>0</v>
          </cell>
        </row>
        <row r="3904">
          <cell r="N3904"/>
          <cell r="O3904"/>
          <cell r="P3904"/>
          <cell r="Q3904">
            <v>0</v>
          </cell>
        </row>
        <row r="3905">
          <cell r="N3905"/>
          <cell r="O3905"/>
          <cell r="P3905"/>
          <cell r="Q3905">
            <v>0</v>
          </cell>
        </row>
        <row r="3906">
          <cell r="N3906"/>
          <cell r="O3906"/>
          <cell r="P3906"/>
          <cell r="Q3906">
            <v>0</v>
          </cell>
        </row>
        <row r="3907">
          <cell r="N3907"/>
          <cell r="O3907"/>
          <cell r="P3907"/>
          <cell r="Q3907">
            <v>0</v>
          </cell>
        </row>
        <row r="3908">
          <cell r="N3908"/>
          <cell r="O3908"/>
          <cell r="P3908"/>
          <cell r="Q3908">
            <v>0</v>
          </cell>
        </row>
        <row r="3909">
          <cell r="N3909"/>
          <cell r="O3909"/>
          <cell r="P3909"/>
          <cell r="Q3909">
            <v>0</v>
          </cell>
        </row>
        <row r="3910">
          <cell r="N3910"/>
          <cell r="O3910"/>
          <cell r="P3910"/>
          <cell r="Q3910">
            <v>0</v>
          </cell>
        </row>
        <row r="3911">
          <cell r="N3911"/>
          <cell r="O3911"/>
          <cell r="P3911"/>
          <cell r="Q3911">
            <v>0</v>
          </cell>
        </row>
        <row r="3912">
          <cell r="N3912"/>
          <cell r="O3912"/>
          <cell r="P3912"/>
          <cell r="Q3912">
            <v>0</v>
          </cell>
        </row>
        <row r="3913">
          <cell r="N3913"/>
          <cell r="O3913"/>
          <cell r="P3913"/>
          <cell r="Q3913">
            <v>0</v>
          </cell>
        </row>
        <row r="3914">
          <cell r="N3914"/>
          <cell r="O3914"/>
          <cell r="P3914"/>
          <cell r="Q3914">
            <v>0</v>
          </cell>
        </row>
        <row r="3915">
          <cell r="N3915"/>
          <cell r="O3915"/>
          <cell r="P3915"/>
          <cell r="Q3915">
            <v>0</v>
          </cell>
        </row>
        <row r="3916">
          <cell r="N3916"/>
          <cell r="O3916"/>
          <cell r="P3916"/>
          <cell r="Q3916">
            <v>0</v>
          </cell>
        </row>
        <row r="3917">
          <cell r="N3917"/>
          <cell r="O3917"/>
          <cell r="P3917"/>
          <cell r="Q3917">
            <v>0</v>
          </cell>
        </row>
        <row r="3918">
          <cell r="N3918"/>
          <cell r="O3918"/>
          <cell r="P3918"/>
          <cell r="Q3918">
            <v>0</v>
          </cell>
        </row>
        <row r="3919">
          <cell r="N3919"/>
          <cell r="O3919"/>
          <cell r="P3919"/>
          <cell r="Q3919">
            <v>0</v>
          </cell>
        </row>
        <row r="3920">
          <cell r="N3920"/>
          <cell r="O3920"/>
          <cell r="P3920"/>
          <cell r="Q3920">
            <v>0</v>
          </cell>
        </row>
        <row r="3921">
          <cell r="N3921"/>
          <cell r="O3921"/>
          <cell r="P3921"/>
          <cell r="Q3921">
            <v>0</v>
          </cell>
        </row>
        <row r="3922">
          <cell r="N3922"/>
          <cell r="O3922"/>
          <cell r="P3922"/>
          <cell r="Q3922">
            <v>0</v>
          </cell>
        </row>
        <row r="3923">
          <cell r="N3923"/>
          <cell r="O3923"/>
          <cell r="P3923"/>
          <cell r="Q3923">
            <v>0</v>
          </cell>
        </row>
        <row r="3924">
          <cell r="N3924"/>
          <cell r="O3924"/>
          <cell r="P3924"/>
          <cell r="Q3924">
            <v>0</v>
          </cell>
        </row>
        <row r="3925">
          <cell r="N3925"/>
          <cell r="O3925"/>
          <cell r="P3925"/>
          <cell r="Q3925">
            <v>0</v>
          </cell>
        </row>
        <row r="3926">
          <cell r="N3926"/>
          <cell r="O3926"/>
          <cell r="P3926"/>
          <cell r="Q3926">
            <v>0</v>
          </cell>
        </row>
        <row r="3927">
          <cell r="N3927"/>
          <cell r="O3927"/>
          <cell r="P3927"/>
          <cell r="Q3927">
            <v>0</v>
          </cell>
        </row>
        <row r="3928">
          <cell r="N3928"/>
          <cell r="O3928"/>
          <cell r="P3928"/>
          <cell r="Q3928">
            <v>0</v>
          </cell>
        </row>
        <row r="3929">
          <cell r="N3929"/>
          <cell r="O3929"/>
          <cell r="P3929"/>
          <cell r="Q3929">
            <v>0</v>
          </cell>
        </row>
        <row r="3930">
          <cell r="N3930"/>
          <cell r="O3930"/>
          <cell r="P3930"/>
          <cell r="Q3930">
            <v>0</v>
          </cell>
        </row>
        <row r="3931">
          <cell r="N3931"/>
          <cell r="O3931"/>
          <cell r="P3931"/>
          <cell r="Q3931">
            <v>0</v>
          </cell>
        </row>
        <row r="3932">
          <cell r="N3932"/>
          <cell r="O3932"/>
          <cell r="P3932"/>
          <cell r="Q3932">
            <v>0</v>
          </cell>
        </row>
        <row r="3933">
          <cell r="N3933"/>
          <cell r="O3933"/>
          <cell r="P3933"/>
          <cell r="Q3933">
            <v>0</v>
          </cell>
        </row>
        <row r="3934">
          <cell r="N3934"/>
          <cell r="O3934"/>
          <cell r="P3934"/>
          <cell r="Q3934">
            <v>0</v>
          </cell>
        </row>
        <row r="3935">
          <cell r="N3935"/>
          <cell r="O3935"/>
          <cell r="P3935"/>
          <cell r="Q3935">
            <v>0</v>
          </cell>
        </row>
        <row r="3936">
          <cell r="N3936"/>
          <cell r="O3936"/>
          <cell r="P3936"/>
          <cell r="Q3936">
            <v>0</v>
          </cell>
        </row>
        <row r="3937">
          <cell r="N3937"/>
          <cell r="O3937"/>
          <cell r="P3937"/>
          <cell r="Q3937">
            <v>0</v>
          </cell>
        </row>
        <row r="3938">
          <cell r="N3938"/>
          <cell r="O3938"/>
          <cell r="P3938"/>
          <cell r="Q3938">
            <v>0</v>
          </cell>
        </row>
        <row r="3939">
          <cell r="N3939"/>
          <cell r="O3939"/>
          <cell r="P3939"/>
          <cell r="Q3939">
            <v>0</v>
          </cell>
        </row>
        <row r="3940">
          <cell r="N3940"/>
          <cell r="O3940"/>
          <cell r="P3940"/>
          <cell r="Q3940">
            <v>0</v>
          </cell>
        </row>
        <row r="3941">
          <cell r="N3941"/>
          <cell r="O3941"/>
          <cell r="P3941"/>
          <cell r="Q3941">
            <v>0</v>
          </cell>
        </row>
        <row r="3942">
          <cell r="N3942"/>
          <cell r="O3942"/>
          <cell r="P3942"/>
          <cell r="Q3942">
            <v>0</v>
          </cell>
        </row>
        <row r="3943">
          <cell r="N3943"/>
          <cell r="O3943"/>
          <cell r="P3943"/>
          <cell r="Q3943">
            <v>0</v>
          </cell>
        </row>
        <row r="3944">
          <cell r="N3944"/>
          <cell r="O3944"/>
          <cell r="P3944"/>
          <cell r="Q3944">
            <v>0</v>
          </cell>
        </row>
        <row r="3945">
          <cell r="N3945"/>
          <cell r="O3945"/>
          <cell r="P3945"/>
          <cell r="Q3945">
            <v>0</v>
          </cell>
        </row>
        <row r="3946">
          <cell r="N3946"/>
          <cell r="O3946"/>
          <cell r="P3946"/>
          <cell r="Q3946">
            <v>0</v>
          </cell>
        </row>
        <row r="3947">
          <cell r="N3947"/>
          <cell r="O3947"/>
          <cell r="P3947"/>
          <cell r="Q3947">
            <v>0</v>
          </cell>
        </row>
        <row r="3948">
          <cell r="N3948"/>
          <cell r="O3948"/>
          <cell r="P3948"/>
          <cell r="Q3948">
            <v>0</v>
          </cell>
        </row>
        <row r="3949">
          <cell r="N3949"/>
          <cell r="O3949"/>
          <cell r="P3949"/>
          <cell r="Q3949">
            <v>0</v>
          </cell>
        </row>
        <row r="3950">
          <cell r="N3950"/>
          <cell r="O3950"/>
          <cell r="P3950"/>
          <cell r="Q3950">
            <v>0</v>
          </cell>
        </row>
        <row r="3951">
          <cell r="N3951"/>
          <cell r="O3951"/>
          <cell r="P3951"/>
          <cell r="Q3951">
            <v>0</v>
          </cell>
        </row>
        <row r="3952">
          <cell r="N3952"/>
          <cell r="O3952"/>
          <cell r="P3952"/>
          <cell r="Q3952">
            <v>0</v>
          </cell>
        </row>
        <row r="3953">
          <cell r="N3953"/>
          <cell r="O3953"/>
          <cell r="P3953"/>
          <cell r="Q3953">
            <v>0</v>
          </cell>
        </row>
        <row r="3954">
          <cell r="N3954"/>
          <cell r="O3954"/>
          <cell r="P3954"/>
          <cell r="Q3954">
            <v>0</v>
          </cell>
        </row>
        <row r="3955">
          <cell r="N3955"/>
          <cell r="O3955"/>
          <cell r="P3955"/>
          <cell r="Q3955">
            <v>0</v>
          </cell>
        </row>
        <row r="3956">
          <cell r="N3956"/>
          <cell r="O3956"/>
          <cell r="P3956"/>
          <cell r="Q3956">
            <v>0</v>
          </cell>
        </row>
        <row r="3957">
          <cell r="N3957"/>
          <cell r="O3957"/>
          <cell r="P3957"/>
          <cell r="Q3957">
            <v>0</v>
          </cell>
        </row>
        <row r="3958">
          <cell r="N3958"/>
          <cell r="O3958"/>
          <cell r="P3958"/>
          <cell r="Q3958">
            <v>0</v>
          </cell>
        </row>
        <row r="3959">
          <cell r="N3959"/>
          <cell r="O3959"/>
          <cell r="P3959"/>
          <cell r="Q3959">
            <v>0</v>
          </cell>
        </row>
        <row r="3960">
          <cell r="N3960"/>
          <cell r="O3960"/>
          <cell r="P3960"/>
          <cell r="Q3960">
            <v>0</v>
          </cell>
        </row>
        <row r="3961">
          <cell r="N3961"/>
          <cell r="O3961"/>
          <cell r="P3961"/>
          <cell r="Q3961">
            <v>0</v>
          </cell>
        </row>
        <row r="3962">
          <cell r="N3962"/>
          <cell r="O3962"/>
          <cell r="P3962"/>
          <cell r="Q3962">
            <v>0</v>
          </cell>
        </row>
        <row r="3963">
          <cell r="N3963"/>
          <cell r="O3963"/>
          <cell r="P3963"/>
          <cell r="Q3963">
            <v>0</v>
          </cell>
        </row>
        <row r="3964">
          <cell r="N3964"/>
          <cell r="O3964"/>
          <cell r="P3964"/>
          <cell r="Q3964">
            <v>0</v>
          </cell>
        </row>
        <row r="3965">
          <cell r="N3965"/>
          <cell r="O3965"/>
          <cell r="P3965"/>
          <cell r="Q3965">
            <v>0</v>
          </cell>
        </row>
        <row r="3966">
          <cell r="N3966"/>
          <cell r="O3966"/>
          <cell r="P3966"/>
          <cell r="Q3966">
            <v>0</v>
          </cell>
        </row>
        <row r="3967">
          <cell r="N3967"/>
          <cell r="O3967"/>
          <cell r="P3967"/>
          <cell r="Q3967">
            <v>0</v>
          </cell>
        </row>
        <row r="3968">
          <cell r="N3968"/>
          <cell r="O3968"/>
          <cell r="P3968"/>
          <cell r="Q3968">
            <v>0</v>
          </cell>
        </row>
        <row r="3969">
          <cell r="N3969"/>
          <cell r="O3969"/>
          <cell r="P3969"/>
          <cell r="Q3969">
            <v>0</v>
          </cell>
        </row>
        <row r="3970">
          <cell r="N3970"/>
          <cell r="O3970"/>
          <cell r="P3970"/>
          <cell r="Q3970">
            <v>0</v>
          </cell>
        </row>
        <row r="3971">
          <cell r="N3971"/>
          <cell r="O3971"/>
          <cell r="P3971"/>
          <cell r="Q3971">
            <v>0</v>
          </cell>
        </row>
        <row r="3972">
          <cell r="N3972"/>
          <cell r="O3972"/>
          <cell r="P3972"/>
          <cell r="Q3972">
            <v>0</v>
          </cell>
        </row>
        <row r="3973">
          <cell r="N3973"/>
          <cell r="O3973"/>
          <cell r="P3973"/>
          <cell r="Q3973">
            <v>0</v>
          </cell>
        </row>
        <row r="3974">
          <cell r="N3974"/>
          <cell r="O3974"/>
          <cell r="P3974"/>
          <cell r="Q3974">
            <v>0</v>
          </cell>
        </row>
        <row r="3975">
          <cell r="N3975"/>
          <cell r="O3975"/>
          <cell r="P3975"/>
          <cell r="Q3975">
            <v>0</v>
          </cell>
        </row>
        <row r="3976">
          <cell r="N3976"/>
          <cell r="O3976"/>
          <cell r="P3976"/>
          <cell r="Q3976">
            <v>0</v>
          </cell>
        </row>
        <row r="3977">
          <cell r="N3977"/>
          <cell r="O3977"/>
          <cell r="P3977"/>
          <cell r="Q3977">
            <v>0</v>
          </cell>
        </row>
        <row r="3978">
          <cell r="N3978"/>
          <cell r="O3978"/>
          <cell r="P3978"/>
          <cell r="Q3978">
            <v>0</v>
          </cell>
        </row>
        <row r="3979">
          <cell r="N3979"/>
          <cell r="O3979"/>
          <cell r="P3979"/>
          <cell r="Q3979">
            <v>0</v>
          </cell>
        </row>
        <row r="3980">
          <cell r="N3980"/>
          <cell r="O3980"/>
          <cell r="P3980"/>
          <cell r="Q3980">
            <v>0</v>
          </cell>
        </row>
        <row r="3981">
          <cell r="N3981"/>
          <cell r="O3981"/>
          <cell r="P3981"/>
          <cell r="Q3981">
            <v>0</v>
          </cell>
        </row>
        <row r="3982">
          <cell r="N3982"/>
          <cell r="O3982"/>
          <cell r="P3982"/>
          <cell r="Q3982">
            <v>0</v>
          </cell>
        </row>
        <row r="3983">
          <cell r="N3983"/>
          <cell r="O3983"/>
          <cell r="P3983"/>
          <cell r="Q3983">
            <v>0</v>
          </cell>
        </row>
        <row r="3984">
          <cell r="N3984"/>
          <cell r="O3984"/>
          <cell r="P3984"/>
          <cell r="Q3984">
            <v>0</v>
          </cell>
        </row>
        <row r="3985">
          <cell r="N3985"/>
          <cell r="O3985"/>
          <cell r="P3985"/>
          <cell r="Q3985">
            <v>0</v>
          </cell>
        </row>
        <row r="3986">
          <cell r="N3986"/>
          <cell r="O3986"/>
          <cell r="P3986"/>
          <cell r="Q3986">
            <v>0</v>
          </cell>
        </row>
        <row r="3987">
          <cell r="N3987"/>
          <cell r="O3987"/>
          <cell r="P3987"/>
          <cell r="Q3987">
            <v>0</v>
          </cell>
        </row>
        <row r="3988">
          <cell r="N3988"/>
          <cell r="O3988"/>
          <cell r="P3988"/>
          <cell r="Q3988">
            <v>0</v>
          </cell>
        </row>
        <row r="3989">
          <cell r="N3989"/>
          <cell r="O3989"/>
          <cell r="P3989"/>
          <cell r="Q3989">
            <v>0</v>
          </cell>
        </row>
        <row r="3990">
          <cell r="N3990"/>
          <cell r="O3990"/>
          <cell r="P3990"/>
          <cell r="Q3990">
            <v>0</v>
          </cell>
        </row>
        <row r="3991">
          <cell r="N3991"/>
          <cell r="O3991"/>
          <cell r="P3991"/>
          <cell r="Q3991">
            <v>0</v>
          </cell>
        </row>
        <row r="3992">
          <cell r="N3992"/>
          <cell r="O3992"/>
          <cell r="P3992"/>
          <cell r="Q3992">
            <v>0</v>
          </cell>
        </row>
        <row r="3993">
          <cell r="N3993"/>
          <cell r="O3993"/>
          <cell r="P3993"/>
          <cell r="Q3993">
            <v>0</v>
          </cell>
        </row>
        <row r="3994">
          <cell r="N3994"/>
          <cell r="O3994"/>
          <cell r="P3994"/>
          <cell r="Q3994">
            <v>0</v>
          </cell>
        </row>
        <row r="3995">
          <cell r="N3995"/>
          <cell r="O3995"/>
          <cell r="P3995"/>
          <cell r="Q3995">
            <v>0</v>
          </cell>
        </row>
        <row r="3996">
          <cell r="N3996"/>
          <cell r="O3996"/>
          <cell r="P3996"/>
          <cell r="Q3996">
            <v>0</v>
          </cell>
        </row>
        <row r="3997">
          <cell r="N3997"/>
          <cell r="O3997"/>
          <cell r="P3997"/>
          <cell r="Q3997">
            <v>0</v>
          </cell>
        </row>
        <row r="3998">
          <cell r="N3998"/>
          <cell r="O3998"/>
          <cell r="P3998"/>
          <cell r="Q3998">
            <v>0</v>
          </cell>
        </row>
        <row r="3999">
          <cell r="N3999"/>
          <cell r="O3999"/>
          <cell r="P3999"/>
          <cell r="Q3999">
            <v>0</v>
          </cell>
        </row>
        <row r="4000">
          <cell r="N4000"/>
          <cell r="O4000"/>
          <cell r="P4000"/>
          <cell r="Q4000">
            <v>0</v>
          </cell>
        </row>
        <row r="4001">
          <cell r="N4001"/>
          <cell r="O4001"/>
          <cell r="P4001"/>
          <cell r="Q4001">
            <v>0</v>
          </cell>
        </row>
        <row r="4002">
          <cell r="N4002"/>
          <cell r="O4002"/>
          <cell r="P4002"/>
          <cell r="Q4002">
            <v>0</v>
          </cell>
        </row>
        <row r="4003">
          <cell r="N4003"/>
          <cell r="O4003"/>
          <cell r="P4003"/>
          <cell r="Q4003">
            <v>0</v>
          </cell>
        </row>
        <row r="4004">
          <cell r="N4004"/>
          <cell r="O4004"/>
          <cell r="P4004"/>
          <cell r="Q4004">
            <v>0</v>
          </cell>
        </row>
        <row r="4005">
          <cell r="N4005"/>
          <cell r="O4005"/>
          <cell r="P4005"/>
          <cell r="Q4005">
            <v>0</v>
          </cell>
        </row>
        <row r="4006">
          <cell r="N4006"/>
          <cell r="O4006"/>
          <cell r="P4006"/>
          <cell r="Q4006">
            <v>0</v>
          </cell>
        </row>
        <row r="4007">
          <cell r="N4007"/>
          <cell r="O4007"/>
          <cell r="P4007"/>
          <cell r="Q4007">
            <v>0</v>
          </cell>
        </row>
        <row r="4008">
          <cell r="N4008"/>
          <cell r="O4008"/>
          <cell r="P4008"/>
          <cell r="Q4008">
            <v>0</v>
          </cell>
        </row>
        <row r="4009">
          <cell r="N4009"/>
          <cell r="O4009"/>
          <cell r="P4009"/>
          <cell r="Q4009">
            <v>0</v>
          </cell>
        </row>
        <row r="4010">
          <cell r="N4010"/>
          <cell r="O4010"/>
          <cell r="P4010"/>
          <cell r="Q4010">
            <v>0</v>
          </cell>
        </row>
        <row r="4011">
          <cell r="N4011"/>
          <cell r="O4011"/>
          <cell r="P4011"/>
          <cell r="Q4011">
            <v>0</v>
          </cell>
        </row>
        <row r="4012">
          <cell r="N4012"/>
          <cell r="O4012"/>
          <cell r="P4012"/>
          <cell r="Q4012">
            <v>0</v>
          </cell>
        </row>
        <row r="4013">
          <cell r="N4013"/>
          <cell r="O4013"/>
          <cell r="P4013"/>
          <cell r="Q4013">
            <v>0</v>
          </cell>
        </row>
        <row r="4014">
          <cell r="N4014"/>
          <cell r="O4014"/>
          <cell r="P4014"/>
          <cell r="Q4014">
            <v>0</v>
          </cell>
        </row>
        <row r="4015">
          <cell r="N4015"/>
          <cell r="O4015"/>
          <cell r="P4015"/>
          <cell r="Q4015">
            <v>0</v>
          </cell>
        </row>
        <row r="4016">
          <cell r="N4016"/>
          <cell r="O4016"/>
          <cell r="P4016"/>
          <cell r="Q4016">
            <v>0</v>
          </cell>
        </row>
        <row r="4017">
          <cell r="N4017"/>
          <cell r="O4017"/>
          <cell r="P4017"/>
          <cell r="Q4017">
            <v>0</v>
          </cell>
        </row>
        <row r="4018">
          <cell r="N4018"/>
          <cell r="O4018"/>
          <cell r="P4018"/>
          <cell r="Q4018">
            <v>0</v>
          </cell>
        </row>
        <row r="4019">
          <cell r="N4019"/>
          <cell r="O4019"/>
          <cell r="P4019"/>
          <cell r="Q4019">
            <v>0</v>
          </cell>
        </row>
        <row r="4020">
          <cell r="N4020"/>
          <cell r="O4020"/>
          <cell r="P4020"/>
          <cell r="Q4020">
            <v>0</v>
          </cell>
        </row>
        <row r="4021">
          <cell r="N4021"/>
          <cell r="O4021"/>
          <cell r="P4021"/>
          <cell r="Q4021">
            <v>0</v>
          </cell>
        </row>
        <row r="4022">
          <cell r="N4022"/>
          <cell r="O4022"/>
          <cell r="P4022"/>
          <cell r="Q4022">
            <v>0</v>
          </cell>
        </row>
        <row r="4023">
          <cell r="N4023"/>
          <cell r="O4023"/>
          <cell r="P4023"/>
          <cell r="Q4023">
            <v>0</v>
          </cell>
        </row>
        <row r="4024">
          <cell r="N4024"/>
          <cell r="O4024"/>
          <cell r="P4024"/>
          <cell r="Q4024">
            <v>0</v>
          </cell>
        </row>
        <row r="4025">
          <cell r="N4025"/>
          <cell r="O4025"/>
          <cell r="P4025"/>
          <cell r="Q4025">
            <v>0</v>
          </cell>
        </row>
        <row r="4026">
          <cell r="N4026"/>
          <cell r="O4026"/>
          <cell r="P4026"/>
          <cell r="Q4026">
            <v>0</v>
          </cell>
        </row>
        <row r="4027">
          <cell r="N4027"/>
          <cell r="O4027"/>
          <cell r="P4027"/>
          <cell r="Q4027">
            <v>0</v>
          </cell>
        </row>
        <row r="4028">
          <cell r="N4028"/>
          <cell r="O4028"/>
          <cell r="P4028"/>
          <cell r="Q4028">
            <v>0</v>
          </cell>
        </row>
        <row r="4029">
          <cell r="N4029"/>
          <cell r="O4029"/>
          <cell r="P4029"/>
          <cell r="Q4029">
            <v>0</v>
          </cell>
        </row>
        <row r="4030">
          <cell r="N4030"/>
          <cell r="O4030"/>
          <cell r="P4030"/>
          <cell r="Q4030">
            <v>0</v>
          </cell>
        </row>
        <row r="4031">
          <cell r="N4031"/>
          <cell r="O4031"/>
          <cell r="P4031"/>
          <cell r="Q4031">
            <v>0</v>
          </cell>
        </row>
        <row r="4032">
          <cell r="N4032"/>
          <cell r="O4032"/>
          <cell r="P4032"/>
          <cell r="Q4032">
            <v>0</v>
          </cell>
        </row>
        <row r="4033">
          <cell r="N4033"/>
          <cell r="O4033"/>
          <cell r="P4033"/>
          <cell r="Q4033">
            <v>0</v>
          </cell>
        </row>
        <row r="4034">
          <cell r="N4034"/>
          <cell r="O4034"/>
          <cell r="P4034"/>
          <cell r="Q4034">
            <v>0</v>
          </cell>
        </row>
        <row r="4035">
          <cell r="N4035"/>
          <cell r="O4035"/>
          <cell r="P4035"/>
          <cell r="Q4035">
            <v>0</v>
          </cell>
        </row>
        <row r="4036">
          <cell r="N4036"/>
          <cell r="O4036"/>
          <cell r="P4036"/>
          <cell r="Q4036">
            <v>0</v>
          </cell>
        </row>
        <row r="4037">
          <cell r="N4037"/>
          <cell r="O4037"/>
          <cell r="P4037"/>
          <cell r="Q4037">
            <v>0</v>
          </cell>
        </row>
        <row r="4038">
          <cell r="N4038"/>
          <cell r="O4038"/>
          <cell r="P4038"/>
          <cell r="Q4038">
            <v>0</v>
          </cell>
        </row>
        <row r="4039">
          <cell r="N4039"/>
          <cell r="O4039"/>
          <cell r="P4039"/>
          <cell r="Q4039">
            <v>0</v>
          </cell>
        </row>
        <row r="4040">
          <cell r="N4040"/>
          <cell r="O4040"/>
          <cell r="P4040"/>
          <cell r="Q4040">
            <v>0</v>
          </cell>
        </row>
        <row r="4041">
          <cell r="N4041"/>
          <cell r="O4041"/>
          <cell r="P4041"/>
          <cell r="Q4041">
            <v>0</v>
          </cell>
        </row>
        <row r="4042">
          <cell r="N4042"/>
          <cell r="O4042"/>
          <cell r="P4042"/>
          <cell r="Q4042">
            <v>0</v>
          </cell>
        </row>
        <row r="4043">
          <cell r="N4043"/>
          <cell r="O4043"/>
          <cell r="P4043"/>
          <cell r="Q4043">
            <v>0</v>
          </cell>
        </row>
        <row r="4044">
          <cell r="N4044"/>
          <cell r="O4044"/>
          <cell r="P4044"/>
          <cell r="Q4044">
            <v>0</v>
          </cell>
        </row>
        <row r="4045">
          <cell r="N4045"/>
          <cell r="O4045"/>
          <cell r="P4045"/>
          <cell r="Q4045">
            <v>0</v>
          </cell>
        </row>
        <row r="4046">
          <cell r="N4046"/>
          <cell r="O4046"/>
          <cell r="P4046"/>
          <cell r="Q4046">
            <v>0</v>
          </cell>
        </row>
        <row r="4047">
          <cell r="N4047"/>
          <cell r="O4047"/>
          <cell r="P4047"/>
          <cell r="Q4047">
            <v>0</v>
          </cell>
        </row>
        <row r="4048">
          <cell r="N4048"/>
          <cell r="O4048"/>
          <cell r="P4048"/>
          <cell r="Q4048">
            <v>0</v>
          </cell>
        </row>
        <row r="4049">
          <cell r="N4049"/>
          <cell r="O4049"/>
          <cell r="P4049"/>
          <cell r="Q4049">
            <v>0</v>
          </cell>
        </row>
        <row r="4050">
          <cell r="N4050"/>
          <cell r="O4050"/>
          <cell r="P4050"/>
          <cell r="Q4050">
            <v>0</v>
          </cell>
        </row>
        <row r="4051">
          <cell r="N4051"/>
          <cell r="O4051"/>
          <cell r="P4051"/>
          <cell r="Q4051">
            <v>0</v>
          </cell>
        </row>
        <row r="4052">
          <cell r="N4052"/>
          <cell r="O4052"/>
          <cell r="P4052"/>
          <cell r="Q4052">
            <v>0</v>
          </cell>
        </row>
        <row r="4053">
          <cell r="N4053"/>
          <cell r="O4053"/>
          <cell r="P4053"/>
          <cell r="Q4053">
            <v>0</v>
          </cell>
        </row>
        <row r="4054">
          <cell r="N4054"/>
          <cell r="O4054"/>
          <cell r="P4054"/>
          <cell r="Q4054">
            <v>0</v>
          </cell>
        </row>
        <row r="4055">
          <cell r="N4055"/>
          <cell r="O4055"/>
          <cell r="P4055"/>
          <cell r="Q4055">
            <v>0</v>
          </cell>
        </row>
        <row r="4056">
          <cell r="N4056"/>
          <cell r="O4056"/>
          <cell r="P4056"/>
          <cell r="Q4056">
            <v>0</v>
          </cell>
        </row>
        <row r="4057">
          <cell r="N4057"/>
          <cell r="O4057"/>
          <cell r="P4057"/>
          <cell r="Q4057">
            <v>0</v>
          </cell>
        </row>
        <row r="4058">
          <cell r="N4058"/>
          <cell r="O4058"/>
          <cell r="P4058"/>
          <cell r="Q4058">
            <v>0</v>
          </cell>
        </row>
        <row r="4059">
          <cell r="N4059"/>
          <cell r="O4059"/>
          <cell r="P4059"/>
          <cell r="Q4059">
            <v>0</v>
          </cell>
        </row>
        <row r="4060">
          <cell r="N4060"/>
          <cell r="O4060"/>
          <cell r="P4060"/>
          <cell r="Q4060">
            <v>0</v>
          </cell>
        </row>
        <row r="4061">
          <cell r="N4061"/>
          <cell r="O4061"/>
          <cell r="P4061"/>
          <cell r="Q4061">
            <v>0</v>
          </cell>
        </row>
        <row r="4062">
          <cell r="N4062"/>
          <cell r="O4062"/>
          <cell r="P4062"/>
          <cell r="Q4062">
            <v>0</v>
          </cell>
        </row>
        <row r="4063">
          <cell r="N4063"/>
          <cell r="O4063"/>
          <cell r="P4063"/>
          <cell r="Q4063">
            <v>0</v>
          </cell>
        </row>
        <row r="4064">
          <cell r="N4064"/>
          <cell r="O4064"/>
          <cell r="P4064"/>
          <cell r="Q4064">
            <v>0</v>
          </cell>
        </row>
        <row r="4065">
          <cell r="N4065"/>
          <cell r="O4065"/>
          <cell r="P4065"/>
          <cell r="Q4065">
            <v>0</v>
          </cell>
        </row>
        <row r="4066">
          <cell r="N4066"/>
          <cell r="O4066"/>
          <cell r="P4066"/>
          <cell r="Q4066">
            <v>0</v>
          </cell>
        </row>
        <row r="4067">
          <cell r="N4067"/>
          <cell r="O4067"/>
          <cell r="P4067"/>
          <cell r="Q4067">
            <v>0</v>
          </cell>
        </row>
        <row r="4068">
          <cell r="N4068"/>
          <cell r="O4068"/>
          <cell r="P4068"/>
          <cell r="Q4068">
            <v>0</v>
          </cell>
        </row>
        <row r="4069">
          <cell r="N4069"/>
          <cell r="O4069"/>
          <cell r="P4069"/>
          <cell r="Q4069">
            <v>0</v>
          </cell>
        </row>
        <row r="4070">
          <cell r="N4070"/>
          <cell r="O4070"/>
          <cell r="P4070"/>
          <cell r="Q4070">
            <v>0</v>
          </cell>
        </row>
        <row r="4071">
          <cell r="N4071"/>
          <cell r="O4071"/>
          <cell r="P4071"/>
          <cell r="Q4071">
            <v>0</v>
          </cell>
        </row>
        <row r="4072">
          <cell r="N4072"/>
          <cell r="O4072"/>
          <cell r="P4072"/>
          <cell r="Q4072">
            <v>0</v>
          </cell>
        </row>
        <row r="4073">
          <cell r="N4073"/>
          <cell r="O4073"/>
          <cell r="P4073"/>
          <cell r="Q4073">
            <v>0</v>
          </cell>
        </row>
        <row r="4074">
          <cell r="N4074"/>
          <cell r="O4074"/>
          <cell r="P4074"/>
          <cell r="Q4074">
            <v>0</v>
          </cell>
        </row>
        <row r="4075">
          <cell r="N4075"/>
          <cell r="O4075"/>
          <cell r="P4075"/>
          <cell r="Q4075">
            <v>0</v>
          </cell>
        </row>
        <row r="4076">
          <cell r="N4076"/>
          <cell r="O4076"/>
          <cell r="P4076"/>
          <cell r="Q4076">
            <v>0</v>
          </cell>
        </row>
        <row r="4077">
          <cell r="N4077"/>
          <cell r="O4077"/>
          <cell r="P4077"/>
          <cell r="Q4077">
            <v>0</v>
          </cell>
        </row>
        <row r="4078">
          <cell r="N4078"/>
          <cell r="O4078"/>
          <cell r="P4078"/>
          <cell r="Q4078">
            <v>0</v>
          </cell>
        </row>
        <row r="4079">
          <cell r="N4079"/>
          <cell r="O4079"/>
          <cell r="P4079"/>
          <cell r="Q4079">
            <v>0</v>
          </cell>
        </row>
        <row r="4080">
          <cell r="N4080"/>
          <cell r="O4080"/>
          <cell r="P4080"/>
          <cell r="Q4080">
            <v>0</v>
          </cell>
        </row>
        <row r="4081">
          <cell r="N4081"/>
          <cell r="O4081"/>
          <cell r="P4081"/>
          <cell r="Q4081">
            <v>0</v>
          </cell>
        </row>
        <row r="4082">
          <cell r="N4082"/>
          <cell r="O4082"/>
          <cell r="P4082"/>
          <cell r="Q4082">
            <v>0</v>
          </cell>
        </row>
        <row r="4083">
          <cell r="N4083"/>
          <cell r="O4083"/>
          <cell r="P4083"/>
          <cell r="Q4083">
            <v>0</v>
          </cell>
        </row>
        <row r="4084">
          <cell r="N4084"/>
          <cell r="O4084"/>
          <cell r="P4084"/>
          <cell r="Q4084">
            <v>0</v>
          </cell>
        </row>
        <row r="4085">
          <cell r="N4085"/>
          <cell r="O4085"/>
          <cell r="P4085"/>
          <cell r="Q4085">
            <v>0</v>
          </cell>
        </row>
        <row r="4086">
          <cell r="N4086"/>
          <cell r="O4086"/>
          <cell r="P4086"/>
          <cell r="Q4086">
            <v>0</v>
          </cell>
        </row>
        <row r="4087">
          <cell r="N4087"/>
          <cell r="O4087"/>
          <cell r="P4087"/>
          <cell r="Q4087">
            <v>0</v>
          </cell>
        </row>
        <row r="4088">
          <cell r="N4088"/>
          <cell r="O4088"/>
          <cell r="P4088"/>
          <cell r="Q4088">
            <v>0</v>
          </cell>
        </row>
        <row r="4089">
          <cell r="N4089"/>
          <cell r="O4089"/>
          <cell r="P4089"/>
          <cell r="Q4089">
            <v>0</v>
          </cell>
        </row>
        <row r="4090">
          <cell r="N4090"/>
          <cell r="O4090"/>
          <cell r="P4090"/>
          <cell r="Q4090">
            <v>0</v>
          </cell>
        </row>
        <row r="4091">
          <cell r="N4091"/>
          <cell r="O4091"/>
          <cell r="P4091"/>
          <cell r="Q4091">
            <v>0</v>
          </cell>
        </row>
        <row r="4092">
          <cell r="N4092"/>
          <cell r="O4092"/>
          <cell r="P4092"/>
          <cell r="Q4092">
            <v>0</v>
          </cell>
        </row>
        <row r="4093">
          <cell r="N4093"/>
          <cell r="O4093"/>
          <cell r="P4093"/>
          <cell r="Q4093">
            <v>0</v>
          </cell>
        </row>
        <row r="4094">
          <cell r="N4094"/>
          <cell r="O4094"/>
          <cell r="P4094"/>
          <cell r="Q4094">
            <v>0</v>
          </cell>
        </row>
        <row r="4095">
          <cell r="N4095"/>
          <cell r="O4095"/>
          <cell r="P4095"/>
          <cell r="Q4095">
            <v>0</v>
          </cell>
        </row>
        <row r="4096">
          <cell r="N4096"/>
          <cell r="O4096"/>
          <cell r="P4096"/>
          <cell r="Q4096">
            <v>0</v>
          </cell>
        </row>
        <row r="4097">
          <cell r="N4097"/>
          <cell r="O4097"/>
          <cell r="P4097"/>
          <cell r="Q4097">
            <v>0</v>
          </cell>
        </row>
        <row r="4098">
          <cell r="N4098"/>
          <cell r="O4098"/>
          <cell r="P4098"/>
          <cell r="Q4098">
            <v>0</v>
          </cell>
        </row>
        <row r="4099">
          <cell r="N4099"/>
          <cell r="O4099"/>
          <cell r="P4099"/>
          <cell r="Q4099">
            <v>0</v>
          </cell>
        </row>
        <row r="4100">
          <cell r="N4100"/>
          <cell r="O4100"/>
          <cell r="P4100"/>
          <cell r="Q4100">
            <v>0</v>
          </cell>
        </row>
        <row r="4101">
          <cell r="N4101"/>
          <cell r="O4101"/>
          <cell r="P4101"/>
          <cell r="Q4101">
            <v>0</v>
          </cell>
        </row>
        <row r="4102">
          <cell r="N4102"/>
          <cell r="O4102"/>
          <cell r="P4102"/>
          <cell r="Q4102">
            <v>0</v>
          </cell>
        </row>
        <row r="4103">
          <cell r="N4103"/>
          <cell r="O4103"/>
          <cell r="P4103"/>
          <cell r="Q4103">
            <v>0</v>
          </cell>
        </row>
        <row r="4104">
          <cell r="N4104"/>
          <cell r="O4104"/>
          <cell r="P4104"/>
          <cell r="Q4104">
            <v>0</v>
          </cell>
        </row>
        <row r="4105">
          <cell r="N4105"/>
          <cell r="O4105"/>
          <cell r="P4105"/>
          <cell r="Q4105">
            <v>0</v>
          </cell>
        </row>
        <row r="4106">
          <cell r="N4106"/>
          <cell r="O4106"/>
          <cell r="P4106"/>
          <cell r="Q4106">
            <v>0</v>
          </cell>
        </row>
        <row r="4107">
          <cell r="N4107"/>
          <cell r="O4107"/>
          <cell r="P4107"/>
          <cell r="Q4107">
            <v>0</v>
          </cell>
        </row>
        <row r="4108">
          <cell r="N4108"/>
          <cell r="O4108"/>
          <cell r="P4108"/>
          <cell r="Q4108">
            <v>0</v>
          </cell>
        </row>
        <row r="4109">
          <cell r="N4109"/>
          <cell r="O4109"/>
          <cell r="P4109"/>
          <cell r="Q4109">
            <v>0</v>
          </cell>
        </row>
        <row r="4110">
          <cell r="N4110"/>
          <cell r="O4110"/>
          <cell r="P4110"/>
          <cell r="Q4110">
            <v>0</v>
          </cell>
        </row>
        <row r="4111">
          <cell r="N4111"/>
          <cell r="O4111"/>
          <cell r="P4111"/>
          <cell r="Q4111">
            <v>0</v>
          </cell>
        </row>
        <row r="4112">
          <cell r="N4112"/>
          <cell r="O4112"/>
          <cell r="P4112"/>
          <cell r="Q4112">
            <v>0</v>
          </cell>
        </row>
        <row r="4113">
          <cell r="N4113"/>
          <cell r="O4113"/>
          <cell r="P4113"/>
          <cell r="Q4113">
            <v>0</v>
          </cell>
        </row>
        <row r="4114">
          <cell r="N4114"/>
          <cell r="O4114"/>
          <cell r="P4114"/>
          <cell r="Q4114">
            <v>0</v>
          </cell>
        </row>
        <row r="4115">
          <cell r="N4115"/>
          <cell r="O4115"/>
          <cell r="P4115"/>
          <cell r="Q4115">
            <v>0</v>
          </cell>
        </row>
        <row r="4116">
          <cell r="N4116"/>
          <cell r="O4116"/>
          <cell r="P4116"/>
          <cell r="Q4116">
            <v>0</v>
          </cell>
        </row>
        <row r="4117">
          <cell r="N4117"/>
          <cell r="O4117"/>
          <cell r="P4117"/>
          <cell r="Q4117">
            <v>0</v>
          </cell>
        </row>
        <row r="4118">
          <cell r="N4118"/>
          <cell r="O4118"/>
          <cell r="P4118"/>
          <cell r="Q4118">
            <v>0</v>
          </cell>
        </row>
        <row r="4119">
          <cell r="N4119"/>
          <cell r="O4119"/>
          <cell r="P4119"/>
          <cell r="Q4119">
            <v>0</v>
          </cell>
        </row>
        <row r="4120">
          <cell r="N4120"/>
          <cell r="O4120"/>
          <cell r="P4120"/>
          <cell r="Q4120">
            <v>0</v>
          </cell>
        </row>
        <row r="4121">
          <cell r="N4121"/>
          <cell r="O4121"/>
          <cell r="P4121"/>
          <cell r="Q4121">
            <v>0</v>
          </cell>
        </row>
        <row r="4122">
          <cell r="N4122"/>
          <cell r="O4122"/>
          <cell r="P4122"/>
          <cell r="Q4122">
            <v>0</v>
          </cell>
        </row>
        <row r="4123">
          <cell r="N4123"/>
          <cell r="O4123"/>
          <cell r="P4123"/>
          <cell r="Q4123">
            <v>0</v>
          </cell>
        </row>
        <row r="4124">
          <cell r="N4124"/>
          <cell r="O4124"/>
          <cell r="P4124"/>
          <cell r="Q4124">
            <v>0</v>
          </cell>
        </row>
        <row r="4125">
          <cell r="N4125"/>
          <cell r="O4125"/>
          <cell r="P4125"/>
          <cell r="Q4125">
            <v>0</v>
          </cell>
        </row>
        <row r="4126">
          <cell r="N4126"/>
          <cell r="O4126"/>
          <cell r="P4126"/>
          <cell r="Q4126">
            <v>0</v>
          </cell>
        </row>
        <row r="4127">
          <cell r="N4127"/>
          <cell r="O4127"/>
          <cell r="P4127"/>
          <cell r="Q4127">
            <v>0</v>
          </cell>
        </row>
        <row r="4128">
          <cell r="N4128"/>
          <cell r="O4128"/>
          <cell r="P4128"/>
          <cell r="Q4128">
            <v>0</v>
          </cell>
        </row>
        <row r="4129">
          <cell r="N4129"/>
          <cell r="O4129"/>
          <cell r="P4129"/>
          <cell r="Q4129">
            <v>0</v>
          </cell>
        </row>
        <row r="4130">
          <cell r="N4130"/>
          <cell r="O4130"/>
          <cell r="P4130"/>
          <cell r="Q4130">
            <v>0</v>
          </cell>
        </row>
        <row r="4131">
          <cell r="N4131"/>
          <cell r="O4131"/>
          <cell r="P4131"/>
          <cell r="Q4131">
            <v>0</v>
          </cell>
        </row>
        <row r="4132">
          <cell r="N4132"/>
          <cell r="O4132"/>
          <cell r="P4132"/>
          <cell r="Q4132">
            <v>0</v>
          </cell>
        </row>
        <row r="4133">
          <cell r="N4133"/>
          <cell r="O4133"/>
          <cell r="P4133"/>
          <cell r="Q4133">
            <v>0</v>
          </cell>
        </row>
        <row r="4134">
          <cell r="N4134"/>
          <cell r="O4134"/>
          <cell r="P4134"/>
          <cell r="Q4134">
            <v>0</v>
          </cell>
        </row>
        <row r="4135">
          <cell r="N4135"/>
          <cell r="O4135"/>
          <cell r="P4135"/>
          <cell r="Q4135">
            <v>0</v>
          </cell>
        </row>
        <row r="4136">
          <cell r="N4136"/>
          <cell r="O4136"/>
          <cell r="P4136"/>
          <cell r="Q4136">
            <v>0</v>
          </cell>
        </row>
        <row r="4137">
          <cell r="N4137"/>
          <cell r="O4137"/>
          <cell r="P4137"/>
          <cell r="Q4137">
            <v>0</v>
          </cell>
        </row>
        <row r="4138">
          <cell r="N4138"/>
          <cell r="O4138"/>
          <cell r="P4138"/>
          <cell r="Q4138">
            <v>0</v>
          </cell>
        </row>
        <row r="4139">
          <cell r="N4139"/>
          <cell r="O4139"/>
          <cell r="P4139"/>
          <cell r="Q4139">
            <v>0</v>
          </cell>
        </row>
        <row r="4140">
          <cell r="N4140"/>
          <cell r="O4140"/>
          <cell r="P4140"/>
          <cell r="Q4140">
            <v>0</v>
          </cell>
        </row>
        <row r="4141">
          <cell r="N4141"/>
          <cell r="O4141"/>
          <cell r="P4141"/>
          <cell r="Q4141">
            <v>0</v>
          </cell>
        </row>
        <row r="4142">
          <cell r="N4142"/>
          <cell r="O4142"/>
          <cell r="P4142"/>
          <cell r="Q4142">
            <v>0</v>
          </cell>
        </row>
        <row r="4143">
          <cell r="N4143"/>
          <cell r="O4143"/>
          <cell r="P4143"/>
          <cell r="Q4143">
            <v>0</v>
          </cell>
        </row>
        <row r="4144">
          <cell r="N4144"/>
          <cell r="O4144"/>
          <cell r="P4144"/>
          <cell r="Q4144">
            <v>0</v>
          </cell>
        </row>
        <row r="4145">
          <cell r="N4145"/>
          <cell r="O4145"/>
          <cell r="P4145"/>
          <cell r="Q4145">
            <v>0</v>
          </cell>
        </row>
        <row r="4146">
          <cell r="N4146"/>
          <cell r="O4146"/>
          <cell r="P4146"/>
          <cell r="Q4146">
            <v>0</v>
          </cell>
        </row>
        <row r="4147">
          <cell r="N4147"/>
          <cell r="O4147"/>
          <cell r="P4147"/>
          <cell r="Q4147">
            <v>0</v>
          </cell>
        </row>
        <row r="4148">
          <cell r="N4148"/>
          <cell r="O4148"/>
          <cell r="P4148"/>
          <cell r="Q4148">
            <v>0</v>
          </cell>
        </row>
        <row r="4149">
          <cell r="N4149"/>
          <cell r="O4149"/>
          <cell r="P4149"/>
          <cell r="Q4149">
            <v>0</v>
          </cell>
        </row>
        <row r="4150">
          <cell r="N4150"/>
          <cell r="O4150"/>
          <cell r="P4150"/>
          <cell r="Q4150">
            <v>0</v>
          </cell>
        </row>
        <row r="4151">
          <cell r="N4151"/>
          <cell r="O4151"/>
          <cell r="P4151"/>
          <cell r="Q4151">
            <v>0</v>
          </cell>
        </row>
        <row r="4152">
          <cell r="N4152"/>
          <cell r="O4152"/>
          <cell r="P4152"/>
          <cell r="Q4152">
            <v>0</v>
          </cell>
        </row>
        <row r="4153">
          <cell r="N4153"/>
          <cell r="O4153"/>
          <cell r="P4153"/>
          <cell r="Q4153">
            <v>0</v>
          </cell>
        </row>
        <row r="4154">
          <cell r="N4154"/>
          <cell r="O4154"/>
          <cell r="P4154"/>
          <cell r="Q4154">
            <v>0</v>
          </cell>
        </row>
        <row r="4155">
          <cell r="N4155"/>
          <cell r="O4155"/>
          <cell r="P4155"/>
          <cell r="Q4155">
            <v>0</v>
          </cell>
        </row>
        <row r="4156">
          <cell r="N4156"/>
          <cell r="O4156"/>
          <cell r="P4156"/>
          <cell r="Q4156">
            <v>0</v>
          </cell>
        </row>
        <row r="4157">
          <cell r="N4157"/>
          <cell r="O4157"/>
          <cell r="P4157"/>
          <cell r="Q4157">
            <v>0</v>
          </cell>
        </row>
        <row r="4158">
          <cell r="N4158"/>
          <cell r="O4158"/>
          <cell r="P4158"/>
          <cell r="Q4158">
            <v>0</v>
          </cell>
        </row>
        <row r="4159">
          <cell r="N4159"/>
          <cell r="O4159"/>
          <cell r="P4159"/>
          <cell r="Q4159">
            <v>0</v>
          </cell>
        </row>
        <row r="4160">
          <cell r="N4160"/>
          <cell r="O4160"/>
          <cell r="P4160"/>
          <cell r="Q4160">
            <v>0</v>
          </cell>
        </row>
        <row r="4161">
          <cell r="N4161"/>
          <cell r="O4161"/>
          <cell r="P4161"/>
          <cell r="Q4161">
            <v>0</v>
          </cell>
        </row>
        <row r="4162">
          <cell r="N4162"/>
          <cell r="O4162"/>
          <cell r="P4162"/>
          <cell r="Q4162">
            <v>0</v>
          </cell>
        </row>
        <row r="4163">
          <cell r="N4163"/>
          <cell r="O4163"/>
          <cell r="P4163"/>
          <cell r="Q4163">
            <v>0</v>
          </cell>
        </row>
        <row r="4164">
          <cell r="N4164"/>
          <cell r="O4164"/>
          <cell r="P4164"/>
          <cell r="Q4164">
            <v>0</v>
          </cell>
        </row>
        <row r="4165">
          <cell r="N4165"/>
          <cell r="O4165"/>
          <cell r="P4165"/>
          <cell r="Q4165">
            <v>0</v>
          </cell>
        </row>
        <row r="4166">
          <cell r="N4166"/>
          <cell r="O4166"/>
          <cell r="P4166"/>
          <cell r="Q4166">
            <v>0</v>
          </cell>
        </row>
        <row r="4167">
          <cell r="N4167"/>
          <cell r="O4167"/>
          <cell r="P4167"/>
          <cell r="Q4167">
            <v>0</v>
          </cell>
        </row>
        <row r="4168">
          <cell r="N4168"/>
          <cell r="O4168"/>
          <cell r="P4168"/>
          <cell r="Q4168">
            <v>0</v>
          </cell>
        </row>
        <row r="4169">
          <cell r="N4169"/>
          <cell r="O4169"/>
          <cell r="P4169"/>
          <cell r="Q4169">
            <v>0</v>
          </cell>
        </row>
        <row r="4170">
          <cell r="N4170"/>
          <cell r="O4170"/>
          <cell r="P4170"/>
          <cell r="Q4170">
            <v>0</v>
          </cell>
        </row>
        <row r="4171">
          <cell r="N4171"/>
          <cell r="O4171"/>
          <cell r="P4171"/>
          <cell r="Q4171">
            <v>0</v>
          </cell>
        </row>
        <row r="4172">
          <cell r="N4172"/>
          <cell r="O4172"/>
          <cell r="P4172"/>
          <cell r="Q4172">
            <v>0</v>
          </cell>
        </row>
        <row r="4173">
          <cell r="N4173"/>
          <cell r="O4173"/>
          <cell r="P4173"/>
          <cell r="Q4173">
            <v>0</v>
          </cell>
        </row>
        <row r="4174">
          <cell r="N4174"/>
          <cell r="O4174"/>
          <cell r="P4174"/>
          <cell r="Q4174">
            <v>0</v>
          </cell>
        </row>
        <row r="4175">
          <cell r="N4175"/>
          <cell r="O4175"/>
          <cell r="P4175"/>
          <cell r="Q4175">
            <v>0</v>
          </cell>
        </row>
        <row r="4176">
          <cell r="N4176"/>
          <cell r="O4176"/>
          <cell r="P4176"/>
          <cell r="Q4176">
            <v>0</v>
          </cell>
        </row>
        <row r="4177">
          <cell r="N4177"/>
          <cell r="O4177"/>
          <cell r="P4177"/>
          <cell r="Q4177">
            <v>0</v>
          </cell>
        </row>
        <row r="4178">
          <cell r="N4178"/>
          <cell r="O4178"/>
          <cell r="P4178"/>
          <cell r="Q4178">
            <v>0</v>
          </cell>
        </row>
        <row r="4179">
          <cell r="N4179"/>
          <cell r="O4179"/>
          <cell r="P4179"/>
          <cell r="Q4179">
            <v>0</v>
          </cell>
        </row>
        <row r="4180">
          <cell r="N4180"/>
          <cell r="O4180"/>
          <cell r="P4180"/>
          <cell r="Q4180">
            <v>0</v>
          </cell>
        </row>
        <row r="4181">
          <cell r="N4181"/>
          <cell r="O4181"/>
          <cell r="P4181"/>
          <cell r="Q4181">
            <v>0</v>
          </cell>
        </row>
        <row r="4182">
          <cell r="N4182"/>
          <cell r="O4182"/>
          <cell r="P4182"/>
          <cell r="Q4182">
            <v>0</v>
          </cell>
        </row>
        <row r="4183">
          <cell r="N4183"/>
          <cell r="O4183"/>
          <cell r="P4183"/>
          <cell r="Q4183">
            <v>0</v>
          </cell>
        </row>
        <row r="4184">
          <cell r="N4184"/>
          <cell r="O4184"/>
          <cell r="P4184"/>
          <cell r="Q4184">
            <v>0</v>
          </cell>
        </row>
        <row r="4185">
          <cell r="N4185"/>
          <cell r="O4185"/>
          <cell r="P4185"/>
          <cell r="Q4185">
            <v>0</v>
          </cell>
        </row>
        <row r="4186">
          <cell r="N4186"/>
          <cell r="O4186"/>
          <cell r="P4186"/>
          <cell r="Q4186">
            <v>0</v>
          </cell>
        </row>
        <row r="4187">
          <cell r="N4187"/>
          <cell r="O4187"/>
          <cell r="P4187"/>
          <cell r="Q4187">
            <v>0</v>
          </cell>
        </row>
        <row r="4188">
          <cell r="N4188"/>
          <cell r="O4188"/>
          <cell r="P4188"/>
          <cell r="Q4188">
            <v>0</v>
          </cell>
        </row>
        <row r="4189">
          <cell r="N4189"/>
          <cell r="O4189"/>
          <cell r="P4189"/>
          <cell r="Q4189">
            <v>0</v>
          </cell>
        </row>
        <row r="4190">
          <cell r="N4190"/>
          <cell r="O4190"/>
          <cell r="P4190"/>
          <cell r="Q4190">
            <v>0</v>
          </cell>
        </row>
        <row r="4191">
          <cell r="N4191"/>
          <cell r="O4191"/>
          <cell r="P4191"/>
          <cell r="Q4191">
            <v>0</v>
          </cell>
        </row>
        <row r="4192">
          <cell r="N4192"/>
          <cell r="O4192"/>
          <cell r="P4192"/>
          <cell r="Q4192">
            <v>0</v>
          </cell>
        </row>
        <row r="4193">
          <cell r="N4193"/>
          <cell r="O4193"/>
          <cell r="P4193"/>
          <cell r="Q4193">
            <v>0</v>
          </cell>
        </row>
        <row r="4194">
          <cell r="N4194"/>
          <cell r="O4194"/>
          <cell r="P4194"/>
          <cell r="Q4194">
            <v>0</v>
          </cell>
        </row>
        <row r="4195">
          <cell r="N4195"/>
          <cell r="O4195"/>
          <cell r="P4195"/>
          <cell r="Q4195">
            <v>0</v>
          </cell>
        </row>
        <row r="4196">
          <cell r="N4196"/>
          <cell r="O4196"/>
          <cell r="P4196"/>
          <cell r="Q4196">
            <v>0</v>
          </cell>
        </row>
        <row r="4197">
          <cell r="N4197"/>
          <cell r="O4197"/>
          <cell r="P4197"/>
          <cell r="Q4197">
            <v>0</v>
          </cell>
        </row>
        <row r="4198">
          <cell r="N4198"/>
          <cell r="O4198"/>
          <cell r="P4198"/>
          <cell r="Q4198">
            <v>0</v>
          </cell>
        </row>
        <row r="4199">
          <cell r="N4199"/>
          <cell r="O4199"/>
          <cell r="P4199"/>
          <cell r="Q4199">
            <v>0</v>
          </cell>
        </row>
        <row r="4200">
          <cell r="N4200"/>
          <cell r="O4200"/>
          <cell r="P4200"/>
          <cell r="Q4200">
            <v>0</v>
          </cell>
        </row>
        <row r="4201">
          <cell r="N4201"/>
          <cell r="O4201"/>
          <cell r="P4201"/>
          <cell r="Q4201">
            <v>0</v>
          </cell>
        </row>
        <row r="4202">
          <cell r="N4202"/>
          <cell r="O4202"/>
          <cell r="P4202"/>
          <cell r="Q4202">
            <v>0</v>
          </cell>
        </row>
        <row r="4203">
          <cell r="N4203"/>
          <cell r="O4203"/>
          <cell r="P4203"/>
          <cell r="Q4203">
            <v>0</v>
          </cell>
        </row>
        <row r="4204">
          <cell r="N4204"/>
          <cell r="O4204"/>
          <cell r="P4204"/>
          <cell r="Q4204">
            <v>0</v>
          </cell>
        </row>
        <row r="4205">
          <cell r="N4205"/>
          <cell r="O4205"/>
          <cell r="P4205"/>
          <cell r="Q4205">
            <v>0</v>
          </cell>
        </row>
        <row r="4206">
          <cell r="N4206"/>
          <cell r="O4206"/>
          <cell r="P4206"/>
          <cell r="Q4206">
            <v>0</v>
          </cell>
        </row>
        <row r="4207">
          <cell r="N4207"/>
          <cell r="O4207"/>
          <cell r="P4207"/>
          <cell r="Q4207">
            <v>0</v>
          </cell>
        </row>
        <row r="4208">
          <cell r="N4208"/>
          <cell r="O4208"/>
          <cell r="P4208"/>
          <cell r="Q4208">
            <v>0</v>
          </cell>
        </row>
        <row r="4209">
          <cell r="N4209"/>
          <cell r="O4209"/>
          <cell r="P4209"/>
          <cell r="Q4209">
            <v>0</v>
          </cell>
        </row>
        <row r="4210">
          <cell r="N4210"/>
          <cell r="O4210"/>
          <cell r="P4210"/>
          <cell r="Q4210">
            <v>0</v>
          </cell>
        </row>
        <row r="4211">
          <cell r="N4211"/>
          <cell r="O4211"/>
          <cell r="P4211"/>
          <cell r="Q4211">
            <v>0</v>
          </cell>
        </row>
        <row r="4212">
          <cell r="N4212"/>
          <cell r="O4212"/>
          <cell r="P4212"/>
          <cell r="Q4212">
            <v>0</v>
          </cell>
        </row>
        <row r="4213">
          <cell r="N4213"/>
          <cell r="O4213"/>
          <cell r="P4213"/>
          <cell r="Q4213">
            <v>0</v>
          </cell>
        </row>
        <row r="4214">
          <cell r="N4214"/>
          <cell r="O4214"/>
          <cell r="P4214"/>
          <cell r="Q4214">
            <v>0</v>
          </cell>
        </row>
        <row r="4215">
          <cell r="N4215"/>
          <cell r="O4215"/>
          <cell r="P4215"/>
          <cell r="Q4215">
            <v>0</v>
          </cell>
        </row>
        <row r="4216">
          <cell r="N4216"/>
          <cell r="O4216"/>
          <cell r="P4216"/>
          <cell r="Q4216">
            <v>0</v>
          </cell>
        </row>
        <row r="4217">
          <cell r="N4217"/>
          <cell r="O4217"/>
          <cell r="P4217"/>
          <cell r="Q4217">
            <v>0</v>
          </cell>
        </row>
        <row r="4218">
          <cell r="N4218"/>
          <cell r="O4218"/>
          <cell r="P4218"/>
          <cell r="Q4218">
            <v>0</v>
          </cell>
        </row>
        <row r="4219">
          <cell r="N4219"/>
          <cell r="O4219"/>
          <cell r="P4219"/>
          <cell r="Q4219">
            <v>0</v>
          </cell>
        </row>
        <row r="4220">
          <cell r="N4220"/>
          <cell r="O4220"/>
          <cell r="P4220"/>
          <cell r="Q4220">
            <v>0</v>
          </cell>
        </row>
        <row r="4221">
          <cell r="N4221"/>
          <cell r="O4221"/>
          <cell r="P4221"/>
          <cell r="Q4221">
            <v>0</v>
          </cell>
        </row>
        <row r="4222">
          <cell r="N4222"/>
          <cell r="O4222"/>
          <cell r="P4222"/>
          <cell r="Q4222">
            <v>0</v>
          </cell>
        </row>
        <row r="4223">
          <cell r="N4223"/>
          <cell r="O4223"/>
          <cell r="P4223"/>
          <cell r="Q4223">
            <v>0</v>
          </cell>
        </row>
        <row r="4224">
          <cell r="N4224"/>
          <cell r="O4224"/>
          <cell r="P4224"/>
          <cell r="Q4224">
            <v>0</v>
          </cell>
        </row>
        <row r="4225">
          <cell r="N4225"/>
          <cell r="O4225"/>
          <cell r="P4225"/>
          <cell r="Q4225">
            <v>0</v>
          </cell>
        </row>
        <row r="4226">
          <cell r="N4226"/>
          <cell r="O4226"/>
          <cell r="P4226"/>
          <cell r="Q4226">
            <v>0</v>
          </cell>
        </row>
        <row r="4227">
          <cell r="N4227"/>
          <cell r="O4227"/>
          <cell r="P4227"/>
          <cell r="Q4227">
            <v>0</v>
          </cell>
        </row>
        <row r="4228">
          <cell r="N4228"/>
          <cell r="O4228"/>
          <cell r="P4228"/>
          <cell r="Q4228">
            <v>0</v>
          </cell>
        </row>
        <row r="4229">
          <cell r="N4229"/>
          <cell r="O4229"/>
          <cell r="P4229"/>
          <cell r="Q4229">
            <v>0</v>
          </cell>
        </row>
        <row r="4230">
          <cell r="N4230"/>
          <cell r="O4230"/>
          <cell r="P4230"/>
          <cell r="Q4230">
            <v>0</v>
          </cell>
        </row>
        <row r="4231">
          <cell r="N4231"/>
          <cell r="O4231"/>
          <cell r="P4231"/>
          <cell r="Q4231">
            <v>0</v>
          </cell>
        </row>
        <row r="4232">
          <cell r="N4232"/>
          <cell r="O4232"/>
          <cell r="P4232"/>
          <cell r="Q4232">
            <v>0</v>
          </cell>
        </row>
        <row r="4233">
          <cell r="N4233"/>
          <cell r="O4233"/>
          <cell r="P4233"/>
          <cell r="Q4233">
            <v>0</v>
          </cell>
        </row>
        <row r="4234">
          <cell r="N4234"/>
          <cell r="O4234"/>
          <cell r="P4234"/>
          <cell r="Q4234">
            <v>0</v>
          </cell>
        </row>
        <row r="4235">
          <cell r="N4235"/>
          <cell r="O4235"/>
          <cell r="P4235"/>
          <cell r="Q4235">
            <v>0</v>
          </cell>
        </row>
        <row r="4236">
          <cell r="N4236"/>
          <cell r="O4236"/>
          <cell r="P4236"/>
          <cell r="Q4236">
            <v>0</v>
          </cell>
        </row>
        <row r="4237">
          <cell r="N4237"/>
          <cell r="O4237"/>
          <cell r="P4237"/>
          <cell r="Q4237">
            <v>0</v>
          </cell>
        </row>
        <row r="4238">
          <cell r="N4238"/>
          <cell r="O4238"/>
          <cell r="P4238"/>
          <cell r="Q4238">
            <v>0</v>
          </cell>
        </row>
        <row r="4239">
          <cell r="N4239"/>
          <cell r="O4239"/>
          <cell r="P4239"/>
          <cell r="Q4239">
            <v>0</v>
          </cell>
        </row>
        <row r="4240">
          <cell r="N4240"/>
          <cell r="O4240"/>
          <cell r="P4240"/>
          <cell r="Q4240">
            <v>0</v>
          </cell>
        </row>
        <row r="4241">
          <cell r="N4241"/>
          <cell r="O4241"/>
          <cell r="P4241"/>
          <cell r="Q4241">
            <v>0</v>
          </cell>
        </row>
        <row r="4242">
          <cell r="N4242"/>
          <cell r="O4242"/>
          <cell r="P4242"/>
          <cell r="Q4242">
            <v>0</v>
          </cell>
        </row>
        <row r="4243">
          <cell r="N4243"/>
          <cell r="O4243"/>
          <cell r="P4243"/>
          <cell r="Q4243">
            <v>0</v>
          </cell>
        </row>
        <row r="4244">
          <cell r="N4244"/>
          <cell r="O4244"/>
          <cell r="P4244"/>
          <cell r="Q4244">
            <v>0</v>
          </cell>
        </row>
        <row r="4245">
          <cell r="N4245"/>
          <cell r="O4245"/>
          <cell r="P4245"/>
          <cell r="Q4245">
            <v>0</v>
          </cell>
        </row>
        <row r="4246">
          <cell r="N4246"/>
          <cell r="O4246"/>
          <cell r="P4246"/>
          <cell r="Q4246">
            <v>0</v>
          </cell>
        </row>
        <row r="4247">
          <cell r="N4247"/>
          <cell r="O4247"/>
          <cell r="P4247"/>
          <cell r="Q4247">
            <v>0</v>
          </cell>
        </row>
        <row r="4248">
          <cell r="N4248"/>
          <cell r="O4248"/>
          <cell r="P4248"/>
          <cell r="Q4248">
            <v>0</v>
          </cell>
        </row>
        <row r="4249">
          <cell r="N4249"/>
          <cell r="O4249"/>
          <cell r="P4249"/>
          <cell r="Q4249">
            <v>0</v>
          </cell>
        </row>
        <row r="4250">
          <cell r="N4250"/>
          <cell r="O4250"/>
          <cell r="P4250"/>
          <cell r="Q4250">
            <v>0</v>
          </cell>
        </row>
        <row r="4251">
          <cell r="N4251"/>
          <cell r="O4251"/>
          <cell r="P4251"/>
          <cell r="Q4251">
            <v>0</v>
          </cell>
        </row>
        <row r="4252">
          <cell r="N4252"/>
          <cell r="O4252"/>
          <cell r="P4252"/>
          <cell r="Q4252">
            <v>0</v>
          </cell>
        </row>
        <row r="4253">
          <cell r="N4253"/>
          <cell r="O4253"/>
          <cell r="P4253"/>
          <cell r="Q4253">
            <v>0</v>
          </cell>
        </row>
        <row r="4254">
          <cell r="N4254"/>
          <cell r="O4254"/>
          <cell r="P4254"/>
          <cell r="Q4254">
            <v>0</v>
          </cell>
        </row>
        <row r="4255">
          <cell r="N4255"/>
          <cell r="O4255"/>
          <cell r="P4255"/>
          <cell r="Q4255">
            <v>0</v>
          </cell>
        </row>
        <row r="4256">
          <cell r="N4256"/>
          <cell r="O4256"/>
          <cell r="P4256"/>
          <cell r="Q4256">
            <v>0</v>
          </cell>
        </row>
        <row r="4257">
          <cell r="N4257"/>
          <cell r="O4257"/>
          <cell r="P4257"/>
          <cell r="Q4257">
            <v>0</v>
          </cell>
        </row>
        <row r="4258">
          <cell r="N4258"/>
          <cell r="O4258"/>
          <cell r="P4258"/>
          <cell r="Q4258">
            <v>0</v>
          </cell>
        </row>
        <row r="4259">
          <cell r="N4259"/>
          <cell r="O4259"/>
          <cell r="P4259"/>
          <cell r="Q4259">
            <v>0</v>
          </cell>
        </row>
        <row r="4260">
          <cell r="N4260"/>
          <cell r="O4260"/>
          <cell r="P4260"/>
          <cell r="Q4260">
            <v>0</v>
          </cell>
        </row>
        <row r="4261">
          <cell r="N4261"/>
          <cell r="O4261"/>
          <cell r="P4261"/>
          <cell r="Q4261">
            <v>0</v>
          </cell>
        </row>
        <row r="4262">
          <cell r="N4262"/>
          <cell r="O4262"/>
          <cell r="P4262"/>
          <cell r="Q4262">
            <v>0</v>
          </cell>
        </row>
        <row r="4263">
          <cell r="N4263"/>
          <cell r="O4263"/>
          <cell r="P4263"/>
          <cell r="Q4263">
            <v>0</v>
          </cell>
        </row>
        <row r="4264">
          <cell r="N4264"/>
          <cell r="O4264"/>
          <cell r="P4264"/>
          <cell r="Q4264">
            <v>0</v>
          </cell>
        </row>
        <row r="4265">
          <cell r="N4265"/>
          <cell r="O4265"/>
          <cell r="P4265"/>
          <cell r="Q4265">
            <v>0</v>
          </cell>
        </row>
        <row r="4266">
          <cell r="N4266"/>
          <cell r="O4266"/>
          <cell r="P4266"/>
          <cell r="Q4266">
            <v>0</v>
          </cell>
        </row>
        <row r="4267">
          <cell r="N4267"/>
          <cell r="O4267"/>
          <cell r="P4267"/>
          <cell r="Q4267">
            <v>0</v>
          </cell>
        </row>
        <row r="4268">
          <cell r="N4268"/>
          <cell r="O4268"/>
          <cell r="P4268"/>
          <cell r="Q4268">
            <v>0</v>
          </cell>
        </row>
        <row r="4269">
          <cell r="N4269"/>
          <cell r="O4269"/>
          <cell r="P4269"/>
          <cell r="Q4269">
            <v>0</v>
          </cell>
        </row>
        <row r="4270">
          <cell r="N4270"/>
          <cell r="O4270"/>
          <cell r="P4270"/>
          <cell r="Q4270">
            <v>0</v>
          </cell>
        </row>
        <row r="4271">
          <cell r="N4271"/>
          <cell r="O4271"/>
          <cell r="P4271"/>
          <cell r="Q4271">
            <v>0</v>
          </cell>
        </row>
        <row r="4272">
          <cell r="N4272"/>
          <cell r="O4272"/>
          <cell r="P4272"/>
          <cell r="Q4272">
            <v>0</v>
          </cell>
        </row>
        <row r="4273">
          <cell r="N4273"/>
          <cell r="O4273"/>
          <cell r="P4273"/>
          <cell r="Q4273">
            <v>0</v>
          </cell>
        </row>
        <row r="4274">
          <cell r="N4274"/>
          <cell r="O4274"/>
          <cell r="P4274"/>
          <cell r="Q4274">
            <v>0</v>
          </cell>
        </row>
        <row r="4275">
          <cell r="N4275"/>
          <cell r="O4275"/>
          <cell r="P4275"/>
          <cell r="Q4275">
            <v>0</v>
          </cell>
        </row>
        <row r="4276">
          <cell r="N4276"/>
          <cell r="O4276"/>
          <cell r="P4276"/>
          <cell r="Q4276">
            <v>0</v>
          </cell>
        </row>
        <row r="4277">
          <cell r="N4277"/>
          <cell r="O4277"/>
          <cell r="P4277"/>
          <cell r="Q4277">
            <v>0</v>
          </cell>
        </row>
        <row r="4278">
          <cell r="N4278"/>
          <cell r="O4278"/>
          <cell r="P4278"/>
          <cell r="Q4278">
            <v>0</v>
          </cell>
        </row>
        <row r="4279">
          <cell r="N4279"/>
          <cell r="O4279"/>
          <cell r="P4279"/>
          <cell r="Q4279">
            <v>0</v>
          </cell>
        </row>
        <row r="4280">
          <cell r="N4280"/>
          <cell r="O4280"/>
          <cell r="P4280"/>
          <cell r="Q4280">
            <v>0</v>
          </cell>
        </row>
        <row r="4281">
          <cell r="N4281"/>
          <cell r="O4281"/>
          <cell r="P4281"/>
          <cell r="Q4281">
            <v>0</v>
          </cell>
        </row>
        <row r="4282">
          <cell r="N4282"/>
          <cell r="O4282"/>
          <cell r="P4282"/>
          <cell r="Q4282">
            <v>0</v>
          </cell>
        </row>
        <row r="4283">
          <cell r="N4283"/>
          <cell r="O4283"/>
          <cell r="P4283"/>
          <cell r="Q4283">
            <v>0</v>
          </cell>
        </row>
        <row r="4284">
          <cell r="N4284"/>
          <cell r="O4284"/>
          <cell r="P4284"/>
          <cell r="Q4284">
            <v>0</v>
          </cell>
        </row>
        <row r="4285">
          <cell r="N4285"/>
          <cell r="O4285"/>
          <cell r="P4285"/>
          <cell r="Q4285">
            <v>0</v>
          </cell>
        </row>
        <row r="4286">
          <cell r="N4286"/>
          <cell r="O4286"/>
          <cell r="P4286"/>
          <cell r="Q4286">
            <v>0</v>
          </cell>
        </row>
        <row r="4287">
          <cell r="N4287"/>
          <cell r="O4287"/>
          <cell r="P4287"/>
          <cell r="Q4287">
            <v>0</v>
          </cell>
        </row>
        <row r="4288">
          <cell r="N4288"/>
          <cell r="O4288"/>
          <cell r="P4288"/>
          <cell r="Q4288">
            <v>0</v>
          </cell>
        </row>
        <row r="4289">
          <cell r="N4289"/>
          <cell r="O4289"/>
          <cell r="P4289"/>
          <cell r="Q4289">
            <v>0</v>
          </cell>
        </row>
        <row r="4290">
          <cell r="N4290"/>
          <cell r="O4290"/>
          <cell r="P4290"/>
          <cell r="Q4290">
            <v>0</v>
          </cell>
        </row>
        <row r="4291">
          <cell r="N4291"/>
          <cell r="O4291"/>
          <cell r="P4291"/>
          <cell r="Q4291">
            <v>0</v>
          </cell>
        </row>
        <row r="4292">
          <cell r="N4292"/>
          <cell r="O4292"/>
          <cell r="P4292"/>
          <cell r="Q4292">
            <v>0</v>
          </cell>
        </row>
        <row r="4293">
          <cell r="N4293"/>
          <cell r="O4293"/>
          <cell r="P4293"/>
          <cell r="Q4293">
            <v>0</v>
          </cell>
        </row>
        <row r="4294">
          <cell r="N4294"/>
          <cell r="O4294"/>
          <cell r="P4294"/>
          <cell r="Q4294">
            <v>0</v>
          </cell>
        </row>
        <row r="4295">
          <cell r="N4295"/>
          <cell r="O4295"/>
          <cell r="P4295"/>
          <cell r="Q4295">
            <v>0</v>
          </cell>
        </row>
        <row r="4296">
          <cell r="N4296"/>
          <cell r="O4296"/>
          <cell r="P4296"/>
          <cell r="Q4296">
            <v>0</v>
          </cell>
        </row>
        <row r="4297">
          <cell r="N4297"/>
          <cell r="O4297"/>
          <cell r="P4297"/>
          <cell r="Q4297">
            <v>0</v>
          </cell>
        </row>
        <row r="4298">
          <cell r="N4298"/>
          <cell r="O4298"/>
          <cell r="P4298"/>
          <cell r="Q4298">
            <v>0</v>
          </cell>
        </row>
        <row r="4299">
          <cell r="N4299"/>
          <cell r="O4299"/>
          <cell r="P4299"/>
          <cell r="Q4299">
            <v>0</v>
          </cell>
        </row>
        <row r="4300">
          <cell r="N4300"/>
          <cell r="O4300"/>
          <cell r="P4300"/>
          <cell r="Q4300">
            <v>0</v>
          </cell>
        </row>
        <row r="4301">
          <cell r="N4301"/>
          <cell r="O4301"/>
          <cell r="P4301"/>
          <cell r="Q4301">
            <v>0</v>
          </cell>
        </row>
        <row r="4302">
          <cell r="N4302"/>
          <cell r="O4302"/>
          <cell r="P4302"/>
          <cell r="Q4302">
            <v>0</v>
          </cell>
        </row>
        <row r="4303">
          <cell r="N4303"/>
          <cell r="O4303"/>
          <cell r="P4303"/>
          <cell r="Q4303">
            <v>0</v>
          </cell>
        </row>
        <row r="4304">
          <cell r="N4304"/>
          <cell r="O4304"/>
          <cell r="P4304"/>
          <cell r="Q4304">
            <v>0</v>
          </cell>
        </row>
        <row r="4305">
          <cell r="N4305"/>
          <cell r="O4305"/>
          <cell r="P4305"/>
          <cell r="Q4305">
            <v>0</v>
          </cell>
        </row>
        <row r="4306">
          <cell r="N4306"/>
          <cell r="O4306"/>
          <cell r="P4306"/>
          <cell r="Q4306">
            <v>0</v>
          </cell>
        </row>
        <row r="4307">
          <cell r="N4307"/>
          <cell r="O4307"/>
          <cell r="P4307"/>
          <cell r="Q4307">
            <v>0</v>
          </cell>
        </row>
        <row r="4308">
          <cell r="N4308"/>
          <cell r="O4308"/>
          <cell r="P4308"/>
          <cell r="Q4308">
            <v>0</v>
          </cell>
        </row>
        <row r="4309">
          <cell r="N4309"/>
          <cell r="O4309"/>
          <cell r="P4309"/>
          <cell r="Q4309">
            <v>0</v>
          </cell>
        </row>
        <row r="4310">
          <cell r="N4310"/>
          <cell r="O4310"/>
          <cell r="P4310"/>
          <cell r="Q4310">
            <v>0</v>
          </cell>
        </row>
        <row r="4311">
          <cell r="N4311"/>
          <cell r="O4311"/>
          <cell r="P4311"/>
          <cell r="Q4311">
            <v>0</v>
          </cell>
        </row>
        <row r="4312">
          <cell r="N4312"/>
          <cell r="O4312"/>
          <cell r="P4312"/>
          <cell r="Q4312">
            <v>0</v>
          </cell>
        </row>
        <row r="4313">
          <cell r="N4313"/>
          <cell r="O4313"/>
          <cell r="P4313"/>
          <cell r="Q4313">
            <v>0</v>
          </cell>
        </row>
        <row r="4314">
          <cell r="N4314"/>
          <cell r="O4314"/>
          <cell r="P4314"/>
          <cell r="Q4314">
            <v>0</v>
          </cell>
        </row>
        <row r="4315">
          <cell r="N4315"/>
          <cell r="O4315"/>
          <cell r="P4315"/>
          <cell r="Q4315">
            <v>0</v>
          </cell>
        </row>
        <row r="4316">
          <cell r="N4316"/>
          <cell r="O4316"/>
          <cell r="P4316"/>
          <cell r="Q4316">
            <v>0</v>
          </cell>
        </row>
        <row r="4317">
          <cell r="N4317"/>
          <cell r="O4317"/>
          <cell r="P4317"/>
          <cell r="Q4317">
            <v>0</v>
          </cell>
        </row>
        <row r="4318">
          <cell r="N4318"/>
          <cell r="O4318"/>
          <cell r="P4318"/>
          <cell r="Q4318">
            <v>0</v>
          </cell>
        </row>
        <row r="4319">
          <cell r="N4319"/>
          <cell r="O4319"/>
          <cell r="P4319"/>
          <cell r="Q4319">
            <v>0</v>
          </cell>
        </row>
        <row r="4320">
          <cell r="N4320"/>
          <cell r="O4320"/>
          <cell r="P4320"/>
          <cell r="Q4320">
            <v>0</v>
          </cell>
        </row>
        <row r="4321">
          <cell r="N4321"/>
          <cell r="O4321"/>
          <cell r="P4321"/>
          <cell r="Q4321">
            <v>0</v>
          </cell>
        </row>
        <row r="4322">
          <cell r="N4322"/>
          <cell r="O4322"/>
          <cell r="P4322"/>
          <cell r="Q4322">
            <v>0</v>
          </cell>
        </row>
        <row r="4323">
          <cell r="N4323"/>
          <cell r="O4323"/>
          <cell r="P4323"/>
          <cell r="Q4323">
            <v>0</v>
          </cell>
        </row>
        <row r="4324">
          <cell r="N4324"/>
          <cell r="O4324"/>
          <cell r="P4324"/>
          <cell r="Q4324">
            <v>0</v>
          </cell>
        </row>
        <row r="4325">
          <cell r="N4325"/>
          <cell r="O4325"/>
          <cell r="P4325"/>
          <cell r="Q4325">
            <v>0</v>
          </cell>
        </row>
        <row r="4326">
          <cell r="N4326"/>
          <cell r="O4326"/>
          <cell r="P4326"/>
          <cell r="Q4326">
            <v>0</v>
          </cell>
        </row>
        <row r="4327">
          <cell r="N4327"/>
          <cell r="O4327"/>
          <cell r="P4327"/>
          <cell r="Q4327">
            <v>0</v>
          </cell>
        </row>
        <row r="4328">
          <cell r="N4328"/>
          <cell r="O4328"/>
          <cell r="P4328"/>
          <cell r="Q4328">
            <v>0</v>
          </cell>
        </row>
        <row r="4329">
          <cell r="N4329"/>
          <cell r="O4329"/>
          <cell r="P4329"/>
          <cell r="Q4329">
            <v>0</v>
          </cell>
        </row>
        <row r="4330">
          <cell r="N4330"/>
          <cell r="O4330"/>
          <cell r="P4330"/>
          <cell r="Q4330">
            <v>0</v>
          </cell>
        </row>
        <row r="4331">
          <cell r="N4331"/>
          <cell r="O4331"/>
          <cell r="P4331"/>
          <cell r="Q4331">
            <v>0</v>
          </cell>
        </row>
        <row r="4332">
          <cell r="N4332"/>
          <cell r="O4332"/>
          <cell r="P4332"/>
          <cell r="Q4332">
            <v>0</v>
          </cell>
        </row>
        <row r="4333">
          <cell r="N4333"/>
          <cell r="O4333"/>
          <cell r="P4333"/>
          <cell r="Q4333">
            <v>0</v>
          </cell>
        </row>
        <row r="4334">
          <cell r="N4334"/>
          <cell r="O4334"/>
          <cell r="P4334"/>
          <cell r="Q4334">
            <v>0</v>
          </cell>
        </row>
        <row r="4335">
          <cell r="N4335"/>
          <cell r="O4335"/>
          <cell r="P4335"/>
          <cell r="Q4335">
            <v>0</v>
          </cell>
        </row>
        <row r="4336">
          <cell r="N4336"/>
          <cell r="O4336"/>
          <cell r="P4336"/>
          <cell r="Q4336">
            <v>0</v>
          </cell>
        </row>
        <row r="4337">
          <cell r="N4337"/>
          <cell r="O4337"/>
          <cell r="P4337"/>
          <cell r="Q4337">
            <v>0</v>
          </cell>
        </row>
        <row r="4338">
          <cell r="N4338"/>
          <cell r="O4338"/>
          <cell r="P4338"/>
          <cell r="Q4338">
            <v>0</v>
          </cell>
        </row>
        <row r="4339">
          <cell r="N4339"/>
          <cell r="O4339"/>
          <cell r="P4339"/>
          <cell r="Q4339">
            <v>0</v>
          </cell>
        </row>
        <row r="4340">
          <cell r="N4340"/>
          <cell r="O4340"/>
          <cell r="P4340"/>
          <cell r="Q4340">
            <v>0</v>
          </cell>
        </row>
        <row r="4341">
          <cell r="N4341"/>
          <cell r="O4341"/>
          <cell r="P4341"/>
          <cell r="Q4341">
            <v>0</v>
          </cell>
        </row>
        <row r="4342">
          <cell r="N4342"/>
          <cell r="O4342"/>
          <cell r="P4342"/>
          <cell r="Q4342">
            <v>0</v>
          </cell>
        </row>
        <row r="4343">
          <cell r="N4343"/>
          <cell r="O4343"/>
          <cell r="P4343"/>
          <cell r="Q4343">
            <v>0</v>
          </cell>
        </row>
        <row r="4344">
          <cell r="N4344"/>
          <cell r="O4344"/>
          <cell r="P4344"/>
          <cell r="Q4344">
            <v>0</v>
          </cell>
        </row>
        <row r="4345">
          <cell r="N4345"/>
          <cell r="O4345"/>
          <cell r="P4345"/>
          <cell r="Q4345">
            <v>0</v>
          </cell>
        </row>
        <row r="4346">
          <cell r="N4346"/>
          <cell r="O4346"/>
          <cell r="P4346"/>
          <cell r="Q4346">
            <v>0</v>
          </cell>
        </row>
        <row r="4347">
          <cell r="N4347"/>
          <cell r="O4347"/>
          <cell r="P4347"/>
          <cell r="Q4347">
            <v>0</v>
          </cell>
        </row>
        <row r="4348">
          <cell r="N4348"/>
          <cell r="O4348"/>
          <cell r="P4348"/>
          <cell r="Q4348">
            <v>0</v>
          </cell>
        </row>
        <row r="4349">
          <cell r="N4349"/>
          <cell r="O4349"/>
          <cell r="P4349"/>
          <cell r="Q4349">
            <v>0</v>
          </cell>
        </row>
        <row r="4350">
          <cell r="N4350"/>
          <cell r="O4350"/>
          <cell r="P4350"/>
          <cell r="Q4350">
            <v>0</v>
          </cell>
        </row>
        <row r="4351">
          <cell r="N4351"/>
          <cell r="O4351"/>
          <cell r="P4351"/>
          <cell r="Q4351">
            <v>0</v>
          </cell>
        </row>
        <row r="4352">
          <cell r="N4352"/>
          <cell r="O4352"/>
          <cell r="P4352"/>
          <cell r="Q4352">
            <v>0</v>
          </cell>
        </row>
        <row r="4353">
          <cell r="N4353"/>
          <cell r="O4353"/>
          <cell r="P4353"/>
          <cell r="Q4353">
            <v>0</v>
          </cell>
        </row>
        <row r="4354">
          <cell r="N4354"/>
          <cell r="O4354"/>
          <cell r="P4354"/>
          <cell r="Q4354">
            <v>0</v>
          </cell>
        </row>
        <row r="4355">
          <cell r="N4355"/>
          <cell r="O4355"/>
          <cell r="P4355"/>
          <cell r="Q4355">
            <v>0</v>
          </cell>
        </row>
        <row r="4356">
          <cell r="N4356"/>
          <cell r="O4356"/>
          <cell r="P4356"/>
          <cell r="Q4356">
            <v>0</v>
          </cell>
        </row>
        <row r="4357">
          <cell r="N4357"/>
          <cell r="O4357"/>
          <cell r="P4357"/>
          <cell r="Q4357">
            <v>0</v>
          </cell>
        </row>
        <row r="4358">
          <cell r="N4358"/>
          <cell r="O4358"/>
          <cell r="P4358"/>
          <cell r="Q4358">
            <v>0</v>
          </cell>
        </row>
        <row r="4359">
          <cell r="N4359"/>
          <cell r="O4359"/>
          <cell r="P4359"/>
          <cell r="Q4359">
            <v>0</v>
          </cell>
        </row>
        <row r="4360">
          <cell r="N4360"/>
          <cell r="O4360"/>
          <cell r="P4360"/>
          <cell r="Q4360">
            <v>0</v>
          </cell>
        </row>
        <row r="4361">
          <cell r="N4361"/>
          <cell r="O4361"/>
          <cell r="P4361"/>
          <cell r="Q4361">
            <v>0</v>
          </cell>
        </row>
        <row r="4362">
          <cell r="N4362"/>
          <cell r="O4362"/>
          <cell r="P4362"/>
          <cell r="Q4362">
            <v>0</v>
          </cell>
        </row>
        <row r="4363">
          <cell r="N4363"/>
          <cell r="O4363"/>
          <cell r="P4363"/>
          <cell r="Q4363">
            <v>0</v>
          </cell>
        </row>
        <row r="4364">
          <cell r="N4364"/>
          <cell r="O4364"/>
          <cell r="P4364"/>
          <cell r="Q4364">
            <v>0</v>
          </cell>
        </row>
        <row r="4365">
          <cell r="N4365"/>
          <cell r="O4365"/>
          <cell r="P4365"/>
          <cell r="Q4365">
            <v>0</v>
          </cell>
        </row>
        <row r="4366">
          <cell r="N4366"/>
          <cell r="O4366"/>
          <cell r="P4366"/>
          <cell r="Q4366">
            <v>0</v>
          </cell>
        </row>
        <row r="4367">
          <cell r="N4367"/>
          <cell r="O4367"/>
          <cell r="P4367"/>
          <cell r="Q4367">
            <v>0</v>
          </cell>
        </row>
        <row r="4368">
          <cell r="N4368"/>
          <cell r="O4368"/>
          <cell r="P4368"/>
          <cell r="Q4368">
            <v>0</v>
          </cell>
        </row>
        <row r="4369">
          <cell r="N4369"/>
          <cell r="O4369"/>
          <cell r="P4369"/>
          <cell r="Q4369">
            <v>0</v>
          </cell>
        </row>
        <row r="4370">
          <cell r="N4370"/>
          <cell r="O4370"/>
          <cell r="P4370"/>
          <cell r="Q4370">
            <v>0</v>
          </cell>
        </row>
        <row r="4371">
          <cell r="N4371"/>
          <cell r="O4371"/>
          <cell r="P4371"/>
          <cell r="Q4371">
            <v>0</v>
          </cell>
        </row>
        <row r="4372">
          <cell r="N4372"/>
          <cell r="O4372"/>
          <cell r="P4372"/>
          <cell r="Q4372">
            <v>0</v>
          </cell>
        </row>
        <row r="4373">
          <cell r="N4373"/>
          <cell r="O4373"/>
          <cell r="P4373"/>
          <cell r="Q4373">
            <v>0</v>
          </cell>
        </row>
        <row r="4374">
          <cell r="N4374"/>
          <cell r="O4374"/>
          <cell r="P4374"/>
          <cell r="Q4374">
            <v>0</v>
          </cell>
        </row>
        <row r="4375">
          <cell r="N4375"/>
          <cell r="O4375"/>
          <cell r="P4375"/>
          <cell r="Q4375">
            <v>0</v>
          </cell>
        </row>
        <row r="4376">
          <cell r="N4376"/>
          <cell r="O4376"/>
          <cell r="P4376"/>
          <cell r="Q4376">
            <v>0</v>
          </cell>
        </row>
        <row r="4377">
          <cell r="N4377"/>
          <cell r="O4377"/>
          <cell r="P4377"/>
          <cell r="Q4377">
            <v>0</v>
          </cell>
        </row>
        <row r="4378">
          <cell r="N4378"/>
          <cell r="O4378"/>
          <cell r="P4378"/>
          <cell r="Q4378">
            <v>0</v>
          </cell>
        </row>
        <row r="4379">
          <cell r="N4379"/>
          <cell r="O4379"/>
          <cell r="P4379"/>
          <cell r="Q4379">
            <v>0</v>
          </cell>
        </row>
        <row r="4380">
          <cell r="N4380"/>
          <cell r="O4380"/>
          <cell r="P4380"/>
          <cell r="Q4380">
            <v>0</v>
          </cell>
        </row>
        <row r="4381">
          <cell r="N4381"/>
          <cell r="O4381"/>
          <cell r="P4381"/>
          <cell r="Q4381">
            <v>0</v>
          </cell>
        </row>
        <row r="4382">
          <cell r="N4382"/>
          <cell r="O4382"/>
          <cell r="P4382"/>
          <cell r="Q4382">
            <v>0</v>
          </cell>
        </row>
        <row r="4383">
          <cell r="N4383"/>
          <cell r="O4383"/>
          <cell r="P4383"/>
          <cell r="Q4383">
            <v>0</v>
          </cell>
        </row>
        <row r="4384">
          <cell r="N4384"/>
          <cell r="O4384"/>
          <cell r="P4384"/>
          <cell r="Q4384">
            <v>0</v>
          </cell>
        </row>
        <row r="4385">
          <cell r="N4385"/>
          <cell r="O4385"/>
          <cell r="P4385"/>
          <cell r="Q4385">
            <v>0</v>
          </cell>
        </row>
        <row r="4386">
          <cell r="N4386"/>
          <cell r="O4386"/>
          <cell r="P4386"/>
          <cell r="Q4386">
            <v>0</v>
          </cell>
        </row>
        <row r="4387">
          <cell r="N4387"/>
          <cell r="O4387"/>
          <cell r="P4387"/>
          <cell r="Q4387">
            <v>0</v>
          </cell>
        </row>
        <row r="4388">
          <cell r="N4388"/>
          <cell r="O4388"/>
          <cell r="P4388"/>
          <cell r="Q4388">
            <v>0</v>
          </cell>
        </row>
        <row r="4389">
          <cell r="N4389"/>
          <cell r="O4389"/>
          <cell r="P4389"/>
          <cell r="Q4389">
            <v>0</v>
          </cell>
        </row>
        <row r="4390">
          <cell r="N4390"/>
          <cell r="O4390"/>
          <cell r="P4390"/>
          <cell r="Q4390">
            <v>0</v>
          </cell>
        </row>
        <row r="4391">
          <cell r="N4391"/>
          <cell r="O4391"/>
          <cell r="P4391"/>
          <cell r="Q4391">
            <v>0</v>
          </cell>
        </row>
        <row r="4392">
          <cell r="N4392"/>
          <cell r="O4392"/>
          <cell r="P4392"/>
          <cell r="Q4392">
            <v>0</v>
          </cell>
        </row>
        <row r="4393">
          <cell r="N4393"/>
          <cell r="O4393"/>
          <cell r="P4393"/>
          <cell r="Q4393">
            <v>0</v>
          </cell>
        </row>
        <row r="4394">
          <cell r="N4394"/>
          <cell r="O4394"/>
          <cell r="P4394"/>
          <cell r="Q4394">
            <v>0</v>
          </cell>
        </row>
        <row r="4395">
          <cell r="N4395"/>
          <cell r="O4395"/>
          <cell r="P4395"/>
          <cell r="Q4395">
            <v>0</v>
          </cell>
        </row>
        <row r="4396">
          <cell r="N4396"/>
          <cell r="O4396"/>
          <cell r="P4396"/>
          <cell r="Q4396">
            <v>0</v>
          </cell>
        </row>
        <row r="4397">
          <cell r="N4397"/>
          <cell r="O4397"/>
          <cell r="P4397"/>
          <cell r="Q4397">
            <v>0</v>
          </cell>
        </row>
        <row r="4398">
          <cell r="N4398"/>
          <cell r="O4398"/>
          <cell r="P4398"/>
          <cell r="Q4398">
            <v>0</v>
          </cell>
        </row>
        <row r="4399">
          <cell r="N4399"/>
          <cell r="O4399"/>
          <cell r="P4399"/>
          <cell r="Q4399">
            <v>0</v>
          </cell>
        </row>
        <row r="4400">
          <cell r="N4400"/>
          <cell r="O4400"/>
          <cell r="P4400"/>
          <cell r="Q4400">
            <v>0</v>
          </cell>
        </row>
        <row r="4401">
          <cell r="N4401"/>
          <cell r="O4401"/>
          <cell r="P4401"/>
          <cell r="Q4401">
            <v>0</v>
          </cell>
        </row>
        <row r="4402">
          <cell r="N4402"/>
          <cell r="O4402"/>
          <cell r="P4402"/>
          <cell r="Q4402">
            <v>0</v>
          </cell>
        </row>
        <row r="4403">
          <cell r="N4403"/>
          <cell r="O4403"/>
          <cell r="P4403"/>
          <cell r="Q4403">
            <v>0</v>
          </cell>
        </row>
        <row r="4404">
          <cell r="N4404"/>
          <cell r="O4404"/>
          <cell r="P4404"/>
          <cell r="Q4404">
            <v>0</v>
          </cell>
        </row>
        <row r="4405">
          <cell r="N4405"/>
          <cell r="O4405"/>
          <cell r="P4405"/>
          <cell r="Q4405">
            <v>0</v>
          </cell>
        </row>
        <row r="4406">
          <cell r="N4406"/>
          <cell r="O4406"/>
          <cell r="P4406"/>
          <cell r="Q4406">
            <v>0</v>
          </cell>
        </row>
        <row r="4407">
          <cell r="N4407"/>
          <cell r="O4407"/>
          <cell r="P4407"/>
          <cell r="Q4407">
            <v>0</v>
          </cell>
        </row>
        <row r="4408">
          <cell r="N4408"/>
          <cell r="O4408"/>
          <cell r="P4408"/>
          <cell r="Q4408">
            <v>0</v>
          </cell>
        </row>
        <row r="4409">
          <cell r="N4409"/>
          <cell r="O4409"/>
          <cell r="P4409"/>
          <cell r="Q4409">
            <v>0</v>
          </cell>
        </row>
        <row r="4410">
          <cell r="N4410"/>
          <cell r="O4410"/>
          <cell r="P4410"/>
          <cell r="Q4410">
            <v>0</v>
          </cell>
        </row>
        <row r="4411">
          <cell r="N4411"/>
          <cell r="O4411"/>
          <cell r="P4411"/>
          <cell r="Q4411">
            <v>0</v>
          </cell>
        </row>
        <row r="4412">
          <cell r="N4412"/>
          <cell r="O4412"/>
          <cell r="P4412"/>
          <cell r="Q4412">
            <v>0</v>
          </cell>
        </row>
        <row r="4413">
          <cell r="N4413"/>
          <cell r="O4413"/>
          <cell r="P4413"/>
          <cell r="Q4413">
            <v>0</v>
          </cell>
        </row>
        <row r="4414">
          <cell r="N4414"/>
          <cell r="O4414"/>
          <cell r="P4414"/>
          <cell r="Q4414">
            <v>0</v>
          </cell>
        </row>
        <row r="4415">
          <cell r="N4415"/>
          <cell r="O4415"/>
          <cell r="P4415"/>
          <cell r="Q4415">
            <v>0</v>
          </cell>
        </row>
        <row r="4416">
          <cell r="N4416"/>
          <cell r="O4416"/>
          <cell r="P4416"/>
          <cell r="Q4416">
            <v>0</v>
          </cell>
        </row>
        <row r="4417">
          <cell r="N4417"/>
          <cell r="O4417"/>
          <cell r="P4417"/>
          <cell r="Q4417">
            <v>0</v>
          </cell>
        </row>
        <row r="4418">
          <cell r="N4418"/>
          <cell r="O4418"/>
          <cell r="P4418"/>
          <cell r="Q4418">
            <v>0</v>
          </cell>
        </row>
        <row r="4419">
          <cell r="N4419"/>
          <cell r="O4419"/>
          <cell r="P4419"/>
          <cell r="Q4419">
            <v>0</v>
          </cell>
        </row>
        <row r="4420">
          <cell r="N4420"/>
          <cell r="O4420"/>
          <cell r="P4420"/>
          <cell r="Q4420">
            <v>0</v>
          </cell>
        </row>
        <row r="4421">
          <cell r="N4421"/>
          <cell r="O4421"/>
          <cell r="P4421"/>
          <cell r="Q4421">
            <v>0</v>
          </cell>
        </row>
        <row r="4422">
          <cell r="N4422"/>
          <cell r="O4422"/>
          <cell r="P4422"/>
          <cell r="Q4422">
            <v>0</v>
          </cell>
        </row>
        <row r="4423">
          <cell r="N4423"/>
          <cell r="O4423"/>
          <cell r="P4423"/>
          <cell r="Q4423">
            <v>0</v>
          </cell>
        </row>
        <row r="4424">
          <cell r="N4424"/>
          <cell r="O4424"/>
          <cell r="P4424"/>
          <cell r="Q4424">
            <v>0</v>
          </cell>
        </row>
        <row r="4425">
          <cell r="N4425"/>
          <cell r="O4425"/>
          <cell r="P4425"/>
          <cell r="Q4425">
            <v>0</v>
          </cell>
        </row>
        <row r="4426">
          <cell r="N4426"/>
          <cell r="O4426"/>
          <cell r="P4426"/>
          <cell r="Q4426">
            <v>0</v>
          </cell>
        </row>
        <row r="4427">
          <cell r="N4427"/>
          <cell r="O4427"/>
          <cell r="P4427"/>
          <cell r="Q4427">
            <v>0</v>
          </cell>
        </row>
        <row r="4428">
          <cell r="N4428"/>
          <cell r="O4428"/>
          <cell r="P4428"/>
          <cell r="Q4428">
            <v>0</v>
          </cell>
        </row>
        <row r="4429">
          <cell r="N4429"/>
          <cell r="O4429"/>
          <cell r="P4429"/>
          <cell r="Q4429">
            <v>0</v>
          </cell>
        </row>
        <row r="4430">
          <cell r="N4430"/>
          <cell r="O4430"/>
          <cell r="P4430"/>
          <cell r="Q4430">
            <v>0</v>
          </cell>
        </row>
        <row r="4431">
          <cell r="N4431"/>
          <cell r="O4431"/>
          <cell r="P4431"/>
          <cell r="Q4431">
            <v>0</v>
          </cell>
        </row>
        <row r="4432">
          <cell r="N4432"/>
          <cell r="O4432"/>
          <cell r="P4432"/>
          <cell r="Q4432">
            <v>0</v>
          </cell>
        </row>
        <row r="4433">
          <cell r="N4433"/>
          <cell r="O4433"/>
          <cell r="P4433"/>
          <cell r="Q4433">
            <v>0</v>
          </cell>
        </row>
        <row r="4434">
          <cell r="N4434"/>
          <cell r="O4434"/>
          <cell r="P4434"/>
          <cell r="Q4434">
            <v>0</v>
          </cell>
        </row>
        <row r="4435">
          <cell r="N4435"/>
          <cell r="O4435"/>
          <cell r="P4435"/>
          <cell r="Q4435">
            <v>0</v>
          </cell>
        </row>
        <row r="4436">
          <cell r="N4436"/>
          <cell r="O4436"/>
          <cell r="P4436"/>
          <cell r="Q4436">
            <v>0</v>
          </cell>
        </row>
        <row r="4437">
          <cell r="N4437"/>
          <cell r="O4437"/>
          <cell r="P4437"/>
          <cell r="Q4437">
            <v>0</v>
          </cell>
        </row>
        <row r="4438">
          <cell r="N4438"/>
          <cell r="O4438"/>
          <cell r="P4438"/>
          <cell r="Q4438">
            <v>0</v>
          </cell>
        </row>
        <row r="4439">
          <cell r="N4439"/>
          <cell r="O4439"/>
          <cell r="P4439"/>
          <cell r="Q4439">
            <v>0</v>
          </cell>
        </row>
        <row r="4440">
          <cell r="N4440"/>
          <cell r="O4440"/>
          <cell r="P4440"/>
          <cell r="Q4440">
            <v>0</v>
          </cell>
        </row>
        <row r="4441">
          <cell r="N4441"/>
          <cell r="O4441"/>
          <cell r="P4441"/>
          <cell r="Q4441">
            <v>0</v>
          </cell>
        </row>
        <row r="4442">
          <cell r="N4442"/>
          <cell r="O4442"/>
          <cell r="P4442"/>
          <cell r="Q4442">
            <v>0</v>
          </cell>
        </row>
        <row r="4443">
          <cell r="N4443"/>
          <cell r="O4443"/>
          <cell r="P4443"/>
          <cell r="Q4443">
            <v>0</v>
          </cell>
        </row>
        <row r="4444">
          <cell r="N4444"/>
          <cell r="O4444"/>
          <cell r="P4444"/>
          <cell r="Q4444">
            <v>0</v>
          </cell>
        </row>
        <row r="4445">
          <cell r="N4445"/>
          <cell r="O4445"/>
          <cell r="P4445"/>
          <cell r="Q4445">
            <v>0</v>
          </cell>
        </row>
        <row r="4446">
          <cell r="N4446"/>
          <cell r="O4446"/>
          <cell r="P4446"/>
          <cell r="Q4446">
            <v>0</v>
          </cell>
        </row>
        <row r="4447">
          <cell r="N4447"/>
          <cell r="O4447"/>
          <cell r="P4447"/>
          <cell r="Q4447">
            <v>0</v>
          </cell>
        </row>
        <row r="4448">
          <cell r="N4448"/>
          <cell r="O4448"/>
          <cell r="P4448"/>
          <cell r="Q4448">
            <v>0</v>
          </cell>
        </row>
        <row r="4449">
          <cell r="N4449"/>
          <cell r="O4449"/>
          <cell r="P4449"/>
          <cell r="Q4449">
            <v>0</v>
          </cell>
        </row>
        <row r="4450">
          <cell r="N4450"/>
          <cell r="O4450"/>
          <cell r="P4450"/>
          <cell r="Q4450">
            <v>0</v>
          </cell>
        </row>
        <row r="4451">
          <cell r="N4451"/>
          <cell r="O4451"/>
          <cell r="P4451"/>
          <cell r="Q4451">
            <v>0</v>
          </cell>
        </row>
        <row r="4452">
          <cell r="N4452"/>
          <cell r="O4452"/>
          <cell r="P4452"/>
          <cell r="Q4452">
            <v>0</v>
          </cell>
        </row>
        <row r="4453">
          <cell r="N4453"/>
          <cell r="O4453"/>
          <cell r="P4453"/>
          <cell r="Q4453">
            <v>0</v>
          </cell>
        </row>
        <row r="4454">
          <cell r="N4454"/>
          <cell r="O4454"/>
          <cell r="P4454"/>
          <cell r="Q4454">
            <v>0</v>
          </cell>
        </row>
        <row r="4455">
          <cell r="N4455"/>
          <cell r="O4455"/>
          <cell r="P4455"/>
          <cell r="Q4455">
            <v>0</v>
          </cell>
        </row>
        <row r="4456">
          <cell r="N4456"/>
          <cell r="O4456"/>
          <cell r="P4456"/>
          <cell r="Q4456">
            <v>0</v>
          </cell>
        </row>
        <row r="4457">
          <cell r="N4457"/>
          <cell r="O4457"/>
          <cell r="P4457"/>
          <cell r="Q4457">
            <v>0</v>
          </cell>
        </row>
        <row r="4458">
          <cell r="N4458"/>
          <cell r="O4458"/>
          <cell r="P4458"/>
          <cell r="Q4458">
            <v>0</v>
          </cell>
        </row>
        <row r="4459">
          <cell r="N4459"/>
          <cell r="O4459"/>
          <cell r="P4459"/>
          <cell r="Q4459">
            <v>0</v>
          </cell>
        </row>
        <row r="4460">
          <cell r="N4460"/>
          <cell r="O4460"/>
          <cell r="P4460"/>
          <cell r="Q4460">
            <v>0</v>
          </cell>
        </row>
        <row r="4461">
          <cell r="N4461"/>
          <cell r="O4461"/>
          <cell r="P4461"/>
          <cell r="Q4461">
            <v>0</v>
          </cell>
        </row>
        <row r="4462">
          <cell r="N4462"/>
          <cell r="O4462"/>
          <cell r="P4462"/>
          <cell r="Q4462">
            <v>0</v>
          </cell>
        </row>
        <row r="4463">
          <cell r="N4463"/>
          <cell r="O4463"/>
          <cell r="P4463"/>
          <cell r="Q4463">
            <v>0</v>
          </cell>
        </row>
        <row r="4464">
          <cell r="N4464"/>
          <cell r="O4464"/>
          <cell r="P4464"/>
          <cell r="Q4464">
            <v>0</v>
          </cell>
        </row>
        <row r="4465">
          <cell r="N4465"/>
          <cell r="O4465"/>
          <cell r="P4465"/>
          <cell r="Q4465">
            <v>0</v>
          </cell>
        </row>
        <row r="4466">
          <cell r="N4466"/>
          <cell r="O4466"/>
          <cell r="P4466"/>
          <cell r="Q4466">
            <v>0</v>
          </cell>
        </row>
        <row r="4467">
          <cell r="N4467"/>
          <cell r="O4467"/>
          <cell r="P4467"/>
          <cell r="Q4467">
            <v>0</v>
          </cell>
        </row>
        <row r="4468">
          <cell r="N4468"/>
          <cell r="O4468"/>
          <cell r="P4468"/>
          <cell r="Q4468">
            <v>0</v>
          </cell>
        </row>
        <row r="4469">
          <cell r="N4469"/>
          <cell r="O4469"/>
          <cell r="P4469"/>
          <cell r="Q4469">
            <v>0</v>
          </cell>
        </row>
        <row r="4470">
          <cell r="N4470"/>
          <cell r="O4470"/>
          <cell r="P4470"/>
          <cell r="Q4470">
            <v>0</v>
          </cell>
        </row>
        <row r="4471">
          <cell r="N4471"/>
          <cell r="O4471"/>
          <cell r="P4471"/>
          <cell r="Q4471">
            <v>0</v>
          </cell>
        </row>
        <row r="4472">
          <cell r="N4472"/>
          <cell r="O4472"/>
          <cell r="P4472"/>
          <cell r="Q4472">
            <v>0</v>
          </cell>
        </row>
        <row r="4473">
          <cell r="N4473"/>
          <cell r="O4473"/>
          <cell r="P4473"/>
          <cell r="Q4473">
            <v>0</v>
          </cell>
        </row>
        <row r="4474">
          <cell r="N4474"/>
          <cell r="O4474"/>
          <cell r="P4474"/>
          <cell r="Q4474">
            <v>0</v>
          </cell>
        </row>
        <row r="4475">
          <cell r="N4475"/>
          <cell r="O4475"/>
          <cell r="P4475"/>
          <cell r="Q4475">
            <v>0</v>
          </cell>
        </row>
        <row r="4476">
          <cell r="N4476"/>
          <cell r="O4476"/>
          <cell r="P4476"/>
          <cell r="Q4476">
            <v>0</v>
          </cell>
        </row>
        <row r="4477">
          <cell r="N4477"/>
          <cell r="O4477"/>
          <cell r="P4477"/>
          <cell r="Q4477">
            <v>0</v>
          </cell>
        </row>
        <row r="4478">
          <cell r="N4478"/>
          <cell r="O4478"/>
          <cell r="P4478"/>
          <cell r="Q4478">
            <v>0</v>
          </cell>
        </row>
        <row r="4479">
          <cell r="N4479"/>
          <cell r="O4479"/>
          <cell r="P4479"/>
          <cell r="Q4479">
            <v>0</v>
          </cell>
        </row>
        <row r="4480">
          <cell r="N4480"/>
          <cell r="O4480"/>
          <cell r="P4480"/>
          <cell r="Q4480">
            <v>0</v>
          </cell>
        </row>
        <row r="4481">
          <cell r="N4481"/>
          <cell r="O4481"/>
          <cell r="P4481"/>
          <cell r="Q4481">
            <v>0</v>
          </cell>
        </row>
        <row r="4482">
          <cell r="N4482"/>
          <cell r="O4482"/>
          <cell r="P4482"/>
          <cell r="Q4482">
            <v>0</v>
          </cell>
        </row>
        <row r="4483">
          <cell r="N4483"/>
          <cell r="O4483"/>
          <cell r="P4483"/>
          <cell r="Q4483">
            <v>0</v>
          </cell>
        </row>
        <row r="4484">
          <cell r="N4484"/>
          <cell r="O4484"/>
          <cell r="P4484"/>
          <cell r="Q4484">
            <v>0</v>
          </cell>
        </row>
        <row r="4485">
          <cell r="N4485"/>
          <cell r="O4485"/>
          <cell r="P4485"/>
          <cell r="Q4485">
            <v>0</v>
          </cell>
        </row>
        <row r="4486">
          <cell r="N4486"/>
          <cell r="O4486"/>
          <cell r="P4486"/>
          <cell r="Q4486">
            <v>0</v>
          </cell>
        </row>
        <row r="4487">
          <cell r="N4487"/>
          <cell r="O4487"/>
          <cell r="P4487"/>
          <cell r="Q4487">
            <v>0</v>
          </cell>
        </row>
        <row r="4488">
          <cell r="N4488"/>
          <cell r="O4488"/>
          <cell r="P4488"/>
          <cell r="Q4488">
            <v>0</v>
          </cell>
        </row>
        <row r="4489">
          <cell r="N4489"/>
          <cell r="O4489"/>
          <cell r="P4489"/>
          <cell r="Q4489">
            <v>0</v>
          </cell>
        </row>
        <row r="4490">
          <cell r="N4490"/>
          <cell r="O4490"/>
          <cell r="P4490"/>
          <cell r="Q4490">
            <v>0</v>
          </cell>
        </row>
        <row r="4491">
          <cell r="N4491"/>
          <cell r="O4491"/>
          <cell r="P4491"/>
          <cell r="Q4491">
            <v>0</v>
          </cell>
        </row>
        <row r="4492">
          <cell r="N4492"/>
          <cell r="O4492"/>
          <cell r="P4492"/>
          <cell r="Q4492">
            <v>0</v>
          </cell>
        </row>
        <row r="4493">
          <cell r="N4493"/>
          <cell r="O4493"/>
          <cell r="P4493"/>
          <cell r="Q4493">
            <v>0</v>
          </cell>
        </row>
        <row r="4494">
          <cell r="N4494"/>
          <cell r="O4494"/>
          <cell r="P4494"/>
          <cell r="Q4494">
            <v>0</v>
          </cell>
        </row>
        <row r="4495">
          <cell r="N4495"/>
          <cell r="O4495"/>
          <cell r="P4495"/>
          <cell r="Q4495">
            <v>0</v>
          </cell>
        </row>
        <row r="4496">
          <cell r="N4496"/>
          <cell r="O4496"/>
          <cell r="P4496"/>
          <cell r="Q4496">
            <v>0</v>
          </cell>
        </row>
        <row r="4497">
          <cell r="N4497"/>
          <cell r="O4497"/>
          <cell r="P4497"/>
          <cell r="Q4497">
            <v>0</v>
          </cell>
        </row>
        <row r="4498">
          <cell r="N4498"/>
          <cell r="O4498"/>
          <cell r="P4498"/>
          <cell r="Q4498">
            <v>0</v>
          </cell>
        </row>
        <row r="4499">
          <cell r="N4499"/>
          <cell r="O4499"/>
          <cell r="P4499"/>
          <cell r="Q4499">
            <v>0</v>
          </cell>
        </row>
        <row r="4500">
          <cell r="N4500"/>
          <cell r="O4500"/>
          <cell r="P4500"/>
          <cell r="Q4500">
            <v>0</v>
          </cell>
        </row>
        <row r="4501">
          <cell r="N4501"/>
          <cell r="O4501"/>
          <cell r="P4501"/>
          <cell r="Q4501">
            <v>0</v>
          </cell>
        </row>
        <row r="4502">
          <cell r="N4502"/>
          <cell r="O4502"/>
          <cell r="P4502"/>
          <cell r="Q4502">
            <v>0</v>
          </cell>
        </row>
        <row r="4503">
          <cell r="N4503"/>
          <cell r="O4503"/>
          <cell r="P4503"/>
          <cell r="Q4503">
            <v>0</v>
          </cell>
        </row>
        <row r="4504">
          <cell r="N4504"/>
          <cell r="O4504"/>
          <cell r="P4504"/>
          <cell r="Q4504">
            <v>0</v>
          </cell>
        </row>
        <row r="4505">
          <cell r="N4505"/>
          <cell r="O4505"/>
          <cell r="P4505"/>
          <cell r="Q4505">
            <v>0</v>
          </cell>
        </row>
        <row r="4506">
          <cell r="N4506"/>
          <cell r="O4506"/>
          <cell r="P4506"/>
          <cell r="Q4506">
            <v>0</v>
          </cell>
        </row>
        <row r="4507">
          <cell r="N4507"/>
          <cell r="O4507"/>
          <cell r="P4507"/>
          <cell r="Q4507">
            <v>0</v>
          </cell>
        </row>
        <row r="4508">
          <cell r="N4508"/>
          <cell r="O4508"/>
          <cell r="P4508"/>
          <cell r="Q4508">
            <v>0</v>
          </cell>
        </row>
        <row r="4509">
          <cell r="N4509"/>
          <cell r="O4509"/>
          <cell r="P4509"/>
          <cell r="Q4509">
            <v>0</v>
          </cell>
        </row>
        <row r="4510">
          <cell r="N4510"/>
          <cell r="O4510"/>
          <cell r="P4510"/>
          <cell r="Q4510">
            <v>0</v>
          </cell>
        </row>
        <row r="4511">
          <cell r="N4511"/>
          <cell r="O4511"/>
          <cell r="P4511"/>
          <cell r="Q4511">
            <v>0</v>
          </cell>
        </row>
        <row r="4512">
          <cell r="N4512"/>
          <cell r="O4512"/>
          <cell r="P4512"/>
          <cell r="Q4512">
            <v>0</v>
          </cell>
        </row>
        <row r="4513">
          <cell r="N4513"/>
          <cell r="O4513"/>
          <cell r="P4513"/>
          <cell r="Q4513">
            <v>0</v>
          </cell>
        </row>
        <row r="4514">
          <cell r="N4514"/>
          <cell r="O4514"/>
          <cell r="P4514"/>
          <cell r="Q4514">
            <v>0</v>
          </cell>
        </row>
        <row r="4515">
          <cell r="N4515"/>
          <cell r="O4515"/>
          <cell r="P4515"/>
          <cell r="Q4515">
            <v>0</v>
          </cell>
        </row>
        <row r="4516">
          <cell r="N4516"/>
          <cell r="O4516"/>
          <cell r="P4516"/>
          <cell r="Q4516">
            <v>0</v>
          </cell>
        </row>
        <row r="4517">
          <cell r="N4517"/>
          <cell r="O4517"/>
          <cell r="P4517"/>
          <cell r="Q4517">
            <v>0</v>
          </cell>
        </row>
        <row r="4518">
          <cell r="N4518"/>
          <cell r="O4518"/>
          <cell r="P4518"/>
          <cell r="Q4518">
            <v>0</v>
          </cell>
        </row>
        <row r="4519">
          <cell r="N4519"/>
          <cell r="O4519"/>
          <cell r="P4519"/>
          <cell r="Q4519">
            <v>0</v>
          </cell>
        </row>
        <row r="4520">
          <cell r="N4520"/>
          <cell r="O4520"/>
          <cell r="P4520"/>
          <cell r="Q4520">
            <v>0</v>
          </cell>
        </row>
        <row r="4521">
          <cell r="N4521"/>
          <cell r="O4521"/>
          <cell r="P4521"/>
          <cell r="Q4521">
            <v>0</v>
          </cell>
        </row>
        <row r="4522">
          <cell r="N4522"/>
          <cell r="O4522"/>
          <cell r="P4522"/>
          <cell r="Q4522">
            <v>0</v>
          </cell>
        </row>
        <row r="4523">
          <cell r="N4523"/>
          <cell r="O4523"/>
          <cell r="P4523"/>
          <cell r="Q4523">
            <v>0</v>
          </cell>
        </row>
        <row r="4524">
          <cell r="N4524"/>
          <cell r="O4524"/>
          <cell r="P4524"/>
          <cell r="Q4524">
            <v>0</v>
          </cell>
        </row>
        <row r="4525">
          <cell r="N4525"/>
          <cell r="O4525"/>
          <cell r="P4525"/>
          <cell r="Q4525">
            <v>0</v>
          </cell>
        </row>
        <row r="4526">
          <cell r="N4526"/>
          <cell r="O4526"/>
          <cell r="P4526"/>
          <cell r="Q4526">
            <v>0</v>
          </cell>
        </row>
        <row r="4527">
          <cell r="N4527"/>
          <cell r="O4527"/>
          <cell r="P4527"/>
          <cell r="Q4527">
            <v>0</v>
          </cell>
        </row>
        <row r="4528">
          <cell r="N4528"/>
          <cell r="O4528"/>
          <cell r="P4528"/>
          <cell r="Q4528">
            <v>0</v>
          </cell>
        </row>
        <row r="4529">
          <cell r="N4529"/>
          <cell r="O4529"/>
          <cell r="P4529"/>
          <cell r="Q4529">
            <v>0</v>
          </cell>
        </row>
        <row r="4530">
          <cell r="N4530"/>
          <cell r="O4530"/>
          <cell r="P4530"/>
          <cell r="Q4530">
            <v>0</v>
          </cell>
        </row>
        <row r="4531">
          <cell r="N4531"/>
          <cell r="O4531"/>
          <cell r="P4531"/>
          <cell r="Q4531">
            <v>0</v>
          </cell>
        </row>
        <row r="4532">
          <cell r="N4532"/>
          <cell r="O4532"/>
          <cell r="P4532"/>
          <cell r="Q4532">
            <v>0</v>
          </cell>
        </row>
        <row r="4533">
          <cell r="N4533"/>
          <cell r="O4533"/>
          <cell r="P4533"/>
          <cell r="Q4533">
            <v>0</v>
          </cell>
        </row>
        <row r="4534">
          <cell r="N4534"/>
          <cell r="O4534"/>
          <cell r="P4534"/>
          <cell r="Q4534">
            <v>0</v>
          </cell>
        </row>
        <row r="4535">
          <cell r="N4535"/>
          <cell r="O4535"/>
          <cell r="P4535"/>
          <cell r="Q4535">
            <v>0</v>
          </cell>
        </row>
        <row r="4536">
          <cell r="N4536"/>
          <cell r="O4536"/>
          <cell r="P4536"/>
          <cell r="Q4536">
            <v>0</v>
          </cell>
        </row>
        <row r="4537">
          <cell r="N4537"/>
          <cell r="O4537"/>
          <cell r="P4537"/>
          <cell r="Q4537">
            <v>0</v>
          </cell>
        </row>
        <row r="4538">
          <cell r="N4538"/>
          <cell r="O4538"/>
          <cell r="P4538"/>
          <cell r="Q4538">
            <v>0</v>
          </cell>
        </row>
        <row r="4539">
          <cell r="N4539"/>
          <cell r="O4539"/>
          <cell r="P4539"/>
          <cell r="Q4539">
            <v>0</v>
          </cell>
        </row>
        <row r="4540">
          <cell r="N4540"/>
          <cell r="O4540"/>
          <cell r="P4540"/>
          <cell r="Q4540">
            <v>0</v>
          </cell>
        </row>
        <row r="4541">
          <cell r="N4541"/>
          <cell r="O4541"/>
          <cell r="P4541"/>
          <cell r="Q4541">
            <v>0</v>
          </cell>
        </row>
        <row r="4542">
          <cell r="N4542"/>
          <cell r="O4542"/>
          <cell r="P4542"/>
          <cell r="Q4542">
            <v>0</v>
          </cell>
        </row>
        <row r="4543">
          <cell r="N4543"/>
          <cell r="O4543"/>
          <cell r="P4543"/>
          <cell r="Q4543">
            <v>0</v>
          </cell>
        </row>
        <row r="4544">
          <cell r="N4544"/>
          <cell r="O4544"/>
          <cell r="P4544"/>
          <cell r="Q4544">
            <v>0</v>
          </cell>
        </row>
        <row r="4545">
          <cell r="N4545"/>
          <cell r="O4545"/>
          <cell r="P4545"/>
          <cell r="Q4545">
            <v>0</v>
          </cell>
        </row>
        <row r="4546">
          <cell r="N4546"/>
          <cell r="O4546"/>
          <cell r="P4546"/>
          <cell r="Q4546">
            <v>0</v>
          </cell>
        </row>
        <row r="4547">
          <cell r="N4547"/>
          <cell r="O4547"/>
          <cell r="P4547"/>
          <cell r="Q4547">
            <v>0</v>
          </cell>
        </row>
        <row r="4548">
          <cell r="N4548"/>
          <cell r="O4548"/>
          <cell r="P4548"/>
          <cell r="Q4548">
            <v>0</v>
          </cell>
        </row>
        <row r="4549">
          <cell r="N4549"/>
          <cell r="O4549"/>
          <cell r="P4549"/>
          <cell r="Q4549">
            <v>0</v>
          </cell>
        </row>
        <row r="4550">
          <cell r="N4550"/>
          <cell r="O4550"/>
          <cell r="P4550"/>
          <cell r="Q4550">
            <v>0</v>
          </cell>
        </row>
        <row r="4551">
          <cell r="N4551"/>
          <cell r="O4551"/>
          <cell r="P4551"/>
          <cell r="Q4551">
            <v>0</v>
          </cell>
        </row>
        <row r="4552">
          <cell r="N4552"/>
          <cell r="O4552"/>
          <cell r="P4552"/>
          <cell r="Q4552">
            <v>0</v>
          </cell>
        </row>
        <row r="4553">
          <cell r="N4553"/>
          <cell r="O4553"/>
          <cell r="P4553"/>
          <cell r="Q4553">
            <v>0</v>
          </cell>
        </row>
        <row r="4554">
          <cell r="N4554"/>
          <cell r="O4554"/>
          <cell r="P4554"/>
          <cell r="Q4554">
            <v>0</v>
          </cell>
        </row>
        <row r="4555">
          <cell r="N4555"/>
          <cell r="O4555"/>
          <cell r="P4555"/>
          <cell r="Q4555">
            <v>0</v>
          </cell>
        </row>
        <row r="4556">
          <cell r="N4556"/>
          <cell r="O4556"/>
          <cell r="P4556"/>
          <cell r="Q4556">
            <v>0</v>
          </cell>
        </row>
        <row r="4557">
          <cell r="N4557"/>
          <cell r="O4557"/>
          <cell r="P4557"/>
          <cell r="Q4557">
            <v>0</v>
          </cell>
        </row>
        <row r="4558">
          <cell r="N4558"/>
          <cell r="O4558"/>
          <cell r="P4558"/>
          <cell r="Q4558">
            <v>0</v>
          </cell>
        </row>
        <row r="4559">
          <cell r="N4559"/>
          <cell r="O4559"/>
          <cell r="P4559"/>
          <cell r="Q4559">
            <v>0</v>
          </cell>
        </row>
        <row r="4560">
          <cell r="N4560"/>
          <cell r="O4560"/>
          <cell r="P4560"/>
          <cell r="Q4560">
            <v>0</v>
          </cell>
        </row>
        <row r="4561">
          <cell r="N4561"/>
          <cell r="O4561"/>
          <cell r="P4561"/>
          <cell r="Q4561">
            <v>0</v>
          </cell>
        </row>
        <row r="4562">
          <cell r="N4562"/>
          <cell r="O4562"/>
          <cell r="P4562"/>
          <cell r="Q4562">
            <v>0</v>
          </cell>
        </row>
        <row r="4563">
          <cell r="N4563"/>
          <cell r="O4563"/>
          <cell r="P4563"/>
          <cell r="Q4563">
            <v>0</v>
          </cell>
        </row>
        <row r="4564">
          <cell r="N4564"/>
          <cell r="O4564"/>
          <cell r="P4564"/>
          <cell r="Q4564">
            <v>0</v>
          </cell>
        </row>
        <row r="4565">
          <cell r="N4565"/>
          <cell r="O4565"/>
          <cell r="P4565"/>
          <cell r="Q4565">
            <v>0</v>
          </cell>
        </row>
        <row r="4566">
          <cell r="N4566"/>
          <cell r="O4566"/>
          <cell r="P4566"/>
          <cell r="Q4566">
            <v>0</v>
          </cell>
        </row>
        <row r="4567">
          <cell r="N4567"/>
          <cell r="O4567"/>
          <cell r="P4567"/>
          <cell r="Q4567">
            <v>0</v>
          </cell>
        </row>
        <row r="4568">
          <cell r="N4568"/>
          <cell r="O4568"/>
          <cell r="P4568"/>
          <cell r="Q4568">
            <v>0</v>
          </cell>
        </row>
        <row r="4569">
          <cell r="N4569"/>
          <cell r="O4569"/>
          <cell r="P4569"/>
          <cell r="Q4569">
            <v>0</v>
          </cell>
        </row>
        <row r="4570">
          <cell r="N4570"/>
          <cell r="O4570"/>
          <cell r="P4570"/>
          <cell r="Q4570">
            <v>0</v>
          </cell>
        </row>
        <row r="4571">
          <cell r="N4571"/>
          <cell r="O4571"/>
          <cell r="P4571"/>
          <cell r="Q4571">
            <v>0</v>
          </cell>
        </row>
        <row r="4572">
          <cell r="N4572"/>
          <cell r="O4572"/>
          <cell r="P4572"/>
          <cell r="Q4572">
            <v>0</v>
          </cell>
        </row>
        <row r="4573">
          <cell r="N4573"/>
          <cell r="O4573"/>
          <cell r="P4573"/>
          <cell r="Q4573">
            <v>0</v>
          </cell>
        </row>
        <row r="4574">
          <cell r="N4574"/>
          <cell r="O4574"/>
          <cell r="P4574"/>
          <cell r="Q4574">
            <v>0</v>
          </cell>
        </row>
        <row r="4575">
          <cell r="N4575"/>
          <cell r="O4575"/>
          <cell r="P4575"/>
          <cell r="Q4575">
            <v>0</v>
          </cell>
        </row>
        <row r="4576">
          <cell r="N4576"/>
          <cell r="O4576"/>
          <cell r="P4576"/>
          <cell r="Q4576">
            <v>0</v>
          </cell>
        </row>
        <row r="4577">
          <cell r="N4577"/>
          <cell r="O4577"/>
          <cell r="P4577"/>
          <cell r="Q4577">
            <v>0</v>
          </cell>
        </row>
        <row r="4578">
          <cell r="N4578"/>
          <cell r="O4578"/>
          <cell r="P4578"/>
          <cell r="Q4578">
            <v>0</v>
          </cell>
        </row>
        <row r="4579">
          <cell r="N4579"/>
          <cell r="O4579"/>
          <cell r="P4579"/>
          <cell r="Q4579">
            <v>0</v>
          </cell>
        </row>
        <row r="4580">
          <cell r="N4580"/>
          <cell r="O4580"/>
          <cell r="P4580"/>
          <cell r="Q4580">
            <v>0</v>
          </cell>
        </row>
        <row r="4581">
          <cell r="N4581"/>
          <cell r="O4581"/>
          <cell r="P4581"/>
          <cell r="Q4581">
            <v>0</v>
          </cell>
        </row>
        <row r="4582">
          <cell r="N4582"/>
          <cell r="O4582"/>
          <cell r="P4582"/>
          <cell r="Q4582">
            <v>0</v>
          </cell>
        </row>
        <row r="4583">
          <cell r="N4583"/>
          <cell r="O4583"/>
          <cell r="P4583"/>
          <cell r="Q4583">
            <v>0</v>
          </cell>
        </row>
        <row r="4584">
          <cell r="N4584"/>
          <cell r="O4584"/>
          <cell r="P4584"/>
          <cell r="Q4584">
            <v>0</v>
          </cell>
        </row>
        <row r="4585">
          <cell r="N4585"/>
          <cell r="O4585"/>
          <cell r="P4585"/>
          <cell r="Q4585">
            <v>0</v>
          </cell>
        </row>
        <row r="4586">
          <cell r="N4586"/>
          <cell r="O4586"/>
          <cell r="P4586"/>
          <cell r="Q4586">
            <v>0</v>
          </cell>
        </row>
        <row r="4587">
          <cell r="N4587"/>
          <cell r="O4587"/>
          <cell r="P4587"/>
          <cell r="Q4587">
            <v>0</v>
          </cell>
        </row>
        <row r="4588">
          <cell r="N4588"/>
          <cell r="O4588"/>
          <cell r="P4588"/>
          <cell r="Q4588">
            <v>0</v>
          </cell>
        </row>
        <row r="4589">
          <cell r="N4589"/>
          <cell r="O4589"/>
          <cell r="P4589"/>
          <cell r="Q4589">
            <v>0</v>
          </cell>
        </row>
        <row r="4590">
          <cell r="N4590"/>
          <cell r="O4590"/>
          <cell r="P4590"/>
          <cell r="Q4590">
            <v>0</v>
          </cell>
        </row>
        <row r="4591">
          <cell r="N4591"/>
          <cell r="O4591"/>
          <cell r="P4591"/>
          <cell r="Q4591">
            <v>0</v>
          </cell>
        </row>
        <row r="4592">
          <cell r="N4592"/>
          <cell r="O4592"/>
          <cell r="P4592"/>
          <cell r="Q4592">
            <v>0</v>
          </cell>
        </row>
        <row r="4593">
          <cell r="N4593"/>
          <cell r="O4593"/>
          <cell r="P4593"/>
          <cell r="Q4593">
            <v>0</v>
          </cell>
        </row>
        <row r="4594">
          <cell r="N4594"/>
          <cell r="O4594"/>
          <cell r="P4594"/>
          <cell r="Q4594">
            <v>0</v>
          </cell>
        </row>
        <row r="4595">
          <cell r="N4595"/>
          <cell r="O4595"/>
          <cell r="P4595"/>
          <cell r="Q4595">
            <v>0</v>
          </cell>
        </row>
        <row r="4596">
          <cell r="N4596"/>
          <cell r="O4596"/>
          <cell r="P4596"/>
          <cell r="Q4596">
            <v>0</v>
          </cell>
        </row>
        <row r="4597">
          <cell r="N4597"/>
          <cell r="O4597"/>
          <cell r="P4597"/>
          <cell r="Q4597">
            <v>0</v>
          </cell>
        </row>
        <row r="4598">
          <cell r="N4598"/>
          <cell r="O4598"/>
          <cell r="P4598"/>
          <cell r="Q4598">
            <v>0</v>
          </cell>
        </row>
        <row r="4599">
          <cell r="N4599"/>
          <cell r="O4599"/>
          <cell r="P4599"/>
          <cell r="Q4599">
            <v>0</v>
          </cell>
        </row>
        <row r="4600">
          <cell r="N4600"/>
          <cell r="O4600"/>
          <cell r="P4600"/>
          <cell r="Q4600">
            <v>0</v>
          </cell>
        </row>
        <row r="4601">
          <cell r="N4601"/>
          <cell r="O4601"/>
          <cell r="P4601"/>
          <cell r="Q4601">
            <v>0</v>
          </cell>
        </row>
        <row r="4602">
          <cell r="N4602"/>
          <cell r="O4602"/>
          <cell r="P4602"/>
          <cell r="Q4602">
            <v>0</v>
          </cell>
        </row>
        <row r="4603">
          <cell r="N4603"/>
          <cell r="O4603"/>
          <cell r="P4603"/>
          <cell r="Q4603">
            <v>0</v>
          </cell>
        </row>
        <row r="4604">
          <cell r="N4604"/>
          <cell r="O4604"/>
          <cell r="P4604"/>
          <cell r="Q4604">
            <v>0</v>
          </cell>
        </row>
        <row r="4605">
          <cell r="N4605"/>
          <cell r="O4605"/>
          <cell r="P4605"/>
          <cell r="Q4605">
            <v>0</v>
          </cell>
        </row>
        <row r="4606">
          <cell r="N4606"/>
          <cell r="O4606"/>
          <cell r="P4606"/>
          <cell r="Q4606">
            <v>0</v>
          </cell>
        </row>
        <row r="4607">
          <cell r="N4607"/>
          <cell r="O4607"/>
          <cell r="P4607"/>
          <cell r="Q4607">
            <v>0</v>
          </cell>
        </row>
        <row r="4608">
          <cell r="N4608"/>
          <cell r="O4608"/>
          <cell r="P4608"/>
          <cell r="Q4608">
            <v>0</v>
          </cell>
        </row>
        <row r="4609">
          <cell r="N4609"/>
          <cell r="O4609"/>
          <cell r="P4609"/>
          <cell r="Q4609">
            <v>0</v>
          </cell>
        </row>
        <row r="4610">
          <cell r="N4610"/>
          <cell r="O4610"/>
          <cell r="P4610"/>
          <cell r="Q4610">
            <v>0</v>
          </cell>
        </row>
        <row r="4611">
          <cell r="N4611"/>
          <cell r="O4611"/>
          <cell r="P4611"/>
          <cell r="Q4611">
            <v>0</v>
          </cell>
        </row>
        <row r="4612">
          <cell r="N4612"/>
          <cell r="O4612"/>
          <cell r="P4612"/>
          <cell r="Q4612">
            <v>0</v>
          </cell>
        </row>
        <row r="4613">
          <cell r="N4613"/>
          <cell r="O4613"/>
          <cell r="P4613"/>
          <cell r="Q4613">
            <v>0</v>
          </cell>
        </row>
        <row r="4614">
          <cell r="N4614"/>
          <cell r="O4614"/>
          <cell r="P4614"/>
          <cell r="Q4614">
            <v>0</v>
          </cell>
        </row>
        <row r="4615">
          <cell r="N4615"/>
          <cell r="O4615"/>
          <cell r="P4615"/>
          <cell r="Q4615">
            <v>0</v>
          </cell>
        </row>
        <row r="4616">
          <cell r="N4616"/>
          <cell r="O4616"/>
          <cell r="P4616"/>
          <cell r="Q4616">
            <v>0</v>
          </cell>
        </row>
        <row r="4617">
          <cell r="N4617"/>
          <cell r="O4617"/>
          <cell r="P4617"/>
          <cell r="Q4617">
            <v>0</v>
          </cell>
        </row>
        <row r="4618">
          <cell r="N4618"/>
          <cell r="O4618"/>
          <cell r="P4618"/>
          <cell r="Q4618">
            <v>0</v>
          </cell>
        </row>
        <row r="4619">
          <cell r="N4619"/>
          <cell r="O4619"/>
          <cell r="P4619"/>
          <cell r="Q4619">
            <v>0</v>
          </cell>
        </row>
        <row r="4620">
          <cell r="N4620"/>
          <cell r="O4620"/>
          <cell r="P4620"/>
          <cell r="Q4620">
            <v>0</v>
          </cell>
        </row>
        <row r="4621">
          <cell r="N4621"/>
          <cell r="O4621"/>
          <cell r="P4621"/>
          <cell r="Q4621">
            <v>0</v>
          </cell>
        </row>
        <row r="4622">
          <cell r="N4622"/>
          <cell r="O4622"/>
          <cell r="P4622"/>
          <cell r="Q4622">
            <v>0</v>
          </cell>
        </row>
        <row r="4623">
          <cell r="N4623"/>
          <cell r="O4623"/>
          <cell r="P4623"/>
          <cell r="Q4623">
            <v>0</v>
          </cell>
        </row>
        <row r="4624">
          <cell r="N4624"/>
          <cell r="O4624"/>
          <cell r="P4624"/>
          <cell r="Q4624">
            <v>0</v>
          </cell>
        </row>
        <row r="4625">
          <cell r="N4625"/>
          <cell r="O4625"/>
          <cell r="P4625"/>
          <cell r="Q4625">
            <v>0</v>
          </cell>
        </row>
        <row r="4626">
          <cell r="N4626"/>
          <cell r="O4626"/>
          <cell r="P4626"/>
          <cell r="Q4626">
            <v>0</v>
          </cell>
        </row>
        <row r="4627">
          <cell r="N4627"/>
          <cell r="O4627"/>
          <cell r="P4627"/>
          <cell r="Q4627">
            <v>0</v>
          </cell>
        </row>
        <row r="4628">
          <cell r="N4628"/>
          <cell r="O4628"/>
          <cell r="P4628"/>
          <cell r="Q4628">
            <v>0</v>
          </cell>
        </row>
        <row r="4629">
          <cell r="N4629"/>
          <cell r="O4629"/>
          <cell r="P4629"/>
          <cell r="Q4629">
            <v>0</v>
          </cell>
        </row>
        <row r="4630">
          <cell r="N4630"/>
          <cell r="O4630"/>
          <cell r="P4630"/>
          <cell r="Q4630">
            <v>0</v>
          </cell>
        </row>
        <row r="4631">
          <cell r="N4631"/>
          <cell r="O4631"/>
          <cell r="P4631"/>
          <cell r="Q4631">
            <v>0</v>
          </cell>
        </row>
        <row r="4632">
          <cell r="N4632"/>
          <cell r="O4632"/>
          <cell r="P4632"/>
          <cell r="Q4632">
            <v>0</v>
          </cell>
        </row>
        <row r="4633">
          <cell r="N4633"/>
          <cell r="O4633"/>
          <cell r="P4633"/>
          <cell r="Q4633">
            <v>0</v>
          </cell>
        </row>
        <row r="4634">
          <cell r="N4634"/>
          <cell r="O4634"/>
          <cell r="P4634"/>
          <cell r="Q4634">
            <v>0</v>
          </cell>
        </row>
        <row r="4635">
          <cell r="N4635"/>
          <cell r="O4635"/>
          <cell r="P4635"/>
          <cell r="Q4635">
            <v>0</v>
          </cell>
        </row>
        <row r="4636">
          <cell r="N4636"/>
          <cell r="O4636"/>
          <cell r="P4636"/>
          <cell r="Q4636">
            <v>0</v>
          </cell>
        </row>
        <row r="4637">
          <cell r="N4637"/>
          <cell r="O4637"/>
          <cell r="P4637"/>
          <cell r="Q4637">
            <v>0</v>
          </cell>
        </row>
        <row r="4638">
          <cell r="N4638"/>
          <cell r="O4638"/>
          <cell r="P4638"/>
          <cell r="Q4638">
            <v>0</v>
          </cell>
        </row>
        <row r="4639">
          <cell r="N4639"/>
          <cell r="O4639"/>
          <cell r="P4639"/>
          <cell r="Q4639">
            <v>0</v>
          </cell>
        </row>
        <row r="4640">
          <cell r="N4640"/>
          <cell r="O4640"/>
          <cell r="P4640"/>
          <cell r="Q4640">
            <v>0</v>
          </cell>
        </row>
        <row r="4641">
          <cell r="N4641"/>
          <cell r="O4641"/>
          <cell r="P4641"/>
          <cell r="Q4641">
            <v>0</v>
          </cell>
        </row>
        <row r="4642">
          <cell r="N4642"/>
          <cell r="O4642"/>
          <cell r="P4642"/>
          <cell r="Q4642">
            <v>0</v>
          </cell>
        </row>
        <row r="4643">
          <cell r="N4643"/>
          <cell r="O4643"/>
          <cell r="P4643"/>
          <cell r="Q4643">
            <v>0</v>
          </cell>
        </row>
        <row r="4644">
          <cell r="N4644"/>
          <cell r="O4644"/>
          <cell r="P4644"/>
          <cell r="Q4644">
            <v>0</v>
          </cell>
        </row>
        <row r="4645">
          <cell r="N4645"/>
          <cell r="O4645"/>
          <cell r="P4645"/>
          <cell r="Q4645">
            <v>0</v>
          </cell>
        </row>
        <row r="4646">
          <cell r="N4646"/>
          <cell r="O4646"/>
          <cell r="P4646"/>
          <cell r="Q4646">
            <v>0</v>
          </cell>
        </row>
        <row r="4647">
          <cell r="N4647"/>
          <cell r="O4647"/>
          <cell r="P4647"/>
          <cell r="Q4647">
            <v>0</v>
          </cell>
        </row>
        <row r="4648">
          <cell r="N4648"/>
          <cell r="O4648"/>
          <cell r="P4648"/>
          <cell r="Q4648">
            <v>0</v>
          </cell>
        </row>
        <row r="4649">
          <cell r="N4649"/>
          <cell r="O4649"/>
          <cell r="P4649"/>
          <cell r="Q4649">
            <v>0</v>
          </cell>
        </row>
        <row r="4650">
          <cell r="N4650"/>
          <cell r="O4650"/>
          <cell r="P4650"/>
          <cell r="Q4650">
            <v>0</v>
          </cell>
        </row>
        <row r="4651">
          <cell r="N4651"/>
          <cell r="O4651"/>
          <cell r="P4651"/>
          <cell r="Q4651">
            <v>0</v>
          </cell>
        </row>
        <row r="4652">
          <cell r="N4652"/>
          <cell r="O4652"/>
          <cell r="P4652"/>
          <cell r="Q4652">
            <v>0</v>
          </cell>
        </row>
        <row r="4653">
          <cell r="N4653"/>
          <cell r="O4653"/>
          <cell r="P4653"/>
          <cell r="Q4653">
            <v>0</v>
          </cell>
        </row>
        <row r="4654">
          <cell r="N4654"/>
          <cell r="O4654"/>
          <cell r="P4654"/>
          <cell r="Q4654">
            <v>0</v>
          </cell>
        </row>
        <row r="4655">
          <cell r="N4655"/>
          <cell r="O4655"/>
          <cell r="P4655"/>
          <cell r="Q4655">
            <v>0</v>
          </cell>
        </row>
        <row r="4656">
          <cell r="N4656"/>
          <cell r="O4656"/>
          <cell r="P4656"/>
          <cell r="Q4656">
            <v>0</v>
          </cell>
        </row>
        <row r="4657">
          <cell r="N4657"/>
          <cell r="O4657"/>
          <cell r="P4657"/>
          <cell r="Q4657">
            <v>0</v>
          </cell>
        </row>
        <row r="4658">
          <cell r="N4658"/>
          <cell r="O4658"/>
          <cell r="P4658"/>
          <cell r="Q4658">
            <v>0</v>
          </cell>
        </row>
        <row r="4659">
          <cell r="N4659"/>
          <cell r="O4659"/>
          <cell r="P4659"/>
          <cell r="Q4659">
            <v>0</v>
          </cell>
        </row>
        <row r="4660">
          <cell r="N4660"/>
          <cell r="O4660"/>
          <cell r="P4660"/>
          <cell r="Q4660">
            <v>0</v>
          </cell>
        </row>
        <row r="4661">
          <cell r="N4661"/>
          <cell r="O4661"/>
          <cell r="P4661"/>
          <cell r="Q4661">
            <v>0</v>
          </cell>
        </row>
        <row r="4662">
          <cell r="N4662"/>
          <cell r="O4662"/>
          <cell r="P4662"/>
          <cell r="Q4662">
            <v>0</v>
          </cell>
        </row>
        <row r="4663">
          <cell r="N4663"/>
          <cell r="O4663"/>
          <cell r="P4663"/>
          <cell r="Q4663">
            <v>0</v>
          </cell>
        </row>
        <row r="4664">
          <cell r="N4664"/>
          <cell r="O4664"/>
          <cell r="P4664"/>
          <cell r="Q4664">
            <v>0</v>
          </cell>
        </row>
        <row r="4665">
          <cell r="N4665"/>
          <cell r="O4665"/>
          <cell r="P4665"/>
          <cell r="Q4665">
            <v>0</v>
          </cell>
        </row>
        <row r="4666">
          <cell r="N4666"/>
          <cell r="O4666"/>
          <cell r="P4666"/>
          <cell r="Q4666">
            <v>0</v>
          </cell>
        </row>
        <row r="4667">
          <cell r="N4667"/>
          <cell r="O4667"/>
          <cell r="P4667"/>
          <cell r="Q4667">
            <v>0</v>
          </cell>
        </row>
        <row r="4668">
          <cell r="N4668"/>
          <cell r="O4668"/>
          <cell r="P4668"/>
          <cell r="Q4668">
            <v>0</v>
          </cell>
        </row>
        <row r="4669">
          <cell r="N4669"/>
          <cell r="O4669"/>
          <cell r="P4669"/>
          <cell r="Q4669">
            <v>0</v>
          </cell>
        </row>
        <row r="4670">
          <cell r="N4670"/>
          <cell r="O4670"/>
          <cell r="P4670"/>
          <cell r="Q4670">
            <v>0</v>
          </cell>
        </row>
        <row r="4671">
          <cell r="N4671"/>
          <cell r="O4671"/>
          <cell r="P4671"/>
          <cell r="Q4671">
            <v>0</v>
          </cell>
        </row>
        <row r="4672">
          <cell r="N4672"/>
          <cell r="O4672"/>
          <cell r="P4672"/>
          <cell r="Q4672">
            <v>0</v>
          </cell>
        </row>
        <row r="4673">
          <cell r="N4673"/>
          <cell r="O4673"/>
          <cell r="P4673"/>
          <cell r="Q4673">
            <v>0</v>
          </cell>
        </row>
        <row r="4674">
          <cell r="N4674"/>
          <cell r="O4674"/>
          <cell r="P4674"/>
          <cell r="Q4674">
            <v>0</v>
          </cell>
        </row>
        <row r="4675">
          <cell r="N4675"/>
          <cell r="O4675"/>
          <cell r="P4675"/>
          <cell r="Q4675">
            <v>0</v>
          </cell>
        </row>
        <row r="4676">
          <cell r="N4676"/>
          <cell r="O4676"/>
          <cell r="P4676"/>
          <cell r="Q4676">
            <v>0</v>
          </cell>
        </row>
        <row r="4677">
          <cell r="N4677"/>
          <cell r="O4677"/>
          <cell r="P4677"/>
          <cell r="Q4677">
            <v>0</v>
          </cell>
        </row>
        <row r="4678">
          <cell r="N4678"/>
          <cell r="O4678"/>
          <cell r="P4678"/>
          <cell r="Q4678">
            <v>0</v>
          </cell>
        </row>
        <row r="4679">
          <cell r="N4679"/>
          <cell r="O4679"/>
          <cell r="P4679"/>
          <cell r="Q4679">
            <v>0</v>
          </cell>
        </row>
        <row r="4680">
          <cell r="N4680"/>
          <cell r="O4680"/>
          <cell r="P4680"/>
          <cell r="Q4680">
            <v>0</v>
          </cell>
        </row>
        <row r="4681">
          <cell r="N4681"/>
          <cell r="O4681"/>
          <cell r="P4681"/>
          <cell r="Q4681">
            <v>0</v>
          </cell>
        </row>
        <row r="4682">
          <cell r="N4682"/>
          <cell r="O4682"/>
          <cell r="P4682"/>
          <cell r="Q4682">
            <v>0</v>
          </cell>
        </row>
        <row r="4683">
          <cell r="N4683"/>
          <cell r="O4683"/>
          <cell r="P4683"/>
          <cell r="Q4683">
            <v>0</v>
          </cell>
        </row>
        <row r="4684">
          <cell r="N4684"/>
          <cell r="O4684"/>
          <cell r="P4684"/>
          <cell r="Q4684">
            <v>0</v>
          </cell>
        </row>
        <row r="4685">
          <cell r="N4685"/>
          <cell r="O4685"/>
          <cell r="P4685"/>
          <cell r="Q4685">
            <v>0</v>
          </cell>
        </row>
        <row r="4686">
          <cell r="N4686"/>
          <cell r="O4686"/>
          <cell r="P4686"/>
          <cell r="Q4686">
            <v>0</v>
          </cell>
        </row>
        <row r="4687">
          <cell r="N4687"/>
          <cell r="O4687"/>
          <cell r="P4687"/>
          <cell r="Q4687">
            <v>0</v>
          </cell>
        </row>
        <row r="4688">
          <cell r="N4688"/>
          <cell r="O4688"/>
          <cell r="P4688"/>
          <cell r="Q4688">
            <v>0</v>
          </cell>
        </row>
        <row r="4689">
          <cell r="N4689"/>
          <cell r="O4689"/>
          <cell r="P4689"/>
          <cell r="Q4689">
            <v>0</v>
          </cell>
        </row>
        <row r="4690">
          <cell r="N4690"/>
          <cell r="O4690"/>
          <cell r="P4690"/>
          <cell r="Q4690">
            <v>0</v>
          </cell>
        </row>
        <row r="4691">
          <cell r="N4691"/>
          <cell r="O4691"/>
          <cell r="P4691"/>
          <cell r="Q4691">
            <v>0</v>
          </cell>
        </row>
        <row r="4692">
          <cell r="N4692"/>
          <cell r="O4692"/>
          <cell r="P4692"/>
          <cell r="Q4692">
            <v>0</v>
          </cell>
        </row>
        <row r="4693">
          <cell r="N4693"/>
          <cell r="O4693"/>
          <cell r="P4693"/>
          <cell r="Q4693">
            <v>0</v>
          </cell>
        </row>
        <row r="4694">
          <cell r="N4694"/>
          <cell r="O4694"/>
          <cell r="P4694"/>
          <cell r="Q4694">
            <v>0</v>
          </cell>
        </row>
        <row r="4695">
          <cell r="N4695"/>
          <cell r="O4695"/>
          <cell r="P4695"/>
          <cell r="Q4695">
            <v>0</v>
          </cell>
        </row>
        <row r="4696">
          <cell r="N4696"/>
          <cell r="O4696"/>
          <cell r="P4696"/>
          <cell r="Q4696">
            <v>0</v>
          </cell>
        </row>
        <row r="4697">
          <cell r="N4697"/>
          <cell r="O4697"/>
          <cell r="P4697"/>
          <cell r="Q4697">
            <v>0</v>
          </cell>
        </row>
        <row r="4698">
          <cell r="N4698"/>
          <cell r="O4698"/>
          <cell r="P4698"/>
          <cell r="Q4698">
            <v>0</v>
          </cell>
        </row>
        <row r="4699">
          <cell r="N4699"/>
          <cell r="O4699"/>
          <cell r="P4699"/>
          <cell r="Q4699">
            <v>0</v>
          </cell>
        </row>
        <row r="4700">
          <cell r="N4700"/>
          <cell r="O4700"/>
          <cell r="P4700"/>
          <cell r="Q4700">
            <v>0</v>
          </cell>
        </row>
        <row r="4701">
          <cell r="N4701"/>
          <cell r="O4701"/>
          <cell r="P4701"/>
          <cell r="Q4701">
            <v>0</v>
          </cell>
        </row>
        <row r="4702">
          <cell r="N4702"/>
          <cell r="O4702"/>
          <cell r="P4702"/>
          <cell r="Q4702">
            <v>0</v>
          </cell>
        </row>
        <row r="4703">
          <cell r="N4703"/>
          <cell r="O4703"/>
          <cell r="P4703"/>
          <cell r="Q4703">
            <v>0</v>
          </cell>
        </row>
        <row r="4704">
          <cell r="N4704"/>
          <cell r="O4704"/>
          <cell r="P4704"/>
          <cell r="Q4704">
            <v>0</v>
          </cell>
        </row>
        <row r="4705">
          <cell r="N4705"/>
          <cell r="O4705"/>
          <cell r="P4705"/>
          <cell r="Q4705">
            <v>0</v>
          </cell>
        </row>
        <row r="4706">
          <cell r="N4706"/>
          <cell r="O4706"/>
          <cell r="P4706"/>
          <cell r="Q4706">
            <v>0</v>
          </cell>
        </row>
        <row r="4707">
          <cell r="N4707"/>
          <cell r="O4707"/>
          <cell r="P4707"/>
          <cell r="Q4707">
            <v>0</v>
          </cell>
        </row>
        <row r="4708">
          <cell r="N4708"/>
          <cell r="O4708"/>
          <cell r="P4708"/>
          <cell r="Q4708">
            <v>0</v>
          </cell>
        </row>
        <row r="4709">
          <cell r="N4709"/>
          <cell r="O4709"/>
          <cell r="P4709"/>
          <cell r="Q4709">
            <v>0</v>
          </cell>
        </row>
        <row r="4710">
          <cell r="N4710"/>
          <cell r="O4710"/>
          <cell r="P4710"/>
          <cell r="Q4710">
            <v>0</v>
          </cell>
        </row>
        <row r="4711">
          <cell r="N4711"/>
          <cell r="O4711"/>
          <cell r="P4711"/>
          <cell r="Q4711">
            <v>0</v>
          </cell>
        </row>
        <row r="4712">
          <cell r="N4712"/>
          <cell r="O4712"/>
          <cell r="P4712"/>
          <cell r="Q4712">
            <v>0</v>
          </cell>
        </row>
        <row r="4713">
          <cell r="N4713"/>
          <cell r="O4713"/>
          <cell r="P4713"/>
          <cell r="Q4713">
            <v>0</v>
          </cell>
        </row>
        <row r="4714">
          <cell r="N4714"/>
          <cell r="O4714"/>
          <cell r="P4714"/>
          <cell r="Q4714">
            <v>0</v>
          </cell>
        </row>
        <row r="4715">
          <cell r="N4715"/>
          <cell r="O4715"/>
          <cell r="P4715"/>
          <cell r="Q4715">
            <v>0</v>
          </cell>
        </row>
        <row r="4716">
          <cell r="N4716"/>
          <cell r="O4716"/>
          <cell r="P4716"/>
          <cell r="Q4716">
            <v>0</v>
          </cell>
        </row>
        <row r="4717">
          <cell r="N4717"/>
          <cell r="O4717"/>
          <cell r="P4717"/>
          <cell r="Q4717">
            <v>0</v>
          </cell>
        </row>
        <row r="4718">
          <cell r="N4718"/>
          <cell r="O4718"/>
          <cell r="P4718"/>
          <cell r="Q4718">
            <v>0</v>
          </cell>
        </row>
        <row r="4719">
          <cell r="N4719"/>
          <cell r="O4719"/>
          <cell r="P4719"/>
          <cell r="Q4719">
            <v>0</v>
          </cell>
        </row>
        <row r="4720">
          <cell r="N4720"/>
          <cell r="O4720"/>
          <cell r="P4720"/>
          <cell r="Q4720">
            <v>0</v>
          </cell>
        </row>
        <row r="4721">
          <cell r="N4721"/>
          <cell r="O4721"/>
          <cell r="P4721"/>
          <cell r="Q4721">
            <v>0</v>
          </cell>
        </row>
        <row r="4722">
          <cell r="N4722"/>
          <cell r="O4722"/>
          <cell r="P4722"/>
          <cell r="Q4722">
            <v>0</v>
          </cell>
        </row>
        <row r="4723">
          <cell r="N4723"/>
          <cell r="O4723"/>
          <cell r="P4723"/>
          <cell r="Q4723">
            <v>0</v>
          </cell>
        </row>
        <row r="4724">
          <cell r="N4724"/>
          <cell r="O4724"/>
          <cell r="P4724"/>
          <cell r="Q4724">
            <v>0</v>
          </cell>
        </row>
        <row r="4725">
          <cell r="N4725"/>
          <cell r="O4725"/>
          <cell r="P4725"/>
          <cell r="Q4725">
            <v>0</v>
          </cell>
        </row>
        <row r="4726">
          <cell r="N4726"/>
          <cell r="O4726"/>
          <cell r="P4726"/>
          <cell r="Q4726">
            <v>0</v>
          </cell>
        </row>
        <row r="4727">
          <cell r="N4727"/>
          <cell r="O4727"/>
          <cell r="P4727"/>
          <cell r="Q4727">
            <v>0</v>
          </cell>
        </row>
        <row r="4728">
          <cell r="N4728"/>
          <cell r="O4728"/>
          <cell r="P4728"/>
          <cell r="Q4728">
            <v>0</v>
          </cell>
        </row>
        <row r="4729">
          <cell r="N4729"/>
          <cell r="O4729"/>
          <cell r="P4729"/>
          <cell r="Q4729">
            <v>0</v>
          </cell>
        </row>
        <row r="4730">
          <cell r="N4730"/>
          <cell r="O4730"/>
          <cell r="P4730"/>
          <cell r="Q4730">
            <v>0</v>
          </cell>
        </row>
        <row r="4731">
          <cell r="N4731"/>
          <cell r="O4731"/>
          <cell r="P4731"/>
          <cell r="Q4731">
            <v>0</v>
          </cell>
        </row>
        <row r="4732">
          <cell r="N4732"/>
          <cell r="O4732"/>
          <cell r="P4732"/>
          <cell r="Q4732">
            <v>0</v>
          </cell>
        </row>
        <row r="4733">
          <cell r="N4733"/>
          <cell r="O4733"/>
          <cell r="P4733"/>
          <cell r="Q4733">
            <v>0</v>
          </cell>
        </row>
        <row r="4734">
          <cell r="N4734"/>
          <cell r="O4734"/>
          <cell r="P4734"/>
          <cell r="Q4734">
            <v>0</v>
          </cell>
        </row>
        <row r="4735">
          <cell r="N4735"/>
          <cell r="O4735"/>
          <cell r="P4735"/>
          <cell r="Q4735">
            <v>0</v>
          </cell>
        </row>
        <row r="4736">
          <cell r="N4736"/>
          <cell r="O4736"/>
          <cell r="P4736"/>
          <cell r="Q4736">
            <v>0</v>
          </cell>
        </row>
        <row r="4737">
          <cell r="N4737"/>
          <cell r="O4737"/>
          <cell r="P4737"/>
          <cell r="Q4737">
            <v>0</v>
          </cell>
        </row>
        <row r="4738">
          <cell r="N4738"/>
          <cell r="O4738"/>
          <cell r="P4738"/>
          <cell r="Q4738">
            <v>0</v>
          </cell>
        </row>
        <row r="4739">
          <cell r="N4739"/>
          <cell r="O4739"/>
          <cell r="P4739"/>
          <cell r="Q4739">
            <v>0</v>
          </cell>
        </row>
        <row r="4740">
          <cell r="N4740"/>
          <cell r="O4740"/>
          <cell r="P4740"/>
          <cell r="Q4740">
            <v>0</v>
          </cell>
        </row>
        <row r="4741">
          <cell r="N4741"/>
          <cell r="O4741"/>
          <cell r="P4741"/>
          <cell r="Q4741">
            <v>0</v>
          </cell>
        </row>
        <row r="4742">
          <cell r="N4742"/>
          <cell r="O4742"/>
          <cell r="P4742"/>
          <cell r="Q4742">
            <v>0</v>
          </cell>
        </row>
        <row r="4743">
          <cell r="N4743"/>
          <cell r="O4743"/>
          <cell r="P4743"/>
          <cell r="Q4743">
            <v>0</v>
          </cell>
        </row>
        <row r="4744">
          <cell r="N4744"/>
          <cell r="O4744"/>
          <cell r="P4744"/>
          <cell r="Q4744">
            <v>0</v>
          </cell>
        </row>
        <row r="4745">
          <cell r="N4745"/>
          <cell r="O4745"/>
          <cell r="P4745"/>
          <cell r="Q4745">
            <v>0</v>
          </cell>
        </row>
        <row r="4746">
          <cell r="N4746"/>
          <cell r="O4746"/>
          <cell r="P4746"/>
          <cell r="Q4746">
            <v>0</v>
          </cell>
        </row>
        <row r="4747">
          <cell r="N4747"/>
          <cell r="O4747"/>
          <cell r="P4747"/>
          <cell r="Q4747">
            <v>0</v>
          </cell>
        </row>
        <row r="4748">
          <cell r="N4748"/>
          <cell r="O4748"/>
          <cell r="P4748"/>
          <cell r="Q4748">
            <v>0</v>
          </cell>
        </row>
        <row r="4749">
          <cell r="N4749"/>
          <cell r="O4749"/>
          <cell r="P4749"/>
          <cell r="Q4749">
            <v>0</v>
          </cell>
        </row>
        <row r="4750">
          <cell r="N4750"/>
          <cell r="O4750"/>
          <cell r="P4750"/>
          <cell r="Q4750">
            <v>0</v>
          </cell>
        </row>
        <row r="4751">
          <cell r="N4751"/>
          <cell r="O4751"/>
          <cell r="P4751"/>
          <cell r="Q4751">
            <v>0</v>
          </cell>
        </row>
        <row r="4752">
          <cell r="N4752"/>
          <cell r="O4752"/>
          <cell r="P4752"/>
          <cell r="Q4752">
            <v>0</v>
          </cell>
        </row>
        <row r="4753">
          <cell r="N4753"/>
          <cell r="O4753"/>
          <cell r="P4753"/>
          <cell r="Q4753">
            <v>0</v>
          </cell>
        </row>
        <row r="4754">
          <cell r="N4754"/>
          <cell r="O4754"/>
          <cell r="P4754"/>
          <cell r="Q4754">
            <v>0</v>
          </cell>
        </row>
        <row r="4755">
          <cell r="N4755"/>
          <cell r="O4755"/>
          <cell r="P4755"/>
          <cell r="Q4755">
            <v>0</v>
          </cell>
        </row>
        <row r="4756">
          <cell r="N4756"/>
          <cell r="O4756"/>
          <cell r="P4756"/>
          <cell r="Q4756">
            <v>0</v>
          </cell>
        </row>
        <row r="4757">
          <cell r="N4757"/>
          <cell r="O4757"/>
          <cell r="P4757"/>
          <cell r="Q4757">
            <v>0</v>
          </cell>
        </row>
        <row r="4758">
          <cell r="N4758"/>
          <cell r="O4758"/>
          <cell r="P4758"/>
          <cell r="Q4758">
            <v>0</v>
          </cell>
        </row>
        <row r="4759">
          <cell r="N4759"/>
          <cell r="O4759"/>
          <cell r="P4759"/>
          <cell r="Q4759">
            <v>0</v>
          </cell>
        </row>
        <row r="4760">
          <cell r="N4760"/>
          <cell r="O4760"/>
          <cell r="P4760"/>
          <cell r="Q4760">
            <v>0</v>
          </cell>
        </row>
        <row r="4761">
          <cell r="N4761"/>
          <cell r="O4761"/>
          <cell r="P4761"/>
          <cell r="Q4761">
            <v>0</v>
          </cell>
        </row>
        <row r="4762">
          <cell r="N4762"/>
          <cell r="O4762"/>
          <cell r="P4762"/>
          <cell r="Q4762">
            <v>0</v>
          </cell>
        </row>
        <row r="4763">
          <cell r="N4763"/>
          <cell r="O4763"/>
          <cell r="P4763"/>
          <cell r="Q4763">
            <v>0</v>
          </cell>
        </row>
        <row r="4764">
          <cell r="N4764"/>
          <cell r="O4764"/>
          <cell r="P4764"/>
          <cell r="Q4764">
            <v>0</v>
          </cell>
        </row>
        <row r="4765">
          <cell r="N4765"/>
          <cell r="O4765"/>
          <cell r="P4765"/>
          <cell r="Q4765">
            <v>0</v>
          </cell>
        </row>
        <row r="4766">
          <cell r="N4766"/>
          <cell r="O4766"/>
          <cell r="P4766"/>
          <cell r="Q4766">
            <v>0</v>
          </cell>
        </row>
        <row r="4767">
          <cell r="N4767"/>
          <cell r="O4767"/>
          <cell r="P4767"/>
          <cell r="Q4767">
            <v>0</v>
          </cell>
        </row>
        <row r="4768">
          <cell r="N4768"/>
          <cell r="O4768"/>
          <cell r="P4768"/>
          <cell r="Q4768">
            <v>0</v>
          </cell>
        </row>
        <row r="4769">
          <cell r="N4769"/>
          <cell r="O4769"/>
          <cell r="P4769"/>
          <cell r="Q4769">
            <v>0</v>
          </cell>
        </row>
        <row r="4770">
          <cell r="N4770"/>
          <cell r="O4770"/>
          <cell r="P4770"/>
          <cell r="Q4770">
            <v>0</v>
          </cell>
        </row>
        <row r="4771">
          <cell r="N4771"/>
          <cell r="O4771"/>
          <cell r="P4771"/>
          <cell r="Q4771">
            <v>0</v>
          </cell>
        </row>
        <row r="4772">
          <cell r="N4772"/>
          <cell r="O4772"/>
          <cell r="P4772"/>
          <cell r="Q4772">
            <v>0</v>
          </cell>
        </row>
        <row r="4773">
          <cell r="N4773"/>
          <cell r="O4773"/>
          <cell r="P4773"/>
          <cell r="Q4773">
            <v>0</v>
          </cell>
        </row>
        <row r="4774">
          <cell r="N4774"/>
          <cell r="O4774"/>
          <cell r="P4774"/>
          <cell r="Q4774">
            <v>0</v>
          </cell>
        </row>
        <row r="4775">
          <cell r="N4775"/>
          <cell r="O4775"/>
          <cell r="P4775"/>
          <cell r="Q4775">
            <v>0</v>
          </cell>
        </row>
        <row r="4776">
          <cell r="N4776"/>
          <cell r="O4776"/>
          <cell r="P4776"/>
          <cell r="Q4776">
            <v>0</v>
          </cell>
        </row>
        <row r="4777">
          <cell r="N4777"/>
          <cell r="O4777"/>
          <cell r="P4777"/>
          <cell r="Q4777">
            <v>0</v>
          </cell>
        </row>
        <row r="4778">
          <cell r="N4778"/>
          <cell r="O4778"/>
          <cell r="P4778"/>
          <cell r="Q4778">
            <v>0</v>
          </cell>
        </row>
        <row r="4779">
          <cell r="N4779"/>
          <cell r="O4779"/>
          <cell r="P4779"/>
          <cell r="Q4779">
            <v>0</v>
          </cell>
        </row>
        <row r="4780">
          <cell r="N4780"/>
          <cell r="O4780"/>
          <cell r="P4780"/>
          <cell r="Q4780">
            <v>0</v>
          </cell>
        </row>
        <row r="4781">
          <cell r="N4781"/>
          <cell r="O4781"/>
          <cell r="P4781"/>
          <cell r="Q4781">
            <v>0</v>
          </cell>
        </row>
        <row r="4782">
          <cell r="N4782"/>
          <cell r="O4782"/>
          <cell r="P4782"/>
          <cell r="Q4782">
            <v>0</v>
          </cell>
        </row>
        <row r="4783">
          <cell r="N4783"/>
          <cell r="O4783"/>
          <cell r="P4783"/>
          <cell r="Q4783">
            <v>0</v>
          </cell>
        </row>
        <row r="4784">
          <cell r="N4784"/>
          <cell r="O4784"/>
          <cell r="P4784"/>
          <cell r="Q4784">
            <v>0</v>
          </cell>
        </row>
        <row r="4785">
          <cell r="N4785"/>
          <cell r="O4785"/>
          <cell r="P4785"/>
          <cell r="Q4785">
            <v>0</v>
          </cell>
        </row>
        <row r="4786">
          <cell r="N4786"/>
          <cell r="O4786"/>
          <cell r="P4786"/>
          <cell r="Q4786">
            <v>0</v>
          </cell>
        </row>
        <row r="4787">
          <cell r="N4787"/>
          <cell r="O4787"/>
          <cell r="P4787"/>
          <cell r="Q4787">
            <v>0</v>
          </cell>
        </row>
        <row r="4788">
          <cell r="N4788"/>
          <cell r="O4788"/>
          <cell r="P4788"/>
          <cell r="Q4788">
            <v>0</v>
          </cell>
        </row>
        <row r="4789">
          <cell r="N4789"/>
          <cell r="O4789"/>
          <cell r="P4789"/>
          <cell r="Q4789">
            <v>0</v>
          </cell>
        </row>
        <row r="4790">
          <cell r="N4790"/>
          <cell r="O4790"/>
          <cell r="P4790"/>
          <cell r="Q4790">
            <v>0</v>
          </cell>
        </row>
        <row r="4791">
          <cell r="N4791"/>
          <cell r="O4791"/>
          <cell r="P4791"/>
          <cell r="Q4791">
            <v>0</v>
          </cell>
        </row>
        <row r="4792">
          <cell r="N4792"/>
          <cell r="O4792"/>
          <cell r="P4792"/>
          <cell r="Q4792">
            <v>0</v>
          </cell>
        </row>
        <row r="4793">
          <cell r="N4793"/>
          <cell r="O4793"/>
          <cell r="P4793"/>
          <cell r="Q4793">
            <v>0</v>
          </cell>
        </row>
        <row r="4794">
          <cell r="N4794"/>
          <cell r="O4794"/>
          <cell r="P4794"/>
          <cell r="Q4794">
            <v>0</v>
          </cell>
        </row>
        <row r="4795">
          <cell r="N4795"/>
          <cell r="O4795"/>
          <cell r="P4795"/>
          <cell r="Q4795">
            <v>0</v>
          </cell>
        </row>
        <row r="4796">
          <cell r="N4796"/>
          <cell r="O4796"/>
          <cell r="P4796"/>
          <cell r="Q4796">
            <v>0</v>
          </cell>
        </row>
        <row r="4797">
          <cell r="N4797"/>
          <cell r="O4797"/>
          <cell r="P4797"/>
          <cell r="Q4797">
            <v>0</v>
          </cell>
        </row>
        <row r="4798">
          <cell r="N4798"/>
          <cell r="O4798"/>
          <cell r="P4798"/>
          <cell r="Q4798">
            <v>0</v>
          </cell>
        </row>
        <row r="4799">
          <cell r="N4799"/>
          <cell r="O4799"/>
          <cell r="P4799"/>
          <cell r="Q4799">
            <v>0</v>
          </cell>
        </row>
        <row r="4800">
          <cell r="N4800"/>
          <cell r="O4800"/>
          <cell r="P4800"/>
          <cell r="Q4800">
            <v>0</v>
          </cell>
        </row>
        <row r="4801">
          <cell r="N4801"/>
          <cell r="O4801"/>
          <cell r="P4801"/>
          <cell r="Q4801">
            <v>0</v>
          </cell>
        </row>
        <row r="4802">
          <cell r="N4802"/>
          <cell r="O4802"/>
          <cell r="P4802"/>
          <cell r="Q4802">
            <v>0</v>
          </cell>
        </row>
        <row r="4803">
          <cell r="N4803"/>
          <cell r="O4803"/>
          <cell r="P4803"/>
          <cell r="Q4803">
            <v>0</v>
          </cell>
        </row>
        <row r="4804">
          <cell r="N4804"/>
          <cell r="O4804"/>
          <cell r="P4804"/>
          <cell r="Q4804">
            <v>0</v>
          </cell>
        </row>
        <row r="4805">
          <cell r="N4805"/>
          <cell r="O4805"/>
          <cell r="P4805"/>
          <cell r="Q4805">
            <v>0</v>
          </cell>
        </row>
        <row r="4806">
          <cell r="N4806"/>
          <cell r="O4806"/>
          <cell r="P4806"/>
          <cell r="Q4806">
            <v>0</v>
          </cell>
        </row>
        <row r="4807">
          <cell r="N4807"/>
          <cell r="O4807"/>
          <cell r="P4807"/>
          <cell r="Q4807">
            <v>0</v>
          </cell>
        </row>
        <row r="4808">
          <cell r="N4808"/>
          <cell r="O4808"/>
          <cell r="P4808"/>
          <cell r="Q4808">
            <v>0</v>
          </cell>
        </row>
        <row r="4809">
          <cell r="N4809"/>
          <cell r="O4809"/>
          <cell r="P4809"/>
          <cell r="Q4809">
            <v>0</v>
          </cell>
        </row>
        <row r="4810">
          <cell r="N4810"/>
          <cell r="O4810"/>
          <cell r="P4810"/>
          <cell r="Q4810">
            <v>0</v>
          </cell>
        </row>
        <row r="4811">
          <cell r="N4811"/>
          <cell r="O4811"/>
          <cell r="P4811"/>
          <cell r="Q4811">
            <v>0</v>
          </cell>
        </row>
        <row r="4812">
          <cell r="N4812"/>
          <cell r="O4812"/>
          <cell r="P4812"/>
          <cell r="Q4812">
            <v>0</v>
          </cell>
        </row>
        <row r="4813">
          <cell r="N4813"/>
          <cell r="O4813"/>
          <cell r="P4813"/>
          <cell r="Q4813">
            <v>0</v>
          </cell>
        </row>
        <row r="4814">
          <cell r="N4814"/>
          <cell r="O4814"/>
          <cell r="P4814"/>
          <cell r="Q4814">
            <v>0</v>
          </cell>
        </row>
        <row r="4815">
          <cell r="N4815"/>
          <cell r="O4815"/>
          <cell r="P4815"/>
          <cell r="Q4815">
            <v>0</v>
          </cell>
        </row>
        <row r="4816">
          <cell r="N4816"/>
          <cell r="O4816"/>
          <cell r="P4816"/>
          <cell r="Q4816">
            <v>0</v>
          </cell>
        </row>
        <row r="4817">
          <cell r="N4817"/>
          <cell r="O4817"/>
          <cell r="P4817"/>
          <cell r="Q4817">
            <v>0</v>
          </cell>
        </row>
        <row r="4818">
          <cell r="N4818"/>
          <cell r="O4818"/>
          <cell r="P4818"/>
          <cell r="Q4818">
            <v>0</v>
          </cell>
        </row>
        <row r="4819">
          <cell r="N4819"/>
          <cell r="O4819"/>
          <cell r="P4819"/>
          <cell r="Q4819">
            <v>0</v>
          </cell>
        </row>
        <row r="4820">
          <cell r="N4820"/>
          <cell r="O4820"/>
          <cell r="P4820"/>
          <cell r="Q4820">
            <v>0</v>
          </cell>
        </row>
        <row r="4821">
          <cell r="N4821"/>
          <cell r="O4821"/>
          <cell r="P4821"/>
          <cell r="Q4821">
            <v>0</v>
          </cell>
        </row>
        <row r="4822">
          <cell r="N4822"/>
          <cell r="O4822"/>
          <cell r="P4822"/>
          <cell r="Q4822">
            <v>0</v>
          </cell>
        </row>
        <row r="4823">
          <cell r="N4823"/>
          <cell r="O4823"/>
          <cell r="P4823"/>
          <cell r="Q4823">
            <v>0</v>
          </cell>
        </row>
        <row r="4824">
          <cell r="N4824"/>
          <cell r="O4824"/>
          <cell r="P4824"/>
          <cell r="Q4824">
            <v>0</v>
          </cell>
        </row>
        <row r="4825">
          <cell r="N4825"/>
          <cell r="O4825"/>
          <cell r="P4825"/>
          <cell r="Q4825">
            <v>0</v>
          </cell>
        </row>
        <row r="4826">
          <cell r="N4826"/>
          <cell r="O4826"/>
          <cell r="P4826"/>
          <cell r="Q4826">
            <v>0</v>
          </cell>
        </row>
        <row r="4827">
          <cell r="N4827"/>
          <cell r="O4827"/>
          <cell r="P4827"/>
          <cell r="Q4827">
            <v>0</v>
          </cell>
        </row>
        <row r="4828">
          <cell r="N4828"/>
          <cell r="O4828"/>
          <cell r="P4828"/>
          <cell r="Q4828">
            <v>0</v>
          </cell>
        </row>
        <row r="4829">
          <cell r="N4829"/>
          <cell r="O4829"/>
          <cell r="P4829"/>
          <cell r="Q4829">
            <v>0</v>
          </cell>
        </row>
        <row r="4830">
          <cell r="N4830"/>
          <cell r="O4830"/>
          <cell r="P4830"/>
          <cell r="Q4830">
            <v>0</v>
          </cell>
        </row>
        <row r="4831">
          <cell r="N4831"/>
          <cell r="O4831"/>
          <cell r="P4831"/>
          <cell r="Q4831">
            <v>0</v>
          </cell>
        </row>
        <row r="4832">
          <cell r="N4832"/>
          <cell r="O4832"/>
          <cell r="P4832"/>
          <cell r="Q4832">
            <v>0</v>
          </cell>
        </row>
        <row r="4833">
          <cell r="N4833"/>
          <cell r="O4833"/>
          <cell r="P4833"/>
          <cell r="Q4833">
            <v>0</v>
          </cell>
        </row>
        <row r="4834">
          <cell r="N4834"/>
          <cell r="O4834"/>
          <cell r="P4834"/>
          <cell r="Q4834">
            <v>0</v>
          </cell>
        </row>
        <row r="4835">
          <cell r="N4835"/>
          <cell r="O4835"/>
          <cell r="P4835"/>
          <cell r="Q4835">
            <v>0</v>
          </cell>
        </row>
        <row r="4836">
          <cell r="N4836"/>
          <cell r="O4836"/>
          <cell r="P4836"/>
          <cell r="Q4836">
            <v>0</v>
          </cell>
        </row>
        <row r="4837">
          <cell r="N4837"/>
          <cell r="O4837"/>
          <cell r="P4837"/>
          <cell r="Q4837">
            <v>0</v>
          </cell>
        </row>
        <row r="4838">
          <cell r="N4838"/>
          <cell r="O4838"/>
          <cell r="P4838"/>
          <cell r="Q4838">
            <v>0</v>
          </cell>
        </row>
        <row r="4839">
          <cell r="N4839"/>
          <cell r="O4839"/>
          <cell r="P4839"/>
          <cell r="Q4839">
            <v>0</v>
          </cell>
        </row>
        <row r="4840">
          <cell r="N4840"/>
          <cell r="O4840"/>
          <cell r="P4840"/>
          <cell r="Q4840">
            <v>0</v>
          </cell>
        </row>
        <row r="4841">
          <cell r="N4841"/>
          <cell r="O4841"/>
          <cell r="P4841"/>
          <cell r="Q4841">
            <v>0</v>
          </cell>
        </row>
        <row r="4842">
          <cell r="N4842"/>
          <cell r="O4842"/>
          <cell r="P4842"/>
          <cell r="Q4842">
            <v>0</v>
          </cell>
        </row>
        <row r="4843">
          <cell r="N4843"/>
          <cell r="O4843"/>
          <cell r="P4843"/>
          <cell r="Q4843">
            <v>0</v>
          </cell>
        </row>
        <row r="4844">
          <cell r="N4844"/>
          <cell r="O4844"/>
          <cell r="P4844"/>
          <cell r="Q4844">
            <v>0</v>
          </cell>
        </row>
        <row r="4845">
          <cell r="N4845"/>
          <cell r="O4845"/>
          <cell r="P4845"/>
          <cell r="Q4845">
            <v>0</v>
          </cell>
        </row>
        <row r="4846">
          <cell r="N4846"/>
          <cell r="O4846"/>
          <cell r="P4846"/>
          <cell r="Q4846">
            <v>0</v>
          </cell>
        </row>
        <row r="4847">
          <cell r="N4847"/>
          <cell r="O4847"/>
          <cell r="P4847"/>
          <cell r="Q4847">
            <v>0</v>
          </cell>
        </row>
        <row r="4848">
          <cell r="N4848"/>
          <cell r="O4848"/>
          <cell r="P4848"/>
          <cell r="Q4848">
            <v>0</v>
          </cell>
        </row>
        <row r="4849">
          <cell r="N4849"/>
          <cell r="O4849"/>
          <cell r="P4849"/>
          <cell r="Q4849">
            <v>0</v>
          </cell>
        </row>
        <row r="4850">
          <cell r="N4850"/>
          <cell r="O4850"/>
          <cell r="P4850"/>
          <cell r="Q4850">
            <v>0</v>
          </cell>
        </row>
        <row r="4851">
          <cell r="N4851"/>
          <cell r="O4851"/>
          <cell r="P4851"/>
          <cell r="Q4851">
            <v>0</v>
          </cell>
        </row>
        <row r="4852">
          <cell r="N4852"/>
          <cell r="O4852"/>
          <cell r="P4852"/>
          <cell r="Q4852">
            <v>0</v>
          </cell>
        </row>
        <row r="4853">
          <cell r="N4853"/>
          <cell r="O4853"/>
          <cell r="P4853"/>
          <cell r="Q4853">
            <v>0</v>
          </cell>
        </row>
        <row r="4854">
          <cell r="N4854"/>
          <cell r="O4854"/>
          <cell r="P4854"/>
          <cell r="Q4854">
            <v>0</v>
          </cell>
        </row>
        <row r="4855">
          <cell r="N4855"/>
          <cell r="O4855"/>
          <cell r="P4855"/>
          <cell r="Q4855">
            <v>0</v>
          </cell>
        </row>
        <row r="4856">
          <cell r="N4856"/>
          <cell r="O4856"/>
          <cell r="P4856"/>
          <cell r="Q4856">
            <v>0</v>
          </cell>
        </row>
        <row r="4857">
          <cell r="N4857"/>
          <cell r="O4857"/>
          <cell r="P4857"/>
          <cell r="Q4857">
            <v>0</v>
          </cell>
        </row>
        <row r="4858">
          <cell r="N4858"/>
          <cell r="O4858"/>
          <cell r="P4858"/>
          <cell r="Q4858">
            <v>0</v>
          </cell>
        </row>
        <row r="4859">
          <cell r="N4859"/>
          <cell r="O4859"/>
          <cell r="P4859"/>
          <cell r="Q4859">
            <v>0</v>
          </cell>
        </row>
        <row r="4860">
          <cell r="N4860"/>
          <cell r="O4860"/>
          <cell r="P4860"/>
          <cell r="Q4860">
            <v>0</v>
          </cell>
        </row>
        <row r="4861">
          <cell r="N4861"/>
          <cell r="O4861"/>
          <cell r="P4861"/>
          <cell r="Q4861">
            <v>0</v>
          </cell>
        </row>
        <row r="4862">
          <cell r="N4862"/>
          <cell r="O4862"/>
          <cell r="P4862"/>
          <cell r="Q4862">
            <v>0</v>
          </cell>
        </row>
        <row r="4863">
          <cell r="N4863"/>
          <cell r="O4863"/>
          <cell r="P4863"/>
          <cell r="Q4863">
            <v>0</v>
          </cell>
        </row>
        <row r="4864">
          <cell r="N4864"/>
          <cell r="O4864"/>
          <cell r="P4864"/>
          <cell r="Q4864">
            <v>0</v>
          </cell>
        </row>
        <row r="4865">
          <cell r="N4865"/>
          <cell r="O4865"/>
          <cell r="P4865"/>
          <cell r="Q4865">
            <v>0</v>
          </cell>
        </row>
        <row r="4866">
          <cell r="N4866"/>
          <cell r="O4866"/>
          <cell r="P4866"/>
          <cell r="Q4866">
            <v>0</v>
          </cell>
        </row>
        <row r="4867">
          <cell r="N4867"/>
          <cell r="O4867"/>
          <cell r="P4867"/>
          <cell r="Q4867">
            <v>0</v>
          </cell>
        </row>
        <row r="4868">
          <cell r="N4868"/>
          <cell r="O4868"/>
          <cell r="P4868"/>
          <cell r="Q4868">
            <v>0</v>
          </cell>
        </row>
        <row r="4869">
          <cell r="N4869"/>
          <cell r="O4869"/>
          <cell r="P4869"/>
          <cell r="Q4869">
            <v>0</v>
          </cell>
        </row>
        <row r="4870">
          <cell r="N4870"/>
          <cell r="O4870"/>
          <cell r="P4870"/>
          <cell r="Q4870">
            <v>0</v>
          </cell>
        </row>
        <row r="4871">
          <cell r="N4871"/>
          <cell r="O4871"/>
          <cell r="P4871"/>
          <cell r="Q4871">
            <v>0</v>
          </cell>
        </row>
        <row r="4872">
          <cell r="N4872"/>
          <cell r="O4872"/>
          <cell r="P4872"/>
          <cell r="Q4872">
            <v>0</v>
          </cell>
        </row>
        <row r="4873">
          <cell r="N4873"/>
          <cell r="O4873"/>
          <cell r="P4873"/>
          <cell r="Q4873">
            <v>0</v>
          </cell>
        </row>
        <row r="4874">
          <cell r="N4874"/>
          <cell r="O4874"/>
          <cell r="P4874"/>
          <cell r="Q4874">
            <v>0</v>
          </cell>
        </row>
        <row r="4875">
          <cell r="N4875"/>
          <cell r="O4875"/>
          <cell r="P4875"/>
          <cell r="Q4875">
            <v>0</v>
          </cell>
        </row>
        <row r="4876">
          <cell r="N4876"/>
          <cell r="O4876"/>
          <cell r="P4876"/>
          <cell r="Q4876">
            <v>0</v>
          </cell>
        </row>
        <row r="4877">
          <cell r="N4877"/>
          <cell r="O4877"/>
          <cell r="P4877"/>
          <cell r="Q4877">
            <v>0</v>
          </cell>
        </row>
        <row r="4878">
          <cell r="N4878"/>
          <cell r="O4878"/>
          <cell r="P4878"/>
          <cell r="Q4878">
            <v>0</v>
          </cell>
        </row>
        <row r="4879">
          <cell r="N4879"/>
          <cell r="O4879"/>
          <cell r="P4879"/>
          <cell r="Q4879">
            <v>0</v>
          </cell>
        </row>
        <row r="4880">
          <cell r="N4880"/>
          <cell r="O4880"/>
          <cell r="P4880"/>
          <cell r="Q4880">
            <v>0</v>
          </cell>
        </row>
        <row r="4881">
          <cell r="N4881"/>
          <cell r="O4881"/>
          <cell r="P4881"/>
          <cell r="Q4881">
            <v>0</v>
          </cell>
        </row>
        <row r="4882">
          <cell r="N4882"/>
          <cell r="O4882"/>
          <cell r="P4882"/>
          <cell r="Q4882">
            <v>0</v>
          </cell>
        </row>
        <row r="4883">
          <cell r="N4883"/>
          <cell r="O4883"/>
          <cell r="P4883"/>
          <cell r="Q4883">
            <v>0</v>
          </cell>
        </row>
        <row r="4884">
          <cell r="N4884"/>
          <cell r="O4884"/>
          <cell r="P4884"/>
          <cell r="Q4884">
            <v>0</v>
          </cell>
        </row>
        <row r="4885">
          <cell r="N4885"/>
          <cell r="O4885"/>
          <cell r="P4885"/>
          <cell r="Q4885">
            <v>0</v>
          </cell>
        </row>
        <row r="4886">
          <cell r="N4886"/>
          <cell r="O4886"/>
          <cell r="P4886"/>
          <cell r="Q4886">
            <v>0</v>
          </cell>
        </row>
        <row r="4887">
          <cell r="N4887"/>
          <cell r="O4887"/>
          <cell r="P4887"/>
          <cell r="Q4887">
            <v>0</v>
          </cell>
        </row>
        <row r="4888">
          <cell r="N4888"/>
          <cell r="O4888"/>
          <cell r="P4888"/>
          <cell r="Q4888">
            <v>0</v>
          </cell>
        </row>
        <row r="4889">
          <cell r="N4889"/>
          <cell r="O4889"/>
          <cell r="P4889"/>
          <cell r="Q4889">
            <v>0</v>
          </cell>
        </row>
        <row r="4890">
          <cell r="N4890"/>
          <cell r="O4890"/>
          <cell r="P4890"/>
          <cell r="Q4890">
            <v>0</v>
          </cell>
        </row>
        <row r="4891">
          <cell r="N4891"/>
          <cell r="O4891"/>
          <cell r="P4891"/>
          <cell r="Q4891">
            <v>0</v>
          </cell>
        </row>
        <row r="4892">
          <cell r="N4892"/>
          <cell r="O4892"/>
          <cell r="P4892"/>
          <cell r="Q4892">
            <v>0</v>
          </cell>
        </row>
        <row r="4893">
          <cell r="N4893"/>
          <cell r="O4893"/>
          <cell r="P4893"/>
          <cell r="Q4893">
            <v>0</v>
          </cell>
        </row>
        <row r="4894">
          <cell r="N4894"/>
          <cell r="O4894"/>
          <cell r="P4894"/>
          <cell r="Q4894">
            <v>0</v>
          </cell>
        </row>
        <row r="4895">
          <cell r="N4895"/>
          <cell r="O4895"/>
          <cell r="P4895"/>
          <cell r="Q4895">
            <v>0</v>
          </cell>
        </row>
        <row r="4896">
          <cell r="N4896"/>
          <cell r="O4896"/>
          <cell r="P4896"/>
          <cell r="Q4896">
            <v>0</v>
          </cell>
        </row>
        <row r="4897">
          <cell r="N4897"/>
          <cell r="O4897"/>
          <cell r="P4897"/>
          <cell r="Q4897">
            <v>0</v>
          </cell>
        </row>
        <row r="4898">
          <cell r="N4898"/>
          <cell r="O4898"/>
          <cell r="P4898"/>
          <cell r="Q4898">
            <v>0</v>
          </cell>
        </row>
        <row r="4899">
          <cell r="N4899"/>
          <cell r="O4899"/>
          <cell r="P4899"/>
          <cell r="Q4899">
            <v>0</v>
          </cell>
        </row>
        <row r="4900">
          <cell r="N4900"/>
          <cell r="O4900"/>
          <cell r="P4900"/>
          <cell r="Q4900">
            <v>0</v>
          </cell>
        </row>
        <row r="4901">
          <cell r="N4901"/>
          <cell r="O4901"/>
          <cell r="P4901"/>
          <cell r="Q4901">
            <v>0</v>
          </cell>
        </row>
        <row r="4902">
          <cell r="N4902"/>
          <cell r="O4902"/>
          <cell r="P4902"/>
          <cell r="Q4902">
            <v>0</v>
          </cell>
        </row>
        <row r="4903">
          <cell r="N4903"/>
          <cell r="O4903"/>
          <cell r="P4903"/>
          <cell r="Q4903">
            <v>0</v>
          </cell>
        </row>
        <row r="4904">
          <cell r="N4904"/>
          <cell r="O4904"/>
          <cell r="P4904"/>
          <cell r="Q4904">
            <v>0</v>
          </cell>
        </row>
        <row r="4905">
          <cell r="N4905"/>
          <cell r="O4905"/>
          <cell r="P4905"/>
          <cell r="Q4905">
            <v>0</v>
          </cell>
        </row>
        <row r="4906">
          <cell r="N4906"/>
          <cell r="O4906"/>
          <cell r="P4906"/>
          <cell r="Q4906">
            <v>0</v>
          </cell>
        </row>
        <row r="4907">
          <cell r="N4907"/>
          <cell r="O4907"/>
          <cell r="P4907"/>
          <cell r="Q4907">
            <v>0</v>
          </cell>
        </row>
        <row r="4908">
          <cell r="N4908"/>
          <cell r="O4908"/>
          <cell r="P4908"/>
          <cell r="Q4908">
            <v>0</v>
          </cell>
        </row>
        <row r="4909">
          <cell r="N4909"/>
          <cell r="O4909"/>
          <cell r="P4909"/>
          <cell r="Q4909">
            <v>0</v>
          </cell>
        </row>
        <row r="4910">
          <cell r="N4910"/>
          <cell r="O4910"/>
          <cell r="P4910"/>
          <cell r="Q4910">
            <v>0</v>
          </cell>
        </row>
        <row r="4911">
          <cell r="N4911"/>
          <cell r="O4911"/>
          <cell r="P4911"/>
          <cell r="Q4911">
            <v>0</v>
          </cell>
        </row>
        <row r="4912">
          <cell r="N4912"/>
          <cell r="O4912"/>
          <cell r="P4912"/>
          <cell r="Q4912">
            <v>0</v>
          </cell>
        </row>
        <row r="4913">
          <cell r="N4913"/>
          <cell r="O4913"/>
          <cell r="P4913"/>
          <cell r="Q4913">
            <v>0</v>
          </cell>
        </row>
        <row r="4914">
          <cell r="N4914"/>
          <cell r="O4914"/>
          <cell r="P4914"/>
          <cell r="Q4914">
            <v>0</v>
          </cell>
        </row>
        <row r="4915">
          <cell r="N4915"/>
          <cell r="O4915"/>
          <cell r="P4915"/>
          <cell r="Q4915">
            <v>0</v>
          </cell>
        </row>
        <row r="4916">
          <cell r="N4916"/>
          <cell r="O4916"/>
          <cell r="P4916"/>
          <cell r="Q4916">
            <v>0</v>
          </cell>
        </row>
        <row r="4917">
          <cell r="N4917"/>
          <cell r="O4917"/>
          <cell r="P4917"/>
          <cell r="Q4917">
            <v>0</v>
          </cell>
        </row>
        <row r="4918">
          <cell r="N4918"/>
          <cell r="O4918"/>
          <cell r="P4918"/>
          <cell r="Q4918">
            <v>0</v>
          </cell>
        </row>
        <row r="4919">
          <cell r="N4919"/>
          <cell r="O4919"/>
          <cell r="P4919"/>
          <cell r="Q4919">
            <v>0</v>
          </cell>
        </row>
        <row r="4920">
          <cell r="N4920"/>
          <cell r="O4920"/>
          <cell r="P4920"/>
          <cell r="Q4920">
            <v>0</v>
          </cell>
        </row>
        <row r="4921">
          <cell r="N4921"/>
          <cell r="O4921"/>
          <cell r="P4921"/>
          <cell r="Q4921">
            <v>0</v>
          </cell>
        </row>
        <row r="4922">
          <cell r="N4922"/>
          <cell r="O4922"/>
          <cell r="P4922"/>
          <cell r="Q4922">
            <v>0</v>
          </cell>
        </row>
        <row r="4923">
          <cell r="N4923"/>
          <cell r="O4923"/>
          <cell r="P4923"/>
          <cell r="Q4923">
            <v>0</v>
          </cell>
        </row>
        <row r="4924">
          <cell r="N4924"/>
          <cell r="O4924"/>
          <cell r="P4924"/>
          <cell r="Q4924">
            <v>0</v>
          </cell>
        </row>
        <row r="4925">
          <cell r="N4925"/>
          <cell r="O4925"/>
          <cell r="P4925"/>
          <cell r="Q4925">
            <v>0</v>
          </cell>
        </row>
        <row r="4926">
          <cell r="N4926"/>
          <cell r="O4926"/>
          <cell r="P4926"/>
          <cell r="Q4926">
            <v>0</v>
          </cell>
        </row>
        <row r="4927">
          <cell r="N4927"/>
          <cell r="O4927"/>
          <cell r="P4927"/>
          <cell r="Q4927">
            <v>0</v>
          </cell>
        </row>
        <row r="4928">
          <cell r="N4928"/>
          <cell r="O4928"/>
          <cell r="P4928"/>
          <cell r="Q4928">
            <v>0</v>
          </cell>
        </row>
        <row r="4929">
          <cell r="N4929"/>
          <cell r="O4929"/>
          <cell r="P4929"/>
          <cell r="Q4929">
            <v>0</v>
          </cell>
        </row>
        <row r="4930">
          <cell r="N4930"/>
          <cell r="O4930"/>
          <cell r="P4930"/>
          <cell r="Q4930">
            <v>0</v>
          </cell>
        </row>
        <row r="4931">
          <cell r="N4931"/>
          <cell r="O4931"/>
          <cell r="P4931"/>
          <cell r="Q4931">
            <v>0</v>
          </cell>
        </row>
        <row r="4932">
          <cell r="N4932"/>
          <cell r="O4932"/>
          <cell r="P4932"/>
          <cell r="Q4932">
            <v>0</v>
          </cell>
        </row>
        <row r="4933">
          <cell r="N4933"/>
          <cell r="O4933"/>
          <cell r="P4933"/>
          <cell r="Q4933">
            <v>0</v>
          </cell>
        </row>
        <row r="4934">
          <cell r="N4934"/>
          <cell r="O4934"/>
          <cell r="P4934"/>
          <cell r="Q4934">
            <v>0</v>
          </cell>
        </row>
        <row r="4935">
          <cell r="N4935"/>
          <cell r="O4935"/>
          <cell r="P4935"/>
          <cell r="Q4935">
            <v>0</v>
          </cell>
        </row>
        <row r="4936">
          <cell r="N4936"/>
          <cell r="O4936"/>
          <cell r="P4936"/>
          <cell r="Q4936">
            <v>0</v>
          </cell>
        </row>
        <row r="4937">
          <cell r="N4937"/>
          <cell r="O4937"/>
          <cell r="P4937"/>
          <cell r="Q4937">
            <v>0</v>
          </cell>
        </row>
        <row r="4938">
          <cell r="N4938"/>
          <cell r="O4938"/>
          <cell r="P4938"/>
          <cell r="Q4938">
            <v>0</v>
          </cell>
        </row>
        <row r="4939">
          <cell r="N4939"/>
          <cell r="O4939"/>
          <cell r="P4939"/>
          <cell r="Q4939">
            <v>0</v>
          </cell>
        </row>
        <row r="4940">
          <cell r="N4940"/>
          <cell r="O4940"/>
          <cell r="P4940"/>
          <cell r="Q4940">
            <v>0</v>
          </cell>
        </row>
        <row r="4941">
          <cell r="N4941"/>
          <cell r="O4941"/>
          <cell r="P4941"/>
          <cell r="Q4941">
            <v>0</v>
          </cell>
        </row>
        <row r="4942">
          <cell r="N4942"/>
          <cell r="O4942"/>
          <cell r="P4942"/>
          <cell r="Q4942">
            <v>0</v>
          </cell>
        </row>
        <row r="4943">
          <cell r="N4943"/>
          <cell r="O4943"/>
          <cell r="P4943"/>
          <cell r="Q4943">
            <v>0</v>
          </cell>
        </row>
        <row r="4944">
          <cell r="N4944"/>
          <cell r="O4944"/>
          <cell r="P4944"/>
          <cell r="Q4944">
            <v>0</v>
          </cell>
        </row>
        <row r="4945">
          <cell r="N4945"/>
          <cell r="O4945"/>
          <cell r="P4945"/>
          <cell r="Q4945">
            <v>0</v>
          </cell>
        </row>
        <row r="4946">
          <cell r="N4946"/>
          <cell r="O4946"/>
          <cell r="P4946"/>
          <cell r="Q4946">
            <v>0</v>
          </cell>
        </row>
        <row r="4947">
          <cell r="N4947"/>
          <cell r="O4947"/>
          <cell r="P4947"/>
          <cell r="Q4947">
            <v>0</v>
          </cell>
        </row>
        <row r="4948">
          <cell r="N4948"/>
          <cell r="O4948"/>
          <cell r="P4948"/>
          <cell r="Q4948">
            <v>0</v>
          </cell>
        </row>
        <row r="4949">
          <cell r="N4949"/>
          <cell r="O4949"/>
          <cell r="P4949"/>
          <cell r="Q4949">
            <v>0</v>
          </cell>
        </row>
        <row r="4950">
          <cell r="N4950"/>
          <cell r="O4950"/>
          <cell r="P4950"/>
          <cell r="Q4950">
            <v>0</v>
          </cell>
        </row>
        <row r="4951">
          <cell r="N4951"/>
          <cell r="O4951"/>
          <cell r="P4951"/>
          <cell r="Q4951">
            <v>0</v>
          </cell>
        </row>
        <row r="4952">
          <cell r="N4952"/>
          <cell r="O4952"/>
          <cell r="P4952"/>
          <cell r="Q4952">
            <v>0</v>
          </cell>
        </row>
        <row r="4953">
          <cell r="N4953"/>
          <cell r="O4953"/>
          <cell r="P4953"/>
          <cell r="Q4953">
            <v>0</v>
          </cell>
        </row>
        <row r="4954">
          <cell r="N4954"/>
          <cell r="O4954"/>
          <cell r="P4954"/>
          <cell r="Q4954">
            <v>0</v>
          </cell>
        </row>
        <row r="4955">
          <cell r="N4955"/>
          <cell r="O4955"/>
          <cell r="P4955"/>
          <cell r="Q4955">
            <v>0</v>
          </cell>
        </row>
        <row r="4956">
          <cell r="N4956"/>
          <cell r="O4956"/>
          <cell r="P4956"/>
          <cell r="Q4956">
            <v>0</v>
          </cell>
        </row>
        <row r="4957">
          <cell r="N4957"/>
          <cell r="O4957"/>
          <cell r="P4957"/>
          <cell r="Q4957">
            <v>0</v>
          </cell>
        </row>
        <row r="4958">
          <cell r="N4958"/>
          <cell r="O4958"/>
          <cell r="P4958"/>
          <cell r="Q4958">
            <v>0</v>
          </cell>
        </row>
        <row r="4959">
          <cell r="N4959"/>
          <cell r="O4959"/>
          <cell r="P4959"/>
          <cell r="Q4959">
            <v>0</v>
          </cell>
        </row>
        <row r="4960">
          <cell r="N4960"/>
          <cell r="O4960"/>
          <cell r="P4960"/>
          <cell r="Q4960">
            <v>0</v>
          </cell>
        </row>
        <row r="4961">
          <cell r="N4961"/>
          <cell r="O4961"/>
          <cell r="P4961"/>
          <cell r="Q4961">
            <v>0</v>
          </cell>
        </row>
        <row r="4962">
          <cell r="N4962"/>
          <cell r="O4962"/>
          <cell r="P4962"/>
          <cell r="Q4962">
            <v>0</v>
          </cell>
        </row>
        <row r="4963">
          <cell r="N4963"/>
          <cell r="O4963"/>
          <cell r="P4963"/>
          <cell r="Q4963">
            <v>0</v>
          </cell>
        </row>
        <row r="4964">
          <cell r="N4964"/>
          <cell r="O4964"/>
          <cell r="P4964"/>
          <cell r="Q4964">
            <v>0</v>
          </cell>
        </row>
        <row r="4965">
          <cell r="N4965"/>
          <cell r="O4965"/>
          <cell r="P4965"/>
          <cell r="Q4965">
            <v>0</v>
          </cell>
        </row>
        <row r="4966">
          <cell r="N4966"/>
          <cell r="O4966"/>
          <cell r="P4966"/>
          <cell r="Q4966">
            <v>0</v>
          </cell>
        </row>
        <row r="4967">
          <cell r="N4967"/>
          <cell r="O4967"/>
          <cell r="P4967"/>
          <cell r="Q4967">
            <v>0</v>
          </cell>
        </row>
        <row r="4968">
          <cell r="N4968"/>
          <cell r="O4968"/>
          <cell r="P4968"/>
          <cell r="Q4968">
            <v>0</v>
          </cell>
        </row>
        <row r="4969">
          <cell r="N4969"/>
          <cell r="O4969"/>
          <cell r="P4969"/>
          <cell r="Q4969">
            <v>0</v>
          </cell>
        </row>
        <row r="4970">
          <cell r="N4970"/>
          <cell r="O4970"/>
          <cell r="P4970"/>
          <cell r="Q4970">
            <v>0</v>
          </cell>
        </row>
        <row r="4971">
          <cell r="N4971"/>
          <cell r="O4971"/>
          <cell r="P4971"/>
          <cell r="Q4971">
            <v>0</v>
          </cell>
        </row>
        <row r="4972">
          <cell r="N4972"/>
          <cell r="O4972"/>
          <cell r="P4972"/>
          <cell r="Q4972">
            <v>0</v>
          </cell>
        </row>
        <row r="4973">
          <cell r="N4973"/>
          <cell r="O4973"/>
          <cell r="P4973"/>
          <cell r="Q4973">
            <v>0</v>
          </cell>
        </row>
        <row r="4974">
          <cell r="N4974"/>
          <cell r="O4974"/>
          <cell r="P4974"/>
          <cell r="Q4974">
            <v>0</v>
          </cell>
        </row>
        <row r="4975">
          <cell r="N4975"/>
          <cell r="O4975"/>
          <cell r="P4975"/>
          <cell r="Q4975">
            <v>0</v>
          </cell>
        </row>
        <row r="4976">
          <cell r="N4976"/>
          <cell r="O4976"/>
          <cell r="P4976"/>
          <cell r="Q4976">
            <v>0</v>
          </cell>
        </row>
        <row r="4977">
          <cell r="N4977"/>
          <cell r="O4977"/>
          <cell r="P4977"/>
          <cell r="Q4977">
            <v>0</v>
          </cell>
        </row>
        <row r="4978">
          <cell r="N4978"/>
          <cell r="O4978"/>
          <cell r="P4978"/>
          <cell r="Q4978">
            <v>0</v>
          </cell>
        </row>
        <row r="4979">
          <cell r="N4979"/>
          <cell r="O4979"/>
          <cell r="P4979"/>
          <cell r="Q4979">
            <v>0</v>
          </cell>
        </row>
        <row r="4980">
          <cell r="N4980"/>
          <cell r="O4980"/>
          <cell r="P4980"/>
          <cell r="Q4980">
            <v>0</v>
          </cell>
        </row>
        <row r="4981">
          <cell r="N4981"/>
          <cell r="O4981"/>
          <cell r="P4981"/>
          <cell r="Q4981">
            <v>0</v>
          </cell>
        </row>
        <row r="4982">
          <cell r="N4982"/>
          <cell r="O4982"/>
          <cell r="P4982"/>
          <cell r="Q4982">
            <v>0</v>
          </cell>
        </row>
        <row r="4983">
          <cell r="N4983"/>
          <cell r="O4983"/>
          <cell r="P4983"/>
          <cell r="Q4983">
            <v>0</v>
          </cell>
        </row>
        <row r="4984">
          <cell r="N4984"/>
          <cell r="O4984"/>
          <cell r="P4984"/>
          <cell r="Q4984">
            <v>0</v>
          </cell>
        </row>
        <row r="4985">
          <cell r="N4985"/>
          <cell r="O4985"/>
          <cell r="P4985"/>
          <cell r="Q4985">
            <v>0</v>
          </cell>
        </row>
        <row r="4986">
          <cell r="N4986"/>
          <cell r="O4986"/>
          <cell r="P4986"/>
          <cell r="Q4986">
            <v>0</v>
          </cell>
        </row>
        <row r="4987">
          <cell r="N4987"/>
          <cell r="O4987"/>
          <cell r="P4987"/>
          <cell r="Q4987">
            <v>0</v>
          </cell>
        </row>
        <row r="4988">
          <cell r="N4988"/>
          <cell r="O4988"/>
          <cell r="P4988"/>
          <cell r="Q4988">
            <v>0</v>
          </cell>
        </row>
        <row r="4989">
          <cell r="N4989"/>
          <cell r="O4989"/>
          <cell r="P4989"/>
          <cell r="Q4989">
            <v>0</v>
          </cell>
        </row>
        <row r="4990">
          <cell r="N4990"/>
          <cell r="O4990"/>
          <cell r="P4990"/>
          <cell r="Q4990">
            <v>0</v>
          </cell>
        </row>
        <row r="4991">
          <cell r="N4991"/>
          <cell r="O4991"/>
          <cell r="P4991"/>
          <cell r="Q4991">
            <v>0</v>
          </cell>
        </row>
        <row r="4992">
          <cell r="N4992"/>
          <cell r="O4992"/>
          <cell r="P4992"/>
          <cell r="Q4992">
            <v>0</v>
          </cell>
        </row>
        <row r="4993">
          <cell r="N4993"/>
          <cell r="O4993"/>
          <cell r="P4993"/>
          <cell r="Q4993">
            <v>0</v>
          </cell>
        </row>
        <row r="4994">
          <cell r="N4994"/>
          <cell r="O4994"/>
          <cell r="P4994"/>
          <cell r="Q4994">
            <v>0</v>
          </cell>
        </row>
        <row r="4995">
          <cell r="N4995"/>
          <cell r="O4995"/>
          <cell r="P4995"/>
          <cell r="Q4995">
            <v>0</v>
          </cell>
        </row>
        <row r="4996">
          <cell r="N4996"/>
          <cell r="O4996"/>
          <cell r="P4996"/>
          <cell r="Q4996">
            <v>0</v>
          </cell>
        </row>
        <row r="4997">
          <cell r="N4997"/>
          <cell r="O4997"/>
          <cell r="P4997"/>
          <cell r="Q4997">
            <v>0</v>
          </cell>
        </row>
        <row r="4998">
          <cell r="N4998"/>
          <cell r="O4998"/>
          <cell r="P4998"/>
          <cell r="Q4998">
            <v>0</v>
          </cell>
        </row>
        <row r="4999">
          <cell r="N4999"/>
          <cell r="O4999"/>
          <cell r="P4999"/>
          <cell r="Q4999">
            <v>0</v>
          </cell>
        </row>
        <row r="5000">
          <cell r="N5000"/>
          <cell r="O5000"/>
          <cell r="P5000"/>
          <cell r="Q5000">
            <v>0</v>
          </cell>
        </row>
        <row r="5001">
          <cell r="N5001"/>
          <cell r="O5001"/>
          <cell r="P5001"/>
          <cell r="Q5001">
            <v>0</v>
          </cell>
        </row>
        <row r="5002">
          <cell r="N5002"/>
          <cell r="O5002"/>
          <cell r="P5002"/>
          <cell r="Q5002">
            <v>0</v>
          </cell>
        </row>
        <row r="5003">
          <cell r="N5003"/>
          <cell r="O5003"/>
          <cell r="P5003"/>
          <cell r="Q5003">
            <v>0</v>
          </cell>
        </row>
        <row r="5004">
          <cell r="N5004"/>
          <cell r="O5004"/>
          <cell r="P5004"/>
          <cell r="Q5004">
            <v>0</v>
          </cell>
        </row>
        <row r="5005">
          <cell r="N5005"/>
          <cell r="O5005"/>
          <cell r="P5005"/>
          <cell r="Q5005">
            <v>0</v>
          </cell>
        </row>
        <row r="5006">
          <cell r="N5006"/>
          <cell r="O5006"/>
          <cell r="P5006"/>
          <cell r="Q5006">
            <v>0</v>
          </cell>
        </row>
        <row r="5007">
          <cell r="N5007"/>
          <cell r="O5007"/>
          <cell r="P5007"/>
          <cell r="Q5007">
            <v>0</v>
          </cell>
        </row>
        <row r="5008">
          <cell r="N5008"/>
          <cell r="O5008"/>
          <cell r="P5008"/>
          <cell r="Q5008">
            <v>0</v>
          </cell>
        </row>
        <row r="5009">
          <cell r="N5009"/>
          <cell r="O5009"/>
          <cell r="P5009"/>
          <cell r="Q5009">
            <v>0</v>
          </cell>
        </row>
        <row r="5010">
          <cell r="N5010"/>
          <cell r="O5010"/>
          <cell r="P5010"/>
          <cell r="Q5010">
            <v>0</v>
          </cell>
        </row>
        <row r="5011">
          <cell r="N5011"/>
          <cell r="O5011"/>
          <cell r="P5011"/>
          <cell r="Q5011">
            <v>0</v>
          </cell>
        </row>
        <row r="5012">
          <cell r="N5012"/>
          <cell r="O5012"/>
          <cell r="P5012"/>
          <cell r="Q5012">
            <v>0</v>
          </cell>
        </row>
        <row r="5013">
          <cell r="N5013"/>
          <cell r="O5013"/>
          <cell r="P5013"/>
          <cell r="Q5013">
            <v>0</v>
          </cell>
        </row>
        <row r="5014">
          <cell r="N5014"/>
          <cell r="O5014"/>
          <cell r="P5014"/>
          <cell r="Q5014">
            <v>0</v>
          </cell>
        </row>
        <row r="5015">
          <cell r="N5015"/>
          <cell r="O5015"/>
          <cell r="P5015"/>
          <cell r="Q5015">
            <v>0</v>
          </cell>
        </row>
        <row r="5016">
          <cell r="N5016"/>
          <cell r="O5016"/>
          <cell r="P5016"/>
          <cell r="Q5016">
            <v>0</v>
          </cell>
        </row>
        <row r="5017">
          <cell r="N5017"/>
          <cell r="O5017"/>
          <cell r="P5017"/>
          <cell r="Q5017">
            <v>0</v>
          </cell>
        </row>
        <row r="5018">
          <cell r="N5018"/>
          <cell r="O5018"/>
          <cell r="P5018"/>
          <cell r="Q5018">
            <v>0</v>
          </cell>
        </row>
        <row r="5019">
          <cell r="N5019"/>
          <cell r="O5019"/>
          <cell r="P5019"/>
          <cell r="Q5019">
            <v>0</v>
          </cell>
        </row>
        <row r="5020">
          <cell r="N5020"/>
          <cell r="O5020"/>
          <cell r="P5020"/>
          <cell r="Q5020">
            <v>0</v>
          </cell>
        </row>
        <row r="5021">
          <cell r="N5021"/>
          <cell r="O5021"/>
          <cell r="P5021"/>
          <cell r="Q5021">
            <v>0</v>
          </cell>
        </row>
        <row r="5022">
          <cell r="N5022"/>
          <cell r="O5022"/>
          <cell r="P5022"/>
          <cell r="Q5022">
            <v>0</v>
          </cell>
        </row>
        <row r="5023">
          <cell r="N5023"/>
          <cell r="O5023"/>
          <cell r="P5023"/>
          <cell r="Q5023">
            <v>0</v>
          </cell>
        </row>
        <row r="5024">
          <cell r="N5024"/>
          <cell r="O5024"/>
          <cell r="P5024"/>
          <cell r="Q5024">
            <v>0</v>
          </cell>
        </row>
        <row r="5025">
          <cell r="N5025"/>
          <cell r="O5025"/>
          <cell r="P5025"/>
          <cell r="Q5025">
            <v>0</v>
          </cell>
        </row>
        <row r="5026">
          <cell r="N5026"/>
          <cell r="O5026"/>
          <cell r="P5026"/>
          <cell r="Q5026">
            <v>0</v>
          </cell>
        </row>
        <row r="5027">
          <cell r="N5027"/>
          <cell r="O5027"/>
          <cell r="P5027"/>
          <cell r="Q5027">
            <v>0</v>
          </cell>
        </row>
        <row r="5028">
          <cell r="N5028"/>
          <cell r="O5028"/>
          <cell r="P5028"/>
          <cell r="Q5028">
            <v>0</v>
          </cell>
        </row>
        <row r="5029">
          <cell r="N5029"/>
          <cell r="O5029"/>
          <cell r="P5029"/>
          <cell r="Q5029">
            <v>0</v>
          </cell>
        </row>
        <row r="5030">
          <cell r="N5030"/>
          <cell r="O5030"/>
          <cell r="P5030"/>
          <cell r="Q5030">
            <v>0</v>
          </cell>
        </row>
        <row r="5031">
          <cell r="N5031"/>
          <cell r="O5031"/>
          <cell r="P5031"/>
          <cell r="Q5031">
            <v>0</v>
          </cell>
        </row>
        <row r="5032">
          <cell r="N5032"/>
          <cell r="O5032"/>
          <cell r="P5032"/>
          <cell r="Q5032">
            <v>0</v>
          </cell>
        </row>
        <row r="5033">
          <cell r="N5033"/>
          <cell r="O5033"/>
          <cell r="P5033"/>
          <cell r="Q5033">
            <v>0</v>
          </cell>
        </row>
        <row r="5034">
          <cell r="N5034"/>
          <cell r="O5034"/>
          <cell r="P5034"/>
          <cell r="Q5034">
            <v>0</v>
          </cell>
        </row>
        <row r="5035">
          <cell r="N5035"/>
          <cell r="O5035"/>
          <cell r="P5035"/>
          <cell r="Q5035">
            <v>0</v>
          </cell>
        </row>
        <row r="5036">
          <cell r="N5036"/>
          <cell r="O5036"/>
          <cell r="P5036"/>
          <cell r="Q5036">
            <v>0</v>
          </cell>
        </row>
        <row r="5037">
          <cell r="N5037"/>
          <cell r="O5037"/>
          <cell r="P5037"/>
          <cell r="Q5037">
            <v>0</v>
          </cell>
        </row>
        <row r="5038">
          <cell r="N5038"/>
          <cell r="O5038"/>
          <cell r="P5038"/>
          <cell r="Q5038">
            <v>0</v>
          </cell>
        </row>
        <row r="5039">
          <cell r="N5039"/>
          <cell r="O5039"/>
          <cell r="P5039"/>
          <cell r="Q5039">
            <v>0</v>
          </cell>
        </row>
        <row r="5040">
          <cell r="N5040"/>
          <cell r="O5040"/>
          <cell r="P5040"/>
          <cell r="Q5040">
            <v>0</v>
          </cell>
        </row>
        <row r="5041">
          <cell r="N5041"/>
          <cell r="O5041"/>
          <cell r="P5041"/>
          <cell r="Q5041">
            <v>0</v>
          </cell>
        </row>
        <row r="5042">
          <cell r="N5042"/>
          <cell r="O5042"/>
          <cell r="P5042"/>
          <cell r="Q5042">
            <v>0</v>
          </cell>
        </row>
        <row r="5043">
          <cell r="N5043"/>
          <cell r="O5043"/>
          <cell r="P5043"/>
          <cell r="Q5043">
            <v>0</v>
          </cell>
        </row>
        <row r="5044">
          <cell r="N5044"/>
          <cell r="O5044"/>
          <cell r="P5044"/>
          <cell r="Q5044">
            <v>0</v>
          </cell>
        </row>
        <row r="5045">
          <cell r="N5045"/>
          <cell r="O5045"/>
          <cell r="P5045"/>
          <cell r="Q5045">
            <v>0</v>
          </cell>
        </row>
        <row r="5046">
          <cell r="N5046"/>
          <cell r="O5046"/>
          <cell r="P5046"/>
          <cell r="Q5046">
            <v>0</v>
          </cell>
        </row>
        <row r="5047">
          <cell r="N5047"/>
          <cell r="O5047"/>
          <cell r="P5047"/>
          <cell r="Q5047">
            <v>0</v>
          </cell>
        </row>
        <row r="5048">
          <cell r="N5048"/>
          <cell r="O5048"/>
          <cell r="P5048"/>
          <cell r="Q5048">
            <v>0</v>
          </cell>
        </row>
        <row r="5049">
          <cell r="N5049"/>
          <cell r="O5049"/>
          <cell r="P5049"/>
          <cell r="Q5049">
            <v>0</v>
          </cell>
        </row>
        <row r="5050">
          <cell r="N5050"/>
          <cell r="O5050"/>
          <cell r="P5050"/>
          <cell r="Q5050">
            <v>0</v>
          </cell>
        </row>
        <row r="5051">
          <cell r="N5051"/>
          <cell r="O5051"/>
          <cell r="P5051"/>
          <cell r="Q5051">
            <v>0</v>
          </cell>
        </row>
        <row r="5052">
          <cell r="N5052"/>
          <cell r="O5052"/>
          <cell r="P5052"/>
          <cell r="Q5052">
            <v>0</v>
          </cell>
        </row>
        <row r="5053">
          <cell r="N5053"/>
          <cell r="O5053"/>
          <cell r="P5053"/>
          <cell r="Q5053">
            <v>0</v>
          </cell>
        </row>
        <row r="5054">
          <cell r="N5054"/>
          <cell r="O5054"/>
          <cell r="P5054"/>
          <cell r="Q5054">
            <v>0</v>
          </cell>
        </row>
        <row r="5055">
          <cell r="N5055"/>
          <cell r="O5055"/>
          <cell r="P5055"/>
          <cell r="Q5055">
            <v>0</v>
          </cell>
        </row>
        <row r="5056">
          <cell r="N5056"/>
          <cell r="O5056"/>
          <cell r="P5056"/>
          <cell r="Q5056">
            <v>0</v>
          </cell>
        </row>
        <row r="5057">
          <cell r="N5057"/>
          <cell r="O5057"/>
          <cell r="P5057"/>
          <cell r="Q5057">
            <v>0</v>
          </cell>
        </row>
        <row r="5058">
          <cell r="N5058"/>
          <cell r="O5058"/>
          <cell r="P5058"/>
          <cell r="Q5058">
            <v>0</v>
          </cell>
        </row>
        <row r="5059">
          <cell r="N5059"/>
          <cell r="O5059"/>
          <cell r="P5059"/>
          <cell r="Q5059">
            <v>0</v>
          </cell>
        </row>
        <row r="5060">
          <cell r="N5060"/>
          <cell r="O5060"/>
          <cell r="P5060"/>
          <cell r="Q5060">
            <v>0</v>
          </cell>
        </row>
        <row r="5061">
          <cell r="N5061"/>
          <cell r="O5061"/>
          <cell r="P5061"/>
          <cell r="Q5061">
            <v>0</v>
          </cell>
        </row>
        <row r="5062">
          <cell r="N5062"/>
          <cell r="O5062"/>
          <cell r="P5062"/>
          <cell r="Q5062">
            <v>0</v>
          </cell>
        </row>
        <row r="5063">
          <cell r="N5063"/>
          <cell r="O5063"/>
          <cell r="P5063"/>
          <cell r="Q5063">
            <v>0</v>
          </cell>
        </row>
        <row r="5064">
          <cell r="N5064"/>
          <cell r="O5064"/>
          <cell r="P5064"/>
          <cell r="Q5064">
            <v>0</v>
          </cell>
        </row>
        <row r="5065">
          <cell r="N5065"/>
          <cell r="O5065"/>
          <cell r="P5065"/>
          <cell r="Q5065">
            <v>0</v>
          </cell>
        </row>
        <row r="5066">
          <cell r="N5066"/>
          <cell r="O5066"/>
          <cell r="P5066"/>
          <cell r="Q5066">
            <v>0</v>
          </cell>
        </row>
        <row r="5067">
          <cell r="N5067"/>
          <cell r="O5067"/>
          <cell r="P5067"/>
          <cell r="Q5067">
            <v>0</v>
          </cell>
        </row>
        <row r="5068">
          <cell r="N5068"/>
          <cell r="O5068"/>
          <cell r="P5068"/>
          <cell r="Q5068">
            <v>0</v>
          </cell>
        </row>
        <row r="5069">
          <cell r="N5069"/>
          <cell r="O5069"/>
          <cell r="P5069"/>
          <cell r="Q5069">
            <v>0</v>
          </cell>
        </row>
        <row r="5070">
          <cell r="N5070"/>
          <cell r="O5070"/>
          <cell r="P5070"/>
          <cell r="Q5070">
            <v>0</v>
          </cell>
        </row>
        <row r="5071">
          <cell r="N5071"/>
          <cell r="O5071"/>
          <cell r="P5071"/>
          <cell r="Q5071">
            <v>0</v>
          </cell>
        </row>
        <row r="5072">
          <cell r="N5072"/>
          <cell r="O5072"/>
          <cell r="P5072"/>
          <cell r="Q5072">
            <v>0</v>
          </cell>
        </row>
        <row r="5073">
          <cell r="N5073"/>
          <cell r="O5073"/>
          <cell r="P5073"/>
          <cell r="Q5073">
            <v>0</v>
          </cell>
        </row>
        <row r="5074">
          <cell r="N5074"/>
          <cell r="O5074"/>
          <cell r="P5074"/>
          <cell r="Q5074">
            <v>0</v>
          </cell>
        </row>
        <row r="5075">
          <cell r="N5075"/>
          <cell r="O5075"/>
          <cell r="P5075"/>
          <cell r="Q5075">
            <v>0</v>
          </cell>
        </row>
        <row r="5076">
          <cell r="N5076"/>
          <cell r="O5076"/>
          <cell r="P5076"/>
          <cell r="Q5076">
            <v>0</v>
          </cell>
        </row>
        <row r="5077">
          <cell r="N5077"/>
          <cell r="O5077"/>
          <cell r="P5077"/>
          <cell r="Q5077">
            <v>0</v>
          </cell>
        </row>
        <row r="5078">
          <cell r="N5078"/>
          <cell r="O5078"/>
          <cell r="P5078"/>
          <cell r="Q5078">
            <v>0</v>
          </cell>
        </row>
        <row r="5079">
          <cell r="N5079"/>
          <cell r="O5079"/>
          <cell r="P5079"/>
          <cell r="Q5079">
            <v>0</v>
          </cell>
        </row>
        <row r="5080">
          <cell r="N5080"/>
          <cell r="O5080"/>
          <cell r="P5080"/>
          <cell r="Q5080">
            <v>0</v>
          </cell>
        </row>
        <row r="5081">
          <cell r="N5081"/>
          <cell r="O5081"/>
          <cell r="P5081"/>
          <cell r="Q5081">
            <v>0</v>
          </cell>
        </row>
        <row r="5082">
          <cell r="N5082"/>
          <cell r="O5082"/>
          <cell r="P5082"/>
          <cell r="Q5082">
            <v>0</v>
          </cell>
        </row>
        <row r="5083">
          <cell r="N5083"/>
          <cell r="O5083"/>
          <cell r="P5083"/>
          <cell r="Q5083">
            <v>0</v>
          </cell>
        </row>
        <row r="5084">
          <cell r="N5084"/>
          <cell r="O5084"/>
          <cell r="P5084"/>
          <cell r="Q5084">
            <v>0</v>
          </cell>
        </row>
        <row r="5085">
          <cell r="N5085"/>
          <cell r="O5085"/>
          <cell r="P5085"/>
          <cell r="Q5085">
            <v>0</v>
          </cell>
        </row>
        <row r="5086">
          <cell r="N5086"/>
          <cell r="O5086"/>
          <cell r="P5086"/>
          <cell r="Q5086">
            <v>0</v>
          </cell>
        </row>
        <row r="5087">
          <cell r="N5087"/>
          <cell r="O5087"/>
          <cell r="P5087"/>
          <cell r="Q5087">
            <v>0</v>
          </cell>
        </row>
        <row r="5088">
          <cell r="N5088"/>
          <cell r="O5088"/>
          <cell r="P5088"/>
          <cell r="Q5088">
            <v>0</v>
          </cell>
        </row>
        <row r="5089">
          <cell r="N5089"/>
          <cell r="O5089"/>
          <cell r="P5089"/>
          <cell r="Q5089">
            <v>0</v>
          </cell>
        </row>
        <row r="5090">
          <cell r="N5090"/>
          <cell r="O5090"/>
          <cell r="P5090"/>
          <cell r="Q5090">
            <v>0</v>
          </cell>
        </row>
        <row r="5091">
          <cell r="N5091"/>
          <cell r="O5091"/>
          <cell r="P5091"/>
          <cell r="Q5091">
            <v>0</v>
          </cell>
        </row>
        <row r="5092">
          <cell r="N5092"/>
          <cell r="O5092"/>
          <cell r="P5092"/>
          <cell r="Q5092">
            <v>0</v>
          </cell>
        </row>
        <row r="5093">
          <cell r="N5093"/>
          <cell r="O5093"/>
          <cell r="P5093"/>
          <cell r="Q5093">
            <v>0</v>
          </cell>
        </row>
        <row r="5094">
          <cell r="N5094"/>
          <cell r="O5094"/>
          <cell r="P5094"/>
          <cell r="Q5094">
            <v>0</v>
          </cell>
        </row>
        <row r="5095">
          <cell r="N5095"/>
          <cell r="O5095"/>
          <cell r="P5095"/>
          <cell r="Q5095">
            <v>0</v>
          </cell>
        </row>
        <row r="5096">
          <cell r="N5096"/>
          <cell r="O5096"/>
          <cell r="P5096"/>
          <cell r="Q5096">
            <v>0</v>
          </cell>
        </row>
        <row r="5097">
          <cell r="N5097"/>
          <cell r="O5097"/>
          <cell r="P5097"/>
          <cell r="Q5097">
            <v>0</v>
          </cell>
        </row>
        <row r="5098">
          <cell r="N5098"/>
          <cell r="O5098"/>
          <cell r="P5098"/>
          <cell r="Q5098">
            <v>0</v>
          </cell>
        </row>
        <row r="5099">
          <cell r="N5099"/>
          <cell r="O5099"/>
          <cell r="P5099"/>
          <cell r="Q5099">
            <v>0</v>
          </cell>
        </row>
        <row r="5100">
          <cell r="N5100"/>
          <cell r="O5100"/>
          <cell r="P5100"/>
          <cell r="Q5100">
            <v>0</v>
          </cell>
        </row>
        <row r="5101">
          <cell r="N5101"/>
          <cell r="O5101"/>
          <cell r="P5101"/>
          <cell r="Q5101">
            <v>0</v>
          </cell>
        </row>
        <row r="5102">
          <cell r="N5102"/>
          <cell r="O5102"/>
          <cell r="P5102"/>
          <cell r="Q5102">
            <v>0</v>
          </cell>
        </row>
        <row r="5103">
          <cell r="N5103"/>
          <cell r="O5103"/>
          <cell r="P5103"/>
          <cell r="Q5103">
            <v>0</v>
          </cell>
        </row>
        <row r="5104">
          <cell r="N5104"/>
          <cell r="O5104"/>
          <cell r="P5104"/>
          <cell r="Q5104">
            <v>0</v>
          </cell>
        </row>
        <row r="5105">
          <cell r="N5105"/>
          <cell r="O5105"/>
          <cell r="P5105"/>
          <cell r="Q5105">
            <v>0</v>
          </cell>
        </row>
        <row r="5106">
          <cell r="N5106"/>
          <cell r="O5106"/>
          <cell r="P5106"/>
          <cell r="Q5106">
            <v>0</v>
          </cell>
        </row>
        <row r="5107">
          <cell r="N5107"/>
          <cell r="O5107"/>
          <cell r="P5107"/>
          <cell r="Q5107">
            <v>0</v>
          </cell>
        </row>
        <row r="5108">
          <cell r="N5108"/>
          <cell r="O5108"/>
          <cell r="P5108"/>
          <cell r="Q5108">
            <v>0</v>
          </cell>
        </row>
        <row r="5109">
          <cell r="N5109"/>
          <cell r="O5109"/>
          <cell r="P5109"/>
          <cell r="Q5109">
            <v>0</v>
          </cell>
        </row>
        <row r="5110">
          <cell r="N5110"/>
          <cell r="O5110"/>
          <cell r="P5110"/>
          <cell r="Q5110">
            <v>0</v>
          </cell>
        </row>
        <row r="5111">
          <cell r="N5111"/>
          <cell r="O5111"/>
          <cell r="P5111"/>
          <cell r="Q5111">
            <v>0</v>
          </cell>
        </row>
        <row r="5112">
          <cell r="N5112"/>
          <cell r="O5112"/>
          <cell r="P5112"/>
          <cell r="Q5112">
            <v>0</v>
          </cell>
        </row>
        <row r="5113">
          <cell r="N5113"/>
          <cell r="O5113"/>
          <cell r="P5113"/>
          <cell r="Q5113">
            <v>0</v>
          </cell>
        </row>
        <row r="5114">
          <cell r="N5114"/>
          <cell r="O5114"/>
          <cell r="P5114"/>
          <cell r="Q5114">
            <v>0</v>
          </cell>
        </row>
        <row r="5115">
          <cell r="N5115"/>
          <cell r="O5115"/>
          <cell r="P5115"/>
          <cell r="Q5115">
            <v>0</v>
          </cell>
        </row>
        <row r="5116">
          <cell r="N5116"/>
          <cell r="O5116"/>
          <cell r="P5116"/>
          <cell r="Q5116">
            <v>0</v>
          </cell>
        </row>
        <row r="5117">
          <cell r="N5117"/>
          <cell r="O5117"/>
          <cell r="P5117"/>
          <cell r="Q5117">
            <v>0</v>
          </cell>
        </row>
        <row r="5118">
          <cell r="N5118"/>
          <cell r="O5118"/>
          <cell r="P5118"/>
          <cell r="Q5118">
            <v>0</v>
          </cell>
        </row>
        <row r="5119">
          <cell r="N5119"/>
          <cell r="O5119"/>
          <cell r="P5119"/>
          <cell r="Q5119">
            <v>0</v>
          </cell>
        </row>
        <row r="5120">
          <cell r="N5120"/>
          <cell r="O5120"/>
          <cell r="P5120"/>
          <cell r="Q5120">
            <v>0</v>
          </cell>
        </row>
        <row r="5121">
          <cell r="N5121"/>
          <cell r="O5121"/>
          <cell r="P5121"/>
          <cell r="Q5121">
            <v>0</v>
          </cell>
        </row>
        <row r="5122">
          <cell r="N5122"/>
          <cell r="O5122"/>
          <cell r="P5122"/>
          <cell r="Q5122">
            <v>0</v>
          </cell>
        </row>
        <row r="5123">
          <cell r="N5123"/>
          <cell r="O5123"/>
          <cell r="P5123"/>
          <cell r="Q5123">
            <v>0</v>
          </cell>
        </row>
        <row r="5124">
          <cell r="N5124"/>
          <cell r="O5124"/>
          <cell r="P5124"/>
          <cell r="Q5124">
            <v>0</v>
          </cell>
        </row>
        <row r="5125">
          <cell r="N5125"/>
          <cell r="O5125"/>
          <cell r="P5125"/>
          <cell r="Q5125">
            <v>0</v>
          </cell>
        </row>
        <row r="5126">
          <cell r="N5126"/>
          <cell r="O5126"/>
          <cell r="P5126"/>
          <cell r="Q5126">
            <v>0</v>
          </cell>
        </row>
        <row r="5127">
          <cell r="N5127"/>
          <cell r="O5127"/>
          <cell r="P5127"/>
          <cell r="Q5127">
            <v>0</v>
          </cell>
        </row>
        <row r="5128">
          <cell r="N5128"/>
          <cell r="O5128"/>
          <cell r="P5128"/>
          <cell r="Q5128">
            <v>0</v>
          </cell>
        </row>
        <row r="5129">
          <cell r="N5129"/>
          <cell r="O5129"/>
          <cell r="P5129"/>
          <cell r="Q5129">
            <v>0</v>
          </cell>
        </row>
        <row r="5130">
          <cell r="N5130"/>
          <cell r="O5130"/>
          <cell r="P5130"/>
          <cell r="Q5130">
            <v>0</v>
          </cell>
        </row>
        <row r="5131">
          <cell r="N5131"/>
          <cell r="O5131"/>
          <cell r="P5131"/>
          <cell r="Q5131">
            <v>0</v>
          </cell>
        </row>
        <row r="5132">
          <cell r="N5132"/>
          <cell r="O5132"/>
          <cell r="P5132"/>
          <cell r="Q5132">
            <v>0</v>
          </cell>
        </row>
        <row r="5133">
          <cell r="N5133"/>
          <cell r="O5133"/>
          <cell r="P5133"/>
          <cell r="Q5133">
            <v>0</v>
          </cell>
        </row>
        <row r="5134">
          <cell r="N5134"/>
          <cell r="O5134"/>
          <cell r="P5134"/>
          <cell r="Q5134">
            <v>0</v>
          </cell>
        </row>
        <row r="5135">
          <cell r="N5135"/>
          <cell r="O5135"/>
          <cell r="P5135"/>
          <cell r="Q5135">
            <v>0</v>
          </cell>
        </row>
        <row r="5136">
          <cell r="N5136"/>
          <cell r="O5136"/>
          <cell r="P5136"/>
          <cell r="Q5136">
            <v>0</v>
          </cell>
        </row>
        <row r="5137">
          <cell r="N5137"/>
          <cell r="O5137"/>
          <cell r="P5137"/>
          <cell r="Q5137">
            <v>0</v>
          </cell>
        </row>
        <row r="5138">
          <cell r="N5138"/>
          <cell r="O5138"/>
          <cell r="P5138"/>
          <cell r="Q5138">
            <v>0</v>
          </cell>
        </row>
        <row r="5139">
          <cell r="N5139"/>
          <cell r="O5139"/>
          <cell r="P5139"/>
          <cell r="Q5139">
            <v>0</v>
          </cell>
        </row>
        <row r="5140">
          <cell r="N5140"/>
          <cell r="O5140"/>
          <cell r="P5140"/>
          <cell r="Q5140">
            <v>0</v>
          </cell>
        </row>
        <row r="5141">
          <cell r="N5141"/>
          <cell r="O5141"/>
          <cell r="P5141"/>
          <cell r="Q5141">
            <v>0</v>
          </cell>
        </row>
        <row r="5142">
          <cell r="N5142"/>
          <cell r="O5142"/>
          <cell r="P5142"/>
          <cell r="Q5142">
            <v>0</v>
          </cell>
        </row>
        <row r="5143">
          <cell r="N5143"/>
          <cell r="O5143"/>
          <cell r="P5143"/>
          <cell r="Q5143">
            <v>0</v>
          </cell>
        </row>
        <row r="5144">
          <cell r="N5144"/>
          <cell r="O5144"/>
          <cell r="P5144"/>
          <cell r="Q5144">
            <v>0</v>
          </cell>
        </row>
        <row r="5145">
          <cell r="N5145"/>
          <cell r="O5145"/>
          <cell r="P5145"/>
          <cell r="Q5145">
            <v>0</v>
          </cell>
        </row>
        <row r="5146">
          <cell r="N5146"/>
          <cell r="O5146"/>
          <cell r="P5146"/>
          <cell r="Q5146">
            <v>0</v>
          </cell>
        </row>
        <row r="5147">
          <cell r="N5147"/>
          <cell r="O5147"/>
          <cell r="P5147"/>
          <cell r="Q5147">
            <v>0</v>
          </cell>
        </row>
        <row r="5148">
          <cell r="N5148"/>
          <cell r="O5148"/>
          <cell r="P5148"/>
          <cell r="Q5148">
            <v>0</v>
          </cell>
        </row>
        <row r="5149">
          <cell r="N5149"/>
          <cell r="O5149"/>
          <cell r="P5149"/>
          <cell r="Q5149">
            <v>0</v>
          </cell>
        </row>
        <row r="5150">
          <cell r="N5150"/>
          <cell r="O5150"/>
          <cell r="P5150"/>
          <cell r="Q5150">
            <v>0</v>
          </cell>
        </row>
        <row r="5151">
          <cell r="N5151"/>
          <cell r="O5151"/>
          <cell r="P5151"/>
          <cell r="Q5151">
            <v>0</v>
          </cell>
        </row>
        <row r="5152">
          <cell r="N5152"/>
          <cell r="O5152"/>
          <cell r="P5152"/>
          <cell r="Q5152">
            <v>0</v>
          </cell>
        </row>
        <row r="5153">
          <cell r="N5153"/>
          <cell r="O5153"/>
          <cell r="P5153"/>
          <cell r="Q5153">
            <v>0</v>
          </cell>
        </row>
        <row r="5154">
          <cell r="N5154"/>
          <cell r="O5154"/>
          <cell r="P5154"/>
          <cell r="Q5154">
            <v>0</v>
          </cell>
        </row>
        <row r="5155">
          <cell r="N5155"/>
          <cell r="O5155"/>
          <cell r="P5155"/>
          <cell r="Q5155">
            <v>0</v>
          </cell>
        </row>
        <row r="5156">
          <cell r="N5156"/>
          <cell r="O5156"/>
          <cell r="P5156"/>
          <cell r="Q5156">
            <v>0</v>
          </cell>
        </row>
        <row r="5157">
          <cell r="N5157"/>
          <cell r="O5157"/>
          <cell r="P5157"/>
          <cell r="Q5157">
            <v>0</v>
          </cell>
        </row>
        <row r="5158">
          <cell r="N5158"/>
          <cell r="O5158"/>
          <cell r="P5158"/>
          <cell r="Q5158">
            <v>0</v>
          </cell>
        </row>
        <row r="5159">
          <cell r="N5159"/>
          <cell r="O5159"/>
          <cell r="P5159"/>
          <cell r="Q5159">
            <v>0</v>
          </cell>
        </row>
        <row r="5160">
          <cell r="N5160"/>
          <cell r="O5160"/>
          <cell r="P5160"/>
          <cell r="Q5160">
            <v>0</v>
          </cell>
        </row>
        <row r="5161">
          <cell r="N5161"/>
          <cell r="O5161"/>
          <cell r="P5161"/>
          <cell r="Q5161">
            <v>0</v>
          </cell>
        </row>
        <row r="5162">
          <cell r="N5162"/>
          <cell r="O5162"/>
          <cell r="P5162"/>
          <cell r="Q5162">
            <v>0</v>
          </cell>
        </row>
        <row r="5163">
          <cell r="N5163"/>
          <cell r="O5163"/>
          <cell r="P5163"/>
          <cell r="Q5163">
            <v>0</v>
          </cell>
        </row>
        <row r="5164">
          <cell r="N5164"/>
          <cell r="O5164"/>
          <cell r="P5164"/>
          <cell r="Q5164">
            <v>0</v>
          </cell>
        </row>
        <row r="5165">
          <cell r="N5165"/>
          <cell r="O5165"/>
          <cell r="P5165"/>
          <cell r="Q5165">
            <v>0</v>
          </cell>
        </row>
        <row r="5166">
          <cell r="N5166"/>
          <cell r="O5166"/>
          <cell r="P5166"/>
          <cell r="Q5166">
            <v>0</v>
          </cell>
        </row>
        <row r="5167">
          <cell r="N5167"/>
          <cell r="O5167"/>
          <cell r="P5167"/>
          <cell r="Q5167">
            <v>0</v>
          </cell>
        </row>
        <row r="5168">
          <cell r="N5168"/>
          <cell r="O5168"/>
          <cell r="P5168"/>
          <cell r="Q5168">
            <v>0</v>
          </cell>
        </row>
        <row r="5169">
          <cell r="N5169"/>
          <cell r="O5169"/>
          <cell r="P5169"/>
          <cell r="Q5169">
            <v>0</v>
          </cell>
        </row>
        <row r="5170">
          <cell r="N5170"/>
          <cell r="O5170"/>
          <cell r="P5170"/>
          <cell r="Q5170">
            <v>0</v>
          </cell>
        </row>
        <row r="5171">
          <cell r="N5171"/>
          <cell r="O5171"/>
          <cell r="P5171"/>
          <cell r="Q5171">
            <v>0</v>
          </cell>
        </row>
        <row r="5172">
          <cell r="N5172"/>
          <cell r="O5172"/>
          <cell r="P5172"/>
          <cell r="Q5172">
            <v>0</v>
          </cell>
        </row>
        <row r="5173">
          <cell r="N5173"/>
          <cell r="O5173"/>
          <cell r="P5173"/>
          <cell r="Q5173">
            <v>0</v>
          </cell>
        </row>
        <row r="5174">
          <cell r="N5174"/>
          <cell r="O5174"/>
          <cell r="P5174"/>
          <cell r="Q5174">
            <v>0</v>
          </cell>
        </row>
        <row r="5175">
          <cell r="N5175"/>
          <cell r="O5175"/>
          <cell r="P5175"/>
          <cell r="Q5175">
            <v>0</v>
          </cell>
        </row>
        <row r="5176">
          <cell r="N5176"/>
          <cell r="O5176"/>
          <cell r="P5176"/>
          <cell r="Q5176">
            <v>0</v>
          </cell>
        </row>
        <row r="5177">
          <cell r="N5177"/>
          <cell r="O5177"/>
          <cell r="P5177"/>
          <cell r="Q5177">
            <v>0</v>
          </cell>
        </row>
        <row r="5178">
          <cell r="N5178"/>
          <cell r="O5178"/>
          <cell r="P5178"/>
          <cell r="Q5178">
            <v>0</v>
          </cell>
        </row>
        <row r="5179">
          <cell r="N5179"/>
          <cell r="O5179"/>
          <cell r="P5179"/>
          <cell r="Q5179">
            <v>0</v>
          </cell>
        </row>
        <row r="5180">
          <cell r="N5180"/>
          <cell r="O5180"/>
          <cell r="P5180"/>
          <cell r="Q5180">
            <v>0</v>
          </cell>
        </row>
        <row r="5181">
          <cell r="N5181"/>
          <cell r="O5181"/>
          <cell r="P5181"/>
          <cell r="Q5181">
            <v>0</v>
          </cell>
        </row>
        <row r="5182">
          <cell r="N5182"/>
          <cell r="O5182"/>
          <cell r="P5182"/>
          <cell r="Q5182">
            <v>0</v>
          </cell>
        </row>
        <row r="5183">
          <cell r="N5183"/>
          <cell r="O5183"/>
          <cell r="P5183"/>
          <cell r="Q5183">
            <v>0</v>
          </cell>
        </row>
        <row r="5184">
          <cell r="N5184"/>
          <cell r="O5184"/>
          <cell r="P5184"/>
          <cell r="Q5184">
            <v>0</v>
          </cell>
        </row>
        <row r="5185">
          <cell r="N5185"/>
          <cell r="O5185"/>
          <cell r="P5185"/>
          <cell r="Q5185">
            <v>0</v>
          </cell>
        </row>
        <row r="5186">
          <cell r="N5186"/>
          <cell r="O5186"/>
          <cell r="P5186"/>
          <cell r="Q5186">
            <v>0</v>
          </cell>
        </row>
        <row r="5187">
          <cell r="N5187"/>
          <cell r="O5187"/>
          <cell r="P5187"/>
          <cell r="Q5187">
            <v>0</v>
          </cell>
        </row>
        <row r="5188">
          <cell r="N5188"/>
          <cell r="O5188"/>
          <cell r="P5188"/>
          <cell r="Q5188">
            <v>0</v>
          </cell>
        </row>
        <row r="5189">
          <cell r="N5189"/>
          <cell r="O5189"/>
          <cell r="P5189"/>
          <cell r="Q5189">
            <v>0</v>
          </cell>
        </row>
        <row r="5190">
          <cell r="N5190"/>
          <cell r="O5190"/>
          <cell r="P5190"/>
          <cell r="Q5190">
            <v>0</v>
          </cell>
        </row>
        <row r="5191">
          <cell r="N5191"/>
          <cell r="O5191"/>
          <cell r="P5191"/>
          <cell r="Q5191">
            <v>0</v>
          </cell>
        </row>
        <row r="5192">
          <cell r="N5192"/>
          <cell r="O5192"/>
          <cell r="P5192"/>
          <cell r="Q5192">
            <v>0</v>
          </cell>
        </row>
        <row r="5193">
          <cell r="N5193"/>
          <cell r="O5193"/>
          <cell r="P5193"/>
          <cell r="Q5193">
            <v>0</v>
          </cell>
        </row>
        <row r="5194">
          <cell r="N5194"/>
          <cell r="O5194"/>
          <cell r="P5194"/>
          <cell r="Q5194">
            <v>0</v>
          </cell>
        </row>
        <row r="5195">
          <cell r="N5195"/>
          <cell r="O5195"/>
          <cell r="P5195"/>
          <cell r="Q5195">
            <v>0</v>
          </cell>
        </row>
        <row r="5196">
          <cell r="N5196"/>
          <cell r="O5196"/>
          <cell r="P5196"/>
          <cell r="Q5196">
            <v>0</v>
          </cell>
        </row>
        <row r="5197">
          <cell r="N5197"/>
          <cell r="O5197"/>
          <cell r="P5197"/>
          <cell r="Q5197">
            <v>0</v>
          </cell>
        </row>
        <row r="5198">
          <cell r="N5198"/>
          <cell r="O5198"/>
          <cell r="P5198"/>
          <cell r="Q5198">
            <v>0</v>
          </cell>
        </row>
        <row r="5199">
          <cell r="N5199"/>
          <cell r="O5199"/>
          <cell r="P5199"/>
          <cell r="Q5199">
            <v>0</v>
          </cell>
        </row>
        <row r="5200">
          <cell r="N5200"/>
          <cell r="O5200"/>
          <cell r="P5200"/>
          <cell r="Q5200">
            <v>0</v>
          </cell>
        </row>
        <row r="5201">
          <cell r="N5201"/>
          <cell r="O5201"/>
          <cell r="P5201"/>
          <cell r="Q5201">
            <v>0</v>
          </cell>
        </row>
        <row r="5202">
          <cell r="N5202"/>
          <cell r="O5202"/>
          <cell r="P5202"/>
          <cell r="Q5202">
            <v>0</v>
          </cell>
        </row>
        <row r="5203">
          <cell r="N5203"/>
          <cell r="O5203"/>
          <cell r="P5203"/>
          <cell r="Q5203">
            <v>0</v>
          </cell>
        </row>
        <row r="5204">
          <cell r="N5204"/>
          <cell r="O5204"/>
          <cell r="P5204"/>
          <cell r="Q5204">
            <v>0</v>
          </cell>
        </row>
        <row r="5205">
          <cell r="N5205"/>
          <cell r="O5205"/>
          <cell r="P5205"/>
          <cell r="Q5205">
            <v>0</v>
          </cell>
        </row>
        <row r="5206">
          <cell r="N5206"/>
          <cell r="O5206"/>
          <cell r="P5206"/>
          <cell r="Q5206">
            <v>0</v>
          </cell>
        </row>
        <row r="5207">
          <cell r="N5207"/>
          <cell r="O5207"/>
          <cell r="P5207"/>
          <cell r="Q5207">
            <v>0</v>
          </cell>
        </row>
        <row r="5208">
          <cell r="N5208"/>
          <cell r="O5208"/>
          <cell r="P5208"/>
          <cell r="Q5208">
            <v>0</v>
          </cell>
        </row>
        <row r="5209">
          <cell r="N5209"/>
          <cell r="O5209"/>
          <cell r="P5209"/>
          <cell r="Q5209">
            <v>0</v>
          </cell>
        </row>
        <row r="5210">
          <cell r="N5210"/>
          <cell r="O5210"/>
          <cell r="P5210"/>
          <cell r="Q5210">
            <v>0</v>
          </cell>
        </row>
        <row r="5211">
          <cell r="N5211"/>
          <cell r="O5211"/>
          <cell r="P5211"/>
          <cell r="Q5211">
            <v>0</v>
          </cell>
        </row>
        <row r="5212">
          <cell r="N5212"/>
          <cell r="O5212"/>
          <cell r="P5212"/>
          <cell r="Q5212">
            <v>0</v>
          </cell>
        </row>
        <row r="5213">
          <cell r="N5213"/>
          <cell r="O5213"/>
          <cell r="P5213"/>
          <cell r="Q5213">
            <v>0</v>
          </cell>
        </row>
        <row r="5214">
          <cell r="N5214"/>
          <cell r="O5214"/>
          <cell r="P5214"/>
          <cell r="Q5214">
            <v>0</v>
          </cell>
        </row>
        <row r="5215">
          <cell r="N5215"/>
          <cell r="O5215"/>
          <cell r="P5215"/>
          <cell r="Q5215">
            <v>0</v>
          </cell>
        </row>
        <row r="5216">
          <cell r="N5216"/>
          <cell r="O5216"/>
          <cell r="P5216"/>
          <cell r="Q5216">
            <v>0</v>
          </cell>
        </row>
        <row r="5217">
          <cell r="N5217"/>
          <cell r="O5217"/>
          <cell r="P5217"/>
          <cell r="Q5217">
            <v>0</v>
          </cell>
        </row>
        <row r="5218">
          <cell r="N5218"/>
          <cell r="O5218"/>
          <cell r="P5218"/>
          <cell r="Q5218">
            <v>0</v>
          </cell>
        </row>
        <row r="5219">
          <cell r="N5219"/>
          <cell r="O5219"/>
          <cell r="P5219"/>
          <cell r="Q5219">
            <v>0</v>
          </cell>
        </row>
        <row r="5220">
          <cell r="N5220"/>
          <cell r="O5220"/>
          <cell r="P5220"/>
          <cell r="Q5220">
            <v>0</v>
          </cell>
        </row>
        <row r="5221">
          <cell r="N5221"/>
          <cell r="O5221"/>
          <cell r="P5221"/>
          <cell r="Q5221">
            <v>0</v>
          </cell>
        </row>
        <row r="5222">
          <cell r="N5222"/>
          <cell r="O5222"/>
          <cell r="P5222"/>
          <cell r="Q5222">
            <v>0</v>
          </cell>
        </row>
        <row r="5223">
          <cell r="N5223"/>
          <cell r="O5223"/>
          <cell r="P5223"/>
          <cell r="Q5223">
            <v>0</v>
          </cell>
        </row>
        <row r="5224">
          <cell r="N5224"/>
          <cell r="O5224"/>
          <cell r="P5224"/>
          <cell r="Q5224">
            <v>0</v>
          </cell>
        </row>
        <row r="5225">
          <cell r="N5225"/>
          <cell r="O5225"/>
          <cell r="P5225"/>
          <cell r="Q5225">
            <v>0</v>
          </cell>
        </row>
        <row r="5226">
          <cell r="N5226"/>
          <cell r="O5226"/>
          <cell r="P5226"/>
          <cell r="Q5226">
            <v>0</v>
          </cell>
        </row>
        <row r="5227">
          <cell r="N5227"/>
          <cell r="O5227"/>
          <cell r="P5227"/>
          <cell r="Q5227">
            <v>0</v>
          </cell>
        </row>
        <row r="5228">
          <cell r="N5228"/>
          <cell r="O5228"/>
          <cell r="P5228"/>
          <cell r="Q5228">
            <v>0</v>
          </cell>
        </row>
        <row r="5229">
          <cell r="N5229"/>
          <cell r="O5229"/>
          <cell r="P5229"/>
          <cell r="Q5229">
            <v>0</v>
          </cell>
        </row>
        <row r="5230">
          <cell r="N5230"/>
          <cell r="O5230"/>
          <cell r="P5230"/>
          <cell r="Q5230">
            <v>0</v>
          </cell>
        </row>
        <row r="5231">
          <cell r="N5231"/>
          <cell r="O5231"/>
          <cell r="P5231"/>
          <cell r="Q5231">
            <v>0</v>
          </cell>
        </row>
        <row r="5232">
          <cell r="N5232"/>
          <cell r="O5232"/>
          <cell r="P5232"/>
          <cell r="Q5232">
            <v>0</v>
          </cell>
        </row>
        <row r="5233">
          <cell r="N5233"/>
          <cell r="O5233"/>
          <cell r="P5233"/>
          <cell r="Q5233">
            <v>0</v>
          </cell>
        </row>
        <row r="5234">
          <cell r="N5234"/>
          <cell r="O5234"/>
          <cell r="P5234"/>
          <cell r="Q5234">
            <v>0</v>
          </cell>
        </row>
        <row r="5235">
          <cell r="N5235"/>
          <cell r="O5235"/>
          <cell r="P5235"/>
          <cell r="Q5235">
            <v>0</v>
          </cell>
        </row>
        <row r="5236">
          <cell r="N5236"/>
          <cell r="O5236"/>
          <cell r="P5236"/>
          <cell r="Q5236">
            <v>0</v>
          </cell>
        </row>
        <row r="5237">
          <cell r="N5237"/>
          <cell r="O5237"/>
          <cell r="P5237"/>
          <cell r="Q5237">
            <v>0</v>
          </cell>
        </row>
        <row r="5238">
          <cell r="N5238"/>
          <cell r="O5238"/>
          <cell r="P5238"/>
          <cell r="Q5238">
            <v>0</v>
          </cell>
        </row>
        <row r="5239">
          <cell r="N5239"/>
          <cell r="O5239"/>
          <cell r="P5239"/>
          <cell r="Q5239">
            <v>0</v>
          </cell>
        </row>
        <row r="5240">
          <cell r="N5240"/>
          <cell r="O5240"/>
          <cell r="P5240"/>
          <cell r="Q5240">
            <v>0</v>
          </cell>
        </row>
        <row r="5241">
          <cell r="N5241"/>
          <cell r="O5241"/>
          <cell r="P5241"/>
          <cell r="Q5241">
            <v>0</v>
          </cell>
        </row>
        <row r="5242">
          <cell r="N5242"/>
          <cell r="O5242"/>
          <cell r="P5242"/>
          <cell r="Q5242">
            <v>0</v>
          </cell>
        </row>
        <row r="5243">
          <cell r="N5243"/>
          <cell r="O5243"/>
          <cell r="P5243"/>
          <cell r="Q5243">
            <v>0</v>
          </cell>
        </row>
        <row r="5244">
          <cell r="N5244"/>
          <cell r="O5244"/>
          <cell r="P5244"/>
          <cell r="Q5244">
            <v>0</v>
          </cell>
        </row>
        <row r="5245">
          <cell r="N5245"/>
          <cell r="O5245"/>
          <cell r="P5245"/>
          <cell r="Q5245">
            <v>0</v>
          </cell>
        </row>
        <row r="5246">
          <cell r="N5246"/>
          <cell r="O5246"/>
          <cell r="P5246"/>
          <cell r="Q5246">
            <v>0</v>
          </cell>
        </row>
        <row r="5247">
          <cell r="N5247"/>
          <cell r="O5247"/>
          <cell r="P5247"/>
          <cell r="Q5247">
            <v>0</v>
          </cell>
        </row>
        <row r="5248">
          <cell r="N5248"/>
          <cell r="O5248"/>
          <cell r="P5248"/>
          <cell r="Q5248">
            <v>0</v>
          </cell>
        </row>
        <row r="5249">
          <cell r="N5249"/>
          <cell r="O5249"/>
          <cell r="P5249"/>
          <cell r="Q5249">
            <v>0</v>
          </cell>
        </row>
        <row r="5250">
          <cell r="N5250"/>
          <cell r="O5250"/>
          <cell r="P5250"/>
          <cell r="Q5250">
            <v>0</v>
          </cell>
        </row>
        <row r="5251">
          <cell r="N5251"/>
          <cell r="O5251"/>
          <cell r="P5251"/>
          <cell r="Q5251">
            <v>0</v>
          </cell>
        </row>
        <row r="5252">
          <cell r="N5252"/>
          <cell r="O5252"/>
          <cell r="P5252"/>
          <cell r="Q5252">
            <v>0</v>
          </cell>
        </row>
        <row r="5253">
          <cell r="N5253"/>
          <cell r="O5253"/>
          <cell r="P5253"/>
          <cell r="Q5253">
            <v>0</v>
          </cell>
        </row>
        <row r="5254">
          <cell r="N5254"/>
          <cell r="O5254"/>
          <cell r="P5254"/>
          <cell r="Q5254">
            <v>0</v>
          </cell>
        </row>
        <row r="5255">
          <cell r="N5255"/>
          <cell r="O5255"/>
          <cell r="P5255"/>
          <cell r="Q5255">
            <v>0</v>
          </cell>
        </row>
        <row r="5256">
          <cell r="N5256"/>
          <cell r="O5256"/>
          <cell r="P5256"/>
          <cell r="Q5256">
            <v>0</v>
          </cell>
        </row>
        <row r="5257">
          <cell r="N5257"/>
          <cell r="O5257"/>
          <cell r="P5257"/>
          <cell r="Q5257">
            <v>0</v>
          </cell>
        </row>
        <row r="5258">
          <cell r="N5258"/>
          <cell r="O5258"/>
          <cell r="P5258"/>
          <cell r="Q5258">
            <v>0</v>
          </cell>
        </row>
        <row r="5259">
          <cell r="N5259"/>
          <cell r="O5259"/>
          <cell r="P5259"/>
          <cell r="Q5259">
            <v>0</v>
          </cell>
        </row>
        <row r="5260">
          <cell r="N5260"/>
          <cell r="O5260"/>
          <cell r="P5260"/>
          <cell r="Q5260">
            <v>0</v>
          </cell>
        </row>
        <row r="5261">
          <cell r="N5261"/>
          <cell r="O5261"/>
          <cell r="P5261"/>
          <cell r="Q5261">
            <v>0</v>
          </cell>
        </row>
        <row r="5262">
          <cell r="N5262"/>
          <cell r="O5262"/>
          <cell r="P5262"/>
          <cell r="Q5262">
            <v>0</v>
          </cell>
        </row>
        <row r="5263">
          <cell r="N5263"/>
          <cell r="O5263"/>
          <cell r="P5263"/>
          <cell r="Q5263">
            <v>0</v>
          </cell>
        </row>
        <row r="5264">
          <cell r="N5264"/>
          <cell r="O5264"/>
          <cell r="P5264"/>
          <cell r="Q5264">
            <v>0</v>
          </cell>
        </row>
        <row r="5265">
          <cell r="N5265"/>
          <cell r="O5265"/>
          <cell r="P5265"/>
          <cell r="Q5265">
            <v>0</v>
          </cell>
        </row>
        <row r="5266">
          <cell r="N5266"/>
          <cell r="O5266"/>
          <cell r="P5266"/>
          <cell r="Q5266">
            <v>0</v>
          </cell>
        </row>
        <row r="5267">
          <cell r="N5267"/>
          <cell r="O5267"/>
          <cell r="P5267"/>
          <cell r="Q5267">
            <v>0</v>
          </cell>
        </row>
        <row r="5268">
          <cell r="N5268"/>
          <cell r="O5268"/>
          <cell r="P5268"/>
          <cell r="Q5268">
            <v>0</v>
          </cell>
        </row>
        <row r="5269">
          <cell r="N5269"/>
          <cell r="O5269"/>
          <cell r="P5269"/>
          <cell r="Q5269">
            <v>0</v>
          </cell>
        </row>
        <row r="5270">
          <cell r="N5270"/>
          <cell r="O5270"/>
          <cell r="P5270"/>
          <cell r="Q5270">
            <v>0</v>
          </cell>
        </row>
        <row r="5271">
          <cell r="N5271"/>
          <cell r="O5271"/>
          <cell r="P5271"/>
          <cell r="Q5271">
            <v>0</v>
          </cell>
        </row>
        <row r="5272">
          <cell r="N5272"/>
          <cell r="O5272"/>
          <cell r="P5272"/>
          <cell r="Q5272">
            <v>0</v>
          </cell>
        </row>
        <row r="5273">
          <cell r="N5273"/>
          <cell r="O5273"/>
          <cell r="P5273"/>
          <cell r="Q5273">
            <v>0</v>
          </cell>
        </row>
        <row r="5274">
          <cell r="N5274"/>
          <cell r="O5274"/>
          <cell r="P5274"/>
          <cell r="Q5274">
            <v>0</v>
          </cell>
        </row>
        <row r="5275">
          <cell r="N5275"/>
          <cell r="O5275"/>
          <cell r="P5275"/>
          <cell r="Q5275">
            <v>0</v>
          </cell>
        </row>
        <row r="5276">
          <cell r="N5276"/>
          <cell r="O5276"/>
          <cell r="P5276"/>
          <cell r="Q5276">
            <v>0</v>
          </cell>
        </row>
        <row r="5277">
          <cell r="N5277"/>
          <cell r="O5277"/>
          <cell r="P5277"/>
          <cell r="Q5277">
            <v>0</v>
          </cell>
        </row>
        <row r="5278">
          <cell r="N5278"/>
          <cell r="O5278"/>
          <cell r="P5278"/>
          <cell r="Q5278">
            <v>0</v>
          </cell>
        </row>
        <row r="5279">
          <cell r="N5279"/>
          <cell r="O5279"/>
          <cell r="P5279"/>
          <cell r="Q5279">
            <v>0</v>
          </cell>
        </row>
        <row r="5280">
          <cell r="N5280"/>
          <cell r="O5280"/>
          <cell r="P5280"/>
          <cell r="Q5280">
            <v>0</v>
          </cell>
        </row>
        <row r="5281">
          <cell r="N5281"/>
          <cell r="O5281"/>
          <cell r="P5281"/>
          <cell r="Q5281">
            <v>0</v>
          </cell>
        </row>
        <row r="5282">
          <cell r="N5282"/>
          <cell r="O5282"/>
          <cell r="P5282"/>
          <cell r="Q5282">
            <v>0</v>
          </cell>
        </row>
        <row r="5283">
          <cell r="N5283"/>
          <cell r="O5283"/>
          <cell r="P5283"/>
          <cell r="Q5283">
            <v>0</v>
          </cell>
        </row>
        <row r="5284">
          <cell r="N5284"/>
          <cell r="O5284"/>
          <cell r="P5284"/>
          <cell r="Q5284">
            <v>0</v>
          </cell>
        </row>
        <row r="5285">
          <cell r="N5285"/>
          <cell r="O5285"/>
          <cell r="P5285"/>
          <cell r="Q5285">
            <v>0</v>
          </cell>
        </row>
        <row r="5286">
          <cell r="N5286"/>
          <cell r="O5286"/>
          <cell r="P5286"/>
          <cell r="Q5286">
            <v>0</v>
          </cell>
        </row>
        <row r="5287">
          <cell r="N5287"/>
          <cell r="O5287"/>
          <cell r="P5287"/>
          <cell r="Q5287">
            <v>0</v>
          </cell>
        </row>
        <row r="5288">
          <cell r="N5288"/>
          <cell r="O5288"/>
          <cell r="P5288"/>
          <cell r="Q5288">
            <v>0</v>
          </cell>
        </row>
        <row r="5289">
          <cell r="N5289"/>
          <cell r="O5289"/>
          <cell r="P5289"/>
          <cell r="Q5289">
            <v>0</v>
          </cell>
        </row>
        <row r="5290">
          <cell r="N5290"/>
          <cell r="O5290"/>
          <cell r="P5290"/>
          <cell r="Q5290">
            <v>0</v>
          </cell>
        </row>
        <row r="5291">
          <cell r="N5291"/>
          <cell r="O5291"/>
          <cell r="P5291"/>
          <cell r="Q5291">
            <v>0</v>
          </cell>
        </row>
        <row r="5292">
          <cell r="N5292"/>
          <cell r="O5292"/>
          <cell r="P5292"/>
          <cell r="Q5292">
            <v>0</v>
          </cell>
        </row>
        <row r="5293">
          <cell r="N5293"/>
          <cell r="O5293"/>
          <cell r="P5293"/>
          <cell r="Q5293">
            <v>0</v>
          </cell>
        </row>
        <row r="5294">
          <cell r="N5294"/>
          <cell r="O5294"/>
          <cell r="P5294"/>
          <cell r="Q5294">
            <v>0</v>
          </cell>
        </row>
        <row r="5295">
          <cell r="N5295"/>
          <cell r="O5295"/>
          <cell r="P5295"/>
          <cell r="Q5295">
            <v>0</v>
          </cell>
        </row>
        <row r="5296">
          <cell r="N5296"/>
          <cell r="O5296"/>
          <cell r="P5296"/>
          <cell r="Q5296">
            <v>0</v>
          </cell>
        </row>
        <row r="5297">
          <cell r="N5297"/>
          <cell r="O5297"/>
          <cell r="P5297"/>
          <cell r="Q5297">
            <v>0</v>
          </cell>
        </row>
        <row r="5298">
          <cell r="N5298"/>
          <cell r="O5298"/>
          <cell r="P5298"/>
          <cell r="Q5298">
            <v>0</v>
          </cell>
        </row>
        <row r="5299">
          <cell r="N5299"/>
          <cell r="O5299"/>
          <cell r="P5299"/>
          <cell r="Q5299">
            <v>0</v>
          </cell>
        </row>
        <row r="5300">
          <cell r="N5300"/>
          <cell r="O5300"/>
          <cell r="P5300"/>
          <cell r="Q5300">
            <v>0</v>
          </cell>
        </row>
        <row r="5301">
          <cell r="N5301"/>
          <cell r="O5301"/>
          <cell r="P5301"/>
          <cell r="Q5301">
            <v>0</v>
          </cell>
        </row>
        <row r="5302">
          <cell r="N5302"/>
          <cell r="O5302"/>
          <cell r="P5302"/>
          <cell r="Q5302">
            <v>0</v>
          </cell>
        </row>
        <row r="5303">
          <cell r="N5303"/>
          <cell r="O5303"/>
          <cell r="P5303"/>
          <cell r="Q5303">
            <v>0</v>
          </cell>
        </row>
        <row r="5304">
          <cell r="N5304"/>
          <cell r="O5304"/>
          <cell r="P5304"/>
          <cell r="Q5304">
            <v>0</v>
          </cell>
        </row>
        <row r="5305">
          <cell r="N5305"/>
          <cell r="O5305"/>
          <cell r="P5305"/>
          <cell r="Q5305">
            <v>0</v>
          </cell>
        </row>
        <row r="5306">
          <cell r="N5306"/>
          <cell r="O5306"/>
          <cell r="P5306"/>
          <cell r="Q5306">
            <v>0</v>
          </cell>
        </row>
        <row r="5307">
          <cell r="N5307"/>
          <cell r="O5307"/>
          <cell r="P5307"/>
          <cell r="Q5307">
            <v>0</v>
          </cell>
        </row>
        <row r="5308">
          <cell r="N5308"/>
          <cell r="O5308"/>
          <cell r="P5308"/>
          <cell r="Q5308">
            <v>0</v>
          </cell>
        </row>
        <row r="5309">
          <cell r="N5309"/>
          <cell r="O5309"/>
          <cell r="P5309"/>
          <cell r="Q5309">
            <v>0</v>
          </cell>
        </row>
        <row r="5310">
          <cell r="N5310"/>
          <cell r="O5310"/>
          <cell r="P5310"/>
          <cell r="Q5310">
            <v>0</v>
          </cell>
        </row>
        <row r="5311">
          <cell r="N5311"/>
          <cell r="O5311"/>
          <cell r="P5311"/>
          <cell r="Q5311">
            <v>0</v>
          </cell>
        </row>
        <row r="5312">
          <cell r="N5312"/>
          <cell r="O5312"/>
          <cell r="P5312"/>
          <cell r="Q5312">
            <v>0</v>
          </cell>
        </row>
        <row r="5313">
          <cell r="N5313"/>
          <cell r="O5313"/>
          <cell r="P5313"/>
          <cell r="Q5313">
            <v>0</v>
          </cell>
        </row>
        <row r="5314">
          <cell r="N5314"/>
          <cell r="O5314"/>
          <cell r="P5314"/>
          <cell r="Q5314">
            <v>0</v>
          </cell>
        </row>
        <row r="5315">
          <cell r="N5315"/>
          <cell r="O5315"/>
          <cell r="P5315"/>
          <cell r="Q5315">
            <v>0</v>
          </cell>
        </row>
        <row r="5316">
          <cell r="N5316"/>
          <cell r="O5316"/>
          <cell r="P5316"/>
          <cell r="Q5316">
            <v>0</v>
          </cell>
        </row>
        <row r="5317">
          <cell r="N5317"/>
          <cell r="O5317"/>
          <cell r="P5317"/>
          <cell r="Q5317">
            <v>0</v>
          </cell>
        </row>
        <row r="5318">
          <cell r="N5318"/>
          <cell r="O5318"/>
          <cell r="P5318"/>
          <cell r="Q5318">
            <v>0</v>
          </cell>
        </row>
        <row r="5319">
          <cell r="N5319"/>
          <cell r="O5319"/>
          <cell r="P5319"/>
          <cell r="Q5319">
            <v>0</v>
          </cell>
        </row>
        <row r="5320">
          <cell r="N5320"/>
          <cell r="O5320"/>
          <cell r="P5320"/>
          <cell r="Q5320">
            <v>0</v>
          </cell>
        </row>
        <row r="5321">
          <cell r="N5321"/>
          <cell r="O5321"/>
          <cell r="P5321"/>
          <cell r="Q5321">
            <v>0</v>
          </cell>
        </row>
        <row r="5322">
          <cell r="N5322"/>
          <cell r="O5322"/>
          <cell r="P5322"/>
          <cell r="Q5322">
            <v>0</v>
          </cell>
        </row>
        <row r="5323">
          <cell r="N5323"/>
          <cell r="O5323"/>
          <cell r="P5323"/>
          <cell r="Q5323">
            <v>0</v>
          </cell>
        </row>
        <row r="5324">
          <cell r="N5324"/>
          <cell r="O5324"/>
          <cell r="P5324"/>
          <cell r="Q5324">
            <v>0</v>
          </cell>
        </row>
        <row r="5325">
          <cell r="N5325"/>
          <cell r="O5325"/>
          <cell r="P5325"/>
          <cell r="Q5325">
            <v>0</v>
          </cell>
        </row>
        <row r="5326">
          <cell r="N5326"/>
          <cell r="O5326"/>
          <cell r="P5326"/>
          <cell r="Q5326">
            <v>0</v>
          </cell>
        </row>
        <row r="5327">
          <cell r="N5327"/>
          <cell r="O5327"/>
          <cell r="P5327"/>
          <cell r="Q5327">
            <v>0</v>
          </cell>
        </row>
        <row r="5328">
          <cell r="N5328"/>
          <cell r="O5328"/>
          <cell r="P5328"/>
          <cell r="Q5328">
            <v>0</v>
          </cell>
        </row>
        <row r="5329">
          <cell r="N5329"/>
          <cell r="O5329"/>
          <cell r="P5329"/>
          <cell r="Q5329">
            <v>0</v>
          </cell>
        </row>
        <row r="5330">
          <cell r="N5330"/>
          <cell r="O5330"/>
          <cell r="P5330"/>
          <cell r="Q5330">
            <v>0</v>
          </cell>
        </row>
        <row r="5331">
          <cell r="N5331"/>
          <cell r="O5331"/>
          <cell r="P5331"/>
          <cell r="Q5331">
            <v>0</v>
          </cell>
        </row>
        <row r="5332">
          <cell r="N5332"/>
          <cell r="O5332"/>
          <cell r="P5332"/>
          <cell r="Q5332">
            <v>0</v>
          </cell>
        </row>
        <row r="5333">
          <cell r="N5333"/>
          <cell r="O5333"/>
          <cell r="P5333"/>
          <cell r="Q5333">
            <v>0</v>
          </cell>
        </row>
        <row r="5334">
          <cell r="N5334"/>
          <cell r="O5334"/>
          <cell r="P5334"/>
          <cell r="Q5334">
            <v>0</v>
          </cell>
        </row>
        <row r="5335">
          <cell r="N5335"/>
          <cell r="O5335"/>
          <cell r="P5335"/>
          <cell r="Q5335">
            <v>0</v>
          </cell>
        </row>
        <row r="5336">
          <cell r="N5336"/>
          <cell r="O5336"/>
          <cell r="P5336"/>
          <cell r="Q5336">
            <v>0</v>
          </cell>
        </row>
        <row r="5337">
          <cell r="N5337"/>
          <cell r="O5337"/>
          <cell r="P5337"/>
          <cell r="Q5337">
            <v>0</v>
          </cell>
        </row>
        <row r="5338">
          <cell r="N5338"/>
          <cell r="O5338"/>
          <cell r="P5338"/>
          <cell r="Q5338">
            <v>0</v>
          </cell>
        </row>
        <row r="5339">
          <cell r="N5339"/>
          <cell r="O5339"/>
          <cell r="P5339"/>
          <cell r="Q5339">
            <v>0</v>
          </cell>
        </row>
        <row r="5340">
          <cell r="N5340"/>
          <cell r="O5340"/>
          <cell r="P5340"/>
          <cell r="Q5340">
            <v>0</v>
          </cell>
        </row>
        <row r="5341">
          <cell r="N5341"/>
          <cell r="O5341"/>
          <cell r="P5341"/>
          <cell r="Q5341">
            <v>0</v>
          </cell>
        </row>
        <row r="5342">
          <cell r="N5342"/>
          <cell r="O5342"/>
          <cell r="P5342"/>
          <cell r="Q5342">
            <v>0</v>
          </cell>
        </row>
        <row r="5343">
          <cell r="N5343"/>
          <cell r="O5343"/>
          <cell r="P5343"/>
          <cell r="Q5343">
            <v>0</v>
          </cell>
        </row>
        <row r="5344">
          <cell r="N5344"/>
          <cell r="O5344"/>
          <cell r="P5344"/>
          <cell r="Q5344">
            <v>0</v>
          </cell>
        </row>
        <row r="5345">
          <cell r="N5345"/>
          <cell r="O5345"/>
          <cell r="P5345"/>
          <cell r="Q5345">
            <v>0</v>
          </cell>
        </row>
        <row r="5346">
          <cell r="N5346"/>
          <cell r="O5346"/>
          <cell r="P5346"/>
          <cell r="Q5346">
            <v>0</v>
          </cell>
        </row>
        <row r="5347">
          <cell r="N5347"/>
          <cell r="O5347"/>
          <cell r="P5347"/>
          <cell r="Q5347">
            <v>0</v>
          </cell>
        </row>
        <row r="5348">
          <cell r="N5348"/>
          <cell r="O5348"/>
          <cell r="P5348"/>
          <cell r="Q5348">
            <v>0</v>
          </cell>
        </row>
        <row r="5349">
          <cell r="N5349"/>
          <cell r="O5349"/>
          <cell r="P5349"/>
          <cell r="Q5349">
            <v>0</v>
          </cell>
        </row>
        <row r="5350">
          <cell r="N5350"/>
          <cell r="O5350"/>
          <cell r="P5350"/>
          <cell r="Q5350">
            <v>0</v>
          </cell>
        </row>
        <row r="5351">
          <cell r="N5351"/>
          <cell r="O5351"/>
          <cell r="P5351"/>
          <cell r="Q5351">
            <v>0</v>
          </cell>
        </row>
        <row r="5352">
          <cell r="N5352"/>
          <cell r="O5352"/>
          <cell r="P5352"/>
          <cell r="Q5352">
            <v>0</v>
          </cell>
        </row>
        <row r="5353">
          <cell r="N5353"/>
          <cell r="O5353"/>
          <cell r="P5353"/>
          <cell r="Q5353">
            <v>0</v>
          </cell>
        </row>
        <row r="5354">
          <cell r="N5354"/>
          <cell r="O5354"/>
          <cell r="P5354"/>
          <cell r="Q5354">
            <v>0</v>
          </cell>
        </row>
        <row r="5355">
          <cell r="N5355"/>
          <cell r="O5355"/>
          <cell r="P5355"/>
          <cell r="Q5355">
            <v>0</v>
          </cell>
        </row>
        <row r="5356">
          <cell r="N5356"/>
          <cell r="O5356"/>
          <cell r="P5356"/>
          <cell r="Q5356">
            <v>0</v>
          </cell>
        </row>
        <row r="5357">
          <cell r="N5357"/>
          <cell r="O5357"/>
          <cell r="P5357"/>
          <cell r="Q5357">
            <v>0</v>
          </cell>
        </row>
        <row r="5358">
          <cell r="N5358"/>
          <cell r="O5358"/>
          <cell r="P5358"/>
          <cell r="Q5358">
            <v>0</v>
          </cell>
        </row>
        <row r="5359">
          <cell r="N5359"/>
          <cell r="O5359"/>
          <cell r="P5359"/>
          <cell r="Q5359">
            <v>0</v>
          </cell>
        </row>
        <row r="5360">
          <cell r="N5360"/>
          <cell r="O5360"/>
          <cell r="P5360"/>
          <cell r="Q5360">
            <v>0</v>
          </cell>
        </row>
        <row r="5361">
          <cell r="N5361"/>
          <cell r="O5361"/>
          <cell r="P5361"/>
          <cell r="Q5361">
            <v>0</v>
          </cell>
        </row>
        <row r="5362">
          <cell r="N5362"/>
          <cell r="O5362"/>
          <cell r="P5362"/>
          <cell r="Q5362">
            <v>0</v>
          </cell>
        </row>
        <row r="5363">
          <cell r="N5363"/>
          <cell r="O5363"/>
          <cell r="P5363"/>
          <cell r="Q5363">
            <v>0</v>
          </cell>
        </row>
        <row r="5364">
          <cell r="N5364"/>
          <cell r="O5364"/>
          <cell r="P5364"/>
          <cell r="Q5364">
            <v>0</v>
          </cell>
        </row>
        <row r="5365">
          <cell r="N5365"/>
          <cell r="O5365"/>
          <cell r="P5365"/>
          <cell r="Q5365">
            <v>0</v>
          </cell>
        </row>
        <row r="5366">
          <cell r="N5366"/>
          <cell r="O5366"/>
          <cell r="P5366"/>
          <cell r="Q5366">
            <v>0</v>
          </cell>
        </row>
        <row r="5367">
          <cell r="N5367"/>
          <cell r="O5367"/>
          <cell r="P5367"/>
          <cell r="Q5367">
            <v>0</v>
          </cell>
        </row>
        <row r="5368">
          <cell r="N5368"/>
          <cell r="O5368"/>
          <cell r="P5368"/>
          <cell r="Q5368">
            <v>0</v>
          </cell>
        </row>
        <row r="5369">
          <cell r="N5369"/>
          <cell r="O5369"/>
          <cell r="P5369"/>
          <cell r="Q5369">
            <v>0</v>
          </cell>
        </row>
        <row r="5370">
          <cell r="N5370"/>
          <cell r="O5370"/>
          <cell r="P5370"/>
          <cell r="Q5370">
            <v>0</v>
          </cell>
        </row>
        <row r="5371">
          <cell r="N5371"/>
          <cell r="O5371"/>
          <cell r="P5371"/>
          <cell r="Q5371">
            <v>0</v>
          </cell>
        </row>
        <row r="5372">
          <cell r="N5372"/>
          <cell r="O5372"/>
          <cell r="P5372"/>
          <cell r="Q5372">
            <v>0</v>
          </cell>
        </row>
        <row r="5373">
          <cell r="N5373"/>
          <cell r="O5373"/>
          <cell r="P5373"/>
          <cell r="Q5373">
            <v>0</v>
          </cell>
        </row>
        <row r="5374">
          <cell r="N5374"/>
          <cell r="O5374"/>
          <cell r="P5374"/>
          <cell r="Q5374">
            <v>0</v>
          </cell>
        </row>
        <row r="5375">
          <cell r="N5375"/>
          <cell r="O5375"/>
          <cell r="P5375"/>
          <cell r="Q5375">
            <v>0</v>
          </cell>
        </row>
        <row r="5376">
          <cell r="N5376"/>
          <cell r="O5376"/>
          <cell r="P5376"/>
          <cell r="Q5376">
            <v>0</v>
          </cell>
        </row>
        <row r="5377">
          <cell r="N5377"/>
          <cell r="O5377"/>
          <cell r="P5377"/>
          <cell r="Q5377">
            <v>0</v>
          </cell>
        </row>
        <row r="5378">
          <cell r="N5378"/>
          <cell r="O5378"/>
          <cell r="P5378"/>
          <cell r="Q5378">
            <v>0</v>
          </cell>
        </row>
        <row r="5379">
          <cell r="N5379"/>
          <cell r="O5379"/>
          <cell r="P5379"/>
          <cell r="Q5379">
            <v>0</v>
          </cell>
        </row>
        <row r="5380">
          <cell r="N5380"/>
          <cell r="O5380"/>
          <cell r="P5380"/>
          <cell r="Q5380">
            <v>0</v>
          </cell>
        </row>
        <row r="5381">
          <cell r="N5381"/>
          <cell r="O5381"/>
          <cell r="P5381"/>
          <cell r="Q5381">
            <v>0</v>
          </cell>
        </row>
        <row r="5382">
          <cell r="N5382"/>
          <cell r="O5382"/>
          <cell r="P5382"/>
          <cell r="Q5382">
            <v>0</v>
          </cell>
        </row>
        <row r="5383">
          <cell r="N5383"/>
          <cell r="O5383"/>
          <cell r="P5383"/>
          <cell r="Q5383">
            <v>0</v>
          </cell>
        </row>
        <row r="5384">
          <cell r="N5384"/>
          <cell r="O5384"/>
          <cell r="P5384"/>
          <cell r="Q5384">
            <v>0</v>
          </cell>
        </row>
        <row r="5385">
          <cell r="N5385"/>
          <cell r="O5385"/>
          <cell r="P5385"/>
          <cell r="Q5385">
            <v>0</v>
          </cell>
        </row>
        <row r="5386">
          <cell r="N5386"/>
          <cell r="O5386"/>
          <cell r="P5386"/>
          <cell r="Q5386">
            <v>0</v>
          </cell>
        </row>
        <row r="5387">
          <cell r="N5387"/>
          <cell r="O5387"/>
          <cell r="P5387"/>
          <cell r="Q5387">
            <v>0</v>
          </cell>
        </row>
        <row r="5388">
          <cell r="N5388"/>
          <cell r="O5388"/>
          <cell r="P5388"/>
          <cell r="Q5388">
            <v>0</v>
          </cell>
        </row>
        <row r="5389">
          <cell r="N5389"/>
          <cell r="O5389"/>
          <cell r="P5389"/>
          <cell r="Q5389">
            <v>0</v>
          </cell>
        </row>
        <row r="5390">
          <cell r="N5390"/>
          <cell r="O5390"/>
          <cell r="P5390"/>
          <cell r="Q5390">
            <v>0</v>
          </cell>
        </row>
        <row r="5391">
          <cell r="N5391"/>
          <cell r="O5391"/>
          <cell r="P5391"/>
          <cell r="Q5391">
            <v>0</v>
          </cell>
        </row>
        <row r="5392">
          <cell r="N5392"/>
          <cell r="O5392"/>
          <cell r="P5392"/>
          <cell r="Q5392">
            <v>0</v>
          </cell>
        </row>
        <row r="5393">
          <cell r="N5393"/>
          <cell r="O5393"/>
          <cell r="P5393"/>
          <cell r="Q5393">
            <v>0</v>
          </cell>
        </row>
        <row r="5394">
          <cell r="N5394"/>
          <cell r="O5394"/>
          <cell r="P5394"/>
          <cell r="Q5394">
            <v>0</v>
          </cell>
        </row>
        <row r="5395">
          <cell r="N5395"/>
          <cell r="O5395"/>
          <cell r="P5395"/>
          <cell r="Q5395">
            <v>0</v>
          </cell>
        </row>
        <row r="5396">
          <cell r="N5396"/>
          <cell r="O5396"/>
          <cell r="P5396"/>
          <cell r="Q5396">
            <v>0</v>
          </cell>
        </row>
        <row r="5397">
          <cell r="N5397"/>
          <cell r="O5397"/>
          <cell r="P5397"/>
          <cell r="Q5397">
            <v>0</v>
          </cell>
        </row>
        <row r="5398">
          <cell r="N5398"/>
          <cell r="O5398"/>
          <cell r="P5398"/>
          <cell r="Q5398">
            <v>0</v>
          </cell>
        </row>
        <row r="5399">
          <cell r="N5399"/>
          <cell r="O5399"/>
          <cell r="P5399"/>
          <cell r="Q5399">
            <v>0</v>
          </cell>
        </row>
        <row r="5400">
          <cell r="N5400"/>
          <cell r="O5400"/>
          <cell r="P5400"/>
          <cell r="Q5400">
            <v>0</v>
          </cell>
        </row>
        <row r="5401">
          <cell r="N5401"/>
          <cell r="O5401"/>
          <cell r="P5401"/>
          <cell r="Q5401">
            <v>0</v>
          </cell>
        </row>
        <row r="5402">
          <cell r="N5402"/>
          <cell r="O5402"/>
          <cell r="P5402"/>
          <cell r="Q5402">
            <v>0</v>
          </cell>
        </row>
        <row r="5403">
          <cell r="N5403"/>
          <cell r="O5403"/>
          <cell r="P5403"/>
          <cell r="Q5403">
            <v>0</v>
          </cell>
        </row>
        <row r="5404">
          <cell r="N5404"/>
          <cell r="O5404"/>
          <cell r="P5404"/>
          <cell r="Q5404">
            <v>0</v>
          </cell>
        </row>
        <row r="5405">
          <cell r="N5405"/>
          <cell r="O5405"/>
          <cell r="P5405"/>
          <cell r="Q5405">
            <v>0</v>
          </cell>
        </row>
        <row r="5406">
          <cell r="N5406"/>
          <cell r="O5406"/>
          <cell r="P5406"/>
          <cell r="Q5406">
            <v>0</v>
          </cell>
        </row>
        <row r="5407">
          <cell r="N5407"/>
          <cell r="O5407"/>
          <cell r="P5407"/>
          <cell r="Q5407">
            <v>0</v>
          </cell>
        </row>
        <row r="5408">
          <cell r="N5408"/>
          <cell r="O5408"/>
          <cell r="P5408"/>
          <cell r="Q5408">
            <v>0</v>
          </cell>
        </row>
        <row r="5409">
          <cell r="N5409"/>
          <cell r="O5409"/>
          <cell r="P5409"/>
          <cell r="Q5409">
            <v>0</v>
          </cell>
        </row>
        <row r="5410">
          <cell r="N5410"/>
          <cell r="O5410"/>
          <cell r="P5410"/>
          <cell r="Q5410">
            <v>0</v>
          </cell>
        </row>
        <row r="5411">
          <cell r="N5411"/>
          <cell r="O5411"/>
          <cell r="P5411"/>
          <cell r="Q5411">
            <v>0</v>
          </cell>
        </row>
        <row r="5412">
          <cell r="N5412"/>
          <cell r="O5412"/>
          <cell r="P5412"/>
          <cell r="Q5412">
            <v>0</v>
          </cell>
        </row>
        <row r="5413">
          <cell r="N5413"/>
          <cell r="O5413"/>
          <cell r="P5413"/>
          <cell r="Q5413">
            <v>0</v>
          </cell>
        </row>
        <row r="5414">
          <cell r="N5414"/>
          <cell r="O5414"/>
          <cell r="P5414"/>
          <cell r="Q5414">
            <v>0</v>
          </cell>
        </row>
        <row r="5415">
          <cell r="N5415"/>
          <cell r="O5415"/>
          <cell r="P5415"/>
          <cell r="Q5415">
            <v>0</v>
          </cell>
        </row>
        <row r="5416">
          <cell r="N5416"/>
          <cell r="O5416"/>
          <cell r="P5416"/>
          <cell r="Q5416">
            <v>0</v>
          </cell>
        </row>
        <row r="5417">
          <cell r="N5417"/>
          <cell r="O5417"/>
          <cell r="P5417"/>
          <cell r="Q5417">
            <v>0</v>
          </cell>
        </row>
        <row r="5418">
          <cell r="N5418"/>
          <cell r="O5418"/>
          <cell r="P5418"/>
          <cell r="Q5418">
            <v>0</v>
          </cell>
        </row>
        <row r="5419">
          <cell r="N5419"/>
          <cell r="O5419"/>
          <cell r="P5419"/>
          <cell r="Q5419">
            <v>0</v>
          </cell>
        </row>
        <row r="5420">
          <cell r="N5420"/>
          <cell r="O5420"/>
          <cell r="P5420"/>
          <cell r="Q5420">
            <v>0</v>
          </cell>
        </row>
        <row r="5421">
          <cell r="N5421"/>
          <cell r="O5421"/>
          <cell r="P5421"/>
          <cell r="Q5421">
            <v>0</v>
          </cell>
        </row>
        <row r="5422">
          <cell r="N5422"/>
          <cell r="O5422"/>
          <cell r="P5422"/>
          <cell r="Q5422">
            <v>0</v>
          </cell>
        </row>
        <row r="5423">
          <cell r="N5423"/>
          <cell r="O5423"/>
          <cell r="P5423"/>
          <cell r="Q5423">
            <v>0</v>
          </cell>
        </row>
        <row r="5424">
          <cell r="N5424"/>
          <cell r="O5424"/>
          <cell r="P5424"/>
          <cell r="Q5424">
            <v>0</v>
          </cell>
        </row>
        <row r="5425">
          <cell r="N5425"/>
          <cell r="O5425"/>
          <cell r="P5425"/>
          <cell r="Q5425">
            <v>0</v>
          </cell>
        </row>
        <row r="5426">
          <cell r="N5426"/>
          <cell r="O5426"/>
          <cell r="P5426"/>
          <cell r="Q5426">
            <v>0</v>
          </cell>
        </row>
        <row r="5427">
          <cell r="N5427"/>
          <cell r="O5427"/>
          <cell r="P5427"/>
          <cell r="Q5427">
            <v>0</v>
          </cell>
        </row>
        <row r="5428">
          <cell r="N5428"/>
          <cell r="O5428"/>
          <cell r="P5428"/>
          <cell r="Q5428">
            <v>0</v>
          </cell>
        </row>
        <row r="5429">
          <cell r="N5429"/>
          <cell r="O5429"/>
          <cell r="P5429"/>
          <cell r="Q5429">
            <v>0</v>
          </cell>
        </row>
        <row r="5430">
          <cell r="N5430"/>
          <cell r="O5430"/>
          <cell r="P5430"/>
          <cell r="Q5430">
            <v>0</v>
          </cell>
        </row>
        <row r="5431">
          <cell r="N5431"/>
          <cell r="O5431"/>
          <cell r="P5431"/>
          <cell r="Q5431">
            <v>0</v>
          </cell>
        </row>
        <row r="5432">
          <cell r="N5432"/>
          <cell r="O5432"/>
          <cell r="P5432"/>
          <cell r="Q5432">
            <v>0</v>
          </cell>
        </row>
        <row r="5433">
          <cell r="N5433"/>
          <cell r="O5433"/>
          <cell r="P5433"/>
          <cell r="Q5433">
            <v>0</v>
          </cell>
        </row>
        <row r="5434">
          <cell r="N5434"/>
          <cell r="O5434"/>
          <cell r="P5434"/>
          <cell r="Q5434">
            <v>0</v>
          </cell>
        </row>
        <row r="5435">
          <cell r="N5435"/>
          <cell r="O5435"/>
          <cell r="P5435"/>
          <cell r="Q5435">
            <v>0</v>
          </cell>
        </row>
        <row r="5436">
          <cell r="N5436"/>
          <cell r="O5436"/>
          <cell r="P5436"/>
          <cell r="Q5436">
            <v>0</v>
          </cell>
        </row>
        <row r="5437">
          <cell r="N5437"/>
          <cell r="O5437"/>
          <cell r="P5437"/>
          <cell r="Q5437">
            <v>0</v>
          </cell>
        </row>
        <row r="5438">
          <cell r="N5438"/>
          <cell r="O5438"/>
          <cell r="P5438"/>
          <cell r="Q5438">
            <v>0</v>
          </cell>
        </row>
        <row r="5439">
          <cell r="N5439"/>
          <cell r="O5439"/>
          <cell r="P5439"/>
          <cell r="Q5439">
            <v>0</v>
          </cell>
        </row>
        <row r="5440">
          <cell r="N5440"/>
          <cell r="O5440"/>
          <cell r="P5440"/>
          <cell r="Q5440">
            <v>0</v>
          </cell>
        </row>
        <row r="5441">
          <cell r="N5441"/>
          <cell r="O5441"/>
          <cell r="P5441"/>
          <cell r="Q5441">
            <v>0</v>
          </cell>
        </row>
        <row r="5442">
          <cell r="N5442"/>
          <cell r="O5442"/>
          <cell r="P5442"/>
          <cell r="Q5442">
            <v>0</v>
          </cell>
        </row>
        <row r="5443">
          <cell r="N5443"/>
          <cell r="O5443"/>
          <cell r="P5443"/>
          <cell r="Q5443">
            <v>0</v>
          </cell>
        </row>
        <row r="5444">
          <cell r="N5444"/>
          <cell r="O5444"/>
          <cell r="P5444"/>
          <cell r="Q5444">
            <v>0</v>
          </cell>
        </row>
        <row r="5445">
          <cell r="N5445"/>
          <cell r="O5445"/>
          <cell r="P5445"/>
          <cell r="Q5445">
            <v>0</v>
          </cell>
        </row>
        <row r="5446">
          <cell r="N5446"/>
          <cell r="O5446"/>
          <cell r="P5446"/>
          <cell r="Q5446">
            <v>0</v>
          </cell>
        </row>
        <row r="5447">
          <cell r="N5447"/>
          <cell r="O5447"/>
          <cell r="P5447"/>
          <cell r="Q5447">
            <v>0</v>
          </cell>
        </row>
        <row r="5448">
          <cell r="N5448"/>
          <cell r="O5448"/>
          <cell r="P5448"/>
          <cell r="Q5448">
            <v>0</v>
          </cell>
        </row>
        <row r="5449">
          <cell r="N5449"/>
          <cell r="O5449"/>
          <cell r="P5449"/>
          <cell r="Q5449">
            <v>0</v>
          </cell>
        </row>
        <row r="5450">
          <cell r="N5450"/>
          <cell r="O5450"/>
          <cell r="P5450"/>
          <cell r="Q5450">
            <v>0</v>
          </cell>
        </row>
        <row r="5451">
          <cell r="N5451"/>
          <cell r="O5451"/>
          <cell r="P5451"/>
          <cell r="Q5451">
            <v>0</v>
          </cell>
        </row>
        <row r="5452">
          <cell r="N5452"/>
          <cell r="O5452"/>
          <cell r="P5452"/>
          <cell r="Q5452">
            <v>0</v>
          </cell>
        </row>
        <row r="5453">
          <cell r="N5453"/>
          <cell r="O5453"/>
          <cell r="P5453"/>
          <cell r="Q5453">
            <v>0</v>
          </cell>
        </row>
        <row r="5454">
          <cell r="N5454"/>
          <cell r="O5454"/>
          <cell r="P5454"/>
          <cell r="Q5454">
            <v>0</v>
          </cell>
        </row>
        <row r="5455">
          <cell r="N5455"/>
          <cell r="O5455"/>
          <cell r="P5455"/>
          <cell r="Q5455">
            <v>0</v>
          </cell>
        </row>
        <row r="5456">
          <cell r="N5456"/>
          <cell r="O5456"/>
          <cell r="P5456"/>
          <cell r="Q5456">
            <v>0</v>
          </cell>
        </row>
        <row r="5457">
          <cell r="N5457"/>
          <cell r="O5457"/>
          <cell r="P5457"/>
          <cell r="Q5457">
            <v>0</v>
          </cell>
        </row>
        <row r="5458">
          <cell r="N5458"/>
          <cell r="O5458"/>
          <cell r="P5458"/>
          <cell r="Q5458">
            <v>0</v>
          </cell>
        </row>
        <row r="5459">
          <cell r="N5459"/>
          <cell r="O5459"/>
          <cell r="P5459"/>
          <cell r="Q5459">
            <v>0</v>
          </cell>
        </row>
        <row r="5460">
          <cell r="N5460"/>
          <cell r="O5460"/>
          <cell r="P5460"/>
          <cell r="Q5460">
            <v>0</v>
          </cell>
        </row>
        <row r="5461">
          <cell r="N5461"/>
          <cell r="O5461"/>
          <cell r="P5461"/>
          <cell r="Q5461">
            <v>0</v>
          </cell>
        </row>
        <row r="5462">
          <cell r="N5462"/>
          <cell r="O5462"/>
          <cell r="P5462"/>
          <cell r="Q5462">
            <v>0</v>
          </cell>
        </row>
        <row r="5463">
          <cell r="N5463"/>
          <cell r="O5463"/>
          <cell r="P5463"/>
          <cell r="Q5463">
            <v>0</v>
          </cell>
        </row>
        <row r="5464">
          <cell r="N5464"/>
          <cell r="O5464"/>
          <cell r="P5464"/>
          <cell r="Q5464">
            <v>0</v>
          </cell>
        </row>
        <row r="5465">
          <cell r="N5465"/>
          <cell r="O5465"/>
          <cell r="P5465"/>
          <cell r="Q5465">
            <v>0</v>
          </cell>
        </row>
        <row r="5466">
          <cell r="N5466"/>
          <cell r="O5466"/>
          <cell r="P5466"/>
          <cell r="Q5466">
            <v>0</v>
          </cell>
        </row>
        <row r="5467">
          <cell r="N5467"/>
          <cell r="O5467"/>
          <cell r="P5467"/>
          <cell r="Q5467">
            <v>0</v>
          </cell>
        </row>
        <row r="5468">
          <cell r="N5468"/>
          <cell r="O5468"/>
          <cell r="P5468"/>
          <cell r="Q5468">
            <v>0</v>
          </cell>
        </row>
        <row r="5469">
          <cell r="N5469"/>
          <cell r="O5469"/>
          <cell r="P5469"/>
          <cell r="Q5469">
            <v>0</v>
          </cell>
        </row>
        <row r="5470">
          <cell r="N5470"/>
          <cell r="O5470"/>
          <cell r="P5470"/>
          <cell r="Q5470">
            <v>0</v>
          </cell>
        </row>
        <row r="5471">
          <cell r="N5471"/>
          <cell r="O5471"/>
          <cell r="P5471"/>
          <cell r="Q5471">
            <v>0</v>
          </cell>
        </row>
        <row r="5472">
          <cell r="N5472"/>
          <cell r="O5472"/>
          <cell r="P5472"/>
          <cell r="Q5472">
            <v>0</v>
          </cell>
        </row>
        <row r="5473">
          <cell r="N5473"/>
          <cell r="O5473"/>
          <cell r="P5473"/>
          <cell r="Q5473">
            <v>0</v>
          </cell>
        </row>
        <row r="5474">
          <cell r="N5474"/>
          <cell r="O5474"/>
          <cell r="P5474"/>
          <cell r="Q5474">
            <v>0</v>
          </cell>
        </row>
        <row r="5475">
          <cell r="N5475"/>
          <cell r="O5475"/>
          <cell r="P5475"/>
          <cell r="Q5475">
            <v>0</v>
          </cell>
        </row>
        <row r="5476">
          <cell r="N5476"/>
          <cell r="O5476"/>
          <cell r="P5476"/>
          <cell r="Q5476">
            <v>0</v>
          </cell>
        </row>
        <row r="5477">
          <cell r="N5477"/>
          <cell r="O5477"/>
          <cell r="P5477"/>
          <cell r="Q5477">
            <v>0</v>
          </cell>
        </row>
        <row r="5478">
          <cell r="N5478"/>
          <cell r="O5478"/>
          <cell r="P5478"/>
          <cell r="Q5478">
            <v>0</v>
          </cell>
        </row>
        <row r="5479">
          <cell r="N5479"/>
          <cell r="O5479"/>
          <cell r="P5479"/>
          <cell r="Q5479">
            <v>0</v>
          </cell>
        </row>
        <row r="5480">
          <cell r="N5480"/>
          <cell r="O5480"/>
          <cell r="P5480"/>
          <cell r="Q5480">
            <v>0</v>
          </cell>
        </row>
        <row r="5481">
          <cell r="N5481"/>
          <cell r="O5481"/>
          <cell r="P5481"/>
          <cell r="Q5481">
            <v>0</v>
          </cell>
        </row>
        <row r="5482">
          <cell r="N5482"/>
          <cell r="O5482"/>
          <cell r="P5482"/>
          <cell r="Q5482">
            <v>0</v>
          </cell>
        </row>
        <row r="5483">
          <cell r="N5483"/>
          <cell r="O5483"/>
          <cell r="P5483"/>
          <cell r="Q5483">
            <v>0</v>
          </cell>
        </row>
        <row r="5484">
          <cell r="N5484"/>
          <cell r="O5484"/>
          <cell r="P5484"/>
          <cell r="Q5484">
            <v>0</v>
          </cell>
        </row>
        <row r="5485">
          <cell r="N5485"/>
          <cell r="O5485"/>
          <cell r="P5485"/>
          <cell r="Q5485">
            <v>0</v>
          </cell>
        </row>
        <row r="5486">
          <cell r="N5486"/>
          <cell r="O5486"/>
          <cell r="P5486"/>
          <cell r="Q5486">
            <v>0</v>
          </cell>
        </row>
        <row r="5487">
          <cell r="N5487"/>
          <cell r="O5487"/>
          <cell r="P5487"/>
          <cell r="Q5487">
            <v>0</v>
          </cell>
        </row>
        <row r="5488">
          <cell r="N5488"/>
          <cell r="O5488"/>
          <cell r="P5488"/>
          <cell r="Q5488">
            <v>0</v>
          </cell>
        </row>
        <row r="5489">
          <cell r="N5489"/>
          <cell r="O5489"/>
          <cell r="P5489"/>
          <cell r="Q5489">
            <v>0</v>
          </cell>
        </row>
        <row r="5490">
          <cell r="N5490"/>
          <cell r="O5490"/>
          <cell r="P5490"/>
          <cell r="Q5490">
            <v>0</v>
          </cell>
        </row>
        <row r="5491">
          <cell r="N5491"/>
          <cell r="O5491"/>
          <cell r="P5491"/>
          <cell r="Q5491">
            <v>0</v>
          </cell>
        </row>
        <row r="5492">
          <cell r="N5492"/>
          <cell r="O5492"/>
          <cell r="P5492"/>
          <cell r="Q5492">
            <v>0</v>
          </cell>
        </row>
        <row r="5493">
          <cell r="N5493"/>
          <cell r="O5493"/>
          <cell r="P5493"/>
          <cell r="Q5493">
            <v>0</v>
          </cell>
        </row>
        <row r="5494">
          <cell r="N5494"/>
          <cell r="O5494"/>
          <cell r="P5494"/>
          <cell r="Q5494">
            <v>0</v>
          </cell>
        </row>
        <row r="5495">
          <cell r="N5495"/>
          <cell r="O5495"/>
          <cell r="P5495"/>
          <cell r="Q5495">
            <v>0</v>
          </cell>
        </row>
        <row r="5496">
          <cell r="N5496"/>
          <cell r="O5496"/>
          <cell r="P5496"/>
          <cell r="Q5496">
            <v>0</v>
          </cell>
        </row>
        <row r="5497">
          <cell r="N5497"/>
          <cell r="O5497"/>
          <cell r="P5497"/>
          <cell r="Q5497">
            <v>0</v>
          </cell>
        </row>
        <row r="5498">
          <cell r="N5498"/>
          <cell r="O5498"/>
          <cell r="P5498"/>
          <cell r="Q5498">
            <v>0</v>
          </cell>
        </row>
        <row r="5499">
          <cell r="N5499"/>
          <cell r="O5499"/>
          <cell r="P5499"/>
          <cell r="Q5499">
            <v>0</v>
          </cell>
        </row>
        <row r="5500">
          <cell r="N5500"/>
          <cell r="O5500"/>
          <cell r="P5500"/>
          <cell r="Q5500">
            <v>0</v>
          </cell>
        </row>
        <row r="5501">
          <cell r="N5501"/>
          <cell r="O5501"/>
          <cell r="P5501"/>
          <cell r="Q5501">
            <v>0</v>
          </cell>
        </row>
        <row r="5502">
          <cell r="N5502"/>
          <cell r="O5502"/>
          <cell r="P5502"/>
          <cell r="Q5502">
            <v>0</v>
          </cell>
        </row>
        <row r="5503">
          <cell r="N5503"/>
          <cell r="O5503"/>
          <cell r="P5503"/>
          <cell r="Q5503">
            <v>0</v>
          </cell>
        </row>
        <row r="5504">
          <cell r="N5504"/>
          <cell r="O5504"/>
          <cell r="P5504"/>
          <cell r="Q5504">
            <v>0</v>
          </cell>
        </row>
        <row r="5505">
          <cell r="N5505"/>
          <cell r="O5505"/>
          <cell r="P5505"/>
          <cell r="Q5505">
            <v>0</v>
          </cell>
        </row>
        <row r="5506">
          <cell r="N5506"/>
          <cell r="O5506"/>
          <cell r="P5506"/>
          <cell r="Q5506">
            <v>0</v>
          </cell>
        </row>
        <row r="5507">
          <cell r="N5507"/>
          <cell r="O5507"/>
          <cell r="P5507"/>
          <cell r="Q5507">
            <v>0</v>
          </cell>
        </row>
        <row r="5508">
          <cell r="N5508"/>
          <cell r="O5508"/>
          <cell r="P5508"/>
          <cell r="Q5508">
            <v>0</v>
          </cell>
        </row>
        <row r="5509">
          <cell r="N5509"/>
          <cell r="O5509"/>
          <cell r="P5509"/>
          <cell r="Q5509">
            <v>0</v>
          </cell>
        </row>
        <row r="5510">
          <cell r="N5510"/>
          <cell r="O5510"/>
          <cell r="P5510"/>
          <cell r="Q5510">
            <v>0</v>
          </cell>
        </row>
        <row r="5511">
          <cell r="N5511"/>
          <cell r="O5511"/>
          <cell r="P5511"/>
          <cell r="Q5511">
            <v>0</v>
          </cell>
        </row>
        <row r="5512">
          <cell r="N5512"/>
          <cell r="O5512"/>
          <cell r="P5512"/>
          <cell r="Q5512">
            <v>0</v>
          </cell>
        </row>
        <row r="5513">
          <cell r="N5513"/>
          <cell r="O5513"/>
          <cell r="P5513"/>
          <cell r="Q5513">
            <v>0</v>
          </cell>
        </row>
        <row r="5514">
          <cell r="N5514"/>
          <cell r="O5514"/>
          <cell r="P5514"/>
          <cell r="Q5514">
            <v>0</v>
          </cell>
        </row>
        <row r="5515">
          <cell r="N5515"/>
          <cell r="O5515"/>
          <cell r="P5515"/>
          <cell r="Q5515">
            <v>0</v>
          </cell>
        </row>
        <row r="5516">
          <cell r="N5516"/>
          <cell r="O5516"/>
          <cell r="P5516"/>
          <cell r="Q5516">
            <v>0</v>
          </cell>
        </row>
        <row r="5517">
          <cell r="N5517"/>
          <cell r="O5517"/>
          <cell r="P5517"/>
          <cell r="Q5517">
            <v>0</v>
          </cell>
        </row>
        <row r="5518">
          <cell r="N5518"/>
          <cell r="O5518"/>
          <cell r="P5518"/>
          <cell r="Q5518">
            <v>0</v>
          </cell>
        </row>
        <row r="5519">
          <cell r="N5519"/>
          <cell r="O5519"/>
          <cell r="P5519"/>
          <cell r="Q5519">
            <v>0</v>
          </cell>
        </row>
        <row r="5520">
          <cell r="N5520"/>
          <cell r="O5520"/>
          <cell r="P5520"/>
          <cell r="Q5520">
            <v>0</v>
          </cell>
        </row>
        <row r="5521">
          <cell r="N5521"/>
          <cell r="O5521"/>
          <cell r="P5521"/>
          <cell r="Q5521">
            <v>0</v>
          </cell>
        </row>
        <row r="5522">
          <cell r="N5522"/>
          <cell r="O5522"/>
          <cell r="P5522"/>
          <cell r="Q5522">
            <v>0</v>
          </cell>
        </row>
        <row r="5523">
          <cell r="N5523"/>
          <cell r="O5523"/>
          <cell r="P5523"/>
          <cell r="Q5523">
            <v>0</v>
          </cell>
        </row>
        <row r="5524">
          <cell r="N5524"/>
          <cell r="O5524"/>
          <cell r="P5524"/>
          <cell r="Q5524">
            <v>0</v>
          </cell>
        </row>
        <row r="5525">
          <cell r="N5525"/>
          <cell r="O5525"/>
          <cell r="P5525"/>
          <cell r="Q5525">
            <v>0</v>
          </cell>
        </row>
        <row r="5526">
          <cell r="N5526"/>
          <cell r="O5526"/>
          <cell r="P5526"/>
          <cell r="Q5526">
            <v>0</v>
          </cell>
        </row>
        <row r="5527">
          <cell r="N5527"/>
          <cell r="O5527"/>
          <cell r="P5527"/>
          <cell r="Q5527">
            <v>0</v>
          </cell>
        </row>
        <row r="5528">
          <cell r="N5528"/>
          <cell r="O5528"/>
          <cell r="P5528"/>
          <cell r="Q5528">
            <v>0</v>
          </cell>
        </row>
        <row r="5529">
          <cell r="N5529"/>
          <cell r="O5529"/>
          <cell r="P5529"/>
          <cell r="Q5529">
            <v>0</v>
          </cell>
        </row>
        <row r="5530">
          <cell r="N5530"/>
          <cell r="O5530"/>
          <cell r="P5530"/>
          <cell r="Q5530">
            <v>0</v>
          </cell>
        </row>
        <row r="5531">
          <cell r="N5531"/>
          <cell r="O5531"/>
          <cell r="P5531"/>
          <cell r="Q5531">
            <v>0</v>
          </cell>
        </row>
        <row r="5532">
          <cell r="N5532"/>
          <cell r="O5532"/>
          <cell r="P5532"/>
          <cell r="Q5532">
            <v>0</v>
          </cell>
        </row>
        <row r="5533">
          <cell r="N5533"/>
          <cell r="O5533"/>
          <cell r="P5533"/>
          <cell r="Q5533">
            <v>0</v>
          </cell>
        </row>
        <row r="5534">
          <cell r="N5534"/>
          <cell r="O5534"/>
          <cell r="P5534"/>
          <cell r="Q5534">
            <v>0</v>
          </cell>
        </row>
        <row r="5535">
          <cell r="N5535"/>
          <cell r="O5535"/>
          <cell r="P5535"/>
          <cell r="Q5535">
            <v>0</v>
          </cell>
        </row>
        <row r="5536">
          <cell r="N5536"/>
          <cell r="O5536"/>
          <cell r="P5536"/>
          <cell r="Q5536">
            <v>0</v>
          </cell>
        </row>
        <row r="5537">
          <cell r="N5537"/>
          <cell r="O5537"/>
          <cell r="P5537"/>
          <cell r="Q5537">
            <v>0</v>
          </cell>
        </row>
        <row r="5538">
          <cell r="N5538"/>
          <cell r="O5538"/>
          <cell r="P5538"/>
          <cell r="Q5538">
            <v>0</v>
          </cell>
        </row>
        <row r="5539">
          <cell r="N5539"/>
          <cell r="O5539"/>
          <cell r="P5539"/>
          <cell r="Q5539">
            <v>0</v>
          </cell>
        </row>
        <row r="5540">
          <cell r="N5540"/>
          <cell r="O5540"/>
          <cell r="P5540"/>
          <cell r="Q5540">
            <v>0</v>
          </cell>
        </row>
        <row r="5541">
          <cell r="N5541"/>
          <cell r="O5541"/>
          <cell r="P5541"/>
          <cell r="Q5541">
            <v>0</v>
          </cell>
        </row>
        <row r="5542">
          <cell r="N5542"/>
          <cell r="O5542"/>
          <cell r="P5542"/>
          <cell r="Q5542">
            <v>0</v>
          </cell>
        </row>
        <row r="5543">
          <cell r="N5543"/>
          <cell r="O5543"/>
          <cell r="P5543"/>
          <cell r="Q5543">
            <v>0</v>
          </cell>
        </row>
        <row r="5544">
          <cell r="N5544"/>
          <cell r="O5544"/>
          <cell r="P5544"/>
          <cell r="Q5544">
            <v>0</v>
          </cell>
        </row>
        <row r="5545">
          <cell r="N5545"/>
          <cell r="O5545"/>
          <cell r="P5545"/>
          <cell r="Q5545">
            <v>0</v>
          </cell>
        </row>
        <row r="5546">
          <cell r="N5546"/>
          <cell r="O5546"/>
          <cell r="P5546"/>
          <cell r="Q5546">
            <v>0</v>
          </cell>
        </row>
        <row r="5547">
          <cell r="N5547"/>
          <cell r="O5547"/>
          <cell r="P5547"/>
          <cell r="Q5547">
            <v>0</v>
          </cell>
        </row>
        <row r="5548">
          <cell r="N5548"/>
          <cell r="O5548"/>
          <cell r="P5548"/>
          <cell r="Q5548">
            <v>0</v>
          </cell>
        </row>
        <row r="5549">
          <cell r="N5549"/>
          <cell r="O5549"/>
          <cell r="P5549"/>
          <cell r="Q5549">
            <v>0</v>
          </cell>
        </row>
        <row r="5550">
          <cell r="N5550"/>
          <cell r="O5550"/>
          <cell r="P5550"/>
          <cell r="Q5550">
            <v>0</v>
          </cell>
        </row>
        <row r="5551">
          <cell r="N5551"/>
          <cell r="O5551"/>
          <cell r="P5551"/>
          <cell r="Q5551">
            <v>0</v>
          </cell>
        </row>
        <row r="5552">
          <cell r="N5552"/>
          <cell r="O5552"/>
          <cell r="P5552"/>
          <cell r="Q5552">
            <v>0</v>
          </cell>
        </row>
        <row r="5553">
          <cell r="N5553"/>
          <cell r="O5553"/>
          <cell r="P5553"/>
          <cell r="Q5553">
            <v>0</v>
          </cell>
        </row>
        <row r="5554">
          <cell r="N5554"/>
          <cell r="O5554"/>
          <cell r="P5554"/>
          <cell r="Q5554">
            <v>0</v>
          </cell>
        </row>
        <row r="5555">
          <cell r="N5555"/>
          <cell r="O5555"/>
          <cell r="P5555"/>
          <cell r="Q5555">
            <v>0</v>
          </cell>
        </row>
        <row r="5556">
          <cell r="N5556"/>
          <cell r="O5556"/>
          <cell r="P5556"/>
          <cell r="Q5556">
            <v>0</v>
          </cell>
        </row>
        <row r="5557">
          <cell r="N5557"/>
          <cell r="O5557"/>
          <cell r="P5557"/>
          <cell r="Q5557">
            <v>0</v>
          </cell>
        </row>
        <row r="5558">
          <cell r="N5558"/>
          <cell r="O5558"/>
          <cell r="P5558"/>
          <cell r="Q5558">
            <v>0</v>
          </cell>
        </row>
        <row r="5559">
          <cell r="N5559"/>
          <cell r="O5559"/>
          <cell r="P5559"/>
          <cell r="Q5559">
            <v>0</v>
          </cell>
        </row>
        <row r="5560">
          <cell r="N5560"/>
          <cell r="O5560"/>
          <cell r="P5560"/>
          <cell r="Q5560">
            <v>0</v>
          </cell>
        </row>
        <row r="5561">
          <cell r="N5561"/>
          <cell r="O5561"/>
          <cell r="P5561"/>
          <cell r="Q5561">
            <v>0</v>
          </cell>
        </row>
        <row r="5562">
          <cell r="N5562"/>
          <cell r="O5562"/>
          <cell r="P5562"/>
          <cell r="Q5562">
            <v>0</v>
          </cell>
        </row>
        <row r="5563">
          <cell r="N5563"/>
          <cell r="O5563"/>
          <cell r="P5563"/>
          <cell r="Q5563">
            <v>0</v>
          </cell>
        </row>
        <row r="5564">
          <cell r="N5564"/>
          <cell r="O5564"/>
          <cell r="P5564"/>
          <cell r="Q5564">
            <v>0</v>
          </cell>
        </row>
        <row r="5565">
          <cell r="N5565"/>
          <cell r="O5565"/>
          <cell r="P5565"/>
          <cell r="Q5565">
            <v>0</v>
          </cell>
        </row>
        <row r="5566">
          <cell r="N5566"/>
          <cell r="O5566"/>
          <cell r="P5566"/>
          <cell r="Q5566">
            <v>0</v>
          </cell>
        </row>
        <row r="5567">
          <cell r="N5567"/>
          <cell r="O5567"/>
          <cell r="P5567"/>
          <cell r="Q5567">
            <v>0</v>
          </cell>
        </row>
        <row r="5568">
          <cell r="N5568"/>
          <cell r="O5568"/>
          <cell r="P5568"/>
          <cell r="Q5568">
            <v>0</v>
          </cell>
        </row>
        <row r="5569">
          <cell r="N5569"/>
          <cell r="O5569"/>
          <cell r="P5569"/>
          <cell r="Q5569">
            <v>0</v>
          </cell>
        </row>
        <row r="5570">
          <cell r="N5570"/>
          <cell r="O5570"/>
          <cell r="P5570"/>
          <cell r="Q5570">
            <v>0</v>
          </cell>
        </row>
        <row r="5571">
          <cell r="N5571"/>
          <cell r="O5571"/>
          <cell r="P5571"/>
          <cell r="Q5571">
            <v>0</v>
          </cell>
        </row>
        <row r="5572">
          <cell r="N5572"/>
          <cell r="O5572"/>
          <cell r="P5572"/>
          <cell r="Q5572">
            <v>0</v>
          </cell>
        </row>
        <row r="5573">
          <cell r="N5573"/>
          <cell r="O5573"/>
          <cell r="P5573"/>
          <cell r="Q5573">
            <v>0</v>
          </cell>
        </row>
        <row r="5574">
          <cell r="N5574"/>
          <cell r="O5574"/>
          <cell r="P5574"/>
          <cell r="Q5574">
            <v>0</v>
          </cell>
        </row>
        <row r="5575">
          <cell r="N5575"/>
          <cell r="O5575"/>
          <cell r="P5575"/>
          <cell r="Q5575">
            <v>0</v>
          </cell>
        </row>
        <row r="5576">
          <cell r="N5576"/>
          <cell r="O5576"/>
          <cell r="P5576"/>
          <cell r="Q5576">
            <v>0</v>
          </cell>
        </row>
        <row r="5577">
          <cell r="N5577"/>
          <cell r="O5577"/>
          <cell r="P5577"/>
          <cell r="Q5577">
            <v>0</v>
          </cell>
        </row>
        <row r="5578">
          <cell r="N5578"/>
          <cell r="O5578"/>
          <cell r="P5578"/>
          <cell r="Q5578">
            <v>0</v>
          </cell>
        </row>
        <row r="5579">
          <cell r="N5579"/>
          <cell r="O5579"/>
          <cell r="P5579"/>
          <cell r="Q5579">
            <v>0</v>
          </cell>
        </row>
        <row r="5580">
          <cell r="N5580"/>
          <cell r="O5580"/>
          <cell r="P5580"/>
          <cell r="Q5580">
            <v>0</v>
          </cell>
        </row>
        <row r="5581">
          <cell r="N5581"/>
          <cell r="O5581"/>
          <cell r="P5581"/>
          <cell r="Q5581">
            <v>0</v>
          </cell>
        </row>
        <row r="5582">
          <cell r="N5582"/>
          <cell r="O5582"/>
          <cell r="P5582"/>
          <cell r="Q5582">
            <v>0</v>
          </cell>
        </row>
        <row r="5583">
          <cell r="N5583"/>
          <cell r="O5583"/>
          <cell r="P5583"/>
          <cell r="Q5583">
            <v>0</v>
          </cell>
        </row>
        <row r="5584">
          <cell r="N5584"/>
          <cell r="O5584"/>
          <cell r="P5584"/>
          <cell r="Q5584">
            <v>0</v>
          </cell>
        </row>
        <row r="5585">
          <cell r="N5585"/>
          <cell r="O5585"/>
          <cell r="P5585"/>
          <cell r="Q5585">
            <v>0</v>
          </cell>
        </row>
        <row r="5586">
          <cell r="N5586"/>
          <cell r="O5586"/>
          <cell r="P5586"/>
          <cell r="Q5586">
            <v>0</v>
          </cell>
        </row>
        <row r="5587">
          <cell r="N5587"/>
          <cell r="O5587"/>
          <cell r="P5587"/>
          <cell r="Q5587">
            <v>0</v>
          </cell>
        </row>
        <row r="5588">
          <cell r="N5588"/>
          <cell r="O5588"/>
          <cell r="P5588"/>
          <cell r="Q5588">
            <v>0</v>
          </cell>
        </row>
        <row r="5589">
          <cell r="N5589"/>
          <cell r="O5589"/>
          <cell r="P5589"/>
          <cell r="Q5589">
            <v>0</v>
          </cell>
        </row>
        <row r="5590">
          <cell r="N5590"/>
          <cell r="O5590"/>
          <cell r="P5590"/>
          <cell r="Q5590">
            <v>0</v>
          </cell>
        </row>
        <row r="5591">
          <cell r="N5591"/>
          <cell r="O5591"/>
          <cell r="P5591"/>
          <cell r="Q5591">
            <v>0</v>
          </cell>
        </row>
        <row r="5592">
          <cell r="N5592"/>
          <cell r="O5592"/>
          <cell r="P5592"/>
          <cell r="Q5592">
            <v>0</v>
          </cell>
        </row>
        <row r="5593">
          <cell r="N5593"/>
          <cell r="O5593"/>
          <cell r="P5593"/>
          <cell r="Q5593">
            <v>0</v>
          </cell>
        </row>
        <row r="5594">
          <cell r="N5594"/>
          <cell r="O5594"/>
          <cell r="P5594"/>
          <cell r="Q5594">
            <v>0</v>
          </cell>
        </row>
        <row r="5595">
          <cell r="N5595"/>
          <cell r="O5595"/>
          <cell r="P5595"/>
          <cell r="Q5595">
            <v>0</v>
          </cell>
        </row>
        <row r="5596">
          <cell r="N5596"/>
          <cell r="O5596"/>
          <cell r="P5596"/>
          <cell r="Q5596">
            <v>0</v>
          </cell>
        </row>
        <row r="5597">
          <cell r="N5597"/>
          <cell r="O5597"/>
          <cell r="P5597"/>
          <cell r="Q5597">
            <v>0</v>
          </cell>
        </row>
        <row r="5598">
          <cell r="N5598"/>
          <cell r="O5598"/>
          <cell r="P5598"/>
          <cell r="Q5598">
            <v>0</v>
          </cell>
        </row>
        <row r="5599">
          <cell r="N5599"/>
          <cell r="O5599"/>
          <cell r="P5599"/>
          <cell r="Q5599">
            <v>0</v>
          </cell>
        </row>
        <row r="5600">
          <cell r="N5600"/>
          <cell r="O5600"/>
          <cell r="P5600"/>
          <cell r="Q5600">
            <v>0</v>
          </cell>
        </row>
        <row r="5601">
          <cell r="N5601"/>
          <cell r="O5601"/>
          <cell r="P5601"/>
          <cell r="Q5601">
            <v>0</v>
          </cell>
        </row>
        <row r="5602">
          <cell r="N5602"/>
          <cell r="O5602"/>
          <cell r="P5602"/>
          <cell r="Q5602">
            <v>0</v>
          </cell>
        </row>
        <row r="5603">
          <cell r="N5603"/>
          <cell r="O5603"/>
          <cell r="P5603"/>
          <cell r="Q5603">
            <v>0</v>
          </cell>
        </row>
        <row r="5604">
          <cell r="N5604"/>
          <cell r="O5604"/>
          <cell r="P5604"/>
          <cell r="Q5604">
            <v>0</v>
          </cell>
        </row>
        <row r="5605">
          <cell r="N5605"/>
          <cell r="O5605"/>
          <cell r="P5605"/>
          <cell r="Q5605">
            <v>0</v>
          </cell>
        </row>
        <row r="5606">
          <cell r="N5606"/>
          <cell r="O5606"/>
          <cell r="P5606"/>
          <cell r="Q5606">
            <v>0</v>
          </cell>
        </row>
        <row r="5607">
          <cell r="N5607"/>
          <cell r="O5607"/>
          <cell r="P5607"/>
          <cell r="Q5607">
            <v>0</v>
          </cell>
        </row>
        <row r="5608">
          <cell r="N5608"/>
          <cell r="O5608"/>
          <cell r="P5608"/>
          <cell r="Q5608">
            <v>0</v>
          </cell>
        </row>
        <row r="5609">
          <cell r="N5609"/>
          <cell r="O5609"/>
          <cell r="P5609"/>
          <cell r="Q5609">
            <v>0</v>
          </cell>
        </row>
        <row r="5610">
          <cell r="N5610"/>
          <cell r="O5610"/>
          <cell r="P5610"/>
          <cell r="Q5610">
            <v>0</v>
          </cell>
        </row>
        <row r="5611">
          <cell r="N5611"/>
          <cell r="O5611"/>
          <cell r="P5611"/>
          <cell r="Q5611">
            <v>0</v>
          </cell>
        </row>
        <row r="5612">
          <cell r="N5612"/>
          <cell r="O5612"/>
          <cell r="P5612"/>
          <cell r="Q5612">
            <v>0</v>
          </cell>
        </row>
        <row r="5613">
          <cell r="N5613"/>
          <cell r="O5613"/>
          <cell r="P5613"/>
          <cell r="Q5613">
            <v>0</v>
          </cell>
        </row>
        <row r="5614">
          <cell r="N5614"/>
          <cell r="O5614"/>
          <cell r="P5614"/>
          <cell r="Q5614">
            <v>0</v>
          </cell>
        </row>
        <row r="5615">
          <cell r="N5615"/>
          <cell r="O5615"/>
          <cell r="P5615"/>
          <cell r="Q5615">
            <v>0</v>
          </cell>
        </row>
        <row r="5616">
          <cell r="N5616"/>
          <cell r="O5616"/>
          <cell r="P5616"/>
          <cell r="Q5616">
            <v>0</v>
          </cell>
        </row>
        <row r="5617">
          <cell r="N5617"/>
          <cell r="O5617"/>
          <cell r="P5617"/>
          <cell r="Q5617">
            <v>0</v>
          </cell>
        </row>
        <row r="5618">
          <cell r="N5618"/>
          <cell r="O5618"/>
          <cell r="P5618"/>
          <cell r="Q5618">
            <v>0</v>
          </cell>
        </row>
        <row r="5619">
          <cell r="N5619"/>
          <cell r="O5619"/>
          <cell r="P5619"/>
          <cell r="Q5619">
            <v>0</v>
          </cell>
        </row>
        <row r="5620">
          <cell r="N5620"/>
          <cell r="O5620"/>
          <cell r="P5620"/>
          <cell r="Q5620">
            <v>0</v>
          </cell>
        </row>
        <row r="5621">
          <cell r="N5621"/>
          <cell r="O5621"/>
          <cell r="P5621"/>
          <cell r="Q5621">
            <v>0</v>
          </cell>
        </row>
        <row r="5622">
          <cell r="N5622"/>
          <cell r="O5622"/>
          <cell r="P5622"/>
          <cell r="Q5622">
            <v>0</v>
          </cell>
        </row>
        <row r="5623">
          <cell r="N5623"/>
          <cell r="O5623"/>
          <cell r="P5623"/>
          <cell r="Q5623">
            <v>0</v>
          </cell>
        </row>
        <row r="5624">
          <cell r="N5624"/>
          <cell r="O5624"/>
          <cell r="P5624"/>
          <cell r="Q5624">
            <v>0</v>
          </cell>
        </row>
        <row r="5625">
          <cell r="N5625"/>
          <cell r="O5625"/>
          <cell r="P5625"/>
          <cell r="Q5625">
            <v>0</v>
          </cell>
        </row>
        <row r="5626">
          <cell r="N5626"/>
          <cell r="O5626"/>
          <cell r="P5626"/>
          <cell r="Q5626">
            <v>0</v>
          </cell>
        </row>
        <row r="5627">
          <cell r="N5627"/>
          <cell r="O5627"/>
          <cell r="P5627"/>
          <cell r="Q5627">
            <v>0</v>
          </cell>
        </row>
        <row r="5628">
          <cell r="N5628"/>
          <cell r="O5628"/>
          <cell r="P5628"/>
          <cell r="Q5628">
            <v>0</v>
          </cell>
        </row>
        <row r="5629">
          <cell r="N5629"/>
          <cell r="O5629"/>
          <cell r="P5629"/>
          <cell r="Q5629">
            <v>0</v>
          </cell>
        </row>
        <row r="5630">
          <cell r="N5630"/>
          <cell r="O5630"/>
          <cell r="P5630"/>
          <cell r="Q5630">
            <v>0</v>
          </cell>
        </row>
        <row r="5631">
          <cell r="N5631"/>
          <cell r="O5631"/>
          <cell r="P5631"/>
          <cell r="Q5631">
            <v>0</v>
          </cell>
        </row>
        <row r="5632">
          <cell r="N5632"/>
          <cell r="O5632"/>
          <cell r="P5632"/>
          <cell r="Q5632">
            <v>0</v>
          </cell>
        </row>
        <row r="5633">
          <cell r="N5633"/>
          <cell r="O5633"/>
          <cell r="P5633"/>
          <cell r="Q5633">
            <v>0</v>
          </cell>
        </row>
        <row r="5634">
          <cell r="N5634"/>
          <cell r="O5634"/>
          <cell r="P5634"/>
          <cell r="Q5634">
            <v>0</v>
          </cell>
        </row>
        <row r="5635">
          <cell r="N5635"/>
          <cell r="O5635"/>
          <cell r="P5635"/>
          <cell r="Q5635">
            <v>0</v>
          </cell>
        </row>
        <row r="5636">
          <cell r="N5636"/>
          <cell r="O5636"/>
          <cell r="P5636"/>
          <cell r="Q5636">
            <v>0</v>
          </cell>
        </row>
        <row r="5637">
          <cell r="N5637"/>
          <cell r="O5637"/>
          <cell r="P5637"/>
          <cell r="Q5637">
            <v>0</v>
          </cell>
        </row>
        <row r="5638">
          <cell r="N5638"/>
          <cell r="O5638"/>
          <cell r="P5638"/>
          <cell r="Q5638">
            <v>0</v>
          </cell>
        </row>
        <row r="5639">
          <cell r="N5639"/>
          <cell r="O5639"/>
          <cell r="P5639"/>
          <cell r="Q5639">
            <v>0</v>
          </cell>
        </row>
        <row r="5640">
          <cell r="N5640"/>
          <cell r="O5640"/>
          <cell r="P5640"/>
          <cell r="Q5640">
            <v>0</v>
          </cell>
        </row>
        <row r="5641">
          <cell r="N5641"/>
          <cell r="O5641"/>
          <cell r="P5641"/>
          <cell r="Q5641">
            <v>0</v>
          </cell>
        </row>
        <row r="5642">
          <cell r="N5642"/>
          <cell r="O5642"/>
          <cell r="P5642"/>
          <cell r="Q5642">
            <v>0</v>
          </cell>
        </row>
        <row r="5643">
          <cell r="N5643"/>
          <cell r="O5643"/>
          <cell r="P5643"/>
          <cell r="Q5643">
            <v>0</v>
          </cell>
        </row>
        <row r="5644">
          <cell r="N5644"/>
          <cell r="O5644"/>
          <cell r="P5644"/>
          <cell r="Q5644">
            <v>0</v>
          </cell>
        </row>
        <row r="5645">
          <cell r="N5645"/>
          <cell r="O5645"/>
          <cell r="P5645"/>
          <cell r="Q5645">
            <v>0</v>
          </cell>
        </row>
        <row r="5646">
          <cell r="N5646"/>
          <cell r="O5646"/>
          <cell r="P5646"/>
          <cell r="Q5646">
            <v>0</v>
          </cell>
        </row>
        <row r="5647">
          <cell r="N5647"/>
          <cell r="O5647"/>
          <cell r="P5647"/>
          <cell r="Q5647">
            <v>0</v>
          </cell>
        </row>
        <row r="5648">
          <cell r="N5648"/>
          <cell r="O5648"/>
          <cell r="P5648"/>
          <cell r="Q5648">
            <v>0</v>
          </cell>
        </row>
        <row r="5649">
          <cell r="N5649"/>
          <cell r="O5649"/>
          <cell r="P5649"/>
          <cell r="Q5649">
            <v>0</v>
          </cell>
        </row>
        <row r="5650">
          <cell r="N5650"/>
          <cell r="O5650"/>
          <cell r="P5650"/>
          <cell r="Q5650">
            <v>0</v>
          </cell>
        </row>
        <row r="5651">
          <cell r="N5651"/>
          <cell r="O5651"/>
          <cell r="P5651"/>
          <cell r="Q5651">
            <v>0</v>
          </cell>
        </row>
        <row r="5652">
          <cell r="N5652"/>
          <cell r="O5652"/>
          <cell r="P5652"/>
          <cell r="Q5652">
            <v>0</v>
          </cell>
        </row>
        <row r="5653">
          <cell r="N5653"/>
          <cell r="O5653"/>
          <cell r="P5653"/>
          <cell r="Q5653">
            <v>0</v>
          </cell>
        </row>
        <row r="5654">
          <cell r="N5654"/>
          <cell r="O5654"/>
          <cell r="P5654"/>
          <cell r="Q5654">
            <v>0</v>
          </cell>
        </row>
        <row r="5655">
          <cell r="N5655"/>
          <cell r="O5655"/>
          <cell r="P5655"/>
          <cell r="Q5655">
            <v>0</v>
          </cell>
        </row>
        <row r="5656">
          <cell r="N5656"/>
          <cell r="O5656"/>
          <cell r="P5656"/>
          <cell r="Q5656">
            <v>0</v>
          </cell>
        </row>
        <row r="5657">
          <cell r="N5657"/>
          <cell r="O5657"/>
          <cell r="P5657"/>
          <cell r="Q5657">
            <v>0</v>
          </cell>
        </row>
        <row r="5658">
          <cell r="N5658"/>
          <cell r="O5658"/>
          <cell r="P5658"/>
          <cell r="Q5658">
            <v>0</v>
          </cell>
        </row>
        <row r="5659">
          <cell r="N5659"/>
          <cell r="O5659"/>
          <cell r="P5659"/>
          <cell r="Q5659">
            <v>0</v>
          </cell>
        </row>
        <row r="5660">
          <cell r="N5660"/>
          <cell r="O5660"/>
          <cell r="P5660"/>
          <cell r="Q5660">
            <v>0</v>
          </cell>
        </row>
        <row r="5661">
          <cell r="N5661"/>
          <cell r="O5661"/>
          <cell r="P5661"/>
          <cell r="Q5661">
            <v>0</v>
          </cell>
        </row>
        <row r="5662">
          <cell r="N5662"/>
          <cell r="O5662"/>
          <cell r="P5662"/>
          <cell r="Q5662">
            <v>0</v>
          </cell>
        </row>
        <row r="5663">
          <cell r="N5663"/>
          <cell r="O5663"/>
          <cell r="P5663"/>
          <cell r="Q5663">
            <v>0</v>
          </cell>
        </row>
        <row r="5664">
          <cell r="N5664"/>
          <cell r="O5664"/>
          <cell r="P5664"/>
          <cell r="Q5664">
            <v>0</v>
          </cell>
        </row>
        <row r="5665">
          <cell r="N5665"/>
          <cell r="O5665"/>
          <cell r="P5665"/>
          <cell r="Q5665">
            <v>0</v>
          </cell>
        </row>
        <row r="5666">
          <cell r="N5666"/>
          <cell r="O5666"/>
          <cell r="P5666"/>
          <cell r="Q5666">
            <v>0</v>
          </cell>
        </row>
        <row r="5667">
          <cell r="N5667"/>
          <cell r="O5667"/>
          <cell r="P5667"/>
          <cell r="Q5667">
            <v>0</v>
          </cell>
        </row>
        <row r="5668">
          <cell r="N5668"/>
          <cell r="O5668"/>
          <cell r="P5668"/>
          <cell r="Q5668">
            <v>0</v>
          </cell>
        </row>
        <row r="5669">
          <cell r="N5669"/>
          <cell r="O5669"/>
          <cell r="P5669"/>
          <cell r="Q5669">
            <v>0</v>
          </cell>
        </row>
        <row r="5670">
          <cell r="N5670"/>
          <cell r="O5670"/>
          <cell r="P5670"/>
          <cell r="Q5670">
            <v>0</v>
          </cell>
        </row>
        <row r="5671">
          <cell r="N5671"/>
          <cell r="O5671"/>
          <cell r="P5671"/>
          <cell r="Q5671">
            <v>0</v>
          </cell>
        </row>
        <row r="5672">
          <cell r="N5672"/>
          <cell r="O5672"/>
          <cell r="P5672"/>
          <cell r="Q5672">
            <v>0</v>
          </cell>
        </row>
        <row r="5673">
          <cell r="N5673"/>
          <cell r="O5673"/>
          <cell r="P5673"/>
          <cell r="Q5673">
            <v>0</v>
          </cell>
        </row>
        <row r="5674">
          <cell r="N5674"/>
          <cell r="O5674"/>
          <cell r="P5674"/>
          <cell r="Q5674">
            <v>0</v>
          </cell>
        </row>
        <row r="5675">
          <cell r="N5675"/>
          <cell r="O5675"/>
          <cell r="P5675"/>
          <cell r="Q5675">
            <v>0</v>
          </cell>
        </row>
        <row r="5676">
          <cell r="N5676"/>
          <cell r="O5676"/>
          <cell r="P5676"/>
          <cell r="Q5676">
            <v>0</v>
          </cell>
        </row>
        <row r="5677">
          <cell r="N5677"/>
          <cell r="O5677"/>
          <cell r="P5677"/>
          <cell r="Q5677">
            <v>0</v>
          </cell>
        </row>
        <row r="5678">
          <cell r="N5678"/>
          <cell r="O5678"/>
          <cell r="P5678"/>
          <cell r="Q5678">
            <v>0</v>
          </cell>
        </row>
        <row r="5679">
          <cell r="N5679"/>
          <cell r="O5679"/>
          <cell r="P5679"/>
          <cell r="Q5679">
            <v>0</v>
          </cell>
        </row>
        <row r="5680">
          <cell r="N5680"/>
          <cell r="O5680"/>
          <cell r="P5680"/>
          <cell r="Q5680">
            <v>0</v>
          </cell>
        </row>
        <row r="5681">
          <cell r="N5681"/>
          <cell r="O5681"/>
          <cell r="P5681"/>
          <cell r="Q5681">
            <v>0</v>
          </cell>
        </row>
        <row r="5682">
          <cell r="N5682"/>
          <cell r="O5682"/>
          <cell r="P5682"/>
          <cell r="Q5682">
            <v>0</v>
          </cell>
        </row>
        <row r="5683">
          <cell r="N5683"/>
          <cell r="O5683"/>
          <cell r="P5683"/>
          <cell r="Q5683">
            <v>0</v>
          </cell>
        </row>
        <row r="5684">
          <cell r="N5684"/>
          <cell r="O5684"/>
          <cell r="P5684"/>
          <cell r="Q5684">
            <v>0</v>
          </cell>
        </row>
        <row r="5685">
          <cell r="N5685"/>
          <cell r="O5685"/>
          <cell r="P5685"/>
          <cell r="Q5685">
            <v>0</v>
          </cell>
        </row>
        <row r="5686">
          <cell r="N5686"/>
          <cell r="O5686"/>
          <cell r="P5686"/>
          <cell r="Q5686">
            <v>0</v>
          </cell>
        </row>
        <row r="5687">
          <cell r="N5687"/>
          <cell r="O5687"/>
          <cell r="P5687"/>
          <cell r="Q5687">
            <v>0</v>
          </cell>
        </row>
        <row r="5688">
          <cell r="N5688"/>
          <cell r="O5688"/>
          <cell r="P5688"/>
          <cell r="Q5688">
            <v>0</v>
          </cell>
        </row>
        <row r="5689">
          <cell r="N5689"/>
          <cell r="O5689"/>
          <cell r="P5689"/>
          <cell r="Q5689">
            <v>0</v>
          </cell>
        </row>
        <row r="5690">
          <cell r="N5690"/>
          <cell r="O5690"/>
          <cell r="P5690"/>
          <cell r="Q5690">
            <v>0</v>
          </cell>
        </row>
        <row r="5691">
          <cell r="N5691"/>
          <cell r="O5691"/>
          <cell r="P5691"/>
          <cell r="Q5691">
            <v>0</v>
          </cell>
        </row>
        <row r="5692">
          <cell r="N5692"/>
          <cell r="O5692"/>
          <cell r="P5692"/>
          <cell r="Q5692">
            <v>0</v>
          </cell>
        </row>
        <row r="5693">
          <cell r="N5693"/>
          <cell r="O5693"/>
          <cell r="P5693"/>
          <cell r="Q5693">
            <v>0</v>
          </cell>
        </row>
        <row r="5694">
          <cell r="N5694"/>
          <cell r="O5694"/>
          <cell r="P5694"/>
          <cell r="Q5694">
            <v>0</v>
          </cell>
        </row>
        <row r="5695">
          <cell r="N5695"/>
          <cell r="O5695"/>
          <cell r="P5695"/>
          <cell r="Q5695">
            <v>0</v>
          </cell>
        </row>
        <row r="5696">
          <cell r="N5696"/>
          <cell r="O5696"/>
          <cell r="P5696"/>
          <cell r="Q5696">
            <v>0</v>
          </cell>
        </row>
        <row r="5697">
          <cell r="N5697"/>
          <cell r="O5697"/>
          <cell r="P5697"/>
          <cell r="Q5697">
            <v>0</v>
          </cell>
        </row>
        <row r="5698">
          <cell r="N5698"/>
          <cell r="O5698"/>
          <cell r="P5698"/>
          <cell r="Q5698">
            <v>0</v>
          </cell>
        </row>
        <row r="5699">
          <cell r="N5699"/>
          <cell r="O5699"/>
          <cell r="P5699"/>
          <cell r="Q5699">
            <v>0</v>
          </cell>
        </row>
        <row r="5700">
          <cell r="N5700"/>
          <cell r="O5700"/>
          <cell r="P5700"/>
          <cell r="Q5700">
            <v>0</v>
          </cell>
        </row>
        <row r="5701">
          <cell r="N5701"/>
          <cell r="O5701"/>
          <cell r="P5701"/>
          <cell r="Q5701">
            <v>0</v>
          </cell>
        </row>
        <row r="5702">
          <cell r="N5702"/>
          <cell r="O5702"/>
          <cell r="P5702"/>
          <cell r="Q5702">
            <v>0</v>
          </cell>
        </row>
        <row r="5703">
          <cell r="N5703"/>
          <cell r="O5703"/>
          <cell r="P5703"/>
          <cell r="Q5703">
            <v>0</v>
          </cell>
        </row>
        <row r="5704">
          <cell r="N5704"/>
          <cell r="O5704"/>
          <cell r="P5704"/>
          <cell r="Q5704">
            <v>0</v>
          </cell>
        </row>
        <row r="5705">
          <cell r="N5705"/>
          <cell r="O5705"/>
          <cell r="P5705"/>
          <cell r="Q5705">
            <v>0</v>
          </cell>
        </row>
        <row r="5706">
          <cell r="N5706"/>
          <cell r="O5706"/>
          <cell r="P5706"/>
          <cell r="Q5706">
            <v>0</v>
          </cell>
        </row>
        <row r="5707">
          <cell r="N5707"/>
          <cell r="O5707"/>
          <cell r="P5707"/>
          <cell r="Q5707">
            <v>0</v>
          </cell>
        </row>
        <row r="5708">
          <cell r="N5708"/>
          <cell r="O5708"/>
          <cell r="P5708"/>
          <cell r="Q5708">
            <v>0</v>
          </cell>
        </row>
        <row r="5709">
          <cell r="N5709"/>
          <cell r="O5709"/>
          <cell r="P5709"/>
          <cell r="Q5709">
            <v>0</v>
          </cell>
        </row>
        <row r="5710">
          <cell r="N5710"/>
          <cell r="O5710"/>
          <cell r="P5710"/>
          <cell r="Q5710">
            <v>0</v>
          </cell>
        </row>
        <row r="5711">
          <cell r="N5711"/>
          <cell r="O5711"/>
          <cell r="P5711"/>
          <cell r="Q5711">
            <v>0</v>
          </cell>
        </row>
        <row r="5712">
          <cell r="N5712"/>
          <cell r="O5712"/>
          <cell r="P5712"/>
          <cell r="Q5712">
            <v>0</v>
          </cell>
        </row>
        <row r="5713">
          <cell r="N5713"/>
          <cell r="O5713"/>
          <cell r="P5713"/>
          <cell r="Q5713">
            <v>0</v>
          </cell>
        </row>
        <row r="5714">
          <cell r="N5714"/>
          <cell r="O5714"/>
          <cell r="P5714"/>
          <cell r="Q5714">
            <v>0</v>
          </cell>
        </row>
        <row r="5715">
          <cell r="N5715"/>
          <cell r="O5715"/>
          <cell r="P5715"/>
          <cell r="Q5715">
            <v>0</v>
          </cell>
        </row>
        <row r="5716">
          <cell r="N5716"/>
          <cell r="O5716"/>
          <cell r="P5716"/>
          <cell r="Q5716">
            <v>0</v>
          </cell>
        </row>
        <row r="5717">
          <cell r="N5717"/>
          <cell r="O5717"/>
          <cell r="P5717"/>
          <cell r="Q5717">
            <v>0</v>
          </cell>
        </row>
        <row r="5718">
          <cell r="N5718"/>
          <cell r="O5718"/>
          <cell r="P5718"/>
          <cell r="Q5718">
            <v>0</v>
          </cell>
        </row>
        <row r="5719">
          <cell r="N5719"/>
          <cell r="O5719"/>
          <cell r="P5719"/>
          <cell r="Q5719">
            <v>0</v>
          </cell>
        </row>
        <row r="5720">
          <cell r="N5720"/>
          <cell r="O5720"/>
          <cell r="P5720"/>
          <cell r="Q5720">
            <v>0</v>
          </cell>
        </row>
        <row r="5721">
          <cell r="N5721"/>
          <cell r="O5721"/>
          <cell r="P5721"/>
          <cell r="Q5721">
            <v>0</v>
          </cell>
        </row>
        <row r="5722">
          <cell r="N5722"/>
          <cell r="O5722"/>
          <cell r="P5722"/>
          <cell r="Q5722">
            <v>0</v>
          </cell>
        </row>
        <row r="5723">
          <cell r="N5723"/>
          <cell r="O5723"/>
          <cell r="P5723"/>
          <cell r="Q5723">
            <v>0</v>
          </cell>
        </row>
        <row r="5724">
          <cell r="N5724"/>
          <cell r="O5724"/>
          <cell r="P5724"/>
          <cell r="Q5724">
            <v>0</v>
          </cell>
        </row>
        <row r="5725">
          <cell r="N5725"/>
          <cell r="O5725"/>
          <cell r="P5725"/>
          <cell r="Q5725">
            <v>0</v>
          </cell>
        </row>
        <row r="5726">
          <cell r="N5726"/>
          <cell r="O5726"/>
          <cell r="P5726"/>
          <cell r="Q5726">
            <v>0</v>
          </cell>
        </row>
        <row r="5727">
          <cell r="N5727"/>
          <cell r="O5727"/>
          <cell r="P5727"/>
          <cell r="Q5727">
            <v>0</v>
          </cell>
        </row>
        <row r="5728">
          <cell r="N5728"/>
          <cell r="O5728"/>
          <cell r="P5728"/>
          <cell r="Q5728">
            <v>0</v>
          </cell>
        </row>
        <row r="5729">
          <cell r="N5729"/>
          <cell r="O5729"/>
          <cell r="P5729"/>
          <cell r="Q5729">
            <v>0</v>
          </cell>
        </row>
        <row r="5730">
          <cell r="N5730"/>
          <cell r="O5730"/>
          <cell r="P5730"/>
          <cell r="Q5730">
            <v>0</v>
          </cell>
        </row>
        <row r="5731">
          <cell r="N5731"/>
          <cell r="O5731"/>
          <cell r="P5731"/>
          <cell r="Q5731">
            <v>0</v>
          </cell>
        </row>
        <row r="5732">
          <cell r="N5732"/>
          <cell r="O5732"/>
          <cell r="P5732"/>
          <cell r="Q5732">
            <v>0</v>
          </cell>
        </row>
        <row r="5733">
          <cell r="N5733"/>
          <cell r="O5733"/>
          <cell r="P5733"/>
          <cell r="Q5733">
            <v>0</v>
          </cell>
        </row>
        <row r="5734">
          <cell r="N5734"/>
          <cell r="O5734"/>
          <cell r="P5734"/>
          <cell r="Q5734">
            <v>0</v>
          </cell>
        </row>
        <row r="5735">
          <cell r="N5735"/>
          <cell r="O5735"/>
          <cell r="P5735"/>
          <cell r="Q5735">
            <v>0</v>
          </cell>
        </row>
        <row r="5736">
          <cell r="N5736"/>
          <cell r="O5736"/>
          <cell r="P5736"/>
          <cell r="Q5736">
            <v>0</v>
          </cell>
        </row>
        <row r="5737">
          <cell r="N5737"/>
          <cell r="O5737"/>
          <cell r="P5737"/>
          <cell r="Q5737">
            <v>0</v>
          </cell>
        </row>
        <row r="5738">
          <cell r="N5738"/>
          <cell r="O5738"/>
          <cell r="P5738"/>
          <cell r="Q5738">
            <v>0</v>
          </cell>
        </row>
        <row r="5739">
          <cell r="N5739"/>
          <cell r="O5739"/>
          <cell r="P5739"/>
          <cell r="Q5739">
            <v>0</v>
          </cell>
        </row>
        <row r="5740">
          <cell r="N5740"/>
          <cell r="O5740"/>
          <cell r="P5740"/>
          <cell r="Q5740">
            <v>0</v>
          </cell>
        </row>
        <row r="5741">
          <cell r="N5741"/>
          <cell r="O5741"/>
          <cell r="P5741"/>
          <cell r="Q5741">
            <v>0</v>
          </cell>
        </row>
        <row r="5742">
          <cell r="N5742"/>
          <cell r="O5742"/>
          <cell r="P5742"/>
          <cell r="Q5742">
            <v>0</v>
          </cell>
        </row>
        <row r="5743">
          <cell r="N5743"/>
          <cell r="O5743"/>
          <cell r="P5743"/>
          <cell r="Q5743">
            <v>0</v>
          </cell>
        </row>
        <row r="5744">
          <cell r="N5744"/>
          <cell r="O5744"/>
          <cell r="P5744"/>
          <cell r="Q5744">
            <v>0</v>
          </cell>
        </row>
        <row r="5745">
          <cell r="N5745"/>
          <cell r="O5745"/>
          <cell r="P5745"/>
          <cell r="Q5745">
            <v>0</v>
          </cell>
        </row>
        <row r="5746">
          <cell r="N5746"/>
          <cell r="O5746"/>
          <cell r="P5746"/>
          <cell r="Q5746">
            <v>0</v>
          </cell>
        </row>
        <row r="5747">
          <cell r="N5747"/>
          <cell r="O5747"/>
          <cell r="P5747"/>
          <cell r="Q5747">
            <v>0</v>
          </cell>
        </row>
        <row r="5748">
          <cell r="N5748"/>
          <cell r="O5748"/>
          <cell r="P5748"/>
          <cell r="Q5748">
            <v>0</v>
          </cell>
        </row>
        <row r="5749">
          <cell r="N5749"/>
          <cell r="O5749"/>
          <cell r="P5749"/>
          <cell r="Q5749">
            <v>0</v>
          </cell>
        </row>
        <row r="5750">
          <cell r="N5750"/>
          <cell r="O5750"/>
          <cell r="P5750"/>
          <cell r="Q5750">
            <v>0</v>
          </cell>
        </row>
        <row r="5751">
          <cell r="N5751"/>
          <cell r="O5751"/>
          <cell r="P5751"/>
          <cell r="Q5751">
            <v>0</v>
          </cell>
        </row>
        <row r="5752">
          <cell r="N5752"/>
          <cell r="O5752"/>
          <cell r="P5752"/>
          <cell r="Q5752">
            <v>0</v>
          </cell>
        </row>
        <row r="5753">
          <cell r="N5753"/>
          <cell r="O5753"/>
          <cell r="P5753"/>
          <cell r="Q5753">
            <v>0</v>
          </cell>
        </row>
        <row r="5754">
          <cell r="N5754"/>
          <cell r="O5754"/>
          <cell r="P5754"/>
          <cell r="Q5754">
            <v>0</v>
          </cell>
        </row>
        <row r="5755">
          <cell r="N5755"/>
          <cell r="O5755"/>
          <cell r="P5755"/>
          <cell r="Q5755">
            <v>0</v>
          </cell>
        </row>
        <row r="5756">
          <cell r="N5756"/>
          <cell r="O5756"/>
          <cell r="P5756"/>
          <cell r="Q5756">
            <v>0</v>
          </cell>
        </row>
        <row r="5757">
          <cell r="N5757"/>
          <cell r="O5757"/>
          <cell r="P5757"/>
          <cell r="Q5757">
            <v>0</v>
          </cell>
        </row>
        <row r="5758">
          <cell r="N5758"/>
          <cell r="O5758"/>
          <cell r="P5758"/>
          <cell r="Q5758">
            <v>0</v>
          </cell>
        </row>
        <row r="5759">
          <cell r="N5759"/>
          <cell r="O5759"/>
          <cell r="P5759"/>
          <cell r="Q5759">
            <v>0</v>
          </cell>
        </row>
        <row r="5760">
          <cell r="N5760"/>
          <cell r="O5760"/>
          <cell r="P5760"/>
          <cell r="Q5760">
            <v>0</v>
          </cell>
        </row>
        <row r="5761">
          <cell r="N5761"/>
          <cell r="O5761"/>
          <cell r="P5761"/>
          <cell r="Q5761">
            <v>0</v>
          </cell>
        </row>
        <row r="5762">
          <cell r="N5762"/>
          <cell r="O5762"/>
          <cell r="P5762"/>
          <cell r="Q5762">
            <v>0</v>
          </cell>
        </row>
        <row r="5763">
          <cell r="N5763"/>
          <cell r="O5763"/>
          <cell r="P5763"/>
          <cell r="Q5763">
            <v>0</v>
          </cell>
        </row>
        <row r="5764">
          <cell r="N5764"/>
          <cell r="O5764"/>
          <cell r="P5764"/>
          <cell r="Q5764">
            <v>0</v>
          </cell>
        </row>
        <row r="5765">
          <cell r="N5765"/>
          <cell r="O5765"/>
          <cell r="P5765"/>
          <cell r="Q5765">
            <v>0</v>
          </cell>
        </row>
        <row r="5766">
          <cell r="N5766"/>
          <cell r="O5766"/>
          <cell r="P5766"/>
          <cell r="Q5766">
            <v>0</v>
          </cell>
        </row>
        <row r="5767">
          <cell r="N5767"/>
          <cell r="O5767"/>
          <cell r="P5767"/>
          <cell r="Q5767">
            <v>0</v>
          </cell>
        </row>
        <row r="5768">
          <cell r="N5768"/>
          <cell r="O5768"/>
          <cell r="P5768"/>
          <cell r="Q5768">
            <v>0</v>
          </cell>
        </row>
        <row r="5769">
          <cell r="N5769"/>
          <cell r="O5769"/>
          <cell r="P5769"/>
          <cell r="Q5769">
            <v>0</v>
          </cell>
        </row>
        <row r="5770">
          <cell r="N5770"/>
          <cell r="O5770"/>
          <cell r="P5770"/>
          <cell r="Q5770">
            <v>0</v>
          </cell>
        </row>
        <row r="5771">
          <cell r="N5771"/>
          <cell r="O5771"/>
          <cell r="P5771"/>
          <cell r="Q5771">
            <v>0</v>
          </cell>
        </row>
        <row r="5772">
          <cell r="N5772"/>
          <cell r="O5772"/>
          <cell r="P5772"/>
          <cell r="Q5772">
            <v>0</v>
          </cell>
        </row>
        <row r="5773">
          <cell r="N5773"/>
          <cell r="O5773"/>
          <cell r="P5773"/>
          <cell r="Q5773">
            <v>0</v>
          </cell>
        </row>
        <row r="5774">
          <cell r="N5774"/>
          <cell r="O5774"/>
          <cell r="P5774"/>
          <cell r="Q5774">
            <v>0</v>
          </cell>
        </row>
        <row r="5775">
          <cell r="N5775"/>
          <cell r="O5775"/>
          <cell r="P5775"/>
          <cell r="Q5775">
            <v>0</v>
          </cell>
        </row>
        <row r="5776">
          <cell r="N5776"/>
          <cell r="O5776"/>
          <cell r="P5776"/>
          <cell r="Q5776">
            <v>0</v>
          </cell>
        </row>
        <row r="5777">
          <cell r="N5777"/>
          <cell r="O5777"/>
          <cell r="P5777"/>
          <cell r="Q5777">
            <v>0</v>
          </cell>
        </row>
        <row r="5778">
          <cell r="N5778"/>
          <cell r="O5778"/>
          <cell r="P5778"/>
          <cell r="Q5778">
            <v>0</v>
          </cell>
        </row>
        <row r="5779">
          <cell r="N5779"/>
          <cell r="O5779"/>
          <cell r="P5779"/>
          <cell r="Q5779">
            <v>0</v>
          </cell>
        </row>
        <row r="5780">
          <cell r="N5780"/>
          <cell r="O5780"/>
          <cell r="P5780"/>
          <cell r="Q5780">
            <v>0</v>
          </cell>
        </row>
        <row r="5781">
          <cell r="N5781"/>
          <cell r="O5781"/>
          <cell r="P5781"/>
          <cell r="Q5781">
            <v>0</v>
          </cell>
        </row>
        <row r="5782">
          <cell r="N5782"/>
          <cell r="O5782"/>
          <cell r="P5782"/>
          <cell r="Q5782">
            <v>0</v>
          </cell>
        </row>
        <row r="5783">
          <cell r="N5783"/>
          <cell r="O5783"/>
          <cell r="P5783"/>
          <cell r="Q5783">
            <v>0</v>
          </cell>
        </row>
        <row r="5784">
          <cell r="N5784"/>
          <cell r="O5784"/>
          <cell r="P5784"/>
          <cell r="Q5784">
            <v>0</v>
          </cell>
        </row>
        <row r="5785">
          <cell r="N5785"/>
          <cell r="O5785"/>
          <cell r="P5785"/>
          <cell r="Q5785">
            <v>0</v>
          </cell>
        </row>
        <row r="5786">
          <cell r="N5786"/>
          <cell r="O5786"/>
          <cell r="P5786"/>
          <cell r="Q5786">
            <v>0</v>
          </cell>
        </row>
        <row r="5787">
          <cell r="N5787"/>
          <cell r="O5787"/>
          <cell r="P5787"/>
          <cell r="Q5787">
            <v>0</v>
          </cell>
        </row>
        <row r="5788">
          <cell r="N5788"/>
          <cell r="O5788"/>
          <cell r="P5788"/>
          <cell r="Q5788">
            <v>0</v>
          </cell>
        </row>
        <row r="5789">
          <cell r="N5789"/>
          <cell r="O5789"/>
          <cell r="P5789"/>
          <cell r="Q5789">
            <v>0</v>
          </cell>
        </row>
        <row r="5790">
          <cell r="N5790"/>
          <cell r="O5790"/>
          <cell r="P5790"/>
          <cell r="Q5790">
            <v>0</v>
          </cell>
        </row>
        <row r="5791">
          <cell r="N5791"/>
          <cell r="O5791"/>
          <cell r="P5791"/>
          <cell r="Q5791">
            <v>0</v>
          </cell>
        </row>
        <row r="5792">
          <cell r="N5792"/>
          <cell r="O5792"/>
          <cell r="P5792"/>
          <cell r="Q5792">
            <v>0</v>
          </cell>
        </row>
        <row r="5793">
          <cell r="N5793"/>
          <cell r="O5793"/>
          <cell r="P5793"/>
          <cell r="Q5793">
            <v>0</v>
          </cell>
        </row>
        <row r="5794">
          <cell r="N5794"/>
          <cell r="O5794"/>
          <cell r="P5794"/>
          <cell r="Q5794">
            <v>0</v>
          </cell>
        </row>
        <row r="5795">
          <cell r="N5795"/>
          <cell r="O5795"/>
          <cell r="P5795"/>
          <cell r="Q5795">
            <v>0</v>
          </cell>
        </row>
        <row r="5796">
          <cell r="N5796"/>
          <cell r="O5796"/>
          <cell r="P5796"/>
          <cell r="Q5796">
            <v>0</v>
          </cell>
        </row>
        <row r="5797">
          <cell r="N5797"/>
          <cell r="O5797"/>
          <cell r="P5797"/>
          <cell r="Q5797">
            <v>0</v>
          </cell>
        </row>
        <row r="5798">
          <cell r="N5798"/>
          <cell r="O5798"/>
          <cell r="P5798"/>
          <cell r="Q5798">
            <v>0</v>
          </cell>
        </row>
        <row r="5799">
          <cell r="N5799"/>
          <cell r="O5799"/>
          <cell r="P5799"/>
          <cell r="Q5799">
            <v>0</v>
          </cell>
        </row>
        <row r="5800">
          <cell r="N5800"/>
          <cell r="O5800"/>
          <cell r="P5800"/>
          <cell r="Q5800">
            <v>0</v>
          </cell>
        </row>
        <row r="5801">
          <cell r="N5801"/>
          <cell r="O5801"/>
          <cell r="P5801"/>
          <cell r="Q5801">
            <v>0</v>
          </cell>
        </row>
        <row r="5802">
          <cell r="N5802"/>
          <cell r="O5802"/>
          <cell r="P5802"/>
          <cell r="Q5802">
            <v>0</v>
          </cell>
        </row>
        <row r="5803">
          <cell r="N5803"/>
          <cell r="O5803"/>
          <cell r="P5803"/>
          <cell r="Q5803">
            <v>0</v>
          </cell>
        </row>
        <row r="5804">
          <cell r="N5804"/>
          <cell r="O5804"/>
          <cell r="P5804"/>
          <cell r="Q5804">
            <v>0</v>
          </cell>
        </row>
        <row r="5805">
          <cell r="N5805"/>
          <cell r="O5805"/>
          <cell r="P5805"/>
          <cell r="Q5805">
            <v>0</v>
          </cell>
        </row>
        <row r="5806">
          <cell r="N5806"/>
          <cell r="O5806"/>
          <cell r="P5806"/>
          <cell r="Q5806">
            <v>0</v>
          </cell>
        </row>
        <row r="5807">
          <cell r="N5807"/>
          <cell r="O5807"/>
          <cell r="P5807"/>
          <cell r="Q5807">
            <v>0</v>
          </cell>
        </row>
        <row r="5808">
          <cell r="N5808"/>
          <cell r="O5808"/>
          <cell r="P5808"/>
          <cell r="Q5808">
            <v>0</v>
          </cell>
        </row>
        <row r="5809">
          <cell r="N5809"/>
          <cell r="O5809"/>
          <cell r="P5809"/>
          <cell r="Q5809">
            <v>0</v>
          </cell>
        </row>
        <row r="5810">
          <cell r="N5810"/>
          <cell r="O5810"/>
          <cell r="P5810"/>
          <cell r="Q5810">
            <v>0</v>
          </cell>
        </row>
        <row r="5811">
          <cell r="N5811"/>
          <cell r="O5811"/>
          <cell r="P5811"/>
          <cell r="Q5811">
            <v>0</v>
          </cell>
        </row>
        <row r="5812">
          <cell r="N5812"/>
          <cell r="O5812"/>
          <cell r="P5812"/>
          <cell r="Q5812">
            <v>0</v>
          </cell>
        </row>
        <row r="5813">
          <cell r="N5813"/>
          <cell r="O5813"/>
          <cell r="P5813"/>
          <cell r="Q5813">
            <v>0</v>
          </cell>
        </row>
        <row r="5814">
          <cell r="N5814"/>
          <cell r="O5814"/>
          <cell r="P5814"/>
          <cell r="Q5814">
            <v>0</v>
          </cell>
        </row>
        <row r="5815">
          <cell r="N5815"/>
          <cell r="O5815"/>
          <cell r="P5815"/>
          <cell r="Q5815">
            <v>0</v>
          </cell>
        </row>
        <row r="5816">
          <cell r="N5816"/>
          <cell r="O5816"/>
          <cell r="P5816"/>
          <cell r="Q5816">
            <v>0</v>
          </cell>
        </row>
        <row r="5817">
          <cell r="N5817"/>
          <cell r="O5817"/>
          <cell r="P5817"/>
          <cell r="Q5817">
            <v>0</v>
          </cell>
        </row>
        <row r="5818">
          <cell r="N5818"/>
          <cell r="O5818"/>
          <cell r="P5818"/>
          <cell r="Q5818">
            <v>0</v>
          </cell>
        </row>
        <row r="5819">
          <cell r="N5819"/>
          <cell r="O5819"/>
          <cell r="P5819"/>
          <cell r="Q5819">
            <v>0</v>
          </cell>
        </row>
        <row r="5820">
          <cell r="N5820"/>
          <cell r="O5820"/>
          <cell r="P5820"/>
          <cell r="Q5820">
            <v>0</v>
          </cell>
        </row>
        <row r="5821">
          <cell r="N5821"/>
          <cell r="O5821"/>
          <cell r="P5821"/>
          <cell r="Q5821">
            <v>0</v>
          </cell>
        </row>
        <row r="5822">
          <cell r="N5822"/>
          <cell r="O5822"/>
          <cell r="P5822"/>
          <cell r="Q5822">
            <v>0</v>
          </cell>
        </row>
        <row r="5823">
          <cell r="N5823"/>
          <cell r="O5823"/>
          <cell r="P5823"/>
          <cell r="Q5823">
            <v>0</v>
          </cell>
        </row>
        <row r="5824">
          <cell r="N5824"/>
          <cell r="O5824"/>
          <cell r="P5824"/>
          <cell r="Q5824">
            <v>0</v>
          </cell>
        </row>
        <row r="5825">
          <cell r="N5825"/>
          <cell r="O5825"/>
          <cell r="P5825"/>
          <cell r="Q5825">
            <v>0</v>
          </cell>
        </row>
        <row r="5826">
          <cell r="N5826"/>
          <cell r="O5826"/>
          <cell r="P5826"/>
          <cell r="Q5826">
            <v>0</v>
          </cell>
        </row>
        <row r="5827">
          <cell r="N5827"/>
          <cell r="O5827"/>
          <cell r="P5827"/>
          <cell r="Q5827">
            <v>0</v>
          </cell>
        </row>
        <row r="5828">
          <cell r="N5828"/>
          <cell r="O5828"/>
          <cell r="P5828"/>
          <cell r="Q5828">
            <v>0</v>
          </cell>
        </row>
        <row r="5829">
          <cell r="N5829"/>
          <cell r="O5829"/>
          <cell r="P5829"/>
          <cell r="Q5829">
            <v>0</v>
          </cell>
        </row>
        <row r="5830">
          <cell r="N5830"/>
          <cell r="O5830"/>
          <cell r="P5830"/>
          <cell r="Q5830">
            <v>0</v>
          </cell>
        </row>
        <row r="5831">
          <cell r="N5831"/>
          <cell r="O5831"/>
          <cell r="P5831"/>
          <cell r="Q5831">
            <v>0</v>
          </cell>
        </row>
        <row r="5832">
          <cell r="N5832"/>
          <cell r="O5832"/>
          <cell r="P5832"/>
          <cell r="Q5832">
            <v>0</v>
          </cell>
        </row>
        <row r="5833">
          <cell r="N5833"/>
          <cell r="O5833"/>
          <cell r="P5833"/>
          <cell r="Q5833">
            <v>0</v>
          </cell>
        </row>
        <row r="5834">
          <cell r="N5834"/>
          <cell r="O5834"/>
          <cell r="P5834"/>
          <cell r="Q5834">
            <v>0</v>
          </cell>
        </row>
        <row r="5835">
          <cell r="N5835"/>
          <cell r="O5835"/>
          <cell r="P5835"/>
          <cell r="Q5835">
            <v>0</v>
          </cell>
        </row>
        <row r="5836">
          <cell r="N5836"/>
          <cell r="O5836"/>
          <cell r="P5836"/>
          <cell r="Q5836">
            <v>0</v>
          </cell>
        </row>
        <row r="5837">
          <cell r="N5837"/>
          <cell r="O5837"/>
          <cell r="P5837"/>
          <cell r="Q5837">
            <v>0</v>
          </cell>
        </row>
        <row r="5838">
          <cell r="N5838"/>
          <cell r="O5838"/>
          <cell r="P5838"/>
          <cell r="Q5838">
            <v>0</v>
          </cell>
        </row>
        <row r="5839">
          <cell r="N5839"/>
          <cell r="O5839"/>
          <cell r="P5839"/>
          <cell r="Q5839">
            <v>0</v>
          </cell>
        </row>
        <row r="5840">
          <cell r="N5840"/>
          <cell r="O5840"/>
          <cell r="P5840"/>
          <cell r="Q5840">
            <v>0</v>
          </cell>
        </row>
        <row r="5841">
          <cell r="N5841"/>
          <cell r="O5841"/>
          <cell r="P5841"/>
          <cell r="Q5841">
            <v>0</v>
          </cell>
        </row>
        <row r="5842">
          <cell r="N5842"/>
          <cell r="O5842"/>
          <cell r="P5842"/>
          <cell r="Q5842">
            <v>0</v>
          </cell>
        </row>
        <row r="5843">
          <cell r="N5843"/>
          <cell r="O5843"/>
          <cell r="P5843"/>
          <cell r="Q5843">
            <v>0</v>
          </cell>
        </row>
        <row r="5844">
          <cell r="N5844"/>
          <cell r="O5844"/>
          <cell r="P5844"/>
          <cell r="Q5844">
            <v>0</v>
          </cell>
        </row>
        <row r="5845">
          <cell r="N5845"/>
          <cell r="O5845"/>
          <cell r="P5845"/>
          <cell r="Q5845">
            <v>0</v>
          </cell>
        </row>
        <row r="5846">
          <cell r="N5846"/>
          <cell r="O5846"/>
          <cell r="P5846"/>
          <cell r="Q5846">
            <v>0</v>
          </cell>
        </row>
        <row r="5847">
          <cell r="N5847"/>
          <cell r="O5847"/>
          <cell r="P5847"/>
          <cell r="Q5847">
            <v>0</v>
          </cell>
        </row>
        <row r="5848">
          <cell r="N5848"/>
          <cell r="O5848"/>
          <cell r="P5848"/>
          <cell r="Q5848">
            <v>0</v>
          </cell>
        </row>
        <row r="5849">
          <cell r="N5849"/>
          <cell r="O5849"/>
          <cell r="P5849"/>
          <cell r="Q5849">
            <v>0</v>
          </cell>
        </row>
        <row r="5850">
          <cell r="N5850"/>
          <cell r="O5850"/>
          <cell r="P5850"/>
          <cell r="Q5850">
            <v>0</v>
          </cell>
        </row>
        <row r="5851">
          <cell r="N5851"/>
          <cell r="O5851"/>
          <cell r="P5851"/>
          <cell r="Q5851">
            <v>0</v>
          </cell>
        </row>
        <row r="5852">
          <cell r="N5852"/>
          <cell r="O5852"/>
          <cell r="P5852"/>
          <cell r="Q5852">
            <v>0</v>
          </cell>
        </row>
        <row r="5853">
          <cell r="N5853"/>
          <cell r="O5853"/>
          <cell r="P5853"/>
          <cell r="Q5853">
            <v>0</v>
          </cell>
        </row>
        <row r="5854">
          <cell r="N5854"/>
          <cell r="O5854"/>
          <cell r="P5854"/>
          <cell r="Q5854">
            <v>0</v>
          </cell>
        </row>
        <row r="5855">
          <cell r="N5855"/>
          <cell r="O5855"/>
          <cell r="P5855"/>
          <cell r="Q5855">
            <v>0</v>
          </cell>
        </row>
        <row r="5856">
          <cell r="N5856"/>
          <cell r="O5856"/>
          <cell r="P5856"/>
          <cell r="Q5856">
            <v>0</v>
          </cell>
        </row>
        <row r="5857">
          <cell r="N5857"/>
          <cell r="O5857"/>
          <cell r="P5857"/>
          <cell r="Q5857">
            <v>0</v>
          </cell>
        </row>
        <row r="5858">
          <cell r="N5858"/>
          <cell r="O5858"/>
          <cell r="P5858"/>
          <cell r="Q5858">
            <v>0</v>
          </cell>
        </row>
        <row r="5859">
          <cell r="N5859"/>
          <cell r="O5859"/>
          <cell r="P5859"/>
          <cell r="Q5859">
            <v>0</v>
          </cell>
        </row>
        <row r="5860">
          <cell r="N5860"/>
          <cell r="O5860"/>
          <cell r="P5860"/>
          <cell r="Q5860">
            <v>0</v>
          </cell>
        </row>
        <row r="5861">
          <cell r="N5861"/>
          <cell r="O5861"/>
          <cell r="P5861"/>
          <cell r="Q5861">
            <v>0</v>
          </cell>
        </row>
        <row r="5862">
          <cell r="N5862"/>
          <cell r="O5862"/>
          <cell r="P5862"/>
          <cell r="Q5862">
            <v>0</v>
          </cell>
        </row>
        <row r="5863">
          <cell r="N5863"/>
          <cell r="O5863"/>
          <cell r="P5863"/>
          <cell r="Q5863">
            <v>0</v>
          </cell>
        </row>
        <row r="5864">
          <cell r="N5864"/>
          <cell r="O5864"/>
          <cell r="P5864"/>
          <cell r="Q5864">
            <v>0</v>
          </cell>
        </row>
        <row r="5865">
          <cell r="N5865"/>
          <cell r="O5865"/>
          <cell r="P5865"/>
          <cell r="Q5865">
            <v>0</v>
          </cell>
        </row>
        <row r="5866">
          <cell r="N5866"/>
          <cell r="O5866"/>
          <cell r="P5866"/>
          <cell r="Q5866">
            <v>0</v>
          </cell>
        </row>
        <row r="5867">
          <cell r="N5867"/>
          <cell r="O5867"/>
          <cell r="P5867"/>
          <cell r="Q5867">
            <v>0</v>
          </cell>
        </row>
        <row r="5868">
          <cell r="N5868"/>
          <cell r="O5868"/>
          <cell r="P5868"/>
          <cell r="Q5868">
            <v>0</v>
          </cell>
        </row>
        <row r="5869">
          <cell r="N5869"/>
          <cell r="O5869"/>
          <cell r="P5869"/>
          <cell r="Q5869">
            <v>0</v>
          </cell>
        </row>
        <row r="5870">
          <cell r="N5870"/>
          <cell r="O5870"/>
          <cell r="P5870"/>
          <cell r="Q5870">
            <v>0</v>
          </cell>
        </row>
        <row r="5871">
          <cell r="N5871"/>
          <cell r="O5871"/>
          <cell r="P5871"/>
          <cell r="Q5871">
            <v>0</v>
          </cell>
        </row>
        <row r="5872">
          <cell r="N5872"/>
          <cell r="O5872"/>
          <cell r="P5872"/>
          <cell r="Q5872">
            <v>0</v>
          </cell>
        </row>
        <row r="5873">
          <cell r="N5873"/>
          <cell r="O5873"/>
          <cell r="P5873"/>
          <cell r="Q5873">
            <v>0</v>
          </cell>
        </row>
        <row r="5874">
          <cell r="N5874"/>
          <cell r="O5874"/>
          <cell r="P5874"/>
          <cell r="Q5874">
            <v>0</v>
          </cell>
        </row>
        <row r="5875">
          <cell r="N5875"/>
          <cell r="O5875"/>
          <cell r="P5875"/>
          <cell r="Q5875">
            <v>0</v>
          </cell>
        </row>
        <row r="5876">
          <cell r="N5876"/>
          <cell r="O5876"/>
          <cell r="P5876"/>
          <cell r="Q5876">
            <v>0</v>
          </cell>
        </row>
        <row r="5877">
          <cell r="N5877"/>
          <cell r="O5877"/>
          <cell r="P5877"/>
          <cell r="Q5877">
            <v>0</v>
          </cell>
        </row>
        <row r="5878">
          <cell r="N5878"/>
          <cell r="O5878"/>
          <cell r="P5878"/>
          <cell r="Q5878">
            <v>0</v>
          </cell>
        </row>
        <row r="5879">
          <cell r="N5879"/>
          <cell r="O5879"/>
          <cell r="P5879"/>
          <cell r="Q5879">
            <v>0</v>
          </cell>
        </row>
        <row r="5880">
          <cell r="N5880"/>
          <cell r="O5880"/>
          <cell r="P5880"/>
          <cell r="Q5880">
            <v>0</v>
          </cell>
        </row>
        <row r="5881">
          <cell r="N5881"/>
          <cell r="O5881"/>
          <cell r="P5881"/>
          <cell r="Q5881">
            <v>0</v>
          </cell>
        </row>
        <row r="5882">
          <cell r="N5882"/>
          <cell r="O5882"/>
          <cell r="P5882"/>
          <cell r="Q5882">
            <v>0</v>
          </cell>
        </row>
        <row r="5883">
          <cell r="N5883"/>
          <cell r="O5883"/>
          <cell r="P5883"/>
          <cell r="Q5883">
            <v>0</v>
          </cell>
        </row>
        <row r="5884">
          <cell r="N5884"/>
          <cell r="O5884"/>
          <cell r="P5884"/>
          <cell r="Q5884">
            <v>0</v>
          </cell>
        </row>
        <row r="5885">
          <cell r="N5885"/>
          <cell r="O5885"/>
          <cell r="P5885"/>
          <cell r="Q5885">
            <v>0</v>
          </cell>
        </row>
        <row r="5886">
          <cell r="N5886"/>
          <cell r="O5886"/>
          <cell r="P5886"/>
          <cell r="Q5886">
            <v>0</v>
          </cell>
        </row>
        <row r="5887">
          <cell r="N5887"/>
          <cell r="O5887"/>
          <cell r="P5887"/>
          <cell r="Q5887">
            <v>0</v>
          </cell>
        </row>
        <row r="5888">
          <cell r="N5888"/>
          <cell r="O5888"/>
          <cell r="P5888"/>
          <cell r="Q5888">
            <v>0</v>
          </cell>
        </row>
        <row r="5889">
          <cell r="N5889"/>
          <cell r="O5889"/>
          <cell r="P5889"/>
          <cell r="Q5889">
            <v>0</v>
          </cell>
        </row>
        <row r="5890">
          <cell r="N5890"/>
          <cell r="O5890"/>
          <cell r="P5890"/>
          <cell r="Q5890">
            <v>0</v>
          </cell>
        </row>
        <row r="5891">
          <cell r="N5891"/>
          <cell r="O5891"/>
          <cell r="P5891"/>
          <cell r="Q5891">
            <v>0</v>
          </cell>
        </row>
        <row r="5892">
          <cell r="N5892"/>
          <cell r="O5892"/>
          <cell r="P5892"/>
          <cell r="Q5892">
            <v>0</v>
          </cell>
        </row>
        <row r="5893">
          <cell r="N5893"/>
          <cell r="O5893"/>
          <cell r="P5893"/>
          <cell r="Q5893">
            <v>0</v>
          </cell>
        </row>
        <row r="5894">
          <cell r="N5894"/>
          <cell r="O5894"/>
          <cell r="P5894"/>
          <cell r="Q5894">
            <v>0</v>
          </cell>
        </row>
        <row r="5895">
          <cell r="N5895"/>
          <cell r="O5895"/>
          <cell r="P5895"/>
          <cell r="Q5895">
            <v>0</v>
          </cell>
        </row>
        <row r="5896">
          <cell r="N5896"/>
          <cell r="O5896"/>
          <cell r="P5896"/>
          <cell r="Q5896">
            <v>0</v>
          </cell>
        </row>
        <row r="5897">
          <cell r="N5897"/>
          <cell r="O5897"/>
          <cell r="P5897"/>
          <cell r="Q5897">
            <v>0</v>
          </cell>
        </row>
        <row r="5898">
          <cell r="N5898"/>
          <cell r="O5898"/>
          <cell r="P5898"/>
          <cell r="Q5898">
            <v>0</v>
          </cell>
        </row>
        <row r="5899">
          <cell r="N5899"/>
          <cell r="O5899"/>
          <cell r="P5899"/>
          <cell r="Q5899">
            <v>0</v>
          </cell>
        </row>
        <row r="5900">
          <cell r="N5900"/>
          <cell r="O5900"/>
          <cell r="P5900"/>
          <cell r="Q5900">
            <v>0</v>
          </cell>
        </row>
        <row r="5901">
          <cell r="N5901"/>
          <cell r="O5901"/>
          <cell r="P5901"/>
          <cell r="Q5901">
            <v>0</v>
          </cell>
        </row>
        <row r="5902">
          <cell r="N5902"/>
          <cell r="O5902"/>
          <cell r="P5902"/>
          <cell r="Q5902">
            <v>0</v>
          </cell>
        </row>
        <row r="5903">
          <cell r="N5903"/>
          <cell r="O5903"/>
          <cell r="P5903"/>
          <cell r="Q5903">
            <v>0</v>
          </cell>
        </row>
        <row r="5904">
          <cell r="N5904"/>
          <cell r="O5904"/>
          <cell r="P5904"/>
          <cell r="Q5904">
            <v>0</v>
          </cell>
        </row>
        <row r="5905">
          <cell r="N5905"/>
          <cell r="O5905"/>
          <cell r="P5905"/>
          <cell r="Q5905">
            <v>0</v>
          </cell>
        </row>
        <row r="5906">
          <cell r="N5906"/>
          <cell r="O5906"/>
          <cell r="P5906"/>
          <cell r="Q5906">
            <v>0</v>
          </cell>
        </row>
        <row r="5907">
          <cell r="N5907"/>
          <cell r="O5907"/>
          <cell r="P5907"/>
          <cell r="Q5907">
            <v>0</v>
          </cell>
        </row>
        <row r="5908">
          <cell r="N5908"/>
          <cell r="O5908"/>
          <cell r="P5908"/>
          <cell r="Q5908">
            <v>0</v>
          </cell>
        </row>
        <row r="5909">
          <cell r="N5909"/>
          <cell r="O5909"/>
          <cell r="P5909"/>
          <cell r="Q5909">
            <v>0</v>
          </cell>
        </row>
        <row r="5910">
          <cell r="N5910"/>
          <cell r="O5910"/>
          <cell r="P5910"/>
          <cell r="Q5910">
            <v>0</v>
          </cell>
        </row>
        <row r="5911">
          <cell r="N5911"/>
          <cell r="O5911"/>
          <cell r="P5911"/>
          <cell r="Q5911">
            <v>0</v>
          </cell>
        </row>
        <row r="5912">
          <cell r="N5912"/>
          <cell r="O5912"/>
          <cell r="P5912"/>
          <cell r="Q5912">
            <v>0</v>
          </cell>
        </row>
        <row r="5913">
          <cell r="N5913"/>
          <cell r="O5913"/>
          <cell r="P5913"/>
          <cell r="Q5913">
            <v>0</v>
          </cell>
        </row>
        <row r="5914">
          <cell r="N5914"/>
          <cell r="O5914"/>
          <cell r="P5914"/>
          <cell r="Q5914">
            <v>0</v>
          </cell>
        </row>
        <row r="5915">
          <cell r="N5915"/>
          <cell r="O5915"/>
          <cell r="P5915"/>
          <cell r="Q5915">
            <v>0</v>
          </cell>
        </row>
        <row r="5916">
          <cell r="N5916"/>
          <cell r="O5916"/>
          <cell r="P5916"/>
          <cell r="Q5916">
            <v>0</v>
          </cell>
        </row>
        <row r="5917">
          <cell r="N5917"/>
          <cell r="O5917"/>
          <cell r="P5917"/>
          <cell r="Q5917">
            <v>0</v>
          </cell>
        </row>
        <row r="5918">
          <cell r="N5918"/>
          <cell r="O5918"/>
          <cell r="P5918"/>
          <cell r="Q5918">
            <v>0</v>
          </cell>
        </row>
        <row r="5919">
          <cell r="N5919"/>
          <cell r="O5919"/>
          <cell r="P5919"/>
          <cell r="Q5919">
            <v>0</v>
          </cell>
        </row>
        <row r="5920">
          <cell r="N5920"/>
          <cell r="O5920"/>
          <cell r="P5920"/>
          <cell r="Q5920">
            <v>0</v>
          </cell>
        </row>
        <row r="5921">
          <cell r="N5921"/>
          <cell r="O5921"/>
          <cell r="P5921"/>
          <cell r="Q5921">
            <v>0</v>
          </cell>
        </row>
        <row r="5922">
          <cell r="N5922"/>
          <cell r="O5922"/>
          <cell r="P5922"/>
          <cell r="Q5922">
            <v>0</v>
          </cell>
        </row>
        <row r="5923">
          <cell r="N5923"/>
          <cell r="O5923"/>
          <cell r="P5923"/>
          <cell r="Q5923">
            <v>0</v>
          </cell>
        </row>
        <row r="5924">
          <cell r="N5924"/>
          <cell r="O5924"/>
          <cell r="P5924"/>
          <cell r="Q5924">
            <v>0</v>
          </cell>
        </row>
        <row r="5925">
          <cell r="N5925"/>
          <cell r="O5925"/>
          <cell r="P5925"/>
          <cell r="Q5925">
            <v>0</v>
          </cell>
        </row>
        <row r="5926">
          <cell r="N5926"/>
          <cell r="O5926"/>
          <cell r="P5926"/>
          <cell r="Q5926">
            <v>0</v>
          </cell>
        </row>
        <row r="5927">
          <cell r="N5927"/>
          <cell r="O5927"/>
          <cell r="P5927"/>
          <cell r="Q5927">
            <v>0</v>
          </cell>
        </row>
        <row r="5928">
          <cell r="N5928"/>
          <cell r="O5928"/>
          <cell r="P5928"/>
          <cell r="Q5928">
            <v>0</v>
          </cell>
        </row>
        <row r="5929">
          <cell r="N5929"/>
          <cell r="O5929"/>
          <cell r="P5929"/>
          <cell r="Q5929">
            <v>0</v>
          </cell>
        </row>
        <row r="5930">
          <cell r="N5930"/>
          <cell r="O5930"/>
          <cell r="P5930"/>
          <cell r="Q5930">
            <v>0</v>
          </cell>
        </row>
        <row r="5931">
          <cell r="N5931"/>
          <cell r="O5931"/>
          <cell r="P5931"/>
          <cell r="Q5931">
            <v>0</v>
          </cell>
        </row>
        <row r="5932">
          <cell r="N5932"/>
          <cell r="O5932"/>
          <cell r="P5932"/>
          <cell r="Q5932">
            <v>0</v>
          </cell>
        </row>
        <row r="5933">
          <cell r="N5933"/>
          <cell r="O5933"/>
          <cell r="P5933"/>
          <cell r="Q5933">
            <v>0</v>
          </cell>
        </row>
        <row r="5934">
          <cell r="N5934"/>
          <cell r="O5934"/>
          <cell r="P5934"/>
          <cell r="Q5934">
            <v>0</v>
          </cell>
        </row>
        <row r="5935">
          <cell r="N5935"/>
          <cell r="O5935"/>
          <cell r="P5935"/>
          <cell r="Q5935">
            <v>0</v>
          </cell>
        </row>
        <row r="5936">
          <cell r="N5936"/>
          <cell r="O5936"/>
          <cell r="P5936"/>
          <cell r="Q5936">
            <v>0</v>
          </cell>
        </row>
        <row r="5937">
          <cell r="N5937"/>
          <cell r="O5937"/>
          <cell r="P5937"/>
          <cell r="Q5937">
            <v>0</v>
          </cell>
        </row>
        <row r="5938">
          <cell r="N5938"/>
          <cell r="O5938"/>
          <cell r="P5938"/>
          <cell r="Q5938">
            <v>0</v>
          </cell>
        </row>
        <row r="5939">
          <cell r="N5939"/>
          <cell r="O5939"/>
          <cell r="P5939"/>
          <cell r="Q5939">
            <v>0</v>
          </cell>
        </row>
        <row r="5940">
          <cell r="N5940"/>
          <cell r="O5940"/>
          <cell r="P5940"/>
          <cell r="Q5940">
            <v>0</v>
          </cell>
        </row>
        <row r="5941">
          <cell r="N5941"/>
          <cell r="O5941"/>
          <cell r="P5941"/>
          <cell r="Q5941">
            <v>0</v>
          </cell>
        </row>
        <row r="5942">
          <cell r="N5942"/>
          <cell r="O5942"/>
          <cell r="P5942"/>
          <cell r="Q5942">
            <v>0</v>
          </cell>
        </row>
        <row r="5943">
          <cell r="N5943"/>
          <cell r="O5943"/>
          <cell r="P5943"/>
          <cell r="Q5943">
            <v>0</v>
          </cell>
        </row>
        <row r="5944">
          <cell r="N5944"/>
          <cell r="O5944"/>
          <cell r="P5944"/>
          <cell r="Q5944">
            <v>0</v>
          </cell>
        </row>
        <row r="5945">
          <cell r="N5945"/>
          <cell r="O5945"/>
          <cell r="P5945"/>
          <cell r="Q5945">
            <v>0</v>
          </cell>
        </row>
        <row r="5946">
          <cell r="N5946"/>
          <cell r="O5946"/>
          <cell r="P5946"/>
          <cell r="Q5946">
            <v>0</v>
          </cell>
        </row>
        <row r="5947">
          <cell r="N5947"/>
          <cell r="O5947"/>
          <cell r="P5947"/>
          <cell r="Q5947">
            <v>0</v>
          </cell>
        </row>
        <row r="5948">
          <cell r="N5948"/>
          <cell r="O5948"/>
          <cell r="P5948"/>
          <cell r="Q5948">
            <v>0</v>
          </cell>
        </row>
        <row r="5949">
          <cell r="N5949"/>
          <cell r="O5949"/>
          <cell r="P5949"/>
          <cell r="Q5949">
            <v>0</v>
          </cell>
        </row>
        <row r="5950">
          <cell r="N5950"/>
          <cell r="O5950"/>
          <cell r="P5950"/>
          <cell r="Q5950">
            <v>0</v>
          </cell>
        </row>
        <row r="5951">
          <cell r="N5951"/>
          <cell r="O5951"/>
          <cell r="P5951"/>
          <cell r="Q5951">
            <v>0</v>
          </cell>
        </row>
        <row r="5952">
          <cell r="N5952"/>
          <cell r="O5952"/>
          <cell r="P5952"/>
          <cell r="Q5952">
            <v>0</v>
          </cell>
        </row>
        <row r="5953">
          <cell r="N5953"/>
          <cell r="O5953"/>
          <cell r="P5953"/>
          <cell r="Q5953">
            <v>0</v>
          </cell>
        </row>
        <row r="5954">
          <cell r="N5954"/>
          <cell r="O5954"/>
          <cell r="P5954"/>
          <cell r="Q5954">
            <v>0</v>
          </cell>
        </row>
        <row r="5955">
          <cell r="N5955"/>
          <cell r="O5955"/>
          <cell r="P5955"/>
          <cell r="Q5955">
            <v>0</v>
          </cell>
        </row>
        <row r="5956">
          <cell r="N5956"/>
          <cell r="O5956"/>
          <cell r="P5956"/>
          <cell r="Q5956">
            <v>0</v>
          </cell>
        </row>
        <row r="5957">
          <cell r="N5957"/>
          <cell r="O5957"/>
          <cell r="P5957"/>
          <cell r="Q5957">
            <v>0</v>
          </cell>
        </row>
        <row r="5958">
          <cell r="N5958"/>
          <cell r="O5958"/>
          <cell r="P5958"/>
          <cell r="Q5958">
            <v>0</v>
          </cell>
        </row>
        <row r="5959">
          <cell r="N5959"/>
          <cell r="O5959"/>
          <cell r="P5959"/>
          <cell r="Q5959">
            <v>0</v>
          </cell>
        </row>
        <row r="5960">
          <cell r="N5960"/>
          <cell r="O5960"/>
          <cell r="P5960"/>
          <cell r="Q5960">
            <v>0</v>
          </cell>
        </row>
        <row r="5961">
          <cell r="N5961"/>
          <cell r="O5961"/>
          <cell r="P5961"/>
          <cell r="Q5961">
            <v>0</v>
          </cell>
        </row>
        <row r="5962">
          <cell r="N5962"/>
          <cell r="O5962"/>
          <cell r="P5962"/>
          <cell r="Q5962">
            <v>0</v>
          </cell>
        </row>
        <row r="5963">
          <cell r="N5963"/>
          <cell r="O5963"/>
          <cell r="P5963"/>
          <cell r="Q5963">
            <v>0</v>
          </cell>
        </row>
        <row r="5964">
          <cell r="N5964"/>
          <cell r="O5964"/>
          <cell r="P5964"/>
          <cell r="Q5964">
            <v>0</v>
          </cell>
        </row>
        <row r="5965">
          <cell r="N5965"/>
          <cell r="O5965"/>
          <cell r="P5965"/>
          <cell r="Q5965">
            <v>0</v>
          </cell>
        </row>
        <row r="5966">
          <cell r="N5966"/>
          <cell r="O5966"/>
          <cell r="P5966"/>
          <cell r="Q5966">
            <v>0</v>
          </cell>
        </row>
        <row r="5967">
          <cell r="N5967"/>
          <cell r="O5967"/>
          <cell r="P5967"/>
          <cell r="Q5967">
            <v>0</v>
          </cell>
        </row>
        <row r="5968">
          <cell r="N5968"/>
          <cell r="O5968"/>
          <cell r="P5968"/>
          <cell r="Q5968">
            <v>0</v>
          </cell>
        </row>
        <row r="5969">
          <cell r="N5969"/>
          <cell r="O5969"/>
          <cell r="P5969"/>
          <cell r="Q5969">
            <v>0</v>
          </cell>
        </row>
        <row r="5970">
          <cell r="N5970"/>
          <cell r="O5970"/>
          <cell r="P5970"/>
          <cell r="Q5970">
            <v>0</v>
          </cell>
        </row>
        <row r="5971">
          <cell r="N5971"/>
          <cell r="O5971"/>
          <cell r="P5971"/>
          <cell r="Q5971">
            <v>0</v>
          </cell>
        </row>
        <row r="5972">
          <cell r="N5972"/>
          <cell r="O5972"/>
          <cell r="P5972"/>
          <cell r="Q5972">
            <v>0</v>
          </cell>
        </row>
        <row r="5973">
          <cell r="N5973"/>
          <cell r="O5973"/>
          <cell r="P5973"/>
          <cell r="Q5973">
            <v>0</v>
          </cell>
        </row>
        <row r="5974">
          <cell r="N5974"/>
          <cell r="O5974"/>
          <cell r="P5974"/>
          <cell r="Q5974">
            <v>0</v>
          </cell>
        </row>
        <row r="5975">
          <cell r="N5975"/>
          <cell r="O5975"/>
          <cell r="P5975"/>
          <cell r="Q5975">
            <v>0</v>
          </cell>
        </row>
        <row r="5976">
          <cell r="N5976"/>
          <cell r="O5976"/>
          <cell r="P5976"/>
          <cell r="Q5976">
            <v>0</v>
          </cell>
        </row>
        <row r="5977">
          <cell r="N5977"/>
          <cell r="O5977"/>
          <cell r="P5977"/>
          <cell r="Q5977">
            <v>0</v>
          </cell>
        </row>
        <row r="5978">
          <cell r="N5978"/>
          <cell r="O5978"/>
          <cell r="P5978"/>
          <cell r="Q5978">
            <v>0</v>
          </cell>
        </row>
        <row r="5979">
          <cell r="N5979"/>
          <cell r="O5979"/>
          <cell r="P5979"/>
          <cell r="Q5979">
            <v>0</v>
          </cell>
        </row>
        <row r="5980">
          <cell r="N5980"/>
          <cell r="O5980"/>
          <cell r="P5980"/>
          <cell r="Q5980">
            <v>0</v>
          </cell>
        </row>
        <row r="5981">
          <cell r="N5981"/>
          <cell r="O5981"/>
          <cell r="P5981"/>
          <cell r="Q5981">
            <v>0</v>
          </cell>
        </row>
        <row r="5982">
          <cell r="N5982"/>
          <cell r="O5982"/>
          <cell r="P5982"/>
          <cell r="Q5982">
            <v>0</v>
          </cell>
        </row>
        <row r="5983">
          <cell r="N5983"/>
          <cell r="O5983"/>
          <cell r="P5983"/>
          <cell r="Q5983">
            <v>0</v>
          </cell>
        </row>
        <row r="5984">
          <cell r="N5984"/>
          <cell r="O5984"/>
          <cell r="P5984"/>
          <cell r="Q5984">
            <v>0</v>
          </cell>
        </row>
        <row r="5985">
          <cell r="N5985"/>
          <cell r="O5985"/>
          <cell r="P5985"/>
          <cell r="Q5985">
            <v>0</v>
          </cell>
        </row>
        <row r="5986">
          <cell r="N5986"/>
          <cell r="O5986"/>
          <cell r="P5986"/>
          <cell r="Q5986">
            <v>0</v>
          </cell>
        </row>
        <row r="5987">
          <cell r="N5987"/>
          <cell r="O5987"/>
          <cell r="P5987"/>
          <cell r="Q5987">
            <v>0</v>
          </cell>
        </row>
        <row r="5988">
          <cell r="N5988"/>
          <cell r="O5988"/>
          <cell r="P5988"/>
          <cell r="Q5988">
            <v>0</v>
          </cell>
        </row>
        <row r="5989">
          <cell r="N5989"/>
          <cell r="O5989"/>
          <cell r="P5989"/>
          <cell r="Q5989">
            <v>0</v>
          </cell>
        </row>
        <row r="5990">
          <cell r="N5990"/>
          <cell r="O5990"/>
          <cell r="P5990"/>
          <cell r="Q5990">
            <v>0</v>
          </cell>
        </row>
        <row r="5991">
          <cell r="N5991"/>
          <cell r="O5991"/>
          <cell r="P5991"/>
          <cell r="Q5991">
            <v>0</v>
          </cell>
        </row>
        <row r="5992">
          <cell r="N5992"/>
          <cell r="O5992"/>
          <cell r="P5992"/>
          <cell r="Q5992">
            <v>0</v>
          </cell>
        </row>
        <row r="5993">
          <cell r="N5993"/>
          <cell r="O5993"/>
          <cell r="P5993"/>
          <cell r="Q5993">
            <v>0</v>
          </cell>
        </row>
        <row r="5994">
          <cell r="N5994"/>
          <cell r="O5994"/>
          <cell r="P5994"/>
          <cell r="Q5994">
            <v>0</v>
          </cell>
        </row>
        <row r="5995">
          <cell r="N5995"/>
          <cell r="O5995"/>
          <cell r="P5995"/>
          <cell r="Q5995">
            <v>0</v>
          </cell>
        </row>
        <row r="5996">
          <cell r="N5996"/>
          <cell r="O5996"/>
          <cell r="P5996"/>
          <cell r="Q5996">
            <v>0</v>
          </cell>
        </row>
        <row r="5997">
          <cell r="N5997"/>
          <cell r="O5997"/>
          <cell r="P5997"/>
          <cell r="Q5997">
            <v>0</v>
          </cell>
        </row>
        <row r="5998">
          <cell r="N5998"/>
          <cell r="O5998"/>
          <cell r="P5998"/>
          <cell r="Q5998">
            <v>0</v>
          </cell>
        </row>
        <row r="5999">
          <cell r="N5999"/>
          <cell r="O5999"/>
          <cell r="P5999"/>
          <cell r="Q5999">
            <v>0</v>
          </cell>
        </row>
        <row r="6000">
          <cell r="N6000"/>
          <cell r="O6000"/>
          <cell r="P6000"/>
          <cell r="Q6000">
            <v>0</v>
          </cell>
        </row>
        <row r="6001">
          <cell r="N6001"/>
          <cell r="O6001"/>
          <cell r="P6001"/>
          <cell r="Q6001">
            <v>0</v>
          </cell>
        </row>
        <row r="6002">
          <cell r="N6002"/>
          <cell r="O6002"/>
          <cell r="P6002"/>
          <cell r="Q6002">
            <v>0</v>
          </cell>
        </row>
        <row r="6003">
          <cell r="N6003"/>
          <cell r="O6003"/>
          <cell r="P6003"/>
          <cell r="Q6003">
            <v>0</v>
          </cell>
        </row>
        <row r="6004">
          <cell r="N6004"/>
          <cell r="O6004"/>
          <cell r="P6004"/>
          <cell r="Q6004">
            <v>0</v>
          </cell>
        </row>
        <row r="6005">
          <cell r="N6005"/>
          <cell r="O6005"/>
          <cell r="P6005"/>
          <cell r="Q6005">
            <v>0</v>
          </cell>
        </row>
        <row r="6006">
          <cell r="N6006"/>
          <cell r="O6006"/>
          <cell r="P6006"/>
          <cell r="Q6006">
            <v>0</v>
          </cell>
        </row>
        <row r="6007">
          <cell r="N6007"/>
          <cell r="O6007"/>
          <cell r="P6007"/>
          <cell r="Q6007">
            <v>0</v>
          </cell>
        </row>
        <row r="6008">
          <cell r="N6008"/>
          <cell r="O6008"/>
          <cell r="P6008"/>
          <cell r="Q6008">
            <v>0</v>
          </cell>
        </row>
        <row r="6009">
          <cell r="N6009"/>
          <cell r="O6009"/>
          <cell r="P6009"/>
          <cell r="Q6009">
            <v>0</v>
          </cell>
        </row>
        <row r="6010">
          <cell r="N6010"/>
          <cell r="O6010"/>
          <cell r="P6010"/>
          <cell r="Q6010">
            <v>0</v>
          </cell>
        </row>
        <row r="6011">
          <cell r="N6011"/>
          <cell r="O6011"/>
          <cell r="P6011"/>
          <cell r="Q6011">
            <v>0</v>
          </cell>
        </row>
        <row r="6012">
          <cell r="N6012"/>
          <cell r="O6012"/>
          <cell r="P6012"/>
          <cell r="Q6012">
            <v>0</v>
          </cell>
        </row>
        <row r="6013">
          <cell r="N6013"/>
          <cell r="O6013"/>
          <cell r="P6013"/>
          <cell r="Q6013">
            <v>0</v>
          </cell>
        </row>
        <row r="6014">
          <cell r="N6014"/>
          <cell r="O6014"/>
          <cell r="P6014"/>
          <cell r="Q6014">
            <v>0</v>
          </cell>
        </row>
        <row r="6015">
          <cell r="N6015"/>
          <cell r="O6015"/>
          <cell r="P6015"/>
          <cell r="Q6015">
            <v>0</v>
          </cell>
        </row>
        <row r="6016">
          <cell r="N6016"/>
          <cell r="O6016"/>
          <cell r="P6016"/>
          <cell r="Q6016">
            <v>0</v>
          </cell>
        </row>
        <row r="6017">
          <cell r="N6017"/>
          <cell r="O6017"/>
          <cell r="P6017"/>
          <cell r="Q6017">
            <v>0</v>
          </cell>
        </row>
        <row r="6018">
          <cell r="N6018"/>
          <cell r="O6018"/>
          <cell r="P6018"/>
          <cell r="Q6018">
            <v>0</v>
          </cell>
        </row>
        <row r="6019">
          <cell r="N6019"/>
          <cell r="O6019"/>
          <cell r="P6019"/>
          <cell r="Q6019">
            <v>0</v>
          </cell>
        </row>
        <row r="6020">
          <cell r="N6020"/>
          <cell r="O6020"/>
          <cell r="P6020"/>
          <cell r="Q6020">
            <v>0</v>
          </cell>
        </row>
        <row r="6021">
          <cell r="N6021"/>
          <cell r="O6021"/>
          <cell r="P6021"/>
          <cell r="Q6021">
            <v>0</v>
          </cell>
        </row>
        <row r="6022">
          <cell r="N6022"/>
          <cell r="O6022"/>
          <cell r="P6022"/>
          <cell r="Q6022">
            <v>0</v>
          </cell>
        </row>
        <row r="6023">
          <cell r="N6023"/>
          <cell r="O6023"/>
          <cell r="P6023"/>
          <cell r="Q6023">
            <v>0</v>
          </cell>
        </row>
        <row r="6024">
          <cell r="N6024"/>
          <cell r="O6024"/>
          <cell r="P6024"/>
          <cell r="Q6024">
            <v>0</v>
          </cell>
        </row>
        <row r="6025">
          <cell r="N6025"/>
          <cell r="O6025"/>
          <cell r="P6025"/>
          <cell r="Q6025">
            <v>0</v>
          </cell>
        </row>
        <row r="6026">
          <cell r="N6026"/>
          <cell r="O6026"/>
          <cell r="P6026"/>
          <cell r="Q6026">
            <v>0</v>
          </cell>
        </row>
        <row r="6027">
          <cell r="N6027"/>
          <cell r="O6027"/>
          <cell r="P6027"/>
          <cell r="Q6027">
            <v>0</v>
          </cell>
        </row>
        <row r="6028">
          <cell r="N6028"/>
          <cell r="O6028"/>
          <cell r="P6028"/>
          <cell r="Q6028">
            <v>0</v>
          </cell>
        </row>
        <row r="6029">
          <cell r="N6029"/>
          <cell r="O6029"/>
          <cell r="P6029"/>
          <cell r="Q6029">
            <v>0</v>
          </cell>
        </row>
        <row r="6030">
          <cell r="N6030"/>
          <cell r="O6030"/>
          <cell r="P6030"/>
          <cell r="Q6030">
            <v>0</v>
          </cell>
        </row>
        <row r="6031">
          <cell r="N6031"/>
          <cell r="O6031"/>
          <cell r="P6031"/>
          <cell r="Q6031">
            <v>0</v>
          </cell>
        </row>
        <row r="6032">
          <cell r="N6032"/>
          <cell r="O6032"/>
          <cell r="P6032"/>
          <cell r="Q6032">
            <v>0</v>
          </cell>
        </row>
        <row r="6033">
          <cell r="N6033"/>
          <cell r="O6033"/>
          <cell r="P6033"/>
          <cell r="Q6033">
            <v>0</v>
          </cell>
        </row>
        <row r="6034">
          <cell r="N6034"/>
          <cell r="O6034"/>
          <cell r="P6034"/>
          <cell r="Q6034">
            <v>0</v>
          </cell>
        </row>
        <row r="6035">
          <cell r="N6035"/>
          <cell r="O6035"/>
          <cell r="P6035"/>
          <cell r="Q6035">
            <v>0</v>
          </cell>
        </row>
        <row r="6036">
          <cell r="N6036"/>
          <cell r="O6036"/>
          <cell r="P6036"/>
          <cell r="Q6036">
            <v>0</v>
          </cell>
        </row>
        <row r="6037">
          <cell r="N6037"/>
          <cell r="O6037"/>
          <cell r="P6037"/>
          <cell r="Q6037">
            <v>0</v>
          </cell>
        </row>
        <row r="6038">
          <cell r="N6038"/>
          <cell r="O6038"/>
          <cell r="P6038"/>
          <cell r="Q6038">
            <v>0</v>
          </cell>
        </row>
        <row r="6039">
          <cell r="N6039"/>
          <cell r="O6039"/>
          <cell r="P6039"/>
          <cell r="Q6039">
            <v>0</v>
          </cell>
        </row>
        <row r="6040">
          <cell r="N6040"/>
          <cell r="O6040"/>
          <cell r="P6040"/>
          <cell r="Q6040">
            <v>0</v>
          </cell>
        </row>
        <row r="6041">
          <cell r="N6041"/>
          <cell r="O6041"/>
          <cell r="P6041"/>
          <cell r="Q6041">
            <v>0</v>
          </cell>
        </row>
        <row r="6042">
          <cell r="N6042"/>
          <cell r="O6042"/>
          <cell r="P6042"/>
          <cell r="Q6042">
            <v>0</v>
          </cell>
        </row>
        <row r="6043">
          <cell r="N6043"/>
          <cell r="O6043"/>
          <cell r="P6043"/>
          <cell r="Q6043">
            <v>0</v>
          </cell>
        </row>
        <row r="6044">
          <cell r="N6044"/>
          <cell r="O6044"/>
          <cell r="P6044"/>
          <cell r="Q6044">
            <v>0</v>
          </cell>
        </row>
        <row r="6045">
          <cell r="N6045"/>
          <cell r="O6045"/>
          <cell r="P6045"/>
          <cell r="Q6045">
            <v>0</v>
          </cell>
        </row>
        <row r="6046">
          <cell r="N6046"/>
          <cell r="O6046"/>
          <cell r="P6046"/>
          <cell r="Q6046">
            <v>0</v>
          </cell>
        </row>
        <row r="6047">
          <cell r="N6047"/>
          <cell r="O6047"/>
          <cell r="P6047"/>
          <cell r="Q6047">
            <v>0</v>
          </cell>
        </row>
        <row r="6048">
          <cell r="N6048"/>
          <cell r="O6048"/>
          <cell r="P6048"/>
          <cell r="Q6048">
            <v>0</v>
          </cell>
        </row>
        <row r="6049">
          <cell r="N6049"/>
          <cell r="O6049"/>
          <cell r="P6049"/>
          <cell r="Q6049">
            <v>0</v>
          </cell>
        </row>
        <row r="6050">
          <cell r="N6050"/>
          <cell r="O6050"/>
          <cell r="P6050"/>
          <cell r="Q6050">
            <v>0</v>
          </cell>
        </row>
        <row r="6051">
          <cell r="N6051"/>
          <cell r="O6051"/>
          <cell r="P6051"/>
          <cell r="Q6051">
            <v>0</v>
          </cell>
        </row>
        <row r="6052">
          <cell r="N6052"/>
          <cell r="O6052"/>
          <cell r="P6052"/>
          <cell r="Q6052">
            <v>0</v>
          </cell>
        </row>
        <row r="6053">
          <cell r="N6053"/>
          <cell r="O6053"/>
          <cell r="P6053"/>
          <cell r="Q6053">
            <v>0</v>
          </cell>
        </row>
        <row r="6054">
          <cell r="N6054"/>
          <cell r="O6054"/>
          <cell r="P6054"/>
          <cell r="Q6054">
            <v>0</v>
          </cell>
        </row>
        <row r="6055">
          <cell r="N6055"/>
          <cell r="O6055"/>
          <cell r="P6055"/>
          <cell r="Q6055">
            <v>0</v>
          </cell>
        </row>
        <row r="6056">
          <cell r="N6056"/>
          <cell r="O6056"/>
          <cell r="P6056"/>
          <cell r="Q6056">
            <v>0</v>
          </cell>
        </row>
        <row r="6057">
          <cell r="N6057"/>
          <cell r="O6057"/>
          <cell r="P6057"/>
          <cell r="Q6057">
            <v>0</v>
          </cell>
        </row>
        <row r="6058">
          <cell r="N6058"/>
          <cell r="O6058"/>
          <cell r="P6058"/>
          <cell r="Q6058">
            <v>0</v>
          </cell>
        </row>
        <row r="6059">
          <cell r="N6059"/>
          <cell r="O6059"/>
          <cell r="P6059"/>
          <cell r="Q6059">
            <v>0</v>
          </cell>
        </row>
        <row r="6060">
          <cell r="N6060"/>
          <cell r="O6060"/>
          <cell r="P6060"/>
          <cell r="Q6060">
            <v>0</v>
          </cell>
        </row>
        <row r="6061">
          <cell r="N6061"/>
          <cell r="O6061"/>
          <cell r="P6061"/>
          <cell r="Q6061">
            <v>0</v>
          </cell>
        </row>
        <row r="6062">
          <cell r="N6062"/>
          <cell r="O6062"/>
          <cell r="P6062"/>
          <cell r="Q6062">
            <v>0</v>
          </cell>
        </row>
        <row r="6063">
          <cell r="N6063"/>
          <cell r="O6063"/>
          <cell r="P6063"/>
          <cell r="Q6063">
            <v>0</v>
          </cell>
        </row>
        <row r="6064">
          <cell r="N6064"/>
          <cell r="O6064"/>
          <cell r="P6064"/>
          <cell r="Q6064">
            <v>0</v>
          </cell>
        </row>
        <row r="6065">
          <cell r="N6065"/>
          <cell r="O6065"/>
          <cell r="P6065"/>
          <cell r="Q6065">
            <v>0</v>
          </cell>
        </row>
        <row r="6066">
          <cell r="N6066"/>
          <cell r="O6066"/>
          <cell r="P6066"/>
          <cell r="Q6066">
            <v>0</v>
          </cell>
        </row>
        <row r="6067">
          <cell r="N6067"/>
          <cell r="O6067"/>
          <cell r="P6067"/>
          <cell r="Q6067">
            <v>0</v>
          </cell>
        </row>
        <row r="6068">
          <cell r="N6068"/>
          <cell r="O6068"/>
          <cell r="P6068"/>
          <cell r="Q6068">
            <v>0</v>
          </cell>
        </row>
        <row r="6069">
          <cell r="N6069"/>
          <cell r="O6069"/>
          <cell r="P6069"/>
          <cell r="Q6069">
            <v>0</v>
          </cell>
        </row>
        <row r="6070">
          <cell r="N6070"/>
          <cell r="O6070"/>
          <cell r="P6070"/>
          <cell r="Q6070">
            <v>0</v>
          </cell>
        </row>
        <row r="6071">
          <cell r="N6071"/>
          <cell r="O6071"/>
          <cell r="P6071"/>
          <cell r="Q6071">
            <v>0</v>
          </cell>
        </row>
        <row r="6072">
          <cell r="N6072"/>
          <cell r="O6072"/>
          <cell r="P6072"/>
          <cell r="Q6072">
            <v>0</v>
          </cell>
        </row>
        <row r="6073">
          <cell r="N6073"/>
          <cell r="O6073"/>
          <cell r="P6073"/>
          <cell r="Q6073">
            <v>0</v>
          </cell>
        </row>
        <row r="6074">
          <cell r="N6074"/>
          <cell r="O6074"/>
          <cell r="P6074"/>
          <cell r="Q6074">
            <v>0</v>
          </cell>
        </row>
        <row r="6075">
          <cell r="N6075"/>
          <cell r="O6075"/>
          <cell r="P6075"/>
          <cell r="Q6075">
            <v>0</v>
          </cell>
        </row>
        <row r="6076">
          <cell r="N6076"/>
          <cell r="O6076"/>
          <cell r="P6076"/>
          <cell r="Q6076">
            <v>0</v>
          </cell>
        </row>
        <row r="6077">
          <cell r="N6077"/>
          <cell r="O6077"/>
          <cell r="P6077"/>
          <cell r="Q6077">
            <v>0</v>
          </cell>
        </row>
        <row r="6078">
          <cell r="N6078"/>
          <cell r="O6078"/>
          <cell r="P6078"/>
          <cell r="Q6078">
            <v>0</v>
          </cell>
        </row>
        <row r="6079">
          <cell r="N6079"/>
          <cell r="O6079"/>
          <cell r="P6079"/>
          <cell r="Q6079">
            <v>0</v>
          </cell>
        </row>
        <row r="6080">
          <cell r="N6080"/>
          <cell r="O6080"/>
          <cell r="P6080"/>
          <cell r="Q6080">
            <v>0</v>
          </cell>
        </row>
        <row r="6081">
          <cell r="N6081"/>
          <cell r="O6081"/>
          <cell r="P6081"/>
          <cell r="Q6081">
            <v>0</v>
          </cell>
        </row>
        <row r="6082">
          <cell r="N6082"/>
          <cell r="O6082"/>
          <cell r="P6082"/>
          <cell r="Q6082">
            <v>0</v>
          </cell>
        </row>
        <row r="6083">
          <cell r="N6083"/>
          <cell r="O6083"/>
          <cell r="P6083"/>
          <cell r="Q6083">
            <v>0</v>
          </cell>
        </row>
        <row r="6084">
          <cell r="N6084"/>
          <cell r="O6084"/>
          <cell r="P6084"/>
          <cell r="Q6084">
            <v>0</v>
          </cell>
        </row>
        <row r="6085">
          <cell r="N6085"/>
          <cell r="O6085"/>
          <cell r="P6085"/>
          <cell r="Q6085">
            <v>0</v>
          </cell>
        </row>
        <row r="6086">
          <cell r="N6086"/>
          <cell r="O6086"/>
          <cell r="P6086"/>
          <cell r="Q6086">
            <v>0</v>
          </cell>
        </row>
        <row r="6087">
          <cell r="N6087"/>
          <cell r="O6087"/>
          <cell r="P6087"/>
          <cell r="Q6087">
            <v>0</v>
          </cell>
        </row>
        <row r="6088">
          <cell r="N6088"/>
          <cell r="O6088"/>
          <cell r="P6088"/>
          <cell r="Q6088">
            <v>0</v>
          </cell>
        </row>
        <row r="6089">
          <cell r="N6089"/>
          <cell r="O6089"/>
          <cell r="P6089"/>
          <cell r="Q6089">
            <v>0</v>
          </cell>
        </row>
        <row r="6090">
          <cell r="N6090"/>
          <cell r="O6090"/>
          <cell r="P6090"/>
          <cell r="Q6090">
            <v>0</v>
          </cell>
        </row>
        <row r="6091">
          <cell r="N6091"/>
          <cell r="O6091"/>
          <cell r="P6091"/>
          <cell r="Q6091">
            <v>0</v>
          </cell>
        </row>
        <row r="6092">
          <cell r="N6092"/>
          <cell r="O6092"/>
          <cell r="P6092"/>
          <cell r="Q6092">
            <v>0</v>
          </cell>
        </row>
        <row r="6093">
          <cell r="N6093"/>
          <cell r="O6093"/>
          <cell r="P6093"/>
          <cell r="Q6093">
            <v>0</v>
          </cell>
        </row>
        <row r="6094">
          <cell r="N6094"/>
          <cell r="O6094"/>
          <cell r="P6094"/>
          <cell r="Q6094">
            <v>0</v>
          </cell>
        </row>
        <row r="6095">
          <cell r="N6095"/>
          <cell r="O6095"/>
          <cell r="P6095"/>
          <cell r="Q6095">
            <v>0</v>
          </cell>
        </row>
        <row r="6096">
          <cell r="N6096"/>
          <cell r="O6096"/>
          <cell r="P6096"/>
          <cell r="Q6096">
            <v>0</v>
          </cell>
        </row>
        <row r="6097">
          <cell r="N6097"/>
          <cell r="O6097"/>
          <cell r="P6097"/>
          <cell r="Q6097">
            <v>0</v>
          </cell>
        </row>
        <row r="6098">
          <cell r="N6098"/>
          <cell r="O6098"/>
          <cell r="P6098"/>
          <cell r="Q6098">
            <v>0</v>
          </cell>
        </row>
        <row r="6099">
          <cell r="N6099"/>
          <cell r="O6099"/>
          <cell r="P6099"/>
          <cell r="Q6099">
            <v>0</v>
          </cell>
        </row>
        <row r="6100">
          <cell r="N6100"/>
          <cell r="O6100"/>
          <cell r="P6100"/>
          <cell r="Q6100">
            <v>0</v>
          </cell>
        </row>
        <row r="6101">
          <cell r="N6101"/>
          <cell r="O6101"/>
          <cell r="P6101"/>
          <cell r="Q6101">
            <v>0</v>
          </cell>
        </row>
        <row r="6102">
          <cell r="N6102"/>
          <cell r="O6102"/>
          <cell r="P6102"/>
          <cell r="Q6102">
            <v>0</v>
          </cell>
        </row>
        <row r="6103">
          <cell r="N6103"/>
          <cell r="O6103"/>
          <cell r="P6103"/>
          <cell r="Q6103">
            <v>0</v>
          </cell>
        </row>
        <row r="6104">
          <cell r="N6104"/>
          <cell r="O6104"/>
          <cell r="P6104"/>
          <cell r="Q6104">
            <v>0</v>
          </cell>
        </row>
        <row r="6105">
          <cell r="N6105"/>
          <cell r="O6105"/>
          <cell r="P6105"/>
          <cell r="Q6105">
            <v>0</v>
          </cell>
        </row>
        <row r="6106">
          <cell r="N6106"/>
          <cell r="O6106"/>
          <cell r="P6106"/>
          <cell r="Q6106">
            <v>0</v>
          </cell>
        </row>
        <row r="6107">
          <cell r="N6107"/>
          <cell r="O6107"/>
          <cell r="P6107"/>
          <cell r="Q6107">
            <v>0</v>
          </cell>
        </row>
        <row r="6108">
          <cell r="N6108"/>
          <cell r="O6108"/>
          <cell r="P6108"/>
          <cell r="Q6108">
            <v>0</v>
          </cell>
        </row>
        <row r="6109">
          <cell r="N6109"/>
          <cell r="O6109"/>
          <cell r="P6109"/>
          <cell r="Q6109">
            <v>0</v>
          </cell>
        </row>
        <row r="6110">
          <cell r="N6110"/>
          <cell r="O6110"/>
          <cell r="P6110"/>
          <cell r="Q6110">
            <v>0</v>
          </cell>
        </row>
        <row r="6111">
          <cell r="N6111"/>
          <cell r="O6111"/>
          <cell r="P6111"/>
          <cell r="Q6111">
            <v>0</v>
          </cell>
        </row>
        <row r="6112">
          <cell r="N6112"/>
          <cell r="O6112"/>
          <cell r="P6112"/>
          <cell r="Q6112">
            <v>0</v>
          </cell>
        </row>
        <row r="6113">
          <cell r="N6113"/>
          <cell r="O6113"/>
          <cell r="P6113"/>
          <cell r="Q6113">
            <v>0</v>
          </cell>
        </row>
        <row r="6114">
          <cell r="N6114"/>
          <cell r="O6114"/>
          <cell r="P6114"/>
          <cell r="Q6114">
            <v>0</v>
          </cell>
        </row>
        <row r="6115">
          <cell r="N6115"/>
          <cell r="O6115"/>
          <cell r="P6115"/>
          <cell r="Q6115">
            <v>0</v>
          </cell>
        </row>
        <row r="6116">
          <cell r="N6116"/>
          <cell r="O6116"/>
          <cell r="P6116"/>
          <cell r="Q6116">
            <v>0</v>
          </cell>
        </row>
        <row r="6117">
          <cell r="N6117"/>
          <cell r="O6117"/>
          <cell r="P6117"/>
          <cell r="Q6117">
            <v>0</v>
          </cell>
        </row>
        <row r="6118">
          <cell r="N6118"/>
          <cell r="O6118"/>
          <cell r="P6118"/>
          <cell r="Q6118">
            <v>0</v>
          </cell>
        </row>
        <row r="6119">
          <cell r="N6119"/>
          <cell r="O6119"/>
          <cell r="P6119"/>
          <cell r="Q6119">
            <v>0</v>
          </cell>
        </row>
        <row r="6120">
          <cell r="N6120"/>
          <cell r="O6120"/>
          <cell r="P6120"/>
          <cell r="Q6120">
            <v>0</v>
          </cell>
        </row>
        <row r="6121">
          <cell r="N6121"/>
          <cell r="O6121"/>
          <cell r="P6121"/>
          <cell r="Q6121">
            <v>0</v>
          </cell>
        </row>
        <row r="6122">
          <cell r="N6122"/>
          <cell r="O6122"/>
          <cell r="P6122"/>
          <cell r="Q6122">
            <v>0</v>
          </cell>
        </row>
        <row r="6123">
          <cell r="N6123"/>
          <cell r="O6123"/>
          <cell r="P6123"/>
          <cell r="Q6123">
            <v>0</v>
          </cell>
        </row>
        <row r="6124">
          <cell r="N6124"/>
          <cell r="O6124"/>
          <cell r="P6124"/>
          <cell r="Q6124">
            <v>0</v>
          </cell>
        </row>
        <row r="6125">
          <cell r="N6125"/>
          <cell r="O6125"/>
          <cell r="P6125"/>
          <cell r="Q6125">
            <v>0</v>
          </cell>
        </row>
        <row r="6126">
          <cell r="N6126"/>
          <cell r="O6126"/>
          <cell r="P6126"/>
          <cell r="Q6126">
            <v>0</v>
          </cell>
        </row>
        <row r="6127">
          <cell r="N6127"/>
          <cell r="O6127"/>
          <cell r="P6127"/>
          <cell r="Q6127">
            <v>0</v>
          </cell>
        </row>
        <row r="6128">
          <cell r="N6128"/>
          <cell r="O6128"/>
          <cell r="P6128"/>
          <cell r="Q6128">
            <v>0</v>
          </cell>
        </row>
        <row r="6129">
          <cell r="N6129"/>
          <cell r="O6129"/>
          <cell r="P6129"/>
          <cell r="Q6129">
            <v>0</v>
          </cell>
        </row>
        <row r="6130">
          <cell r="N6130"/>
          <cell r="O6130"/>
          <cell r="P6130"/>
          <cell r="Q6130">
            <v>0</v>
          </cell>
        </row>
        <row r="6131">
          <cell r="N6131"/>
          <cell r="O6131"/>
          <cell r="P6131"/>
          <cell r="Q6131">
            <v>0</v>
          </cell>
        </row>
        <row r="6132">
          <cell r="N6132"/>
          <cell r="O6132"/>
          <cell r="P6132"/>
          <cell r="Q6132">
            <v>0</v>
          </cell>
        </row>
        <row r="6133">
          <cell r="N6133"/>
          <cell r="O6133"/>
          <cell r="P6133"/>
          <cell r="Q6133">
            <v>0</v>
          </cell>
        </row>
        <row r="6134">
          <cell r="N6134"/>
          <cell r="O6134"/>
          <cell r="P6134"/>
          <cell r="Q6134">
            <v>0</v>
          </cell>
        </row>
        <row r="6135">
          <cell r="N6135"/>
          <cell r="O6135"/>
          <cell r="P6135"/>
          <cell r="Q6135">
            <v>0</v>
          </cell>
        </row>
        <row r="6136">
          <cell r="N6136"/>
          <cell r="O6136"/>
          <cell r="P6136"/>
          <cell r="Q6136">
            <v>0</v>
          </cell>
        </row>
        <row r="6137">
          <cell r="N6137"/>
          <cell r="O6137"/>
          <cell r="P6137"/>
          <cell r="Q6137">
            <v>0</v>
          </cell>
        </row>
        <row r="6138">
          <cell r="N6138"/>
          <cell r="O6138"/>
          <cell r="P6138"/>
          <cell r="Q6138">
            <v>0</v>
          </cell>
        </row>
        <row r="6139">
          <cell r="N6139"/>
          <cell r="O6139"/>
          <cell r="P6139"/>
          <cell r="Q6139">
            <v>0</v>
          </cell>
        </row>
        <row r="6140">
          <cell r="N6140"/>
          <cell r="O6140"/>
          <cell r="P6140"/>
          <cell r="Q6140">
            <v>0</v>
          </cell>
        </row>
        <row r="6141">
          <cell r="N6141"/>
          <cell r="O6141"/>
          <cell r="P6141"/>
          <cell r="Q6141">
            <v>0</v>
          </cell>
        </row>
        <row r="6142">
          <cell r="N6142"/>
          <cell r="O6142"/>
          <cell r="P6142"/>
          <cell r="Q6142">
            <v>0</v>
          </cell>
        </row>
        <row r="6143">
          <cell r="N6143"/>
          <cell r="O6143"/>
          <cell r="P6143"/>
          <cell r="Q6143">
            <v>0</v>
          </cell>
        </row>
        <row r="6144">
          <cell r="N6144"/>
          <cell r="O6144"/>
          <cell r="P6144"/>
          <cell r="Q6144">
            <v>0</v>
          </cell>
        </row>
        <row r="6145">
          <cell r="N6145"/>
          <cell r="O6145"/>
          <cell r="P6145"/>
          <cell r="Q6145">
            <v>0</v>
          </cell>
        </row>
        <row r="6146">
          <cell r="N6146"/>
          <cell r="O6146"/>
          <cell r="P6146"/>
          <cell r="Q6146">
            <v>0</v>
          </cell>
        </row>
        <row r="6147">
          <cell r="N6147"/>
          <cell r="O6147"/>
          <cell r="P6147"/>
          <cell r="Q6147">
            <v>0</v>
          </cell>
        </row>
        <row r="6148">
          <cell r="N6148"/>
          <cell r="O6148"/>
          <cell r="P6148"/>
          <cell r="Q6148">
            <v>0</v>
          </cell>
        </row>
        <row r="6149">
          <cell r="N6149"/>
          <cell r="O6149"/>
          <cell r="P6149"/>
          <cell r="Q6149">
            <v>0</v>
          </cell>
        </row>
        <row r="6150">
          <cell r="N6150"/>
          <cell r="O6150"/>
          <cell r="P6150"/>
          <cell r="Q6150">
            <v>0</v>
          </cell>
        </row>
        <row r="6151">
          <cell r="N6151"/>
          <cell r="O6151"/>
          <cell r="P6151"/>
          <cell r="Q6151">
            <v>0</v>
          </cell>
        </row>
        <row r="6152">
          <cell r="N6152"/>
          <cell r="O6152"/>
          <cell r="P6152"/>
          <cell r="Q6152">
            <v>0</v>
          </cell>
        </row>
        <row r="6153">
          <cell r="N6153"/>
          <cell r="O6153"/>
          <cell r="P6153"/>
          <cell r="Q6153">
            <v>0</v>
          </cell>
        </row>
        <row r="6154">
          <cell r="N6154"/>
          <cell r="O6154"/>
          <cell r="P6154"/>
          <cell r="Q6154">
            <v>0</v>
          </cell>
        </row>
        <row r="6155">
          <cell r="N6155"/>
          <cell r="O6155"/>
          <cell r="P6155"/>
          <cell r="Q6155">
            <v>0</v>
          </cell>
        </row>
        <row r="6156">
          <cell r="N6156"/>
          <cell r="O6156"/>
          <cell r="P6156"/>
          <cell r="Q6156">
            <v>0</v>
          </cell>
        </row>
        <row r="6157">
          <cell r="N6157"/>
          <cell r="O6157"/>
          <cell r="P6157"/>
          <cell r="Q6157">
            <v>0</v>
          </cell>
        </row>
        <row r="6158">
          <cell r="N6158"/>
          <cell r="O6158"/>
          <cell r="P6158"/>
          <cell r="Q6158">
            <v>0</v>
          </cell>
        </row>
        <row r="6159">
          <cell r="N6159"/>
          <cell r="O6159"/>
          <cell r="P6159"/>
          <cell r="Q6159">
            <v>0</v>
          </cell>
        </row>
        <row r="6160">
          <cell r="N6160"/>
          <cell r="O6160"/>
          <cell r="P6160"/>
          <cell r="Q6160">
            <v>0</v>
          </cell>
        </row>
        <row r="6161">
          <cell r="N6161"/>
          <cell r="O6161"/>
          <cell r="P6161"/>
          <cell r="Q6161">
            <v>0</v>
          </cell>
        </row>
        <row r="6162">
          <cell r="N6162"/>
          <cell r="O6162"/>
          <cell r="P6162"/>
          <cell r="Q6162">
            <v>0</v>
          </cell>
        </row>
        <row r="6163">
          <cell r="N6163"/>
          <cell r="O6163"/>
          <cell r="P6163"/>
          <cell r="Q6163">
            <v>0</v>
          </cell>
        </row>
        <row r="6164">
          <cell r="N6164"/>
          <cell r="O6164"/>
          <cell r="P6164"/>
          <cell r="Q6164">
            <v>0</v>
          </cell>
        </row>
        <row r="6165">
          <cell r="N6165"/>
          <cell r="O6165"/>
          <cell r="P6165"/>
          <cell r="Q6165">
            <v>0</v>
          </cell>
        </row>
        <row r="6166">
          <cell r="N6166"/>
          <cell r="O6166"/>
          <cell r="P6166"/>
          <cell r="Q6166">
            <v>0</v>
          </cell>
        </row>
        <row r="6167">
          <cell r="N6167"/>
          <cell r="O6167"/>
          <cell r="P6167"/>
          <cell r="Q6167">
            <v>0</v>
          </cell>
        </row>
        <row r="6168">
          <cell r="N6168"/>
          <cell r="O6168"/>
          <cell r="P6168"/>
          <cell r="Q6168">
            <v>0</v>
          </cell>
        </row>
        <row r="6169">
          <cell r="N6169"/>
          <cell r="O6169"/>
          <cell r="P6169"/>
          <cell r="Q6169">
            <v>0</v>
          </cell>
        </row>
        <row r="6170">
          <cell r="N6170"/>
          <cell r="O6170"/>
          <cell r="P6170"/>
          <cell r="Q6170">
            <v>0</v>
          </cell>
        </row>
        <row r="6171">
          <cell r="N6171"/>
          <cell r="O6171"/>
          <cell r="P6171"/>
          <cell r="Q6171">
            <v>0</v>
          </cell>
        </row>
        <row r="6172">
          <cell r="N6172"/>
          <cell r="O6172"/>
          <cell r="P6172"/>
          <cell r="Q6172">
            <v>0</v>
          </cell>
        </row>
        <row r="6173">
          <cell r="N6173"/>
          <cell r="O6173"/>
          <cell r="P6173"/>
          <cell r="Q6173">
            <v>0</v>
          </cell>
        </row>
        <row r="6174">
          <cell r="N6174"/>
          <cell r="O6174"/>
          <cell r="P6174"/>
          <cell r="Q6174">
            <v>0</v>
          </cell>
        </row>
        <row r="6175">
          <cell r="N6175"/>
          <cell r="O6175"/>
          <cell r="P6175"/>
          <cell r="Q6175">
            <v>0</v>
          </cell>
        </row>
        <row r="6176">
          <cell r="N6176"/>
          <cell r="O6176"/>
          <cell r="P6176"/>
          <cell r="Q6176">
            <v>0</v>
          </cell>
        </row>
        <row r="6177">
          <cell r="N6177"/>
          <cell r="O6177"/>
          <cell r="P6177"/>
          <cell r="Q6177">
            <v>0</v>
          </cell>
        </row>
        <row r="6178">
          <cell r="N6178"/>
          <cell r="O6178"/>
          <cell r="P6178"/>
          <cell r="Q6178">
            <v>0</v>
          </cell>
        </row>
        <row r="6179">
          <cell r="N6179"/>
          <cell r="O6179"/>
          <cell r="P6179"/>
          <cell r="Q6179">
            <v>0</v>
          </cell>
        </row>
        <row r="6180">
          <cell r="N6180"/>
          <cell r="O6180"/>
          <cell r="P6180"/>
          <cell r="Q6180">
            <v>0</v>
          </cell>
        </row>
        <row r="6181">
          <cell r="N6181"/>
          <cell r="O6181"/>
          <cell r="P6181"/>
          <cell r="Q6181">
            <v>0</v>
          </cell>
        </row>
        <row r="6182">
          <cell r="N6182"/>
          <cell r="O6182"/>
          <cell r="P6182"/>
          <cell r="Q6182">
            <v>0</v>
          </cell>
        </row>
        <row r="6183">
          <cell r="N6183"/>
          <cell r="O6183"/>
          <cell r="P6183"/>
          <cell r="Q6183">
            <v>0</v>
          </cell>
        </row>
        <row r="6184">
          <cell r="N6184"/>
          <cell r="O6184"/>
          <cell r="P6184"/>
          <cell r="Q6184">
            <v>0</v>
          </cell>
        </row>
        <row r="6185">
          <cell r="N6185"/>
          <cell r="O6185"/>
          <cell r="P6185"/>
          <cell r="Q6185">
            <v>0</v>
          </cell>
        </row>
        <row r="6186">
          <cell r="N6186"/>
          <cell r="O6186"/>
          <cell r="P6186"/>
          <cell r="Q6186">
            <v>0</v>
          </cell>
        </row>
        <row r="6187">
          <cell r="N6187"/>
          <cell r="O6187"/>
          <cell r="P6187"/>
          <cell r="Q6187">
            <v>0</v>
          </cell>
        </row>
        <row r="6188">
          <cell r="N6188"/>
          <cell r="O6188"/>
          <cell r="P6188"/>
          <cell r="Q6188">
            <v>0</v>
          </cell>
        </row>
        <row r="6189">
          <cell r="N6189"/>
          <cell r="O6189"/>
          <cell r="P6189"/>
          <cell r="Q6189">
            <v>0</v>
          </cell>
        </row>
        <row r="6190">
          <cell r="N6190"/>
          <cell r="O6190"/>
          <cell r="P6190"/>
          <cell r="Q6190">
            <v>0</v>
          </cell>
        </row>
        <row r="6191">
          <cell r="N6191"/>
          <cell r="O6191"/>
          <cell r="P6191"/>
          <cell r="Q6191">
            <v>0</v>
          </cell>
        </row>
        <row r="6192">
          <cell r="N6192"/>
          <cell r="O6192"/>
          <cell r="P6192"/>
          <cell r="Q6192">
            <v>0</v>
          </cell>
        </row>
        <row r="6193">
          <cell r="N6193"/>
          <cell r="O6193"/>
          <cell r="P6193"/>
          <cell r="Q6193">
            <v>0</v>
          </cell>
        </row>
        <row r="6194">
          <cell r="N6194"/>
          <cell r="O6194"/>
          <cell r="P6194"/>
          <cell r="Q6194">
            <v>0</v>
          </cell>
        </row>
        <row r="6195">
          <cell r="N6195"/>
          <cell r="O6195"/>
          <cell r="P6195"/>
          <cell r="Q6195">
            <v>0</v>
          </cell>
        </row>
        <row r="6196">
          <cell r="N6196"/>
          <cell r="O6196"/>
          <cell r="P6196"/>
          <cell r="Q6196">
            <v>0</v>
          </cell>
        </row>
        <row r="6197">
          <cell r="N6197"/>
          <cell r="O6197"/>
          <cell r="P6197"/>
          <cell r="Q6197">
            <v>0</v>
          </cell>
        </row>
        <row r="6198">
          <cell r="N6198"/>
          <cell r="O6198"/>
          <cell r="P6198"/>
          <cell r="Q6198">
            <v>0</v>
          </cell>
        </row>
        <row r="6199">
          <cell r="N6199"/>
          <cell r="O6199"/>
          <cell r="P6199"/>
          <cell r="Q6199">
            <v>0</v>
          </cell>
        </row>
        <row r="6200">
          <cell r="N6200"/>
          <cell r="O6200"/>
          <cell r="P6200"/>
          <cell r="Q6200">
            <v>0</v>
          </cell>
        </row>
        <row r="6201">
          <cell r="N6201"/>
          <cell r="O6201"/>
          <cell r="P6201"/>
          <cell r="Q6201">
            <v>0</v>
          </cell>
        </row>
        <row r="6202">
          <cell r="N6202"/>
          <cell r="O6202"/>
          <cell r="P6202"/>
          <cell r="Q6202">
            <v>0</v>
          </cell>
        </row>
        <row r="6203">
          <cell r="N6203"/>
          <cell r="O6203"/>
          <cell r="P6203"/>
          <cell r="Q6203">
            <v>0</v>
          </cell>
        </row>
        <row r="6204">
          <cell r="N6204"/>
          <cell r="O6204"/>
          <cell r="P6204"/>
          <cell r="Q6204">
            <v>0</v>
          </cell>
        </row>
        <row r="6205">
          <cell r="N6205"/>
          <cell r="O6205"/>
          <cell r="P6205"/>
          <cell r="Q6205">
            <v>0</v>
          </cell>
        </row>
        <row r="6206">
          <cell r="N6206"/>
          <cell r="O6206"/>
          <cell r="P6206"/>
          <cell r="Q6206">
            <v>0</v>
          </cell>
        </row>
        <row r="6207">
          <cell r="N6207"/>
          <cell r="O6207"/>
          <cell r="P6207"/>
          <cell r="Q6207">
            <v>0</v>
          </cell>
        </row>
        <row r="6208">
          <cell r="N6208"/>
          <cell r="O6208"/>
          <cell r="P6208"/>
          <cell r="Q6208">
            <v>0</v>
          </cell>
        </row>
        <row r="6209">
          <cell r="N6209"/>
          <cell r="O6209"/>
          <cell r="P6209"/>
          <cell r="Q6209">
            <v>0</v>
          </cell>
        </row>
        <row r="6210">
          <cell r="N6210"/>
          <cell r="O6210"/>
          <cell r="P6210"/>
          <cell r="Q6210">
            <v>0</v>
          </cell>
        </row>
        <row r="6211">
          <cell r="N6211"/>
          <cell r="O6211"/>
          <cell r="P6211"/>
          <cell r="Q6211">
            <v>0</v>
          </cell>
        </row>
        <row r="6212">
          <cell r="N6212"/>
          <cell r="O6212"/>
          <cell r="P6212"/>
          <cell r="Q6212">
            <v>0</v>
          </cell>
        </row>
        <row r="6213">
          <cell r="N6213"/>
          <cell r="O6213"/>
          <cell r="P6213"/>
          <cell r="Q6213">
            <v>0</v>
          </cell>
        </row>
        <row r="6214">
          <cell r="N6214"/>
          <cell r="O6214"/>
          <cell r="P6214"/>
          <cell r="Q6214">
            <v>0</v>
          </cell>
        </row>
        <row r="6215">
          <cell r="N6215"/>
          <cell r="O6215"/>
          <cell r="P6215"/>
          <cell r="Q6215">
            <v>0</v>
          </cell>
        </row>
        <row r="6216">
          <cell r="N6216"/>
          <cell r="O6216"/>
          <cell r="P6216"/>
          <cell r="Q6216">
            <v>0</v>
          </cell>
        </row>
        <row r="6217">
          <cell r="N6217"/>
          <cell r="O6217"/>
          <cell r="P6217"/>
          <cell r="Q6217">
            <v>0</v>
          </cell>
        </row>
        <row r="6218">
          <cell r="N6218"/>
          <cell r="O6218"/>
          <cell r="P6218"/>
          <cell r="Q6218">
            <v>0</v>
          </cell>
        </row>
        <row r="6219">
          <cell r="N6219"/>
          <cell r="O6219"/>
          <cell r="P6219"/>
          <cell r="Q6219">
            <v>0</v>
          </cell>
        </row>
        <row r="6220">
          <cell r="N6220"/>
          <cell r="O6220"/>
          <cell r="P6220"/>
          <cell r="Q6220">
            <v>0</v>
          </cell>
        </row>
        <row r="6221">
          <cell r="N6221"/>
          <cell r="O6221"/>
          <cell r="P6221"/>
          <cell r="Q6221">
            <v>0</v>
          </cell>
        </row>
        <row r="6222">
          <cell r="N6222"/>
          <cell r="O6222"/>
          <cell r="P6222"/>
          <cell r="Q6222">
            <v>0</v>
          </cell>
        </row>
        <row r="6223">
          <cell r="N6223"/>
          <cell r="O6223"/>
          <cell r="P6223"/>
          <cell r="Q6223">
            <v>0</v>
          </cell>
        </row>
        <row r="6224">
          <cell r="N6224"/>
          <cell r="O6224"/>
          <cell r="P6224"/>
          <cell r="Q6224">
            <v>0</v>
          </cell>
        </row>
        <row r="6225">
          <cell r="N6225"/>
          <cell r="O6225"/>
          <cell r="P6225"/>
          <cell r="Q6225">
            <v>0</v>
          </cell>
        </row>
        <row r="6226">
          <cell r="N6226"/>
          <cell r="O6226"/>
          <cell r="P6226"/>
          <cell r="Q6226">
            <v>0</v>
          </cell>
        </row>
        <row r="6227">
          <cell r="N6227"/>
          <cell r="O6227"/>
          <cell r="P6227"/>
          <cell r="Q6227">
            <v>0</v>
          </cell>
        </row>
        <row r="6228">
          <cell r="N6228"/>
          <cell r="O6228"/>
          <cell r="P6228"/>
          <cell r="Q6228">
            <v>0</v>
          </cell>
        </row>
        <row r="6229">
          <cell r="N6229"/>
          <cell r="O6229"/>
          <cell r="P6229"/>
          <cell r="Q6229">
            <v>0</v>
          </cell>
        </row>
        <row r="6230">
          <cell r="N6230"/>
          <cell r="O6230"/>
          <cell r="P6230"/>
          <cell r="Q6230">
            <v>0</v>
          </cell>
        </row>
        <row r="6231">
          <cell r="N6231"/>
          <cell r="O6231"/>
          <cell r="P6231"/>
          <cell r="Q6231">
            <v>0</v>
          </cell>
        </row>
        <row r="6232">
          <cell r="N6232"/>
          <cell r="O6232"/>
          <cell r="P6232"/>
          <cell r="Q6232">
            <v>0</v>
          </cell>
        </row>
        <row r="6233">
          <cell r="N6233"/>
          <cell r="O6233"/>
          <cell r="P6233"/>
          <cell r="Q6233">
            <v>0</v>
          </cell>
        </row>
        <row r="6234">
          <cell r="N6234"/>
          <cell r="O6234"/>
          <cell r="P6234"/>
          <cell r="Q6234">
            <v>0</v>
          </cell>
        </row>
        <row r="6235">
          <cell r="N6235"/>
          <cell r="O6235"/>
          <cell r="P6235"/>
          <cell r="Q6235">
            <v>0</v>
          </cell>
        </row>
        <row r="6236">
          <cell r="N6236"/>
          <cell r="O6236"/>
          <cell r="P6236"/>
          <cell r="Q6236">
            <v>0</v>
          </cell>
        </row>
        <row r="6237">
          <cell r="N6237"/>
          <cell r="O6237"/>
          <cell r="P6237"/>
          <cell r="Q6237">
            <v>0</v>
          </cell>
        </row>
        <row r="6238">
          <cell r="N6238"/>
          <cell r="O6238"/>
          <cell r="P6238"/>
          <cell r="Q6238">
            <v>0</v>
          </cell>
        </row>
        <row r="6239">
          <cell r="N6239"/>
          <cell r="O6239"/>
          <cell r="P6239"/>
          <cell r="Q6239">
            <v>0</v>
          </cell>
        </row>
        <row r="6240">
          <cell r="N6240"/>
          <cell r="O6240"/>
          <cell r="P6240"/>
          <cell r="Q6240">
            <v>0</v>
          </cell>
        </row>
        <row r="6241">
          <cell r="N6241"/>
          <cell r="O6241"/>
          <cell r="P6241"/>
          <cell r="Q6241">
            <v>0</v>
          </cell>
        </row>
        <row r="6242">
          <cell r="N6242"/>
          <cell r="O6242"/>
          <cell r="P6242"/>
          <cell r="Q6242">
            <v>0</v>
          </cell>
        </row>
        <row r="6243">
          <cell r="N6243"/>
          <cell r="O6243"/>
          <cell r="P6243"/>
          <cell r="Q6243">
            <v>0</v>
          </cell>
        </row>
        <row r="6244">
          <cell r="N6244"/>
          <cell r="O6244"/>
          <cell r="P6244"/>
          <cell r="Q6244">
            <v>0</v>
          </cell>
        </row>
        <row r="6245">
          <cell r="N6245"/>
          <cell r="O6245"/>
          <cell r="P6245"/>
          <cell r="Q6245">
            <v>0</v>
          </cell>
        </row>
        <row r="6246">
          <cell r="N6246"/>
          <cell r="O6246"/>
          <cell r="P6246"/>
          <cell r="Q6246">
            <v>0</v>
          </cell>
        </row>
        <row r="6247">
          <cell r="N6247"/>
          <cell r="O6247"/>
          <cell r="P6247"/>
          <cell r="Q6247">
            <v>0</v>
          </cell>
        </row>
        <row r="6248">
          <cell r="N6248"/>
          <cell r="O6248"/>
          <cell r="P6248"/>
          <cell r="Q6248">
            <v>0</v>
          </cell>
        </row>
        <row r="6249">
          <cell r="N6249"/>
          <cell r="O6249"/>
          <cell r="P6249"/>
          <cell r="Q6249">
            <v>0</v>
          </cell>
        </row>
        <row r="6250">
          <cell r="N6250"/>
          <cell r="O6250"/>
          <cell r="P6250"/>
          <cell r="Q6250">
            <v>0</v>
          </cell>
        </row>
        <row r="6251">
          <cell r="N6251"/>
          <cell r="O6251"/>
          <cell r="P6251"/>
          <cell r="Q6251">
            <v>0</v>
          </cell>
        </row>
        <row r="6252">
          <cell r="N6252"/>
          <cell r="O6252"/>
          <cell r="P6252"/>
          <cell r="Q6252">
            <v>0</v>
          </cell>
        </row>
        <row r="6253">
          <cell r="N6253"/>
          <cell r="O6253"/>
          <cell r="P6253"/>
          <cell r="Q6253">
            <v>0</v>
          </cell>
        </row>
        <row r="6254">
          <cell r="N6254"/>
          <cell r="O6254"/>
          <cell r="P6254"/>
          <cell r="Q6254">
            <v>0</v>
          </cell>
        </row>
        <row r="6255">
          <cell r="N6255"/>
          <cell r="O6255"/>
          <cell r="P6255"/>
          <cell r="Q6255">
            <v>0</v>
          </cell>
        </row>
        <row r="6256">
          <cell r="N6256"/>
          <cell r="O6256"/>
          <cell r="P6256"/>
          <cell r="Q6256">
            <v>0</v>
          </cell>
        </row>
        <row r="6257">
          <cell r="N6257"/>
          <cell r="O6257"/>
          <cell r="P6257"/>
          <cell r="Q6257">
            <v>0</v>
          </cell>
        </row>
        <row r="6258">
          <cell r="N6258"/>
          <cell r="O6258"/>
          <cell r="P6258"/>
          <cell r="Q6258">
            <v>0</v>
          </cell>
        </row>
        <row r="6259">
          <cell r="N6259"/>
          <cell r="O6259"/>
          <cell r="P6259"/>
          <cell r="Q6259">
            <v>0</v>
          </cell>
        </row>
        <row r="6260">
          <cell r="N6260"/>
          <cell r="O6260"/>
          <cell r="P6260"/>
          <cell r="Q6260">
            <v>0</v>
          </cell>
        </row>
        <row r="6261">
          <cell r="N6261"/>
          <cell r="O6261"/>
          <cell r="P6261"/>
          <cell r="Q6261">
            <v>0</v>
          </cell>
        </row>
        <row r="6262">
          <cell r="N6262"/>
          <cell r="O6262"/>
          <cell r="P6262"/>
          <cell r="Q6262">
            <v>0</v>
          </cell>
        </row>
        <row r="6263">
          <cell r="N6263"/>
          <cell r="O6263"/>
          <cell r="P6263"/>
          <cell r="Q6263">
            <v>0</v>
          </cell>
        </row>
        <row r="6264">
          <cell r="N6264"/>
          <cell r="O6264"/>
          <cell r="P6264"/>
          <cell r="Q6264">
            <v>0</v>
          </cell>
        </row>
        <row r="6265">
          <cell r="N6265"/>
          <cell r="O6265"/>
          <cell r="P6265"/>
          <cell r="Q6265">
            <v>0</v>
          </cell>
        </row>
        <row r="6266">
          <cell r="N6266"/>
          <cell r="O6266"/>
          <cell r="P6266"/>
          <cell r="Q6266">
            <v>0</v>
          </cell>
        </row>
        <row r="6267">
          <cell r="N6267"/>
          <cell r="O6267"/>
          <cell r="P6267"/>
          <cell r="Q6267">
            <v>0</v>
          </cell>
        </row>
        <row r="6268">
          <cell r="N6268"/>
          <cell r="O6268"/>
          <cell r="P6268"/>
          <cell r="Q6268">
            <v>0</v>
          </cell>
        </row>
        <row r="6269">
          <cell r="N6269"/>
          <cell r="O6269"/>
          <cell r="P6269"/>
          <cell r="Q6269">
            <v>0</v>
          </cell>
        </row>
        <row r="6270">
          <cell r="N6270"/>
          <cell r="O6270"/>
          <cell r="P6270"/>
          <cell r="Q6270">
            <v>0</v>
          </cell>
        </row>
        <row r="6271">
          <cell r="N6271"/>
          <cell r="O6271"/>
          <cell r="P6271"/>
          <cell r="Q6271">
            <v>0</v>
          </cell>
        </row>
        <row r="6272">
          <cell r="N6272"/>
          <cell r="O6272"/>
          <cell r="P6272"/>
          <cell r="Q6272">
            <v>0</v>
          </cell>
        </row>
        <row r="6273">
          <cell r="N6273"/>
          <cell r="O6273"/>
          <cell r="P6273"/>
          <cell r="Q6273">
            <v>0</v>
          </cell>
        </row>
        <row r="6274">
          <cell r="N6274"/>
          <cell r="O6274"/>
          <cell r="P6274"/>
          <cell r="Q6274">
            <v>0</v>
          </cell>
        </row>
        <row r="6275">
          <cell r="N6275"/>
          <cell r="O6275"/>
          <cell r="P6275"/>
          <cell r="Q6275">
            <v>0</v>
          </cell>
        </row>
        <row r="6276">
          <cell r="N6276"/>
          <cell r="O6276"/>
          <cell r="P6276"/>
          <cell r="Q6276">
            <v>0</v>
          </cell>
        </row>
        <row r="6277">
          <cell r="N6277"/>
          <cell r="O6277"/>
          <cell r="P6277"/>
          <cell r="Q6277">
            <v>0</v>
          </cell>
        </row>
        <row r="6278">
          <cell r="N6278"/>
          <cell r="O6278"/>
          <cell r="P6278"/>
          <cell r="Q6278">
            <v>0</v>
          </cell>
        </row>
        <row r="6279">
          <cell r="N6279"/>
          <cell r="O6279"/>
          <cell r="P6279"/>
          <cell r="Q6279">
            <v>0</v>
          </cell>
        </row>
        <row r="6280">
          <cell r="N6280"/>
          <cell r="O6280"/>
          <cell r="P6280"/>
          <cell r="Q6280">
            <v>0</v>
          </cell>
        </row>
        <row r="6281">
          <cell r="N6281"/>
          <cell r="O6281"/>
          <cell r="P6281"/>
          <cell r="Q6281">
            <v>0</v>
          </cell>
        </row>
        <row r="6282">
          <cell r="N6282"/>
          <cell r="O6282"/>
          <cell r="P6282"/>
          <cell r="Q6282">
            <v>0</v>
          </cell>
        </row>
        <row r="6283">
          <cell r="N6283"/>
          <cell r="O6283"/>
          <cell r="P6283"/>
          <cell r="Q6283">
            <v>0</v>
          </cell>
        </row>
        <row r="6284">
          <cell r="N6284"/>
          <cell r="O6284"/>
          <cell r="P6284"/>
          <cell r="Q6284">
            <v>0</v>
          </cell>
        </row>
        <row r="6285">
          <cell r="N6285"/>
          <cell r="O6285"/>
          <cell r="P6285"/>
          <cell r="Q6285">
            <v>0</v>
          </cell>
        </row>
        <row r="6286">
          <cell r="N6286"/>
          <cell r="O6286"/>
          <cell r="P6286"/>
          <cell r="Q6286">
            <v>0</v>
          </cell>
        </row>
        <row r="6287">
          <cell r="N6287"/>
          <cell r="O6287"/>
          <cell r="P6287"/>
          <cell r="Q6287">
            <v>0</v>
          </cell>
        </row>
        <row r="6288">
          <cell r="N6288"/>
          <cell r="O6288"/>
          <cell r="P6288"/>
          <cell r="Q6288">
            <v>0</v>
          </cell>
        </row>
        <row r="6289">
          <cell r="N6289"/>
          <cell r="O6289"/>
          <cell r="P6289"/>
          <cell r="Q6289">
            <v>0</v>
          </cell>
        </row>
        <row r="6290">
          <cell r="N6290"/>
          <cell r="O6290"/>
          <cell r="P6290"/>
          <cell r="Q6290">
            <v>0</v>
          </cell>
        </row>
        <row r="6291">
          <cell r="N6291"/>
          <cell r="O6291"/>
          <cell r="P6291"/>
          <cell r="Q6291">
            <v>0</v>
          </cell>
        </row>
        <row r="6292">
          <cell r="N6292"/>
          <cell r="O6292"/>
          <cell r="P6292"/>
          <cell r="Q6292">
            <v>0</v>
          </cell>
        </row>
        <row r="6293">
          <cell r="N6293"/>
          <cell r="O6293"/>
          <cell r="P6293"/>
          <cell r="Q6293">
            <v>0</v>
          </cell>
        </row>
        <row r="6294">
          <cell r="N6294"/>
          <cell r="O6294"/>
          <cell r="P6294"/>
          <cell r="Q6294">
            <v>0</v>
          </cell>
        </row>
        <row r="6295">
          <cell r="N6295"/>
          <cell r="O6295"/>
          <cell r="P6295"/>
          <cell r="Q6295">
            <v>0</v>
          </cell>
        </row>
        <row r="6296">
          <cell r="N6296"/>
          <cell r="O6296"/>
          <cell r="P6296"/>
          <cell r="Q6296">
            <v>0</v>
          </cell>
        </row>
        <row r="6297">
          <cell r="N6297"/>
          <cell r="O6297"/>
          <cell r="P6297"/>
          <cell r="Q6297">
            <v>0</v>
          </cell>
        </row>
        <row r="6298">
          <cell r="N6298"/>
          <cell r="O6298"/>
          <cell r="P6298"/>
          <cell r="Q6298">
            <v>0</v>
          </cell>
        </row>
        <row r="6299">
          <cell r="N6299"/>
          <cell r="O6299"/>
          <cell r="P6299"/>
          <cell r="Q6299">
            <v>0</v>
          </cell>
        </row>
        <row r="6300">
          <cell r="N6300"/>
          <cell r="O6300"/>
          <cell r="P6300"/>
          <cell r="Q6300">
            <v>0</v>
          </cell>
        </row>
        <row r="6301">
          <cell r="N6301"/>
          <cell r="O6301"/>
          <cell r="P6301"/>
          <cell r="Q6301">
            <v>0</v>
          </cell>
        </row>
        <row r="6302">
          <cell r="N6302"/>
          <cell r="O6302"/>
          <cell r="P6302"/>
          <cell r="Q6302">
            <v>0</v>
          </cell>
        </row>
        <row r="6303">
          <cell r="N6303"/>
          <cell r="O6303"/>
          <cell r="P6303"/>
          <cell r="Q6303">
            <v>0</v>
          </cell>
        </row>
        <row r="6304">
          <cell r="N6304"/>
          <cell r="O6304"/>
          <cell r="P6304"/>
          <cell r="Q6304">
            <v>0</v>
          </cell>
        </row>
        <row r="6305">
          <cell r="N6305"/>
          <cell r="O6305"/>
          <cell r="P6305"/>
          <cell r="Q6305">
            <v>0</v>
          </cell>
        </row>
        <row r="6306">
          <cell r="N6306"/>
          <cell r="O6306"/>
          <cell r="P6306"/>
          <cell r="Q6306">
            <v>0</v>
          </cell>
        </row>
        <row r="6307">
          <cell r="N6307"/>
          <cell r="O6307"/>
          <cell r="P6307"/>
          <cell r="Q6307">
            <v>0</v>
          </cell>
        </row>
        <row r="6308">
          <cell r="N6308"/>
          <cell r="O6308"/>
          <cell r="P6308"/>
          <cell r="Q6308">
            <v>0</v>
          </cell>
        </row>
        <row r="6309">
          <cell r="N6309"/>
          <cell r="O6309"/>
          <cell r="P6309"/>
          <cell r="Q6309">
            <v>0</v>
          </cell>
        </row>
        <row r="6310">
          <cell r="N6310"/>
          <cell r="O6310"/>
          <cell r="P6310"/>
          <cell r="Q6310">
            <v>0</v>
          </cell>
        </row>
        <row r="6311">
          <cell r="N6311"/>
          <cell r="O6311"/>
          <cell r="P6311"/>
          <cell r="Q6311">
            <v>0</v>
          </cell>
        </row>
        <row r="6312">
          <cell r="N6312"/>
          <cell r="O6312"/>
          <cell r="P6312"/>
          <cell r="Q6312">
            <v>0</v>
          </cell>
        </row>
        <row r="6313">
          <cell r="N6313"/>
          <cell r="O6313"/>
          <cell r="P6313"/>
          <cell r="Q6313">
            <v>0</v>
          </cell>
        </row>
        <row r="6314">
          <cell r="N6314"/>
          <cell r="O6314"/>
          <cell r="P6314"/>
          <cell r="Q6314">
            <v>0</v>
          </cell>
        </row>
        <row r="6315">
          <cell r="N6315"/>
          <cell r="O6315"/>
          <cell r="P6315"/>
          <cell r="Q6315">
            <v>0</v>
          </cell>
        </row>
        <row r="6316">
          <cell r="N6316"/>
          <cell r="O6316"/>
          <cell r="P6316"/>
          <cell r="Q6316">
            <v>0</v>
          </cell>
        </row>
        <row r="6317">
          <cell r="N6317"/>
          <cell r="O6317"/>
          <cell r="P6317"/>
          <cell r="Q6317">
            <v>0</v>
          </cell>
        </row>
        <row r="6318">
          <cell r="N6318"/>
          <cell r="O6318"/>
          <cell r="P6318"/>
          <cell r="Q6318">
            <v>0</v>
          </cell>
        </row>
        <row r="6319">
          <cell r="N6319"/>
          <cell r="O6319"/>
          <cell r="P6319"/>
          <cell r="Q6319">
            <v>0</v>
          </cell>
        </row>
        <row r="6320">
          <cell r="N6320"/>
          <cell r="O6320"/>
          <cell r="P6320"/>
          <cell r="Q6320">
            <v>0</v>
          </cell>
        </row>
        <row r="6321">
          <cell r="N6321"/>
          <cell r="O6321"/>
          <cell r="P6321"/>
          <cell r="Q6321">
            <v>0</v>
          </cell>
        </row>
        <row r="6322">
          <cell r="N6322"/>
          <cell r="O6322"/>
          <cell r="P6322"/>
          <cell r="Q6322">
            <v>0</v>
          </cell>
        </row>
        <row r="6323">
          <cell r="N6323"/>
          <cell r="O6323"/>
          <cell r="P6323"/>
          <cell r="Q6323">
            <v>0</v>
          </cell>
        </row>
        <row r="6324">
          <cell r="N6324"/>
          <cell r="O6324"/>
          <cell r="P6324"/>
          <cell r="Q6324">
            <v>0</v>
          </cell>
        </row>
        <row r="6325">
          <cell r="N6325"/>
          <cell r="O6325"/>
          <cell r="P6325"/>
          <cell r="Q6325">
            <v>0</v>
          </cell>
        </row>
        <row r="6326">
          <cell r="N6326"/>
          <cell r="O6326"/>
          <cell r="P6326"/>
          <cell r="Q6326">
            <v>0</v>
          </cell>
        </row>
        <row r="6327">
          <cell r="N6327"/>
          <cell r="O6327"/>
          <cell r="P6327"/>
          <cell r="Q6327">
            <v>0</v>
          </cell>
        </row>
        <row r="6328">
          <cell r="N6328"/>
          <cell r="O6328"/>
          <cell r="P6328"/>
          <cell r="Q6328">
            <v>0</v>
          </cell>
        </row>
        <row r="6329">
          <cell r="N6329"/>
          <cell r="O6329"/>
          <cell r="P6329"/>
          <cell r="Q6329">
            <v>0</v>
          </cell>
        </row>
        <row r="6330">
          <cell r="N6330"/>
          <cell r="O6330"/>
          <cell r="P6330"/>
          <cell r="Q6330">
            <v>0</v>
          </cell>
        </row>
        <row r="6331">
          <cell r="N6331"/>
          <cell r="O6331"/>
          <cell r="P6331"/>
          <cell r="Q6331">
            <v>0</v>
          </cell>
        </row>
        <row r="6332">
          <cell r="N6332"/>
          <cell r="O6332"/>
          <cell r="P6332"/>
          <cell r="Q6332">
            <v>0</v>
          </cell>
        </row>
        <row r="6333">
          <cell r="N6333"/>
          <cell r="O6333"/>
          <cell r="P6333"/>
          <cell r="Q6333">
            <v>0</v>
          </cell>
        </row>
        <row r="6334">
          <cell r="N6334"/>
          <cell r="O6334"/>
          <cell r="P6334"/>
          <cell r="Q6334">
            <v>0</v>
          </cell>
        </row>
        <row r="6335">
          <cell r="N6335"/>
          <cell r="O6335"/>
          <cell r="P6335"/>
          <cell r="Q6335">
            <v>0</v>
          </cell>
        </row>
        <row r="6336">
          <cell r="N6336"/>
          <cell r="O6336"/>
          <cell r="P6336"/>
          <cell r="Q6336">
            <v>0</v>
          </cell>
        </row>
        <row r="6337">
          <cell r="N6337"/>
          <cell r="O6337"/>
          <cell r="P6337"/>
          <cell r="Q6337">
            <v>0</v>
          </cell>
        </row>
        <row r="6338">
          <cell r="N6338"/>
          <cell r="O6338"/>
          <cell r="P6338"/>
          <cell r="Q6338">
            <v>0</v>
          </cell>
        </row>
        <row r="6339">
          <cell r="N6339"/>
          <cell r="O6339"/>
          <cell r="P6339"/>
          <cell r="Q6339">
            <v>0</v>
          </cell>
        </row>
        <row r="6340">
          <cell r="N6340"/>
          <cell r="O6340"/>
          <cell r="P6340"/>
          <cell r="Q6340">
            <v>0</v>
          </cell>
        </row>
        <row r="6341">
          <cell r="N6341"/>
          <cell r="O6341"/>
          <cell r="P6341"/>
          <cell r="Q6341">
            <v>0</v>
          </cell>
        </row>
        <row r="6342">
          <cell r="N6342"/>
          <cell r="O6342"/>
          <cell r="P6342"/>
          <cell r="Q6342">
            <v>0</v>
          </cell>
        </row>
        <row r="6343">
          <cell r="N6343"/>
          <cell r="O6343"/>
          <cell r="P6343"/>
          <cell r="Q6343">
            <v>0</v>
          </cell>
        </row>
        <row r="6344">
          <cell r="N6344"/>
          <cell r="O6344"/>
          <cell r="P6344"/>
          <cell r="Q6344">
            <v>0</v>
          </cell>
        </row>
        <row r="6345">
          <cell r="N6345"/>
          <cell r="O6345"/>
          <cell r="P6345"/>
          <cell r="Q6345">
            <v>0</v>
          </cell>
        </row>
        <row r="6346">
          <cell r="N6346"/>
          <cell r="O6346"/>
          <cell r="P6346"/>
          <cell r="Q6346">
            <v>0</v>
          </cell>
        </row>
        <row r="6347">
          <cell r="N6347"/>
          <cell r="O6347"/>
          <cell r="P6347"/>
          <cell r="Q6347">
            <v>0</v>
          </cell>
        </row>
        <row r="6348">
          <cell r="N6348"/>
          <cell r="O6348"/>
          <cell r="P6348"/>
          <cell r="Q6348">
            <v>0</v>
          </cell>
        </row>
        <row r="6349">
          <cell r="N6349"/>
          <cell r="O6349"/>
          <cell r="P6349"/>
          <cell r="Q6349">
            <v>0</v>
          </cell>
        </row>
        <row r="6350">
          <cell r="N6350"/>
          <cell r="O6350"/>
          <cell r="P6350"/>
          <cell r="Q6350">
            <v>0</v>
          </cell>
        </row>
        <row r="6351">
          <cell r="N6351"/>
          <cell r="O6351"/>
          <cell r="P6351"/>
          <cell r="Q6351">
            <v>0</v>
          </cell>
        </row>
        <row r="6352">
          <cell r="N6352"/>
          <cell r="O6352"/>
          <cell r="P6352"/>
          <cell r="Q6352">
            <v>0</v>
          </cell>
        </row>
        <row r="6353">
          <cell r="N6353"/>
          <cell r="O6353"/>
          <cell r="P6353"/>
          <cell r="Q6353">
            <v>0</v>
          </cell>
        </row>
        <row r="6354">
          <cell r="N6354"/>
          <cell r="O6354"/>
          <cell r="P6354"/>
          <cell r="Q6354">
            <v>0</v>
          </cell>
        </row>
        <row r="6355">
          <cell r="N6355"/>
          <cell r="O6355"/>
          <cell r="P6355"/>
          <cell r="Q6355">
            <v>0</v>
          </cell>
        </row>
        <row r="6356">
          <cell r="N6356"/>
          <cell r="O6356"/>
          <cell r="P6356"/>
          <cell r="Q6356">
            <v>0</v>
          </cell>
        </row>
        <row r="6357">
          <cell r="N6357"/>
          <cell r="O6357"/>
          <cell r="P6357"/>
          <cell r="Q6357">
            <v>0</v>
          </cell>
        </row>
        <row r="6358">
          <cell r="N6358"/>
          <cell r="O6358"/>
          <cell r="P6358"/>
          <cell r="Q6358">
            <v>0</v>
          </cell>
        </row>
        <row r="6359">
          <cell r="N6359"/>
          <cell r="O6359"/>
          <cell r="P6359"/>
          <cell r="Q6359">
            <v>0</v>
          </cell>
        </row>
        <row r="6360">
          <cell r="N6360"/>
          <cell r="O6360"/>
          <cell r="P6360"/>
          <cell r="Q6360">
            <v>0</v>
          </cell>
        </row>
        <row r="6361">
          <cell r="N6361"/>
          <cell r="O6361"/>
          <cell r="P6361"/>
          <cell r="Q6361">
            <v>0</v>
          </cell>
        </row>
        <row r="6362">
          <cell r="N6362"/>
          <cell r="O6362"/>
          <cell r="P6362"/>
          <cell r="Q6362">
            <v>0</v>
          </cell>
        </row>
        <row r="6363">
          <cell r="N6363"/>
          <cell r="O6363"/>
          <cell r="P6363"/>
          <cell r="Q6363">
            <v>0</v>
          </cell>
        </row>
        <row r="6364">
          <cell r="N6364"/>
          <cell r="O6364"/>
          <cell r="P6364"/>
          <cell r="Q6364">
            <v>0</v>
          </cell>
        </row>
        <row r="6365">
          <cell r="N6365"/>
          <cell r="O6365"/>
          <cell r="P6365"/>
          <cell r="Q6365">
            <v>0</v>
          </cell>
        </row>
        <row r="6366">
          <cell r="N6366"/>
          <cell r="O6366"/>
          <cell r="P6366"/>
          <cell r="Q6366">
            <v>0</v>
          </cell>
        </row>
        <row r="6367">
          <cell r="N6367"/>
          <cell r="O6367"/>
          <cell r="P6367"/>
          <cell r="Q6367">
            <v>0</v>
          </cell>
        </row>
        <row r="6368">
          <cell r="N6368"/>
          <cell r="O6368"/>
          <cell r="P6368"/>
          <cell r="Q6368">
            <v>0</v>
          </cell>
        </row>
        <row r="6369">
          <cell r="N6369"/>
          <cell r="O6369"/>
          <cell r="P6369"/>
          <cell r="Q6369">
            <v>0</v>
          </cell>
        </row>
        <row r="6370">
          <cell r="N6370"/>
          <cell r="O6370"/>
          <cell r="P6370"/>
          <cell r="Q6370">
            <v>0</v>
          </cell>
        </row>
        <row r="6371">
          <cell r="N6371"/>
          <cell r="O6371"/>
          <cell r="P6371"/>
          <cell r="Q6371">
            <v>0</v>
          </cell>
        </row>
        <row r="6372">
          <cell r="N6372"/>
          <cell r="O6372"/>
          <cell r="P6372"/>
          <cell r="Q6372">
            <v>0</v>
          </cell>
        </row>
        <row r="6373">
          <cell r="N6373"/>
          <cell r="O6373"/>
          <cell r="P6373"/>
          <cell r="Q6373">
            <v>0</v>
          </cell>
        </row>
        <row r="6374">
          <cell r="N6374"/>
          <cell r="O6374"/>
          <cell r="P6374"/>
          <cell r="Q6374">
            <v>0</v>
          </cell>
        </row>
        <row r="6375">
          <cell r="N6375"/>
          <cell r="O6375"/>
          <cell r="P6375"/>
          <cell r="Q6375">
            <v>0</v>
          </cell>
        </row>
        <row r="6376">
          <cell r="N6376"/>
          <cell r="O6376"/>
          <cell r="P6376"/>
          <cell r="Q6376">
            <v>0</v>
          </cell>
        </row>
        <row r="6377">
          <cell r="N6377"/>
          <cell r="O6377"/>
          <cell r="P6377"/>
          <cell r="Q6377">
            <v>0</v>
          </cell>
        </row>
        <row r="6378">
          <cell r="N6378"/>
          <cell r="O6378"/>
          <cell r="P6378"/>
          <cell r="Q6378">
            <v>0</v>
          </cell>
        </row>
        <row r="6379">
          <cell r="N6379"/>
          <cell r="O6379"/>
          <cell r="P6379"/>
          <cell r="Q6379">
            <v>0</v>
          </cell>
        </row>
        <row r="6380">
          <cell r="N6380"/>
          <cell r="O6380"/>
          <cell r="P6380"/>
          <cell r="Q6380">
            <v>0</v>
          </cell>
        </row>
        <row r="6381">
          <cell r="N6381"/>
          <cell r="O6381"/>
          <cell r="P6381"/>
          <cell r="Q6381">
            <v>0</v>
          </cell>
        </row>
        <row r="6382">
          <cell r="N6382"/>
          <cell r="O6382"/>
          <cell r="P6382"/>
          <cell r="Q6382">
            <v>0</v>
          </cell>
        </row>
        <row r="6383">
          <cell r="N6383"/>
          <cell r="O6383"/>
          <cell r="P6383"/>
          <cell r="Q6383">
            <v>0</v>
          </cell>
        </row>
        <row r="6384">
          <cell r="N6384"/>
          <cell r="O6384"/>
          <cell r="P6384"/>
          <cell r="Q6384">
            <v>0</v>
          </cell>
        </row>
        <row r="6385">
          <cell r="N6385"/>
          <cell r="O6385"/>
          <cell r="P6385"/>
          <cell r="Q6385">
            <v>0</v>
          </cell>
        </row>
        <row r="6386">
          <cell r="N6386"/>
          <cell r="O6386"/>
          <cell r="P6386"/>
          <cell r="Q6386">
            <v>0</v>
          </cell>
        </row>
        <row r="6387">
          <cell r="N6387"/>
          <cell r="O6387"/>
          <cell r="P6387"/>
          <cell r="Q6387">
            <v>0</v>
          </cell>
        </row>
        <row r="6388">
          <cell r="N6388"/>
          <cell r="O6388"/>
          <cell r="P6388"/>
          <cell r="Q6388">
            <v>0</v>
          </cell>
        </row>
        <row r="6389">
          <cell r="N6389"/>
          <cell r="O6389"/>
          <cell r="P6389"/>
          <cell r="Q6389">
            <v>0</v>
          </cell>
        </row>
        <row r="6390">
          <cell r="N6390"/>
          <cell r="O6390"/>
          <cell r="P6390"/>
          <cell r="Q6390">
            <v>0</v>
          </cell>
        </row>
        <row r="6391">
          <cell r="N6391"/>
          <cell r="O6391"/>
          <cell r="P6391"/>
          <cell r="Q6391">
            <v>0</v>
          </cell>
        </row>
        <row r="6392">
          <cell r="N6392"/>
          <cell r="O6392"/>
          <cell r="P6392"/>
          <cell r="Q6392">
            <v>0</v>
          </cell>
        </row>
        <row r="6393">
          <cell r="N6393"/>
          <cell r="O6393"/>
          <cell r="P6393"/>
          <cell r="Q6393">
            <v>0</v>
          </cell>
        </row>
        <row r="6394">
          <cell r="N6394"/>
          <cell r="O6394"/>
          <cell r="P6394"/>
          <cell r="Q6394">
            <v>0</v>
          </cell>
        </row>
        <row r="6395">
          <cell r="N6395"/>
          <cell r="O6395"/>
          <cell r="P6395"/>
          <cell r="Q6395">
            <v>0</v>
          </cell>
        </row>
        <row r="6396">
          <cell r="N6396"/>
          <cell r="O6396"/>
          <cell r="P6396"/>
          <cell r="Q6396">
            <v>0</v>
          </cell>
        </row>
        <row r="6397">
          <cell r="N6397"/>
          <cell r="O6397"/>
          <cell r="P6397"/>
          <cell r="Q6397">
            <v>0</v>
          </cell>
        </row>
        <row r="6398">
          <cell r="N6398"/>
          <cell r="O6398"/>
          <cell r="P6398"/>
          <cell r="Q6398">
            <v>0</v>
          </cell>
        </row>
        <row r="6399">
          <cell r="N6399"/>
          <cell r="O6399"/>
          <cell r="P6399"/>
          <cell r="Q6399">
            <v>0</v>
          </cell>
        </row>
        <row r="6400">
          <cell r="N6400"/>
          <cell r="O6400"/>
          <cell r="P6400"/>
          <cell r="Q6400">
            <v>0</v>
          </cell>
        </row>
        <row r="6401">
          <cell r="N6401"/>
          <cell r="O6401"/>
          <cell r="P6401"/>
          <cell r="Q6401">
            <v>0</v>
          </cell>
        </row>
        <row r="6402">
          <cell r="N6402"/>
          <cell r="O6402"/>
          <cell r="P6402"/>
          <cell r="Q6402">
            <v>0</v>
          </cell>
        </row>
        <row r="6403">
          <cell r="N6403"/>
          <cell r="O6403"/>
          <cell r="P6403"/>
          <cell r="Q6403">
            <v>0</v>
          </cell>
        </row>
        <row r="6404">
          <cell r="N6404"/>
          <cell r="O6404"/>
          <cell r="P6404"/>
          <cell r="Q6404">
            <v>0</v>
          </cell>
        </row>
        <row r="6405">
          <cell r="N6405"/>
          <cell r="O6405"/>
          <cell r="P6405"/>
          <cell r="Q6405">
            <v>0</v>
          </cell>
        </row>
        <row r="6406">
          <cell r="N6406"/>
          <cell r="O6406"/>
          <cell r="P6406"/>
          <cell r="Q6406">
            <v>0</v>
          </cell>
        </row>
        <row r="6407">
          <cell r="N6407"/>
          <cell r="O6407"/>
          <cell r="P6407"/>
          <cell r="Q6407">
            <v>0</v>
          </cell>
        </row>
        <row r="6408">
          <cell r="N6408"/>
          <cell r="O6408"/>
          <cell r="P6408"/>
          <cell r="Q6408">
            <v>0</v>
          </cell>
        </row>
        <row r="6409">
          <cell r="N6409"/>
          <cell r="O6409"/>
          <cell r="P6409"/>
          <cell r="Q6409">
            <v>0</v>
          </cell>
        </row>
        <row r="6410">
          <cell r="N6410"/>
          <cell r="O6410"/>
          <cell r="P6410"/>
          <cell r="Q6410">
            <v>0</v>
          </cell>
        </row>
        <row r="6411">
          <cell r="N6411"/>
          <cell r="O6411"/>
          <cell r="P6411"/>
          <cell r="Q6411">
            <v>0</v>
          </cell>
        </row>
        <row r="6412">
          <cell r="N6412"/>
          <cell r="O6412"/>
          <cell r="P6412"/>
          <cell r="Q6412">
            <v>0</v>
          </cell>
        </row>
        <row r="6413">
          <cell r="N6413"/>
          <cell r="O6413"/>
          <cell r="P6413"/>
          <cell r="Q6413">
            <v>0</v>
          </cell>
        </row>
        <row r="6414">
          <cell r="N6414"/>
          <cell r="O6414"/>
          <cell r="P6414"/>
          <cell r="Q6414">
            <v>0</v>
          </cell>
        </row>
        <row r="6415">
          <cell r="N6415"/>
          <cell r="O6415"/>
          <cell r="P6415"/>
          <cell r="Q6415">
            <v>0</v>
          </cell>
        </row>
        <row r="6416">
          <cell r="N6416"/>
          <cell r="O6416"/>
          <cell r="P6416"/>
          <cell r="Q6416">
            <v>0</v>
          </cell>
        </row>
        <row r="6417">
          <cell r="N6417"/>
          <cell r="O6417"/>
          <cell r="P6417"/>
          <cell r="Q6417">
            <v>0</v>
          </cell>
        </row>
        <row r="6418">
          <cell r="N6418"/>
          <cell r="O6418"/>
          <cell r="P6418"/>
          <cell r="Q6418">
            <v>0</v>
          </cell>
        </row>
        <row r="6419">
          <cell r="N6419"/>
          <cell r="O6419"/>
          <cell r="P6419"/>
          <cell r="Q6419">
            <v>0</v>
          </cell>
        </row>
        <row r="6420">
          <cell r="N6420"/>
          <cell r="O6420"/>
          <cell r="P6420"/>
          <cell r="Q6420">
            <v>0</v>
          </cell>
        </row>
        <row r="6421">
          <cell r="N6421"/>
          <cell r="O6421"/>
          <cell r="P6421"/>
          <cell r="Q6421">
            <v>0</v>
          </cell>
        </row>
        <row r="6422">
          <cell r="N6422"/>
          <cell r="O6422"/>
          <cell r="P6422"/>
          <cell r="Q6422">
            <v>0</v>
          </cell>
        </row>
        <row r="6423">
          <cell r="N6423"/>
          <cell r="O6423"/>
          <cell r="P6423"/>
          <cell r="Q6423">
            <v>0</v>
          </cell>
        </row>
        <row r="6424">
          <cell r="N6424"/>
          <cell r="O6424"/>
          <cell r="P6424"/>
          <cell r="Q6424">
            <v>0</v>
          </cell>
        </row>
        <row r="6425">
          <cell r="N6425"/>
          <cell r="O6425"/>
          <cell r="P6425"/>
          <cell r="Q6425">
            <v>0</v>
          </cell>
        </row>
        <row r="6426">
          <cell r="N6426"/>
          <cell r="O6426"/>
          <cell r="P6426"/>
          <cell r="Q6426">
            <v>0</v>
          </cell>
        </row>
        <row r="6427">
          <cell r="N6427"/>
          <cell r="O6427"/>
          <cell r="P6427"/>
          <cell r="Q6427">
            <v>0</v>
          </cell>
        </row>
        <row r="6428">
          <cell r="N6428"/>
          <cell r="O6428"/>
          <cell r="P6428"/>
          <cell r="Q6428">
            <v>0</v>
          </cell>
        </row>
        <row r="6429">
          <cell r="N6429"/>
          <cell r="O6429"/>
          <cell r="P6429"/>
          <cell r="Q6429">
            <v>0</v>
          </cell>
        </row>
        <row r="6430">
          <cell r="N6430"/>
          <cell r="O6430"/>
          <cell r="P6430"/>
          <cell r="Q6430">
            <v>0</v>
          </cell>
        </row>
        <row r="6431">
          <cell r="N6431"/>
          <cell r="O6431"/>
          <cell r="P6431"/>
          <cell r="Q6431">
            <v>0</v>
          </cell>
        </row>
        <row r="6432">
          <cell r="N6432"/>
          <cell r="O6432"/>
          <cell r="P6432"/>
          <cell r="Q6432">
            <v>0</v>
          </cell>
        </row>
        <row r="6433">
          <cell r="N6433"/>
          <cell r="O6433"/>
          <cell r="P6433"/>
          <cell r="Q6433">
            <v>0</v>
          </cell>
        </row>
        <row r="6434">
          <cell r="N6434"/>
          <cell r="O6434"/>
          <cell r="P6434"/>
          <cell r="Q6434">
            <v>0</v>
          </cell>
        </row>
        <row r="6435">
          <cell r="N6435"/>
          <cell r="O6435"/>
          <cell r="P6435"/>
          <cell r="Q6435">
            <v>0</v>
          </cell>
        </row>
        <row r="6436">
          <cell r="N6436"/>
          <cell r="O6436"/>
          <cell r="P6436"/>
          <cell r="Q6436">
            <v>0</v>
          </cell>
        </row>
        <row r="6437">
          <cell r="N6437"/>
          <cell r="O6437"/>
          <cell r="P6437"/>
          <cell r="Q6437">
            <v>0</v>
          </cell>
        </row>
        <row r="6438">
          <cell r="N6438"/>
          <cell r="O6438"/>
          <cell r="P6438"/>
          <cell r="Q6438">
            <v>0</v>
          </cell>
        </row>
        <row r="6439">
          <cell r="N6439"/>
          <cell r="O6439"/>
          <cell r="P6439"/>
          <cell r="Q6439">
            <v>0</v>
          </cell>
        </row>
        <row r="6440">
          <cell r="N6440"/>
          <cell r="O6440"/>
          <cell r="P6440"/>
          <cell r="Q6440">
            <v>0</v>
          </cell>
        </row>
        <row r="6441">
          <cell r="N6441"/>
          <cell r="O6441"/>
          <cell r="P6441"/>
          <cell r="Q6441">
            <v>0</v>
          </cell>
        </row>
        <row r="6442">
          <cell r="N6442"/>
          <cell r="O6442"/>
          <cell r="P6442"/>
          <cell r="Q6442">
            <v>0</v>
          </cell>
        </row>
        <row r="6443">
          <cell r="N6443"/>
          <cell r="O6443"/>
          <cell r="P6443"/>
          <cell r="Q6443">
            <v>0</v>
          </cell>
        </row>
        <row r="6444">
          <cell r="N6444"/>
          <cell r="O6444"/>
          <cell r="P6444"/>
          <cell r="Q6444">
            <v>0</v>
          </cell>
        </row>
        <row r="6445">
          <cell r="N6445"/>
          <cell r="O6445"/>
          <cell r="P6445"/>
          <cell r="Q6445">
            <v>0</v>
          </cell>
        </row>
        <row r="6446">
          <cell r="N6446"/>
          <cell r="O6446"/>
          <cell r="P6446"/>
          <cell r="Q6446">
            <v>0</v>
          </cell>
        </row>
        <row r="6447">
          <cell r="N6447"/>
          <cell r="O6447"/>
          <cell r="P6447"/>
          <cell r="Q6447">
            <v>0</v>
          </cell>
        </row>
        <row r="6448">
          <cell r="N6448"/>
          <cell r="O6448"/>
          <cell r="P6448"/>
          <cell r="Q6448">
            <v>0</v>
          </cell>
        </row>
        <row r="6449">
          <cell r="N6449"/>
          <cell r="O6449"/>
          <cell r="P6449"/>
          <cell r="Q6449">
            <v>0</v>
          </cell>
        </row>
        <row r="6450">
          <cell r="N6450"/>
          <cell r="O6450"/>
          <cell r="P6450"/>
          <cell r="Q6450">
            <v>0</v>
          </cell>
        </row>
        <row r="6451">
          <cell r="N6451"/>
          <cell r="O6451"/>
          <cell r="P6451"/>
          <cell r="Q6451">
            <v>0</v>
          </cell>
        </row>
        <row r="6452">
          <cell r="N6452"/>
          <cell r="O6452"/>
          <cell r="P6452"/>
          <cell r="Q6452">
            <v>0</v>
          </cell>
        </row>
        <row r="6453">
          <cell r="N6453"/>
          <cell r="O6453"/>
          <cell r="P6453"/>
          <cell r="Q6453">
            <v>0</v>
          </cell>
        </row>
        <row r="6454">
          <cell r="N6454"/>
          <cell r="O6454"/>
          <cell r="P6454"/>
          <cell r="Q6454">
            <v>0</v>
          </cell>
        </row>
        <row r="6455">
          <cell r="N6455"/>
          <cell r="O6455"/>
          <cell r="P6455"/>
          <cell r="Q6455">
            <v>0</v>
          </cell>
        </row>
        <row r="6456">
          <cell r="N6456"/>
          <cell r="O6456"/>
          <cell r="P6456"/>
          <cell r="Q6456">
            <v>0</v>
          </cell>
        </row>
        <row r="6457">
          <cell r="N6457"/>
          <cell r="O6457"/>
          <cell r="P6457"/>
          <cell r="Q6457">
            <v>0</v>
          </cell>
        </row>
        <row r="6458">
          <cell r="N6458"/>
          <cell r="O6458"/>
          <cell r="P6458"/>
          <cell r="Q6458">
            <v>0</v>
          </cell>
        </row>
        <row r="6459">
          <cell r="N6459"/>
          <cell r="O6459"/>
          <cell r="P6459"/>
          <cell r="Q6459">
            <v>0</v>
          </cell>
        </row>
        <row r="6460">
          <cell r="N6460"/>
          <cell r="O6460"/>
          <cell r="P6460"/>
          <cell r="Q6460">
            <v>0</v>
          </cell>
        </row>
        <row r="6461">
          <cell r="N6461"/>
          <cell r="O6461"/>
          <cell r="P6461"/>
          <cell r="Q6461">
            <v>0</v>
          </cell>
        </row>
        <row r="6462">
          <cell r="N6462"/>
          <cell r="O6462"/>
          <cell r="P6462"/>
          <cell r="Q6462">
            <v>0</v>
          </cell>
        </row>
        <row r="6463">
          <cell r="N6463"/>
          <cell r="O6463"/>
          <cell r="P6463"/>
          <cell r="Q6463">
            <v>0</v>
          </cell>
        </row>
        <row r="6464">
          <cell r="N6464"/>
          <cell r="O6464"/>
          <cell r="P6464"/>
          <cell r="Q6464">
            <v>0</v>
          </cell>
        </row>
        <row r="6465">
          <cell r="N6465"/>
          <cell r="O6465"/>
          <cell r="P6465"/>
          <cell r="Q6465">
            <v>0</v>
          </cell>
        </row>
        <row r="6466">
          <cell r="N6466"/>
          <cell r="O6466"/>
          <cell r="P6466"/>
          <cell r="Q6466">
            <v>0</v>
          </cell>
        </row>
        <row r="6467">
          <cell r="N6467"/>
          <cell r="O6467"/>
          <cell r="P6467"/>
          <cell r="Q6467">
            <v>0</v>
          </cell>
        </row>
        <row r="6468">
          <cell r="N6468"/>
          <cell r="O6468"/>
          <cell r="P6468"/>
          <cell r="Q6468">
            <v>0</v>
          </cell>
        </row>
        <row r="6469">
          <cell r="N6469"/>
          <cell r="O6469"/>
          <cell r="P6469"/>
          <cell r="Q6469">
            <v>0</v>
          </cell>
        </row>
        <row r="6470">
          <cell r="N6470"/>
          <cell r="O6470"/>
          <cell r="P6470"/>
          <cell r="Q6470">
            <v>0</v>
          </cell>
        </row>
        <row r="6471">
          <cell r="N6471"/>
          <cell r="O6471"/>
          <cell r="P6471"/>
          <cell r="Q6471">
            <v>0</v>
          </cell>
        </row>
        <row r="6472">
          <cell r="N6472"/>
          <cell r="O6472"/>
          <cell r="P6472"/>
          <cell r="Q6472">
            <v>0</v>
          </cell>
        </row>
        <row r="6473">
          <cell r="N6473"/>
          <cell r="O6473"/>
          <cell r="P6473"/>
          <cell r="Q6473">
            <v>0</v>
          </cell>
        </row>
        <row r="6474">
          <cell r="N6474"/>
          <cell r="O6474"/>
          <cell r="P6474"/>
          <cell r="Q6474">
            <v>0</v>
          </cell>
        </row>
        <row r="6475">
          <cell r="N6475"/>
          <cell r="O6475"/>
          <cell r="P6475"/>
          <cell r="Q6475">
            <v>0</v>
          </cell>
        </row>
        <row r="6476">
          <cell r="N6476"/>
          <cell r="O6476"/>
          <cell r="P6476"/>
          <cell r="Q6476">
            <v>0</v>
          </cell>
        </row>
        <row r="6477">
          <cell r="N6477"/>
          <cell r="O6477"/>
          <cell r="P6477"/>
          <cell r="Q6477">
            <v>0</v>
          </cell>
        </row>
        <row r="6478">
          <cell r="N6478"/>
          <cell r="O6478"/>
          <cell r="P6478"/>
          <cell r="Q6478">
            <v>0</v>
          </cell>
        </row>
        <row r="6479">
          <cell r="N6479"/>
          <cell r="O6479"/>
          <cell r="P6479"/>
          <cell r="Q6479">
            <v>0</v>
          </cell>
        </row>
        <row r="6480">
          <cell r="N6480"/>
          <cell r="O6480"/>
          <cell r="P6480"/>
          <cell r="Q6480">
            <v>0</v>
          </cell>
        </row>
        <row r="6481">
          <cell r="N6481"/>
          <cell r="O6481"/>
          <cell r="P6481"/>
          <cell r="Q6481">
            <v>0</v>
          </cell>
        </row>
        <row r="6482">
          <cell r="N6482"/>
          <cell r="O6482"/>
          <cell r="P6482"/>
          <cell r="Q6482">
            <v>0</v>
          </cell>
        </row>
        <row r="6483">
          <cell r="N6483"/>
          <cell r="O6483"/>
          <cell r="P6483"/>
          <cell r="Q6483">
            <v>0</v>
          </cell>
        </row>
        <row r="6484">
          <cell r="N6484"/>
          <cell r="O6484"/>
          <cell r="P6484"/>
          <cell r="Q6484">
            <v>0</v>
          </cell>
        </row>
        <row r="6485">
          <cell r="N6485"/>
          <cell r="O6485"/>
          <cell r="P6485"/>
          <cell r="Q6485">
            <v>0</v>
          </cell>
        </row>
        <row r="6486">
          <cell r="N6486"/>
          <cell r="O6486"/>
          <cell r="P6486"/>
          <cell r="Q6486">
            <v>0</v>
          </cell>
        </row>
        <row r="6487">
          <cell r="N6487"/>
          <cell r="O6487"/>
          <cell r="P6487"/>
          <cell r="Q6487">
            <v>0</v>
          </cell>
        </row>
        <row r="6488">
          <cell r="N6488"/>
          <cell r="O6488"/>
          <cell r="P6488"/>
          <cell r="Q6488">
            <v>0</v>
          </cell>
        </row>
        <row r="6489">
          <cell r="N6489"/>
          <cell r="O6489"/>
          <cell r="P6489"/>
          <cell r="Q6489">
            <v>0</v>
          </cell>
        </row>
        <row r="6490">
          <cell r="N6490"/>
          <cell r="O6490"/>
          <cell r="P6490"/>
          <cell r="Q6490">
            <v>0</v>
          </cell>
        </row>
        <row r="6491">
          <cell r="N6491"/>
          <cell r="O6491"/>
          <cell r="P6491"/>
          <cell r="Q6491">
            <v>0</v>
          </cell>
        </row>
        <row r="6492">
          <cell r="N6492"/>
          <cell r="O6492"/>
          <cell r="P6492"/>
          <cell r="Q6492">
            <v>0</v>
          </cell>
        </row>
        <row r="6493">
          <cell r="N6493"/>
          <cell r="O6493"/>
          <cell r="P6493"/>
          <cell r="Q6493">
            <v>0</v>
          </cell>
        </row>
        <row r="6494">
          <cell r="N6494"/>
          <cell r="O6494"/>
          <cell r="P6494"/>
          <cell r="Q6494">
            <v>0</v>
          </cell>
        </row>
        <row r="6495">
          <cell r="N6495"/>
          <cell r="O6495"/>
          <cell r="P6495"/>
          <cell r="Q6495">
            <v>0</v>
          </cell>
        </row>
        <row r="6496">
          <cell r="N6496"/>
          <cell r="O6496"/>
          <cell r="P6496"/>
          <cell r="Q6496">
            <v>0</v>
          </cell>
        </row>
        <row r="6497">
          <cell r="N6497"/>
          <cell r="O6497"/>
          <cell r="P6497"/>
          <cell r="Q6497">
            <v>0</v>
          </cell>
        </row>
        <row r="6498">
          <cell r="N6498"/>
          <cell r="O6498"/>
          <cell r="P6498"/>
          <cell r="Q6498">
            <v>0</v>
          </cell>
        </row>
        <row r="6499">
          <cell r="N6499"/>
          <cell r="O6499"/>
          <cell r="P6499"/>
          <cell r="Q6499">
            <v>0</v>
          </cell>
        </row>
        <row r="6500">
          <cell r="N6500"/>
          <cell r="O6500"/>
          <cell r="P6500"/>
          <cell r="Q6500">
            <v>0</v>
          </cell>
        </row>
        <row r="6501">
          <cell r="N6501"/>
          <cell r="O6501"/>
          <cell r="P6501"/>
          <cell r="Q6501">
            <v>0</v>
          </cell>
        </row>
        <row r="6502">
          <cell r="N6502"/>
          <cell r="O6502"/>
          <cell r="P6502"/>
          <cell r="Q6502">
            <v>0</v>
          </cell>
        </row>
        <row r="6503">
          <cell r="N6503"/>
          <cell r="O6503"/>
          <cell r="P6503"/>
          <cell r="Q6503">
            <v>0</v>
          </cell>
        </row>
        <row r="6504">
          <cell r="N6504"/>
          <cell r="O6504"/>
          <cell r="P6504"/>
          <cell r="Q6504">
            <v>0</v>
          </cell>
        </row>
        <row r="6505">
          <cell r="N6505"/>
          <cell r="O6505"/>
          <cell r="P6505"/>
          <cell r="Q6505">
            <v>0</v>
          </cell>
        </row>
        <row r="6506">
          <cell r="N6506"/>
          <cell r="O6506"/>
          <cell r="P6506"/>
          <cell r="Q6506">
            <v>0</v>
          </cell>
        </row>
        <row r="6507">
          <cell r="N6507"/>
          <cell r="O6507"/>
          <cell r="P6507"/>
          <cell r="Q6507">
            <v>0</v>
          </cell>
        </row>
        <row r="6508">
          <cell r="N6508"/>
          <cell r="O6508"/>
          <cell r="P6508"/>
          <cell r="Q6508">
            <v>0</v>
          </cell>
        </row>
        <row r="6509">
          <cell r="N6509"/>
          <cell r="O6509"/>
          <cell r="P6509"/>
          <cell r="Q6509">
            <v>0</v>
          </cell>
        </row>
        <row r="6510">
          <cell r="N6510"/>
          <cell r="O6510"/>
          <cell r="P6510"/>
          <cell r="Q6510">
            <v>0</v>
          </cell>
        </row>
        <row r="6511">
          <cell r="N6511"/>
          <cell r="O6511"/>
          <cell r="P6511"/>
          <cell r="Q6511">
            <v>0</v>
          </cell>
        </row>
        <row r="6512">
          <cell r="N6512"/>
          <cell r="O6512"/>
          <cell r="P6512"/>
          <cell r="Q6512">
            <v>0</v>
          </cell>
        </row>
        <row r="6513">
          <cell r="N6513"/>
          <cell r="O6513"/>
          <cell r="P6513"/>
          <cell r="Q6513">
            <v>0</v>
          </cell>
        </row>
        <row r="6514">
          <cell r="N6514"/>
          <cell r="O6514"/>
          <cell r="P6514"/>
          <cell r="Q6514">
            <v>0</v>
          </cell>
        </row>
        <row r="6515">
          <cell r="N6515"/>
          <cell r="O6515"/>
          <cell r="P6515"/>
          <cell r="Q6515">
            <v>0</v>
          </cell>
        </row>
        <row r="6516">
          <cell r="N6516"/>
          <cell r="O6516"/>
          <cell r="P6516"/>
          <cell r="Q6516">
            <v>0</v>
          </cell>
        </row>
        <row r="6517">
          <cell r="N6517"/>
          <cell r="O6517"/>
          <cell r="P6517"/>
          <cell r="Q6517">
            <v>0</v>
          </cell>
        </row>
        <row r="6518">
          <cell r="N6518"/>
          <cell r="O6518"/>
          <cell r="P6518"/>
          <cell r="Q6518">
            <v>0</v>
          </cell>
        </row>
        <row r="6519">
          <cell r="N6519"/>
          <cell r="O6519"/>
          <cell r="P6519"/>
          <cell r="Q6519">
            <v>0</v>
          </cell>
        </row>
        <row r="6520">
          <cell r="N6520"/>
          <cell r="O6520"/>
          <cell r="P6520"/>
          <cell r="Q6520">
            <v>0</v>
          </cell>
        </row>
        <row r="6521">
          <cell r="N6521"/>
          <cell r="O6521"/>
          <cell r="P6521"/>
          <cell r="Q6521">
            <v>0</v>
          </cell>
        </row>
        <row r="6522">
          <cell r="N6522"/>
          <cell r="O6522"/>
          <cell r="P6522"/>
          <cell r="Q6522">
            <v>0</v>
          </cell>
        </row>
        <row r="6523">
          <cell r="N6523"/>
          <cell r="O6523"/>
          <cell r="P6523"/>
          <cell r="Q6523">
            <v>0</v>
          </cell>
        </row>
        <row r="6524">
          <cell r="N6524"/>
          <cell r="O6524"/>
          <cell r="P6524"/>
          <cell r="Q6524">
            <v>0</v>
          </cell>
        </row>
        <row r="6525">
          <cell r="N6525"/>
          <cell r="O6525"/>
          <cell r="P6525"/>
          <cell r="Q6525">
            <v>0</v>
          </cell>
        </row>
        <row r="6526">
          <cell r="N6526"/>
          <cell r="O6526"/>
          <cell r="P6526"/>
          <cell r="Q6526">
            <v>0</v>
          </cell>
        </row>
        <row r="6527">
          <cell r="N6527"/>
          <cell r="O6527"/>
          <cell r="P6527"/>
          <cell r="Q6527">
            <v>0</v>
          </cell>
        </row>
        <row r="6528">
          <cell r="N6528"/>
          <cell r="O6528"/>
          <cell r="P6528"/>
          <cell r="Q6528">
            <v>0</v>
          </cell>
        </row>
        <row r="6529">
          <cell r="N6529"/>
          <cell r="O6529"/>
          <cell r="P6529"/>
          <cell r="Q6529">
            <v>0</v>
          </cell>
        </row>
        <row r="6530">
          <cell r="N6530"/>
          <cell r="O6530"/>
          <cell r="P6530"/>
          <cell r="Q6530">
            <v>0</v>
          </cell>
        </row>
        <row r="6531">
          <cell r="N6531"/>
          <cell r="O6531"/>
          <cell r="P6531"/>
          <cell r="Q6531">
            <v>0</v>
          </cell>
        </row>
        <row r="6532">
          <cell r="N6532"/>
          <cell r="O6532"/>
          <cell r="P6532"/>
          <cell r="Q6532">
            <v>0</v>
          </cell>
        </row>
        <row r="6533">
          <cell r="N6533"/>
          <cell r="O6533"/>
          <cell r="P6533"/>
          <cell r="Q6533">
            <v>0</v>
          </cell>
        </row>
        <row r="6534">
          <cell r="N6534"/>
          <cell r="O6534"/>
          <cell r="P6534"/>
          <cell r="Q6534">
            <v>0</v>
          </cell>
        </row>
        <row r="6535">
          <cell r="N6535"/>
          <cell r="O6535"/>
          <cell r="P6535"/>
          <cell r="Q6535">
            <v>0</v>
          </cell>
        </row>
        <row r="6536">
          <cell r="N6536"/>
          <cell r="O6536"/>
          <cell r="P6536"/>
          <cell r="Q6536">
            <v>0</v>
          </cell>
        </row>
        <row r="6537">
          <cell r="N6537"/>
          <cell r="O6537"/>
          <cell r="P6537"/>
          <cell r="Q6537">
            <v>0</v>
          </cell>
        </row>
        <row r="6538">
          <cell r="N6538"/>
          <cell r="O6538"/>
          <cell r="P6538"/>
          <cell r="Q6538">
            <v>0</v>
          </cell>
        </row>
        <row r="6539">
          <cell r="N6539"/>
          <cell r="O6539"/>
          <cell r="P6539"/>
          <cell r="Q6539">
            <v>0</v>
          </cell>
        </row>
        <row r="6540">
          <cell r="N6540"/>
          <cell r="O6540"/>
          <cell r="P6540"/>
          <cell r="Q6540">
            <v>0</v>
          </cell>
        </row>
        <row r="6541">
          <cell r="N6541"/>
          <cell r="O6541"/>
          <cell r="P6541"/>
          <cell r="Q6541">
            <v>0</v>
          </cell>
        </row>
        <row r="6542">
          <cell r="N6542"/>
          <cell r="O6542"/>
          <cell r="P6542"/>
          <cell r="Q6542">
            <v>0</v>
          </cell>
        </row>
        <row r="6543">
          <cell r="N6543"/>
          <cell r="O6543"/>
          <cell r="P6543"/>
          <cell r="Q6543">
            <v>0</v>
          </cell>
        </row>
        <row r="6544">
          <cell r="N6544"/>
          <cell r="O6544"/>
          <cell r="P6544"/>
          <cell r="Q6544">
            <v>0</v>
          </cell>
        </row>
        <row r="6545">
          <cell r="N6545"/>
          <cell r="O6545"/>
          <cell r="P6545"/>
          <cell r="Q6545">
            <v>0</v>
          </cell>
        </row>
        <row r="6546">
          <cell r="N6546"/>
          <cell r="O6546"/>
          <cell r="P6546"/>
          <cell r="Q6546">
            <v>0</v>
          </cell>
        </row>
        <row r="6547">
          <cell r="N6547"/>
          <cell r="O6547"/>
          <cell r="P6547"/>
          <cell r="Q6547">
            <v>0</v>
          </cell>
        </row>
        <row r="6548">
          <cell r="N6548"/>
          <cell r="O6548"/>
          <cell r="P6548"/>
          <cell r="Q6548">
            <v>0</v>
          </cell>
        </row>
        <row r="6549">
          <cell r="N6549"/>
          <cell r="O6549"/>
          <cell r="P6549"/>
          <cell r="Q6549">
            <v>0</v>
          </cell>
        </row>
        <row r="6550">
          <cell r="N6550"/>
          <cell r="O6550"/>
          <cell r="P6550"/>
          <cell r="Q6550">
            <v>0</v>
          </cell>
        </row>
        <row r="6551">
          <cell r="N6551"/>
          <cell r="O6551"/>
          <cell r="P6551"/>
          <cell r="Q6551">
            <v>0</v>
          </cell>
        </row>
        <row r="6552">
          <cell r="N6552"/>
          <cell r="O6552"/>
          <cell r="P6552"/>
          <cell r="Q6552">
            <v>0</v>
          </cell>
        </row>
        <row r="6553">
          <cell r="N6553"/>
          <cell r="O6553"/>
          <cell r="P6553"/>
          <cell r="Q6553">
            <v>0</v>
          </cell>
        </row>
        <row r="6554">
          <cell r="N6554"/>
          <cell r="O6554"/>
          <cell r="P6554"/>
          <cell r="Q6554">
            <v>0</v>
          </cell>
        </row>
        <row r="6555">
          <cell r="N6555"/>
          <cell r="O6555"/>
          <cell r="P6555"/>
          <cell r="Q6555">
            <v>0</v>
          </cell>
        </row>
        <row r="6556">
          <cell r="N6556"/>
          <cell r="O6556"/>
          <cell r="P6556"/>
          <cell r="Q6556">
            <v>0</v>
          </cell>
        </row>
        <row r="6557">
          <cell r="N6557"/>
          <cell r="O6557"/>
          <cell r="P6557"/>
          <cell r="Q6557">
            <v>0</v>
          </cell>
        </row>
        <row r="6558">
          <cell r="N6558"/>
          <cell r="O6558"/>
          <cell r="P6558"/>
          <cell r="Q6558">
            <v>0</v>
          </cell>
        </row>
        <row r="6559">
          <cell r="N6559"/>
          <cell r="O6559"/>
          <cell r="P6559"/>
          <cell r="Q6559">
            <v>0</v>
          </cell>
        </row>
        <row r="6560">
          <cell r="N6560"/>
          <cell r="O6560"/>
          <cell r="P6560"/>
          <cell r="Q6560">
            <v>0</v>
          </cell>
        </row>
        <row r="6561">
          <cell r="N6561"/>
          <cell r="O6561"/>
          <cell r="P6561"/>
          <cell r="Q6561">
            <v>0</v>
          </cell>
        </row>
        <row r="6562">
          <cell r="N6562"/>
          <cell r="O6562"/>
          <cell r="P6562"/>
          <cell r="Q6562">
            <v>0</v>
          </cell>
        </row>
        <row r="6563">
          <cell r="N6563"/>
          <cell r="O6563"/>
          <cell r="P6563"/>
          <cell r="Q6563">
            <v>0</v>
          </cell>
        </row>
        <row r="6564">
          <cell r="N6564"/>
          <cell r="O6564"/>
          <cell r="P6564"/>
          <cell r="Q6564">
            <v>0</v>
          </cell>
        </row>
        <row r="6565">
          <cell r="N6565"/>
          <cell r="O6565"/>
          <cell r="P6565"/>
          <cell r="Q6565">
            <v>0</v>
          </cell>
        </row>
        <row r="6566">
          <cell r="N6566"/>
          <cell r="O6566"/>
          <cell r="P6566"/>
          <cell r="Q6566">
            <v>0</v>
          </cell>
        </row>
        <row r="6567">
          <cell r="N6567"/>
          <cell r="O6567"/>
          <cell r="P6567"/>
          <cell r="Q6567">
            <v>0</v>
          </cell>
        </row>
        <row r="6568">
          <cell r="N6568"/>
          <cell r="O6568"/>
          <cell r="P6568"/>
          <cell r="Q6568">
            <v>0</v>
          </cell>
        </row>
        <row r="6569">
          <cell r="N6569"/>
          <cell r="O6569"/>
          <cell r="P6569"/>
          <cell r="Q6569">
            <v>0</v>
          </cell>
        </row>
        <row r="6570">
          <cell r="N6570"/>
          <cell r="O6570"/>
          <cell r="P6570"/>
          <cell r="Q6570">
            <v>0</v>
          </cell>
        </row>
        <row r="6571">
          <cell r="N6571"/>
          <cell r="O6571"/>
          <cell r="P6571"/>
          <cell r="Q6571">
            <v>0</v>
          </cell>
        </row>
        <row r="6572">
          <cell r="N6572"/>
          <cell r="O6572"/>
          <cell r="P6572"/>
          <cell r="Q6572">
            <v>0</v>
          </cell>
        </row>
        <row r="6573">
          <cell r="N6573"/>
          <cell r="O6573"/>
          <cell r="P6573"/>
          <cell r="Q6573">
            <v>0</v>
          </cell>
        </row>
        <row r="6574">
          <cell r="N6574"/>
          <cell r="O6574"/>
          <cell r="P6574"/>
          <cell r="Q6574">
            <v>0</v>
          </cell>
        </row>
        <row r="6575">
          <cell r="N6575"/>
          <cell r="O6575"/>
          <cell r="P6575"/>
          <cell r="Q6575">
            <v>0</v>
          </cell>
        </row>
        <row r="6576">
          <cell r="N6576"/>
          <cell r="O6576"/>
          <cell r="P6576"/>
          <cell r="Q6576">
            <v>0</v>
          </cell>
        </row>
        <row r="6577">
          <cell r="N6577"/>
          <cell r="O6577"/>
          <cell r="P6577"/>
          <cell r="Q6577">
            <v>0</v>
          </cell>
        </row>
        <row r="6578">
          <cell r="N6578"/>
          <cell r="O6578"/>
          <cell r="P6578"/>
          <cell r="Q6578">
            <v>0</v>
          </cell>
        </row>
        <row r="6579">
          <cell r="N6579"/>
          <cell r="O6579"/>
          <cell r="P6579"/>
          <cell r="Q6579">
            <v>0</v>
          </cell>
        </row>
        <row r="6580">
          <cell r="N6580"/>
          <cell r="O6580"/>
          <cell r="P6580"/>
          <cell r="Q6580">
            <v>0</v>
          </cell>
        </row>
        <row r="6581">
          <cell r="N6581"/>
          <cell r="O6581"/>
          <cell r="P6581"/>
          <cell r="Q6581">
            <v>0</v>
          </cell>
        </row>
        <row r="6582">
          <cell r="N6582"/>
          <cell r="O6582"/>
          <cell r="P6582"/>
          <cell r="Q6582">
            <v>0</v>
          </cell>
        </row>
        <row r="6583">
          <cell r="N6583"/>
          <cell r="O6583"/>
          <cell r="P6583"/>
          <cell r="Q6583">
            <v>0</v>
          </cell>
        </row>
        <row r="6584">
          <cell r="N6584"/>
          <cell r="O6584"/>
          <cell r="P6584"/>
          <cell r="Q6584">
            <v>0</v>
          </cell>
        </row>
        <row r="6585">
          <cell r="N6585"/>
          <cell r="O6585"/>
          <cell r="P6585"/>
          <cell r="Q6585">
            <v>0</v>
          </cell>
        </row>
        <row r="6586">
          <cell r="N6586"/>
          <cell r="O6586"/>
          <cell r="P6586"/>
          <cell r="Q6586">
            <v>0</v>
          </cell>
        </row>
        <row r="6587">
          <cell r="N6587"/>
          <cell r="O6587"/>
          <cell r="P6587"/>
          <cell r="Q6587">
            <v>0</v>
          </cell>
        </row>
        <row r="6588">
          <cell r="N6588"/>
          <cell r="O6588"/>
          <cell r="P6588"/>
          <cell r="Q6588">
            <v>0</v>
          </cell>
        </row>
        <row r="6589">
          <cell r="N6589"/>
          <cell r="O6589"/>
          <cell r="P6589"/>
          <cell r="Q6589">
            <v>0</v>
          </cell>
        </row>
        <row r="6590">
          <cell r="N6590"/>
          <cell r="O6590"/>
          <cell r="P6590"/>
          <cell r="Q6590">
            <v>0</v>
          </cell>
        </row>
        <row r="6591">
          <cell r="N6591"/>
          <cell r="O6591"/>
          <cell r="P6591"/>
          <cell r="Q6591">
            <v>0</v>
          </cell>
        </row>
        <row r="6592">
          <cell r="N6592"/>
          <cell r="O6592"/>
          <cell r="P6592"/>
          <cell r="Q6592">
            <v>0</v>
          </cell>
        </row>
        <row r="6593">
          <cell r="N6593"/>
          <cell r="O6593"/>
          <cell r="P6593"/>
          <cell r="Q6593">
            <v>0</v>
          </cell>
        </row>
        <row r="6594">
          <cell r="N6594"/>
          <cell r="O6594"/>
          <cell r="P6594"/>
          <cell r="Q6594">
            <v>0</v>
          </cell>
        </row>
        <row r="6595">
          <cell r="N6595"/>
          <cell r="O6595"/>
          <cell r="P6595"/>
          <cell r="Q6595">
            <v>0</v>
          </cell>
        </row>
        <row r="6596">
          <cell r="N6596"/>
          <cell r="O6596"/>
          <cell r="P6596"/>
          <cell r="Q6596">
            <v>0</v>
          </cell>
        </row>
        <row r="6597">
          <cell r="N6597"/>
          <cell r="O6597"/>
          <cell r="P6597"/>
          <cell r="Q6597">
            <v>0</v>
          </cell>
        </row>
        <row r="6598">
          <cell r="N6598"/>
          <cell r="O6598"/>
          <cell r="P6598"/>
          <cell r="Q6598">
            <v>0</v>
          </cell>
        </row>
        <row r="6599">
          <cell r="N6599"/>
          <cell r="O6599"/>
          <cell r="P6599"/>
          <cell r="Q6599">
            <v>0</v>
          </cell>
        </row>
        <row r="6600">
          <cell r="N6600"/>
          <cell r="O6600"/>
          <cell r="P6600"/>
          <cell r="Q6600">
            <v>0</v>
          </cell>
        </row>
        <row r="6601">
          <cell r="N6601"/>
          <cell r="O6601"/>
          <cell r="P6601"/>
          <cell r="Q6601">
            <v>0</v>
          </cell>
        </row>
        <row r="6602">
          <cell r="N6602"/>
          <cell r="O6602"/>
          <cell r="P6602"/>
          <cell r="Q6602">
            <v>0</v>
          </cell>
        </row>
        <row r="6603">
          <cell r="N6603"/>
          <cell r="O6603"/>
          <cell r="P6603"/>
          <cell r="Q6603">
            <v>0</v>
          </cell>
        </row>
        <row r="6604">
          <cell r="N6604"/>
          <cell r="O6604"/>
          <cell r="P6604"/>
          <cell r="Q6604">
            <v>0</v>
          </cell>
        </row>
        <row r="6605">
          <cell r="N6605"/>
          <cell r="O6605"/>
          <cell r="P6605"/>
          <cell r="Q6605">
            <v>0</v>
          </cell>
        </row>
        <row r="6606">
          <cell r="N6606"/>
          <cell r="O6606"/>
          <cell r="P6606"/>
          <cell r="Q6606">
            <v>0</v>
          </cell>
        </row>
        <row r="6607">
          <cell r="N6607"/>
          <cell r="O6607"/>
          <cell r="P6607"/>
          <cell r="Q6607">
            <v>0</v>
          </cell>
        </row>
        <row r="6608">
          <cell r="N6608"/>
          <cell r="O6608"/>
          <cell r="P6608"/>
          <cell r="Q6608">
            <v>0</v>
          </cell>
        </row>
        <row r="6609">
          <cell r="N6609"/>
          <cell r="O6609"/>
          <cell r="P6609"/>
          <cell r="Q6609">
            <v>0</v>
          </cell>
        </row>
        <row r="6610">
          <cell r="N6610"/>
          <cell r="O6610"/>
          <cell r="P6610"/>
          <cell r="Q6610">
            <v>0</v>
          </cell>
        </row>
        <row r="6611">
          <cell r="N6611"/>
          <cell r="O6611"/>
          <cell r="P6611"/>
          <cell r="Q6611">
            <v>0</v>
          </cell>
        </row>
        <row r="6612">
          <cell r="N6612"/>
          <cell r="O6612"/>
          <cell r="P6612"/>
          <cell r="Q6612">
            <v>0</v>
          </cell>
        </row>
        <row r="6613">
          <cell r="N6613"/>
          <cell r="O6613"/>
          <cell r="P6613"/>
          <cell r="Q6613">
            <v>0</v>
          </cell>
        </row>
        <row r="6614">
          <cell r="N6614"/>
          <cell r="O6614"/>
          <cell r="P6614"/>
          <cell r="Q6614">
            <v>0</v>
          </cell>
        </row>
        <row r="6615">
          <cell r="N6615"/>
          <cell r="O6615"/>
          <cell r="P6615"/>
          <cell r="Q6615">
            <v>0</v>
          </cell>
        </row>
        <row r="6616">
          <cell r="N6616"/>
          <cell r="O6616"/>
          <cell r="P6616"/>
          <cell r="Q6616">
            <v>0</v>
          </cell>
        </row>
        <row r="6617">
          <cell r="N6617"/>
          <cell r="O6617"/>
          <cell r="P6617"/>
          <cell r="Q6617">
            <v>0</v>
          </cell>
        </row>
        <row r="6618">
          <cell r="N6618"/>
          <cell r="O6618"/>
          <cell r="P6618"/>
          <cell r="Q6618">
            <v>0</v>
          </cell>
        </row>
        <row r="6619">
          <cell r="N6619"/>
          <cell r="O6619"/>
          <cell r="P6619"/>
          <cell r="Q6619">
            <v>0</v>
          </cell>
        </row>
        <row r="6620">
          <cell r="N6620"/>
          <cell r="O6620"/>
          <cell r="P6620"/>
          <cell r="Q6620">
            <v>0</v>
          </cell>
        </row>
        <row r="6621">
          <cell r="N6621"/>
          <cell r="O6621"/>
          <cell r="P6621"/>
          <cell r="Q6621">
            <v>0</v>
          </cell>
        </row>
        <row r="6622">
          <cell r="N6622"/>
          <cell r="O6622"/>
          <cell r="P6622"/>
          <cell r="Q6622">
            <v>0</v>
          </cell>
        </row>
        <row r="6623">
          <cell r="N6623"/>
          <cell r="O6623"/>
          <cell r="P6623"/>
          <cell r="Q6623">
            <v>0</v>
          </cell>
        </row>
        <row r="6624">
          <cell r="N6624"/>
          <cell r="O6624"/>
          <cell r="P6624"/>
          <cell r="Q6624">
            <v>0</v>
          </cell>
        </row>
        <row r="6625">
          <cell r="N6625"/>
          <cell r="O6625"/>
          <cell r="P6625"/>
          <cell r="Q6625">
            <v>0</v>
          </cell>
        </row>
        <row r="6626">
          <cell r="N6626"/>
          <cell r="O6626"/>
          <cell r="P6626"/>
          <cell r="Q6626">
            <v>0</v>
          </cell>
        </row>
        <row r="6627">
          <cell r="N6627"/>
          <cell r="O6627"/>
          <cell r="P6627"/>
          <cell r="Q6627">
            <v>0</v>
          </cell>
        </row>
        <row r="6628">
          <cell r="N6628"/>
          <cell r="O6628"/>
          <cell r="P6628"/>
          <cell r="Q6628">
            <v>0</v>
          </cell>
        </row>
        <row r="6629">
          <cell r="N6629"/>
          <cell r="O6629"/>
          <cell r="P6629"/>
          <cell r="Q6629">
            <v>0</v>
          </cell>
        </row>
        <row r="6630">
          <cell r="N6630"/>
          <cell r="O6630"/>
          <cell r="P6630"/>
          <cell r="Q6630">
            <v>0</v>
          </cell>
        </row>
        <row r="6631">
          <cell r="N6631"/>
          <cell r="O6631"/>
          <cell r="P6631"/>
          <cell r="Q6631">
            <v>0</v>
          </cell>
        </row>
        <row r="6632">
          <cell r="N6632"/>
          <cell r="O6632"/>
          <cell r="P6632"/>
          <cell r="Q6632">
            <v>0</v>
          </cell>
        </row>
        <row r="6633">
          <cell r="N6633"/>
          <cell r="O6633"/>
          <cell r="P6633"/>
          <cell r="Q6633">
            <v>0</v>
          </cell>
        </row>
        <row r="6634">
          <cell r="N6634"/>
          <cell r="O6634"/>
          <cell r="P6634"/>
          <cell r="Q6634">
            <v>0</v>
          </cell>
        </row>
        <row r="6635">
          <cell r="N6635"/>
          <cell r="O6635"/>
          <cell r="P6635"/>
          <cell r="Q6635">
            <v>0</v>
          </cell>
        </row>
        <row r="6636">
          <cell r="N6636"/>
          <cell r="O6636"/>
          <cell r="P6636"/>
          <cell r="Q6636">
            <v>0</v>
          </cell>
        </row>
        <row r="6637">
          <cell r="N6637"/>
          <cell r="O6637"/>
          <cell r="P6637"/>
          <cell r="Q6637">
            <v>0</v>
          </cell>
        </row>
        <row r="6638">
          <cell r="N6638"/>
          <cell r="O6638"/>
          <cell r="P6638"/>
          <cell r="Q6638">
            <v>0</v>
          </cell>
        </row>
        <row r="6639">
          <cell r="N6639"/>
          <cell r="O6639"/>
          <cell r="P6639"/>
          <cell r="Q6639">
            <v>0</v>
          </cell>
        </row>
        <row r="6640">
          <cell r="N6640"/>
          <cell r="O6640"/>
          <cell r="P6640"/>
          <cell r="Q6640">
            <v>0</v>
          </cell>
        </row>
        <row r="6641">
          <cell r="N6641"/>
          <cell r="O6641"/>
          <cell r="P6641"/>
          <cell r="Q6641">
            <v>0</v>
          </cell>
        </row>
        <row r="6642">
          <cell r="N6642"/>
          <cell r="O6642"/>
          <cell r="P6642"/>
          <cell r="Q6642">
            <v>0</v>
          </cell>
        </row>
        <row r="6643">
          <cell r="N6643"/>
          <cell r="O6643"/>
          <cell r="P6643"/>
          <cell r="Q6643">
            <v>0</v>
          </cell>
        </row>
        <row r="6644">
          <cell r="N6644"/>
          <cell r="O6644"/>
          <cell r="P6644"/>
          <cell r="Q6644">
            <v>0</v>
          </cell>
        </row>
        <row r="6645">
          <cell r="N6645"/>
          <cell r="O6645"/>
          <cell r="P6645"/>
          <cell r="Q6645">
            <v>0</v>
          </cell>
        </row>
        <row r="6646">
          <cell r="N6646"/>
          <cell r="O6646"/>
          <cell r="P6646"/>
          <cell r="Q6646">
            <v>0</v>
          </cell>
        </row>
        <row r="6647">
          <cell r="N6647"/>
          <cell r="O6647"/>
          <cell r="P6647"/>
          <cell r="Q6647">
            <v>0</v>
          </cell>
        </row>
        <row r="6648">
          <cell r="N6648"/>
          <cell r="O6648"/>
          <cell r="P6648"/>
          <cell r="Q6648">
            <v>0</v>
          </cell>
        </row>
        <row r="6649">
          <cell r="N6649"/>
          <cell r="O6649"/>
          <cell r="P6649"/>
          <cell r="Q6649">
            <v>0</v>
          </cell>
        </row>
        <row r="6650">
          <cell r="N6650"/>
          <cell r="O6650"/>
          <cell r="P6650"/>
          <cell r="Q6650">
            <v>0</v>
          </cell>
        </row>
        <row r="6651">
          <cell r="N6651"/>
          <cell r="O6651"/>
          <cell r="P6651"/>
          <cell r="Q6651">
            <v>0</v>
          </cell>
        </row>
        <row r="6652">
          <cell r="N6652"/>
          <cell r="O6652"/>
          <cell r="P6652"/>
          <cell r="Q6652">
            <v>0</v>
          </cell>
        </row>
        <row r="6653">
          <cell r="N6653"/>
          <cell r="O6653"/>
          <cell r="P6653"/>
          <cell r="Q6653">
            <v>0</v>
          </cell>
        </row>
        <row r="6654">
          <cell r="N6654"/>
          <cell r="O6654"/>
          <cell r="P6654"/>
          <cell r="Q6654">
            <v>0</v>
          </cell>
        </row>
        <row r="6655">
          <cell r="N6655"/>
          <cell r="O6655"/>
          <cell r="P6655"/>
          <cell r="Q6655">
            <v>0</v>
          </cell>
        </row>
        <row r="6656">
          <cell r="N6656"/>
          <cell r="O6656"/>
          <cell r="P6656"/>
          <cell r="Q6656">
            <v>0</v>
          </cell>
        </row>
        <row r="6657">
          <cell r="N6657"/>
          <cell r="O6657"/>
          <cell r="P6657"/>
          <cell r="Q6657">
            <v>0</v>
          </cell>
        </row>
        <row r="6658">
          <cell r="N6658"/>
          <cell r="O6658"/>
          <cell r="P6658"/>
          <cell r="Q6658">
            <v>0</v>
          </cell>
        </row>
        <row r="6659">
          <cell r="N6659"/>
          <cell r="O6659"/>
          <cell r="P6659"/>
          <cell r="Q6659">
            <v>0</v>
          </cell>
        </row>
        <row r="6660">
          <cell r="N6660"/>
          <cell r="O6660"/>
          <cell r="P6660"/>
          <cell r="Q6660">
            <v>0</v>
          </cell>
        </row>
        <row r="6661">
          <cell r="N6661"/>
          <cell r="O6661"/>
          <cell r="P6661"/>
          <cell r="Q6661">
            <v>0</v>
          </cell>
        </row>
        <row r="6662">
          <cell r="N6662"/>
          <cell r="O6662"/>
          <cell r="P6662"/>
          <cell r="Q6662">
            <v>0</v>
          </cell>
        </row>
        <row r="6663">
          <cell r="N6663"/>
          <cell r="O6663"/>
          <cell r="P6663"/>
          <cell r="Q6663">
            <v>0</v>
          </cell>
        </row>
        <row r="6664">
          <cell r="N6664"/>
          <cell r="O6664"/>
          <cell r="P6664"/>
          <cell r="Q6664">
            <v>0</v>
          </cell>
        </row>
        <row r="6665">
          <cell r="N6665"/>
          <cell r="O6665"/>
          <cell r="P6665"/>
          <cell r="Q6665">
            <v>0</v>
          </cell>
        </row>
        <row r="6666">
          <cell r="N6666"/>
          <cell r="O6666"/>
          <cell r="P6666"/>
          <cell r="Q6666">
            <v>0</v>
          </cell>
        </row>
        <row r="6667">
          <cell r="N6667"/>
          <cell r="O6667"/>
          <cell r="P6667"/>
          <cell r="Q6667">
            <v>0</v>
          </cell>
        </row>
        <row r="6668">
          <cell r="N6668"/>
          <cell r="O6668"/>
          <cell r="P6668"/>
          <cell r="Q6668">
            <v>0</v>
          </cell>
        </row>
        <row r="6669">
          <cell r="N6669"/>
          <cell r="O6669"/>
          <cell r="P6669"/>
          <cell r="Q6669">
            <v>0</v>
          </cell>
        </row>
        <row r="6670">
          <cell r="N6670"/>
          <cell r="O6670"/>
          <cell r="P6670"/>
          <cell r="Q6670">
            <v>0</v>
          </cell>
        </row>
        <row r="6671">
          <cell r="N6671"/>
          <cell r="O6671"/>
          <cell r="P6671"/>
          <cell r="Q6671">
            <v>0</v>
          </cell>
        </row>
        <row r="6672">
          <cell r="N6672"/>
          <cell r="O6672"/>
          <cell r="P6672"/>
          <cell r="Q6672">
            <v>0</v>
          </cell>
        </row>
        <row r="6673">
          <cell r="N6673"/>
          <cell r="O6673"/>
          <cell r="P6673"/>
          <cell r="Q6673">
            <v>0</v>
          </cell>
        </row>
        <row r="6674">
          <cell r="N6674"/>
          <cell r="O6674"/>
          <cell r="P6674"/>
          <cell r="Q6674">
            <v>0</v>
          </cell>
        </row>
        <row r="6675">
          <cell r="N6675"/>
          <cell r="O6675"/>
          <cell r="P6675"/>
          <cell r="Q6675">
            <v>0</v>
          </cell>
        </row>
        <row r="6676">
          <cell r="N6676"/>
          <cell r="O6676"/>
          <cell r="P6676"/>
          <cell r="Q6676">
            <v>0</v>
          </cell>
        </row>
        <row r="6677">
          <cell r="N6677"/>
          <cell r="O6677"/>
          <cell r="P6677"/>
          <cell r="Q6677">
            <v>0</v>
          </cell>
        </row>
        <row r="6678">
          <cell r="N6678"/>
          <cell r="O6678"/>
          <cell r="P6678"/>
          <cell r="Q6678">
            <v>0</v>
          </cell>
        </row>
        <row r="6679">
          <cell r="N6679"/>
          <cell r="O6679"/>
          <cell r="P6679"/>
          <cell r="Q6679">
            <v>0</v>
          </cell>
        </row>
        <row r="6680">
          <cell r="N6680"/>
          <cell r="O6680"/>
          <cell r="P6680"/>
          <cell r="Q6680">
            <v>0</v>
          </cell>
        </row>
        <row r="6681">
          <cell r="N6681"/>
          <cell r="O6681"/>
          <cell r="P6681"/>
          <cell r="Q6681">
            <v>0</v>
          </cell>
        </row>
        <row r="6682">
          <cell r="N6682"/>
          <cell r="O6682"/>
          <cell r="P6682"/>
          <cell r="Q6682">
            <v>0</v>
          </cell>
        </row>
        <row r="6683">
          <cell r="N6683"/>
          <cell r="O6683"/>
          <cell r="P6683"/>
          <cell r="Q6683">
            <v>0</v>
          </cell>
        </row>
        <row r="6684">
          <cell r="N6684"/>
          <cell r="O6684"/>
          <cell r="P6684"/>
          <cell r="Q6684">
            <v>0</v>
          </cell>
        </row>
        <row r="6685">
          <cell r="N6685"/>
          <cell r="O6685"/>
          <cell r="P6685"/>
          <cell r="Q6685">
            <v>0</v>
          </cell>
        </row>
        <row r="6686">
          <cell r="N6686"/>
          <cell r="O6686"/>
          <cell r="P6686"/>
          <cell r="Q6686">
            <v>0</v>
          </cell>
        </row>
        <row r="6687">
          <cell r="N6687"/>
          <cell r="O6687"/>
          <cell r="P6687"/>
          <cell r="Q6687">
            <v>0</v>
          </cell>
        </row>
        <row r="6688">
          <cell r="N6688"/>
          <cell r="O6688"/>
          <cell r="P6688"/>
          <cell r="Q6688">
            <v>0</v>
          </cell>
        </row>
        <row r="6689">
          <cell r="N6689"/>
          <cell r="O6689"/>
          <cell r="P6689"/>
          <cell r="Q6689">
            <v>0</v>
          </cell>
        </row>
        <row r="6690">
          <cell r="N6690"/>
          <cell r="O6690"/>
          <cell r="P6690"/>
          <cell r="Q6690">
            <v>0</v>
          </cell>
        </row>
        <row r="6691">
          <cell r="N6691"/>
          <cell r="O6691"/>
          <cell r="P6691"/>
          <cell r="Q6691">
            <v>0</v>
          </cell>
        </row>
        <row r="6692">
          <cell r="N6692"/>
          <cell r="O6692"/>
          <cell r="P6692"/>
          <cell r="Q6692">
            <v>0</v>
          </cell>
        </row>
        <row r="6693">
          <cell r="N6693"/>
          <cell r="O6693"/>
          <cell r="P6693"/>
          <cell r="Q6693">
            <v>0</v>
          </cell>
        </row>
        <row r="6694">
          <cell r="N6694"/>
          <cell r="O6694"/>
          <cell r="P6694"/>
          <cell r="Q6694">
            <v>0</v>
          </cell>
        </row>
        <row r="6695">
          <cell r="N6695"/>
          <cell r="O6695"/>
          <cell r="P6695"/>
          <cell r="Q6695">
            <v>0</v>
          </cell>
        </row>
        <row r="6696">
          <cell r="N6696"/>
          <cell r="O6696"/>
          <cell r="P6696"/>
          <cell r="Q6696">
            <v>0</v>
          </cell>
        </row>
        <row r="6697">
          <cell r="N6697"/>
          <cell r="O6697"/>
          <cell r="P6697"/>
          <cell r="Q6697">
            <v>0</v>
          </cell>
        </row>
        <row r="6698">
          <cell r="N6698"/>
          <cell r="O6698"/>
          <cell r="P6698"/>
          <cell r="Q6698">
            <v>0</v>
          </cell>
        </row>
        <row r="6699">
          <cell r="N6699"/>
          <cell r="O6699"/>
          <cell r="P6699"/>
          <cell r="Q6699">
            <v>0</v>
          </cell>
        </row>
        <row r="6700">
          <cell r="N6700"/>
          <cell r="O6700"/>
          <cell r="P6700"/>
          <cell r="Q6700">
            <v>0</v>
          </cell>
        </row>
        <row r="6701">
          <cell r="N6701"/>
          <cell r="O6701"/>
          <cell r="P6701"/>
          <cell r="Q6701">
            <v>0</v>
          </cell>
        </row>
        <row r="6702">
          <cell r="N6702"/>
          <cell r="O6702"/>
          <cell r="P6702"/>
          <cell r="Q6702">
            <v>0</v>
          </cell>
        </row>
        <row r="6703">
          <cell r="N6703"/>
          <cell r="O6703"/>
          <cell r="P6703"/>
          <cell r="Q6703">
            <v>0</v>
          </cell>
        </row>
        <row r="6704">
          <cell r="N6704"/>
          <cell r="O6704"/>
          <cell r="P6704"/>
          <cell r="Q6704">
            <v>0</v>
          </cell>
        </row>
        <row r="6705">
          <cell r="N6705"/>
          <cell r="O6705"/>
          <cell r="P6705"/>
          <cell r="Q6705">
            <v>0</v>
          </cell>
        </row>
        <row r="6706">
          <cell r="N6706"/>
          <cell r="O6706"/>
          <cell r="P6706"/>
          <cell r="Q6706">
            <v>0</v>
          </cell>
        </row>
        <row r="6707">
          <cell r="N6707"/>
          <cell r="O6707"/>
          <cell r="P6707"/>
          <cell r="Q6707">
            <v>0</v>
          </cell>
        </row>
        <row r="6708">
          <cell r="N6708"/>
          <cell r="O6708"/>
          <cell r="P6708"/>
          <cell r="Q6708">
            <v>0</v>
          </cell>
        </row>
        <row r="6709">
          <cell r="N6709"/>
          <cell r="O6709"/>
          <cell r="P6709"/>
          <cell r="Q6709">
            <v>0</v>
          </cell>
        </row>
        <row r="6710">
          <cell r="N6710"/>
          <cell r="O6710"/>
          <cell r="P6710"/>
          <cell r="Q6710">
            <v>0</v>
          </cell>
        </row>
        <row r="6711">
          <cell r="N6711"/>
          <cell r="O6711"/>
          <cell r="P6711"/>
          <cell r="Q6711">
            <v>0</v>
          </cell>
        </row>
        <row r="6712">
          <cell r="N6712"/>
          <cell r="O6712"/>
          <cell r="P6712"/>
          <cell r="Q6712">
            <v>0</v>
          </cell>
        </row>
        <row r="6713">
          <cell r="N6713"/>
          <cell r="O6713"/>
          <cell r="P6713"/>
          <cell r="Q6713">
            <v>0</v>
          </cell>
        </row>
        <row r="6714">
          <cell r="N6714"/>
          <cell r="O6714"/>
          <cell r="P6714"/>
          <cell r="Q6714">
            <v>0</v>
          </cell>
        </row>
        <row r="6715">
          <cell r="N6715"/>
          <cell r="O6715"/>
          <cell r="P6715"/>
          <cell r="Q6715">
            <v>0</v>
          </cell>
        </row>
        <row r="6716">
          <cell r="N6716"/>
          <cell r="O6716"/>
          <cell r="P6716"/>
          <cell r="Q6716">
            <v>0</v>
          </cell>
        </row>
        <row r="6717">
          <cell r="N6717"/>
          <cell r="O6717"/>
          <cell r="P6717"/>
          <cell r="Q6717">
            <v>0</v>
          </cell>
        </row>
        <row r="6718">
          <cell r="N6718"/>
          <cell r="O6718"/>
          <cell r="P6718"/>
          <cell r="Q6718">
            <v>0</v>
          </cell>
        </row>
        <row r="6719">
          <cell r="N6719"/>
          <cell r="O6719"/>
          <cell r="P6719"/>
          <cell r="Q6719">
            <v>0</v>
          </cell>
        </row>
        <row r="6720">
          <cell r="N6720"/>
          <cell r="O6720"/>
          <cell r="P6720"/>
          <cell r="Q6720">
            <v>0</v>
          </cell>
        </row>
        <row r="6721">
          <cell r="N6721"/>
          <cell r="O6721"/>
          <cell r="P6721"/>
          <cell r="Q6721">
            <v>0</v>
          </cell>
        </row>
        <row r="6722">
          <cell r="N6722"/>
          <cell r="O6722"/>
          <cell r="P6722"/>
          <cell r="Q6722">
            <v>0</v>
          </cell>
        </row>
        <row r="6723">
          <cell r="N6723"/>
          <cell r="O6723"/>
          <cell r="P6723"/>
          <cell r="Q6723">
            <v>0</v>
          </cell>
        </row>
        <row r="6724">
          <cell r="N6724"/>
          <cell r="O6724"/>
          <cell r="P6724"/>
          <cell r="Q6724">
            <v>0</v>
          </cell>
        </row>
        <row r="6725">
          <cell r="N6725"/>
          <cell r="O6725"/>
          <cell r="P6725"/>
          <cell r="Q6725">
            <v>0</v>
          </cell>
        </row>
        <row r="6726">
          <cell r="N6726"/>
          <cell r="O6726"/>
          <cell r="P6726"/>
          <cell r="Q6726">
            <v>0</v>
          </cell>
        </row>
        <row r="6727">
          <cell r="N6727"/>
          <cell r="O6727"/>
          <cell r="P6727"/>
          <cell r="Q6727">
            <v>0</v>
          </cell>
        </row>
        <row r="6728">
          <cell r="N6728"/>
          <cell r="O6728"/>
          <cell r="P6728"/>
          <cell r="Q6728">
            <v>0</v>
          </cell>
        </row>
        <row r="6729">
          <cell r="N6729"/>
          <cell r="O6729"/>
          <cell r="P6729"/>
          <cell r="Q6729">
            <v>0</v>
          </cell>
        </row>
        <row r="6730">
          <cell r="N6730"/>
          <cell r="O6730"/>
          <cell r="P6730"/>
          <cell r="Q6730">
            <v>0</v>
          </cell>
        </row>
        <row r="6731">
          <cell r="N6731"/>
          <cell r="O6731"/>
          <cell r="P6731"/>
          <cell r="Q6731">
            <v>0</v>
          </cell>
        </row>
        <row r="6732">
          <cell r="N6732"/>
          <cell r="O6732"/>
          <cell r="P6732"/>
          <cell r="Q6732">
            <v>0</v>
          </cell>
        </row>
        <row r="6733">
          <cell r="N6733"/>
          <cell r="O6733"/>
          <cell r="P6733"/>
          <cell r="Q6733">
            <v>0</v>
          </cell>
        </row>
        <row r="6734">
          <cell r="N6734"/>
          <cell r="O6734"/>
          <cell r="P6734"/>
          <cell r="Q6734">
            <v>0</v>
          </cell>
        </row>
        <row r="6735">
          <cell r="N6735"/>
          <cell r="O6735"/>
          <cell r="P6735"/>
          <cell r="Q6735">
            <v>0</v>
          </cell>
        </row>
        <row r="6736">
          <cell r="N6736"/>
          <cell r="O6736"/>
          <cell r="P6736"/>
          <cell r="Q6736">
            <v>0</v>
          </cell>
        </row>
        <row r="6737">
          <cell r="N6737"/>
          <cell r="O6737"/>
          <cell r="P6737"/>
          <cell r="Q6737">
            <v>0</v>
          </cell>
        </row>
        <row r="6738">
          <cell r="N6738"/>
          <cell r="O6738"/>
          <cell r="P6738"/>
          <cell r="Q6738">
            <v>0</v>
          </cell>
        </row>
        <row r="6739">
          <cell r="N6739"/>
          <cell r="O6739"/>
          <cell r="P6739"/>
          <cell r="Q6739">
            <v>0</v>
          </cell>
        </row>
        <row r="6740">
          <cell r="N6740"/>
          <cell r="O6740"/>
          <cell r="P6740"/>
          <cell r="Q6740">
            <v>0</v>
          </cell>
        </row>
        <row r="6741">
          <cell r="N6741"/>
          <cell r="O6741"/>
          <cell r="P6741"/>
          <cell r="Q6741">
            <v>0</v>
          </cell>
        </row>
        <row r="6742">
          <cell r="N6742"/>
          <cell r="O6742"/>
          <cell r="P6742"/>
          <cell r="Q6742">
            <v>0</v>
          </cell>
        </row>
        <row r="6743">
          <cell r="N6743"/>
          <cell r="O6743"/>
          <cell r="P6743"/>
          <cell r="Q6743">
            <v>0</v>
          </cell>
        </row>
        <row r="6744">
          <cell r="N6744"/>
          <cell r="O6744"/>
          <cell r="P6744"/>
          <cell r="Q6744">
            <v>0</v>
          </cell>
        </row>
        <row r="6745">
          <cell r="N6745"/>
          <cell r="O6745"/>
          <cell r="P6745"/>
          <cell r="Q6745">
            <v>0</v>
          </cell>
        </row>
        <row r="6746">
          <cell r="N6746"/>
          <cell r="O6746"/>
          <cell r="P6746"/>
          <cell r="Q6746">
            <v>0</v>
          </cell>
        </row>
        <row r="6747">
          <cell r="N6747"/>
          <cell r="O6747"/>
          <cell r="P6747"/>
          <cell r="Q6747">
            <v>0</v>
          </cell>
        </row>
        <row r="6748">
          <cell r="N6748"/>
          <cell r="O6748"/>
          <cell r="P6748"/>
          <cell r="Q6748">
            <v>0</v>
          </cell>
        </row>
        <row r="6749">
          <cell r="N6749"/>
          <cell r="O6749"/>
          <cell r="P6749"/>
          <cell r="Q6749">
            <v>0</v>
          </cell>
        </row>
        <row r="6750">
          <cell r="N6750"/>
          <cell r="O6750"/>
          <cell r="P6750"/>
          <cell r="Q6750">
            <v>0</v>
          </cell>
        </row>
        <row r="6751">
          <cell r="N6751"/>
          <cell r="O6751"/>
          <cell r="P6751"/>
          <cell r="Q6751">
            <v>0</v>
          </cell>
        </row>
        <row r="6752">
          <cell r="N6752"/>
          <cell r="O6752"/>
          <cell r="P6752"/>
          <cell r="Q6752">
            <v>0</v>
          </cell>
        </row>
        <row r="6753">
          <cell r="N6753"/>
          <cell r="O6753"/>
          <cell r="P6753"/>
          <cell r="Q6753">
            <v>0</v>
          </cell>
        </row>
        <row r="6754">
          <cell r="N6754"/>
          <cell r="O6754"/>
          <cell r="P6754"/>
          <cell r="Q6754">
            <v>0</v>
          </cell>
        </row>
        <row r="6755">
          <cell r="N6755"/>
          <cell r="O6755"/>
          <cell r="P6755"/>
          <cell r="Q6755">
            <v>0</v>
          </cell>
        </row>
        <row r="6756">
          <cell r="N6756"/>
          <cell r="O6756"/>
          <cell r="P6756"/>
          <cell r="Q6756">
            <v>0</v>
          </cell>
        </row>
        <row r="6757">
          <cell r="N6757"/>
          <cell r="O6757"/>
          <cell r="P6757"/>
          <cell r="Q6757">
            <v>0</v>
          </cell>
        </row>
        <row r="6758">
          <cell r="N6758"/>
          <cell r="O6758"/>
          <cell r="P6758"/>
          <cell r="Q6758">
            <v>0</v>
          </cell>
        </row>
        <row r="6759">
          <cell r="N6759"/>
          <cell r="O6759"/>
          <cell r="P6759"/>
          <cell r="Q6759">
            <v>0</v>
          </cell>
        </row>
        <row r="6760">
          <cell r="N6760"/>
          <cell r="O6760"/>
          <cell r="P6760"/>
          <cell r="Q6760">
            <v>0</v>
          </cell>
        </row>
        <row r="6761">
          <cell r="N6761"/>
          <cell r="O6761"/>
          <cell r="P6761"/>
          <cell r="Q6761">
            <v>0</v>
          </cell>
        </row>
        <row r="6762">
          <cell r="N6762"/>
          <cell r="O6762"/>
          <cell r="P6762"/>
          <cell r="Q6762">
            <v>0</v>
          </cell>
        </row>
        <row r="6763">
          <cell r="N6763"/>
          <cell r="O6763"/>
          <cell r="P6763"/>
          <cell r="Q6763">
            <v>0</v>
          </cell>
        </row>
        <row r="6764">
          <cell r="N6764"/>
          <cell r="O6764"/>
          <cell r="P6764"/>
          <cell r="Q6764">
            <v>0</v>
          </cell>
        </row>
        <row r="6765">
          <cell r="N6765"/>
          <cell r="O6765"/>
          <cell r="P6765"/>
          <cell r="Q6765">
            <v>0</v>
          </cell>
        </row>
        <row r="6766">
          <cell r="N6766"/>
          <cell r="O6766"/>
          <cell r="P6766"/>
          <cell r="Q6766">
            <v>0</v>
          </cell>
        </row>
        <row r="6767">
          <cell r="N6767"/>
          <cell r="O6767"/>
          <cell r="P6767"/>
          <cell r="Q6767">
            <v>0</v>
          </cell>
        </row>
        <row r="6768">
          <cell r="N6768"/>
          <cell r="O6768"/>
          <cell r="P6768"/>
          <cell r="Q6768">
            <v>0</v>
          </cell>
        </row>
        <row r="6769">
          <cell r="N6769"/>
          <cell r="O6769"/>
          <cell r="P6769"/>
          <cell r="Q6769">
            <v>0</v>
          </cell>
        </row>
        <row r="6770">
          <cell r="N6770"/>
          <cell r="O6770"/>
          <cell r="P6770"/>
          <cell r="Q6770">
            <v>0</v>
          </cell>
        </row>
        <row r="6771">
          <cell r="N6771"/>
          <cell r="O6771"/>
          <cell r="P6771"/>
          <cell r="Q6771">
            <v>0</v>
          </cell>
        </row>
        <row r="6772">
          <cell r="N6772"/>
          <cell r="O6772"/>
          <cell r="P6772"/>
          <cell r="Q6772">
            <v>0</v>
          </cell>
        </row>
        <row r="6773">
          <cell r="N6773"/>
          <cell r="O6773"/>
          <cell r="P6773"/>
          <cell r="Q6773">
            <v>0</v>
          </cell>
        </row>
        <row r="6774">
          <cell r="N6774"/>
          <cell r="O6774"/>
          <cell r="P6774"/>
          <cell r="Q6774">
            <v>0</v>
          </cell>
        </row>
        <row r="6775">
          <cell r="N6775"/>
          <cell r="O6775"/>
          <cell r="P6775"/>
          <cell r="Q6775">
            <v>0</v>
          </cell>
        </row>
        <row r="6776">
          <cell r="N6776"/>
          <cell r="O6776"/>
          <cell r="P6776"/>
          <cell r="Q6776">
            <v>0</v>
          </cell>
        </row>
        <row r="6777">
          <cell r="N6777"/>
          <cell r="O6777"/>
          <cell r="P6777"/>
          <cell r="Q6777">
            <v>0</v>
          </cell>
        </row>
        <row r="6778">
          <cell r="N6778"/>
          <cell r="O6778"/>
          <cell r="P6778"/>
          <cell r="Q6778">
            <v>0</v>
          </cell>
        </row>
        <row r="6779">
          <cell r="N6779"/>
          <cell r="O6779"/>
          <cell r="P6779"/>
          <cell r="Q6779">
            <v>0</v>
          </cell>
        </row>
        <row r="6780">
          <cell r="N6780"/>
          <cell r="O6780"/>
          <cell r="P6780"/>
          <cell r="Q6780">
            <v>0</v>
          </cell>
        </row>
        <row r="6781">
          <cell r="N6781"/>
          <cell r="O6781"/>
          <cell r="P6781"/>
          <cell r="Q6781">
            <v>0</v>
          </cell>
        </row>
        <row r="6782">
          <cell r="N6782"/>
          <cell r="O6782"/>
          <cell r="P6782"/>
          <cell r="Q6782">
            <v>0</v>
          </cell>
        </row>
        <row r="6783">
          <cell r="N6783"/>
          <cell r="O6783"/>
          <cell r="P6783"/>
          <cell r="Q6783">
            <v>0</v>
          </cell>
        </row>
        <row r="6784">
          <cell r="N6784"/>
          <cell r="O6784"/>
          <cell r="P6784"/>
          <cell r="Q6784">
            <v>0</v>
          </cell>
        </row>
        <row r="6785">
          <cell r="N6785"/>
          <cell r="O6785"/>
          <cell r="P6785"/>
          <cell r="Q6785">
            <v>0</v>
          </cell>
        </row>
        <row r="6786">
          <cell r="N6786"/>
          <cell r="O6786"/>
          <cell r="P6786"/>
          <cell r="Q6786">
            <v>0</v>
          </cell>
        </row>
        <row r="6787">
          <cell r="N6787"/>
          <cell r="O6787"/>
          <cell r="P6787"/>
          <cell r="Q6787">
            <v>0</v>
          </cell>
        </row>
        <row r="6788">
          <cell r="N6788"/>
          <cell r="O6788"/>
          <cell r="P6788"/>
          <cell r="Q6788">
            <v>0</v>
          </cell>
        </row>
        <row r="6789">
          <cell r="N6789"/>
          <cell r="O6789"/>
          <cell r="P6789"/>
          <cell r="Q6789">
            <v>0</v>
          </cell>
        </row>
        <row r="6790">
          <cell r="N6790"/>
          <cell r="O6790"/>
          <cell r="P6790"/>
          <cell r="Q6790">
            <v>0</v>
          </cell>
        </row>
        <row r="6791">
          <cell r="N6791"/>
          <cell r="O6791"/>
          <cell r="P6791"/>
          <cell r="Q6791">
            <v>0</v>
          </cell>
        </row>
        <row r="6792">
          <cell r="N6792"/>
          <cell r="O6792"/>
          <cell r="P6792"/>
          <cell r="Q6792">
            <v>0</v>
          </cell>
        </row>
        <row r="6793">
          <cell r="N6793"/>
          <cell r="O6793"/>
          <cell r="P6793"/>
          <cell r="Q6793">
            <v>0</v>
          </cell>
        </row>
        <row r="6794">
          <cell r="N6794"/>
          <cell r="O6794"/>
          <cell r="P6794"/>
          <cell r="Q6794">
            <v>0</v>
          </cell>
        </row>
        <row r="6795">
          <cell r="N6795"/>
          <cell r="O6795"/>
          <cell r="P6795"/>
          <cell r="Q6795">
            <v>0</v>
          </cell>
        </row>
        <row r="6796">
          <cell r="N6796"/>
          <cell r="O6796"/>
          <cell r="P6796"/>
          <cell r="Q6796">
            <v>0</v>
          </cell>
        </row>
        <row r="6797">
          <cell r="N6797"/>
          <cell r="O6797"/>
          <cell r="P6797"/>
          <cell r="Q6797">
            <v>0</v>
          </cell>
        </row>
        <row r="6798">
          <cell r="N6798"/>
          <cell r="O6798"/>
          <cell r="P6798"/>
          <cell r="Q6798">
            <v>0</v>
          </cell>
        </row>
        <row r="6799">
          <cell r="N6799"/>
          <cell r="O6799"/>
          <cell r="P6799"/>
          <cell r="Q6799">
            <v>0</v>
          </cell>
        </row>
        <row r="6800">
          <cell r="N6800"/>
          <cell r="O6800"/>
          <cell r="P6800"/>
          <cell r="Q6800">
            <v>0</v>
          </cell>
        </row>
        <row r="6801">
          <cell r="N6801"/>
          <cell r="O6801"/>
          <cell r="P6801"/>
          <cell r="Q6801">
            <v>0</v>
          </cell>
        </row>
        <row r="6802">
          <cell r="N6802"/>
          <cell r="O6802"/>
          <cell r="P6802"/>
          <cell r="Q6802">
            <v>0</v>
          </cell>
        </row>
        <row r="6803">
          <cell r="N6803"/>
          <cell r="O6803"/>
          <cell r="P6803"/>
          <cell r="Q6803">
            <v>0</v>
          </cell>
        </row>
        <row r="6804">
          <cell r="N6804"/>
          <cell r="O6804"/>
          <cell r="P6804"/>
          <cell r="Q6804">
            <v>0</v>
          </cell>
        </row>
        <row r="6805">
          <cell r="N6805"/>
          <cell r="O6805"/>
          <cell r="P6805"/>
          <cell r="Q6805">
            <v>0</v>
          </cell>
        </row>
        <row r="6806">
          <cell r="N6806"/>
          <cell r="O6806"/>
          <cell r="P6806"/>
          <cell r="Q6806">
            <v>0</v>
          </cell>
        </row>
        <row r="6807">
          <cell r="N6807"/>
          <cell r="O6807"/>
          <cell r="P6807"/>
          <cell r="Q6807">
            <v>0</v>
          </cell>
        </row>
        <row r="6808">
          <cell r="N6808"/>
          <cell r="O6808"/>
          <cell r="P6808"/>
          <cell r="Q6808">
            <v>0</v>
          </cell>
        </row>
        <row r="6809">
          <cell r="N6809"/>
          <cell r="O6809"/>
          <cell r="P6809"/>
          <cell r="Q6809">
            <v>0</v>
          </cell>
        </row>
        <row r="6810">
          <cell r="N6810"/>
          <cell r="O6810"/>
          <cell r="P6810"/>
          <cell r="Q6810">
            <v>0</v>
          </cell>
        </row>
        <row r="6811">
          <cell r="N6811"/>
          <cell r="O6811"/>
          <cell r="P6811"/>
          <cell r="Q6811">
            <v>0</v>
          </cell>
        </row>
        <row r="6812">
          <cell r="N6812"/>
          <cell r="O6812"/>
          <cell r="P6812"/>
          <cell r="Q6812">
            <v>0</v>
          </cell>
        </row>
        <row r="6813">
          <cell r="N6813"/>
          <cell r="O6813"/>
          <cell r="P6813"/>
          <cell r="Q6813">
            <v>0</v>
          </cell>
        </row>
        <row r="6814">
          <cell r="N6814"/>
          <cell r="O6814"/>
          <cell r="P6814"/>
          <cell r="Q6814">
            <v>0</v>
          </cell>
        </row>
        <row r="6815">
          <cell r="N6815"/>
          <cell r="O6815"/>
          <cell r="P6815"/>
          <cell r="Q6815">
            <v>0</v>
          </cell>
        </row>
        <row r="6816">
          <cell r="N6816"/>
          <cell r="O6816"/>
          <cell r="P6816"/>
          <cell r="Q6816">
            <v>0</v>
          </cell>
        </row>
        <row r="6817">
          <cell r="N6817"/>
          <cell r="O6817"/>
          <cell r="P6817"/>
          <cell r="Q6817">
            <v>0</v>
          </cell>
        </row>
        <row r="6818">
          <cell r="N6818"/>
          <cell r="O6818"/>
          <cell r="P6818"/>
          <cell r="Q6818">
            <v>0</v>
          </cell>
        </row>
        <row r="6819">
          <cell r="N6819"/>
          <cell r="O6819"/>
          <cell r="P6819"/>
          <cell r="Q6819">
            <v>0</v>
          </cell>
        </row>
        <row r="6820">
          <cell r="N6820"/>
          <cell r="O6820"/>
          <cell r="P6820"/>
          <cell r="Q6820">
            <v>0</v>
          </cell>
        </row>
        <row r="6821">
          <cell r="N6821"/>
          <cell r="O6821"/>
          <cell r="P6821"/>
          <cell r="Q6821">
            <v>0</v>
          </cell>
        </row>
        <row r="6822">
          <cell r="N6822"/>
          <cell r="O6822"/>
          <cell r="P6822"/>
          <cell r="Q6822">
            <v>0</v>
          </cell>
        </row>
        <row r="6823">
          <cell r="N6823"/>
          <cell r="O6823"/>
          <cell r="P6823"/>
          <cell r="Q6823">
            <v>0</v>
          </cell>
        </row>
        <row r="6824">
          <cell r="N6824"/>
          <cell r="O6824"/>
          <cell r="P6824"/>
          <cell r="Q6824">
            <v>0</v>
          </cell>
        </row>
        <row r="6825">
          <cell r="N6825"/>
          <cell r="O6825"/>
          <cell r="P6825"/>
          <cell r="Q6825">
            <v>0</v>
          </cell>
        </row>
        <row r="6826">
          <cell r="N6826"/>
          <cell r="O6826"/>
          <cell r="P6826"/>
          <cell r="Q6826">
            <v>0</v>
          </cell>
        </row>
        <row r="6827">
          <cell r="N6827"/>
          <cell r="O6827"/>
          <cell r="P6827"/>
          <cell r="Q6827">
            <v>0</v>
          </cell>
        </row>
        <row r="6828">
          <cell r="N6828"/>
          <cell r="O6828"/>
          <cell r="P6828"/>
          <cell r="Q6828">
            <v>0</v>
          </cell>
        </row>
        <row r="6829">
          <cell r="N6829"/>
          <cell r="O6829"/>
          <cell r="P6829"/>
          <cell r="Q6829">
            <v>0</v>
          </cell>
        </row>
        <row r="6830">
          <cell r="N6830"/>
          <cell r="O6830"/>
          <cell r="P6830"/>
          <cell r="Q6830">
            <v>0</v>
          </cell>
        </row>
        <row r="6831">
          <cell r="N6831"/>
          <cell r="O6831"/>
          <cell r="P6831"/>
          <cell r="Q6831">
            <v>0</v>
          </cell>
        </row>
        <row r="6832">
          <cell r="N6832"/>
          <cell r="O6832"/>
          <cell r="P6832"/>
          <cell r="Q6832">
            <v>0</v>
          </cell>
        </row>
        <row r="6833">
          <cell r="N6833"/>
          <cell r="O6833"/>
          <cell r="P6833"/>
          <cell r="Q6833">
            <v>0</v>
          </cell>
        </row>
        <row r="6834">
          <cell r="N6834"/>
          <cell r="O6834"/>
          <cell r="P6834"/>
          <cell r="Q6834">
            <v>0</v>
          </cell>
        </row>
        <row r="6835">
          <cell r="N6835"/>
          <cell r="O6835"/>
          <cell r="P6835"/>
          <cell r="Q6835">
            <v>0</v>
          </cell>
        </row>
        <row r="6836">
          <cell r="N6836"/>
          <cell r="O6836"/>
          <cell r="P6836"/>
          <cell r="Q6836">
            <v>0</v>
          </cell>
        </row>
        <row r="6837">
          <cell r="N6837"/>
          <cell r="O6837"/>
          <cell r="P6837"/>
          <cell r="Q6837">
            <v>0</v>
          </cell>
        </row>
        <row r="6838">
          <cell r="N6838"/>
          <cell r="O6838"/>
          <cell r="P6838"/>
          <cell r="Q6838">
            <v>0</v>
          </cell>
        </row>
        <row r="6839">
          <cell r="N6839"/>
          <cell r="O6839"/>
          <cell r="P6839"/>
          <cell r="Q6839">
            <v>0</v>
          </cell>
        </row>
        <row r="6840">
          <cell r="N6840"/>
          <cell r="O6840"/>
          <cell r="P6840"/>
          <cell r="Q6840">
            <v>0</v>
          </cell>
        </row>
        <row r="6841">
          <cell r="N6841"/>
          <cell r="O6841"/>
          <cell r="P6841"/>
          <cell r="Q6841">
            <v>0</v>
          </cell>
        </row>
        <row r="6842">
          <cell r="N6842"/>
          <cell r="O6842"/>
          <cell r="P6842"/>
          <cell r="Q6842">
            <v>0</v>
          </cell>
        </row>
        <row r="6843">
          <cell r="N6843"/>
          <cell r="O6843"/>
          <cell r="P6843"/>
          <cell r="Q6843">
            <v>0</v>
          </cell>
        </row>
        <row r="6844">
          <cell r="N6844"/>
          <cell r="O6844"/>
          <cell r="P6844"/>
          <cell r="Q6844">
            <v>0</v>
          </cell>
        </row>
        <row r="6845">
          <cell r="N6845"/>
          <cell r="O6845"/>
          <cell r="P6845"/>
          <cell r="Q6845">
            <v>0</v>
          </cell>
        </row>
        <row r="6846">
          <cell r="N6846"/>
          <cell r="O6846"/>
          <cell r="P6846"/>
          <cell r="Q6846">
            <v>0</v>
          </cell>
        </row>
        <row r="6847">
          <cell r="N6847"/>
          <cell r="O6847"/>
          <cell r="P6847"/>
          <cell r="Q6847">
            <v>0</v>
          </cell>
        </row>
        <row r="6848">
          <cell r="N6848"/>
          <cell r="O6848"/>
          <cell r="P6848"/>
          <cell r="Q6848">
            <v>0</v>
          </cell>
        </row>
        <row r="6849">
          <cell r="N6849"/>
          <cell r="O6849"/>
          <cell r="P6849"/>
          <cell r="Q6849">
            <v>0</v>
          </cell>
        </row>
        <row r="6850">
          <cell r="N6850"/>
          <cell r="O6850"/>
          <cell r="P6850"/>
          <cell r="Q6850">
            <v>0</v>
          </cell>
        </row>
        <row r="6851">
          <cell r="N6851"/>
          <cell r="O6851"/>
          <cell r="P6851"/>
          <cell r="Q6851">
            <v>0</v>
          </cell>
        </row>
        <row r="6852">
          <cell r="N6852"/>
          <cell r="O6852"/>
          <cell r="P6852"/>
          <cell r="Q6852">
            <v>0</v>
          </cell>
        </row>
        <row r="6853">
          <cell r="N6853"/>
          <cell r="O6853"/>
          <cell r="P6853"/>
          <cell r="Q6853">
            <v>0</v>
          </cell>
        </row>
        <row r="6854">
          <cell r="N6854"/>
          <cell r="O6854"/>
          <cell r="P6854"/>
          <cell r="Q6854">
            <v>0</v>
          </cell>
        </row>
        <row r="6855">
          <cell r="N6855"/>
          <cell r="O6855"/>
          <cell r="P6855"/>
          <cell r="Q6855">
            <v>0</v>
          </cell>
        </row>
        <row r="6856">
          <cell r="N6856"/>
          <cell r="O6856"/>
          <cell r="P6856"/>
          <cell r="Q6856">
            <v>0</v>
          </cell>
        </row>
        <row r="6857">
          <cell r="N6857"/>
          <cell r="O6857"/>
          <cell r="P6857"/>
          <cell r="Q6857">
            <v>0</v>
          </cell>
        </row>
        <row r="6858">
          <cell r="N6858"/>
          <cell r="O6858"/>
          <cell r="P6858"/>
          <cell r="Q6858">
            <v>0</v>
          </cell>
        </row>
        <row r="6859">
          <cell r="N6859"/>
          <cell r="O6859"/>
          <cell r="P6859"/>
          <cell r="Q6859">
            <v>0</v>
          </cell>
        </row>
        <row r="6860">
          <cell r="N6860"/>
          <cell r="O6860"/>
          <cell r="P6860"/>
          <cell r="Q6860">
            <v>0</v>
          </cell>
        </row>
        <row r="6861">
          <cell r="N6861"/>
          <cell r="O6861"/>
          <cell r="P6861"/>
          <cell r="Q6861">
            <v>0</v>
          </cell>
        </row>
        <row r="6862">
          <cell r="N6862"/>
          <cell r="O6862"/>
          <cell r="P6862"/>
          <cell r="Q6862">
            <v>0</v>
          </cell>
        </row>
        <row r="6863">
          <cell r="N6863"/>
          <cell r="O6863"/>
          <cell r="P6863"/>
          <cell r="Q6863">
            <v>0</v>
          </cell>
        </row>
        <row r="6864">
          <cell r="N6864"/>
          <cell r="O6864"/>
          <cell r="P6864"/>
          <cell r="Q6864">
            <v>0</v>
          </cell>
        </row>
        <row r="6865">
          <cell r="N6865"/>
          <cell r="O6865"/>
          <cell r="P6865"/>
          <cell r="Q6865">
            <v>0</v>
          </cell>
        </row>
        <row r="6866">
          <cell r="N6866"/>
          <cell r="O6866"/>
          <cell r="P6866"/>
          <cell r="Q6866">
            <v>0</v>
          </cell>
        </row>
        <row r="6867">
          <cell r="N6867"/>
          <cell r="O6867"/>
          <cell r="P6867"/>
          <cell r="Q6867">
            <v>0</v>
          </cell>
        </row>
        <row r="6868">
          <cell r="N6868"/>
          <cell r="O6868"/>
          <cell r="P6868"/>
          <cell r="Q6868">
            <v>0</v>
          </cell>
        </row>
        <row r="6869">
          <cell r="N6869"/>
          <cell r="O6869"/>
          <cell r="P6869"/>
          <cell r="Q6869">
            <v>0</v>
          </cell>
        </row>
        <row r="6870">
          <cell r="N6870"/>
          <cell r="O6870"/>
          <cell r="P6870"/>
          <cell r="Q6870">
            <v>0</v>
          </cell>
        </row>
        <row r="6871">
          <cell r="N6871"/>
          <cell r="O6871"/>
          <cell r="P6871"/>
          <cell r="Q6871">
            <v>0</v>
          </cell>
        </row>
        <row r="6872">
          <cell r="N6872"/>
          <cell r="O6872"/>
          <cell r="P6872"/>
          <cell r="Q6872">
            <v>0</v>
          </cell>
        </row>
        <row r="6873">
          <cell r="N6873"/>
          <cell r="O6873"/>
          <cell r="P6873"/>
          <cell r="Q6873">
            <v>0</v>
          </cell>
        </row>
        <row r="6874">
          <cell r="N6874"/>
          <cell r="O6874"/>
          <cell r="P6874"/>
          <cell r="Q6874">
            <v>0</v>
          </cell>
        </row>
        <row r="6875">
          <cell r="N6875"/>
          <cell r="O6875"/>
          <cell r="P6875"/>
          <cell r="Q6875">
            <v>0</v>
          </cell>
        </row>
        <row r="6876">
          <cell r="N6876"/>
          <cell r="O6876"/>
          <cell r="P6876"/>
          <cell r="Q6876">
            <v>0</v>
          </cell>
        </row>
        <row r="6877">
          <cell r="N6877"/>
          <cell r="O6877"/>
          <cell r="P6877"/>
          <cell r="Q6877">
            <v>0</v>
          </cell>
        </row>
        <row r="6878">
          <cell r="N6878"/>
          <cell r="O6878"/>
          <cell r="P6878"/>
          <cell r="Q6878">
            <v>0</v>
          </cell>
        </row>
        <row r="6879">
          <cell r="N6879"/>
          <cell r="O6879"/>
          <cell r="P6879"/>
          <cell r="Q6879">
            <v>0</v>
          </cell>
        </row>
        <row r="6880">
          <cell r="N6880"/>
          <cell r="O6880"/>
          <cell r="P6880"/>
          <cell r="Q6880">
            <v>0</v>
          </cell>
        </row>
        <row r="6881">
          <cell r="N6881"/>
          <cell r="O6881"/>
          <cell r="P6881"/>
          <cell r="Q6881">
            <v>0</v>
          </cell>
        </row>
        <row r="6882">
          <cell r="N6882"/>
          <cell r="O6882"/>
          <cell r="P6882"/>
          <cell r="Q6882">
            <v>0</v>
          </cell>
        </row>
        <row r="6883">
          <cell r="N6883"/>
          <cell r="O6883"/>
          <cell r="P6883"/>
          <cell r="Q6883">
            <v>0</v>
          </cell>
        </row>
        <row r="6884">
          <cell r="N6884"/>
          <cell r="O6884"/>
          <cell r="P6884"/>
          <cell r="Q6884">
            <v>0</v>
          </cell>
        </row>
        <row r="6885">
          <cell r="N6885"/>
          <cell r="O6885"/>
          <cell r="P6885"/>
          <cell r="Q6885">
            <v>0</v>
          </cell>
        </row>
        <row r="6886">
          <cell r="N6886"/>
          <cell r="O6886"/>
          <cell r="P6886"/>
          <cell r="Q6886">
            <v>0</v>
          </cell>
        </row>
        <row r="6887">
          <cell r="N6887"/>
          <cell r="O6887"/>
          <cell r="P6887"/>
          <cell r="Q6887">
            <v>0</v>
          </cell>
        </row>
        <row r="6888">
          <cell r="N6888"/>
          <cell r="O6888"/>
          <cell r="P6888"/>
          <cell r="Q6888">
            <v>0</v>
          </cell>
        </row>
        <row r="6889">
          <cell r="N6889"/>
          <cell r="O6889"/>
          <cell r="P6889"/>
          <cell r="Q6889">
            <v>0</v>
          </cell>
        </row>
        <row r="6890">
          <cell r="N6890"/>
          <cell r="O6890"/>
          <cell r="P6890"/>
          <cell r="Q6890">
            <v>0</v>
          </cell>
        </row>
        <row r="6891">
          <cell r="N6891"/>
          <cell r="O6891"/>
          <cell r="P6891"/>
          <cell r="Q6891">
            <v>0</v>
          </cell>
        </row>
        <row r="6892">
          <cell r="N6892"/>
          <cell r="O6892"/>
          <cell r="P6892"/>
          <cell r="Q6892">
            <v>0</v>
          </cell>
        </row>
        <row r="6893">
          <cell r="N6893"/>
          <cell r="O6893"/>
          <cell r="P6893"/>
          <cell r="Q6893">
            <v>0</v>
          </cell>
        </row>
        <row r="6894">
          <cell r="N6894"/>
          <cell r="O6894"/>
          <cell r="P6894"/>
          <cell r="Q6894">
            <v>0</v>
          </cell>
        </row>
        <row r="6895">
          <cell r="N6895"/>
          <cell r="O6895"/>
          <cell r="P6895"/>
          <cell r="Q6895">
            <v>0</v>
          </cell>
        </row>
        <row r="6896">
          <cell r="N6896"/>
          <cell r="O6896"/>
          <cell r="P6896"/>
          <cell r="Q6896">
            <v>0</v>
          </cell>
        </row>
        <row r="6897">
          <cell r="N6897"/>
          <cell r="O6897"/>
          <cell r="P6897"/>
          <cell r="Q6897">
            <v>0</v>
          </cell>
        </row>
        <row r="6898">
          <cell r="N6898"/>
          <cell r="O6898"/>
          <cell r="P6898"/>
          <cell r="Q6898">
            <v>0</v>
          </cell>
        </row>
        <row r="6899">
          <cell r="N6899"/>
          <cell r="O6899"/>
          <cell r="P6899"/>
          <cell r="Q6899">
            <v>0</v>
          </cell>
        </row>
        <row r="6900">
          <cell r="N6900"/>
          <cell r="O6900"/>
          <cell r="P6900"/>
          <cell r="Q6900">
            <v>0</v>
          </cell>
        </row>
        <row r="6901">
          <cell r="N6901"/>
          <cell r="O6901"/>
          <cell r="P6901"/>
          <cell r="Q6901">
            <v>0</v>
          </cell>
        </row>
        <row r="6902">
          <cell r="N6902"/>
          <cell r="O6902"/>
          <cell r="P6902"/>
          <cell r="Q6902">
            <v>0</v>
          </cell>
        </row>
        <row r="6903">
          <cell r="N6903"/>
          <cell r="O6903"/>
          <cell r="P6903"/>
          <cell r="Q6903">
            <v>0</v>
          </cell>
        </row>
        <row r="6904">
          <cell r="N6904"/>
          <cell r="O6904"/>
          <cell r="P6904"/>
          <cell r="Q6904">
            <v>0</v>
          </cell>
        </row>
        <row r="6905">
          <cell r="N6905"/>
          <cell r="O6905"/>
          <cell r="P6905"/>
          <cell r="Q6905">
            <v>0</v>
          </cell>
        </row>
        <row r="6906">
          <cell r="N6906"/>
          <cell r="O6906"/>
          <cell r="P6906"/>
          <cell r="Q6906">
            <v>0</v>
          </cell>
        </row>
        <row r="6907">
          <cell r="N6907"/>
          <cell r="O6907"/>
          <cell r="P6907"/>
          <cell r="Q6907">
            <v>0</v>
          </cell>
        </row>
        <row r="6908">
          <cell r="N6908"/>
          <cell r="O6908"/>
          <cell r="P6908"/>
          <cell r="Q6908">
            <v>0</v>
          </cell>
        </row>
        <row r="6909">
          <cell r="N6909"/>
          <cell r="O6909"/>
          <cell r="P6909"/>
          <cell r="Q6909">
            <v>0</v>
          </cell>
        </row>
        <row r="6910">
          <cell r="N6910"/>
          <cell r="O6910"/>
          <cell r="P6910"/>
          <cell r="Q6910">
            <v>0</v>
          </cell>
        </row>
        <row r="6911">
          <cell r="N6911"/>
          <cell r="O6911"/>
          <cell r="P6911"/>
          <cell r="Q6911">
            <v>0</v>
          </cell>
        </row>
        <row r="6912">
          <cell r="N6912"/>
          <cell r="O6912"/>
          <cell r="P6912"/>
          <cell r="Q6912">
            <v>0</v>
          </cell>
        </row>
        <row r="6913">
          <cell r="N6913"/>
          <cell r="O6913"/>
          <cell r="P6913"/>
          <cell r="Q6913">
            <v>0</v>
          </cell>
        </row>
        <row r="6914">
          <cell r="N6914"/>
          <cell r="O6914"/>
          <cell r="P6914"/>
          <cell r="Q6914">
            <v>0</v>
          </cell>
        </row>
        <row r="6915">
          <cell r="N6915"/>
          <cell r="O6915"/>
          <cell r="P6915"/>
          <cell r="Q6915">
            <v>0</v>
          </cell>
        </row>
        <row r="6916">
          <cell r="N6916"/>
          <cell r="O6916"/>
          <cell r="P6916"/>
          <cell r="Q6916">
            <v>0</v>
          </cell>
        </row>
        <row r="6917">
          <cell r="N6917"/>
          <cell r="O6917"/>
          <cell r="P6917"/>
          <cell r="Q6917">
            <v>0</v>
          </cell>
        </row>
        <row r="6918">
          <cell r="N6918"/>
          <cell r="O6918"/>
          <cell r="P6918"/>
          <cell r="Q6918">
            <v>0</v>
          </cell>
        </row>
        <row r="6919">
          <cell r="N6919"/>
          <cell r="O6919"/>
          <cell r="P6919"/>
          <cell r="Q6919">
            <v>0</v>
          </cell>
        </row>
        <row r="6920">
          <cell r="N6920"/>
          <cell r="O6920"/>
          <cell r="P6920"/>
          <cell r="Q6920">
            <v>0</v>
          </cell>
        </row>
        <row r="6921">
          <cell r="N6921"/>
          <cell r="O6921"/>
          <cell r="P6921"/>
          <cell r="Q6921">
            <v>0</v>
          </cell>
        </row>
        <row r="6922">
          <cell r="N6922"/>
          <cell r="O6922"/>
          <cell r="P6922"/>
          <cell r="Q6922">
            <v>0</v>
          </cell>
        </row>
        <row r="6923">
          <cell r="N6923"/>
          <cell r="O6923"/>
          <cell r="P6923"/>
          <cell r="Q6923">
            <v>0</v>
          </cell>
        </row>
        <row r="6924">
          <cell r="N6924"/>
          <cell r="O6924"/>
          <cell r="P6924"/>
          <cell r="Q6924">
            <v>0</v>
          </cell>
        </row>
        <row r="6925">
          <cell r="N6925"/>
          <cell r="O6925"/>
          <cell r="P6925"/>
          <cell r="Q6925">
            <v>0</v>
          </cell>
        </row>
        <row r="6926">
          <cell r="N6926"/>
          <cell r="O6926"/>
          <cell r="P6926"/>
          <cell r="Q6926">
            <v>0</v>
          </cell>
        </row>
        <row r="6927">
          <cell r="N6927"/>
          <cell r="O6927"/>
          <cell r="P6927"/>
          <cell r="Q6927">
            <v>0</v>
          </cell>
        </row>
        <row r="6928">
          <cell r="N6928"/>
          <cell r="O6928"/>
          <cell r="P6928"/>
          <cell r="Q6928">
            <v>0</v>
          </cell>
        </row>
        <row r="6929">
          <cell r="N6929"/>
          <cell r="O6929"/>
          <cell r="P6929"/>
          <cell r="Q6929">
            <v>0</v>
          </cell>
        </row>
        <row r="6930">
          <cell r="N6930"/>
          <cell r="O6930"/>
          <cell r="P6930"/>
          <cell r="Q6930">
            <v>0</v>
          </cell>
        </row>
        <row r="6931">
          <cell r="N6931"/>
          <cell r="O6931"/>
          <cell r="P6931"/>
          <cell r="Q6931">
            <v>0</v>
          </cell>
        </row>
        <row r="6932">
          <cell r="N6932"/>
          <cell r="O6932"/>
          <cell r="P6932"/>
          <cell r="Q6932">
            <v>0</v>
          </cell>
        </row>
        <row r="6933">
          <cell r="N6933"/>
          <cell r="O6933"/>
          <cell r="P6933"/>
          <cell r="Q6933">
            <v>0</v>
          </cell>
        </row>
        <row r="6934">
          <cell r="N6934"/>
          <cell r="O6934"/>
          <cell r="P6934"/>
          <cell r="Q6934">
            <v>0</v>
          </cell>
        </row>
        <row r="6935">
          <cell r="N6935"/>
          <cell r="O6935"/>
          <cell r="P6935"/>
          <cell r="Q6935">
            <v>0</v>
          </cell>
        </row>
        <row r="6936">
          <cell r="N6936"/>
          <cell r="O6936"/>
          <cell r="P6936"/>
          <cell r="Q6936">
            <v>0</v>
          </cell>
        </row>
        <row r="6937">
          <cell r="N6937"/>
          <cell r="O6937"/>
          <cell r="P6937"/>
          <cell r="Q6937">
            <v>0</v>
          </cell>
        </row>
        <row r="6938">
          <cell r="N6938"/>
          <cell r="O6938"/>
          <cell r="P6938"/>
          <cell r="Q6938">
            <v>0</v>
          </cell>
        </row>
        <row r="6939">
          <cell r="N6939"/>
          <cell r="O6939"/>
          <cell r="P6939"/>
          <cell r="Q6939">
            <v>0</v>
          </cell>
        </row>
        <row r="6940">
          <cell r="N6940"/>
          <cell r="O6940"/>
          <cell r="P6940"/>
          <cell r="Q6940">
            <v>0</v>
          </cell>
        </row>
        <row r="6941">
          <cell r="N6941"/>
          <cell r="O6941"/>
          <cell r="P6941"/>
          <cell r="Q6941">
            <v>0</v>
          </cell>
        </row>
        <row r="6942">
          <cell r="N6942"/>
          <cell r="O6942"/>
          <cell r="P6942"/>
          <cell r="Q6942">
            <v>0</v>
          </cell>
        </row>
        <row r="6943">
          <cell r="N6943"/>
          <cell r="O6943"/>
          <cell r="P6943"/>
          <cell r="Q6943">
            <v>0</v>
          </cell>
        </row>
        <row r="6944">
          <cell r="N6944"/>
          <cell r="O6944"/>
          <cell r="P6944"/>
          <cell r="Q6944">
            <v>0</v>
          </cell>
        </row>
        <row r="6945">
          <cell r="N6945"/>
          <cell r="O6945"/>
          <cell r="P6945"/>
          <cell r="Q6945">
            <v>0</v>
          </cell>
        </row>
        <row r="6946">
          <cell r="N6946"/>
          <cell r="O6946"/>
          <cell r="P6946"/>
          <cell r="Q6946">
            <v>0</v>
          </cell>
        </row>
        <row r="6947">
          <cell r="N6947"/>
          <cell r="O6947"/>
          <cell r="P6947"/>
          <cell r="Q6947">
            <v>0</v>
          </cell>
        </row>
        <row r="6948">
          <cell r="N6948"/>
          <cell r="O6948"/>
          <cell r="P6948"/>
          <cell r="Q6948">
            <v>0</v>
          </cell>
        </row>
        <row r="6949">
          <cell r="N6949"/>
          <cell r="O6949"/>
          <cell r="P6949"/>
          <cell r="Q6949">
            <v>0</v>
          </cell>
        </row>
        <row r="6950">
          <cell r="N6950"/>
          <cell r="O6950"/>
          <cell r="P6950"/>
          <cell r="Q6950">
            <v>0</v>
          </cell>
        </row>
        <row r="6951">
          <cell r="N6951"/>
          <cell r="O6951"/>
          <cell r="P6951"/>
          <cell r="Q6951">
            <v>0</v>
          </cell>
        </row>
        <row r="6952">
          <cell r="N6952"/>
          <cell r="O6952"/>
          <cell r="P6952"/>
          <cell r="Q6952">
            <v>0</v>
          </cell>
        </row>
        <row r="6953">
          <cell r="N6953"/>
          <cell r="O6953"/>
          <cell r="P6953"/>
          <cell r="Q6953">
            <v>0</v>
          </cell>
        </row>
        <row r="6954">
          <cell r="N6954"/>
          <cell r="O6954"/>
          <cell r="P6954"/>
          <cell r="Q6954">
            <v>0</v>
          </cell>
        </row>
        <row r="6955">
          <cell r="N6955"/>
          <cell r="O6955"/>
          <cell r="P6955"/>
          <cell r="Q6955">
            <v>0</v>
          </cell>
        </row>
        <row r="6956">
          <cell r="N6956"/>
          <cell r="O6956"/>
          <cell r="P6956"/>
          <cell r="Q6956">
            <v>0</v>
          </cell>
        </row>
        <row r="6957">
          <cell r="N6957"/>
          <cell r="O6957"/>
          <cell r="P6957"/>
          <cell r="Q6957">
            <v>0</v>
          </cell>
        </row>
        <row r="6958">
          <cell r="N6958"/>
          <cell r="O6958"/>
          <cell r="P6958"/>
          <cell r="Q6958">
            <v>0</v>
          </cell>
        </row>
        <row r="6959">
          <cell r="N6959"/>
          <cell r="O6959"/>
          <cell r="P6959"/>
          <cell r="Q6959">
            <v>0</v>
          </cell>
        </row>
        <row r="6960">
          <cell r="N6960"/>
          <cell r="O6960"/>
          <cell r="P6960"/>
          <cell r="Q6960">
            <v>0</v>
          </cell>
        </row>
        <row r="6961">
          <cell r="N6961"/>
          <cell r="O6961"/>
          <cell r="P6961"/>
          <cell r="Q6961">
            <v>0</v>
          </cell>
        </row>
        <row r="6962">
          <cell r="N6962"/>
          <cell r="O6962"/>
          <cell r="P6962"/>
          <cell r="Q6962">
            <v>0</v>
          </cell>
        </row>
        <row r="6963">
          <cell r="N6963"/>
          <cell r="O6963"/>
          <cell r="P6963"/>
          <cell r="Q6963">
            <v>0</v>
          </cell>
        </row>
        <row r="6964">
          <cell r="N6964"/>
          <cell r="O6964"/>
          <cell r="P6964"/>
          <cell r="Q6964">
            <v>0</v>
          </cell>
        </row>
        <row r="6965">
          <cell r="N6965"/>
          <cell r="O6965"/>
          <cell r="P6965"/>
          <cell r="Q6965">
            <v>0</v>
          </cell>
        </row>
        <row r="6966">
          <cell r="N6966"/>
          <cell r="O6966"/>
          <cell r="P6966"/>
          <cell r="Q6966">
            <v>0</v>
          </cell>
        </row>
        <row r="6967">
          <cell r="N6967"/>
          <cell r="O6967"/>
          <cell r="P6967"/>
          <cell r="Q6967">
            <v>0</v>
          </cell>
        </row>
        <row r="6968">
          <cell r="N6968"/>
          <cell r="O6968"/>
          <cell r="P6968"/>
          <cell r="Q6968">
            <v>0</v>
          </cell>
        </row>
        <row r="6969">
          <cell r="N6969"/>
          <cell r="O6969"/>
          <cell r="P6969"/>
          <cell r="Q6969">
            <v>0</v>
          </cell>
        </row>
        <row r="6970">
          <cell r="N6970"/>
          <cell r="O6970"/>
          <cell r="P6970"/>
          <cell r="Q6970">
            <v>0</v>
          </cell>
        </row>
        <row r="6971">
          <cell r="N6971"/>
          <cell r="O6971"/>
          <cell r="P6971"/>
          <cell r="Q6971">
            <v>0</v>
          </cell>
        </row>
        <row r="6972">
          <cell r="N6972"/>
          <cell r="O6972"/>
          <cell r="P6972"/>
          <cell r="Q6972">
            <v>0</v>
          </cell>
        </row>
        <row r="6973">
          <cell r="N6973"/>
          <cell r="O6973"/>
          <cell r="P6973"/>
          <cell r="Q6973">
            <v>0</v>
          </cell>
        </row>
        <row r="6974">
          <cell r="N6974"/>
          <cell r="O6974"/>
          <cell r="P6974"/>
          <cell r="Q6974">
            <v>0</v>
          </cell>
        </row>
        <row r="6975">
          <cell r="N6975"/>
          <cell r="O6975"/>
          <cell r="P6975"/>
          <cell r="Q6975">
            <v>0</v>
          </cell>
        </row>
        <row r="6976">
          <cell r="N6976"/>
          <cell r="O6976"/>
          <cell r="P6976"/>
          <cell r="Q6976">
            <v>0</v>
          </cell>
        </row>
        <row r="6977">
          <cell r="N6977"/>
          <cell r="O6977"/>
          <cell r="P6977"/>
          <cell r="Q6977">
            <v>0</v>
          </cell>
        </row>
        <row r="6978">
          <cell r="N6978"/>
          <cell r="O6978"/>
          <cell r="P6978"/>
          <cell r="Q6978">
            <v>0</v>
          </cell>
        </row>
        <row r="6979">
          <cell r="N6979"/>
          <cell r="O6979"/>
          <cell r="P6979"/>
          <cell r="Q6979">
            <v>0</v>
          </cell>
        </row>
        <row r="6980">
          <cell r="N6980"/>
          <cell r="O6980"/>
          <cell r="P6980"/>
          <cell r="Q6980">
            <v>0</v>
          </cell>
        </row>
        <row r="6981">
          <cell r="N6981"/>
          <cell r="O6981"/>
          <cell r="P6981"/>
          <cell r="Q6981">
            <v>0</v>
          </cell>
        </row>
        <row r="6982">
          <cell r="N6982"/>
          <cell r="O6982"/>
          <cell r="P6982"/>
          <cell r="Q6982">
            <v>0</v>
          </cell>
        </row>
        <row r="6983">
          <cell r="N6983"/>
          <cell r="O6983"/>
          <cell r="P6983"/>
          <cell r="Q6983">
            <v>0</v>
          </cell>
        </row>
        <row r="6984">
          <cell r="N6984"/>
          <cell r="O6984"/>
          <cell r="P6984"/>
          <cell r="Q6984">
            <v>0</v>
          </cell>
        </row>
        <row r="6985">
          <cell r="N6985"/>
          <cell r="O6985"/>
          <cell r="P6985"/>
          <cell r="Q6985">
            <v>0</v>
          </cell>
        </row>
        <row r="6986">
          <cell r="N6986"/>
          <cell r="O6986"/>
          <cell r="P6986"/>
          <cell r="Q6986">
            <v>0</v>
          </cell>
        </row>
        <row r="6987">
          <cell r="N6987"/>
          <cell r="O6987"/>
          <cell r="P6987"/>
          <cell r="Q6987">
            <v>0</v>
          </cell>
        </row>
        <row r="6988">
          <cell r="N6988"/>
          <cell r="O6988"/>
          <cell r="P6988"/>
          <cell r="Q6988">
            <v>0</v>
          </cell>
        </row>
        <row r="6989">
          <cell r="N6989"/>
          <cell r="O6989"/>
          <cell r="P6989"/>
          <cell r="Q6989">
            <v>0</v>
          </cell>
        </row>
        <row r="6990">
          <cell r="N6990"/>
          <cell r="O6990"/>
          <cell r="P6990"/>
          <cell r="Q6990">
            <v>0</v>
          </cell>
        </row>
        <row r="6991">
          <cell r="N6991"/>
          <cell r="O6991"/>
          <cell r="P6991"/>
          <cell r="Q6991">
            <v>0</v>
          </cell>
        </row>
        <row r="6992">
          <cell r="N6992"/>
          <cell r="O6992"/>
          <cell r="P6992"/>
          <cell r="Q6992">
            <v>0</v>
          </cell>
        </row>
        <row r="6993">
          <cell r="N6993"/>
          <cell r="O6993"/>
          <cell r="P6993"/>
          <cell r="Q6993">
            <v>0</v>
          </cell>
        </row>
        <row r="6994">
          <cell r="N6994"/>
          <cell r="O6994"/>
          <cell r="P6994"/>
          <cell r="Q6994">
            <v>0</v>
          </cell>
        </row>
        <row r="6995">
          <cell r="N6995"/>
          <cell r="O6995"/>
          <cell r="P6995"/>
          <cell r="Q6995">
            <v>0</v>
          </cell>
        </row>
        <row r="6996">
          <cell r="N6996"/>
          <cell r="O6996"/>
          <cell r="P6996"/>
          <cell r="Q6996">
            <v>0</v>
          </cell>
        </row>
        <row r="6997">
          <cell r="N6997"/>
          <cell r="O6997"/>
          <cell r="P6997"/>
          <cell r="Q6997">
            <v>0</v>
          </cell>
        </row>
        <row r="6998">
          <cell r="N6998"/>
          <cell r="O6998"/>
          <cell r="P6998"/>
          <cell r="Q6998">
            <v>0</v>
          </cell>
        </row>
        <row r="6999">
          <cell r="N6999"/>
          <cell r="O6999"/>
          <cell r="P6999"/>
          <cell r="Q6999">
            <v>0</v>
          </cell>
        </row>
        <row r="7000">
          <cell r="N7000"/>
          <cell r="O7000"/>
          <cell r="P7000"/>
          <cell r="Q7000">
            <v>0</v>
          </cell>
        </row>
        <row r="7001">
          <cell r="N7001"/>
          <cell r="O7001"/>
          <cell r="P7001"/>
          <cell r="Q7001">
            <v>0</v>
          </cell>
        </row>
        <row r="7002">
          <cell r="N7002"/>
          <cell r="O7002"/>
          <cell r="P7002"/>
          <cell r="Q7002">
            <v>0</v>
          </cell>
        </row>
        <row r="7003">
          <cell r="N7003"/>
          <cell r="O7003"/>
          <cell r="P7003"/>
          <cell r="Q7003">
            <v>0</v>
          </cell>
        </row>
        <row r="7004">
          <cell r="N7004"/>
          <cell r="O7004"/>
          <cell r="P7004"/>
          <cell r="Q7004">
            <v>0</v>
          </cell>
        </row>
        <row r="7005">
          <cell r="N7005"/>
          <cell r="O7005"/>
          <cell r="P7005"/>
          <cell r="Q7005">
            <v>0</v>
          </cell>
        </row>
        <row r="7006">
          <cell r="N7006"/>
          <cell r="O7006"/>
          <cell r="P7006"/>
          <cell r="Q7006">
            <v>0</v>
          </cell>
        </row>
        <row r="7007">
          <cell r="N7007"/>
          <cell r="O7007"/>
          <cell r="P7007"/>
          <cell r="Q7007">
            <v>0</v>
          </cell>
        </row>
        <row r="7008">
          <cell r="N7008"/>
          <cell r="O7008"/>
          <cell r="P7008"/>
          <cell r="Q7008">
            <v>0</v>
          </cell>
        </row>
        <row r="7009">
          <cell r="N7009"/>
          <cell r="O7009"/>
          <cell r="P7009"/>
          <cell r="Q7009">
            <v>0</v>
          </cell>
        </row>
        <row r="7010">
          <cell r="N7010"/>
          <cell r="O7010"/>
          <cell r="P7010"/>
          <cell r="Q7010">
            <v>0</v>
          </cell>
        </row>
        <row r="7011">
          <cell r="N7011"/>
          <cell r="O7011"/>
          <cell r="P7011"/>
          <cell r="Q7011">
            <v>0</v>
          </cell>
        </row>
        <row r="7012">
          <cell r="N7012"/>
          <cell r="O7012"/>
          <cell r="P7012"/>
          <cell r="Q7012">
            <v>0</v>
          </cell>
        </row>
        <row r="7013">
          <cell r="N7013"/>
          <cell r="O7013"/>
          <cell r="P7013"/>
          <cell r="Q7013">
            <v>0</v>
          </cell>
        </row>
        <row r="7014">
          <cell r="N7014"/>
          <cell r="O7014"/>
          <cell r="P7014"/>
          <cell r="Q7014">
            <v>0</v>
          </cell>
        </row>
        <row r="7015">
          <cell r="N7015"/>
          <cell r="O7015"/>
          <cell r="P7015"/>
          <cell r="Q7015">
            <v>0</v>
          </cell>
        </row>
        <row r="7016">
          <cell r="N7016"/>
          <cell r="O7016"/>
          <cell r="P7016"/>
          <cell r="Q7016">
            <v>0</v>
          </cell>
        </row>
        <row r="7017">
          <cell r="N7017"/>
          <cell r="O7017"/>
          <cell r="P7017"/>
          <cell r="Q7017">
            <v>0</v>
          </cell>
        </row>
        <row r="7018">
          <cell r="N7018"/>
          <cell r="O7018"/>
          <cell r="P7018"/>
          <cell r="Q7018">
            <v>0</v>
          </cell>
        </row>
        <row r="7019">
          <cell r="N7019"/>
          <cell r="O7019"/>
          <cell r="P7019"/>
          <cell r="Q7019">
            <v>0</v>
          </cell>
        </row>
        <row r="7020">
          <cell r="N7020"/>
          <cell r="O7020"/>
          <cell r="P7020"/>
          <cell r="Q7020">
            <v>0</v>
          </cell>
        </row>
        <row r="7021">
          <cell r="N7021"/>
          <cell r="O7021"/>
          <cell r="P7021"/>
          <cell r="Q7021">
            <v>0</v>
          </cell>
        </row>
        <row r="7022">
          <cell r="N7022"/>
          <cell r="O7022"/>
          <cell r="P7022"/>
          <cell r="Q7022">
            <v>0</v>
          </cell>
        </row>
        <row r="7023">
          <cell r="N7023"/>
          <cell r="O7023"/>
          <cell r="P7023"/>
          <cell r="Q7023">
            <v>0</v>
          </cell>
        </row>
        <row r="7024">
          <cell r="N7024"/>
          <cell r="O7024"/>
          <cell r="P7024"/>
          <cell r="Q7024">
            <v>0</v>
          </cell>
        </row>
        <row r="7025">
          <cell r="N7025"/>
          <cell r="O7025"/>
          <cell r="P7025"/>
          <cell r="Q7025">
            <v>0</v>
          </cell>
        </row>
        <row r="7026">
          <cell r="N7026"/>
          <cell r="O7026"/>
          <cell r="P7026"/>
          <cell r="Q7026">
            <v>0</v>
          </cell>
        </row>
        <row r="7027">
          <cell r="N7027"/>
          <cell r="O7027"/>
          <cell r="P7027"/>
          <cell r="Q7027">
            <v>0</v>
          </cell>
        </row>
        <row r="7028">
          <cell r="N7028"/>
          <cell r="O7028"/>
          <cell r="P7028"/>
          <cell r="Q7028">
            <v>0</v>
          </cell>
        </row>
        <row r="7029">
          <cell r="N7029"/>
          <cell r="O7029"/>
          <cell r="P7029"/>
          <cell r="Q7029">
            <v>0</v>
          </cell>
        </row>
        <row r="7030">
          <cell r="N7030"/>
          <cell r="O7030"/>
          <cell r="P7030"/>
          <cell r="Q7030">
            <v>0</v>
          </cell>
        </row>
        <row r="7031">
          <cell r="N7031"/>
          <cell r="O7031"/>
          <cell r="P7031"/>
          <cell r="Q7031">
            <v>0</v>
          </cell>
        </row>
        <row r="7032">
          <cell r="N7032"/>
          <cell r="O7032"/>
          <cell r="P7032"/>
          <cell r="Q7032">
            <v>0</v>
          </cell>
        </row>
        <row r="7033">
          <cell r="N7033"/>
          <cell r="O7033"/>
          <cell r="P7033"/>
          <cell r="Q7033">
            <v>0</v>
          </cell>
        </row>
        <row r="7034">
          <cell r="N7034"/>
          <cell r="O7034"/>
          <cell r="P7034"/>
          <cell r="Q7034">
            <v>0</v>
          </cell>
        </row>
        <row r="7035">
          <cell r="N7035"/>
          <cell r="O7035"/>
          <cell r="P7035"/>
          <cell r="Q7035">
            <v>0</v>
          </cell>
        </row>
        <row r="7036">
          <cell r="N7036"/>
          <cell r="O7036"/>
          <cell r="P7036"/>
          <cell r="Q7036">
            <v>0</v>
          </cell>
        </row>
        <row r="7037">
          <cell r="N7037"/>
          <cell r="O7037"/>
          <cell r="P7037"/>
          <cell r="Q7037">
            <v>0</v>
          </cell>
        </row>
        <row r="7038">
          <cell r="N7038"/>
          <cell r="O7038"/>
          <cell r="P7038"/>
          <cell r="Q7038">
            <v>0</v>
          </cell>
        </row>
        <row r="7039">
          <cell r="N7039"/>
          <cell r="O7039"/>
          <cell r="P7039"/>
          <cell r="Q7039">
            <v>0</v>
          </cell>
        </row>
        <row r="7040">
          <cell r="N7040"/>
          <cell r="O7040"/>
          <cell r="P7040"/>
          <cell r="Q7040">
            <v>0</v>
          </cell>
        </row>
        <row r="7041">
          <cell r="N7041"/>
          <cell r="O7041"/>
          <cell r="P7041"/>
          <cell r="Q7041">
            <v>0</v>
          </cell>
        </row>
        <row r="7042">
          <cell r="N7042"/>
          <cell r="O7042"/>
          <cell r="P7042"/>
          <cell r="Q7042">
            <v>0</v>
          </cell>
        </row>
        <row r="7043">
          <cell r="N7043"/>
          <cell r="O7043"/>
          <cell r="P7043"/>
          <cell r="Q7043">
            <v>0</v>
          </cell>
        </row>
        <row r="7044">
          <cell r="N7044"/>
          <cell r="O7044"/>
          <cell r="P7044"/>
          <cell r="Q7044">
            <v>0</v>
          </cell>
        </row>
        <row r="7045">
          <cell r="N7045"/>
          <cell r="O7045"/>
          <cell r="P7045"/>
          <cell r="Q7045">
            <v>0</v>
          </cell>
        </row>
        <row r="7046">
          <cell r="N7046"/>
          <cell r="O7046"/>
          <cell r="P7046"/>
          <cell r="Q7046">
            <v>0</v>
          </cell>
        </row>
        <row r="7047">
          <cell r="N7047"/>
          <cell r="O7047"/>
          <cell r="P7047"/>
          <cell r="Q7047">
            <v>0</v>
          </cell>
        </row>
        <row r="7048">
          <cell r="N7048"/>
          <cell r="O7048"/>
          <cell r="P7048"/>
          <cell r="Q7048">
            <v>0</v>
          </cell>
        </row>
        <row r="7049">
          <cell r="N7049"/>
          <cell r="O7049"/>
          <cell r="P7049"/>
          <cell r="Q7049">
            <v>0</v>
          </cell>
        </row>
        <row r="7050">
          <cell r="N7050"/>
          <cell r="O7050"/>
          <cell r="P7050"/>
          <cell r="Q7050">
            <v>0</v>
          </cell>
        </row>
        <row r="7051">
          <cell r="N7051"/>
          <cell r="O7051"/>
          <cell r="P7051"/>
          <cell r="Q7051">
            <v>0</v>
          </cell>
        </row>
        <row r="7052">
          <cell r="N7052"/>
          <cell r="O7052"/>
          <cell r="P7052"/>
          <cell r="Q7052">
            <v>0</v>
          </cell>
        </row>
        <row r="7053">
          <cell r="N7053"/>
          <cell r="O7053"/>
          <cell r="P7053"/>
          <cell r="Q7053">
            <v>0</v>
          </cell>
        </row>
        <row r="7054">
          <cell r="N7054"/>
          <cell r="O7054"/>
          <cell r="P7054"/>
          <cell r="Q7054">
            <v>0</v>
          </cell>
        </row>
        <row r="7055">
          <cell r="N7055"/>
          <cell r="O7055"/>
          <cell r="P7055"/>
          <cell r="Q7055">
            <v>0</v>
          </cell>
        </row>
        <row r="7056">
          <cell r="N7056"/>
          <cell r="O7056"/>
          <cell r="P7056"/>
          <cell r="Q7056">
            <v>0</v>
          </cell>
        </row>
        <row r="7057">
          <cell r="N7057"/>
          <cell r="O7057"/>
          <cell r="P7057"/>
          <cell r="Q7057">
            <v>0</v>
          </cell>
        </row>
        <row r="7058">
          <cell r="N7058"/>
          <cell r="O7058"/>
          <cell r="P7058"/>
          <cell r="Q7058">
            <v>0</v>
          </cell>
        </row>
        <row r="7059">
          <cell r="N7059"/>
          <cell r="O7059"/>
          <cell r="P7059"/>
          <cell r="Q7059">
            <v>0</v>
          </cell>
        </row>
        <row r="7060">
          <cell r="N7060"/>
          <cell r="O7060"/>
          <cell r="P7060"/>
          <cell r="Q7060">
            <v>0</v>
          </cell>
        </row>
        <row r="7061">
          <cell r="N7061"/>
          <cell r="O7061"/>
          <cell r="P7061"/>
          <cell r="Q7061">
            <v>0</v>
          </cell>
        </row>
        <row r="7062">
          <cell r="N7062"/>
          <cell r="O7062"/>
          <cell r="P7062"/>
          <cell r="Q7062">
            <v>0</v>
          </cell>
        </row>
        <row r="7063">
          <cell r="N7063"/>
          <cell r="O7063"/>
          <cell r="P7063"/>
          <cell r="Q7063">
            <v>0</v>
          </cell>
        </row>
        <row r="7064">
          <cell r="N7064"/>
          <cell r="O7064"/>
          <cell r="P7064"/>
          <cell r="Q7064">
            <v>0</v>
          </cell>
        </row>
        <row r="7065">
          <cell r="N7065"/>
          <cell r="O7065"/>
          <cell r="P7065"/>
          <cell r="Q7065">
            <v>0</v>
          </cell>
        </row>
        <row r="7066">
          <cell r="N7066"/>
          <cell r="O7066"/>
          <cell r="P7066"/>
          <cell r="Q7066">
            <v>0</v>
          </cell>
        </row>
        <row r="7067">
          <cell r="N7067"/>
          <cell r="O7067"/>
          <cell r="P7067"/>
          <cell r="Q7067">
            <v>0</v>
          </cell>
        </row>
        <row r="7068">
          <cell r="N7068"/>
          <cell r="O7068"/>
          <cell r="P7068"/>
          <cell r="Q7068">
            <v>0</v>
          </cell>
        </row>
        <row r="7069">
          <cell r="N7069"/>
          <cell r="O7069"/>
          <cell r="P7069"/>
          <cell r="Q7069">
            <v>0</v>
          </cell>
        </row>
        <row r="7070">
          <cell r="N7070"/>
          <cell r="O7070"/>
          <cell r="P7070"/>
          <cell r="Q7070">
            <v>0</v>
          </cell>
        </row>
        <row r="7071">
          <cell r="N7071"/>
          <cell r="O7071"/>
          <cell r="P7071"/>
          <cell r="Q7071">
            <v>0</v>
          </cell>
        </row>
        <row r="7072">
          <cell r="N7072"/>
          <cell r="O7072"/>
          <cell r="P7072"/>
          <cell r="Q7072">
            <v>0</v>
          </cell>
        </row>
        <row r="7073">
          <cell r="N7073"/>
          <cell r="O7073"/>
          <cell r="P7073"/>
          <cell r="Q7073">
            <v>0</v>
          </cell>
        </row>
        <row r="7074">
          <cell r="N7074"/>
          <cell r="O7074"/>
          <cell r="P7074"/>
          <cell r="Q7074">
            <v>0</v>
          </cell>
        </row>
        <row r="7075">
          <cell r="N7075"/>
          <cell r="O7075"/>
          <cell r="P7075"/>
          <cell r="Q7075">
            <v>0</v>
          </cell>
        </row>
        <row r="7076">
          <cell r="N7076"/>
          <cell r="O7076"/>
          <cell r="P7076"/>
          <cell r="Q7076">
            <v>0</v>
          </cell>
        </row>
        <row r="7077">
          <cell r="N7077"/>
          <cell r="O7077"/>
          <cell r="P7077"/>
          <cell r="Q7077">
            <v>0</v>
          </cell>
        </row>
        <row r="7078">
          <cell r="N7078"/>
          <cell r="O7078"/>
          <cell r="P7078"/>
          <cell r="Q7078">
            <v>0</v>
          </cell>
        </row>
        <row r="7079">
          <cell r="N7079"/>
          <cell r="O7079"/>
          <cell r="P7079"/>
          <cell r="Q7079">
            <v>0</v>
          </cell>
        </row>
        <row r="7080">
          <cell r="N7080"/>
          <cell r="O7080"/>
          <cell r="P7080"/>
          <cell r="Q7080">
            <v>0</v>
          </cell>
        </row>
        <row r="7081">
          <cell r="N7081"/>
          <cell r="O7081"/>
          <cell r="P7081"/>
          <cell r="Q7081">
            <v>0</v>
          </cell>
        </row>
        <row r="7082">
          <cell r="N7082"/>
          <cell r="O7082"/>
          <cell r="P7082"/>
          <cell r="Q7082">
            <v>0</v>
          </cell>
        </row>
        <row r="7083">
          <cell r="N7083"/>
          <cell r="O7083"/>
          <cell r="P7083"/>
          <cell r="Q7083">
            <v>0</v>
          </cell>
        </row>
        <row r="7084">
          <cell r="N7084"/>
          <cell r="O7084"/>
          <cell r="P7084"/>
          <cell r="Q7084">
            <v>0</v>
          </cell>
        </row>
        <row r="7085">
          <cell r="N7085"/>
          <cell r="O7085"/>
          <cell r="P7085"/>
          <cell r="Q7085">
            <v>0</v>
          </cell>
        </row>
        <row r="7086">
          <cell r="N7086"/>
          <cell r="O7086"/>
          <cell r="P7086"/>
          <cell r="Q7086">
            <v>0</v>
          </cell>
        </row>
        <row r="7087">
          <cell r="N7087"/>
          <cell r="O7087"/>
          <cell r="P7087"/>
          <cell r="Q7087">
            <v>0</v>
          </cell>
        </row>
        <row r="7088">
          <cell r="N7088"/>
          <cell r="O7088"/>
          <cell r="P7088"/>
          <cell r="Q7088">
            <v>0</v>
          </cell>
        </row>
        <row r="7089">
          <cell r="N7089"/>
          <cell r="O7089"/>
          <cell r="P7089"/>
          <cell r="Q7089">
            <v>0</v>
          </cell>
        </row>
        <row r="7090">
          <cell r="N7090"/>
          <cell r="O7090"/>
          <cell r="P7090"/>
          <cell r="Q7090">
            <v>0</v>
          </cell>
        </row>
        <row r="7091">
          <cell r="N7091"/>
          <cell r="O7091"/>
          <cell r="P7091"/>
          <cell r="Q7091">
            <v>0</v>
          </cell>
        </row>
        <row r="7092">
          <cell r="N7092"/>
          <cell r="O7092"/>
          <cell r="P7092"/>
          <cell r="Q7092">
            <v>0</v>
          </cell>
        </row>
        <row r="7093">
          <cell r="N7093"/>
          <cell r="O7093"/>
          <cell r="P7093"/>
          <cell r="Q7093">
            <v>0</v>
          </cell>
        </row>
        <row r="7094">
          <cell r="N7094"/>
          <cell r="O7094"/>
          <cell r="P7094"/>
          <cell r="Q7094">
            <v>0</v>
          </cell>
        </row>
        <row r="7095">
          <cell r="N7095"/>
          <cell r="O7095"/>
          <cell r="P7095"/>
          <cell r="Q7095">
            <v>0</v>
          </cell>
        </row>
        <row r="7096">
          <cell r="N7096"/>
          <cell r="O7096"/>
          <cell r="P7096"/>
          <cell r="Q7096">
            <v>0</v>
          </cell>
        </row>
        <row r="7097">
          <cell r="N7097"/>
          <cell r="O7097"/>
          <cell r="P7097"/>
          <cell r="Q7097">
            <v>0</v>
          </cell>
        </row>
        <row r="7098">
          <cell r="N7098"/>
          <cell r="O7098"/>
          <cell r="P7098"/>
          <cell r="Q7098">
            <v>0</v>
          </cell>
        </row>
        <row r="7099">
          <cell r="N7099"/>
          <cell r="O7099"/>
          <cell r="P7099"/>
          <cell r="Q7099">
            <v>0</v>
          </cell>
        </row>
        <row r="7100">
          <cell r="N7100"/>
          <cell r="O7100"/>
          <cell r="P7100"/>
          <cell r="Q7100">
            <v>0</v>
          </cell>
        </row>
        <row r="7101">
          <cell r="N7101"/>
          <cell r="O7101"/>
          <cell r="P7101"/>
          <cell r="Q7101">
            <v>0</v>
          </cell>
        </row>
        <row r="7102">
          <cell r="N7102"/>
          <cell r="O7102"/>
          <cell r="P7102"/>
          <cell r="Q7102">
            <v>0</v>
          </cell>
        </row>
        <row r="7103">
          <cell r="N7103"/>
          <cell r="O7103"/>
          <cell r="P7103"/>
          <cell r="Q7103">
            <v>0</v>
          </cell>
        </row>
        <row r="7104">
          <cell r="N7104"/>
          <cell r="O7104"/>
          <cell r="P7104"/>
          <cell r="Q7104">
            <v>0</v>
          </cell>
        </row>
        <row r="7105">
          <cell r="N7105"/>
          <cell r="O7105"/>
          <cell r="P7105"/>
          <cell r="Q7105">
            <v>0</v>
          </cell>
        </row>
        <row r="7106">
          <cell r="N7106"/>
          <cell r="O7106"/>
          <cell r="P7106"/>
          <cell r="Q7106">
            <v>0</v>
          </cell>
        </row>
        <row r="7107">
          <cell r="N7107"/>
          <cell r="O7107"/>
          <cell r="P7107"/>
          <cell r="Q7107">
            <v>0</v>
          </cell>
        </row>
        <row r="7108">
          <cell r="N7108"/>
          <cell r="O7108"/>
          <cell r="P7108"/>
          <cell r="Q7108">
            <v>0</v>
          </cell>
        </row>
        <row r="7109">
          <cell r="N7109"/>
          <cell r="O7109"/>
          <cell r="P7109"/>
          <cell r="Q7109">
            <v>0</v>
          </cell>
        </row>
        <row r="7110">
          <cell r="N7110"/>
          <cell r="O7110"/>
          <cell r="P7110"/>
          <cell r="Q7110">
            <v>0</v>
          </cell>
        </row>
        <row r="7111">
          <cell r="N7111"/>
          <cell r="O7111"/>
          <cell r="P7111"/>
          <cell r="Q7111">
            <v>0</v>
          </cell>
        </row>
        <row r="7112">
          <cell r="N7112"/>
          <cell r="O7112"/>
          <cell r="P7112"/>
          <cell r="Q7112">
            <v>0</v>
          </cell>
        </row>
        <row r="7113">
          <cell r="N7113"/>
          <cell r="O7113"/>
          <cell r="P7113"/>
          <cell r="Q7113">
            <v>0</v>
          </cell>
        </row>
        <row r="7114">
          <cell r="N7114"/>
          <cell r="O7114"/>
          <cell r="P7114"/>
          <cell r="Q7114">
            <v>0</v>
          </cell>
        </row>
        <row r="7115">
          <cell r="N7115"/>
          <cell r="O7115"/>
          <cell r="P7115"/>
          <cell r="Q7115">
            <v>0</v>
          </cell>
        </row>
        <row r="7116">
          <cell r="N7116"/>
          <cell r="O7116"/>
          <cell r="P7116"/>
          <cell r="Q7116">
            <v>0</v>
          </cell>
        </row>
        <row r="7117">
          <cell r="N7117"/>
          <cell r="O7117"/>
          <cell r="P7117"/>
          <cell r="Q7117">
            <v>0</v>
          </cell>
        </row>
        <row r="7118">
          <cell r="N7118"/>
          <cell r="O7118"/>
          <cell r="P7118"/>
          <cell r="Q7118">
            <v>0</v>
          </cell>
        </row>
        <row r="7119">
          <cell r="N7119"/>
          <cell r="O7119"/>
          <cell r="P7119"/>
          <cell r="Q7119">
            <v>0</v>
          </cell>
        </row>
        <row r="7120">
          <cell r="N7120"/>
          <cell r="O7120"/>
          <cell r="P7120"/>
          <cell r="Q7120">
            <v>0</v>
          </cell>
        </row>
        <row r="7121">
          <cell r="N7121"/>
          <cell r="O7121"/>
          <cell r="P7121"/>
          <cell r="Q7121">
            <v>0</v>
          </cell>
        </row>
        <row r="7122">
          <cell r="N7122"/>
          <cell r="O7122"/>
          <cell r="P7122"/>
          <cell r="Q7122">
            <v>0</v>
          </cell>
        </row>
        <row r="7123">
          <cell r="N7123"/>
          <cell r="O7123"/>
          <cell r="P7123"/>
          <cell r="Q7123">
            <v>0</v>
          </cell>
        </row>
        <row r="7124">
          <cell r="N7124"/>
          <cell r="O7124"/>
          <cell r="P7124"/>
          <cell r="Q7124">
            <v>0</v>
          </cell>
        </row>
        <row r="7125">
          <cell r="N7125"/>
          <cell r="O7125"/>
          <cell r="P7125"/>
          <cell r="Q7125">
            <v>0</v>
          </cell>
        </row>
        <row r="7126">
          <cell r="N7126"/>
          <cell r="O7126"/>
          <cell r="P7126"/>
          <cell r="Q7126">
            <v>0</v>
          </cell>
        </row>
        <row r="7127">
          <cell r="N7127"/>
          <cell r="O7127"/>
          <cell r="P7127"/>
          <cell r="Q7127">
            <v>0</v>
          </cell>
        </row>
        <row r="7128">
          <cell r="N7128"/>
          <cell r="O7128"/>
          <cell r="P7128"/>
          <cell r="Q7128">
            <v>0</v>
          </cell>
        </row>
        <row r="7129">
          <cell r="N7129"/>
          <cell r="O7129"/>
          <cell r="P7129"/>
          <cell r="Q7129">
            <v>0</v>
          </cell>
        </row>
        <row r="7130">
          <cell r="N7130"/>
          <cell r="O7130"/>
          <cell r="P7130"/>
          <cell r="Q7130">
            <v>0</v>
          </cell>
        </row>
        <row r="7131">
          <cell r="N7131"/>
          <cell r="O7131"/>
          <cell r="P7131"/>
          <cell r="Q7131">
            <v>0</v>
          </cell>
        </row>
        <row r="7132">
          <cell r="N7132"/>
          <cell r="O7132"/>
          <cell r="P7132"/>
          <cell r="Q7132">
            <v>0</v>
          </cell>
        </row>
        <row r="7133">
          <cell r="N7133"/>
          <cell r="O7133"/>
          <cell r="P7133"/>
          <cell r="Q7133">
            <v>0</v>
          </cell>
        </row>
        <row r="7134">
          <cell r="N7134"/>
          <cell r="O7134"/>
          <cell r="P7134"/>
          <cell r="Q7134">
            <v>0</v>
          </cell>
        </row>
        <row r="7135">
          <cell r="N7135"/>
          <cell r="O7135"/>
          <cell r="P7135"/>
          <cell r="Q7135">
            <v>0</v>
          </cell>
        </row>
        <row r="7136">
          <cell r="N7136"/>
          <cell r="O7136"/>
          <cell r="P7136"/>
          <cell r="Q7136">
            <v>0</v>
          </cell>
        </row>
        <row r="7137">
          <cell r="N7137"/>
          <cell r="O7137"/>
          <cell r="P7137"/>
          <cell r="Q7137">
            <v>0</v>
          </cell>
        </row>
        <row r="7138">
          <cell r="N7138"/>
          <cell r="O7138"/>
          <cell r="P7138"/>
          <cell r="Q7138">
            <v>0</v>
          </cell>
        </row>
        <row r="7139">
          <cell r="N7139"/>
          <cell r="O7139"/>
          <cell r="P7139"/>
          <cell r="Q7139">
            <v>0</v>
          </cell>
        </row>
        <row r="7140">
          <cell r="N7140"/>
          <cell r="O7140"/>
          <cell r="P7140"/>
          <cell r="Q7140">
            <v>0</v>
          </cell>
        </row>
        <row r="7141">
          <cell r="N7141"/>
          <cell r="O7141"/>
          <cell r="P7141"/>
          <cell r="Q7141">
            <v>0</v>
          </cell>
        </row>
        <row r="7142">
          <cell r="N7142"/>
          <cell r="O7142"/>
          <cell r="P7142"/>
          <cell r="Q7142">
            <v>0</v>
          </cell>
        </row>
        <row r="7143">
          <cell r="N7143"/>
          <cell r="O7143"/>
          <cell r="P7143"/>
          <cell r="Q7143">
            <v>0</v>
          </cell>
        </row>
        <row r="7144">
          <cell r="N7144"/>
          <cell r="O7144"/>
          <cell r="P7144"/>
          <cell r="Q7144">
            <v>0</v>
          </cell>
        </row>
        <row r="7145">
          <cell r="N7145"/>
          <cell r="O7145"/>
          <cell r="P7145"/>
          <cell r="Q7145">
            <v>0</v>
          </cell>
        </row>
        <row r="7146">
          <cell r="N7146"/>
          <cell r="O7146"/>
          <cell r="P7146"/>
          <cell r="Q7146">
            <v>0</v>
          </cell>
        </row>
        <row r="7147">
          <cell r="N7147"/>
          <cell r="O7147"/>
          <cell r="P7147"/>
          <cell r="Q7147">
            <v>0</v>
          </cell>
        </row>
        <row r="7148">
          <cell r="N7148"/>
          <cell r="O7148"/>
          <cell r="P7148"/>
          <cell r="Q7148">
            <v>0</v>
          </cell>
        </row>
        <row r="7149">
          <cell r="N7149"/>
          <cell r="O7149"/>
          <cell r="P7149"/>
          <cell r="Q7149">
            <v>0</v>
          </cell>
        </row>
        <row r="7150">
          <cell r="N7150"/>
          <cell r="O7150"/>
          <cell r="P7150"/>
          <cell r="Q7150">
            <v>0</v>
          </cell>
        </row>
        <row r="7151">
          <cell r="N7151"/>
          <cell r="O7151"/>
          <cell r="P7151"/>
          <cell r="Q7151">
            <v>0</v>
          </cell>
        </row>
        <row r="7152">
          <cell r="N7152"/>
          <cell r="O7152"/>
          <cell r="P7152"/>
          <cell r="Q7152">
            <v>0</v>
          </cell>
        </row>
        <row r="7153">
          <cell r="N7153"/>
          <cell r="O7153"/>
          <cell r="P7153"/>
          <cell r="Q7153">
            <v>0</v>
          </cell>
        </row>
        <row r="7154">
          <cell r="N7154"/>
          <cell r="O7154"/>
          <cell r="P7154"/>
          <cell r="Q7154">
            <v>0</v>
          </cell>
        </row>
        <row r="7155">
          <cell r="N7155"/>
          <cell r="O7155"/>
          <cell r="P7155"/>
          <cell r="Q7155">
            <v>0</v>
          </cell>
        </row>
        <row r="7156">
          <cell r="N7156"/>
          <cell r="O7156"/>
          <cell r="P7156"/>
          <cell r="Q7156">
            <v>0</v>
          </cell>
        </row>
        <row r="7157">
          <cell r="N7157"/>
          <cell r="O7157"/>
          <cell r="P7157"/>
          <cell r="Q7157">
            <v>0</v>
          </cell>
        </row>
        <row r="7158">
          <cell r="N7158"/>
          <cell r="O7158"/>
          <cell r="P7158"/>
          <cell r="Q7158">
            <v>0</v>
          </cell>
        </row>
        <row r="7159">
          <cell r="N7159"/>
          <cell r="O7159"/>
          <cell r="P7159"/>
          <cell r="Q7159">
            <v>0</v>
          </cell>
        </row>
        <row r="7160">
          <cell r="N7160"/>
          <cell r="O7160"/>
          <cell r="P7160"/>
          <cell r="Q7160">
            <v>0</v>
          </cell>
        </row>
        <row r="7161">
          <cell r="N7161"/>
          <cell r="O7161"/>
          <cell r="P7161"/>
          <cell r="Q7161">
            <v>0</v>
          </cell>
        </row>
        <row r="7162">
          <cell r="N7162"/>
          <cell r="O7162"/>
          <cell r="P7162"/>
          <cell r="Q7162">
            <v>0</v>
          </cell>
        </row>
        <row r="7163">
          <cell r="N7163"/>
          <cell r="O7163"/>
          <cell r="P7163"/>
          <cell r="Q7163">
            <v>0</v>
          </cell>
        </row>
        <row r="7164">
          <cell r="N7164"/>
          <cell r="O7164"/>
          <cell r="P7164"/>
          <cell r="Q7164">
            <v>0</v>
          </cell>
        </row>
        <row r="7165">
          <cell r="N7165"/>
          <cell r="O7165"/>
          <cell r="P7165"/>
          <cell r="Q7165">
            <v>0</v>
          </cell>
        </row>
        <row r="7166">
          <cell r="N7166"/>
          <cell r="O7166"/>
          <cell r="P7166"/>
          <cell r="Q7166">
            <v>0</v>
          </cell>
        </row>
        <row r="7167">
          <cell r="N7167"/>
          <cell r="O7167"/>
          <cell r="P7167"/>
          <cell r="Q7167">
            <v>0</v>
          </cell>
        </row>
        <row r="7168">
          <cell r="N7168"/>
          <cell r="O7168"/>
          <cell r="P7168"/>
          <cell r="Q7168">
            <v>0</v>
          </cell>
        </row>
        <row r="7169">
          <cell r="N7169"/>
          <cell r="O7169"/>
          <cell r="P7169"/>
          <cell r="Q7169">
            <v>0</v>
          </cell>
        </row>
        <row r="7170">
          <cell r="N7170"/>
          <cell r="O7170"/>
          <cell r="P7170"/>
          <cell r="Q7170">
            <v>0</v>
          </cell>
        </row>
        <row r="7171">
          <cell r="N7171"/>
          <cell r="O7171"/>
          <cell r="P7171"/>
          <cell r="Q7171">
            <v>0</v>
          </cell>
        </row>
        <row r="7172">
          <cell r="N7172"/>
          <cell r="O7172"/>
          <cell r="P7172"/>
          <cell r="Q7172">
            <v>0</v>
          </cell>
        </row>
        <row r="7173">
          <cell r="N7173"/>
          <cell r="O7173"/>
          <cell r="P7173"/>
          <cell r="Q7173">
            <v>0</v>
          </cell>
        </row>
        <row r="7174">
          <cell r="N7174"/>
          <cell r="O7174"/>
          <cell r="P7174"/>
          <cell r="Q7174">
            <v>0</v>
          </cell>
        </row>
        <row r="7175">
          <cell r="N7175"/>
          <cell r="O7175"/>
          <cell r="P7175"/>
          <cell r="Q7175">
            <v>0</v>
          </cell>
        </row>
        <row r="7176">
          <cell r="N7176"/>
          <cell r="O7176"/>
          <cell r="P7176"/>
          <cell r="Q7176">
            <v>0</v>
          </cell>
        </row>
        <row r="7177">
          <cell r="N7177"/>
          <cell r="O7177"/>
          <cell r="P7177"/>
          <cell r="Q7177">
            <v>0</v>
          </cell>
        </row>
        <row r="7178">
          <cell r="N7178"/>
          <cell r="O7178"/>
          <cell r="P7178"/>
          <cell r="Q7178">
            <v>0</v>
          </cell>
        </row>
        <row r="7179">
          <cell r="N7179"/>
          <cell r="O7179"/>
          <cell r="P7179"/>
          <cell r="Q7179">
            <v>0</v>
          </cell>
        </row>
        <row r="7180">
          <cell r="N7180"/>
          <cell r="O7180"/>
          <cell r="P7180"/>
          <cell r="Q7180">
            <v>0</v>
          </cell>
        </row>
        <row r="7181">
          <cell r="N7181"/>
          <cell r="O7181"/>
          <cell r="P7181"/>
          <cell r="Q7181">
            <v>0</v>
          </cell>
        </row>
        <row r="7182">
          <cell r="N7182"/>
          <cell r="O7182"/>
          <cell r="P7182"/>
          <cell r="Q7182">
            <v>0</v>
          </cell>
        </row>
        <row r="7183">
          <cell r="N7183"/>
          <cell r="O7183"/>
          <cell r="P7183"/>
          <cell r="Q7183">
            <v>0</v>
          </cell>
        </row>
        <row r="7184">
          <cell r="N7184"/>
          <cell r="O7184"/>
          <cell r="P7184"/>
          <cell r="Q7184">
            <v>0</v>
          </cell>
        </row>
        <row r="7185">
          <cell r="N7185"/>
          <cell r="O7185"/>
          <cell r="P7185"/>
          <cell r="Q7185">
            <v>0</v>
          </cell>
        </row>
        <row r="7186">
          <cell r="N7186"/>
          <cell r="O7186"/>
          <cell r="P7186"/>
          <cell r="Q7186">
            <v>0</v>
          </cell>
        </row>
        <row r="7187">
          <cell r="N7187"/>
          <cell r="O7187"/>
          <cell r="P7187"/>
          <cell r="Q7187">
            <v>0</v>
          </cell>
        </row>
        <row r="7188">
          <cell r="N7188"/>
          <cell r="O7188"/>
          <cell r="P7188"/>
          <cell r="Q7188">
            <v>0</v>
          </cell>
        </row>
        <row r="7189">
          <cell r="N7189"/>
          <cell r="O7189"/>
          <cell r="P7189"/>
          <cell r="Q7189">
            <v>0</v>
          </cell>
        </row>
        <row r="7190">
          <cell r="N7190"/>
          <cell r="O7190"/>
          <cell r="P7190"/>
          <cell r="Q7190">
            <v>0</v>
          </cell>
        </row>
        <row r="7191">
          <cell r="N7191"/>
          <cell r="O7191"/>
          <cell r="P7191"/>
          <cell r="Q7191">
            <v>0</v>
          </cell>
        </row>
        <row r="7192">
          <cell r="N7192"/>
          <cell r="O7192"/>
          <cell r="P7192"/>
          <cell r="Q7192">
            <v>0</v>
          </cell>
        </row>
        <row r="7193">
          <cell r="N7193"/>
          <cell r="O7193"/>
          <cell r="P7193"/>
          <cell r="Q7193">
            <v>0</v>
          </cell>
        </row>
        <row r="7194">
          <cell r="N7194"/>
          <cell r="O7194"/>
          <cell r="P7194"/>
          <cell r="Q7194">
            <v>0</v>
          </cell>
        </row>
        <row r="7195">
          <cell r="N7195"/>
          <cell r="O7195"/>
          <cell r="P7195"/>
          <cell r="Q7195">
            <v>0</v>
          </cell>
        </row>
        <row r="7196">
          <cell r="N7196"/>
          <cell r="O7196"/>
          <cell r="P7196"/>
          <cell r="Q7196">
            <v>0</v>
          </cell>
        </row>
        <row r="7197">
          <cell r="N7197"/>
          <cell r="O7197"/>
          <cell r="P7197"/>
          <cell r="Q7197">
            <v>0</v>
          </cell>
        </row>
        <row r="7198">
          <cell r="N7198"/>
          <cell r="O7198"/>
          <cell r="P7198"/>
          <cell r="Q7198">
            <v>0</v>
          </cell>
        </row>
        <row r="7199">
          <cell r="N7199"/>
          <cell r="O7199"/>
          <cell r="P7199"/>
          <cell r="Q7199">
            <v>0</v>
          </cell>
        </row>
        <row r="7200">
          <cell r="N7200"/>
          <cell r="O7200"/>
          <cell r="P7200"/>
          <cell r="Q7200">
            <v>0</v>
          </cell>
        </row>
        <row r="7201">
          <cell r="N7201"/>
          <cell r="O7201"/>
          <cell r="P7201"/>
          <cell r="Q7201">
            <v>0</v>
          </cell>
        </row>
        <row r="7202">
          <cell r="N7202"/>
          <cell r="O7202"/>
          <cell r="P7202"/>
          <cell r="Q7202">
            <v>0</v>
          </cell>
        </row>
        <row r="7203">
          <cell r="N7203"/>
          <cell r="O7203"/>
          <cell r="P7203"/>
          <cell r="Q7203">
            <v>0</v>
          </cell>
        </row>
        <row r="7204">
          <cell r="N7204"/>
          <cell r="O7204"/>
          <cell r="P7204"/>
          <cell r="Q7204">
            <v>0</v>
          </cell>
        </row>
        <row r="7205">
          <cell r="N7205"/>
          <cell r="O7205"/>
          <cell r="P7205"/>
          <cell r="Q7205">
            <v>0</v>
          </cell>
        </row>
        <row r="7206">
          <cell r="N7206"/>
          <cell r="O7206"/>
          <cell r="P7206"/>
          <cell r="Q7206">
            <v>0</v>
          </cell>
        </row>
        <row r="7207">
          <cell r="N7207"/>
          <cell r="O7207"/>
          <cell r="P7207"/>
          <cell r="Q7207">
            <v>0</v>
          </cell>
        </row>
        <row r="7208">
          <cell r="N7208"/>
          <cell r="O7208"/>
          <cell r="P7208"/>
          <cell r="Q7208">
            <v>0</v>
          </cell>
        </row>
        <row r="7209">
          <cell r="N7209"/>
          <cell r="O7209"/>
          <cell r="P7209"/>
          <cell r="Q7209">
            <v>0</v>
          </cell>
        </row>
        <row r="7210">
          <cell r="N7210"/>
          <cell r="O7210"/>
          <cell r="P7210"/>
          <cell r="Q7210">
            <v>0</v>
          </cell>
        </row>
        <row r="7211">
          <cell r="N7211"/>
          <cell r="O7211"/>
          <cell r="P7211"/>
          <cell r="Q7211">
            <v>0</v>
          </cell>
        </row>
        <row r="7212">
          <cell r="N7212"/>
          <cell r="O7212"/>
          <cell r="P7212"/>
          <cell r="Q7212">
            <v>0</v>
          </cell>
        </row>
        <row r="7213">
          <cell r="N7213"/>
          <cell r="O7213"/>
          <cell r="P7213"/>
          <cell r="Q7213">
            <v>0</v>
          </cell>
        </row>
        <row r="7214">
          <cell r="N7214"/>
          <cell r="O7214"/>
          <cell r="P7214"/>
          <cell r="Q7214">
            <v>0</v>
          </cell>
        </row>
        <row r="7215">
          <cell r="N7215"/>
          <cell r="O7215"/>
          <cell r="P7215"/>
          <cell r="Q7215">
            <v>0</v>
          </cell>
        </row>
        <row r="7216">
          <cell r="N7216"/>
          <cell r="O7216"/>
          <cell r="P7216"/>
          <cell r="Q7216">
            <v>0</v>
          </cell>
        </row>
        <row r="7217">
          <cell r="N7217"/>
          <cell r="O7217"/>
          <cell r="P7217"/>
          <cell r="Q7217">
            <v>0</v>
          </cell>
        </row>
        <row r="7218">
          <cell r="N7218"/>
          <cell r="O7218"/>
          <cell r="P7218"/>
          <cell r="Q7218">
            <v>0</v>
          </cell>
        </row>
        <row r="7219">
          <cell r="N7219"/>
          <cell r="O7219"/>
          <cell r="P7219"/>
          <cell r="Q7219">
            <v>0</v>
          </cell>
        </row>
        <row r="7220">
          <cell r="N7220"/>
          <cell r="O7220"/>
          <cell r="P7220"/>
          <cell r="Q7220">
            <v>0</v>
          </cell>
        </row>
        <row r="7221">
          <cell r="N7221"/>
          <cell r="O7221"/>
          <cell r="P7221"/>
          <cell r="Q7221">
            <v>0</v>
          </cell>
        </row>
        <row r="7222">
          <cell r="N7222"/>
          <cell r="O7222"/>
          <cell r="P7222"/>
          <cell r="Q7222">
            <v>0</v>
          </cell>
        </row>
        <row r="7223">
          <cell r="N7223"/>
          <cell r="O7223"/>
          <cell r="P7223"/>
          <cell r="Q7223">
            <v>0</v>
          </cell>
        </row>
        <row r="7224">
          <cell r="N7224"/>
          <cell r="O7224"/>
          <cell r="P7224"/>
          <cell r="Q7224">
            <v>0</v>
          </cell>
        </row>
        <row r="7225">
          <cell r="N7225"/>
          <cell r="O7225"/>
          <cell r="P7225"/>
          <cell r="Q7225">
            <v>0</v>
          </cell>
        </row>
        <row r="7226">
          <cell r="N7226"/>
          <cell r="O7226"/>
          <cell r="P7226"/>
          <cell r="Q7226">
            <v>0</v>
          </cell>
        </row>
        <row r="7227">
          <cell r="N7227"/>
          <cell r="O7227"/>
          <cell r="P7227"/>
          <cell r="Q7227">
            <v>0</v>
          </cell>
        </row>
        <row r="7228">
          <cell r="N7228"/>
          <cell r="O7228"/>
          <cell r="P7228"/>
          <cell r="Q7228">
            <v>0</v>
          </cell>
        </row>
        <row r="7229">
          <cell r="N7229"/>
          <cell r="O7229"/>
          <cell r="P7229"/>
          <cell r="Q7229">
            <v>0</v>
          </cell>
        </row>
        <row r="7230">
          <cell r="N7230"/>
          <cell r="O7230"/>
          <cell r="P7230"/>
          <cell r="Q7230">
            <v>0</v>
          </cell>
        </row>
        <row r="7231">
          <cell r="N7231"/>
          <cell r="O7231"/>
          <cell r="P7231"/>
          <cell r="Q7231">
            <v>0</v>
          </cell>
        </row>
        <row r="7232">
          <cell r="N7232"/>
          <cell r="O7232"/>
          <cell r="P7232"/>
          <cell r="Q7232">
            <v>0</v>
          </cell>
        </row>
        <row r="7233">
          <cell r="N7233"/>
          <cell r="O7233"/>
          <cell r="P7233"/>
          <cell r="Q7233">
            <v>0</v>
          </cell>
        </row>
        <row r="7234">
          <cell r="N7234"/>
          <cell r="O7234"/>
          <cell r="P7234"/>
          <cell r="Q7234">
            <v>0</v>
          </cell>
        </row>
        <row r="7235">
          <cell r="N7235"/>
          <cell r="O7235"/>
          <cell r="P7235"/>
          <cell r="Q7235">
            <v>0</v>
          </cell>
        </row>
        <row r="7236">
          <cell r="N7236"/>
          <cell r="O7236"/>
          <cell r="P7236"/>
          <cell r="Q7236">
            <v>0</v>
          </cell>
        </row>
        <row r="7237">
          <cell r="N7237"/>
          <cell r="O7237"/>
          <cell r="P7237"/>
          <cell r="Q7237">
            <v>0</v>
          </cell>
        </row>
        <row r="7238">
          <cell r="N7238"/>
          <cell r="O7238"/>
          <cell r="P7238"/>
          <cell r="Q7238">
            <v>0</v>
          </cell>
        </row>
        <row r="7239">
          <cell r="N7239"/>
          <cell r="O7239"/>
          <cell r="P7239"/>
          <cell r="Q7239">
            <v>0</v>
          </cell>
        </row>
        <row r="7240">
          <cell r="N7240"/>
          <cell r="O7240"/>
          <cell r="P7240"/>
          <cell r="Q7240">
            <v>0</v>
          </cell>
        </row>
        <row r="7241">
          <cell r="N7241"/>
          <cell r="O7241"/>
          <cell r="P7241"/>
          <cell r="Q7241">
            <v>0</v>
          </cell>
        </row>
        <row r="7242">
          <cell r="N7242"/>
          <cell r="O7242"/>
          <cell r="P7242"/>
          <cell r="Q7242">
            <v>0</v>
          </cell>
        </row>
        <row r="7243">
          <cell r="N7243"/>
          <cell r="O7243"/>
          <cell r="P7243"/>
          <cell r="Q7243">
            <v>0</v>
          </cell>
        </row>
        <row r="7244">
          <cell r="N7244"/>
          <cell r="O7244"/>
          <cell r="P7244"/>
          <cell r="Q7244">
            <v>0</v>
          </cell>
        </row>
        <row r="7245">
          <cell r="N7245"/>
          <cell r="O7245"/>
          <cell r="P7245"/>
          <cell r="Q7245">
            <v>0</v>
          </cell>
        </row>
        <row r="7246">
          <cell r="N7246"/>
          <cell r="O7246"/>
          <cell r="P7246"/>
          <cell r="Q7246">
            <v>0</v>
          </cell>
        </row>
        <row r="7247">
          <cell r="N7247"/>
          <cell r="O7247"/>
          <cell r="P7247"/>
          <cell r="Q7247">
            <v>0</v>
          </cell>
        </row>
        <row r="7248">
          <cell r="N7248"/>
          <cell r="O7248"/>
          <cell r="P7248"/>
          <cell r="Q7248">
            <v>0</v>
          </cell>
        </row>
        <row r="7249">
          <cell r="N7249"/>
          <cell r="O7249"/>
          <cell r="P7249"/>
          <cell r="Q7249">
            <v>0</v>
          </cell>
        </row>
        <row r="7250">
          <cell r="N7250"/>
          <cell r="O7250"/>
          <cell r="P7250"/>
          <cell r="Q7250">
            <v>0</v>
          </cell>
        </row>
        <row r="7251">
          <cell r="N7251"/>
          <cell r="O7251"/>
          <cell r="P7251"/>
          <cell r="Q7251">
            <v>0</v>
          </cell>
        </row>
        <row r="7252">
          <cell r="N7252"/>
          <cell r="O7252"/>
          <cell r="P7252"/>
          <cell r="Q7252">
            <v>0</v>
          </cell>
        </row>
        <row r="7253">
          <cell r="N7253"/>
          <cell r="O7253"/>
          <cell r="P7253"/>
          <cell r="Q7253">
            <v>0</v>
          </cell>
        </row>
        <row r="7254">
          <cell r="N7254"/>
          <cell r="O7254"/>
          <cell r="P7254"/>
          <cell r="Q7254">
            <v>0</v>
          </cell>
        </row>
        <row r="7255">
          <cell r="N7255"/>
          <cell r="O7255"/>
          <cell r="P7255"/>
          <cell r="Q7255">
            <v>0</v>
          </cell>
        </row>
        <row r="7256">
          <cell r="N7256"/>
          <cell r="O7256"/>
          <cell r="P7256"/>
          <cell r="Q7256">
            <v>0</v>
          </cell>
        </row>
        <row r="7257">
          <cell r="N7257"/>
          <cell r="O7257"/>
          <cell r="P7257"/>
          <cell r="Q7257">
            <v>0</v>
          </cell>
        </row>
        <row r="7258">
          <cell r="N7258"/>
          <cell r="O7258"/>
          <cell r="P7258"/>
          <cell r="Q7258">
            <v>0</v>
          </cell>
        </row>
        <row r="7259">
          <cell r="N7259"/>
          <cell r="O7259"/>
          <cell r="P7259"/>
          <cell r="Q7259">
            <v>0</v>
          </cell>
        </row>
        <row r="7260">
          <cell r="N7260"/>
          <cell r="O7260"/>
          <cell r="P7260"/>
          <cell r="Q7260">
            <v>0</v>
          </cell>
        </row>
        <row r="7261">
          <cell r="N7261"/>
          <cell r="O7261"/>
          <cell r="P7261"/>
          <cell r="Q7261">
            <v>0</v>
          </cell>
        </row>
        <row r="7262">
          <cell r="N7262"/>
          <cell r="O7262"/>
          <cell r="P7262"/>
          <cell r="Q7262">
            <v>0</v>
          </cell>
        </row>
        <row r="7263">
          <cell r="N7263"/>
          <cell r="O7263"/>
          <cell r="P7263"/>
          <cell r="Q7263">
            <v>0</v>
          </cell>
        </row>
        <row r="7264">
          <cell r="N7264"/>
          <cell r="O7264"/>
          <cell r="P7264"/>
          <cell r="Q7264">
            <v>0</v>
          </cell>
        </row>
        <row r="7265">
          <cell r="N7265"/>
          <cell r="O7265"/>
          <cell r="P7265"/>
          <cell r="Q7265">
            <v>0</v>
          </cell>
        </row>
        <row r="7266">
          <cell r="N7266"/>
          <cell r="O7266"/>
          <cell r="P7266"/>
          <cell r="Q7266">
            <v>0</v>
          </cell>
        </row>
        <row r="7267">
          <cell r="N7267"/>
          <cell r="O7267"/>
          <cell r="P7267"/>
          <cell r="Q7267">
            <v>0</v>
          </cell>
        </row>
        <row r="7268">
          <cell r="N7268"/>
          <cell r="O7268"/>
          <cell r="P7268"/>
          <cell r="Q7268">
            <v>0</v>
          </cell>
        </row>
        <row r="7269">
          <cell r="N7269"/>
          <cell r="O7269"/>
          <cell r="P7269"/>
          <cell r="Q7269">
            <v>0</v>
          </cell>
        </row>
        <row r="7270">
          <cell r="N7270"/>
          <cell r="O7270"/>
          <cell r="P7270"/>
          <cell r="Q7270">
            <v>0</v>
          </cell>
        </row>
        <row r="7271">
          <cell r="N7271"/>
          <cell r="O7271"/>
          <cell r="P7271"/>
          <cell r="Q7271">
            <v>0</v>
          </cell>
        </row>
        <row r="7272">
          <cell r="N7272"/>
          <cell r="O7272"/>
          <cell r="P7272"/>
          <cell r="Q7272">
            <v>0</v>
          </cell>
        </row>
        <row r="7273">
          <cell r="N7273"/>
          <cell r="O7273"/>
          <cell r="P7273"/>
          <cell r="Q7273">
            <v>0</v>
          </cell>
        </row>
        <row r="7274">
          <cell r="N7274"/>
          <cell r="O7274"/>
          <cell r="P7274"/>
          <cell r="Q7274">
            <v>0</v>
          </cell>
        </row>
        <row r="7275">
          <cell r="N7275"/>
          <cell r="O7275"/>
          <cell r="P7275"/>
          <cell r="Q7275">
            <v>0</v>
          </cell>
        </row>
        <row r="7276">
          <cell r="N7276"/>
          <cell r="O7276"/>
          <cell r="P7276"/>
          <cell r="Q7276">
            <v>0</v>
          </cell>
        </row>
        <row r="7277">
          <cell r="N7277"/>
          <cell r="O7277"/>
          <cell r="P7277"/>
          <cell r="Q7277">
            <v>0</v>
          </cell>
        </row>
        <row r="7278">
          <cell r="N7278"/>
          <cell r="O7278"/>
          <cell r="P7278"/>
          <cell r="Q7278">
            <v>0</v>
          </cell>
        </row>
        <row r="7279">
          <cell r="N7279"/>
          <cell r="O7279"/>
          <cell r="P7279"/>
          <cell r="Q7279">
            <v>0</v>
          </cell>
        </row>
        <row r="7280">
          <cell r="N7280"/>
          <cell r="O7280"/>
          <cell r="P7280"/>
          <cell r="Q7280">
            <v>0</v>
          </cell>
        </row>
        <row r="7281">
          <cell r="N7281"/>
          <cell r="O7281"/>
          <cell r="P7281"/>
          <cell r="Q7281">
            <v>0</v>
          </cell>
        </row>
        <row r="7282">
          <cell r="N7282"/>
          <cell r="O7282"/>
          <cell r="P7282"/>
          <cell r="Q7282">
            <v>0</v>
          </cell>
        </row>
        <row r="7283">
          <cell r="N7283"/>
          <cell r="O7283"/>
          <cell r="P7283"/>
          <cell r="Q7283">
            <v>0</v>
          </cell>
        </row>
        <row r="7284">
          <cell r="N7284"/>
          <cell r="O7284"/>
          <cell r="P7284"/>
          <cell r="Q7284">
            <v>0</v>
          </cell>
        </row>
        <row r="7285">
          <cell r="N7285"/>
          <cell r="O7285"/>
          <cell r="P7285"/>
          <cell r="Q7285">
            <v>0</v>
          </cell>
        </row>
        <row r="7286">
          <cell r="N7286"/>
          <cell r="O7286"/>
          <cell r="P7286"/>
          <cell r="Q7286">
            <v>0</v>
          </cell>
        </row>
        <row r="7287">
          <cell r="N7287"/>
          <cell r="O7287"/>
          <cell r="P7287"/>
          <cell r="Q7287">
            <v>0</v>
          </cell>
        </row>
        <row r="7288">
          <cell r="N7288"/>
          <cell r="O7288"/>
          <cell r="P7288"/>
          <cell r="Q7288">
            <v>0</v>
          </cell>
        </row>
        <row r="7289">
          <cell r="N7289"/>
          <cell r="O7289"/>
          <cell r="P7289"/>
          <cell r="Q7289">
            <v>0</v>
          </cell>
        </row>
        <row r="7290">
          <cell r="N7290"/>
          <cell r="O7290"/>
          <cell r="P7290"/>
          <cell r="Q7290">
            <v>0</v>
          </cell>
        </row>
        <row r="7291">
          <cell r="N7291"/>
          <cell r="O7291"/>
          <cell r="P7291"/>
          <cell r="Q7291">
            <v>0</v>
          </cell>
        </row>
        <row r="7292">
          <cell r="N7292"/>
          <cell r="O7292"/>
          <cell r="P7292"/>
          <cell r="Q7292">
            <v>0</v>
          </cell>
        </row>
        <row r="7293">
          <cell r="N7293"/>
          <cell r="O7293"/>
          <cell r="P7293"/>
          <cell r="Q7293">
            <v>0</v>
          </cell>
        </row>
        <row r="7294">
          <cell r="N7294"/>
          <cell r="O7294"/>
          <cell r="P7294"/>
          <cell r="Q7294">
            <v>0</v>
          </cell>
        </row>
        <row r="7295">
          <cell r="N7295"/>
          <cell r="O7295"/>
          <cell r="P7295"/>
          <cell r="Q7295">
            <v>0</v>
          </cell>
        </row>
        <row r="7296">
          <cell r="N7296"/>
          <cell r="O7296"/>
          <cell r="P7296"/>
          <cell r="Q7296">
            <v>0</v>
          </cell>
        </row>
        <row r="7297">
          <cell r="N7297"/>
          <cell r="O7297"/>
          <cell r="P7297"/>
          <cell r="Q7297">
            <v>0</v>
          </cell>
        </row>
        <row r="7298">
          <cell r="N7298"/>
          <cell r="O7298"/>
          <cell r="P7298"/>
          <cell r="Q7298">
            <v>0</v>
          </cell>
        </row>
        <row r="7299">
          <cell r="N7299"/>
          <cell r="O7299"/>
          <cell r="P7299"/>
          <cell r="Q7299">
            <v>0</v>
          </cell>
        </row>
        <row r="7300">
          <cell r="N7300"/>
          <cell r="O7300"/>
          <cell r="P7300"/>
          <cell r="Q7300">
            <v>0</v>
          </cell>
        </row>
        <row r="7301">
          <cell r="N7301"/>
          <cell r="O7301"/>
          <cell r="P7301"/>
          <cell r="Q7301">
            <v>0</v>
          </cell>
        </row>
        <row r="7302">
          <cell r="N7302"/>
          <cell r="O7302"/>
          <cell r="P7302"/>
          <cell r="Q7302">
            <v>0</v>
          </cell>
        </row>
        <row r="7303">
          <cell r="N7303"/>
          <cell r="O7303"/>
          <cell r="P7303"/>
          <cell r="Q7303">
            <v>0</v>
          </cell>
        </row>
        <row r="7304">
          <cell r="N7304"/>
          <cell r="O7304"/>
          <cell r="P7304"/>
          <cell r="Q7304">
            <v>0</v>
          </cell>
        </row>
        <row r="7305">
          <cell r="N7305"/>
          <cell r="O7305"/>
          <cell r="P7305"/>
          <cell r="Q7305">
            <v>0</v>
          </cell>
        </row>
        <row r="7306">
          <cell r="N7306"/>
          <cell r="O7306"/>
          <cell r="P7306"/>
          <cell r="Q7306">
            <v>0</v>
          </cell>
        </row>
        <row r="7307">
          <cell r="N7307"/>
          <cell r="O7307"/>
          <cell r="P7307"/>
          <cell r="Q7307">
            <v>0</v>
          </cell>
        </row>
        <row r="7308">
          <cell r="N7308"/>
          <cell r="O7308"/>
          <cell r="P7308"/>
          <cell r="Q7308">
            <v>0</v>
          </cell>
        </row>
        <row r="7309">
          <cell r="N7309"/>
          <cell r="O7309"/>
          <cell r="P7309"/>
          <cell r="Q7309">
            <v>0</v>
          </cell>
        </row>
        <row r="7310">
          <cell r="N7310"/>
          <cell r="O7310"/>
          <cell r="P7310"/>
          <cell r="Q7310">
            <v>0</v>
          </cell>
        </row>
        <row r="7311">
          <cell r="N7311"/>
          <cell r="O7311"/>
          <cell r="P7311"/>
          <cell r="Q7311">
            <v>0</v>
          </cell>
        </row>
        <row r="7312">
          <cell r="N7312"/>
          <cell r="O7312"/>
          <cell r="P7312"/>
          <cell r="Q7312">
            <v>0</v>
          </cell>
        </row>
        <row r="7313">
          <cell r="N7313"/>
          <cell r="O7313"/>
          <cell r="P7313"/>
          <cell r="Q7313">
            <v>0</v>
          </cell>
        </row>
        <row r="7314">
          <cell r="N7314"/>
          <cell r="O7314"/>
          <cell r="P7314"/>
          <cell r="Q7314">
            <v>0</v>
          </cell>
        </row>
        <row r="7315">
          <cell r="N7315"/>
          <cell r="O7315"/>
          <cell r="P7315"/>
          <cell r="Q7315">
            <v>0</v>
          </cell>
        </row>
        <row r="7316">
          <cell r="N7316"/>
          <cell r="O7316"/>
          <cell r="P7316"/>
          <cell r="Q7316">
            <v>0</v>
          </cell>
        </row>
        <row r="7317">
          <cell r="N7317"/>
          <cell r="O7317"/>
          <cell r="P7317"/>
          <cell r="Q7317">
            <v>0</v>
          </cell>
        </row>
        <row r="7318">
          <cell r="N7318"/>
          <cell r="O7318"/>
          <cell r="P7318"/>
          <cell r="Q7318">
            <v>0</v>
          </cell>
        </row>
        <row r="7319">
          <cell r="N7319"/>
          <cell r="O7319"/>
          <cell r="P7319"/>
          <cell r="Q7319">
            <v>0</v>
          </cell>
        </row>
        <row r="7320">
          <cell r="N7320"/>
          <cell r="O7320"/>
          <cell r="P7320"/>
          <cell r="Q7320">
            <v>0</v>
          </cell>
        </row>
        <row r="7321">
          <cell r="N7321"/>
          <cell r="O7321"/>
          <cell r="P7321"/>
          <cell r="Q7321">
            <v>0</v>
          </cell>
        </row>
        <row r="7322">
          <cell r="N7322"/>
          <cell r="O7322"/>
          <cell r="P7322"/>
          <cell r="Q7322">
            <v>0</v>
          </cell>
        </row>
        <row r="7323">
          <cell r="N7323"/>
          <cell r="O7323"/>
          <cell r="P7323"/>
          <cell r="Q7323">
            <v>0</v>
          </cell>
        </row>
        <row r="7324">
          <cell r="N7324"/>
          <cell r="O7324"/>
          <cell r="P7324"/>
          <cell r="Q7324">
            <v>0</v>
          </cell>
        </row>
        <row r="7325">
          <cell r="N7325"/>
          <cell r="O7325"/>
          <cell r="P7325"/>
          <cell r="Q7325">
            <v>0</v>
          </cell>
        </row>
        <row r="7326">
          <cell r="N7326"/>
          <cell r="O7326"/>
          <cell r="P7326"/>
          <cell r="Q7326">
            <v>0</v>
          </cell>
        </row>
        <row r="7327">
          <cell r="N7327"/>
          <cell r="O7327"/>
          <cell r="P7327"/>
          <cell r="Q7327">
            <v>0</v>
          </cell>
        </row>
        <row r="7328">
          <cell r="N7328"/>
          <cell r="O7328"/>
          <cell r="P7328"/>
          <cell r="Q7328">
            <v>0</v>
          </cell>
        </row>
        <row r="7329">
          <cell r="N7329"/>
          <cell r="O7329"/>
          <cell r="P7329"/>
          <cell r="Q7329">
            <v>0</v>
          </cell>
        </row>
        <row r="7330">
          <cell r="N7330"/>
          <cell r="O7330"/>
          <cell r="P7330"/>
          <cell r="Q7330">
            <v>0</v>
          </cell>
        </row>
        <row r="7331">
          <cell r="N7331"/>
          <cell r="O7331"/>
          <cell r="P7331"/>
          <cell r="Q7331">
            <v>0</v>
          </cell>
        </row>
        <row r="7332">
          <cell r="N7332"/>
          <cell r="O7332"/>
          <cell r="P7332"/>
          <cell r="Q7332">
            <v>0</v>
          </cell>
        </row>
        <row r="7333">
          <cell r="N7333"/>
          <cell r="O7333"/>
          <cell r="P7333"/>
          <cell r="Q7333">
            <v>0</v>
          </cell>
        </row>
        <row r="7334">
          <cell r="N7334"/>
          <cell r="O7334"/>
          <cell r="P7334"/>
          <cell r="Q7334">
            <v>0</v>
          </cell>
        </row>
        <row r="7335">
          <cell r="N7335"/>
          <cell r="O7335"/>
          <cell r="P7335"/>
          <cell r="Q7335">
            <v>0</v>
          </cell>
        </row>
        <row r="7336">
          <cell r="N7336"/>
          <cell r="O7336"/>
          <cell r="P7336"/>
          <cell r="Q7336">
            <v>0</v>
          </cell>
        </row>
        <row r="7337">
          <cell r="N7337"/>
          <cell r="O7337"/>
          <cell r="P7337"/>
          <cell r="Q7337">
            <v>0</v>
          </cell>
        </row>
        <row r="7338">
          <cell r="N7338"/>
          <cell r="O7338"/>
          <cell r="P7338"/>
          <cell r="Q7338">
            <v>0</v>
          </cell>
        </row>
        <row r="7339">
          <cell r="N7339"/>
          <cell r="O7339"/>
          <cell r="P7339"/>
          <cell r="Q7339">
            <v>0</v>
          </cell>
        </row>
        <row r="7340">
          <cell r="N7340"/>
          <cell r="O7340"/>
          <cell r="P7340"/>
          <cell r="Q7340">
            <v>0</v>
          </cell>
        </row>
        <row r="7341">
          <cell r="N7341"/>
          <cell r="O7341"/>
          <cell r="P7341"/>
          <cell r="Q7341">
            <v>0</v>
          </cell>
        </row>
        <row r="7342">
          <cell r="N7342"/>
          <cell r="O7342"/>
          <cell r="P7342"/>
          <cell r="Q7342">
            <v>0</v>
          </cell>
        </row>
        <row r="7343">
          <cell r="N7343"/>
          <cell r="O7343"/>
          <cell r="P7343"/>
          <cell r="Q7343">
            <v>0</v>
          </cell>
        </row>
        <row r="7344">
          <cell r="N7344"/>
          <cell r="O7344"/>
          <cell r="P7344"/>
          <cell r="Q7344">
            <v>0</v>
          </cell>
        </row>
        <row r="7345">
          <cell r="N7345"/>
          <cell r="O7345"/>
          <cell r="P7345"/>
          <cell r="Q7345">
            <v>0</v>
          </cell>
        </row>
        <row r="7346">
          <cell r="N7346"/>
          <cell r="O7346"/>
          <cell r="P7346"/>
          <cell r="Q7346">
            <v>0</v>
          </cell>
        </row>
        <row r="7347">
          <cell r="N7347"/>
          <cell r="O7347"/>
          <cell r="P7347"/>
          <cell r="Q7347">
            <v>0</v>
          </cell>
        </row>
        <row r="7348">
          <cell r="N7348"/>
          <cell r="O7348"/>
          <cell r="P7348"/>
          <cell r="Q7348">
            <v>0</v>
          </cell>
        </row>
        <row r="7349">
          <cell r="N7349"/>
          <cell r="O7349"/>
          <cell r="P7349"/>
          <cell r="Q7349">
            <v>0</v>
          </cell>
        </row>
        <row r="7350">
          <cell r="N7350"/>
          <cell r="O7350"/>
          <cell r="P7350"/>
          <cell r="Q7350">
            <v>0</v>
          </cell>
        </row>
        <row r="7351">
          <cell r="N7351"/>
          <cell r="O7351"/>
          <cell r="P7351"/>
          <cell r="Q7351">
            <v>0</v>
          </cell>
        </row>
        <row r="7352">
          <cell r="N7352"/>
          <cell r="O7352"/>
          <cell r="P7352"/>
          <cell r="Q7352">
            <v>0</v>
          </cell>
        </row>
        <row r="7353">
          <cell r="N7353"/>
          <cell r="O7353"/>
          <cell r="P7353"/>
          <cell r="Q7353">
            <v>0</v>
          </cell>
        </row>
        <row r="7354">
          <cell r="N7354"/>
          <cell r="O7354"/>
          <cell r="P7354"/>
          <cell r="Q7354">
            <v>0</v>
          </cell>
        </row>
        <row r="7355">
          <cell r="N7355"/>
          <cell r="O7355"/>
          <cell r="P7355"/>
          <cell r="Q7355">
            <v>0</v>
          </cell>
        </row>
        <row r="7356">
          <cell r="N7356"/>
          <cell r="O7356"/>
          <cell r="P7356"/>
          <cell r="Q7356">
            <v>0</v>
          </cell>
        </row>
        <row r="7357">
          <cell r="N7357"/>
          <cell r="O7357"/>
          <cell r="P7357"/>
          <cell r="Q7357">
            <v>0</v>
          </cell>
        </row>
        <row r="7358">
          <cell r="N7358"/>
          <cell r="O7358"/>
          <cell r="P7358"/>
          <cell r="Q7358">
            <v>0</v>
          </cell>
        </row>
        <row r="7359">
          <cell r="N7359"/>
          <cell r="O7359"/>
          <cell r="P7359"/>
          <cell r="Q7359">
            <v>0</v>
          </cell>
        </row>
        <row r="7360">
          <cell r="N7360"/>
          <cell r="O7360"/>
          <cell r="P7360"/>
          <cell r="Q7360">
            <v>0</v>
          </cell>
        </row>
        <row r="7361">
          <cell r="N7361"/>
          <cell r="O7361"/>
          <cell r="P7361"/>
          <cell r="Q7361">
            <v>0</v>
          </cell>
        </row>
        <row r="7362">
          <cell r="N7362"/>
          <cell r="O7362"/>
          <cell r="P7362"/>
          <cell r="Q7362">
            <v>0</v>
          </cell>
        </row>
        <row r="7363">
          <cell r="N7363"/>
          <cell r="O7363"/>
          <cell r="P7363"/>
          <cell r="Q7363">
            <v>0</v>
          </cell>
        </row>
        <row r="7364">
          <cell r="N7364"/>
          <cell r="O7364"/>
          <cell r="P7364"/>
          <cell r="Q7364">
            <v>0</v>
          </cell>
        </row>
        <row r="7365">
          <cell r="N7365"/>
          <cell r="O7365"/>
          <cell r="P7365"/>
          <cell r="Q7365">
            <v>0</v>
          </cell>
        </row>
        <row r="7366">
          <cell r="N7366"/>
          <cell r="O7366"/>
          <cell r="P7366"/>
          <cell r="Q7366">
            <v>0</v>
          </cell>
        </row>
        <row r="7367">
          <cell r="N7367"/>
          <cell r="O7367"/>
          <cell r="P7367"/>
          <cell r="Q7367">
            <v>0</v>
          </cell>
        </row>
        <row r="7368">
          <cell r="N7368"/>
          <cell r="O7368"/>
          <cell r="P7368"/>
          <cell r="Q7368">
            <v>0</v>
          </cell>
        </row>
        <row r="7369">
          <cell r="N7369"/>
          <cell r="O7369"/>
          <cell r="P7369"/>
          <cell r="Q7369">
            <v>0</v>
          </cell>
        </row>
        <row r="7370">
          <cell r="N7370"/>
          <cell r="O7370"/>
          <cell r="P7370"/>
          <cell r="Q7370">
            <v>0</v>
          </cell>
        </row>
        <row r="7371">
          <cell r="N7371"/>
          <cell r="O7371"/>
          <cell r="P7371"/>
          <cell r="Q7371">
            <v>0</v>
          </cell>
        </row>
        <row r="7372">
          <cell r="N7372"/>
          <cell r="O7372"/>
          <cell r="P7372"/>
          <cell r="Q7372">
            <v>0</v>
          </cell>
        </row>
        <row r="7373">
          <cell r="N7373"/>
          <cell r="O7373"/>
          <cell r="P7373"/>
          <cell r="Q7373">
            <v>0</v>
          </cell>
        </row>
        <row r="7374">
          <cell r="N7374"/>
          <cell r="O7374"/>
          <cell r="P7374"/>
          <cell r="Q7374">
            <v>0</v>
          </cell>
        </row>
        <row r="7375">
          <cell r="N7375"/>
          <cell r="O7375"/>
          <cell r="P7375"/>
          <cell r="Q7375">
            <v>0</v>
          </cell>
        </row>
        <row r="7376">
          <cell r="N7376"/>
          <cell r="O7376"/>
          <cell r="P7376"/>
          <cell r="Q7376">
            <v>0</v>
          </cell>
        </row>
        <row r="7377">
          <cell r="N7377"/>
          <cell r="O7377"/>
          <cell r="P7377"/>
          <cell r="Q7377">
            <v>0</v>
          </cell>
        </row>
        <row r="7378">
          <cell r="N7378"/>
          <cell r="O7378"/>
          <cell r="P7378"/>
          <cell r="Q7378">
            <v>0</v>
          </cell>
        </row>
        <row r="7379">
          <cell r="N7379"/>
          <cell r="O7379"/>
          <cell r="P7379"/>
          <cell r="Q7379">
            <v>0</v>
          </cell>
        </row>
        <row r="7380">
          <cell r="N7380"/>
          <cell r="O7380"/>
          <cell r="P7380"/>
          <cell r="Q7380">
            <v>0</v>
          </cell>
        </row>
        <row r="7381">
          <cell r="N7381"/>
          <cell r="O7381"/>
          <cell r="P7381"/>
          <cell r="Q7381">
            <v>0</v>
          </cell>
        </row>
        <row r="7382">
          <cell r="N7382"/>
          <cell r="O7382"/>
          <cell r="P7382"/>
          <cell r="Q7382">
            <v>0</v>
          </cell>
        </row>
        <row r="7383">
          <cell r="N7383"/>
          <cell r="O7383"/>
          <cell r="P7383"/>
          <cell r="Q7383">
            <v>0</v>
          </cell>
        </row>
        <row r="7384">
          <cell r="N7384"/>
          <cell r="O7384"/>
          <cell r="P7384"/>
          <cell r="Q7384">
            <v>0</v>
          </cell>
        </row>
        <row r="7385">
          <cell r="N7385"/>
          <cell r="O7385"/>
          <cell r="P7385"/>
          <cell r="Q7385">
            <v>0</v>
          </cell>
        </row>
        <row r="7386">
          <cell r="N7386"/>
          <cell r="O7386"/>
          <cell r="P7386"/>
          <cell r="Q7386">
            <v>0</v>
          </cell>
        </row>
        <row r="7387">
          <cell r="N7387"/>
          <cell r="O7387"/>
          <cell r="P7387"/>
          <cell r="Q7387">
            <v>0</v>
          </cell>
        </row>
        <row r="7388">
          <cell r="N7388"/>
          <cell r="O7388"/>
          <cell r="P7388"/>
          <cell r="Q7388">
            <v>0</v>
          </cell>
        </row>
        <row r="7389">
          <cell r="N7389"/>
          <cell r="O7389"/>
          <cell r="P7389"/>
          <cell r="Q7389">
            <v>0</v>
          </cell>
        </row>
        <row r="7390">
          <cell r="N7390"/>
          <cell r="O7390"/>
          <cell r="P7390"/>
          <cell r="Q7390">
            <v>0</v>
          </cell>
        </row>
        <row r="7391">
          <cell r="N7391"/>
          <cell r="O7391"/>
          <cell r="P7391"/>
          <cell r="Q7391">
            <v>0</v>
          </cell>
        </row>
        <row r="7392">
          <cell r="N7392"/>
          <cell r="O7392"/>
          <cell r="P7392"/>
          <cell r="Q7392">
            <v>0</v>
          </cell>
        </row>
        <row r="7393">
          <cell r="N7393"/>
          <cell r="O7393"/>
          <cell r="P7393"/>
          <cell r="Q7393">
            <v>0</v>
          </cell>
        </row>
        <row r="7394">
          <cell r="N7394"/>
          <cell r="O7394"/>
          <cell r="P7394"/>
          <cell r="Q7394">
            <v>0</v>
          </cell>
        </row>
        <row r="7395">
          <cell r="N7395"/>
          <cell r="O7395"/>
          <cell r="P7395"/>
          <cell r="Q7395">
            <v>0</v>
          </cell>
        </row>
        <row r="7396">
          <cell r="N7396"/>
          <cell r="O7396"/>
          <cell r="P7396"/>
          <cell r="Q7396">
            <v>0</v>
          </cell>
        </row>
        <row r="7397">
          <cell r="N7397"/>
          <cell r="O7397"/>
          <cell r="P7397"/>
          <cell r="Q7397">
            <v>0</v>
          </cell>
        </row>
        <row r="7398">
          <cell r="N7398"/>
          <cell r="O7398"/>
          <cell r="P7398"/>
          <cell r="Q7398">
            <v>0</v>
          </cell>
        </row>
        <row r="7399">
          <cell r="N7399"/>
          <cell r="O7399"/>
          <cell r="P7399"/>
          <cell r="Q7399">
            <v>0</v>
          </cell>
        </row>
        <row r="7400">
          <cell r="N7400"/>
          <cell r="O7400"/>
          <cell r="P7400"/>
          <cell r="Q7400">
            <v>0</v>
          </cell>
        </row>
        <row r="7401">
          <cell r="N7401"/>
          <cell r="O7401"/>
          <cell r="P7401"/>
          <cell r="Q7401">
            <v>0</v>
          </cell>
        </row>
        <row r="7402">
          <cell r="N7402"/>
          <cell r="O7402"/>
          <cell r="P7402"/>
          <cell r="Q7402">
            <v>0</v>
          </cell>
        </row>
        <row r="7403">
          <cell r="N7403"/>
          <cell r="O7403"/>
          <cell r="P7403"/>
          <cell r="Q7403">
            <v>0</v>
          </cell>
        </row>
        <row r="7404">
          <cell r="N7404"/>
          <cell r="O7404"/>
          <cell r="P7404"/>
          <cell r="Q7404">
            <v>0</v>
          </cell>
        </row>
        <row r="7405">
          <cell r="N7405"/>
          <cell r="O7405"/>
          <cell r="P7405"/>
          <cell r="Q7405">
            <v>0</v>
          </cell>
        </row>
        <row r="7406">
          <cell r="N7406"/>
          <cell r="O7406"/>
          <cell r="P7406"/>
          <cell r="Q7406">
            <v>0</v>
          </cell>
        </row>
        <row r="7407">
          <cell r="N7407"/>
          <cell r="O7407"/>
          <cell r="P7407"/>
          <cell r="Q7407">
            <v>0</v>
          </cell>
        </row>
        <row r="7408">
          <cell r="N7408"/>
          <cell r="O7408"/>
          <cell r="P7408"/>
          <cell r="Q7408">
            <v>0</v>
          </cell>
        </row>
        <row r="7409">
          <cell r="N7409"/>
          <cell r="O7409"/>
          <cell r="P7409"/>
          <cell r="Q7409">
            <v>0</v>
          </cell>
        </row>
        <row r="7410">
          <cell r="N7410"/>
          <cell r="O7410"/>
          <cell r="P7410"/>
          <cell r="Q7410">
            <v>0</v>
          </cell>
        </row>
        <row r="7411">
          <cell r="N7411"/>
          <cell r="O7411"/>
          <cell r="P7411"/>
          <cell r="Q7411">
            <v>0</v>
          </cell>
        </row>
        <row r="7412">
          <cell r="N7412"/>
          <cell r="O7412"/>
          <cell r="P7412"/>
          <cell r="Q7412">
            <v>0</v>
          </cell>
        </row>
        <row r="7413">
          <cell r="N7413"/>
          <cell r="O7413"/>
          <cell r="P7413"/>
          <cell r="Q7413">
            <v>0</v>
          </cell>
        </row>
        <row r="7414">
          <cell r="N7414"/>
          <cell r="O7414"/>
          <cell r="P7414"/>
          <cell r="Q7414">
            <v>0</v>
          </cell>
        </row>
        <row r="7415">
          <cell r="N7415"/>
          <cell r="O7415"/>
          <cell r="P7415"/>
          <cell r="Q7415">
            <v>0</v>
          </cell>
        </row>
        <row r="7416">
          <cell r="N7416"/>
          <cell r="O7416"/>
          <cell r="P7416"/>
          <cell r="Q7416">
            <v>0</v>
          </cell>
        </row>
        <row r="7417">
          <cell r="N7417"/>
          <cell r="O7417"/>
          <cell r="P7417"/>
          <cell r="Q7417">
            <v>0</v>
          </cell>
        </row>
        <row r="7418">
          <cell r="N7418"/>
          <cell r="O7418"/>
          <cell r="P7418"/>
          <cell r="Q7418">
            <v>0</v>
          </cell>
        </row>
        <row r="7419">
          <cell r="N7419"/>
          <cell r="O7419"/>
          <cell r="P7419"/>
          <cell r="Q7419">
            <v>0</v>
          </cell>
        </row>
        <row r="7420">
          <cell r="N7420"/>
          <cell r="O7420"/>
          <cell r="P7420"/>
          <cell r="Q7420">
            <v>0</v>
          </cell>
        </row>
        <row r="7421">
          <cell r="N7421"/>
          <cell r="O7421"/>
          <cell r="P7421"/>
          <cell r="Q7421">
            <v>0</v>
          </cell>
        </row>
        <row r="7422">
          <cell r="N7422"/>
          <cell r="O7422"/>
          <cell r="P7422"/>
          <cell r="Q7422">
            <v>0</v>
          </cell>
        </row>
        <row r="7423">
          <cell r="N7423"/>
          <cell r="O7423"/>
          <cell r="P7423"/>
          <cell r="Q7423">
            <v>0</v>
          </cell>
        </row>
        <row r="7424">
          <cell r="N7424"/>
          <cell r="O7424"/>
          <cell r="P7424"/>
          <cell r="Q7424">
            <v>0</v>
          </cell>
        </row>
        <row r="7425">
          <cell r="N7425"/>
          <cell r="O7425"/>
          <cell r="P7425"/>
          <cell r="Q7425">
            <v>0</v>
          </cell>
        </row>
        <row r="7426">
          <cell r="N7426"/>
          <cell r="O7426"/>
          <cell r="P7426"/>
          <cell r="Q7426">
            <v>0</v>
          </cell>
        </row>
        <row r="7427">
          <cell r="N7427"/>
          <cell r="O7427"/>
          <cell r="P7427"/>
          <cell r="Q7427">
            <v>0</v>
          </cell>
        </row>
        <row r="7428">
          <cell r="N7428"/>
          <cell r="O7428"/>
          <cell r="P7428"/>
          <cell r="Q7428">
            <v>0</v>
          </cell>
        </row>
        <row r="7429">
          <cell r="N7429"/>
          <cell r="O7429"/>
          <cell r="P7429"/>
          <cell r="Q7429">
            <v>0</v>
          </cell>
        </row>
        <row r="7430">
          <cell r="N7430"/>
          <cell r="O7430"/>
          <cell r="P7430"/>
          <cell r="Q7430">
            <v>0</v>
          </cell>
        </row>
        <row r="7431">
          <cell r="N7431"/>
          <cell r="O7431"/>
          <cell r="P7431"/>
          <cell r="Q7431">
            <v>0</v>
          </cell>
        </row>
        <row r="7432">
          <cell r="N7432"/>
          <cell r="O7432"/>
          <cell r="P7432"/>
          <cell r="Q7432">
            <v>0</v>
          </cell>
        </row>
        <row r="7433">
          <cell r="N7433"/>
          <cell r="O7433"/>
          <cell r="P7433"/>
          <cell r="Q7433">
            <v>0</v>
          </cell>
        </row>
        <row r="7434">
          <cell r="N7434"/>
          <cell r="O7434"/>
          <cell r="P7434"/>
          <cell r="Q7434">
            <v>0</v>
          </cell>
        </row>
        <row r="7435">
          <cell r="N7435"/>
          <cell r="O7435"/>
          <cell r="P7435"/>
          <cell r="Q7435">
            <v>0</v>
          </cell>
        </row>
        <row r="7436">
          <cell r="N7436"/>
          <cell r="O7436"/>
          <cell r="P7436"/>
          <cell r="Q7436">
            <v>0</v>
          </cell>
        </row>
        <row r="7437">
          <cell r="N7437"/>
          <cell r="O7437"/>
          <cell r="P7437"/>
          <cell r="Q7437">
            <v>0</v>
          </cell>
        </row>
        <row r="7438">
          <cell r="N7438"/>
          <cell r="O7438"/>
          <cell r="P7438"/>
          <cell r="Q7438">
            <v>0</v>
          </cell>
        </row>
        <row r="7439">
          <cell r="N7439"/>
          <cell r="O7439"/>
          <cell r="P7439"/>
          <cell r="Q7439">
            <v>0</v>
          </cell>
        </row>
        <row r="7440">
          <cell r="N7440"/>
          <cell r="O7440"/>
          <cell r="P7440"/>
          <cell r="Q7440">
            <v>0</v>
          </cell>
        </row>
        <row r="7441">
          <cell r="N7441"/>
          <cell r="O7441"/>
          <cell r="P7441"/>
          <cell r="Q7441">
            <v>0</v>
          </cell>
        </row>
        <row r="7442">
          <cell r="N7442"/>
          <cell r="O7442"/>
          <cell r="P7442"/>
          <cell r="Q7442">
            <v>0</v>
          </cell>
        </row>
        <row r="7443">
          <cell r="N7443"/>
          <cell r="O7443"/>
          <cell r="P7443"/>
          <cell r="Q7443">
            <v>0</v>
          </cell>
        </row>
        <row r="7444">
          <cell r="N7444"/>
          <cell r="O7444"/>
          <cell r="P7444"/>
          <cell r="Q7444">
            <v>0</v>
          </cell>
        </row>
        <row r="7445">
          <cell r="N7445"/>
          <cell r="O7445"/>
          <cell r="P7445"/>
          <cell r="Q7445">
            <v>0</v>
          </cell>
        </row>
        <row r="7446">
          <cell r="N7446"/>
          <cell r="O7446"/>
          <cell r="P7446"/>
          <cell r="Q7446">
            <v>0</v>
          </cell>
        </row>
        <row r="7447">
          <cell r="N7447"/>
          <cell r="O7447"/>
          <cell r="P7447"/>
          <cell r="Q7447">
            <v>0</v>
          </cell>
        </row>
        <row r="7448">
          <cell r="N7448"/>
          <cell r="O7448"/>
          <cell r="P7448"/>
          <cell r="Q7448">
            <v>0</v>
          </cell>
        </row>
        <row r="7449">
          <cell r="N7449"/>
          <cell r="O7449"/>
          <cell r="P7449"/>
          <cell r="Q7449">
            <v>0</v>
          </cell>
        </row>
        <row r="7450">
          <cell r="N7450"/>
          <cell r="O7450"/>
          <cell r="P7450"/>
          <cell r="Q7450">
            <v>0</v>
          </cell>
        </row>
        <row r="7451">
          <cell r="N7451"/>
          <cell r="O7451"/>
          <cell r="P7451"/>
          <cell r="Q7451">
            <v>0</v>
          </cell>
        </row>
        <row r="7452">
          <cell r="N7452"/>
          <cell r="O7452"/>
          <cell r="P7452"/>
          <cell r="Q7452">
            <v>0</v>
          </cell>
        </row>
        <row r="7453">
          <cell r="N7453"/>
          <cell r="O7453"/>
          <cell r="P7453"/>
          <cell r="Q7453">
            <v>0</v>
          </cell>
        </row>
        <row r="7454">
          <cell r="N7454"/>
          <cell r="O7454"/>
          <cell r="P7454"/>
          <cell r="Q7454">
            <v>0</v>
          </cell>
        </row>
        <row r="7455">
          <cell r="N7455"/>
          <cell r="O7455"/>
          <cell r="P7455"/>
          <cell r="Q7455">
            <v>0</v>
          </cell>
        </row>
        <row r="7456">
          <cell r="N7456"/>
          <cell r="O7456"/>
          <cell r="P7456"/>
          <cell r="Q7456">
            <v>0</v>
          </cell>
        </row>
        <row r="7457">
          <cell r="N7457"/>
          <cell r="O7457"/>
          <cell r="P7457"/>
          <cell r="Q7457">
            <v>0</v>
          </cell>
        </row>
        <row r="7458">
          <cell r="N7458"/>
          <cell r="O7458"/>
          <cell r="P7458"/>
          <cell r="Q7458">
            <v>0</v>
          </cell>
        </row>
        <row r="7459">
          <cell r="N7459"/>
          <cell r="O7459"/>
          <cell r="P7459"/>
          <cell r="Q7459">
            <v>0</v>
          </cell>
        </row>
        <row r="7460">
          <cell r="N7460"/>
          <cell r="O7460"/>
          <cell r="P7460"/>
          <cell r="Q7460">
            <v>0</v>
          </cell>
        </row>
        <row r="7461">
          <cell r="N7461"/>
          <cell r="O7461"/>
          <cell r="P7461"/>
          <cell r="Q7461">
            <v>0</v>
          </cell>
        </row>
        <row r="7462">
          <cell r="N7462"/>
          <cell r="O7462"/>
          <cell r="P7462"/>
          <cell r="Q7462">
            <v>0</v>
          </cell>
        </row>
        <row r="7463">
          <cell r="N7463"/>
          <cell r="O7463"/>
          <cell r="P7463"/>
          <cell r="Q7463">
            <v>0</v>
          </cell>
        </row>
        <row r="7464">
          <cell r="N7464"/>
          <cell r="O7464"/>
          <cell r="P7464"/>
          <cell r="Q7464">
            <v>0</v>
          </cell>
        </row>
        <row r="7465">
          <cell r="N7465"/>
          <cell r="O7465"/>
          <cell r="P7465"/>
          <cell r="Q7465">
            <v>0</v>
          </cell>
        </row>
        <row r="7466">
          <cell r="N7466"/>
          <cell r="O7466"/>
          <cell r="P7466"/>
          <cell r="Q7466">
            <v>0</v>
          </cell>
        </row>
        <row r="7467">
          <cell r="N7467"/>
          <cell r="O7467"/>
          <cell r="P7467"/>
          <cell r="Q7467">
            <v>0</v>
          </cell>
        </row>
        <row r="7468">
          <cell r="N7468"/>
          <cell r="O7468"/>
          <cell r="P7468"/>
          <cell r="Q7468">
            <v>0</v>
          </cell>
        </row>
        <row r="7469">
          <cell r="N7469"/>
          <cell r="O7469"/>
          <cell r="P7469"/>
          <cell r="Q7469">
            <v>0</v>
          </cell>
        </row>
        <row r="7470">
          <cell r="N7470"/>
          <cell r="O7470"/>
          <cell r="P7470"/>
          <cell r="Q7470">
            <v>0</v>
          </cell>
        </row>
        <row r="7471">
          <cell r="N7471"/>
          <cell r="O7471"/>
          <cell r="P7471"/>
          <cell r="Q7471">
            <v>0</v>
          </cell>
        </row>
        <row r="7472">
          <cell r="N7472"/>
          <cell r="O7472"/>
          <cell r="P7472"/>
          <cell r="Q7472">
            <v>0</v>
          </cell>
        </row>
        <row r="7473">
          <cell r="N7473"/>
          <cell r="O7473"/>
          <cell r="P7473"/>
          <cell r="Q7473">
            <v>0</v>
          </cell>
        </row>
        <row r="7474">
          <cell r="N7474"/>
          <cell r="O7474"/>
          <cell r="P7474"/>
          <cell r="Q7474">
            <v>0</v>
          </cell>
        </row>
        <row r="7475">
          <cell r="N7475"/>
          <cell r="O7475"/>
          <cell r="P7475"/>
          <cell r="Q7475">
            <v>0</v>
          </cell>
        </row>
        <row r="7476">
          <cell r="N7476"/>
          <cell r="O7476"/>
          <cell r="P7476"/>
          <cell r="Q7476">
            <v>0</v>
          </cell>
        </row>
        <row r="7477">
          <cell r="N7477"/>
          <cell r="O7477"/>
          <cell r="P7477"/>
          <cell r="Q7477">
            <v>0</v>
          </cell>
        </row>
        <row r="7478">
          <cell r="N7478"/>
          <cell r="O7478"/>
          <cell r="P7478"/>
          <cell r="Q7478">
            <v>0</v>
          </cell>
        </row>
        <row r="7479">
          <cell r="N7479"/>
          <cell r="O7479"/>
          <cell r="P7479"/>
          <cell r="Q7479">
            <v>0</v>
          </cell>
        </row>
        <row r="7480">
          <cell r="N7480"/>
          <cell r="O7480"/>
          <cell r="P7480"/>
          <cell r="Q7480">
            <v>0</v>
          </cell>
        </row>
        <row r="7481">
          <cell r="N7481"/>
          <cell r="O7481"/>
          <cell r="P7481"/>
          <cell r="Q7481">
            <v>0</v>
          </cell>
        </row>
        <row r="7482">
          <cell r="N7482"/>
          <cell r="O7482"/>
          <cell r="P7482"/>
          <cell r="Q7482">
            <v>0</v>
          </cell>
        </row>
        <row r="7483">
          <cell r="N7483"/>
          <cell r="O7483"/>
          <cell r="P7483"/>
          <cell r="Q7483">
            <v>0</v>
          </cell>
        </row>
        <row r="7484">
          <cell r="N7484"/>
          <cell r="O7484"/>
          <cell r="P7484"/>
          <cell r="Q7484">
            <v>0</v>
          </cell>
        </row>
        <row r="7485">
          <cell r="N7485"/>
          <cell r="O7485"/>
          <cell r="P7485"/>
          <cell r="Q7485">
            <v>0</v>
          </cell>
        </row>
        <row r="7486">
          <cell r="N7486"/>
          <cell r="O7486"/>
          <cell r="P7486"/>
          <cell r="Q7486">
            <v>0</v>
          </cell>
        </row>
        <row r="7487">
          <cell r="N7487"/>
          <cell r="O7487"/>
          <cell r="P7487"/>
          <cell r="Q7487">
            <v>0</v>
          </cell>
        </row>
        <row r="7488">
          <cell r="N7488"/>
          <cell r="O7488"/>
          <cell r="P7488"/>
          <cell r="Q7488">
            <v>0</v>
          </cell>
        </row>
        <row r="7489">
          <cell r="N7489"/>
          <cell r="O7489"/>
          <cell r="P7489"/>
          <cell r="Q7489">
            <v>0</v>
          </cell>
        </row>
        <row r="7490">
          <cell r="N7490"/>
          <cell r="O7490"/>
          <cell r="P7490"/>
          <cell r="Q7490">
            <v>0</v>
          </cell>
        </row>
        <row r="7491">
          <cell r="N7491"/>
          <cell r="O7491"/>
          <cell r="P7491"/>
          <cell r="Q7491">
            <v>0</v>
          </cell>
        </row>
        <row r="7492">
          <cell r="N7492"/>
          <cell r="O7492"/>
          <cell r="P7492"/>
          <cell r="Q7492">
            <v>0</v>
          </cell>
        </row>
        <row r="7493">
          <cell r="N7493"/>
          <cell r="O7493"/>
          <cell r="P7493"/>
          <cell r="Q7493">
            <v>0</v>
          </cell>
        </row>
        <row r="7494">
          <cell r="N7494"/>
          <cell r="O7494"/>
          <cell r="P7494"/>
          <cell r="Q7494">
            <v>0</v>
          </cell>
        </row>
        <row r="7495">
          <cell r="N7495"/>
          <cell r="O7495"/>
          <cell r="P7495"/>
          <cell r="Q7495">
            <v>0</v>
          </cell>
        </row>
        <row r="7496">
          <cell r="N7496"/>
          <cell r="O7496"/>
          <cell r="P7496"/>
          <cell r="Q7496">
            <v>0</v>
          </cell>
        </row>
        <row r="7497">
          <cell r="N7497"/>
          <cell r="O7497"/>
          <cell r="P7497"/>
          <cell r="Q7497">
            <v>0</v>
          </cell>
        </row>
        <row r="7498">
          <cell r="N7498"/>
          <cell r="O7498"/>
          <cell r="P7498"/>
          <cell r="Q7498">
            <v>0</v>
          </cell>
        </row>
        <row r="7499">
          <cell r="N7499"/>
          <cell r="O7499"/>
          <cell r="P7499"/>
          <cell r="Q7499">
            <v>0</v>
          </cell>
        </row>
        <row r="7500">
          <cell r="N7500"/>
          <cell r="O7500"/>
          <cell r="P7500"/>
          <cell r="Q7500">
            <v>0</v>
          </cell>
        </row>
        <row r="7501">
          <cell r="N7501"/>
          <cell r="O7501"/>
          <cell r="P7501"/>
          <cell r="Q7501">
            <v>0</v>
          </cell>
        </row>
        <row r="7502">
          <cell r="N7502"/>
          <cell r="O7502"/>
          <cell r="P7502"/>
          <cell r="Q7502">
            <v>0</v>
          </cell>
        </row>
        <row r="7503">
          <cell r="N7503"/>
          <cell r="O7503"/>
          <cell r="P7503"/>
          <cell r="Q7503">
            <v>0</v>
          </cell>
        </row>
        <row r="7504">
          <cell r="N7504"/>
          <cell r="O7504"/>
          <cell r="P7504"/>
          <cell r="Q7504">
            <v>0</v>
          </cell>
        </row>
        <row r="7505">
          <cell r="N7505"/>
          <cell r="O7505"/>
          <cell r="P7505"/>
          <cell r="Q7505">
            <v>0</v>
          </cell>
        </row>
        <row r="7506">
          <cell r="N7506"/>
          <cell r="O7506"/>
          <cell r="P7506"/>
          <cell r="Q7506">
            <v>0</v>
          </cell>
        </row>
        <row r="7507">
          <cell r="N7507"/>
          <cell r="O7507"/>
          <cell r="P7507"/>
          <cell r="Q7507">
            <v>0</v>
          </cell>
        </row>
        <row r="7508">
          <cell r="N7508"/>
          <cell r="O7508"/>
          <cell r="P7508"/>
          <cell r="Q7508">
            <v>0</v>
          </cell>
        </row>
        <row r="7509">
          <cell r="N7509"/>
          <cell r="O7509"/>
          <cell r="P7509"/>
          <cell r="Q7509">
            <v>0</v>
          </cell>
        </row>
        <row r="7510">
          <cell r="N7510"/>
          <cell r="O7510"/>
          <cell r="P7510"/>
          <cell r="Q7510">
            <v>0</v>
          </cell>
        </row>
        <row r="7511">
          <cell r="N7511"/>
          <cell r="O7511"/>
          <cell r="P7511"/>
          <cell r="Q7511">
            <v>0</v>
          </cell>
        </row>
        <row r="7512">
          <cell r="N7512"/>
          <cell r="O7512"/>
          <cell r="P7512"/>
          <cell r="Q7512">
            <v>0</v>
          </cell>
        </row>
        <row r="7513">
          <cell r="N7513"/>
          <cell r="O7513"/>
          <cell r="P7513"/>
          <cell r="Q7513">
            <v>0</v>
          </cell>
        </row>
        <row r="7514">
          <cell r="N7514"/>
          <cell r="O7514"/>
          <cell r="P7514"/>
          <cell r="Q7514">
            <v>0</v>
          </cell>
        </row>
        <row r="7515">
          <cell r="N7515"/>
          <cell r="O7515"/>
          <cell r="P7515"/>
          <cell r="Q7515">
            <v>0</v>
          </cell>
        </row>
        <row r="7516">
          <cell r="N7516"/>
          <cell r="O7516"/>
          <cell r="P7516"/>
          <cell r="Q7516">
            <v>0</v>
          </cell>
        </row>
        <row r="7517">
          <cell r="N7517"/>
          <cell r="O7517"/>
          <cell r="P7517"/>
          <cell r="Q7517">
            <v>0</v>
          </cell>
        </row>
        <row r="7518">
          <cell r="N7518"/>
          <cell r="O7518"/>
          <cell r="P7518"/>
          <cell r="Q7518">
            <v>0</v>
          </cell>
        </row>
        <row r="7519">
          <cell r="N7519"/>
          <cell r="O7519"/>
          <cell r="P7519"/>
          <cell r="Q7519">
            <v>0</v>
          </cell>
        </row>
        <row r="7520">
          <cell r="N7520"/>
          <cell r="O7520"/>
          <cell r="P7520"/>
          <cell r="Q7520">
            <v>0</v>
          </cell>
        </row>
        <row r="7521">
          <cell r="N7521"/>
          <cell r="O7521"/>
          <cell r="P7521"/>
          <cell r="Q7521">
            <v>0</v>
          </cell>
        </row>
        <row r="7522">
          <cell r="N7522"/>
          <cell r="O7522"/>
          <cell r="P7522"/>
          <cell r="Q7522">
            <v>0</v>
          </cell>
        </row>
        <row r="7523">
          <cell r="N7523"/>
          <cell r="O7523"/>
          <cell r="P7523"/>
          <cell r="Q7523">
            <v>0</v>
          </cell>
        </row>
        <row r="7524">
          <cell r="N7524"/>
          <cell r="O7524"/>
          <cell r="P7524"/>
          <cell r="Q7524">
            <v>0</v>
          </cell>
        </row>
        <row r="7525">
          <cell r="N7525"/>
          <cell r="O7525"/>
          <cell r="P7525"/>
          <cell r="Q7525">
            <v>0</v>
          </cell>
        </row>
        <row r="7526">
          <cell r="N7526"/>
          <cell r="O7526"/>
          <cell r="P7526"/>
          <cell r="Q7526">
            <v>0</v>
          </cell>
        </row>
        <row r="7527">
          <cell r="N7527"/>
          <cell r="O7527"/>
          <cell r="P7527"/>
          <cell r="Q7527">
            <v>0</v>
          </cell>
        </row>
        <row r="7528">
          <cell r="N7528"/>
          <cell r="O7528"/>
          <cell r="P7528"/>
          <cell r="Q7528">
            <v>0</v>
          </cell>
        </row>
        <row r="7529">
          <cell r="N7529"/>
          <cell r="O7529"/>
          <cell r="P7529"/>
          <cell r="Q7529">
            <v>0</v>
          </cell>
        </row>
        <row r="7530">
          <cell r="N7530"/>
          <cell r="O7530"/>
          <cell r="P7530"/>
          <cell r="Q7530">
            <v>0</v>
          </cell>
        </row>
        <row r="7531">
          <cell r="N7531"/>
          <cell r="O7531"/>
          <cell r="P7531"/>
          <cell r="Q7531">
            <v>0</v>
          </cell>
        </row>
        <row r="7532">
          <cell r="N7532"/>
          <cell r="O7532"/>
          <cell r="P7532"/>
          <cell r="Q7532">
            <v>0</v>
          </cell>
        </row>
        <row r="7533">
          <cell r="N7533"/>
          <cell r="O7533"/>
          <cell r="P7533"/>
          <cell r="Q7533">
            <v>0</v>
          </cell>
        </row>
        <row r="7534">
          <cell r="N7534"/>
          <cell r="O7534"/>
          <cell r="P7534"/>
          <cell r="Q7534">
            <v>0</v>
          </cell>
        </row>
        <row r="7535">
          <cell r="N7535"/>
          <cell r="O7535"/>
          <cell r="P7535"/>
          <cell r="Q7535">
            <v>0</v>
          </cell>
        </row>
        <row r="7536">
          <cell r="N7536"/>
          <cell r="O7536"/>
          <cell r="P7536"/>
          <cell r="Q7536">
            <v>0</v>
          </cell>
        </row>
        <row r="7537">
          <cell r="N7537"/>
          <cell r="O7537"/>
          <cell r="P7537"/>
          <cell r="Q7537">
            <v>0</v>
          </cell>
        </row>
        <row r="7538">
          <cell r="N7538"/>
          <cell r="O7538"/>
          <cell r="P7538"/>
          <cell r="Q7538">
            <v>0</v>
          </cell>
        </row>
        <row r="7539">
          <cell r="N7539"/>
          <cell r="O7539"/>
          <cell r="P7539"/>
          <cell r="Q7539">
            <v>0</v>
          </cell>
        </row>
        <row r="7540">
          <cell r="N7540"/>
          <cell r="O7540"/>
          <cell r="P7540"/>
          <cell r="Q7540">
            <v>0</v>
          </cell>
        </row>
        <row r="7541">
          <cell r="N7541"/>
          <cell r="O7541"/>
          <cell r="P7541"/>
          <cell r="Q7541">
            <v>0</v>
          </cell>
        </row>
        <row r="7542">
          <cell r="N7542"/>
          <cell r="O7542"/>
          <cell r="P7542"/>
          <cell r="Q7542">
            <v>0</v>
          </cell>
        </row>
        <row r="7543">
          <cell r="N7543"/>
          <cell r="O7543"/>
          <cell r="P7543"/>
          <cell r="Q7543">
            <v>0</v>
          </cell>
        </row>
        <row r="7544">
          <cell r="N7544"/>
          <cell r="O7544"/>
          <cell r="P7544"/>
          <cell r="Q7544">
            <v>0</v>
          </cell>
        </row>
        <row r="7545">
          <cell r="N7545"/>
          <cell r="O7545"/>
          <cell r="P7545"/>
          <cell r="Q7545">
            <v>0</v>
          </cell>
        </row>
        <row r="7546">
          <cell r="N7546"/>
          <cell r="O7546"/>
          <cell r="P7546"/>
          <cell r="Q7546">
            <v>0</v>
          </cell>
        </row>
        <row r="7547">
          <cell r="N7547"/>
          <cell r="O7547"/>
          <cell r="P7547"/>
          <cell r="Q7547">
            <v>0</v>
          </cell>
        </row>
        <row r="7548">
          <cell r="N7548"/>
          <cell r="O7548"/>
          <cell r="P7548"/>
          <cell r="Q7548">
            <v>0</v>
          </cell>
        </row>
        <row r="7549">
          <cell r="N7549"/>
          <cell r="O7549"/>
          <cell r="P7549"/>
          <cell r="Q7549">
            <v>0</v>
          </cell>
        </row>
        <row r="7550">
          <cell r="N7550"/>
          <cell r="O7550"/>
          <cell r="P7550"/>
          <cell r="Q7550">
            <v>0</v>
          </cell>
        </row>
        <row r="7551">
          <cell r="N7551"/>
          <cell r="O7551"/>
          <cell r="P7551"/>
          <cell r="Q7551">
            <v>0</v>
          </cell>
        </row>
        <row r="7552">
          <cell r="N7552"/>
          <cell r="O7552"/>
          <cell r="P7552"/>
          <cell r="Q7552">
            <v>0</v>
          </cell>
        </row>
        <row r="7553">
          <cell r="N7553"/>
          <cell r="O7553"/>
          <cell r="P7553"/>
          <cell r="Q7553">
            <v>0</v>
          </cell>
        </row>
        <row r="7554">
          <cell r="N7554"/>
          <cell r="O7554"/>
          <cell r="P7554"/>
          <cell r="Q7554">
            <v>0</v>
          </cell>
        </row>
        <row r="7555">
          <cell r="N7555"/>
          <cell r="O7555"/>
          <cell r="P7555"/>
          <cell r="Q7555">
            <v>0</v>
          </cell>
        </row>
        <row r="7556">
          <cell r="N7556"/>
          <cell r="O7556"/>
          <cell r="P7556"/>
          <cell r="Q7556">
            <v>0</v>
          </cell>
        </row>
        <row r="7557">
          <cell r="N7557"/>
          <cell r="O7557"/>
          <cell r="P7557"/>
          <cell r="Q7557">
            <v>0</v>
          </cell>
        </row>
        <row r="7558">
          <cell r="N7558"/>
          <cell r="O7558"/>
          <cell r="P7558"/>
          <cell r="Q7558">
            <v>0</v>
          </cell>
        </row>
        <row r="7559">
          <cell r="N7559"/>
          <cell r="O7559"/>
          <cell r="P7559"/>
          <cell r="Q7559">
            <v>0</v>
          </cell>
        </row>
        <row r="7560">
          <cell r="N7560"/>
          <cell r="O7560"/>
          <cell r="P7560"/>
          <cell r="Q7560">
            <v>0</v>
          </cell>
        </row>
        <row r="7561">
          <cell r="N7561"/>
          <cell r="O7561"/>
          <cell r="P7561"/>
          <cell r="Q7561">
            <v>0</v>
          </cell>
        </row>
        <row r="7562">
          <cell r="N7562"/>
          <cell r="O7562"/>
          <cell r="P7562"/>
          <cell r="Q7562">
            <v>0</v>
          </cell>
        </row>
        <row r="7563">
          <cell r="N7563"/>
          <cell r="O7563"/>
          <cell r="P7563"/>
          <cell r="Q7563">
            <v>0</v>
          </cell>
        </row>
        <row r="7564">
          <cell r="N7564"/>
          <cell r="O7564"/>
          <cell r="P7564"/>
          <cell r="Q7564">
            <v>0</v>
          </cell>
        </row>
        <row r="7565">
          <cell r="N7565"/>
          <cell r="O7565"/>
          <cell r="P7565"/>
          <cell r="Q7565">
            <v>0</v>
          </cell>
        </row>
        <row r="7566">
          <cell r="N7566"/>
          <cell r="O7566"/>
          <cell r="P7566"/>
          <cell r="Q7566">
            <v>0</v>
          </cell>
        </row>
        <row r="7567">
          <cell r="N7567"/>
          <cell r="O7567"/>
          <cell r="P7567"/>
          <cell r="Q7567">
            <v>0</v>
          </cell>
        </row>
        <row r="7568">
          <cell r="N7568"/>
          <cell r="O7568"/>
          <cell r="P7568"/>
          <cell r="Q7568">
            <v>0</v>
          </cell>
        </row>
        <row r="7569">
          <cell r="N7569"/>
          <cell r="O7569"/>
          <cell r="P7569"/>
          <cell r="Q7569">
            <v>0</v>
          </cell>
        </row>
        <row r="7570">
          <cell r="N7570"/>
          <cell r="O7570"/>
          <cell r="P7570"/>
          <cell r="Q7570">
            <v>0</v>
          </cell>
        </row>
        <row r="7571">
          <cell r="N7571"/>
          <cell r="O7571"/>
          <cell r="P7571"/>
          <cell r="Q7571">
            <v>0</v>
          </cell>
        </row>
        <row r="7572">
          <cell r="N7572"/>
          <cell r="O7572"/>
          <cell r="P7572"/>
          <cell r="Q7572">
            <v>0</v>
          </cell>
        </row>
        <row r="7573">
          <cell r="N7573"/>
          <cell r="O7573"/>
          <cell r="P7573"/>
          <cell r="Q7573">
            <v>0</v>
          </cell>
        </row>
        <row r="7574">
          <cell r="N7574"/>
          <cell r="O7574"/>
          <cell r="P7574"/>
          <cell r="Q7574">
            <v>0</v>
          </cell>
        </row>
        <row r="7575">
          <cell r="N7575"/>
          <cell r="O7575"/>
          <cell r="P7575"/>
          <cell r="Q7575">
            <v>0</v>
          </cell>
        </row>
        <row r="7576">
          <cell r="N7576"/>
          <cell r="O7576"/>
          <cell r="P7576"/>
          <cell r="Q7576">
            <v>0</v>
          </cell>
        </row>
        <row r="7577">
          <cell r="N7577"/>
          <cell r="O7577"/>
          <cell r="P7577"/>
          <cell r="Q7577">
            <v>0</v>
          </cell>
        </row>
        <row r="7578">
          <cell r="N7578"/>
          <cell r="O7578"/>
          <cell r="P7578"/>
          <cell r="Q7578">
            <v>0</v>
          </cell>
        </row>
        <row r="7579">
          <cell r="N7579"/>
          <cell r="O7579"/>
          <cell r="P7579"/>
          <cell r="Q7579">
            <v>0</v>
          </cell>
        </row>
        <row r="7580">
          <cell r="N7580"/>
          <cell r="O7580"/>
          <cell r="P7580"/>
          <cell r="Q7580">
            <v>0</v>
          </cell>
        </row>
        <row r="7581">
          <cell r="N7581"/>
          <cell r="O7581"/>
          <cell r="P7581"/>
          <cell r="Q7581">
            <v>0</v>
          </cell>
        </row>
        <row r="7582">
          <cell r="N7582"/>
          <cell r="O7582"/>
          <cell r="P7582"/>
          <cell r="Q7582">
            <v>0</v>
          </cell>
        </row>
        <row r="7583">
          <cell r="N7583"/>
          <cell r="O7583"/>
          <cell r="P7583"/>
          <cell r="Q7583">
            <v>0</v>
          </cell>
        </row>
        <row r="7584">
          <cell r="N7584"/>
          <cell r="O7584"/>
          <cell r="P7584"/>
          <cell r="Q7584">
            <v>0</v>
          </cell>
        </row>
        <row r="7585">
          <cell r="N7585"/>
          <cell r="O7585"/>
          <cell r="P7585"/>
          <cell r="Q7585">
            <v>0</v>
          </cell>
        </row>
        <row r="7586">
          <cell r="N7586"/>
          <cell r="O7586"/>
          <cell r="P7586"/>
          <cell r="Q7586">
            <v>0</v>
          </cell>
        </row>
        <row r="7587">
          <cell r="N7587"/>
          <cell r="O7587"/>
          <cell r="P7587"/>
          <cell r="Q7587">
            <v>0</v>
          </cell>
        </row>
        <row r="7588">
          <cell r="N7588"/>
          <cell r="O7588"/>
          <cell r="P7588"/>
          <cell r="Q7588">
            <v>0</v>
          </cell>
        </row>
        <row r="7589">
          <cell r="N7589"/>
          <cell r="O7589"/>
          <cell r="P7589"/>
          <cell r="Q7589">
            <v>0</v>
          </cell>
        </row>
        <row r="7590">
          <cell r="N7590"/>
          <cell r="O7590"/>
          <cell r="P7590"/>
          <cell r="Q7590">
            <v>0</v>
          </cell>
        </row>
        <row r="7591">
          <cell r="N7591"/>
          <cell r="O7591"/>
          <cell r="P7591"/>
          <cell r="Q7591">
            <v>0</v>
          </cell>
        </row>
        <row r="7592">
          <cell r="N7592"/>
          <cell r="O7592"/>
          <cell r="P7592"/>
          <cell r="Q7592">
            <v>0</v>
          </cell>
        </row>
        <row r="7593">
          <cell r="N7593"/>
          <cell r="O7593"/>
          <cell r="P7593"/>
          <cell r="Q7593">
            <v>0</v>
          </cell>
        </row>
        <row r="7594">
          <cell r="N7594"/>
          <cell r="O7594"/>
          <cell r="P7594"/>
          <cell r="Q7594">
            <v>0</v>
          </cell>
        </row>
        <row r="7595">
          <cell r="N7595"/>
          <cell r="O7595"/>
          <cell r="P7595"/>
          <cell r="Q7595">
            <v>0</v>
          </cell>
        </row>
        <row r="7596">
          <cell r="N7596"/>
          <cell r="O7596"/>
          <cell r="P7596"/>
          <cell r="Q7596">
            <v>0</v>
          </cell>
        </row>
        <row r="7597">
          <cell r="N7597"/>
          <cell r="O7597"/>
          <cell r="P7597"/>
          <cell r="Q7597">
            <v>0</v>
          </cell>
        </row>
        <row r="7598">
          <cell r="N7598"/>
          <cell r="O7598"/>
          <cell r="P7598"/>
          <cell r="Q7598">
            <v>0</v>
          </cell>
        </row>
        <row r="7599">
          <cell r="N7599"/>
          <cell r="O7599"/>
          <cell r="P7599"/>
          <cell r="Q7599">
            <v>0</v>
          </cell>
        </row>
        <row r="7600">
          <cell r="N7600"/>
          <cell r="O7600"/>
          <cell r="P7600"/>
          <cell r="Q7600">
            <v>0</v>
          </cell>
        </row>
        <row r="7601">
          <cell r="N7601"/>
          <cell r="O7601"/>
          <cell r="P7601"/>
          <cell r="Q7601">
            <v>0</v>
          </cell>
        </row>
        <row r="7602">
          <cell r="N7602"/>
          <cell r="O7602"/>
          <cell r="P7602"/>
          <cell r="Q7602">
            <v>0</v>
          </cell>
        </row>
        <row r="7603">
          <cell r="N7603"/>
          <cell r="O7603"/>
          <cell r="P7603"/>
          <cell r="Q7603">
            <v>0</v>
          </cell>
        </row>
        <row r="7604">
          <cell r="N7604"/>
          <cell r="O7604"/>
          <cell r="P7604"/>
          <cell r="Q7604">
            <v>0</v>
          </cell>
        </row>
        <row r="7605">
          <cell r="N7605"/>
          <cell r="O7605"/>
          <cell r="P7605"/>
          <cell r="Q7605">
            <v>0</v>
          </cell>
        </row>
        <row r="7606">
          <cell r="N7606"/>
          <cell r="O7606"/>
          <cell r="P7606"/>
          <cell r="Q7606">
            <v>0</v>
          </cell>
        </row>
        <row r="7607">
          <cell r="N7607"/>
          <cell r="O7607"/>
          <cell r="P7607"/>
          <cell r="Q7607">
            <v>0</v>
          </cell>
        </row>
        <row r="7608">
          <cell r="N7608"/>
          <cell r="O7608"/>
          <cell r="P7608"/>
          <cell r="Q7608">
            <v>0</v>
          </cell>
        </row>
        <row r="7609">
          <cell r="N7609"/>
          <cell r="O7609"/>
          <cell r="P7609"/>
          <cell r="Q7609">
            <v>0</v>
          </cell>
        </row>
        <row r="7610">
          <cell r="N7610"/>
          <cell r="O7610"/>
          <cell r="P7610"/>
          <cell r="Q7610">
            <v>0</v>
          </cell>
        </row>
        <row r="7611">
          <cell r="N7611"/>
          <cell r="O7611"/>
          <cell r="P7611"/>
          <cell r="Q7611">
            <v>0</v>
          </cell>
        </row>
        <row r="7612">
          <cell r="N7612"/>
          <cell r="O7612"/>
          <cell r="P7612"/>
          <cell r="Q7612">
            <v>0</v>
          </cell>
        </row>
        <row r="7613">
          <cell r="N7613"/>
          <cell r="O7613"/>
          <cell r="P7613"/>
          <cell r="Q7613">
            <v>0</v>
          </cell>
        </row>
        <row r="7614">
          <cell r="N7614"/>
          <cell r="O7614"/>
          <cell r="P7614"/>
          <cell r="Q7614">
            <v>0</v>
          </cell>
        </row>
        <row r="7615">
          <cell r="N7615"/>
          <cell r="O7615"/>
          <cell r="P7615"/>
          <cell r="Q7615">
            <v>0</v>
          </cell>
        </row>
        <row r="7616">
          <cell r="N7616"/>
          <cell r="O7616"/>
          <cell r="P7616"/>
          <cell r="Q7616">
            <v>0</v>
          </cell>
        </row>
        <row r="7617">
          <cell r="N7617"/>
          <cell r="O7617"/>
          <cell r="P7617"/>
          <cell r="Q7617">
            <v>0</v>
          </cell>
        </row>
        <row r="7618">
          <cell r="N7618"/>
          <cell r="O7618"/>
          <cell r="P7618"/>
          <cell r="Q7618">
            <v>0</v>
          </cell>
        </row>
        <row r="7619">
          <cell r="N7619"/>
          <cell r="O7619"/>
          <cell r="P7619"/>
          <cell r="Q7619">
            <v>0</v>
          </cell>
        </row>
        <row r="7620">
          <cell r="N7620"/>
          <cell r="O7620"/>
          <cell r="P7620"/>
          <cell r="Q7620">
            <v>0</v>
          </cell>
        </row>
        <row r="7621">
          <cell r="N7621"/>
          <cell r="O7621"/>
          <cell r="P7621"/>
          <cell r="Q7621">
            <v>0</v>
          </cell>
        </row>
        <row r="7622">
          <cell r="N7622"/>
          <cell r="O7622"/>
          <cell r="P7622"/>
          <cell r="Q7622">
            <v>0</v>
          </cell>
        </row>
        <row r="7623">
          <cell r="N7623"/>
          <cell r="O7623"/>
          <cell r="P7623"/>
          <cell r="Q7623">
            <v>0</v>
          </cell>
        </row>
        <row r="7624">
          <cell r="N7624"/>
          <cell r="O7624"/>
          <cell r="P7624"/>
          <cell r="Q7624">
            <v>0</v>
          </cell>
        </row>
        <row r="7625">
          <cell r="N7625"/>
          <cell r="O7625"/>
          <cell r="P7625"/>
          <cell r="Q7625">
            <v>0</v>
          </cell>
        </row>
        <row r="7626">
          <cell r="N7626"/>
          <cell r="O7626"/>
          <cell r="P7626"/>
          <cell r="Q7626">
            <v>0</v>
          </cell>
        </row>
        <row r="7627">
          <cell r="N7627"/>
          <cell r="O7627"/>
          <cell r="P7627"/>
          <cell r="Q7627">
            <v>0</v>
          </cell>
        </row>
        <row r="7628">
          <cell r="N7628"/>
          <cell r="O7628"/>
          <cell r="P7628"/>
          <cell r="Q7628">
            <v>0</v>
          </cell>
        </row>
        <row r="7629">
          <cell r="N7629"/>
          <cell r="O7629"/>
          <cell r="P7629"/>
          <cell r="Q7629">
            <v>0</v>
          </cell>
        </row>
        <row r="7630">
          <cell r="N7630"/>
          <cell r="O7630"/>
          <cell r="P7630"/>
          <cell r="Q7630">
            <v>0</v>
          </cell>
        </row>
        <row r="7631">
          <cell r="N7631"/>
          <cell r="O7631"/>
          <cell r="P7631"/>
          <cell r="Q7631">
            <v>0</v>
          </cell>
        </row>
        <row r="7632">
          <cell r="N7632"/>
          <cell r="O7632"/>
          <cell r="P7632"/>
          <cell r="Q7632">
            <v>0</v>
          </cell>
        </row>
        <row r="7633">
          <cell r="N7633"/>
          <cell r="O7633"/>
          <cell r="P7633"/>
          <cell r="Q7633">
            <v>0</v>
          </cell>
        </row>
        <row r="7634">
          <cell r="N7634"/>
          <cell r="O7634"/>
          <cell r="P7634"/>
          <cell r="Q7634">
            <v>0</v>
          </cell>
        </row>
        <row r="7635">
          <cell r="N7635"/>
          <cell r="O7635"/>
          <cell r="P7635"/>
          <cell r="Q7635">
            <v>0</v>
          </cell>
        </row>
        <row r="7636">
          <cell r="N7636"/>
          <cell r="O7636"/>
          <cell r="P7636"/>
          <cell r="Q7636">
            <v>0</v>
          </cell>
        </row>
        <row r="7637">
          <cell r="N7637"/>
          <cell r="O7637"/>
          <cell r="P7637"/>
          <cell r="Q7637">
            <v>0</v>
          </cell>
        </row>
        <row r="7638">
          <cell r="N7638"/>
          <cell r="O7638"/>
          <cell r="P7638"/>
          <cell r="Q7638">
            <v>0</v>
          </cell>
        </row>
        <row r="7639">
          <cell r="N7639"/>
          <cell r="O7639"/>
          <cell r="P7639"/>
          <cell r="Q7639">
            <v>0</v>
          </cell>
        </row>
        <row r="7640">
          <cell r="N7640"/>
          <cell r="O7640"/>
          <cell r="P7640"/>
          <cell r="Q7640">
            <v>0</v>
          </cell>
        </row>
        <row r="7641">
          <cell r="N7641"/>
          <cell r="O7641"/>
          <cell r="P7641"/>
          <cell r="Q7641">
            <v>0</v>
          </cell>
        </row>
        <row r="7642">
          <cell r="N7642"/>
          <cell r="O7642"/>
          <cell r="P7642"/>
          <cell r="Q7642">
            <v>0</v>
          </cell>
        </row>
        <row r="7643">
          <cell r="N7643"/>
          <cell r="O7643"/>
          <cell r="P7643"/>
          <cell r="Q7643">
            <v>0</v>
          </cell>
        </row>
        <row r="7644">
          <cell r="N7644"/>
          <cell r="O7644"/>
          <cell r="P7644"/>
          <cell r="Q7644">
            <v>0</v>
          </cell>
        </row>
        <row r="7645">
          <cell r="N7645"/>
          <cell r="O7645"/>
          <cell r="P7645"/>
          <cell r="Q7645">
            <v>0</v>
          </cell>
        </row>
        <row r="7646">
          <cell r="N7646"/>
          <cell r="O7646"/>
          <cell r="P7646"/>
          <cell r="Q7646">
            <v>0</v>
          </cell>
        </row>
        <row r="7647">
          <cell r="N7647"/>
          <cell r="O7647"/>
          <cell r="P7647"/>
          <cell r="Q7647">
            <v>0</v>
          </cell>
        </row>
        <row r="7648">
          <cell r="N7648"/>
          <cell r="O7648"/>
          <cell r="P7648"/>
          <cell r="Q7648">
            <v>0</v>
          </cell>
        </row>
        <row r="7649">
          <cell r="N7649"/>
          <cell r="O7649"/>
          <cell r="P7649"/>
          <cell r="Q7649">
            <v>0</v>
          </cell>
        </row>
        <row r="7650">
          <cell r="N7650"/>
          <cell r="O7650"/>
          <cell r="P7650"/>
          <cell r="Q7650">
            <v>0</v>
          </cell>
        </row>
        <row r="7651">
          <cell r="N7651"/>
          <cell r="O7651"/>
          <cell r="P7651"/>
          <cell r="Q7651">
            <v>0</v>
          </cell>
        </row>
        <row r="7652">
          <cell r="N7652"/>
          <cell r="O7652"/>
          <cell r="P7652"/>
          <cell r="Q7652">
            <v>0</v>
          </cell>
        </row>
        <row r="7653">
          <cell r="N7653"/>
          <cell r="O7653"/>
          <cell r="P7653"/>
          <cell r="Q7653">
            <v>0</v>
          </cell>
        </row>
        <row r="7654">
          <cell r="N7654"/>
          <cell r="O7654"/>
          <cell r="P7654"/>
          <cell r="Q7654">
            <v>0</v>
          </cell>
        </row>
        <row r="7655">
          <cell r="N7655"/>
          <cell r="O7655"/>
          <cell r="P7655"/>
          <cell r="Q7655">
            <v>0</v>
          </cell>
        </row>
        <row r="7656">
          <cell r="N7656"/>
          <cell r="O7656"/>
          <cell r="P7656"/>
          <cell r="Q7656">
            <v>0</v>
          </cell>
        </row>
        <row r="7657">
          <cell r="N7657"/>
          <cell r="O7657"/>
          <cell r="P7657"/>
          <cell r="Q7657">
            <v>0</v>
          </cell>
        </row>
        <row r="7658">
          <cell r="N7658"/>
          <cell r="O7658"/>
          <cell r="P7658"/>
          <cell r="Q7658">
            <v>0</v>
          </cell>
        </row>
        <row r="7659">
          <cell r="N7659"/>
          <cell r="O7659"/>
          <cell r="P7659"/>
          <cell r="Q7659">
            <v>0</v>
          </cell>
        </row>
        <row r="7660">
          <cell r="N7660"/>
          <cell r="O7660"/>
          <cell r="P7660"/>
          <cell r="Q7660">
            <v>0</v>
          </cell>
        </row>
        <row r="7661">
          <cell r="N7661"/>
          <cell r="O7661"/>
          <cell r="P7661"/>
          <cell r="Q7661">
            <v>0</v>
          </cell>
        </row>
        <row r="7662">
          <cell r="N7662"/>
          <cell r="O7662"/>
          <cell r="P7662"/>
          <cell r="Q7662">
            <v>0</v>
          </cell>
        </row>
        <row r="7663">
          <cell r="N7663"/>
          <cell r="O7663"/>
          <cell r="P7663"/>
          <cell r="Q7663">
            <v>0</v>
          </cell>
        </row>
        <row r="7664">
          <cell r="N7664"/>
          <cell r="O7664"/>
          <cell r="P7664"/>
          <cell r="Q7664">
            <v>0</v>
          </cell>
        </row>
        <row r="7665">
          <cell r="N7665"/>
          <cell r="O7665"/>
          <cell r="P7665"/>
          <cell r="Q7665">
            <v>0</v>
          </cell>
        </row>
        <row r="7666">
          <cell r="N7666"/>
          <cell r="O7666"/>
          <cell r="P7666"/>
          <cell r="Q7666">
            <v>0</v>
          </cell>
        </row>
        <row r="7667">
          <cell r="N7667"/>
          <cell r="O7667"/>
          <cell r="P7667"/>
          <cell r="Q7667">
            <v>0</v>
          </cell>
        </row>
        <row r="7668">
          <cell r="N7668"/>
          <cell r="O7668"/>
          <cell r="P7668"/>
          <cell r="Q7668">
            <v>0</v>
          </cell>
        </row>
        <row r="7669">
          <cell r="N7669"/>
          <cell r="O7669"/>
          <cell r="P7669"/>
          <cell r="Q7669">
            <v>0</v>
          </cell>
        </row>
        <row r="7670">
          <cell r="N7670"/>
          <cell r="O7670"/>
          <cell r="P7670"/>
          <cell r="Q7670">
            <v>0</v>
          </cell>
        </row>
        <row r="7671">
          <cell r="N7671"/>
          <cell r="O7671"/>
          <cell r="P7671"/>
          <cell r="Q7671">
            <v>0</v>
          </cell>
        </row>
        <row r="7672">
          <cell r="N7672"/>
          <cell r="O7672"/>
          <cell r="P7672"/>
          <cell r="Q7672">
            <v>0</v>
          </cell>
        </row>
        <row r="7673">
          <cell r="N7673"/>
          <cell r="O7673"/>
          <cell r="P7673"/>
          <cell r="Q7673">
            <v>0</v>
          </cell>
        </row>
        <row r="7674">
          <cell r="N7674"/>
          <cell r="O7674"/>
          <cell r="P7674"/>
          <cell r="Q7674">
            <v>0</v>
          </cell>
        </row>
        <row r="7675">
          <cell r="N7675"/>
          <cell r="O7675"/>
          <cell r="P7675"/>
          <cell r="Q7675">
            <v>0</v>
          </cell>
        </row>
        <row r="7676">
          <cell r="N7676"/>
          <cell r="O7676"/>
          <cell r="P7676"/>
          <cell r="Q7676">
            <v>0</v>
          </cell>
        </row>
        <row r="7677">
          <cell r="N7677"/>
          <cell r="O7677"/>
          <cell r="P7677"/>
          <cell r="Q7677">
            <v>0</v>
          </cell>
        </row>
        <row r="7678">
          <cell r="N7678"/>
          <cell r="O7678"/>
          <cell r="P7678"/>
          <cell r="Q7678">
            <v>0</v>
          </cell>
        </row>
        <row r="7679">
          <cell r="N7679"/>
          <cell r="O7679"/>
          <cell r="P7679"/>
          <cell r="Q7679">
            <v>0</v>
          </cell>
        </row>
        <row r="7680">
          <cell r="N7680"/>
          <cell r="O7680"/>
          <cell r="P7680"/>
          <cell r="Q7680">
            <v>0</v>
          </cell>
        </row>
        <row r="7681">
          <cell r="N7681"/>
          <cell r="O7681"/>
          <cell r="P7681"/>
          <cell r="Q7681">
            <v>0</v>
          </cell>
        </row>
        <row r="7682">
          <cell r="N7682"/>
          <cell r="O7682"/>
          <cell r="P7682"/>
          <cell r="Q7682">
            <v>0</v>
          </cell>
        </row>
        <row r="7683">
          <cell r="N7683"/>
          <cell r="O7683"/>
          <cell r="P7683"/>
          <cell r="Q7683">
            <v>0</v>
          </cell>
        </row>
        <row r="7684">
          <cell r="N7684"/>
          <cell r="O7684"/>
          <cell r="P7684"/>
          <cell r="Q7684">
            <v>0</v>
          </cell>
        </row>
        <row r="7685">
          <cell r="N7685"/>
          <cell r="O7685"/>
          <cell r="P7685"/>
          <cell r="Q7685">
            <v>0</v>
          </cell>
        </row>
        <row r="7686">
          <cell r="N7686"/>
          <cell r="O7686"/>
          <cell r="P7686"/>
          <cell r="Q7686">
            <v>0</v>
          </cell>
        </row>
        <row r="7687">
          <cell r="N7687"/>
          <cell r="O7687"/>
          <cell r="P7687"/>
          <cell r="Q7687">
            <v>0</v>
          </cell>
        </row>
        <row r="7688">
          <cell r="N7688"/>
          <cell r="O7688"/>
          <cell r="P7688"/>
          <cell r="Q7688">
            <v>0</v>
          </cell>
        </row>
        <row r="7689">
          <cell r="N7689"/>
          <cell r="O7689"/>
          <cell r="P7689"/>
          <cell r="Q7689">
            <v>0</v>
          </cell>
        </row>
        <row r="7690">
          <cell r="N7690"/>
          <cell r="O7690"/>
          <cell r="P7690"/>
          <cell r="Q7690">
            <v>0</v>
          </cell>
        </row>
        <row r="7691">
          <cell r="N7691"/>
          <cell r="O7691"/>
          <cell r="P7691"/>
          <cell r="Q7691">
            <v>0</v>
          </cell>
        </row>
        <row r="7692">
          <cell r="N7692"/>
          <cell r="O7692"/>
          <cell r="P7692"/>
          <cell r="Q7692">
            <v>0</v>
          </cell>
        </row>
        <row r="7693">
          <cell r="N7693"/>
          <cell r="O7693"/>
          <cell r="P7693"/>
          <cell r="Q7693">
            <v>0</v>
          </cell>
        </row>
        <row r="7694">
          <cell r="N7694"/>
          <cell r="O7694"/>
          <cell r="P7694"/>
          <cell r="Q7694">
            <v>0</v>
          </cell>
        </row>
        <row r="7695">
          <cell r="N7695"/>
          <cell r="O7695"/>
          <cell r="P7695"/>
          <cell r="Q7695">
            <v>0</v>
          </cell>
        </row>
        <row r="7696">
          <cell r="N7696"/>
          <cell r="O7696"/>
          <cell r="P7696"/>
          <cell r="Q7696">
            <v>0</v>
          </cell>
        </row>
        <row r="7697">
          <cell r="N7697"/>
          <cell r="O7697"/>
          <cell r="P7697"/>
          <cell r="Q7697">
            <v>0</v>
          </cell>
        </row>
        <row r="7698">
          <cell r="N7698"/>
          <cell r="O7698"/>
          <cell r="P7698"/>
          <cell r="Q7698">
            <v>0</v>
          </cell>
        </row>
        <row r="7699">
          <cell r="N7699"/>
          <cell r="O7699"/>
          <cell r="P7699"/>
          <cell r="Q7699">
            <v>0</v>
          </cell>
        </row>
        <row r="7700">
          <cell r="N7700"/>
          <cell r="O7700"/>
          <cell r="P7700"/>
          <cell r="Q7700">
            <v>0</v>
          </cell>
        </row>
        <row r="7701">
          <cell r="N7701"/>
          <cell r="O7701"/>
          <cell r="P7701"/>
          <cell r="Q7701">
            <v>0</v>
          </cell>
        </row>
        <row r="7702">
          <cell r="N7702"/>
          <cell r="O7702"/>
          <cell r="P7702"/>
          <cell r="Q7702">
            <v>0</v>
          </cell>
        </row>
        <row r="7703">
          <cell r="N7703"/>
          <cell r="O7703"/>
          <cell r="P7703"/>
          <cell r="Q7703">
            <v>0</v>
          </cell>
        </row>
        <row r="7704">
          <cell r="N7704"/>
          <cell r="O7704"/>
          <cell r="P7704"/>
          <cell r="Q7704">
            <v>0</v>
          </cell>
        </row>
        <row r="7705">
          <cell r="N7705"/>
          <cell r="O7705"/>
          <cell r="P7705"/>
          <cell r="Q7705">
            <v>0</v>
          </cell>
        </row>
        <row r="7706">
          <cell r="N7706"/>
          <cell r="O7706"/>
          <cell r="P7706"/>
          <cell r="Q7706">
            <v>0</v>
          </cell>
        </row>
        <row r="7707">
          <cell r="N7707"/>
          <cell r="O7707"/>
          <cell r="P7707"/>
          <cell r="Q7707">
            <v>0</v>
          </cell>
        </row>
        <row r="7708">
          <cell r="N7708"/>
          <cell r="O7708"/>
          <cell r="P7708"/>
          <cell r="Q7708">
            <v>0</v>
          </cell>
        </row>
        <row r="7709">
          <cell r="N7709"/>
          <cell r="O7709"/>
          <cell r="P7709"/>
          <cell r="Q7709">
            <v>0</v>
          </cell>
        </row>
        <row r="7710">
          <cell r="N7710"/>
          <cell r="O7710"/>
          <cell r="P7710"/>
          <cell r="Q7710">
            <v>0</v>
          </cell>
        </row>
        <row r="7711">
          <cell r="N7711"/>
          <cell r="O7711"/>
          <cell r="P7711"/>
          <cell r="Q7711">
            <v>0</v>
          </cell>
        </row>
        <row r="7712">
          <cell r="N7712"/>
          <cell r="O7712"/>
          <cell r="P7712"/>
          <cell r="Q7712">
            <v>0</v>
          </cell>
        </row>
        <row r="7713">
          <cell r="N7713"/>
          <cell r="O7713"/>
          <cell r="P7713"/>
          <cell r="Q7713">
            <v>0</v>
          </cell>
        </row>
        <row r="7714">
          <cell r="N7714"/>
          <cell r="O7714"/>
          <cell r="P7714"/>
          <cell r="Q7714">
            <v>0</v>
          </cell>
        </row>
        <row r="7715">
          <cell r="N7715"/>
          <cell r="O7715"/>
          <cell r="P7715"/>
          <cell r="Q7715">
            <v>0</v>
          </cell>
        </row>
        <row r="7716">
          <cell r="N7716"/>
          <cell r="O7716"/>
          <cell r="P7716"/>
          <cell r="Q7716">
            <v>0</v>
          </cell>
        </row>
        <row r="7717">
          <cell r="N7717"/>
          <cell r="O7717"/>
          <cell r="P7717"/>
          <cell r="Q7717">
            <v>0</v>
          </cell>
        </row>
        <row r="7718">
          <cell r="N7718"/>
          <cell r="O7718"/>
          <cell r="P7718"/>
          <cell r="Q7718">
            <v>0</v>
          </cell>
        </row>
        <row r="7719">
          <cell r="N7719"/>
          <cell r="O7719"/>
          <cell r="P7719"/>
          <cell r="Q7719">
            <v>0</v>
          </cell>
        </row>
        <row r="7720">
          <cell r="N7720"/>
          <cell r="O7720"/>
          <cell r="P7720"/>
          <cell r="Q7720">
            <v>0</v>
          </cell>
        </row>
        <row r="7721">
          <cell r="N7721"/>
          <cell r="O7721"/>
          <cell r="P7721"/>
          <cell r="Q7721">
            <v>0</v>
          </cell>
        </row>
        <row r="7722">
          <cell r="N7722"/>
          <cell r="O7722"/>
          <cell r="P7722"/>
          <cell r="Q7722">
            <v>0</v>
          </cell>
        </row>
        <row r="7723">
          <cell r="N7723"/>
          <cell r="O7723"/>
          <cell r="P7723"/>
          <cell r="Q7723">
            <v>0</v>
          </cell>
        </row>
        <row r="7724">
          <cell r="N7724"/>
          <cell r="O7724"/>
          <cell r="P7724"/>
          <cell r="Q7724">
            <v>0</v>
          </cell>
        </row>
        <row r="7725">
          <cell r="N7725"/>
          <cell r="O7725"/>
          <cell r="P7725"/>
          <cell r="Q7725">
            <v>0</v>
          </cell>
        </row>
        <row r="7726">
          <cell r="N7726"/>
          <cell r="O7726"/>
          <cell r="P7726"/>
          <cell r="Q7726">
            <v>0</v>
          </cell>
        </row>
        <row r="7727">
          <cell r="N7727"/>
          <cell r="O7727"/>
          <cell r="P7727"/>
          <cell r="Q7727">
            <v>0</v>
          </cell>
        </row>
        <row r="7728">
          <cell r="N7728"/>
          <cell r="O7728"/>
          <cell r="P7728"/>
          <cell r="Q7728">
            <v>0</v>
          </cell>
        </row>
        <row r="7729">
          <cell r="N7729"/>
          <cell r="O7729"/>
          <cell r="P7729"/>
          <cell r="Q7729">
            <v>0</v>
          </cell>
        </row>
        <row r="7730">
          <cell r="N7730"/>
          <cell r="O7730"/>
          <cell r="P7730"/>
          <cell r="Q7730">
            <v>0</v>
          </cell>
        </row>
        <row r="7731">
          <cell r="N7731"/>
          <cell r="O7731"/>
          <cell r="P7731"/>
          <cell r="Q7731">
            <v>0</v>
          </cell>
        </row>
        <row r="7732">
          <cell r="N7732"/>
          <cell r="O7732"/>
          <cell r="P7732"/>
          <cell r="Q7732">
            <v>0</v>
          </cell>
        </row>
        <row r="7733">
          <cell r="N7733"/>
          <cell r="O7733"/>
          <cell r="P7733"/>
          <cell r="Q7733">
            <v>0</v>
          </cell>
        </row>
        <row r="7734">
          <cell r="N7734"/>
          <cell r="O7734"/>
          <cell r="P7734"/>
          <cell r="Q7734">
            <v>0</v>
          </cell>
        </row>
        <row r="7735">
          <cell r="N7735"/>
          <cell r="O7735"/>
          <cell r="P7735"/>
          <cell r="Q7735">
            <v>0</v>
          </cell>
        </row>
        <row r="7736">
          <cell r="N7736"/>
          <cell r="O7736"/>
          <cell r="P7736"/>
          <cell r="Q7736">
            <v>0</v>
          </cell>
        </row>
        <row r="7737">
          <cell r="N7737"/>
          <cell r="O7737"/>
          <cell r="P7737"/>
          <cell r="Q7737">
            <v>0</v>
          </cell>
        </row>
        <row r="7738">
          <cell r="N7738"/>
          <cell r="O7738"/>
          <cell r="P7738"/>
          <cell r="Q7738">
            <v>0</v>
          </cell>
        </row>
        <row r="7739">
          <cell r="N7739"/>
          <cell r="O7739"/>
          <cell r="P7739"/>
          <cell r="Q7739">
            <v>0</v>
          </cell>
        </row>
        <row r="7740">
          <cell r="N7740"/>
          <cell r="O7740"/>
          <cell r="P7740"/>
          <cell r="Q7740">
            <v>0</v>
          </cell>
        </row>
        <row r="7741">
          <cell r="N7741"/>
          <cell r="O7741"/>
          <cell r="P7741"/>
          <cell r="Q7741">
            <v>0</v>
          </cell>
        </row>
        <row r="7742">
          <cell r="N7742"/>
          <cell r="O7742"/>
          <cell r="P7742"/>
          <cell r="Q7742">
            <v>0</v>
          </cell>
        </row>
        <row r="7743">
          <cell r="N7743"/>
          <cell r="O7743"/>
          <cell r="P7743"/>
          <cell r="Q7743">
            <v>0</v>
          </cell>
        </row>
        <row r="7744">
          <cell r="N7744"/>
          <cell r="O7744"/>
          <cell r="P7744"/>
          <cell r="Q7744">
            <v>0</v>
          </cell>
        </row>
        <row r="7745">
          <cell r="N7745"/>
          <cell r="O7745"/>
          <cell r="P7745"/>
          <cell r="Q7745">
            <v>0</v>
          </cell>
        </row>
        <row r="7746">
          <cell r="N7746"/>
          <cell r="O7746"/>
          <cell r="P7746"/>
          <cell r="Q7746">
            <v>0</v>
          </cell>
        </row>
        <row r="7747">
          <cell r="N7747"/>
          <cell r="O7747"/>
          <cell r="P7747"/>
          <cell r="Q7747">
            <v>0</v>
          </cell>
        </row>
        <row r="7748">
          <cell r="N7748"/>
          <cell r="O7748"/>
          <cell r="P7748"/>
          <cell r="Q7748">
            <v>0</v>
          </cell>
        </row>
        <row r="7749">
          <cell r="N7749"/>
          <cell r="O7749"/>
          <cell r="P7749"/>
          <cell r="Q7749">
            <v>0</v>
          </cell>
        </row>
        <row r="7750">
          <cell r="N7750"/>
          <cell r="O7750"/>
          <cell r="P7750"/>
          <cell r="Q7750">
            <v>0</v>
          </cell>
        </row>
        <row r="7751">
          <cell r="N7751"/>
          <cell r="O7751"/>
          <cell r="P7751"/>
          <cell r="Q7751">
            <v>0</v>
          </cell>
        </row>
        <row r="7752">
          <cell r="N7752"/>
          <cell r="O7752"/>
          <cell r="P7752"/>
          <cell r="Q7752">
            <v>0</v>
          </cell>
        </row>
        <row r="7753">
          <cell r="N7753"/>
          <cell r="O7753"/>
          <cell r="P7753"/>
          <cell r="Q7753">
            <v>0</v>
          </cell>
        </row>
        <row r="7754">
          <cell r="N7754"/>
          <cell r="O7754"/>
          <cell r="P7754"/>
          <cell r="Q7754">
            <v>0</v>
          </cell>
        </row>
        <row r="7755">
          <cell r="N7755"/>
          <cell r="O7755"/>
          <cell r="P7755"/>
          <cell r="Q7755">
            <v>0</v>
          </cell>
        </row>
        <row r="7756">
          <cell r="N7756"/>
          <cell r="O7756"/>
          <cell r="P7756"/>
          <cell r="Q7756">
            <v>0</v>
          </cell>
        </row>
        <row r="7757">
          <cell r="N7757"/>
          <cell r="O7757"/>
          <cell r="P7757"/>
          <cell r="Q7757">
            <v>0</v>
          </cell>
        </row>
        <row r="7758">
          <cell r="N7758"/>
          <cell r="O7758"/>
          <cell r="P7758"/>
          <cell r="Q7758">
            <v>0</v>
          </cell>
        </row>
        <row r="7759">
          <cell r="N7759"/>
          <cell r="O7759"/>
          <cell r="P7759"/>
          <cell r="Q7759">
            <v>0</v>
          </cell>
        </row>
        <row r="7760">
          <cell r="N7760"/>
          <cell r="O7760"/>
          <cell r="P7760"/>
          <cell r="Q7760">
            <v>0</v>
          </cell>
        </row>
        <row r="7761">
          <cell r="N7761"/>
          <cell r="O7761"/>
          <cell r="P7761"/>
          <cell r="Q7761">
            <v>0</v>
          </cell>
        </row>
        <row r="7762">
          <cell r="N7762"/>
          <cell r="O7762"/>
          <cell r="P7762"/>
          <cell r="Q7762">
            <v>0</v>
          </cell>
        </row>
        <row r="7763">
          <cell r="N7763"/>
          <cell r="O7763"/>
          <cell r="P7763"/>
          <cell r="Q7763">
            <v>0</v>
          </cell>
        </row>
        <row r="7764">
          <cell r="N7764"/>
          <cell r="O7764"/>
          <cell r="P7764"/>
          <cell r="Q7764">
            <v>0</v>
          </cell>
        </row>
        <row r="7765">
          <cell r="N7765"/>
          <cell r="O7765"/>
          <cell r="P7765"/>
          <cell r="Q7765">
            <v>0</v>
          </cell>
        </row>
        <row r="7766">
          <cell r="N7766"/>
          <cell r="O7766"/>
          <cell r="P7766"/>
          <cell r="Q7766">
            <v>0</v>
          </cell>
        </row>
        <row r="7767">
          <cell r="N7767"/>
          <cell r="O7767"/>
          <cell r="P7767"/>
          <cell r="Q7767">
            <v>0</v>
          </cell>
        </row>
        <row r="7768">
          <cell r="N7768"/>
          <cell r="O7768"/>
          <cell r="P7768"/>
          <cell r="Q7768">
            <v>0</v>
          </cell>
        </row>
        <row r="7769">
          <cell r="N7769"/>
          <cell r="O7769"/>
          <cell r="P7769"/>
          <cell r="Q7769">
            <v>0</v>
          </cell>
        </row>
        <row r="7770">
          <cell r="N7770"/>
          <cell r="O7770"/>
          <cell r="P7770"/>
          <cell r="Q7770">
            <v>0</v>
          </cell>
        </row>
        <row r="7771">
          <cell r="N7771"/>
          <cell r="O7771"/>
          <cell r="P7771"/>
          <cell r="Q7771">
            <v>0</v>
          </cell>
        </row>
        <row r="7772">
          <cell r="N7772"/>
          <cell r="O7772"/>
          <cell r="P7772"/>
          <cell r="Q7772">
            <v>0</v>
          </cell>
        </row>
        <row r="7773">
          <cell r="N7773"/>
          <cell r="O7773"/>
          <cell r="P7773"/>
          <cell r="Q7773">
            <v>0</v>
          </cell>
        </row>
        <row r="7774">
          <cell r="N7774"/>
          <cell r="O7774"/>
          <cell r="P7774"/>
          <cell r="Q7774">
            <v>0</v>
          </cell>
        </row>
        <row r="7775">
          <cell r="N7775"/>
          <cell r="O7775"/>
          <cell r="P7775"/>
          <cell r="Q7775">
            <v>0</v>
          </cell>
        </row>
        <row r="7776">
          <cell r="N7776"/>
          <cell r="O7776"/>
          <cell r="P7776"/>
          <cell r="Q7776">
            <v>0</v>
          </cell>
        </row>
        <row r="7777">
          <cell r="N7777"/>
          <cell r="O7777"/>
          <cell r="P7777"/>
          <cell r="Q7777">
            <v>0</v>
          </cell>
        </row>
        <row r="7778">
          <cell r="N7778"/>
          <cell r="O7778"/>
          <cell r="P7778"/>
          <cell r="Q7778">
            <v>0</v>
          </cell>
        </row>
        <row r="7779">
          <cell r="N7779"/>
          <cell r="O7779"/>
          <cell r="P7779"/>
          <cell r="Q7779">
            <v>0</v>
          </cell>
        </row>
        <row r="7780">
          <cell r="N7780"/>
          <cell r="O7780"/>
          <cell r="P7780"/>
          <cell r="Q7780">
            <v>0</v>
          </cell>
        </row>
        <row r="7781">
          <cell r="N7781"/>
          <cell r="O7781"/>
          <cell r="P7781"/>
          <cell r="Q7781">
            <v>0</v>
          </cell>
        </row>
        <row r="7782">
          <cell r="N7782"/>
          <cell r="O7782"/>
          <cell r="P7782"/>
          <cell r="Q7782">
            <v>0</v>
          </cell>
        </row>
        <row r="7783">
          <cell r="N7783"/>
          <cell r="O7783"/>
          <cell r="P7783"/>
          <cell r="Q7783">
            <v>0</v>
          </cell>
        </row>
        <row r="7784">
          <cell r="N7784"/>
          <cell r="O7784"/>
          <cell r="P7784"/>
          <cell r="Q7784">
            <v>0</v>
          </cell>
        </row>
        <row r="7785">
          <cell r="N7785"/>
          <cell r="O7785"/>
          <cell r="P7785"/>
          <cell r="Q7785">
            <v>0</v>
          </cell>
        </row>
        <row r="7786">
          <cell r="N7786"/>
          <cell r="O7786"/>
          <cell r="P7786"/>
          <cell r="Q7786">
            <v>0</v>
          </cell>
        </row>
        <row r="7787">
          <cell r="N7787"/>
          <cell r="O7787"/>
          <cell r="P7787"/>
          <cell r="Q7787">
            <v>0</v>
          </cell>
        </row>
        <row r="7788">
          <cell r="N7788"/>
          <cell r="O7788"/>
          <cell r="P7788"/>
          <cell r="Q7788">
            <v>0</v>
          </cell>
        </row>
        <row r="7789">
          <cell r="N7789"/>
          <cell r="O7789"/>
          <cell r="P7789"/>
          <cell r="Q7789">
            <v>0</v>
          </cell>
        </row>
        <row r="7790">
          <cell r="N7790"/>
          <cell r="O7790"/>
          <cell r="P7790"/>
          <cell r="Q7790">
            <v>0</v>
          </cell>
        </row>
        <row r="7791">
          <cell r="N7791"/>
          <cell r="O7791"/>
          <cell r="P7791"/>
          <cell r="Q7791">
            <v>0</v>
          </cell>
        </row>
        <row r="7792">
          <cell r="N7792"/>
          <cell r="O7792"/>
          <cell r="P7792"/>
          <cell r="Q7792">
            <v>0</v>
          </cell>
        </row>
        <row r="7793">
          <cell r="N7793"/>
          <cell r="O7793"/>
          <cell r="P7793"/>
          <cell r="Q7793">
            <v>0</v>
          </cell>
        </row>
        <row r="7794">
          <cell r="N7794"/>
          <cell r="O7794"/>
          <cell r="P7794"/>
          <cell r="Q7794">
            <v>0</v>
          </cell>
        </row>
        <row r="7795">
          <cell r="N7795"/>
          <cell r="O7795"/>
          <cell r="P7795"/>
          <cell r="Q7795">
            <v>0</v>
          </cell>
        </row>
        <row r="7796">
          <cell r="N7796"/>
          <cell r="O7796"/>
          <cell r="P7796"/>
          <cell r="Q7796">
            <v>0</v>
          </cell>
        </row>
        <row r="7797">
          <cell r="N7797"/>
          <cell r="O7797"/>
          <cell r="P7797"/>
          <cell r="Q7797">
            <v>0</v>
          </cell>
        </row>
        <row r="7798">
          <cell r="N7798"/>
          <cell r="O7798"/>
          <cell r="P7798"/>
          <cell r="Q7798">
            <v>0</v>
          </cell>
        </row>
        <row r="7799">
          <cell r="N7799"/>
          <cell r="O7799"/>
          <cell r="P7799"/>
          <cell r="Q7799">
            <v>0</v>
          </cell>
        </row>
        <row r="7800">
          <cell r="N7800"/>
          <cell r="O7800"/>
          <cell r="P7800"/>
          <cell r="Q7800">
            <v>0</v>
          </cell>
        </row>
        <row r="7801">
          <cell r="N7801"/>
          <cell r="O7801"/>
          <cell r="P7801"/>
          <cell r="Q7801">
            <v>0</v>
          </cell>
        </row>
        <row r="7802">
          <cell r="N7802"/>
          <cell r="O7802"/>
          <cell r="P7802"/>
          <cell r="Q7802">
            <v>0</v>
          </cell>
        </row>
        <row r="7803">
          <cell r="N7803"/>
          <cell r="O7803"/>
          <cell r="P7803"/>
          <cell r="Q7803">
            <v>0</v>
          </cell>
        </row>
        <row r="7804">
          <cell r="N7804"/>
          <cell r="O7804"/>
          <cell r="P7804"/>
          <cell r="Q7804">
            <v>0</v>
          </cell>
        </row>
        <row r="7805">
          <cell r="N7805"/>
          <cell r="O7805"/>
          <cell r="P7805"/>
          <cell r="Q7805">
            <v>0</v>
          </cell>
        </row>
        <row r="7806">
          <cell r="N7806"/>
          <cell r="O7806"/>
          <cell r="P7806"/>
          <cell r="Q7806">
            <v>0</v>
          </cell>
        </row>
        <row r="7807">
          <cell r="N7807"/>
          <cell r="O7807"/>
          <cell r="P7807"/>
          <cell r="Q7807">
            <v>0</v>
          </cell>
        </row>
        <row r="7808">
          <cell r="N7808"/>
          <cell r="O7808"/>
          <cell r="P7808"/>
          <cell r="Q7808">
            <v>0</v>
          </cell>
        </row>
        <row r="7809">
          <cell r="N7809"/>
          <cell r="O7809"/>
          <cell r="P7809"/>
          <cell r="Q7809">
            <v>0</v>
          </cell>
        </row>
        <row r="7810">
          <cell r="N7810"/>
          <cell r="O7810"/>
          <cell r="P7810"/>
          <cell r="Q7810">
            <v>0</v>
          </cell>
        </row>
        <row r="7811">
          <cell r="N7811"/>
          <cell r="O7811"/>
          <cell r="P7811"/>
          <cell r="Q7811">
            <v>0</v>
          </cell>
        </row>
        <row r="7812">
          <cell r="N7812"/>
          <cell r="O7812"/>
          <cell r="P7812"/>
          <cell r="Q7812">
            <v>0</v>
          </cell>
        </row>
        <row r="7813">
          <cell r="N7813"/>
          <cell r="O7813"/>
          <cell r="P7813"/>
          <cell r="Q7813">
            <v>0</v>
          </cell>
        </row>
        <row r="7814">
          <cell r="N7814"/>
          <cell r="O7814"/>
          <cell r="P7814"/>
          <cell r="Q7814">
            <v>0</v>
          </cell>
        </row>
        <row r="7815">
          <cell r="N7815"/>
          <cell r="O7815"/>
          <cell r="P7815"/>
          <cell r="Q7815">
            <v>0</v>
          </cell>
        </row>
        <row r="7816">
          <cell r="N7816"/>
          <cell r="O7816"/>
          <cell r="P7816"/>
          <cell r="Q7816">
            <v>0</v>
          </cell>
        </row>
        <row r="7817">
          <cell r="N7817"/>
          <cell r="O7817"/>
          <cell r="P7817"/>
          <cell r="Q7817">
            <v>0</v>
          </cell>
        </row>
        <row r="7818">
          <cell r="N7818"/>
          <cell r="O7818"/>
          <cell r="P7818"/>
          <cell r="Q7818">
            <v>0</v>
          </cell>
        </row>
        <row r="7819">
          <cell r="N7819"/>
          <cell r="O7819"/>
          <cell r="P7819"/>
          <cell r="Q7819">
            <v>0</v>
          </cell>
        </row>
        <row r="7820">
          <cell r="N7820"/>
          <cell r="O7820"/>
          <cell r="P7820"/>
          <cell r="Q7820">
            <v>0</v>
          </cell>
        </row>
        <row r="7821">
          <cell r="N7821"/>
          <cell r="O7821"/>
          <cell r="P7821"/>
          <cell r="Q7821">
            <v>0</v>
          </cell>
        </row>
        <row r="7822">
          <cell r="N7822"/>
          <cell r="O7822"/>
          <cell r="P7822"/>
          <cell r="Q7822">
            <v>0</v>
          </cell>
        </row>
        <row r="7823">
          <cell r="N7823"/>
          <cell r="O7823"/>
          <cell r="P7823"/>
          <cell r="Q7823">
            <v>0</v>
          </cell>
        </row>
        <row r="7824">
          <cell r="N7824"/>
          <cell r="O7824"/>
          <cell r="P7824"/>
          <cell r="Q7824">
            <v>0</v>
          </cell>
        </row>
        <row r="7825">
          <cell r="N7825"/>
          <cell r="O7825"/>
          <cell r="P7825"/>
          <cell r="Q7825">
            <v>0</v>
          </cell>
        </row>
        <row r="7826">
          <cell r="N7826"/>
          <cell r="O7826"/>
          <cell r="P7826"/>
          <cell r="Q7826">
            <v>0</v>
          </cell>
        </row>
        <row r="7827">
          <cell r="N7827"/>
          <cell r="O7827"/>
          <cell r="P7827"/>
          <cell r="Q7827">
            <v>0</v>
          </cell>
        </row>
        <row r="7828">
          <cell r="N7828"/>
          <cell r="O7828"/>
          <cell r="P7828"/>
          <cell r="Q7828">
            <v>0</v>
          </cell>
        </row>
        <row r="7829">
          <cell r="N7829"/>
          <cell r="O7829"/>
          <cell r="P7829"/>
          <cell r="Q7829">
            <v>0</v>
          </cell>
        </row>
        <row r="7830">
          <cell r="N7830"/>
          <cell r="O7830"/>
          <cell r="P7830"/>
          <cell r="Q7830">
            <v>0</v>
          </cell>
        </row>
        <row r="7831">
          <cell r="N7831"/>
          <cell r="O7831"/>
          <cell r="P7831"/>
          <cell r="Q7831">
            <v>0</v>
          </cell>
        </row>
        <row r="7832">
          <cell r="N7832"/>
          <cell r="O7832"/>
          <cell r="P7832"/>
          <cell r="Q7832">
            <v>0</v>
          </cell>
        </row>
        <row r="7833">
          <cell r="N7833"/>
          <cell r="O7833"/>
          <cell r="P7833"/>
          <cell r="Q7833">
            <v>0</v>
          </cell>
        </row>
        <row r="7834">
          <cell r="N7834"/>
          <cell r="O7834"/>
          <cell r="P7834"/>
          <cell r="Q7834">
            <v>0</v>
          </cell>
        </row>
        <row r="7835">
          <cell r="N7835"/>
          <cell r="O7835"/>
          <cell r="P7835"/>
          <cell r="Q7835">
            <v>0</v>
          </cell>
        </row>
        <row r="7836">
          <cell r="N7836"/>
          <cell r="O7836"/>
          <cell r="P7836"/>
          <cell r="Q7836">
            <v>0</v>
          </cell>
        </row>
        <row r="7837">
          <cell r="N7837"/>
          <cell r="O7837"/>
          <cell r="P7837"/>
          <cell r="Q7837">
            <v>0</v>
          </cell>
        </row>
        <row r="7838">
          <cell r="N7838"/>
          <cell r="O7838"/>
          <cell r="P7838"/>
          <cell r="Q7838">
            <v>0</v>
          </cell>
        </row>
        <row r="7839">
          <cell r="N7839"/>
          <cell r="O7839"/>
          <cell r="P7839"/>
          <cell r="Q7839">
            <v>0</v>
          </cell>
        </row>
        <row r="7840">
          <cell r="N7840"/>
          <cell r="O7840"/>
          <cell r="P7840"/>
          <cell r="Q7840">
            <v>0</v>
          </cell>
        </row>
        <row r="7841">
          <cell r="N7841"/>
          <cell r="O7841"/>
          <cell r="P7841"/>
          <cell r="Q7841">
            <v>0</v>
          </cell>
        </row>
        <row r="7842">
          <cell r="N7842"/>
          <cell r="O7842"/>
          <cell r="P7842"/>
          <cell r="Q7842">
            <v>0</v>
          </cell>
        </row>
        <row r="7843">
          <cell r="N7843"/>
          <cell r="O7843"/>
          <cell r="P7843"/>
          <cell r="Q7843">
            <v>0</v>
          </cell>
        </row>
        <row r="7844">
          <cell r="N7844"/>
          <cell r="O7844"/>
          <cell r="P7844"/>
          <cell r="Q7844">
            <v>0</v>
          </cell>
        </row>
        <row r="7845">
          <cell r="N7845"/>
          <cell r="O7845"/>
          <cell r="P7845"/>
          <cell r="Q7845">
            <v>0</v>
          </cell>
        </row>
        <row r="7846">
          <cell r="N7846"/>
          <cell r="O7846"/>
          <cell r="P7846"/>
          <cell r="Q7846">
            <v>0</v>
          </cell>
        </row>
        <row r="7847">
          <cell r="N7847"/>
          <cell r="O7847"/>
          <cell r="P7847"/>
          <cell r="Q7847">
            <v>0</v>
          </cell>
        </row>
        <row r="7848">
          <cell r="N7848"/>
          <cell r="O7848"/>
          <cell r="P7848"/>
          <cell r="Q7848">
            <v>0</v>
          </cell>
        </row>
        <row r="7849">
          <cell r="N7849"/>
          <cell r="O7849"/>
          <cell r="P7849"/>
          <cell r="Q7849">
            <v>0</v>
          </cell>
        </row>
        <row r="7850">
          <cell r="N7850"/>
          <cell r="O7850"/>
          <cell r="P7850"/>
          <cell r="Q7850">
            <v>0</v>
          </cell>
        </row>
        <row r="7851">
          <cell r="N7851"/>
          <cell r="O7851"/>
          <cell r="P7851"/>
          <cell r="Q7851">
            <v>0</v>
          </cell>
        </row>
        <row r="7852">
          <cell r="N7852"/>
          <cell r="O7852"/>
          <cell r="P7852"/>
          <cell r="Q7852">
            <v>0</v>
          </cell>
        </row>
        <row r="7853">
          <cell r="N7853"/>
          <cell r="O7853"/>
          <cell r="P7853"/>
          <cell r="Q7853">
            <v>0</v>
          </cell>
        </row>
        <row r="7854">
          <cell r="N7854"/>
          <cell r="O7854"/>
          <cell r="P7854"/>
          <cell r="Q7854">
            <v>0</v>
          </cell>
        </row>
        <row r="7855">
          <cell r="N7855"/>
          <cell r="O7855"/>
          <cell r="P7855"/>
          <cell r="Q7855">
            <v>0</v>
          </cell>
        </row>
        <row r="7856">
          <cell r="N7856"/>
          <cell r="O7856"/>
          <cell r="P7856"/>
          <cell r="Q7856">
            <v>0</v>
          </cell>
        </row>
        <row r="7857">
          <cell r="N7857"/>
          <cell r="O7857"/>
          <cell r="P7857"/>
          <cell r="Q7857">
            <v>0</v>
          </cell>
        </row>
        <row r="7858">
          <cell r="N7858"/>
          <cell r="O7858"/>
          <cell r="P7858"/>
          <cell r="Q7858">
            <v>0</v>
          </cell>
        </row>
        <row r="7859">
          <cell r="N7859"/>
          <cell r="O7859"/>
          <cell r="P7859"/>
          <cell r="Q7859">
            <v>0</v>
          </cell>
        </row>
        <row r="7860">
          <cell r="N7860"/>
          <cell r="O7860"/>
          <cell r="P7860"/>
          <cell r="Q7860">
            <v>0</v>
          </cell>
        </row>
        <row r="7861">
          <cell r="N7861"/>
          <cell r="O7861"/>
          <cell r="P7861"/>
          <cell r="Q7861">
            <v>0</v>
          </cell>
        </row>
        <row r="7862">
          <cell r="N7862"/>
          <cell r="O7862"/>
          <cell r="P7862"/>
          <cell r="Q7862">
            <v>0</v>
          </cell>
        </row>
        <row r="7863">
          <cell r="N7863"/>
          <cell r="O7863"/>
          <cell r="P7863"/>
          <cell r="Q7863">
            <v>0</v>
          </cell>
        </row>
        <row r="7864">
          <cell r="N7864"/>
          <cell r="O7864"/>
          <cell r="P7864"/>
          <cell r="Q7864">
            <v>0</v>
          </cell>
        </row>
        <row r="7865">
          <cell r="N7865"/>
          <cell r="O7865"/>
          <cell r="P7865"/>
          <cell r="Q7865">
            <v>0</v>
          </cell>
        </row>
        <row r="7866">
          <cell r="N7866"/>
          <cell r="O7866"/>
          <cell r="P7866"/>
          <cell r="Q7866">
            <v>0</v>
          </cell>
        </row>
        <row r="7867">
          <cell r="N7867"/>
          <cell r="O7867"/>
          <cell r="P7867"/>
          <cell r="Q7867">
            <v>0</v>
          </cell>
        </row>
        <row r="7868">
          <cell r="N7868"/>
          <cell r="O7868"/>
          <cell r="P7868"/>
          <cell r="Q7868">
            <v>0</v>
          </cell>
        </row>
        <row r="7869">
          <cell r="N7869"/>
          <cell r="O7869"/>
          <cell r="P7869"/>
          <cell r="Q7869">
            <v>0</v>
          </cell>
        </row>
        <row r="7870">
          <cell r="N7870"/>
          <cell r="O7870"/>
          <cell r="P7870"/>
          <cell r="Q7870">
            <v>0</v>
          </cell>
        </row>
        <row r="7871">
          <cell r="N7871"/>
          <cell r="O7871"/>
          <cell r="P7871"/>
          <cell r="Q7871">
            <v>0</v>
          </cell>
        </row>
        <row r="7872">
          <cell r="N7872"/>
          <cell r="O7872"/>
          <cell r="P7872"/>
          <cell r="Q7872">
            <v>0</v>
          </cell>
        </row>
        <row r="7873">
          <cell r="N7873"/>
          <cell r="O7873"/>
          <cell r="P7873"/>
          <cell r="Q7873">
            <v>0</v>
          </cell>
        </row>
        <row r="7874">
          <cell r="N7874"/>
          <cell r="O7874"/>
          <cell r="P7874"/>
          <cell r="Q7874">
            <v>0</v>
          </cell>
        </row>
        <row r="7875">
          <cell r="N7875"/>
          <cell r="O7875"/>
          <cell r="P7875"/>
          <cell r="Q7875">
            <v>0</v>
          </cell>
        </row>
        <row r="7876">
          <cell r="N7876"/>
          <cell r="O7876"/>
          <cell r="P7876"/>
          <cell r="Q7876">
            <v>0</v>
          </cell>
        </row>
        <row r="7877">
          <cell r="N7877"/>
          <cell r="O7877"/>
          <cell r="P7877"/>
          <cell r="Q7877">
            <v>0</v>
          </cell>
        </row>
        <row r="7878">
          <cell r="N7878"/>
          <cell r="O7878"/>
          <cell r="P7878"/>
          <cell r="Q7878">
            <v>0</v>
          </cell>
        </row>
        <row r="7879">
          <cell r="N7879"/>
          <cell r="O7879"/>
          <cell r="P7879"/>
          <cell r="Q7879">
            <v>0</v>
          </cell>
        </row>
        <row r="7880">
          <cell r="N7880"/>
          <cell r="O7880"/>
          <cell r="P7880"/>
          <cell r="Q7880">
            <v>0</v>
          </cell>
        </row>
        <row r="7881">
          <cell r="N7881"/>
          <cell r="O7881"/>
          <cell r="P7881"/>
          <cell r="Q7881">
            <v>0</v>
          </cell>
        </row>
        <row r="7882">
          <cell r="N7882"/>
          <cell r="O7882"/>
          <cell r="P7882"/>
          <cell r="Q7882">
            <v>0</v>
          </cell>
        </row>
        <row r="7883">
          <cell r="N7883"/>
          <cell r="O7883"/>
          <cell r="P7883"/>
          <cell r="Q7883">
            <v>0</v>
          </cell>
        </row>
        <row r="7884">
          <cell r="N7884"/>
          <cell r="O7884"/>
          <cell r="P7884"/>
          <cell r="Q7884">
            <v>0</v>
          </cell>
        </row>
        <row r="7885">
          <cell r="N7885"/>
          <cell r="O7885"/>
          <cell r="P7885"/>
          <cell r="Q7885">
            <v>0</v>
          </cell>
        </row>
        <row r="7886">
          <cell r="N7886"/>
          <cell r="O7886"/>
          <cell r="P7886"/>
          <cell r="Q7886">
            <v>0</v>
          </cell>
        </row>
        <row r="7887">
          <cell r="N7887"/>
          <cell r="O7887"/>
          <cell r="P7887"/>
          <cell r="Q7887">
            <v>0</v>
          </cell>
        </row>
        <row r="7888">
          <cell r="N7888"/>
          <cell r="O7888"/>
          <cell r="P7888"/>
          <cell r="Q7888">
            <v>0</v>
          </cell>
        </row>
        <row r="7889">
          <cell r="N7889"/>
          <cell r="O7889"/>
          <cell r="P7889"/>
          <cell r="Q7889">
            <v>0</v>
          </cell>
        </row>
        <row r="7890">
          <cell r="N7890"/>
          <cell r="O7890"/>
          <cell r="P7890"/>
          <cell r="Q7890">
            <v>0</v>
          </cell>
        </row>
        <row r="7891">
          <cell r="N7891"/>
          <cell r="O7891"/>
          <cell r="P7891"/>
          <cell r="Q7891">
            <v>0</v>
          </cell>
        </row>
        <row r="7892">
          <cell r="N7892"/>
          <cell r="O7892"/>
          <cell r="P7892"/>
          <cell r="Q7892">
            <v>0</v>
          </cell>
        </row>
        <row r="7893">
          <cell r="N7893"/>
          <cell r="O7893"/>
          <cell r="P7893"/>
          <cell r="Q7893">
            <v>0</v>
          </cell>
        </row>
        <row r="7894">
          <cell r="N7894"/>
          <cell r="O7894"/>
          <cell r="P7894"/>
          <cell r="Q7894">
            <v>0</v>
          </cell>
        </row>
        <row r="7895">
          <cell r="N7895"/>
          <cell r="O7895"/>
          <cell r="P7895"/>
          <cell r="Q7895">
            <v>0</v>
          </cell>
        </row>
        <row r="7896">
          <cell r="N7896"/>
          <cell r="O7896"/>
          <cell r="P7896"/>
          <cell r="Q7896">
            <v>0</v>
          </cell>
        </row>
        <row r="7897">
          <cell r="N7897"/>
          <cell r="O7897"/>
          <cell r="P7897"/>
          <cell r="Q7897">
            <v>0</v>
          </cell>
        </row>
        <row r="7898">
          <cell r="N7898"/>
          <cell r="O7898"/>
          <cell r="P7898"/>
          <cell r="Q7898">
            <v>0</v>
          </cell>
        </row>
        <row r="7899">
          <cell r="N7899"/>
          <cell r="O7899"/>
          <cell r="P7899"/>
          <cell r="Q7899">
            <v>0</v>
          </cell>
        </row>
        <row r="7900">
          <cell r="N7900"/>
          <cell r="O7900"/>
          <cell r="P7900"/>
          <cell r="Q7900">
            <v>0</v>
          </cell>
        </row>
        <row r="7901">
          <cell r="N7901"/>
          <cell r="O7901"/>
          <cell r="P7901"/>
          <cell r="Q7901">
            <v>0</v>
          </cell>
        </row>
        <row r="7902">
          <cell r="N7902"/>
          <cell r="O7902"/>
          <cell r="P7902"/>
          <cell r="Q7902">
            <v>0</v>
          </cell>
        </row>
        <row r="7903">
          <cell r="N7903"/>
          <cell r="O7903"/>
          <cell r="P7903"/>
          <cell r="Q7903">
            <v>0</v>
          </cell>
        </row>
        <row r="7904">
          <cell r="N7904"/>
          <cell r="O7904"/>
          <cell r="P7904"/>
          <cell r="Q7904">
            <v>0</v>
          </cell>
        </row>
        <row r="7905">
          <cell r="N7905"/>
          <cell r="O7905"/>
          <cell r="P7905"/>
          <cell r="Q7905">
            <v>0</v>
          </cell>
        </row>
        <row r="7906">
          <cell r="N7906"/>
          <cell r="O7906"/>
          <cell r="P7906"/>
          <cell r="Q7906">
            <v>0</v>
          </cell>
        </row>
        <row r="7907">
          <cell r="N7907"/>
          <cell r="O7907"/>
          <cell r="P7907"/>
          <cell r="Q7907">
            <v>0</v>
          </cell>
        </row>
        <row r="7908">
          <cell r="N7908"/>
          <cell r="O7908"/>
          <cell r="P7908"/>
          <cell r="Q7908">
            <v>0</v>
          </cell>
        </row>
        <row r="7909">
          <cell r="N7909"/>
          <cell r="O7909"/>
          <cell r="P7909"/>
          <cell r="Q7909">
            <v>0</v>
          </cell>
        </row>
        <row r="7910">
          <cell r="N7910"/>
          <cell r="O7910"/>
          <cell r="P7910"/>
          <cell r="Q7910">
            <v>0</v>
          </cell>
        </row>
        <row r="7911">
          <cell r="N7911"/>
          <cell r="O7911"/>
          <cell r="P7911"/>
          <cell r="Q7911">
            <v>0</v>
          </cell>
        </row>
        <row r="7912">
          <cell r="N7912"/>
          <cell r="O7912"/>
          <cell r="P7912"/>
          <cell r="Q7912">
            <v>0</v>
          </cell>
        </row>
        <row r="7913">
          <cell r="N7913"/>
          <cell r="O7913"/>
          <cell r="P7913"/>
          <cell r="Q7913">
            <v>0</v>
          </cell>
        </row>
        <row r="7914">
          <cell r="N7914"/>
          <cell r="O7914"/>
          <cell r="P7914"/>
          <cell r="Q7914">
            <v>0</v>
          </cell>
        </row>
        <row r="7915">
          <cell r="N7915"/>
          <cell r="O7915"/>
          <cell r="P7915"/>
          <cell r="Q7915">
            <v>0</v>
          </cell>
        </row>
        <row r="7916">
          <cell r="N7916"/>
          <cell r="O7916"/>
          <cell r="P7916"/>
          <cell r="Q7916">
            <v>0</v>
          </cell>
        </row>
        <row r="7917">
          <cell r="N7917"/>
          <cell r="O7917"/>
          <cell r="P7917"/>
          <cell r="Q7917">
            <v>0</v>
          </cell>
        </row>
        <row r="7918">
          <cell r="N7918"/>
          <cell r="O7918"/>
          <cell r="P7918"/>
          <cell r="Q7918">
            <v>0</v>
          </cell>
        </row>
        <row r="7919">
          <cell r="N7919"/>
          <cell r="O7919"/>
          <cell r="P7919"/>
          <cell r="Q7919">
            <v>0</v>
          </cell>
        </row>
        <row r="7920">
          <cell r="N7920"/>
          <cell r="O7920"/>
          <cell r="P7920"/>
          <cell r="Q7920">
            <v>0</v>
          </cell>
        </row>
        <row r="7921">
          <cell r="N7921"/>
          <cell r="O7921"/>
          <cell r="P7921"/>
          <cell r="Q7921">
            <v>0</v>
          </cell>
        </row>
        <row r="7922">
          <cell r="N7922"/>
          <cell r="O7922"/>
          <cell r="P7922"/>
          <cell r="Q7922">
            <v>0</v>
          </cell>
        </row>
        <row r="7923">
          <cell r="N7923"/>
          <cell r="O7923"/>
          <cell r="P7923"/>
          <cell r="Q7923">
            <v>0</v>
          </cell>
        </row>
        <row r="7924">
          <cell r="N7924"/>
          <cell r="O7924"/>
          <cell r="P7924"/>
          <cell r="Q7924">
            <v>0</v>
          </cell>
        </row>
        <row r="7925">
          <cell r="N7925"/>
          <cell r="O7925"/>
          <cell r="P7925"/>
          <cell r="Q7925">
            <v>0</v>
          </cell>
        </row>
        <row r="7926">
          <cell r="N7926"/>
          <cell r="O7926"/>
          <cell r="P7926"/>
          <cell r="Q7926">
            <v>0</v>
          </cell>
        </row>
        <row r="7927">
          <cell r="N7927"/>
          <cell r="O7927"/>
          <cell r="P7927"/>
          <cell r="Q7927">
            <v>0</v>
          </cell>
        </row>
        <row r="7928">
          <cell r="N7928"/>
          <cell r="O7928"/>
          <cell r="P7928"/>
          <cell r="Q7928">
            <v>0</v>
          </cell>
        </row>
        <row r="7929">
          <cell r="N7929"/>
          <cell r="O7929"/>
          <cell r="P7929"/>
          <cell r="Q7929">
            <v>0</v>
          </cell>
        </row>
        <row r="7930">
          <cell r="N7930"/>
          <cell r="O7930"/>
          <cell r="P7930"/>
          <cell r="Q7930">
            <v>0</v>
          </cell>
        </row>
        <row r="7931">
          <cell r="N7931"/>
          <cell r="O7931"/>
          <cell r="P7931"/>
          <cell r="Q7931">
            <v>0</v>
          </cell>
        </row>
        <row r="7932">
          <cell r="N7932"/>
          <cell r="O7932"/>
          <cell r="P7932"/>
          <cell r="Q7932">
            <v>0</v>
          </cell>
        </row>
        <row r="7933">
          <cell r="N7933"/>
          <cell r="O7933"/>
          <cell r="P7933"/>
          <cell r="Q7933">
            <v>0</v>
          </cell>
        </row>
        <row r="7934">
          <cell r="N7934"/>
          <cell r="O7934"/>
          <cell r="P7934"/>
          <cell r="Q7934">
            <v>0</v>
          </cell>
        </row>
        <row r="7935">
          <cell r="N7935"/>
          <cell r="O7935"/>
          <cell r="P7935"/>
          <cell r="Q7935">
            <v>0</v>
          </cell>
        </row>
        <row r="7936">
          <cell r="N7936"/>
          <cell r="O7936"/>
          <cell r="P7936"/>
          <cell r="Q7936">
            <v>0</v>
          </cell>
        </row>
        <row r="7937">
          <cell r="N7937"/>
          <cell r="O7937"/>
          <cell r="P7937"/>
          <cell r="Q7937">
            <v>0</v>
          </cell>
        </row>
        <row r="7938">
          <cell r="N7938"/>
          <cell r="O7938"/>
          <cell r="P7938"/>
          <cell r="Q7938">
            <v>0</v>
          </cell>
        </row>
        <row r="7939">
          <cell r="N7939"/>
          <cell r="O7939"/>
          <cell r="P7939"/>
          <cell r="Q7939">
            <v>0</v>
          </cell>
        </row>
        <row r="7940">
          <cell r="N7940"/>
          <cell r="O7940"/>
          <cell r="P7940"/>
          <cell r="Q7940">
            <v>0</v>
          </cell>
        </row>
        <row r="7941">
          <cell r="N7941"/>
          <cell r="O7941"/>
          <cell r="P7941"/>
          <cell r="Q7941">
            <v>0</v>
          </cell>
        </row>
        <row r="7942">
          <cell r="N7942"/>
          <cell r="O7942"/>
          <cell r="P7942"/>
          <cell r="Q7942">
            <v>0</v>
          </cell>
        </row>
        <row r="7943">
          <cell r="N7943"/>
          <cell r="O7943"/>
          <cell r="P7943"/>
          <cell r="Q7943">
            <v>0</v>
          </cell>
        </row>
        <row r="7944">
          <cell r="N7944"/>
          <cell r="O7944"/>
          <cell r="P7944"/>
          <cell r="Q7944">
            <v>0</v>
          </cell>
        </row>
        <row r="7945">
          <cell r="N7945"/>
          <cell r="O7945"/>
          <cell r="P7945"/>
          <cell r="Q7945">
            <v>0</v>
          </cell>
        </row>
        <row r="7946">
          <cell r="N7946"/>
          <cell r="O7946"/>
          <cell r="P7946"/>
          <cell r="Q7946">
            <v>0</v>
          </cell>
        </row>
        <row r="7947">
          <cell r="N7947"/>
          <cell r="O7947"/>
          <cell r="P7947"/>
          <cell r="Q7947">
            <v>0</v>
          </cell>
        </row>
        <row r="7948">
          <cell r="N7948"/>
          <cell r="O7948"/>
          <cell r="P7948"/>
          <cell r="Q7948">
            <v>0</v>
          </cell>
        </row>
        <row r="7949">
          <cell r="N7949"/>
          <cell r="O7949"/>
          <cell r="P7949"/>
          <cell r="Q7949">
            <v>0</v>
          </cell>
        </row>
        <row r="7950">
          <cell r="N7950"/>
          <cell r="O7950"/>
          <cell r="P7950"/>
          <cell r="Q7950">
            <v>0</v>
          </cell>
        </row>
        <row r="7951">
          <cell r="N7951"/>
          <cell r="O7951"/>
          <cell r="P7951"/>
          <cell r="Q7951">
            <v>0</v>
          </cell>
        </row>
        <row r="7952">
          <cell r="N7952"/>
          <cell r="O7952"/>
          <cell r="P7952"/>
          <cell r="Q7952">
            <v>0</v>
          </cell>
        </row>
        <row r="7953">
          <cell r="N7953"/>
          <cell r="O7953"/>
          <cell r="P7953"/>
          <cell r="Q7953">
            <v>0</v>
          </cell>
        </row>
        <row r="7954">
          <cell r="N7954"/>
          <cell r="O7954"/>
          <cell r="P7954"/>
          <cell r="Q7954">
            <v>0</v>
          </cell>
        </row>
        <row r="7955">
          <cell r="N7955"/>
          <cell r="O7955"/>
          <cell r="P7955"/>
          <cell r="Q7955">
            <v>0</v>
          </cell>
        </row>
        <row r="7956">
          <cell r="N7956"/>
          <cell r="O7956"/>
          <cell r="P7956"/>
          <cell r="Q7956">
            <v>0</v>
          </cell>
        </row>
        <row r="7957">
          <cell r="N7957"/>
          <cell r="O7957"/>
          <cell r="P7957"/>
          <cell r="Q7957">
            <v>0</v>
          </cell>
        </row>
        <row r="7958">
          <cell r="N7958"/>
          <cell r="O7958"/>
          <cell r="P7958"/>
          <cell r="Q7958">
            <v>0</v>
          </cell>
        </row>
        <row r="7959">
          <cell r="N7959"/>
          <cell r="O7959"/>
          <cell r="P7959"/>
          <cell r="Q7959">
            <v>0</v>
          </cell>
        </row>
        <row r="7960">
          <cell r="N7960"/>
          <cell r="O7960"/>
          <cell r="P7960"/>
          <cell r="Q7960">
            <v>0</v>
          </cell>
        </row>
        <row r="7961">
          <cell r="N7961"/>
          <cell r="O7961"/>
          <cell r="P7961"/>
          <cell r="Q7961">
            <v>0</v>
          </cell>
        </row>
        <row r="7962">
          <cell r="N7962"/>
          <cell r="O7962"/>
          <cell r="P7962"/>
          <cell r="Q7962">
            <v>0</v>
          </cell>
        </row>
        <row r="7963">
          <cell r="N7963"/>
          <cell r="O7963"/>
          <cell r="P7963"/>
          <cell r="Q7963">
            <v>0</v>
          </cell>
        </row>
        <row r="7964">
          <cell r="N7964"/>
          <cell r="O7964"/>
          <cell r="P7964"/>
          <cell r="Q7964">
            <v>0</v>
          </cell>
        </row>
        <row r="7965">
          <cell r="N7965"/>
          <cell r="O7965"/>
          <cell r="P7965"/>
          <cell r="Q7965">
            <v>0</v>
          </cell>
        </row>
        <row r="7966">
          <cell r="N7966"/>
          <cell r="O7966"/>
          <cell r="P7966"/>
          <cell r="Q7966">
            <v>0</v>
          </cell>
        </row>
        <row r="7967">
          <cell r="N7967"/>
          <cell r="O7967"/>
          <cell r="P7967"/>
          <cell r="Q7967">
            <v>0</v>
          </cell>
        </row>
        <row r="7968">
          <cell r="N7968"/>
          <cell r="O7968"/>
          <cell r="P7968"/>
          <cell r="Q7968">
            <v>0</v>
          </cell>
        </row>
        <row r="7969">
          <cell r="N7969"/>
          <cell r="O7969"/>
          <cell r="P7969"/>
          <cell r="Q7969">
            <v>0</v>
          </cell>
        </row>
        <row r="7970">
          <cell r="N7970"/>
          <cell r="O7970"/>
          <cell r="P7970"/>
          <cell r="Q7970">
            <v>0</v>
          </cell>
        </row>
        <row r="7971">
          <cell r="N7971"/>
          <cell r="O7971"/>
          <cell r="P7971"/>
          <cell r="Q7971">
            <v>0</v>
          </cell>
        </row>
        <row r="7972">
          <cell r="N7972"/>
          <cell r="O7972"/>
          <cell r="P7972"/>
          <cell r="Q7972">
            <v>0</v>
          </cell>
        </row>
        <row r="7973">
          <cell r="N7973"/>
          <cell r="O7973"/>
          <cell r="P7973"/>
          <cell r="Q7973">
            <v>0</v>
          </cell>
        </row>
        <row r="7974">
          <cell r="N7974"/>
          <cell r="O7974"/>
          <cell r="P7974"/>
          <cell r="Q7974">
            <v>0</v>
          </cell>
        </row>
        <row r="7975">
          <cell r="N7975"/>
          <cell r="O7975"/>
          <cell r="P7975"/>
          <cell r="Q7975">
            <v>0</v>
          </cell>
        </row>
        <row r="7976">
          <cell r="N7976"/>
          <cell r="O7976"/>
          <cell r="P7976"/>
          <cell r="Q7976">
            <v>0</v>
          </cell>
        </row>
        <row r="7977">
          <cell r="N7977"/>
          <cell r="O7977"/>
          <cell r="P7977"/>
          <cell r="Q7977">
            <v>0</v>
          </cell>
        </row>
        <row r="7978">
          <cell r="N7978"/>
          <cell r="O7978"/>
          <cell r="P7978"/>
          <cell r="Q7978">
            <v>0</v>
          </cell>
        </row>
        <row r="7979">
          <cell r="N7979"/>
          <cell r="O7979"/>
          <cell r="P7979"/>
          <cell r="Q7979">
            <v>0</v>
          </cell>
        </row>
        <row r="7980">
          <cell r="N7980"/>
          <cell r="O7980"/>
          <cell r="P7980"/>
          <cell r="Q7980">
            <v>0</v>
          </cell>
        </row>
        <row r="7981">
          <cell r="N7981"/>
          <cell r="O7981"/>
          <cell r="P7981"/>
          <cell r="Q7981">
            <v>0</v>
          </cell>
        </row>
        <row r="7982">
          <cell r="N7982"/>
          <cell r="O7982"/>
          <cell r="P7982"/>
          <cell r="Q7982">
            <v>0</v>
          </cell>
        </row>
        <row r="7983">
          <cell r="N7983"/>
          <cell r="O7983"/>
          <cell r="P7983"/>
          <cell r="Q7983">
            <v>0</v>
          </cell>
        </row>
        <row r="7984">
          <cell r="N7984"/>
          <cell r="O7984"/>
          <cell r="P7984"/>
          <cell r="Q7984">
            <v>0</v>
          </cell>
        </row>
        <row r="7985">
          <cell r="N7985"/>
          <cell r="O7985"/>
          <cell r="P7985"/>
          <cell r="Q7985">
            <v>0</v>
          </cell>
        </row>
        <row r="7986">
          <cell r="N7986"/>
          <cell r="O7986"/>
          <cell r="P7986"/>
          <cell r="Q7986">
            <v>0</v>
          </cell>
        </row>
        <row r="7987">
          <cell r="N7987"/>
          <cell r="O7987"/>
          <cell r="P7987"/>
          <cell r="Q7987">
            <v>0</v>
          </cell>
        </row>
        <row r="7988">
          <cell r="N7988"/>
          <cell r="O7988"/>
          <cell r="P7988"/>
          <cell r="Q7988">
            <v>0</v>
          </cell>
        </row>
        <row r="7989">
          <cell r="N7989"/>
          <cell r="O7989"/>
          <cell r="P7989"/>
          <cell r="Q7989">
            <v>0</v>
          </cell>
        </row>
        <row r="7990">
          <cell r="N7990"/>
          <cell r="O7990"/>
          <cell r="P7990"/>
          <cell r="Q7990">
            <v>0</v>
          </cell>
        </row>
        <row r="7991">
          <cell r="N7991"/>
          <cell r="O7991"/>
          <cell r="P7991"/>
          <cell r="Q7991">
            <v>0</v>
          </cell>
        </row>
        <row r="7992">
          <cell r="N7992"/>
          <cell r="O7992"/>
          <cell r="P7992"/>
          <cell r="Q7992">
            <v>0</v>
          </cell>
        </row>
        <row r="7993">
          <cell r="N7993"/>
          <cell r="O7993"/>
          <cell r="P7993"/>
          <cell r="Q7993">
            <v>0</v>
          </cell>
        </row>
        <row r="7994">
          <cell r="N7994"/>
          <cell r="O7994"/>
          <cell r="P7994"/>
          <cell r="Q7994">
            <v>0</v>
          </cell>
        </row>
        <row r="7995">
          <cell r="N7995"/>
          <cell r="O7995"/>
          <cell r="P7995"/>
          <cell r="Q7995">
            <v>0</v>
          </cell>
        </row>
        <row r="7996">
          <cell r="N7996"/>
          <cell r="O7996"/>
          <cell r="P7996"/>
          <cell r="Q7996">
            <v>0</v>
          </cell>
        </row>
        <row r="7997">
          <cell r="N7997"/>
          <cell r="O7997"/>
          <cell r="P7997"/>
          <cell r="Q7997">
            <v>0</v>
          </cell>
        </row>
        <row r="7998">
          <cell r="N7998"/>
          <cell r="O7998"/>
          <cell r="P7998"/>
          <cell r="Q7998">
            <v>0</v>
          </cell>
        </row>
        <row r="7999">
          <cell r="N7999"/>
          <cell r="O7999"/>
          <cell r="P7999"/>
          <cell r="Q7999">
            <v>0</v>
          </cell>
        </row>
        <row r="8000">
          <cell r="N8000"/>
          <cell r="O8000"/>
          <cell r="P8000"/>
          <cell r="Q8000">
            <v>0</v>
          </cell>
        </row>
        <row r="8001">
          <cell r="N8001"/>
          <cell r="O8001"/>
          <cell r="P8001"/>
          <cell r="Q8001">
            <v>0</v>
          </cell>
        </row>
        <row r="8002">
          <cell r="N8002"/>
          <cell r="O8002"/>
          <cell r="P8002"/>
          <cell r="Q8002">
            <v>0</v>
          </cell>
        </row>
        <row r="8003">
          <cell r="N8003"/>
          <cell r="O8003"/>
          <cell r="P8003"/>
          <cell r="Q8003">
            <v>0</v>
          </cell>
        </row>
        <row r="8004">
          <cell r="N8004"/>
          <cell r="O8004"/>
          <cell r="P8004"/>
          <cell r="Q8004">
            <v>0</v>
          </cell>
        </row>
        <row r="8005">
          <cell r="N8005"/>
          <cell r="O8005"/>
          <cell r="P8005"/>
          <cell r="Q8005">
            <v>0</v>
          </cell>
        </row>
        <row r="8006">
          <cell r="N8006"/>
          <cell r="O8006"/>
          <cell r="P8006"/>
          <cell r="Q8006">
            <v>0</v>
          </cell>
        </row>
        <row r="8007">
          <cell r="N8007"/>
          <cell r="O8007"/>
          <cell r="P8007"/>
          <cell r="Q8007">
            <v>0</v>
          </cell>
        </row>
        <row r="8008">
          <cell r="N8008"/>
          <cell r="O8008"/>
          <cell r="P8008"/>
          <cell r="Q8008">
            <v>0</v>
          </cell>
        </row>
        <row r="8009">
          <cell r="N8009"/>
          <cell r="O8009"/>
          <cell r="P8009"/>
          <cell r="Q8009">
            <v>0</v>
          </cell>
        </row>
        <row r="8010">
          <cell r="N8010"/>
          <cell r="O8010"/>
          <cell r="P8010"/>
          <cell r="Q8010">
            <v>0</v>
          </cell>
        </row>
        <row r="8011">
          <cell r="N8011"/>
          <cell r="O8011"/>
          <cell r="P8011"/>
          <cell r="Q8011">
            <v>0</v>
          </cell>
        </row>
        <row r="8012">
          <cell r="N8012"/>
          <cell r="O8012"/>
          <cell r="P8012"/>
          <cell r="Q8012">
            <v>0</v>
          </cell>
        </row>
        <row r="8013">
          <cell r="N8013"/>
          <cell r="O8013"/>
          <cell r="P8013"/>
          <cell r="Q8013">
            <v>0</v>
          </cell>
        </row>
        <row r="8014">
          <cell r="N8014"/>
          <cell r="O8014"/>
          <cell r="P8014"/>
          <cell r="Q8014">
            <v>0</v>
          </cell>
        </row>
        <row r="8015">
          <cell r="N8015"/>
          <cell r="O8015"/>
          <cell r="P8015"/>
          <cell r="Q8015">
            <v>0</v>
          </cell>
        </row>
        <row r="8016">
          <cell r="N8016"/>
          <cell r="O8016"/>
          <cell r="P8016"/>
          <cell r="Q8016">
            <v>0</v>
          </cell>
        </row>
        <row r="8017">
          <cell r="N8017"/>
          <cell r="O8017"/>
          <cell r="P8017"/>
          <cell r="Q8017">
            <v>0</v>
          </cell>
        </row>
        <row r="8018">
          <cell r="N8018"/>
          <cell r="O8018"/>
          <cell r="P8018"/>
          <cell r="Q8018">
            <v>0</v>
          </cell>
        </row>
        <row r="8019">
          <cell r="N8019"/>
          <cell r="O8019"/>
          <cell r="P8019"/>
          <cell r="Q8019">
            <v>0</v>
          </cell>
        </row>
        <row r="8020">
          <cell r="N8020"/>
          <cell r="O8020"/>
          <cell r="P8020"/>
          <cell r="Q8020">
            <v>0</v>
          </cell>
        </row>
        <row r="8021">
          <cell r="N8021"/>
          <cell r="O8021"/>
          <cell r="P8021"/>
          <cell r="Q8021">
            <v>0</v>
          </cell>
        </row>
        <row r="8022">
          <cell r="N8022"/>
          <cell r="O8022"/>
          <cell r="P8022"/>
          <cell r="Q8022">
            <v>0</v>
          </cell>
        </row>
        <row r="8023">
          <cell r="N8023"/>
          <cell r="O8023"/>
          <cell r="P8023"/>
          <cell r="Q8023">
            <v>0</v>
          </cell>
        </row>
        <row r="8024">
          <cell r="N8024"/>
          <cell r="O8024"/>
          <cell r="P8024"/>
          <cell r="Q8024">
            <v>0</v>
          </cell>
        </row>
        <row r="8025">
          <cell r="N8025"/>
          <cell r="O8025"/>
          <cell r="P8025"/>
          <cell r="Q8025">
            <v>0</v>
          </cell>
        </row>
        <row r="8026">
          <cell r="N8026"/>
          <cell r="O8026"/>
          <cell r="P8026"/>
          <cell r="Q8026">
            <v>0</v>
          </cell>
        </row>
        <row r="8027">
          <cell r="N8027"/>
          <cell r="O8027"/>
          <cell r="P8027"/>
          <cell r="Q8027">
            <v>0</v>
          </cell>
        </row>
        <row r="8028">
          <cell r="N8028"/>
          <cell r="O8028"/>
          <cell r="P8028"/>
          <cell r="Q8028">
            <v>0</v>
          </cell>
        </row>
        <row r="8029">
          <cell r="N8029"/>
          <cell r="O8029"/>
          <cell r="P8029"/>
          <cell r="Q8029">
            <v>0</v>
          </cell>
        </row>
        <row r="8030">
          <cell r="N8030"/>
          <cell r="O8030"/>
          <cell r="P8030"/>
          <cell r="Q8030">
            <v>0</v>
          </cell>
        </row>
        <row r="8031">
          <cell r="N8031"/>
          <cell r="O8031"/>
          <cell r="P8031"/>
          <cell r="Q8031">
            <v>0</v>
          </cell>
        </row>
        <row r="8032">
          <cell r="N8032"/>
          <cell r="O8032"/>
          <cell r="P8032"/>
          <cell r="Q8032">
            <v>0</v>
          </cell>
        </row>
        <row r="8033">
          <cell r="N8033"/>
          <cell r="O8033"/>
          <cell r="P8033"/>
          <cell r="Q8033">
            <v>0</v>
          </cell>
        </row>
        <row r="8034">
          <cell r="N8034"/>
          <cell r="O8034"/>
          <cell r="P8034"/>
          <cell r="Q8034">
            <v>0</v>
          </cell>
        </row>
        <row r="8035">
          <cell r="N8035"/>
          <cell r="O8035"/>
          <cell r="P8035"/>
          <cell r="Q8035">
            <v>0</v>
          </cell>
        </row>
        <row r="8036">
          <cell r="N8036"/>
          <cell r="O8036"/>
          <cell r="P8036"/>
          <cell r="Q8036">
            <v>0</v>
          </cell>
        </row>
        <row r="8037">
          <cell r="N8037"/>
          <cell r="O8037"/>
          <cell r="P8037"/>
          <cell r="Q8037">
            <v>0</v>
          </cell>
        </row>
        <row r="8038">
          <cell r="N8038"/>
          <cell r="O8038"/>
          <cell r="P8038"/>
          <cell r="Q8038">
            <v>0</v>
          </cell>
        </row>
        <row r="8039">
          <cell r="N8039"/>
          <cell r="O8039"/>
          <cell r="P8039"/>
          <cell r="Q8039">
            <v>0</v>
          </cell>
        </row>
        <row r="8040">
          <cell r="N8040"/>
          <cell r="O8040"/>
          <cell r="P8040"/>
          <cell r="Q8040">
            <v>0</v>
          </cell>
        </row>
        <row r="8041">
          <cell r="N8041"/>
          <cell r="O8041"/>
          <cell r="P8041"/>
          <cell r="Q8041">
            <v>0</v>
          </cell>
        </row>
        <row r="8042">
          <cell r="N8042"/>
          <cell r="O8042"/>
          <cell r="P8042"/>
          <cell r="Q8042">
            <v>0</v>
          </cell>
        </row>
        <row r="8043">
          <cell r="N8043"/>
          <cell r="O8043"/>
          <cell r="P8043"/>
          <cell r="Q8043">
            <v>0</v>
          </cell>
        </row>
        <row r="8044">
          <cell r="N8044"/>
          <cell r="O8044"/>
          <cell r="P8044"/>
          <cell r="Q8044">
            <v>0</v>
          </cell>
        </row>
        <row r="8045">
          <cell r="N8045"/>
          <cell r="O8045"/>
          <cell r="P8045"/>
          <cell r="Q8045">
            <v>0</v>
          </cell>
        </row>
        <row r="8046">
          <cell r="N8046"/>
          <cell r="O8046"/>
          <cell r="P8046"/>
          <cell r="Q8046">
            <v>0</v>
          </cell>
        </row>
        <row r="8047">
          <cell r="N8047"/>
          <cell r="O8047"/>
          <cell r="P8047"/>
          <cell r="Q8047">
            <v>0</v>
          </cell>
        </row>
        <row r="8048">
          <cell r="N8048"/>
          <cell r="O8048"/>
          <cell r="P8048"/>
          <cell r="Q8048">
            <v>0</v>
          </cell>
        </row>
        <row r="8049">
          <cell r="N8049"/>
          <cell r="O8049"/>
          <cell r="P8049"/>
          <cell r="Q8049">
            <v>0</v>
          </cell>
        </row>
        <row r="8050">
          <cell r="N8050"/>
          <cell r="O8050"/>
          <cell r="P8050"/>
          <cell r="Q8050">
            <v>0</v>
          </cell>
        </row>
        <row r="8051">
          <cell r="N8051"/>
          <cell r="O8051"/>
          <cell r="P8051"/>
          <cell r="Q8051">
            <v>0</v>
          </cell>
        </row>
        <row r="8052">
          <cell r="N8052"/>
          <cell r="O8052"/>
          <cell r="P8052"/>
          <cell r="Q8052">
            <v>0</v>
          </cell>
        </row>
        <row r="8053">
          <cell r="N8053"/>
          <cell r="O8053"/>
          <cell r="P8053"/>
          <cell r="Q8053">
            <v>0</v>
          </cell>
        </row>
        <row r="8054">
          <cell r="N8054"/>
          <cell r="O8054"/>
          <cell r="P8054"/>
          <cell r="Q8054">
            <v>0</v>
          </cell>
        </row>
        <row r="8055">
          <cell r="N8055"/>
          <cell r="O8055"/>
          <cell r="P8055"/>
          <cell r="Q8055">
            <v>0</v>
          </cell>
        </row>
        <row r="8056">
          <cell r="N8056"/>
          <cell r="O8056"/>
          <cell r="P8056"/>
          <cell r="Q8056">
            <v>0</v>
          </cell>
        </row>
        <row r="8057">
          <cell r="N8057"/>
          <cell r="O8057"/>
          <cell r="P8057"/>
          <cell r="Q8057">
            <v>0</v>
          </cell>
        </row>
        <row r="8058">
          <cell r="N8058"/>
          <cell r="O8058"/>
          <cell r="P8058"/>
          <cell r="Q8058">
            <v>0</v>
          </cell>
        </row>
        <row r="8059">
          <cell r="N8059"/>
          <cell r="O8059"/>
          <cell r="P8059"/>
          <cell r="Q8059">
            <v>0</v>
          </cell>
        </row>
        <row r="8060">
          <cell r="N8060"/>
          <cell r="O8060"/>
          <cell r="P8060"/>
          <cell r="Q8060">
            <v>0</v>
          </cell>
        </row>
        <row r="8061">
          <cell r="N8061"/>
          <cell r="O8061"/>
          <cell r="P8061"/>
          <cell r="Q8061">
            <v>0</v>
          </cell>
        </row>
        <row r="8062">
          <cell r="N8062"/>
          <cell r="O8062"/>
          <cell r="P8062"/>
          <cell r="Q8062">
            <v>0</v>
          </cell>
        </row>
        <row r="8063">
          <cell r="N8063"/>
          <cell r="O8063"/>
          <cell r="P8063"/>
          <cell r="Q8063">
            <v>0</v>
          </cell>
        </row>
        <row r="8064">
          <cell r="N8064"/>
          <cell r="O8064"/>
          <cell r="P8064"/>
          <cell r="Q8064">
            <v>0</v>
          </cell>
        </row>
        <row r="8065">
          <cell r="N8065"/>
          <cell r="O8065"/>
          <cell r="P8065"/>
          <cell r="Q8065">
            <v>0</v>
          </cell>
        </row>
        <row r="8066">
          <cell r="N8066"/>
          <cell r="O8066"/>
          <cell r="P8066"/>
          <cell r="Q8066">
            <v>0</v>
          </cell>
        </row>
        <row r="8067">
          <cell r="N8067"/>
          <cell r="O8067"/>
          <cell r="P8067"/>
          <cell r="Q8067">
            <v>0</v>
          </cell>
        </row>
        <row r="8068">
          <cell r="N8068"/>
          <cell r="O8068"/>
          <cell r="P8068"/>
          <cell r="Q8068">
            <v>0</v>
          </cell>
        </row>
        <row r="8069">
          <cell r="N8069"/>
          <cell r="O8069"/>
          <cell r="P8069"/>
          <cell r="Q8069">
            <v>0</v>
          </cell>
        </row>
        <row r="8070">
          <cell r="N8070"/>
          <cell r="O8070"/>
          <cell r="P8070"/>
          <cell r="Q8070">
            <v>0</v>
          </cell>
        </row>
        <row r="8071">
          <cell r="N8071"/>
          <cell r="O8071"/>
          <cell r="P8071"/>
          <cell r="Q8071">
            <v>0</v>
          </cell>
        </row>
        <row r="8072">
          <cell r="N8072"/>
          <cell r="O8072"/>
          <cell r="P8072"/>
          <cell r="Q8072">
            <v>0</v>
          </cell>
        </row>
        <row r="8073">
          <cell r="N8073"/>
          <cell r="O8073"/>
          <cell r="P8073"/>
          <cell r="Q8073">
            <v>0</v>
          </cell>
        </row>
        <row r="8074">
          <cell r="N8074"/>
          <cell r="O8074"/>
          <cell r="P8074"/>
          <cell r="Q8074">
            <v>0</v>
          </cell>
        </row>
        <row r="8075">
          <cell r="N8075"/>
          <cell r="O8075"/>
          <cell r="P8075"/>
          <cell r="Q8075">
            <v>0</v>
          </cell>
        </row>
        <row r="8076">
          <cell r="N8076"/>
          <cell r="O8076"/>
          <cell r="P8076"/>
          <cell r="Q8076">
            <v>0</v>
          </cell>
        </row>
        <row r="8077">
          <cell r="N8077"/>
          <cell r="O8077"/>
          <cell r="P8077"/>
          <cell r="Q8077">
            <v>0</v>
          </cell>
        </row>
        <row r="8078">
          <cell r="N8078"/>
          <cell r="O8078"/>
          <cell r="P8078"/>
          <cell r="Q8078">
            <v>0</v>
          </cell>
        </row>
        <row r="8079">
          <cell r="N8079"/>
          <cell r="O8079"/>
          <cell r="P8079"/>
          <cell r="Q8079">
            <v>0</v>
          </cell>
        </row>
        <row r="8080">
          <cell r="N8080"/>
          <cell r="O8080"/>
          <cell r="P8080"/>
          <cell r="Q8080">
            <v>0</v>
          </cell>
        </row>
        <row r="8081">
          <cell r="N8081"/>
          <cell r="O8081"/>
          <cell r="P8081"/>
          <cell r="Q8081">
            <v>0</v>
          </cell>
        </row>
        <row r="8082">
          <cell r="N8082"/>
          <cell r="O8082"/>
          <cell r="P8082"/>
          <cell r="Q8082">
            <v>0</v>
          </cell>
        </row>
        <row r="8083">
          <cell r="N8083"/>
          <cell r="O8083"/>
          <cell r="P8083"/>
          <cell r="Q8083">
            <v>0</v>
          </cell>
        </row>
        <row r="8084">
          <cell r="N8084"/>
          <cell r="O8084"/>
          <cell r="P8084"/>
          <cell r="Q8084">
            <v>0</v>
          </cell>
        </row>
        <row r="8085">
          <cell r="N8085"/>
          <cell r="O8085"/>
          <cell r="P8085"/>
          <cell r="Q8085">
            <v>0</v>
          </cell>
        </row>
        <row r="8086">
          <cell r="N8086"/>
          <cell r="O8086"/>
          <cell r="P8086"/>
          <cell r="Q8086">
            <v>0</v>
          </cell>
        </row>
        <row r="8087">
          <cell r="N8087"/>
          <cell r="O8087"/>
          <cell r="P8087"/>
          <cell r="Q8087">
            <v>0</v>
          </cell>
        </row>
        <row r="8088">
          <cell r="N8088"/>
          <cell r="O8088"/>
          <cell r="P8088"/>
          <cell r="Q8088">
            <v>0</v>
          </cell>
        </row>
        <row r="8089">
          <cell r="N8089"/>
          <cell r="O8089"/>
          <cell r="P8089"/>
          <cell r="Q8089">
            <v>0</v>
          </cell>
        </row>
        <row r="8090">
          <cell r="N8090"/>
          <cell r="O8090"/>
          <cell r="P8090"/>
          <cell r="Q8090">
            <v>0</v>
          </cell>
        </row>
        <row r="8091">
          <cell r="N8091"/>
          <cell r="O8091"/>
          <cell r="P8091"/>
          <cell r="Q8091">
            <v>0</v>
          </cell>
        </row>
        <row r="8092">
          <cell r="N8092"/>
          <cell r="O8092"/>
          <cell r="P8092"/>
          <cell r="Q8092">
            <v>0</v>
          </cell>
        </row>
        <row r="8093">
          <cell r="N8093"/>
          <cell r="O8093"/>
          <cell r="P8093"/>
          <cell r="Q8093">
            <v>0</v>
          </cell>
        </row>
        <row r="8094">
          <cell r="N8094"/>
          <cell r="O8094"/>
          <cell r="P8094"/>
          <cell r="Q8094">
            <v>0</v>
          </cell>
        </row>
        <row r="8095">
          <cell r="N8095"/>
          <cell r="O8095"/>
          <cell r="P8095"/>
          <cell r="Q8095">
            <v>0</v>
          </cell>
        </row>
        <row r="8096">
          <cell r="N8096"/>
          <cell r="O8096"/>
          <cell r="P8096"/>
          <cell r="Q8096">
            <v>0</v>
          </cell>
        </row>
        <row r="8097">
          <cell r="N8097"/>
          <cell r="O8097"/>
          <cell r="P8097"/>
          <cell r="Q8097">
            <v>0</v>
          </cell>
        </row>
        <row r="8098">
          <cell r="N8098"/>
          <cell r="O8098"/>
          <cell r="P8098"/>
          <cell r="Q8098">
            <v>0</v>
          </cell>
        </row>
        <row r="8099">
          <cell r="N8099"/>
          <cell r="O8099"/>
          <cell r="P8099"/>
          <cell r="Q8099">
            <v>0</v>
          </cell>
        </row>
        <row r="8100">
          <cell r="N8100"/>
          <cell r="O8100"/>
          <cell r="P8100"/>
          <cell r="Q8100">
            <v>0</v>
          </cell>
        </row>
        <row r="8101">
          <cell r="N8101"/>
          <cell r="O8101"/>
          <cell r="P8101"/>
          <cell r="Q8101">
            <v>0</v>
          </cell>
        </row>
        <row r="8102">
          <cell r="N8102"/>
          <cell r="O8102"/>
          <cell r="P8102"/>
          <cell r="Q8102">
            <v>0</v>
          </cell>
        </row>
        <row r="8103">
          <cell r="N8103"/>
          <cell r="O8103"/>
          <cell r="P8103"/>
          <cell r="Q8103">
            <v>0</v>
          </cell>
        </row>
        <row r="8104">
          <cell r="N8104"/>
          <cell r="O8104"/>
          <cell r="P8104"/>
          <cell r="Q8104">
            <v>0</v>
          </cell>
        </row>
        <row r="8105">
          <cell r="N8105"/>
          <cell r="O8105"/>
          <cell r="P8105"/>
          <cell r="Q8105">
            <v>0</v>
          </cell>
        </row>
        <row r="8106">
          <cell r="N8106"/>
          <cell r="O8106"/>
          <cell r="P8106"/>
          <cell r="Q8106">
            <v>0</v>
          </cell>
        </row>
        <row r="8107">
          <cell r="N8107"/>
          <cell r="O8107"/>
          <cell r="P8107"/>
          <cell r="Q8107">
            <v>0</v>
          </cell>
        </row>
        <row r="8108">
          <cell r="N8108"/>
          <cell r="O8108"/>
          <cell r="P8108"/>
          <cell r="Q8108">
            <v>0</v>
          </cell>
        </row>
        <row r="8109">
          <cell r="N8109"/>
          <cell r="O8109"/>
          <cell r="P8109"/>
          <cell r="Q8109">
            <v>0</v>
          </cell>
        </row>
        <row r="8110">
          <cell r="N8110"/>
          <cell r="O8110"/>
          <cell r="P8110"/>
          <cell r="Q8110">
            <v>0</v>
          </cell>
        </row>
        <row r="8111">
          <cell r="N8111"/>
          <cell r="O8111"/>
          <cell r="P8111"/>
          <cell r="Q8111">
            <v>0</v>
          </cell>
        </row>
        <row r="8112">
          <cell r="N8112"/>
          <cell r="O8112"/>
          <cell r="P8112"/>
          <cell r="Q8112">
            <v>0</v>
          </cell>
        </row>
        <row r="8113">
          <cell r="N8113"/>
          <cell r="O8113"/>
          <cell r="P8113"/>
          <cell r="Q8113">
            <v>0</v>
          </cell>
        </row>
        <row r="8114">
          <cell r="N8114"/>
          <cell r="O8114"/>
          <cell r="P8114"/>
          <cell r="Q8114">
            <v>0</v>
          </cell>
        </row>
        <row r="8115">
          <cell r="N8115"/>
          <cell r="O8115"/>
          <cell r="P8115"/>
          <cell r="Q8115">
            <v>0</v>
          </cell>
        </row>
        <row r="8116">
          <cell r="N8116"/>
          <cell r="O8116"/>
          <cell r="P8116"/>
          <cell r="Q8116">
            <v>0</v>
          </cell>
        </row>
        <row r="8117">
          <cell r="N8117"/>
          <cell r="O8117"/>
          <cell r="P8117"/>
          <cell r="Q8117">
            <v>0</v>
          </cell>
        </row>
        <row r="8118">
          <cell r="N8118"/>
          <cell r="O8118"/>
          <cell r="P8118"/>
          <cell r="Q8118">
            <v>0</v>
          </cell>
        </row>
        <row r="8119">
          <cell r="N8119"/>
          <cell r="O8119"/>
          <cell r="P8119"/>
          <cell r="Q8119">
            <v>0</v>
          </cell>
        </row>
        <row r="8120">
          <cell r="N8120"/>
          <cell r="O8120"/>
          <cell r="P8120"/>
          <cell r="Q8120">
            <v>0</v>
          </cell>
        </row>
        <row r="8121">
          <cell r="N8121"/>
          <cell r="O8121"/>
          <cell r="P8121"/>
          <cell r="Q8121">
            <v>0</v>
          </cell>
        </row>
        <row r="8122">
          <cell r="N8122"/>
          <cell r="O8122"/>
          <cell r="P8122"/>
          <cell r="Q8122">
            <v>0</v>
          </cell>
        </row>
        <row r="8123">
          <cell r="N8123"/>
          <cell r="O8123"/>
          <cell r="P8123"/>
          <cell r="Q8123">
            <v>0</v>
          </cell>
        </row>
        <row r="8124">
          <cell r="N8124"/>
          <cell r="O8124"/>
          <cell r="P8124"/>
          <cell r="Q8124">
            <v>0</v>
          </cell>
        </row>
        <row r="8125">
          <cell r="N8125"/>
          <cell r="O8125"/>
          <cell r="P8125"/>
          <cell r="Q8125">
            <v>0</v>
          </cell>
        </row>
        <row r="8126">
          <cell r="N8126"/>
          <cell r="O8126"/>
          <cell r="P8126"/>
          <cell r="Q8126">
            <v>0</v>
          </cell>
        </row>
        <row r="8127">
          <cell r="N8127"/>
          <cell r="O8127"/>
          <cell r="P8127"/>
          <cell r="Q8127">
            <v>0</v>
          </cell>
        </row>
        <row r="8128">
          <cell r="N8128"/>
          <cell r="O8128"/>
          <cell r="P8128"/>
          <cell r="Q8128">
            <v>0</v>
          </cell>
        </row>
        <row r="8129">
          <cell r="N8129"/>
          <cell r="O8129"/>
          <cell r="P8129"/>
          <cell r="Q8129">
            <v>0</v>
          </cell>
        </row>
        <row r="8130">
          <cell r="N8130"/>
          <cell r="O8130"/>
          <cell r="P8130"/>
          <cell r="Q8130">
            <v>0</v>
          </cell>
        </row>
        <row r="8131">
          <cell r="N8131"/>
          <cell r="O8131"/>
          <cell r="P8131"/>
          <cell r="Q8131">
            <v>0</v>
          </cell>
        </row>
        <row r="8132">
          <cell r="N8132"/>
          <cell r="O8132"/>
          <cell r="P8132"/>
          <cell r="Q8132">
            <v>0</v>
          </cell>
        </row>
        <row r="8133">
          <cell r="N8133"/>
          <cell r="O8133"/>
          <cell r="P8133"/>
          <cell r="Q8133">
            <v>0</v>
          </cell>
        </row>
        <row r="8134">
          <cell r="N8134"/>
          <cell r="O8134"/>
          <cell r="P8134"/>
          <cell r="Q8134">
            <v>0</v>
          </cell>
        </row>
        <row r="8135">
          <cell r="N8135"/>
          <cell r="O8135"/>
          <cell r="P8135"/>
          <cell r="Q8135">
            <v>0</v>
          </cell>
        </row>
        <row r="8136">
          <cell r="N8136"/>
          <cell r="O8136"/>
          <cell r="P8136"/>
          <cell r="Q8136">
            <v>0</v>
          </cell>
        </row>
        <row r="8137">
          <cell r="N8137"/>
          <cell r="O8137"/>
          <cell r="P8137"/>
          <cell r="Q8137">
            <v>0</v>
          </cell>
        </row>
        <row r="8138">
          <cell r="N8138"/>
          <cell r="O8138"/>
          <cell r="P8138"/>
          <cell r="Q8138">
            <v>0</v>
          </cell>
        </row>
        <row r="8139">
          <cell r="N8139"/>
          <cell r="O8139"/>
          <cell r="P8139"/>
          <cell r="Q8139">
            <v>0</v>
          </cell>
        </row>
        <row r="8140">
          <cell r="N8140"/>
          <cell r="O8140"/>
          <cell r="P8140"/>
          <cell r="Q8140">
            <v>0</v>
          </cell>
        </row>
        <row r="8141">
          <cell r="N8141"/>
          <cell r="O8141"/>
          <cell r="P8141"/>
          <cell r="Q8141">
            <v>0</v>
          </cell>
        </row>
        <row r="8142">
          <cell r="N8142"/>
          <cell r="O8142"/>
          <cell r="P8142"/>
          <cell r="Q8142">
            <v>0</v>
          </cell>
        </row>
        <row r="8143">
          <cell r="N8143"/>
          <cell r="O8143"/>
          <cell r="P8143"/>
          <cell r="Q8143">
            <v>0</v>
          </cell>
        </row>
        <row r="8144">
          <cell r="N8144"/>
          <cell r="O8144"/>
          <cell r="P8144"/>
          <cell r="Q8144">
            <v>0</v>
          </cell>
        </row>
        <row r="8145">
          <cell r="N8145"/>
          <cell r="O8145"/>
          <cell r="P8145"/>
          <cell r="Q8145">
            <v>0</v>
          </cell>
        </row>
        <row r="8146">
          <cell r="N8146"/>
          <cell r="O8146"/>
          <cell r="P8146"/>
          <cell r="Q8146">
            <v>0</v>
          </cell>
        </row>
        <row r="8147">
          <cell r="N8147"/>
          <cell r="O8147"/>
          <cell r="P8147"/>
          <cell r="Q8147">
            <v>0</v>
          </cell>
        </row>
        <row r="8148">
          <cell r="N8148"/>
          <cell r="O8148"/>
          <cell r="P8148"/>
          <cell r="Q8148">
            <v>0</v>
          </cell>
        </row>
        <row r="8149">
          <cell r="N8149"/>
          <cell r="O8149"/>
          <cell r="P8149"/>
          <cell r="Q8149">
            <v>0</v>
          </cell>
        </row>
        <row r="8150">
          <cell r="N8150"/>
          <cell r="O8150"/>
          <cell r="P8150"/>
          <cell r="Q8150">
            <v>0</v>
          </cell>
        </row>
        <row r="8151">
          <cell r="N8151"/>
          <cell r="O8151"/>
          <cell r="P8151"/>
          <cell r="Q8151">
            <v>0</v>
          </cell>
        </row>
        <row r="8152">
          <cell r="N8152"/>
          <cell r="O8152"/>
          <cell r="P8152"/>
          <cell r="Q8152">
            <v>0</v>
          </cell>
        </row>
        <row r="8153">
          <cell r="N8153"/>
          <cell r="O8153"/>
          <cell r="P8153"/>
          <cell r="Q8153">
            <v>0</v>
          </cell>
        </row>
        <row r="8154">
          <cell r="N8154"/>
          <cell r="O8154"/>
          <cell r="P8154"/>
          <cell r="Q8154">
            <v>0</v>
          </cell>
        </row>
        <row r="8155">
          <cell r="N8155"/>
          <cell r="O8155"/>
          <cell r="P8155"/>
          <cell r="Q8155">
            <v>0</v>
          </cell>
        </row>
        <row r="8156">
          <cell r="N8156"/>
          <cell r="O8156"/>
          <cell r="P8156"/>
          <cell r="Q8156">
            <v>0</v>
          </cell>
        </row>
        <row r="8157">
          <cell r="N8157"/>
          <cell r="O8157"/>
          <cell r="P8157"/>
          <cell r="Q8157">
            <v>0</v>
          </cell>
        </row>
        <row r="8158">
          <cell r="N8158"/>
          <cell r="O8158"/>
          <cell r="P8158"/>
          <cell r="Q8158">
            <v>0</v>
          </cell>
        </row>
        <row r="8159">
          <cell r="N8159"/>
          <cell r="O8159"/>
          <cell r="P8159"/>
          <cell r="Q8159">
            <v>0</v>
          </cell>
        </row>
        <row r="8160">
          <cell r="N8160"/>
          <cell r="O8160"/>
          <cell r="P8160"/>
          <cell r="Q8160">
            <v>0</v>
          </cell>
        </row>
        <row r="8161">
          <cell r="N8161"/>
          <cell r="O8161"/>
          <cell r="P8161"/>
          <cell r="Q8161">
            <v>0</v>
          </cell>
        </row>
        <row r="8162">
          <cell r="N8162"/>
          <cell r="O8162"/>
          <cell r="P8162"/>
          <cell r="Q8162">
            <v>0</v>
          </cell>
        </row>
        <row r="8163">
          <cell r="N8163"/>
          <cell r="O8163"/>
          <cell r="P8163"/>
          <cell r="Q8163">
            <v>0</v>
          </cell>
        </row>
        <row r="8164">
          <cell r="N8164"/>
          <cell r="O8164"/>
          <cell r="P8164"/>
          <cell r="Q8164">
            <v>0</v>
          </cell>
        </row>
        <row r="8165">
          <cell r="N8165"/>
          <cell r="O8165"/>
          <cell r="P8165"/>
          <cell r="Q8165">
            <v>0</v>
          </cell>
        </row>
        <row r="8166">
          <cell r="N8166"/>
          <cell r="O8166"/>
          <cell r="P8166"/>
          <cell r="Q8166">
            <v>0</v>
          </cell>
        </row>
        <row r="8167">
          <cell r="N8167"/>
          <cell r="O8167"/>
          <cell r="P8167"/>
          <cell r="Q8167">
            <v>0</v>
          </cell>
        </row>
        <row r="8168">
          <cell r="N8168"/>
          <cell r="O8168"/>
          <cell r="P8168"/>
          <cell r="Q8168">
            <v>0</v>
          </cell>
        </row>
        <row r="8169">
          <cell r="N8169"/>
          <cell r="O8169"/>
          <cell r="P8169"/>
          <cell r="Q8169">
            <v>0</v>
          </cell>
        </row>
        <row r="8170">
          <cell r="N8170"/>
          <cell r="O8170"/>
          <cell r="P8170"/>
          <cell r="Q8170">
            <v>0</v>
          </cell>
        </row>
        <row r="8171">
          <cell r="N8171"/>
          <cell r="O8171"/>
          <cell r="P8171"/>
          <cell r="Q8171">
            <v>0</v>
          </cell>
        </row>
        <row r="8172">
          <cell r="N8172"/>
          <cell r="O8172"/>
          <cell r="P8172"/>
          <cell r="Q8172">
            <v>0</v>
          </cell>
        </row>
        <row r="8173">
          <cell r="N8173"/>
          <cell r="O8173"/>
          <cell r="P8173"/>
          <cell r="Q8173">
            <v>0</v>
          </cell>
        </row>
        <row r="8174">
          <cell r="N8174"/>
          <cell r="O8174"/>
          <cell r="P8174"/>
          <cell r="Q8174">
            <v>0</v>
          </cell>
        </row>
        <row r="8175">
          <cell r="N8175"/>
          <cell r="O8175"/>
          <cell r="P8175"/>
          <cell r="Q8175">
            <v>0</v>
          </cell>
        </row>
        <row r="8176">
          <cell r="N8176"/>
          <cell r="O8176"/>
          <cell r="P8176"/>
          <cell r="Q8176">
            <v>0</v>
          </cell>
        </row>
        <row r="8177">
          <cell r="N8177"/>
          <cell r="O8177"/>
          <cell r="P8177"/>
          <cell r="Q8177">
            <v>0</v>
          </cell>
        </row>
        <row r="8178">
          <cell r="N8178"/>
          <cell r="O8178"/>
          <cell r="P8178"/>
          <cell r="Q8178">
            <v>0</v>
          </cell>
        </row>
        <row r="8179">
          <cell r="N8179"/>
          <cell r="O8179"/>
          <cell r="P8179"/>
          <cell r="Q8179">
            <v>0</v>
          </cell>
        </row>
        <row r="8180">
          <cell r="N8180"/>
          <cell r="O8180"/>
          <cell r="P8180"/>
          <cell r="Q8180">
            <v>0</v>
          </cell>
        </row>
        <row r="8181">
          <cell r="N8181"/>
          <cell r="O8181"/>
          <cell r="P8181"/>
          <cell r="Q8181">
            <v>0</v>
          </cell>
        </row>
        <row r="8182">
          <cell r="N8182"/>
          <cell r="O8182"/>
          <cell r="P8182"/>
          <cell r="Q8182">
            <v>0</v>
          </cell>
        </row>
        <row r="8183">
          <cell r="N8183"/>
          <cell r="O8183"/>
          <cell r="P8183"/>
          <cell r="Q8183">
            <v>0</v>
          </cell>
        </row>
        <row r="8184">
          <cell r="N8184"/>
          <cell r="O8184"/>
          <cell r="P8184"/>
          <cell r="Q8184">
            <v>0</v>
          </cell>
        </row>
        <row r="8185">
          <cell r="N8185"/>
          <cell r="O8185"/>
          <cell r="P8185"/>
          <cell r="Q8185">
            <v>0</v>
          </cell>
        </row>
        <row r="8186">
          <cell r="N8186"/>
          <cell r="O8186"/>
          <cell r="P8186"/>
          <cell r="Q8186">
            <v>0</v>
          </cell>
        </row>
        <row r="8187">
          <cell r="N8187"/>
          <cell r="O8187"/>
          <cell r="P8187"/>
          <cell r="Q8187">
            <v>0</v>
          </cell>
        </row>
        <row r="8188">
          <cell r="N8188"/>
          <cell r="O8188"/>
          <cell r="P8188"/>
          <cell r="Q8188">
            <v>0</v>
          </cell>
        </row>
        <row r="8189">
          <cell r="N8189"/>
          <cell r="O8189"/>
          <cell r="P8189"/>
          <cell r="Q8189">
            <v>0</v>
          </cell>
        </row>
        <row r="8190">
          <cell r="N8190"/>
          <cell r="O8190"/>
          <cell r="P8190"/>
          <cell r="Q8190">
            <v>0</v>
          </cell>
        </row>
        <row r="8191">
          <cell r="N8191"/>
          <cell r="O8191"/>
          <cell r="P8191"/>
          <cell r="Q8191">
            <v>0</v>
          </cell>
        </row>
        <row r="8192">
          <cell r="N8192"/>
          <cell r="O8192"/>
          <cell r="P8192"/>
          <cell r="Q8192">
            <v>0</v>
          </cell>
        </row>
        <row r="8193">
          <cell r="N8193"/>
          <cell r="O8193"/>
          <cell r="P8193"/>
          <cell r="Q8193">
            <v>0</v>
          </cell>
        </row>
        <row r="8194">
          <cell r="N8194"/>
          <cell r="O8194"/>
          <cell r="P8194"/>
          <cell r="Q8194">
            <v>0</v>
          </cell>
        </row>
        <row r="8195">
          <cell r="N8195"/>
          <cell r="O8195"/>
          <cell r="P8195"/>
          <cell r="Q8195">
            <v>0</v>
          </cell>
        </row>
        <row r="8196">
          <cell r="N8196"/>
          <cell r="O8196"/>
          <cell r="P8196"/>
          <cell r="Q8196">
            <v>0</v>
          </cell>
        </row>
        <row r="8197">
          <cell r="N8197"/>
          <cell r="O8197"/>
          <cell r="P8197"/>
          <cell r="Q8197">
            <v>0</v>
          </cell>
        </row>
        <row r="8198">
          <cell r="N8198"/>
          <cell r="O8198"/>
          <cell r="P8198"/>
          <cell r="Q8198">
            <v>0</v>
          </cell>
        </row>
        <row r="8199">
          <cell r="N8199"/>
          <cell r="O8199"/>
          <cell r="P8199"/>
          <cell r="Q8199">
            <v>0</v>
          </cell>
        </row>
        <row r="8200">
          <cell r="N8200"/>
          <cell r="O8200"/>
          <cell r="P8200"/>
          <cell r="Q8200">
            <v>0</v>
          </cell>
        </row>
        <row r="8201">
          <cell r="N8201"/>
          <cell r="O8201"/>
          <cell r="P8201"/>
          <cell r="Q8201">
            <v>0</v>
          </cell>
        </row>
        <row r="8202">
          <cell r="N8202"/>
          <cell r="O8202"/>
          <cell r="P8202"/>
          <cell r="Q8202">
            <v>0</v>
          </cell>
        </row>
        <row r="8203">
          <cell r="N8203"/>
          <cell r="O8203"/>
          <cell r="P8203"/>
          <cell r="Q8203">
            <v>0</v>
          </cell>
        </row>
        <row r="8204">
          <cell r="N8204"/>
          <cell r="O8204"/>
          <cell r="P8204"/>
          <cell r="Q8204">
            <v>0</v>
          </cell>
        </row>
        <row r="8205">
          <cell r="N8205"/>
          <cell r="O8205"/>
          <cell r="P8205"/>
          <cell r="Q8205">
            <v>0</v>
          </cell>
        </row>
        <row r="8206">
          <cell r="N8206"/>
          <cell r="O8206"/>
          <cell r="P8206"/>
          <cell r="Q8206">
            <v>0</v>
          </cell>
        </row>
        <row r="8207">
          <cell r="N8207"/>
          <cell r="O8207"/>
          <cell r="P8207"/>
          <cell r="Q8207">
            <v>0</v>
          </cell>
        </row>
        <row r="8208">
          <cell r="N8208"/>
          <cell r="O8208"/>
          <cell r="P8208"/>
          <cell r="Q8208">
            <v>0</v>
          </cell>
        </row>
        <row r="8209">
          <cell r="N8209"/>
          <cell r="O8209"/>
          <cell r="P8209"/>
          <cell r="Q8209">
            <v>0</v>
          </cell>
        </row>
        <row r="8210">
          <cell r="N8210"/>
          <cell r="O8210"/>
          <cell r="P8210"/>
          <cell r="Q8210">
            <v>0</v>
          </cell>
        </row>
        <row r="8211">
          <cell r="N8211"/>
          <cell r="O8211"/>
          <cell r="P8211"/>
          <cell r="Q8211">
            <v>0</v>
          </cell>
        </row>
        <row r="8212">
          <cell r="N8212"/>
          <cell r="O8212"/>
          <cell r="P8212"/>
          <cell r="Q8212">
            <v>0</v>
          </cell>
        </row>
        <row r="8213">
          <cell r="N8213"/>
          <cell r="O8213"/>
          <cell r="P8213"/>
          <cell r="Q8213">
            <v>0</v>
          </cell>
        </row>
        <row r="8214">
          <cell r="N8214"/>
          <cell r="O8214"/>
          <cell r="P8214"/>
          <cell r="Q8214">
            <v>0</v>
          </cell>
        </row>
        <row r="8215">
          <cell r="N8215"/>
          <cell r="O8215"/>
          <cell r="P8215"/>
          <cell r="Q8215">
            <v>0</v>
          </cell>
        </row>
        <row r="8216">
          <cell r="N8216"/>
          <cell r="O8216"/>
          <cell r="P8216"/>
          <cell r="Q8216">
            <v>0</v>
          </cell>
        </row>
        <row r="8217">
          <cell r="N8217"/>
          <cell r="O8217"/>
          <cell r="P8217"/>
          <cell r="Q8217">
            <v>0</v>
          </cell>
        </row>
        <row r="8218">
          <cell r="N8218"/>
          <cell r="O8218"/>
          <cell r="P8218"/>
          <cell r="Q8218">
            <v>0</v>
          </cell>
        </row>
        <row r="8219">
          <cell r="N8219"/>
          <cell r="O8219"/>
          <cell r="P8219"/>
          <cell r="Q8219">
            <v>0</v>
          </cell>
        </row>
        <row r="8220">
          <cell r="N8220"/>
          <cell r="O8220"/>
          <cell r="P8220"/>
          <cell r="Q8220">
            <v>0</v>
          </cell>
        </row>
        <row r="8221">
          <cell r="N8221"/>
          <cell r="O8221"/>
          <cell r="P8221"/>
          <cell r="Q8221">
            <v>0</v>
          </cell>
        </row>
        <row r="8222">
          <cell r="N8222"/>
          <cell r="O8222"/>
          <cell r="P8222"/>
          <cell r="Q8222">
            <v>0</v>
          </cell>
        </row>
        <row r="8223">
          <cell r="N8223"/>
          <cell r="O8223"/>
          <cell r="P8223"/>
          <cell r="Q8223">
            <v>0</v>
          </cell>
        </row>
        <row r="8224">
          <cell r="N8224"/>
          <cell r="O8224"/>
          <cell r="P8224"/>
          <cell r="Q8224">
            <v>0</v>
          </cell>
        </row>
        <row r="8225">
          <cell r="N8225"/>
          <cell r="O8225"/>
          <cell r="P8225"/>
          <cell r="Q8225">
            <v>0</v>
          </cell>
        </row>
        <row r="8226">
          <cell r="N8226"/>
          <cell r="O8226"/>
          <cell r="P8226"/>
          <cell r="Q8226">
            <v>0</v>
          </cell>
        </row>
        <row r="8227">
          <cell r="N8227"/>
          <cell r="O8227"/>
          <cell r="P8227"/>
          <cell r="Q8227">
            <v>0</v>
          </cell>
        </row>
        <row r="8228">
          <cell r="N8228"/>
          <cell r="O8228"/>
          <cell r="P8228"/>
          <cell r="Q8228">
            <v>0</v>
          </cell>
        </row>
        <row r="8229">
          <cell r="N8229"/>
          <cell r="O8229"/>
          <cell r="P8229"/>
          <cell r="Q8229">
            <v>0</v>
          </cell>
        </row>
        <row r="8230">
          <cell r="N8230"/>
          <cell r="O8230"/>
          <cell r="P8230"/>
          <cell r="Q8230">
            <v>0</v>
          </cell>
        </row>
        <row r="8231">
          <cell r="N8231"/>
          <cell r="O8231"/>
          <cell r="P8231"/>
          <cell r="Q8231">
            <v>0</v>
          </cell>
        </row>
        <row r="8232">
          <cell r="N8232"/>
          <cell r="O8232"/>
          <cell r="P8232"/>
          <cell r="Q8232">
            <v>0</v>
          </cell>
        </row>
        <row r="8233">
          <cell r="N8233"/>
          <cell r="O8233"/>
          <cell r="P8233"/>
          <cell r="Q8233">
            <v>0</v>
          </cell>
        </row>
        <row r="8234">
          <cell r="N8234"/>
          <cell r="O8234"/>
          <cell r="P8234"/>
          <cell r="Q8234">
            <v>0</v>
          </cell>
        </row>
        <row r="8235">
          <cell r="N8235"/>
          <cell r="O8235"/>
          <cell r="P8235"/>
          <cell r="Q8235">
            <v>0</v>
          </cell>
        </row>
        <row r="8236">
          <cell r="N8236"/>
          <cell r="O8236"/>
          <cell r="P8236"/>
          <cell r="Q8236">
            <v>0</v>
          </cell>
        </row>
        <row r="8237">
          <cell r="N8237"/>
          <cell r="O8237"/>
          <cell r="P8237"/>
          <cell r="Q8237">
            <v>0</v>
          </cell>
        </row>
        <row r="8238">
          <cell r="N8238"/>
          <cell r="O8238"/>
          <cell r="P8238"/>
          <cell r="Q8238">
            <v>0</v>
          </cell>
        </row>
        <row r="8239">
          <cell r="N8239"/>
          <cell r="O8239"/>
          <cell r="P8239"/>
          <cell r="Q8239">
            <v>0</v>
          </cell>
        </row>
        <row r="8240">
          <cell r="N8240"/>
          <cell r="O8240"/>
          <cell r="P8240"/>
          <cell r="Q8240">
            <v>0</v>
          </cell>
        </row>
        <row r="8241">
          <cell r="N8241"/>
          <cell r="O8241"/>
          <cell r="P8241"/>
          <cell r="Q8241">
            <v>0</v>
          </cell>
        </row>
        <row r="8242">
          <cell r="N8242"/>
          <cell r="O8242"/>
          <cell r="P8242"/>
          <cell r="Q8242">
            <v>0</v>
          </cell>
        </row>
        <row r="8243">
          <cell r="N8243"/>
          <cell r="O8243"/>
          <cell r="P8243"/>
          <cell r="Q8243">
            <v>0</v>
          </cell>
        </row>
        <row r="8244">
          <cell r="N8244"/>
          <cell r="O8244"/>
          <cell r="P8244"/>
          <cell r="Q8244">
            <v>0</v>
          </cell>
        </row>
        <row r="8245">
          <cell r="N8245"/>
          <cell r="O8245"/>
          <cell r="P8245"/>
          <cell r="Q8245">
            <v>0</v>
          </cell>
        </row>
        <row r="8246">
          <cell r="N8246"/>
          <cell r="O8246"/>
          <cell r="P8246"/>
          <cell r="Q8246">
            <v>0</v>
          </cell>
        </row>
        <row r="8247">
          <cell r="N8247"/>
          <cell r="O8247"/>
          <cell r="P8247"/>
          <cell r="Q8247">
            <v>0</v>
          </cell>
        </row>
        <row r="8248">
          <cell r="N8248"/>
          <cell r="O8248"/>
          <cell r="P8248"/>
          <cell r="Q8248">
            <v>0</v>
          </cell>
        </row>
        <row r="8249">
          <cell r="N8249"/>
          <cell r="O8249"/>
          <cell r="P8249"/>
          <cell r="Q8249">
            <v>0</v>
          </cell>
        </row>
        <row r="8250">
          <cell r="N8250"/>
          <cell r="O8250"/>
          <cell r="P8250"/>
          <cell r="Q8250">
            <v>0</v>
          </cell>
        </row>
        <row r="8251">
          <cell r="N8251"/>
          <cell r="O8251"/>
          <cell r="P8251"/>
          <cell r="Q8251">
            <v>0</v>
          </cell>
        </row>
        <row r="8252">
          <cell r="N8252"/>
          <cell r="O8252"/>
          <cell r="P8252"/>
          <cell r="Q8252">
            <v>0</v>
          </cell>
        </row>
        <row r="8253">
          <cell r="N8253"/>
          <cell r="O8253"/>
          <cell r="P8253"/>
          <cell r="Q8253">
            <v>0</v>
          </cell>
        </row>
        <row r="8254">
          <cell r="N8254"/>
          <cell r="O8254"/>
          <cell r="P8254"/>
          <cell r="Q8254">
            <v>0</v>
          </cell>
        </row>
        <row r="8255">
          <cell r="N8255"/>
          <cell r="O8255"/>
          <cell r="P8255"/>
          <cell r="Q8255">
            <v>0</v>
          </cell>
        </row>
        <row r="8256">
          <cell r="N8256"/>
          <cell r="O8256"/>
          <cell r="P8256"/>
          <cell r="Q8256">
            <v>0</v>
          </cell>
        </row>
        <row r="8257">
          <cell r="N8257"/>
          <cell r="O8257"/>
          <cell r="P8257"/>
          <cell r="Q8257">
            <v>0</v>
          </cell>
        </row>
        <row r="8258">
          <cell r="N8258"/>
          <cell r="O8258"/>
          <cell r="P8258"/>
          <cell r="Q8258">
            <v>0</v>
          </cell>
        </row>
        <row r="8259">
          <cell r="N8259"/>
          <cell r="O8259"/>
          <cell r="P8259"/>
          <cell r="Q8259">
            <v>0</v>
          </cell>
        </row>
        <row r="8260">
          <cell r="N8260"/>
          <cell r="O8260"/>
          <cell r="P8260"/>
          <cell r="Q8260">
            <v>0</v>
          </cell>
        </row>
        <row r="8261">
          <cell r="N8261"/>
          <cell r="O8261"/>
          <cell r="P8261"/>
          <cell r="Q8261">
            <v>0</v>
          </cell>
        </row>
        <row r="8262">
          <cell r="N8262"/>
          <cell r="O8262"/>
          <cell r="P8262"/>
          <cell r="Q8262">
            <v>0</v>
          </cell>
        </row>
        <row r="8263">
          <cell r="N8263"/>
          <cell r="O8263"/>
          <cell r="P8263"/>
          <cell r="Q8263">
            <v>0</v>
          </cell>
        </row>
        <row r="8264">
          <cell r="N8264"/>
          <cell r="O8264"/>
          <cell r="P8264"/>
          <cell r="Q8264">
            <v>0</v>
          </cell>
        </row>
        <row r="8265">
          <cell r="N8265"/>
          <cell r="O8265"/>
          <cell r="P8265"/>
          <cell r="Q8265">
            <v>0</v>
          </cell>
        </row>
        <row r="8266">
          <cell r="N8266"/>
          <cell r="O8266"/>
          <cell r="P8266"/>
          <cell r="Q8266">
            <v>0</v>
          </cell>
        </row>
        <row r="8267">
          <cell r="N8267"/>
          <cell r="O8267"/>
          <cell r="P8267"/>
          <cell r="Q8267">
            <v>0</v>
          </cell>
        </row>
        <row r="8268">
          <cell r="N8268"/>
          <cell r="O8268"/>
          <cell r="P8268"/>
          <cell r="Q8268">
            <v>0</v>
          </cell>
        </row>
        <row r="8269">
          <cell r="N8269"/>
          <cell r="O8269"/>
          <cell r="P8269"/>
          <cell r="Q8269">
            <v>0</v>
          </cell>
        </row>
        <row r="8270">
          <cell r="N8270"/>
          <cell r="O8270"/>
          <cell r="P8270"/>
          <cell r="Q8270">
            <v>0</v>
          </cell>
        </row>
        <row r="8271">
          <cell r="N8271"/>
          <cell r="O8271"/>
          <cell r="P8271"/>
          <cell r="Q8271">
            <v>0</v>
          </cell>
        </row>
        <row r="8272">
          <cell r="N8272"/>
          <cell r="O8272"/>
          <cell r="P8272"/>
          <cell r="Q8272">
            <v>0</v>
          </cell>
        </row>
        <row r="8273">
          <cell r="N8273"/>
          <cell r="O8273"/>
          <cell r="P8273"/>
          <cell r="Q8273">
            <v>0</v>
          </cell>
        </row>
        <row r="8274">
          <cell r="N8274"/>
          <cell r="O8274"/>
          <cell r="P8274"/>
          <cell r="Q8274">
            <v>0</v>
          </cell>
        </row>
        <row r="8275">
          <cell r="N8275"/>
          <cell r="O8275"/>
          <cell r="P8275"/>
          <cell r="Q8275">
            <v>0</v>
          </cell>
        </row>
        <row r="8276">
          <cell r="N8276"/>
          <cell r="O8276"/>
          <cell r="P8276"/>
          <cell r="Q8276">
            <v>0</v>
          </cell>
        </row>
        <row r="8277">
          <cell r="N8277"/>
          <cell r="O8277"/>
          <cell r="P8277"/>
          <cell r="Q8277">
            <v>0</v>
          </cell>
        </row>
        <row r="8278">
          <cell r="N8278"/>
          <cell r="O8278"/>
          <cell r="P8278"/>
          <cell r="Q8278">
            <v>0</v>
          </cell>
        </row>
        <row r="8279">
          <cell r="N8279"/>
          <cell r="O8279"/>
          <cell r="P8279"/>
          <cell r="Q8279">
            <v>0</v>
          </cell>
        </row>
        <row r="8280">
          <cell r="N8280"/>
          <cell r="O8280"/>
          <cell r="P8280"/>
          <cell r="Q8280">
            <v>0</v>
          </cell>
        </row>
        <row r="8281">
          <cell r="N8281"/>
          <cell r="O8281"/>
          <cell r="P8281"/>
          <cell r="Q8281">
            <v>0</v>
          </cell>
        </row>
        <row r="8282">
          <cell r="N8282"/>
          <cell r="O8282"/>
          <cell r="P8282"/>
          <cell r="Q8282">
            <v>0</v>
          </cell>
        </row>
        <row r="8283">
          <cell r="N8283"/>
          <cell r="O8283"/>
          <cell r="P8283"/>
          <cell r="Q8283">
            <v>0</v>
          </cell>
        </row>
        <row r="8284">
          <cell r="N8284"/>
          <cell r="O8284"/>
          <cell r="P8284"/>
          <cell r="Q8284">
            <v>0</v>
          </cell>
        </row>
        <row r="8285">
          <cell r="N8285"/>
          <cell r="O8285"/>
          <cell r="P8285"/>
          <cell r="Q8285">
            <v>0</v>
          </cell>
        </row>
        <row r="8286">
          <cell r="N8286"/>
          <cell r="O8286"/>
          <cell r="P8286"/>
          <cell r="Q8286">
            <v>0</v>
          </cell>
        </row>
        <row r="8287">
          <cell r="N8287"/>
          <cell r="O8287"/>
          <cell r="P8287"/>
          <cell r="Q8287">
            <v>0</v>
          </cell>
        </row>
        <row r="8288">
          <cell r="N8288"/>
          <cell r="O8288"/>
          <cell r="P8288"/>
          <cell r="Q8288">
            <v>0</v>
          </cell>
        </row>
        <row r="8289">
          <cell r="N8289"/>
          <cell r="O8289"/>
          <cell r="P8289"/>
          <cell r="Q8289">
            <v>0</v>
          </cell>
        </row>
        <row r="8290">
          <cell r="N8290"/>
          <cell r="O8290"/>
          <cell r="P8290"/>
          <cell r="Q8290">
            <v>0</v>
          </cell>
        </row>
        <row r="8291">
          <cell r="N8291"/>
          <cell r="O8291"/>
          <cell r="P8291"/>
          <cell r="Q8291">
            <v>0</v>
          </cell>
        </row>
        <row r="8292">
          <cell r="N8292"/>
          <cell r="O8292"/>
          <cell r="P8292"/>
          <cell r="Q8292">
            <v>0</v>
          </cell>
        </row>
        <row r="8293">
          <cell r="N8293"/>
          <cell r="O8293"/>
          <cell r="P8293"/>
          <cell r="Q8293">
            <v>0</v>
          </cell>
        </row>
        <row r="8294">
          <cell r="N8294"/>
          <cell r="O8294"/>
          <cell r="P8294"/>
          <cell r="Q8294">
            <v>0</v>
          </cell>
        </row>
        <row r="8295">
          <cell r="N8295"/>
          <cell r="O8295"/>
          <cell r="P8295"/>
          <cell r="Q8295">
            <v>0</v>
          </cell>
        </row>
        <row r="8296">
          <cell r="N8296"/>
          <cell r="O8296"/>
          <cell r="P8296"/>
          <cell r="Q8296">
            <v>0</v>
          </cell>
        </row>
        <row r="8297">
          <cell r="N8297"/>
          <cell r="O8297"/>
          <cell r="P8297"/>
          <cell r="Q8297">
            <v>0</v>
          </cell>
        </row>
        <row r="8298">
          <cell r="N8298"/>
          <cell r="O8298"/>
          <cell r="P8298"/>
          <cell r="Q8298">
            <v>0</v>
          </cell>
        </row>
        <row r="8299">
          <cell r="N8299"/>
          <cell r="O8299"/>
          <cell r="P8299"/>
          <cell r="Q8299">
            <v>0</v>
          </cell>
        </row>
        <row r="8300">
          <cell r="N8300"/>
          <cell r="O8300"/>
          <cell r="P8300"/>
          <cell r="Q8300">
            <v>0</v>
          </cell>
        </row>
        <row r="8301">
          <cell r="N8301"/>
          <cell r="O8301"/>
          <cell r="P8301"/>
          <cell r="Q8301">
            <v>0</v>
          </cell>
        </row>
        <row r="8302">
          <cell r="N8302"/>
          <cell r="O8302"/>
          <cell r="P8302"/>
          <cell r="Q8302">
            <v>0</v>
          </cell>
        </row>
        <row r="8303">
          <cell r="N8303"/>
          <cell r="O8303"/>
          <cell r="P8303"/>
          <cell r="Q8303">
            <v>0</v>
          </cell>
        </row>
        <row r="8304">
          <cell r="N8304"/>
          <cell r="O8304"/>
          <cell r="P8304"/>
          <cell r="Q8304">
            <v>0</v>
          </cell>
        </row>
        <row r="8305">
          <cell r="N8305"/>
          <cell r="O8305"/>
          <cell r="P8305"/>
          <cell r="Q8305">
            <v>0</v>
          </cell>
        </row>
        <row r="8306">
          <cell r="N8306"/>
          <cell r="O8306"/>
          <cell r="P8306"/>
          <cell r="Q8306">
            <v>0</v>
          </cell>
        </row>
        <row r="8307">
          <cell r="N8307"/>
          <cell r="O8307"/>
          <cell r="P8307"/>
          <cell r="Q8307">
            <v>0</v>
          </cell>
        </row>
        <row r="8308">
          <cell r="N8308"/>
          <cell r="O8308"/>
          <cell r="P8308"/>
          <cell r="Q8308">
            <v>0</v>
          </cell>
        </row>
        <row r="8309">
          <cell r="N8309"/>
          <cell r="O8309"/>
          <cell r="P8309"/>
          <cell r="Q8309">
            <v>0</v>
          </cell>
        </row>
        <row r="8310">
          <cell r="N8310"/>
          <cell r="O8310"/>
          <cell r="P8310"/>
          <cell r="Q8310">
            <v>0</v>
          </cell>
        </row>
        <row r="8311">
          <cell r="N8311"/>
          <cell r="O8311"/>
          <cell r="P8311"/>
          <cell r="Q8311">
            <v>0</v>
          </cell>
        </row>
        <row r="8312">
          <cell r="N8312"/>
          <cell r="O8312"/>
          <cell r="P8312"/>
          <cell r="Q8312">
            <v>0</v>
          </cell>
        </row>
        <row r="8313">
          <cell r="N8313"/>
          <cell r="O8313"/>
          <cell r="P8313"/>
          <cell r="Q8313">
            <v>0</v>
          </cell>
        </row>
        <row r="8314">
          <cell r="N8314"/>
          <cell r="O8314"/>
          <cell r="P8314"/>
          <cell r="Q8314">
            <v>0</v>
          </cell>
        </row>
        <row r="8315">
          <cell r="N8315"/>
          <cell r="O8315"/>
          <cell r="P8315"/>
          <cell r="Q8315">
            <v>0</v>
          </cell>
        </row>
        <row r="8316">
          <cell r="N8316"/>
          <cell r="O8316"/>
          <cell r="P8316"/>
          <cell r="Q8316">
            <v>0</v>
          </cell>
        </row>
        <row r="8317">
          <cell r="N8317"/>
          <cell r="O8317"/>
          <cell r="P8317"/>
          <cell r="Q8317">
            <v>0</v>
          </cell>
        </row>
        <row r="8318">
          <cell r="N8318"/>
          <cell r="O8318"/>
          <cell r="P8318"/>
          <cell r="Q8318">
            <v>0</v>
          </cell>
        </row>
        <row r="8319">
          <cell r="N8319"/>
          <cell r="O8319"/>
          <cell r="P8319"/>
          <cell r="Q8319">
            <v>0</v>
          </cell>
        </row>
        <row r="8320">
          <cell r="N8320"/>
          <cell r="O8320"/>
          <cell r="P8320"/>
          <cell r="Q8320">
            <v>0</v>
          </cell>
        </row>
        <row r="8321">
          <cell r="N8321"/>
          <cell r="O8321"/>
          <cell r="P8321"/>
          <cell r="Q8321">
            <v>0</v>
          </cell>
        </row>
        <row r="8322">
          <cell r="N8322"/>
          <cell r="O8322"/>
          <cell r="P8322"/>
          <cell r="Q8322">
            <v>0</v>
          </cell>
        </row>
        <row r="8323">
          <cell r="N8323"/>
          <cell r="O8323"/>
          <cell r="P8323"/>
          <cell r="Q8323">
            <v>0</v>
          </cell>
        </row>
        <row r="8324">
          <cell r="N8324"/>
          <cell r="O8324"/>
          <cell r="P8324"/>
          <cell r="Q8324">
            <v>0</v>
          </cell>
        </row>
        <row r="8325">
          <cell r="N8325"/>
          <cell r="O8325"/>
          <cell r="P8325"/>
          <cell r="Q8325">
            <v>0</v>
          </cell>
        </row>
        <row r="8326">
          <cell r="N8326"/>
          <cell r="O8326"/>
          <cell r="P8326"/>
          <cell r="Q8326">
            <v>0</v>
          </cell>
        </row>
        <row r="8327">
          <cell r="N8327"/>
          <cell r="O8327"/>
          <cell r="P8327"/>
          <cell r="Q8327">
            <v>0</v>
          </cell>
        </row>
        <row r="8328">
          <cell r="N8328"/>
          <cell r="O8328"/>
          <cell r="P8328"/>
          <cell r="Q8328">
            <v>0</v>
          </cell>
        </row>
        <row r="8329">
          <cell r="N8329"/>
          <cell r="O8329"/>
          <cell r="P8329"/>
          <cell r="Q8329">
            <v>0</v>
          </cell>
        </row>
        <row r="8330">
          <cell r="N8330"/>
          <cell r="O8330"/>
          <cell r="P8330"/>
          <cell r="Q8330">
            <v>0</v>
          </cell>
        </row>
        <row r="8331">
          <cell r="N8331"/>
          <cell r="O8331"/>
          <cell r="P8331"/>
          <cell r="Q8331">
            <v>0</v>
          </cell>
        </row>
        <row r="8332">
          <cell r="N8332"/>
          <cell r="O8332"/>
          <cell r="P8332"/>
          <cell r="Q8332">
            <v>0</v>
          </cell>
        </row>
        <row r="8333">
          <cell r="N8333"/>
          <cell r="O8333"/>
          <cell r="P8333"/>
          <cell r="Q8333">
            <v>0</v>
          </cell>
        </row>
        <row r="8334">
          <cell r="N8334"/>
          <cell r="O8334"/>
          <cell r="P8334"/>
          <cell r="Q8334">
            <v>0</v>
          </cell>
        </row>
        <row r="8335">
          <cell r="N8335"/>
          <cell r="O8335"/>
          <cell r="P8335"/>
          <cell r="Q8335">
            <v>0</v>
          </cell>
        </row>
        <row r="8336">
          <cell r="N8336"/>
          <cell r="O8336"/>
          <cell r="P8336"/>
          <cell r="Q8336">
            <v>0</v>
          </cell>
        </row>
        <row r="8337">
          <cell r="N8337"/>
          <cell r="O8337"/>
          <cell r="P8337"/>
          <cell r="Q8337">
            <v>0</v>
          </cell>
        </row>
        <row r="8338">
          <cell r="N8338"/>
          <cell r="O8338"/>
          <cell r="P8338"/>
          <cell r="Q8338">
            <v>0</v>
          </cell>
        </row>
        <row r="8339">
          <cell r="N8339"/>
          <cell r="O8339"/>
          <cell r="P8339"/>
          <cell r="Q8339">
            <v>0</v>
          </cell>
        </row>
        <row r="8340">
          <cell r="N8340"/>
          <cell r="O8340"/>
          <cell r="P8340"/>
          <cell r="Q8340">
            <v>0</v>
          </cell>
        </row>
        <row r="8341">
          <cell r="N8341"/>
          <cell r="O8341"/>
          <cell r="P8341"/>
          <cell r="Q8341">
            <v>0</v>
          </cell>
        </row>
        <row r="8342">
          <cell r="N8342"/>
          <cell r="O8342"/>
          <cell r="P8342"/>
          <cell r="Q8342">
            <v>0</v>
          </cell>
        </row>
        <row r="8343">
          <cell r="N8343"/>
          <cell r="O8343"/>
          <cell r="P8343"/>
          <cell r="Q8343">
            <v>0</v>
          </cell>
        </row>
        <row r="8344">
          <cell r="N8344"/>
          <cell r="O8344"/>
          <cell r="P8344"/>
          <cell r="Q8344">
            <v>0</v>
          </cell>
        </row>
        <row r="8345">
          <cell r="N8345"/>
          <cell r="O8345"/>
          <cell r="P8345"/>
          <cell r="Q8345">
            <v>0</v>
          </cell>
        </row>
        <row r="8346">
          <cell r="N8346"/>
          <cell r="O8346"/>
          <cell r="P8346"/>
          <cell r="Q8346">
            <v>0</v>
          </cell>
        </row>
        <row r="8347">
          <cell r="N8347"/>
          <cell r="O8347"/>
          <cell r="P8347"/>
          <cell r="Q8347">
            <v>0</v>
          </cell>
        </row>
        <row r="8348">
          <cell r="N8348"/>
          <cell r="O8348"/>
          <cell r="P8348"/>
          <cell r="Q8348">
            <v>0</v>
          </cell>
        </row>
        <row r="8349">
          <cell r="N8349"/>
          <cell r="O8349"/>
          <cell r="P8349"/>
          <cell r="Q8349">
            <v>0</v>
          </cell>
        </row>
        <row r="8350">
          <cell r="N8350"/>
          <cell r="O8350"/>
          <cell r="P8350"/>
          <cell r="Q8350">
            <v>0</v>
          </cell>
        </row>
        <row r="8351">
          <cell r="N8351"/>
          <cell r="O8351"/>
          <cell r="P8351"/>
          <cell r="Q8351">
            <v>0</v>
          </cell>
        </row>
        <row r="8352">
          <cell r="N8352"/>
          <cell r="O8352"/>
          <cell r="P8352"/>
          <cell r="Q8352">
            <v>0</v>
          </cell>
        </row>
        <row r="8353">
          <cell r="N8353"/>
          <cell r="O8353"/>
          <cell r="P8353"/>
          <cell r="Q8353">
            <v>0</v>
          </cell>
        </row>
        <row r="8354">
          <cell r="N8354"/>
          <cell r="O8354"/>
          <cell r="P8354"/>
          <cell r="Q8354">
            <v>0</v>
          </cell>
        </row>
        <row r="8355">
          <cell r="N8355"/>
          <cell r="O8355"/>
          <cell r="P8355"/>
          <cell r="Q8355">
            <v>0</v>
          </cell>
        </row>
        <row r="8356">
          <cell r="N8356"/>
          <cell r="O8356"/>
          <cell r="P8356"/>
          <cell r="Q8356">
            <v>0</v>
          </cell>
        </row>
        <row r="8357">
          <cell r="N8357"/>
          <cell r="O8357"/>
          <cell r="P8357"/>
          <cell r="Q8357">
            <v>0</v>
          </cell>
        </row>
        <row r="8358">
          <cell r="N8358"/>
          <cell r="O8358"/>
          <cell r="P8358"/>
          <cell r="Q8358">
            <v>0</v>
          </cell>
        </row>
        <row r="8359">
          <cell r="N8359"/>
          <cell r="O8359"/>
          <cell r="P8359"/>
          <cell r="Q8359">
            <v>0</v>
          </cell>
        </row>
        <row r="8360">
          <cell r="N8360"/>
          <cell r="O8360"/>
          <cell r="P8360"/>
          <cell r="Q8360">
            <v>0</v>
          </cell>
        </row>
        <row r="8361">
          <cell r="N8361"/>
          <cell r="O8361"/>
          <cell r="P8361"/>
          <cell r="Q8361">
            <v>0</v>
          </cell>
        </row>
        <row r="8362">
          <cell r="N8362"/>
          <cell r="O8362"/>
          <cell r="P8362"/>
          <cell r="Q8362">
            <v>0</v>
          </cell>
        </row>
        <row r="8363">
          <cell r="N8363"/>
          <cell r="O8363"/>
          <cell r="P8363"/>
          <cell r="Q8363">
            <v>0</v>
          </cell>
        </row>
        <row r="8364">
          <cell r="N8364"/>
          <cell r="O8364"/>
          <cell r="P8364"/>
          <cell r="Q8364">
            <v>0</v>
          </cell>
        </row>
        <row r="8365">
          <cell r="N8365"/>
          <cell r="O8365"/>
          <cell r="P8365"/>
          <cell r="Q8365">
            <v>0</v>
          </cell>
        </row>
        <row r="8366">
          <cell r="N8366"/>
          <cell r="O8366"/>
          <cell r="P8366"/>
          <cell r="Q8366">
            <v>0</v>
          </cell>
        </row>
        <row r="8367">
          <cell r="N8367"/>
          <cell r="O8367"/>
          <cell r="P8367"/>
          <cell r="Q8367">
            <v>0</v>
          </cell>
        </row>
        <row r="8368">
          <cell r="N8368"/>
          <cell r="O8368"/>
          <cell r="P8368"/>
          <cell r="Q8368">
            <v>0</v>
          </cell>
        </row>
        <row r="8369">
          <cell r="N8369"/>
          <cell r="O8369"/>
          <cell r="P8369"/>
          <cell r="Q8369">
            <v>0</v>
          </cell>
        </row>
        <row r="8370">
          <cell r="N8370"/>
          <cell r="O8370"/>
          <cell r="P8370"/>
          <cell r="Q8370">
            <v>0</v>
          </cell>
        </row>
        <row r="8371">
          <cell r="N8371"/>
          <cell r="O8371"/>
          <cell r="P8371"/>
          <cell r="Q8371">
            <v>0</v>
          </cell>
        </row>
        <row r="8372">
          <cell r="N8372"/>
          <cell r="O8372"/>
          <cell r="P8372"/>
          <cell r="Q8372">
            <v>0</v>
          </cell>
        </row>
        <row r="8373">
          <cell r="N8373"/>
          <cell r="O8373"/>
          <cell r="P8373"/>
          <cell r="Q8373">
            <v>0</v>
          </cell>
        </row>
        <row r="8374">
          <cell r="N8374"/>
          <cell r="O8374"/>
          <cell r="P8374"/>
          <cell r="Q8374">
            <v>0</v>
          </cell>
        </row>
        <row r="8375">
          <cell r="N8375"/>
          <cell r="O8375"/>
          <cell r="P8375"/>
          <cell r="Q8375">
            <v>0</v>
          </cell>
        </row>
        <row r="8376">
          <cell r="N8376"/>
          <cell r="O8376"/>
          <cell r="P8376"/>
          <cell r="Q8376">
            <v>0</v>
          </cell>
        </row>
        <row r="8377">
          <cell r="N8377"/>
          <cell r="O8377"/>
          <cell r="P8377"/>
          <cell r="Q8377">
            <v>0</v>
          </cell>
        </row>
        <row r="8378">
          <cell r="N8378"/>
          <cell r="O8378"/>
          <cell r="P8378"/>
          <cell r="Q8378">
            <v>0</v>
          </cell>
        </row>
        <row r="8379">
          <cell r="N8379"/>
          <cell r="O8379"/>
          <cell r="P8379"/>
          <cell r="Q8379">
            <v>0</v>
          </cell>
        </row>
        <row r="8380">
          <cell r="N8380"/>
          <cell r="O8380"/>
          <cell r="P8380"/>
          <cell r="Q8380">
            <v>0</v>
          </cell>
        </row>
        <row r="8381">
          <cell r="N8381"/>
          <cell r="O8381"/>
          <cell r="P8381"/>
          <cell r="Q8381">
            <v>0</v>
          </cell>
        </row>
        <row r="8382">
          <cell r="N8382"/>
          <cell r="O8382"/>
          <cell r="P8382"/>
          <cell r="Q8382">
            <v>0</v>
          </cell>
        </row>
        <row r="8383">
          <cell r="N8383"/>
          <cell r="O8383"/>
          <cell r="P8383"/>
          <cell r="Q8383">
            <v>0</v>
          </cell>
        </row>
        <row r="8384">
          <cell r="N8384"/>
          <cell r="O8384"/>
          <cell r="P8384"/>
          <cell r="Q8384">
            <v>0</v>
          </cell>
        </row>
        <row r="8385">
          <cell r="N8385"/>
          <cell r="O8385"/>
          <cell r="P8385"/>
          <cell r="Q8385">
            <v>0</v>
          </cell>
        </row>
        <row r="8386">
          <cell r="N8386"/>
          <cell r="O8386"/>
          <cell r="P8386"/>
          <cell r="Q8386">
            <v>0</v>
          </cell>
        </row>
        <row r="8387">
          <cell r="N8387"/>
          <cell r="O8387"/>
          <cell r="P8387"/>
          <cell r="Q8387">
            <v>0</v>
          </cell>
        </row>
        <row r="8388">
          <cell r="N8388"/>
          <cell r="O8388"/>
          <cell r="P8388"/>
          <cell r="Q8388">
            <v>0</v>
          </cell>
        </row>
        <row r="8389">
          <cell r="N8389"/>
          <cell r="O8389"/>
          <cell r="P8389"/>
          <cell r="Q8389">
            <v>0</v>
          </cell>
        </row>
        <row r="8390">
          <cell r="N8390"/>
          <cell r="O8390"/>
          <cell r="P8390"/>
          <cell r="Q8390">
            <v>0</v>
          </cell>
        </row>
        <row r="8391">
          <cell r="N8391"/>
          <cell r="O8391"/>
          <cell r="P8391"/>
          <cell r="Q8391">
            <v>0</v>
          </cell>
        </row>
        <row r="8392">
          <cell r="N8392"/>
          <cell r="O8392"/>
          <cell r="P8392"/>
          <cell r="Q8392">
            <v>0</v>
          </cell>
        </row>
        <row r="8393">
          <cell r="N8393"/>
          <cell r="O8393"/>
          <cell r="P8393"/>
          <cell r="Q8393">
            <v>0</v>
          </cell>
        </row>
        <row r="8394">
          <cell r="N8394"/>
          <cell r="O8394"/>
          <cell r="P8394"/>
          <cell r="Q8394">
            <v>0</v>
          </cell>
        </row>
        <row r="8395">
          <cell r="N8395"/>
          <cell r="O8395"/>
          <cell r="P8395"/>
          <cell r="Q8395">
            <v>0</v>
          </cell>
        </row>
        <row r="8396">
          <cell r="N8396"/>
          <cell r="O8396"/>
          <cell r="P8396"/>
          <cell r="Q8396">
            <v>0</v>
          </cell>
        </row>
        <row r="8397">
          <cell r="N8397"/>
          <cell r="O8397"/>
          <cell r="P8397"/>
          <cell r="Q8397">
            <v>0</v>
          </cell>
        </row>
        <row r="8398">
          <cell r="N8398"/>
          <cell r="O8398"/>
          <cell r="P8398"/>
          <cell r="Q8398">
            <v>0</v>
          </cell>
        </row>
        <row r="8399">
          <cell r="N8399"/>
          <cell r="O8399"/>
          <cell r="P8399"/>
          <cell r="Q8399">
            <v>0</v>
          </cell>
        </row>
        <row r="8400">
          <cell r="N8400"/>
          <cell r="O8400"/>
          <cell r="P8400"/>
          <cell r="Q8400">
            <v>0</v>
          </cell>
        </row>
        <row r="8401">
          <cell r="N8401"/>
          <cell r="O8401"/>
          <cell r="P8401"/>
          <cell r="Q8401">
            <v>0</v>
          </cell>
        </row>
        <row r="8402">
          <cell r="N8402"/>
          <cell r="O8402"/>
          <cell r="P8402"/>
          <cell r="Q8402">
            <v>0</v>
          </cell>
        </row>
        <row r="8403">
          <cell r="N8403"/>
          <cell r="O8403"/>
          <cell r="P8403"/>
          <cell r="Q8403">
            <v>0</v>
          </cell>
        </row>
        <row r="8404">
          <cell r="N8404"/>
          <cell r="O8404"/>
          <cell r="P8404"/>
          <cell r="Q8404">
            <v>0</v>
          </cell>
        </row>
        <row r="8405">
          <cell r="N8405"/>
          <cell r="O8405"/>
          <cell r="P8405"/>
          <cell r="Q8405">
            <v>0</v>
          </cell>
        </row>
        <row r="8406">
          <cell r="N8406"/>
          <cell r="O8406"/>
          <cell r="P8406"/>
          <cell r="Q8406">
            <v>0</v>
          </cell>
        </row>
        <row r="8407">
          <cell r="N8407"/>
          <cell r="O8407"/>
          <cell r="P8407"/>
          <cell r="Q8407">
            <v>0</v>
          </cell>
        </row>
        <row r="8408">
          <cell r="N8408"/>
          <cell r="O8408"/>
          <cell r="P8408"/>
          <cell r="Q8408">
            <v>0</v>
          </cell>
        </row>
        <row r="8409">
          <cell r="N8409"/>
          <cell r="O8409"/>
          <cell r="P8409"/>
          <cell r="Q8409">
            <v>0</v>
          </cell>
        </row>
        <row r="8410">
          <cell r="N8410"/>
          <cell r="O8410"/>
          <cell r="P8410"/>
          <cell r="Q8410">
            <v>0</v>
          </cell>
        </row>
        <row r="8411">
          <cell r="N8411"/>
          <cell r="O8411"/>
          <cell r="P8411"/>
          <cell r="Q8411">
            <v>0</v>
          </cell>
        </row>
        <row r="8412">
          <cell r="N8412"/>
          <cell r="O8412"/>
          <cell r="P8412"/>
          <cell r="Q8412">
            <v>0</v>
          </cell>
        </row>
        <row r="8413">
          <cell r="N8413"/>
          <cell r="O8413"/>
          <cell r="P8413"/>
          <cell r="Q8413">
            <v>0</v>
          </cell>
        </row>
        <row r="8414">
          <cell r="N8414"/>
          <cell r="O8414"/>
          <cell r="P8414"/>
          <cell r="Q8414">
            <v>0</v>
          </cell>
        </row>
        <row r="8415">
          <cell r="N8415"/>
          <cell r="O8415"/>
          <cell r="P8415"/>
          <cell r="Q8415">
            <v>0</v>
          </cell>
        </row>
        <row r="8416">
          <cell r="N8416"/>
          <cell r="O8416"/>
          <cell r="P8416"/>
          <cell r="Q8416">
            <v>0</v>
          </cell>
        </row>
        <row r="8417">
          <cell r="N8417"/>
          <cell r="O8417"/>
          <cell r="P8417"/>
          <cell r="Q8417">
            <v>0</v>
          </cell>
        </row>
        <row r="8418">
          <cell r="N8418"/>
          <cell r="O8418"/>
          <cell r="P8418"/>
          <cell r="Q8418">
            <v>0</v>
          </cell>
        </row>
        <row r="8419">
          <cell r="N8419"/>
          <cell r="O8419"/>
          <cell r="P8419"/>
          <cell r="Q8419">
            <v>0</v>
          </cell>
        </row>
        <row r="8420">
          <cell r="N8420"/>
          <cell r="O8420"/>
          <cell r="P8420"/>
          <cell r="Q8420">
            <v>0</v>
          </cell>
        </row>
        <row r="8421">
          <cell r="N8421"/>
          <cell r="O8421"/>
          <cell r="P8421"/>
          <cell r="Q8421">
            <v>0</v>
          </cell>
        </row>
        <row r="8422">
          <cell r="N8422"/>
          <cell r="O8422"/>
          <cell r="P8422"/>
          <cell r="Q8422">
            <v>0</v>
          </cell>
        </row>
        <row r="8423">
          <cell r="N8423"/>
          <cell r="O8423"/>
          <cell r="P8423"/>
          <cell r="Q8423">
            <v>0</v>
          </cell>
        </row>
        <row r="8424">
          <cell r="N8424"/>
          <cell r="O8424"/>
          <cell r="P8424"/>
          <cell r="Q8424">
            <v>0</v>
          </cell>
        </row>
        <row r="8425">
          <cell r="N8425"/>
          <cell r="O8425"/>
          <cell r="P8425"/>
          <cell r="Q8425">
            <v>0</v>
          </cell>
        </row>
        <row r="8426">
          <cell r="N8426"/>
          <cell r="O8426"/>
          <cell r="P8426"/>
          <cell r="Q8426">
            <v>0</v>
          </cell>
        </row>
        <row r="8427">
          <cell r="N8427"/>
          <cell r="O8427"/>
          <cell r="P8427"/>
          <cell r="Q8427">
            <v>0</v>
          </cell>
        </row>
        <row r="8428">
          <cell r="N8428"/>
          <cell r="O8428"/>
          <cell r="P8428"/>
          <cell r="Q8428">
            <v>0</v>
          </cell>
        </row>
        <row r="8429">
          <cell r="N8429"/>
          <cell r="O8429"/>
          <cell r="P8429"/>
          <cell r="Q8429">
            <v>0</v>
          </cell>
        </row>
        <row r="8430">
          <cell r="N8430"/>
          <cell r="O8430"/>
          <cell r="P8430"/>
          <cell r="Q8430">
            <v>0</v>
          </cell>
        </row>
        <row r="8431">
          <cell r="N8431"/>
          <cell r="O8431"/>
          <cell r="P8431"/>
          <cell r="Q8431">
            <v>0</v>
          </cell>
        </row>
        <row r="8432">
          <cell r="N8432"/>
          <cell r="O8432"/>
          <cell r="P8432"/>
          <cell r="Q8432">
            <v>0</v>
          </cell>
        </row>
        <row r="8433">
          <cell r="N8433"/>
          <cell r="O8433"/>
          <cell r="P8433"/>
          <cell r="Q8433">
            <v>0</v>
          </cell>
        </row>
        <row r="8434">
          <cell r="N8434"/>
          <cell r="O8434"/>
          <cell r="P8434"/>
          <cell r="Q8434">
            <v>0</v>
          </cell>
        </row>
        <row r="8435">
          <cell r="N8435"/>
          <cell r="O8435"/>
          <cell r="P8435"/>
          <cell r="Q8435">
            <v>0</v>
          </cell>
        </row>
        <row r="8436">
          <cell r="N8436"/>
          <cell r="O8436"/>
          <cell r="P8436"/>
          <cell r="Q8436">
            <v>0</v>
          </cell>
        </row>
        <row r="8437">
          <cell r="N8437"/>
          <cell r="O8437"/>
          <cell r="P8437"/>
          <cell r="Q8437">
            <v>0</v>
          </cell>
        </row>
        <row r="8438">
          <cell r="N8438"/>
          <cell r="O8438"/>
          <cell r="P8438"/>
          <cell r="Q8438">
            <v>0</v>
          </cell>
        </row>
        <row r="8439">
          <cell r="N8439"/>
          <cell r="O8439"/>
          <cell r="P8439"/>
          <cell r="Q8439">
            <v>0</v>
          </cell>
        </row>
        <row r="8440">
          <cell r="N8440"/>
          <cell r="O8440"/>
          <cell r="P8440"/>
          <cell r="Q8440">
            <v>0</v>
          </cell>
        </row>
        <row r="8441">
          <cell r="N8441"/>
          <cell r="O8441"/>
          <cell r="P8441"/>
          <cell r="Q8441">
            <v>0</v>
          </cell>
        </row>
        <row r="8442">
          <cell r="N8442"/>
          <cell r="O8442"/>
          <cell r="P8442"/>
          <cell r="Q8442">
            <v>0</v>
          </cell>
        </row>
        <row r="8443">
          <cell r="N8443"/>
          <cell r="O8443"/>
          <cell r="P8443"/>
          <cell r="Q8443">
            <v>0</v>
          </cell>
        </row>
        <row r="8444">
          <cell r="N8444"/>
          <cell r="O8444"/>
          <cell r="P8444"/>
          <cell r="Q8444">
            <v>0</v>
          </cell>
        </row>
        <row r="8445">
          <cell r="N8445"/>
          <cell r="O8445"/>
          <cell r="P8445"/>
          <cell r="Q8445">
            <v>0</v>
          </cell>
        </row>
        <row r="8446">
          <cell r="N8446"/>
          <cell r="O8446"/>
          <cell r="P8446"/>
          <cell r="Q8446">
            <v>0</v>
          </cell>
        </row>
        <row r="8447">
          <cell r="N8447"/>
          <cell r="O8447"/>
          <cell r="P8447"/>
          <cell r="Q8447">
            <v>0</v>
          </cell>
        </row>
        <row r="8448">
          <cell r="N8448"/>
          <cell r="O8448"/>
          <cell r="P8448"/>
          <cell r="Q8448">
            <v>0</v>
          </cell>
        </row>
        <row r="8449">
          <cell r="N8449"/>
          <cell r="O8449"/>
          <cell r="P8449"/>
          <cell r="Q8449">
            <v>0</v>
          </cell>
        </row>
        <row r="8450">
          <cell r="N8450"/>
          <cell r="O8450"/>
          <cell r="P8450"/>
          <cell r="Q8450">
            <v>0</v>
          </cell>
        </row>
        <row r="8451">
          <cell r="N8451"/>
          <cell r="O8451"/>
          <cell r="P8451"/>
          <cell r="Q8451">
            <v>0</v>
          </cell>
        </row>
        <row r="8452">
          <cell r="N8452"/>
          <cell r="O8452"/>
          <cell r="P8452"/>
          <cell r="Q8452">
            <v>0</v>
          </cell>
        </row>
        <row r="8453">
          <cell r="N8453"/>
          <cell r="O8453"/>
          <cell r="P8453"/>
          <cell r="Q8453">
            <v>0</v>
          </cell>
        </row>
        <row r="8454">
          <cell r="N8454"/>
          <cell r="O8454"/>
          <cell r="P8454"/>
          <cell r="Q8454">
            <v>0</v>
          </cell>
        </row>
        <row r="8455">
          <cell r="N8455"/>
          <cell r="O8455"/>
          <cell r="P8455"/>
          <cell r="Q8455">
            <v>0</v>
          </cell>
        </row>
        <row r="8456">
          <cell r="N8456"/>
          <cell r="O8456"/>
          <cell r="P8456"/>
          <cell r="Q8456">
            <v>0</v>
          </cell>
        </row>
        <row r="8457">
          <cell r="N8457"/>
          <cell r="O8457"/>
          <cell r="P8457"/>
          <cell r="Q8457">
            <v>0</v>
          </cell>
        </row>
        <row r="8458">
          <cell r="N8458"/>
          <cell r="O8458"/>
          <cell r="P8458"/>
          <cell r="Q8458">
            <v>0</v>
          </cell>
        </row>
        <row r="8459">
          <cell r="N8459"/>
          <cell r="O8459"/>
          <cell r="P8459"/>
          <cell r="Q8459">
            <v>0</v>
          </cell>
        </row>
        <row r="8460">
          <cell r="N8460"/>
          <cell r="O8460"/>
          <cell r="P8460"/>
          <cell r="Q8460">
            <v>0</v>
          </cell>
        </row>
        <row r="8461">
          <cell r="N8461"/>
          <cell r="O8461"/>
          <cell r="P8461"/>
          <cell r="Q8461">
            <v>0</v>
          </cell>
        </row>
        <row r="8462">
          <cell r="N8462"/>
          <cell r="O8462"/>
          <cell r="P8462"/>
          <cell r="Q8462">
            <v>0</v>
          </cell>
        </row>
        <row r="8463">
          <cell r="N8463"/>
          <cell r="O8463"/>
          <cell r="P8463"/>
          <cell r="Q8463">
            <v>0</v>
          </cell>
        </row>
        <row r="8464">
          <cell r="N8464"/>
          <cell r="O8464"/>
          <cell r="P8464"/>
          <cell r="Q8464">
            <v>0</v>
          </cell>
        </row>
        <row r="8465">
          <cell r="N8465"/>
          <cell r="O8465"/>
          <cell r="P8465"/>
          <cell r="Q8465">
            <v>0</v>
          </cell>
        </row>
        <row r="8466">
          <cell r="N8466"/>
          <cell r="O8466"/>
          <cell r="P8466"/>
          <cell r="Q8466">
            <v>0</v>
          </cell>
        </row>
        <row r="8467">
          <cell r="N8467"/>
          <cell r="O8467"/>
          <cell r="P8467"/>
          <cell r="Q8467">
            <v>0</v>
          </cell>
        </row>
        <row r="8468">
          <cell r="N8468"/>
          <cell r="O8468"/>
          <cell r="P8468"/>
          <cell r="Q8468">
            <v>0</v>
          </cell>
        </row>
        <row r="8469">
          <cell r="N8469"/>
          <cell r="O8469"/>
          <cell r="P8469"/>
          <cell r="Q8469">
            <v>0</v>
          </cell>
        </row>
        <row r="8470">
          <cell r="N8470"/>
          <cell r="O8470"/>
          <cell r="P8470"/>
          <cell r="Q8470">
            <v>0</v>
          </cell>
        </row>
        <row r="8471">
          <cell r="N8471"/>
          <cell r="O8471"/>
          <cell r="P8471"/>
          <cell r="Q8471">
            <v>0</v>
          </cell>
        </row>
        <row r="8472">
          <cell r="N8472"/>
          <cell r="O8472"/>
          <cell r="P8472"/>
          <cell r="Q8472">
            <v>0</v>
          </cell>
        </row>
        <row r="8473">
          <cell r="N8473"/>
          <cell r="O8473"/>
          <cell r="P8473"/>
          <cell r="Q8473">
            <v>0</v>
          </cell>
        </row>
        <row r="8474">
          <cell r="N8474"/>
          <cell r="O8474"/>
          <cell r="P8474"/>
          <cell r="Q8474">
            <v>0</v>
          </cell>
        </row>
        <row r="8475">
          <cell r="N8475"/>
          <cell r="O8475"/>
          <cell r="P8475"/>
          <cell r="Q8475">
            <v>0</v>
          </cell>
        </row>
        <row r="8476">
          <cell r="N8476"/>
          <cell r="O8476"/>
          <cell r="P8476"/>
          <cell r="Q8476">
            <v>0</v>
          </cell>
        </row>
        <row r="8477">
          <cell r="N8477"/>
          <cell r="O8477"/>
          <cell r="P8477"/>
          <cell r="Q8477">
            <v>0</v>
          </cell>
        </row>
        <row r="8478">
          <cell r="N8478"/>
          <cell r="O8478"/>
          <cell r="P8478"/>
          <cell r="Q8478">
            <v>0</v>
          </cell>
        </row>
        <row r="8479">
          <cell r="N8479"/>
          <cell r="O8479"/>
          <cell r="P8479"/>
          <cell r="Q8479">
            <v>0</v>
          </cell>
        </row>
        <row r="8480">
          <cell r="N8480"/>
          <cell r="O8480"/>
          <cell r="P8480"/>
          <cell r="Q8480">
            <v>0</v>
          </cell>
        </row>
        <row r="8481">
          <cell r="N8481"/>
          <cell r="O8481"/>
          <cell r="P8481"/>
          <cell r="Q8481">
            <v>0</v>
          </cell>
        </row>
        <row r="8482">
          <cell r="N8482"/>
          <cell r="O8482"/>
          <cell r="P8482"/>
          <cell r="Q8482">
            <v>0</v>
          </cell>
        </row>
        <row r="8483">
          <cell r="N8483"/>
          <cell r="O8483"/>
          <cell r="P8483"/>
          <cell r="Q8483">
            <v>0</v>
          </cell>
        </row>
        <row r="8484">
          <cell r="N8484"/>
          <cell r="O8484"/>
          <cell r="P8484"/>
          <cell r="Q8484">
            <v>0</v>
          </cell>
        </row>
        <row r="8485">
          <cell r="N8485"/>
          <cell r="O8485"/>
          <cell r="P8485"/>
          <cell r="Q8485">
            <v>0</v>
          </cell>
        </row>
        <row r="8486">
          <cell r="N8486"/>
          <cell r="O8486"/>
          <cell r="P8486"/>
          <cell r="Q8486">
            <v>0</v>
          </cell>
        </row>
        <row r="8487">
          <cell r="N8487"/>
          <cell r="O8487"/>
          <cell r="P8487"/>
          <cell r="Q8487">
            <v>0</v>
          </cell>
        </row>
        <row r="8488">
          <cell r="N8488"/>
          <cell r="O8488"/>
          <cell r="P8488"/>
          <cell r="Q8488">
            <v>0</v>
          </cell>
        </row>
        <row r="8489">
          <cell r="N8489"/>
          <cell r="O8489"/>
          <cell r="P8489"/>
          <cell r="Q8489">
            <v>0</v>
          </cell>
        </row>
        <row r="8490">
          <cell r="N8490"/>
          <cell r="O8490"/>
          <cell r="P8490"/>
          <cell r="Q8490">
            <v>0</v>
          </cell>
        </row>
        <row r="8491">
          <cell r="N8491"/>
          <cell r="O8491"/>
          <cell r="P8491"/>
          <cell r="Q8491">
            <v>0</v>
          </cell>
        </row>
        <row r="8492">
          <cell r="N8492"/>
          <cell r="O8492"/>
          <cell r="P8492"/>
          <cell r="Q8492">
            <v>0</v>
          </cell>
        </row>
        <row r="8493">
          <cell r="N8493"/>
          <cell r="O8493"/>
          <cell r="P8493"/>
          <cell r="Q8493">
            <v>0</v>
          </cell>
        </row>
        <row r="8494">
          <cell r="N8494"/>
          <cell r="O8494"/>
          <cell r="P8494"/>
          <cell r="Q8494">
            <v>0</v>
          </cell>
        </row>
        <row r="8495">
          <cell r="N8495"/>
          <cell r="O8495"/>
          <cell r="P8495"/>
          <cell r="Q8495">
            <v>0</v>
          </cell>
        </row>
        <row r="8496">
          <cell r="N8496"/>
          <cell r="O8496"/>
          <cell r="P8496"/>
          <cell r="Q8496">
            <v>0</v>
          </cell>
        </row>
        <row r="8497">
          <cell r="N8497"/>
          <cell r="O8497"/>
          <cell r="P8497"/>
          <cell r="Q8497">
            <v>0</v>
          </cell>
        </row>
        <row r="8498">
          <cell r="N8498"/>
          <cell r="O8498"/>
          <cell r="P8498"/>
          <cell r="Q8498">
            <v>0</v>
          </cell>
        </row>
        <row r="8499">
          <cell r="N8499"/>
          <cell r="O8499"/>
          <cell r="P8499"/>
          <cell r="Q8499">
            <v>0</v>
          </cell>
        </row>
        <row r="8500">
          <cell r="N8500"/>
          <cell r="O8500"/>
          <cell r="P8500"/>
          <cell r="Q8500">
            <v>0</v>
          </cell>
        </row>
        <row r="8501">
          <cell r="N8501"/>
          <cell r="O8501"/>
          <cell r="P8501"/>
          <cell r="Q8501">
            <v>0</v>
          </cell>
        </row>
        <row r="8502">
          <cell r="N8502"/>
          <cell r="O8502"/>
          <cell r="P8502"/>
          <cell r="Q8502">
            <v>0</v>
          </cell>
        </row>
        <row r="8503">
          <cell r="N8503"/>
          <cell r="O8503"/>
          <cell r="P8503"/>
          <cell r="Q8503">
            <v>0</v>
          </cell>
        </row>
        <row r="8504">
          <cell r="N8504"/>
          <cell r="O8504"/>
          <cell r="P8504"/>
          <cell r="Q8504">
            <v>0</v>
          </cell>
        </row>
        <row r="8505">
          <cell r="N8505"/>
          <cell r="O8505"/>
          <cell r="P8505"/>
          <cell r="Q8505">
            <v>0</v>
          </cell>
        </row>
        <row r="8506">
          <cell r="N8506"/>
          <cell r="O8506"/>
          <cell r="P8506"/>
          <cell r="Q8506">
            <v>0</v>
          </cell>
        </row>
        <row r="8507">
          <cell r="N8507"/>
          <cell r="O8507"/>
          <cell r="P8507"/>
          <cell r="Q8507">
            <v>0</v>
          </cell>
        </row>
        <row r="8508">
          <cell r="N8508"/>
          <cell r="O8508"/>
          <cell r="P8508"/>
          <cell r="Q8508">
            <v>0</v>
          </cell>
        </row>
        <row r="8509">
          <cell r="N8509"/>
          <cell r="O8509"/>
          <cell r="P8509"/>
          <cell r="Q8509">
            <v>0</v>
          </cell>
        </row>
        <row r="8510">
          <cell r="N8510"/>
          <cell r="O8510"/>
          <cell r="P8510"/>
          <cell r="Q8510">
            <v>0</v>
          </cell>
        </row>
        <row r="8511">
          <cell r="N8511"/>
          <cell r="O8511"/>
          <cell r="P8511"/>
          <cell r="Q8511">
            <v>0</v>
          </cell>
        </row>
        <row r="8512">
          <cell r="N8512"/>
          <cell r="O8512"/>
          <cell r="P8512"/>
          <cell r="Q8512">
            <v>0</v>
          </cell>
        </row>
        <row r="8513">
          <cell r="N8513"/>
          <cell r="O8513"/>
          <cell r="P8513"/>
          <cell r="Q8513">
            <v>0</v>
          </cell>
        </row>
        <row r="8514">
          <cell r="N8514"/>
          <cell r="O8514"/>
          <cell r="P8514"/>
          <cell r="Q8514">
            <v>0</v>
          </cell>
        </row>
        <row r="8515">
          <cell r="N8515"/>
          <cell r="O8515"/>
          <cell r="P8515"/>
          <cell r="Q8515">
            <v>0</v>
          </cell>
        </row>
        <row r="8516">
          <cell r="N8516"/>
          <cell r="O8516"/>
          <cell r="P8516"/>
          <cell r="Q8516">
            <v>0</v>
          </cell>
        </row>
        <row r="8517">
          <cell r="N8517"/>
          <cell r="O8517"/>
          <cell r="P8517"/>
          <cell r="Q8517">
            <v>0</v>
          </cell>
        </row>
        <row r="8518">
          <cell r="N8518"/>
          <cell r="O8518"/>
          <cell r="P8518"/>
          <cell r="Q8518">
            <v>0</v>
          </cell>
        </row>
        <row r="8519">
          <cell r="N8519"/>
          <cell r="O8519"/>
          <cell r="P8519"/>
          <cell r="Q8519">
            <v>0</v>
          </cell>
        </row>
        <row r="8520">
          <cell r="N8520"/>
          <cell r="O8520"/>
          <cell r="P8520"/>
          <cell r="Q8520">
            <v>0</v>
          </cell>
        </row>
        <row r="8521">
          <cell r="N8521"/>
          <cell r="O8521"/>
          <cell r="P8521"/>
          <cell r="Q8521">
            <v>0</v>
          </cell>
        </row>
        <row r="8522">
          <cell r="N8522"/>
          <cell r="O8522"/>
          <cell r="P8522"/>
          <cell r="Q8522">
            <v>0</v>
          </cell>
        </row>
        <row r="8523">
          <cell r="N8523"/>
          <cell r="O8523"/>
          <cell r="P8523"/>
          <cell r="Q8523">
            <v>0</v>
          </cell>
        </row>
        <row r="8524">
          <cell r="N8524"/>
          <cell r="O8524"/>
          <cell r="P8524"/>
          <cell r="Q8524">
            <v>0</v>
          </cell>
        </row>
        <row r="8525">
          <cell r="N8525"/>
          <cell r="O8525"/>
          <cell r="P8525"/>
          <cell r="Q8525">
            <v>0</v>
          </cell>
        </row>
        <row r="8526">
          <cell r="N8526"/>
          <cell r="O8526"/>
          <cell r="P8526"/>
          <cell r="Q8526">
            <v>0</v>
          </cell>
        </row>
        <row r="8527">
          <cell r="N8527"/>
          <cell r="O8527"/>
          <cell r="P8527"/>
          <cell r="Q8527">
            <v>0</v>
          </cell>
        </row>
        <row r="8528">
          <cell r="N8528"/>
          <cell r="O8528"/>
          <cell r="P8528"/>
          <cell r="Q8528">
            <v>0</v>
          </cell>
        </row>
        <row r="8529">
          <cell r="N8529"/>
          <cell r="O8529"/>
          <cell r="P8529"/>
          <cell r="Q8529">
            <v>0</v>
          </cell>
        </row>
        <row r="8530">
          <cell r="N8530"/>
          <cell r="O8530"/>
          <cell r="P8530"/>
          <cell r="Q8530">
            <v>0</v>
          </cell>
        </row>
        <row r="8531">
          <cell r="N8531"/>
          <cell r="O8531"/>
          <cell r="P8531"/>
          <cell r="Q8531">
            <v>0</v>
          </cell>
        </row>
        <row r="8532">
          <cell r="N8532"/>
          <cell r="O8532"/>
          <cell r="P8532"/>
          <cell r="Q8532">
            <v>0</v>
          </cell>
        </row>
        <row r="8533">
          <cell r="N8533"/>
          <cell r="O8533"/>
          <cell r="P8533"/>
          <cell r="Q8533">
            <v>0</v>
          </cell>
        </row>
        <row r="8534">
          <cell r="N8534"/>
          <cell r="O8534"/>
          <cell r="P8534"/>
          <cell r="Q8534">
            <v>0</v>
          </cell>
        </row>
        <row r="8535">
          <cell r="N8535"/>
          <cell r="O8535"/>
          <cell r="P8535"/>
          <cell r="Q8535">
            <v>0</v>
          </cell>
        </row>
        <row r="8536">
          <cell r="N8536"/>
          <cell r="O8536"/>
          <cell r="P8536"/>
          <cell r="Q8536">
            <v>0</v>
          </cell>
        </row>
        <row r="8537">
          <cell r="N8537"/>
          <cell r="O8537"/>
          <cell r="P8537"/>
          <cell r="Q8537">
            <v>0</v>
          </cell>
        </row>
        <row r="8538">
          <cell r="N8538"/>
          <cell r="O8538"/>
          <cell r="P8538"/>
          <cell r="Q8538">
            <v>0</v>
          </cell>
        </row>
        <row r="8539">
          <cell r="N8539"/>
          <cell r="O8539"/>
          <cell r="P8539"/>
          <cell r="Q8539">
            <v>0</v>
          </cell>
        </row>
        <row r="8540">
          <cell r="N8540"/>
          <cell r="O8540"/>
          <cell r="P8540"/>
          <cell r="Q8540">
            <v>0</v>
          </cell>
        </row>
        <row r="8541">
          <cell r="N8541"/>
          <cell r="O8541"/>
          <cell r="P8541"/>
          <cell r="Q8541">
            <v>0</v>
          </cell>
        </row>
        <row r="8542">
          <cell r="N8542"/>
          <cell r="O8542"/>
          <cell r="P8542"/>
          <cell r="Q8542">
            <v>0</v>
          </cell>
        </row>
        <row r="8543">
          <cell r="N8543"/>
          <cell r="O8543"/>
          <cell r="P8543"/>
          <cell r="Q8543">
            <v>0</v>
          </cell>
        </row>
        <row r="8544">
          <cell r="N8544"/>
          <cell r="O8544"/>
          <cell r="P8544"/>
          <cell r="Q8544">
            <v>0</v>
          </cell>
        </row>
        <row r="8545">
          <cell r="N8545"/>
          <cell r="O8545"/>
          <cell r="P8545"/>
          <cell r="Q8545">
            <v>0</v>
          </cell>
        </row>
        <row r="8546">
          <cell r="N8546"/>
          <cell r="O8546"/>
          <cell r="P8546"/>
          <cell r="Q8546">
            <v>0</v>
          </cell>
        </row>
        <row r="8547">
          <cell r="N8547"/>
          <cell r="O8547"/>
          <cell r="P8547"/>
          <cell r="Q8547">
            <v>0</v>
          </cell>
        </row>
        <row r="8548">
          <cell r="N8548"/>
          <cell r="O8548"/>
          <cell r="P8548"/>
          <cell r="Q8548">
            <v>0</v>
          </cell>
        </row>
        <row r="8549">
          <cell r="N8549"/>
          <cell r="O8549"/>
          <cell r="P8549"/>
          <cell r="Q8549">
            <v>0</v>
          </cell>
        </row>
        <row r="8550">
          <cell r="N8550"/>
          <cell r="O8550"/>
          <cell r="P8550"/>
          <cell r="Q8550">
            <v>0</v>
          </cell>
        </row>
        <row r="8551">
          <cell r="N8551"/>
          <cell r="O8551"/>
          <cell r="P8551"/>
          <cell r="Q8551">
            <v>0</v>
          </cell>
        </row>
        <row r="8552">
          <cell r="N8552"/>
          <cell r="O8552"/>
          <cell r="P8552"/>
          <cell r="Q8552">
            <v>0</v>
          </cell>
        </row>
        <row r="8553">
          <cell r="N8553"/>
          <cell r="O8553"/>
          <cell r="P8553"/>
          <cell r="Q8553">
            <v>0</v>
          </cell>
        </row>
        <row r="8554">
          <cell r="N8554"/>
          <cell r="O8554"/>
          <cell r="P8554"/>
          <cell r="Q8554">
            <v>0</v>
          </cell>
        </row>
        <row r="8555">
          <cell r="N8555"/>
          <cell r="O8555"/>
          <cell r="P8555"/>
          <cell r="Q8555">
            <v>0</v>
          </cell>
        </row>
        <row r="8556">
          <cell r="N8556"/>
          <cell r="O8556"/>
          <cell r="P8556"/>
          <cell r="Q8556">
            <v>0</v>
          </cell>
        </row>
        <row r="8557">
          <cell r="N8557"/>
          <cell r="O8557"/>
          <cell r="P8557"/>
          <cell r="Q8557">
            <v>0</v>
          </cell>
        </row>
        <row r="8558">
          <cell r="N8558"/>
          <cell r="O8558"/>
          <cell r="P8558"/>
          <cell r="Q8558">
            <v>0</v>
          </cell>
        </row>
        <row r="8559">
          <cell r="N8559"/>
          <cell r="O8559"/>
          <cell r="P8559"/>
          <cell r="Q8559">
            <v>0</v>
          </cell>
        </row>
        <row r="8560">
          <cell r="N8560"/>
          <cell r="O8560"/>
          <cell r="P8560"/>
          <cell r="Q8560">
            <v>0</v>
          </cell>
        </row>
        <row r="8561">
          <cell r="N8561"/>
          <cell r="O8561"/>
          <cell r="P8561"/>
          <cell r="Q8561">
            <v>0</v>
          </cell>
        </row>
        <row r="8562">
          <cell r="N8562"/>
          <cell r="O8562"/>
          <cell r="P8562"/>
          <cell r="Q8562">
            <v>0</v>
          </cell>
        </row>
        <row r="8563">
          <cell r="N8563"/>
          <cell r="O8563"/>
          <cell r="P8563"/>
          <cell r="Q8563">
            <v>0</v>
          </cell>
        </row>
        <row r="8564">
          <cell r="N8564"/>
          <cell r="O8564"/>
          <cell r="P8564"/>
          <cell r="Q8564">
            <v>0</v>
          </cell>
        </row>
        <row r="8565">
          <cell r="N8565"/>
          <cell r="O8565"/>
          <cell r="P8565"/>
          <cell r="Q8565">
            <v>0</v>
          </cell>
        </row>
        <row r="8566">
          <cell r="N8566"/>
          <cell r="O8566"/>
          <cell r="P8566"/>
          <cell r="Q8566">
            <v>0</v>
          </cell>
        </row>
        <row r="8567">
          <cell r="N8567"/>
          <cell r="O8567"/>
          <cell r="P8567"/>
          <cell r="Q8567">
            <v>0</v>
          </cell>
        </row>
        <row r="8568">
          <cell r="N8568"/>
          <cell r="O8568"/>
          <cell r="P8568"/>
          <cell r="Q8568">
            <v>0</v>
          </cell>
        </row>
        <row r="8569">
          <cell r="N8569"/>
          <cell r="O8569"/>
          <cell r="P8569"/>
          <cell r="Q8569">
            <v>0</v>
          </cell>
        </row>
        <row r="8570">
          <cell r="N8570"/>
          <cell r="O8570"/>
          <cell r="P8570"/>
          <cell r="Q8570">
            <v>0</v>
          </cell>
        </row>
        <row r="8571">
          <cell r="N8571"/>
          <cell r="O8571"/>
          <cell r="P8571"/>
          <cell r="Q8571">
            <v>0</v>
          </cell>
        </row>
        <row r="8572">
          <cell r="N8572"/>
          <cell r="O8572"/>
          <cell r="P8572"/>
          <cell r="Q8572">
            <v>0</v>
          </cell>
        </row>
        <row r="8573">
          <cell r="N8573"/>
          <cell r="O8573"/>
          <cell r="P8573"/>
          <cell r="Q8573">
            <v>0</v>
          </cell>
        </row>
        <row r="8574">
          <cell r="N8574"/>
          <cell r="O8574"/>
          <cell r="P8574"/>
          <cell r="Q8574">
            <v>0</v>
          </cell>
        </row>
        <row r="8575">
          <cell r="N8575"/>
          <cell r="O8575"/>
          <cell r="P8575"/>
          <cell r="Q8575">
            <v>0</v>
          </cell>
        </row>
        <row r="8576">
          <cell r="N8576"/>
          <cell r="O8576"/>
          <cell r="P8576"/>
          <cell r="Q8576">
            <v>0</v>
          </cell>
        </row>
        <row r="8577">
          <cell r="N8577"/>
          <cell r="O8577"/>
          <cell r="P8577"/>
          <cell r="Q8577">
            <v>0</v>
          </cell>
        </row>
        <row r="8578">
          <cell r="N8578"/>
          <cell r="O8578"/>
          <cell r="P8578"/>
          <cell r="Q8578">
            <v>0</v>
          </cell>
        </row>
        <row r="8579">
          <cell r="N8579"/>
          <cell r="O8579"/>
          <cell r="P8579"/>
          <cell r="Q8579">
            <v>0</v>
          </cell>
        </row>
        <row r="8580">
          <cell r="N8580"/>
          <cell r="O8580"/>
          <cell r="P8580"/>
          <cell r="Q8580">
            <v>0</v>
          </cell>
        </row>
        <row r="8581">
          <cell r="N8581"/>
          <cell r="O8581"/>
          <cell r="P8581"/>
          <cell r="Q8581">
            <v>0</v>
          </cell>
        </row>
        <row r="8582">
          <cell r="N8582"/>
          <cell r="O8582"/>
          <cell r="P8582"/>
          <cell r="Q8582">
            <v>0</v>
          </cell>
        </row>
        <row r="8583">
          <cell r="N8583"/>
          <cell r="O8583"/>
          <cell r="P8583"/>
          <cell r="Q8583">
            <v>0</v>
          </cell>
        </row>
        <row r="8584">
          <cell r="N8584"/>
          <cell r="O8584"/>
          <cell r="P8584"/>
          <cell r="Q8584">
            <v>0</v>
          </cell>
        </row>
        <row r="8585">
          <cell r="N8585"/>
          <cell r="O8585"/>
          <cell r="P8585"/>
          <cell r="Q8585">
            <v>0</v>
          </cell>
        </row>
        <row r="8586">
          <cell r="N8586"/>
          <cell r="O8586"/>
          <cell r="P8586"/>
          <cell r="Q8586">
            <v>0</v>
          </cell>
        </row>
        <row r="8587">
          <cell r="N8587"/>
          <cell r="O8587"/>
          <cell r="P8587"/>
          <cell r="Q8587">
            <v>0</v>
          </cell>
        </row>
        <row r="8588">
          <cell r="N8588"/>
          <cell r="O8588"/>
          <cell r="P8588"/>
          <cell r="Q8588">
            <v>0</v>
          </cell>
        </row>
        <row r="8589">
          <cell r="N8589"/>
          <cell r="O8589"/>
          <cell r="P8589"/>
          <cell r="Q8589">
            <v>0</v>
          </cell>
        </row>
        <row r="8590">
          <cell r="N8590"/>
          <cell r="O8590"/>
          <cell r="P8590"/>
          <cell r="Q8590">
            <v>0</v>
          </cell>
        </row>
        <row r="8591">
          <cell r="N8591"/>
          <cell r="O8591"/>
          <cell r="P8591"/>
          <cell r="Q8591">
            <v>0</v>
          </cell>
        </row>
        <row r="8592">
          <cell r="N8592"/>
          <cell r="O8592"/>
          <cell r="P8592"/>
          <cell r="Q8592">
            <v>0</v>
          </cell>
        </row>
        <row r="8593">
          <cell r="N8593"/>
          <cell r="O8593"/>
          <cell r="P8593"/>
          <cell r="Q8593">
            <v>0</v>
          </cell>
        </row>
        <row r="8594">
          <cell r="N8594"/>
          <cell r="O8594"/>
          <cell r="P8594"/>
          <cell r="Q8594">
            <v>0</v>
          </cell>
        </row>
        <row r="8595">
          <cell r="N8595"/>
          <cell r="O8595"/>
          <cell r="P8595"/>
          <cell r="Q8595">
            <v>0</v>
          </cell>
        </row>
        <row r="8596">
          <cell r="N8596"/>
          <cell r="O8596"/>
          <cell r="P8596"/>
          <cell r="Q8596">
            <v>0</v>
          </cell>
        </row>
        <row r="8597">
          <cell r="N8597"/>
          <cell r="O8597"/>
          <cell r="P8597"/>
          <cell r="Q8597">
            <v>0</v>
          </cell>
        </row>
        <row r="8598">
          <cell r="N8598"/>
          <cell r="O8598"/>
          <cell r="P8598"/>
          <cell r="Q8598">
            <v>0</v>
          </cell>
        </row>
        <row r="8599">
          <cell r="N8599"/>
          <cell r="O8599"/>
          <cell r="P8599"/>
          <cell r="Q8599">
            <v>0</v>
          </cell>
        </row>
        <row r="8600">
          <cell r="N8600"/>
          <cell r="O8600"/>
          <cell r="P8600"/>
          <cell r="Q8600">
            <v>0</v>
          </cell>
        </row>
        <row r="8601">
          <cell r="N8601"/>
          <cell r="O8601"/>
          <cell r="P8601"/>
          <cell r="Q8601">
            <v>0</v>
          </cell>
        </row>
        <row r="8602">
          <cell r="N8602"/>
          <cell r="O8602"/>
          <cell r="P8602"/>
          <cell r="Q8602">
            <v>0</v>
          </cell>
        </row>
        <row r="8603">
          <cell r="N8603"/>
          <cell r="O8603"/>
          <cell r="P8603"/>
          <cell r="Q8603">
            <v>0</v>
          </cell>
        </row>
        <row r="8604">
          <cell r="N8604"/>
          <cell r="O8604"/>
          <cell r="P8604"/>
          <cell r="Q8604">
            <v>0</v>
          </cell>
        </row>
        <row r="8605">
          <cell r="N8605"/>
          <cell r="O8605"/>
          <cell r="P8605"/>
          <cell r="Q8605">
            <v>0</v>
          </cell>
        </row>
        <row r="8606">
          <cell r="N8606"/>
          <cell r="O8606"/>
          <cell r="P8606"/>
          <cell r="Q8606">
            <v>0</v>
          </cell>
        </row>
        <row r="8607">
          <cell r="N8607"/>
          <cell r="O8607"/>
          <cell r="P8607"/>
          <cell r="Q8607">
            <v>0</v>
          </cell>
        </row>
        <row r="8608">
          <cell r="N8608"/>
          <cell r="O8608"/>
          <cell r="P8608"/>
          <cell r="Q8608">
            <v>0</v>
          </cell>
        </row>
        <row r="8609">
          <cell r="N8609"/>
          <cell r="O8609"/>
          <cell r="P8609"/>
          <cell r="Q8609">
            <v>0</v>
          </cell>
        </row>
        <row r="8610">
          <cell r="N8610"/>
          <cell r="O8610"/>
          <cell r="P8610"/>
          <cell r="Q8610">
            <v>0</v>
          </cell>
        </row>
        <row r="8611">
          <cell r="N8611"/>
          <cell r="O8611"/>
          <cell r="P8611"/>
          <cell r="Q8611">
            <v>0</v>
          </cell>
        </row>
        <row r="8612">
          <cell r="N8612"/>
          <cell r="O8612"/>
          <cell r="P8612"/>
          <cell r="Q8612">
            <v>0</v>
          </cell>
        </row>
        <row r="8613">
          <cell r="N8613"/>
          <cell r="O8613"/>
          <cell r="P8613"/>
          <cell r="Q8613">
            <v>0</v>
          </cell>
        </row>
        <row r="8614">
          <cell r="N8614"/>
          <cell r="O8614"/>
          <cell r="P8614"/>
          <cell r="Q8614">
            <v>0</v>
          </cell>
        </row>
        <row r="8615">
          <cell r="N8615"/>
          <cell r="O8615"/>
          <cell r="P8615"/>
          <cell r="Q8615">
            <v>0</v>
          </cell>
        </row>
        <row r="8616">
          <cell r="N8616"/>
          <cell r="O8616"/>
          <cell r="P8616"/>
          <cell r="Q8616">
            <v>0</v>
          </cell>
        </row>
        <row r="8617">
          <cell r="N8617"/>
          <cell r="O8617"/>
          <cell r="P8617"/>
          <cell r="Q8617">
            <v>0</v>
          </cell>
        </row>
        <row r="8618">
          <cell r="N8618"/>
          <cell r="O8618"/>
          <cell r="P8618"/>
          <cell r="Q8618">
            <v>0</v>
          </cell>
        </row>
        <row r="8619">
          <cell r="N8619"/>
          <cell r="O8619"/>
          <cell r="P8619"/>
          <cell r="Q8619">
            <v>0</v>
          </cell>
        </row>
        <row r="8620">
          <cell r="N8620"/>
          <cell r="O8620"/>
          <cell r="P8620"/>
          <cell r="Q8620">
            <v>0</v>
          </cell>
        </row>
        <row r="8621">
          <cell r="N8621"/>
          <cell r="O8621"/>
          <cell r="P8621"/>
          <cell r="Q8621">
            <v>0</v>
          </cell>
        </row>
        <row r="8622">
          <cell r="N8622"/>
          <cell r="O8622"/>
          <cell r="P8622"/>
          <cell r="Q8622">
            <v>0</v>
          </cell>
        </row>
        <row r="8623">
          <cell r="N8623"/>
          <cell r="O8623"/>
          <cell r="P8623"/>
          <cell r="Q8623">
            <v>0</v>
          </cell>
        </row>
        <row r="8624">
          <cell r="N8624"/>
          <cell r="O8624"/>
          <cell r="P8624"/>
          <cell r="Q8624">
            <v>0</v>
          </cell>
        </row>
        <row r="8625">
          <cell r="N8625"/>
          <cell r="O8625"/>
          <cell r="P8625"/>
          <cell r="Q8625">
            <v>0</v>
          </cell>
        </row>
        <row r="8626">
          <cell r="N8626"/>
          <cell r="O8626"/>
          <cell r="P8626"/>
          <cell r="Q8626">
            <v>0</v>
          </cell>
        </row>
        <row r="8627">
          <cell r="N8627"/>
          <cell r="O8627"/>
          <cell r="P8627"/>
          <cell r="Q8627">
            <v>0</v>
          </cell>
        </row>
        <row r="8628">
          <cell r="N8628"/>
          <cell r="O8628"/>
          <cell r="P8628"/>
          <cell r="Q8628">
            <v>0</v>
          </cell>
        </row>
        <row r="8629">
          <cell r="N8629"/>
          <cell r="O8629"/>
          <cell r="P8629"/>
          <cell r="Q8629">
            <v>0</v>
          </cell>
        </row>
        <row r="8630">
          <cell r="N8630"/>
          <cell r="O8630"/>
          <cell r="P8630"/>
          <cell r="Q8630">
            <v>0</v>
          </cell>
        </row>
        <row r="8631">
          <cell r="N8631"/>
          <cell r="O8631"/>
          <cell r="P8631"/>
          <cell r="Q8631">
            <v>0</v>
          </cell>
        </row>
        <row r="8632">
          <cell r="N8632"/>
          <cell r="O8632"/>
          <cell r="P8632"/>
          <cell r="Q8632">
            <v>0</v>
          </cell>
        </row>
        <row r="8633">
          <cell r="N8633"/>
          <cell r="O8633"/>
          <cell r="P8633"/>
          <cell r="Q8633">
            <v>0</v>
          </cell>
        </row>
        <row r="8634">
          <cell r="N8634"/>
          <cell r="O8634"/>
          <cell r="P8634"/>
          <cell r="Q8634">
            <v>0</v>
          </cell>
        </row>
        <row r="8635">
          <cell r="N8635"/>
          <cell r="O8635"/>
          <cell r="P8635"/>
          <cell r="Q8635">
            <v>0</v>
          </cell>
        </row>
        <row r="8636">
          <cell r="N8636"/>
          <cell r="O8636"/>
          <cell r="P8636"/>
          <cell r="Q8636">
            <v>0</v>
          </cell>
        </row>
        <row r="8637">
          <cell r="N8637"/>
          <cell r="O8637"/>
          <cell r="P8637"/>
          <cell r="Q8637">
            <v>0</v>
          </cell>
        </row>
        <row r="8638">
          <cell r="N8638"/>
          <cell r="O8638"/>
          <cell r="P8638"/>
          <cell r="Q8638">
            <v>0</v>
          </cell>
        </row>
        <row r="8639">
          <cell r="N8639"/>
          <cell r="O8639"/>
          <cell r="P8639"/>
          <cell r="Q8639">
            <v>0</v>
          </cell>
        </row>
        <row r="8640">
          <cell r="N8640"/>
          <cell r="O8640"/>
          <cell r="P8640"/>
          <cell r="Q8640">
            <v>0</v>
          </cell>
        </row>
        <row r="8641">
          <cell r="N8641"/>
          <cell r="O8641"/>
          <cell r="P8641"/>
          <cell r="Q8641">
            <v>0</v>
          </cell>
        </row>
        <row r="8642">
          <cell r="N8642"/>
          <cell r="O8642"/>
          <cell r="P8642"/>
          <cell r="Q8642">
            <v>0</v>
          </cell>
        </row>
        <row r="8643">
          <cell r="N8643"/>
          <cell r="O8643"/>
          <cell r="P8643"/>
          <cell r="Q8643">
            <v>0</v>
          </cell>
        </row>
        <row r="8644">
          <cell r="N8644"/>
          <cell r="O8644"/>
          <cell r="P8644"/>
          <cell r="Q8644">
            <v>0</v>
          </cell>
        </row>
        <row r="8645">
          <cell r="N8645"/>
          <cell r="O8645"/>
          <cell r="P8645"/>
          <cell r="Q8645">
            <v>0</v>
          </cell>
        </row>
        <row r="8646">
          <cell r="N8646"/>
          <cell r="O8646"/>
          <cell r="P8646"/>
          <cell r="Q8646">
            <v>0</v>
          </cell>
        </row>
        <row r="8647">
          <cell r="N8647"/>
          <cell r="O8647"/>
          <cell r="P8647"/>
          <cell r="Q8647">
            <v>0</v>
          </cell>
        </row>
        <row r="8648">
          <cell r="N8648"/>
          <cell r="O8648"/>
          <cell r="P8648"/>
          <cell r="Q8648">
            <v>0</v>
          </cell>
        </row>
        <row r="8649">
          <cell r="N8649"/>
          <cell r="O8649"/>
          <cell r="P8649"/>
          <cell r="Q8649">
            <v>0</v>
          </cell>
        </row>
        <row r="8650">
          <cell r="N8650"/>
          <cell r="O8650"/>
          <cell r="P8650"/>
          <cell r="Q8650">
            <v>0</v>
          </cell>
        </row>
        <row r="8651">
          <cell r="N8651"/>
          <cell r="O8651"/>
          <cell r="P8651"/>
          <cell r="Q8651">
            <v>0</v>
          </cell>
        </row>
        <row r="8652">
          <cell r="N8652"/>
          <cell r="O8652"/>
          <cell r="P8652"/>
          <cell r="Q8652">
            <v>0</v>
          </cell>
        </row>
        <row r="8653">
          <cell r="N8653"/>
          <cell r="O8653"/>
          <cell r="P8653"/>
          <cell r="Q8653">
            <v>0</v>
          </cell>
        </row>
        <row r="8654">
          <cell r="N8654"/>
          <cell r="O8654"/>
          <cell r="P8654"/>
          <cell r="Q8654">
            <v>0</v>
          </cell>
        </row>
        <row r="8655">
          <cell r="N8655"/>
          <cell r="O8655"/>
          <cell r="P8655"/>
          <cell r="Q8655">
            <v>0</v>
          </cell>
        </row>
        <row r="8656">
          <cell r="N8656"/>
          <cell r="O8656"/>
          <cell r="P8656"/>
          <cell r="Q8656">
            <v>0</v>
          </cell>
        </row>
        <row r="8657">
          <cell r="N8657"/>
          <cell r="O8657"/>
          <cell r="P8657"/>
          <cell r="Q8657">
            <v>0</v>
          </cell>
        </row>
        <row r="8658">
          <cell r="N8658"/>
          <cell r="O8658"/>
          <cell r="P8658"/>
          <cell r="Q8658">
            <v>0</v>
          </cell>
        </row>
        <row r="8659">
          <cell r="N8659"/>
          <cell r="O8659"/>
          <cell r="P8659"/>
          <cell r="Q8659">
            <v>0</v>
          </cell>
        </row>
        <row r="8660">
          <cell r="N8660"/>
          <cell r="O8660"/>
          <cell r="P8660"/>
          <cell r="Q8660">
            <v>0</v>
          </cell>
        </row>
        <row r="8661">
          <cell r="N8661"/>
          <cell r="O8661"/>
          <cell r="P8661"/>
          <cell r="Q8661">
            <v>0</v>
          </cell>
        </row>
        <row r="8662">
          <cell r="N8662"/>
          <cell r="O8662"/>
          <cell r="P8662"/>
          <cell r="Q8662">
            <v>0</v>
          </cell>
        </row>
        <row r="8663">
          <cell r="N8663"/>
          <cell r="O8663"/>
          <cell r="P8663"/>
          <cell r="Q8663">
            <v>0</v>
          </cell>
        </row>
        <row r="8664">
          <cell r="N8664"/>
          <cell r="O8664"/>
          <cell r="P8664"/>
          <cell r="Q8664">
            <v>0</v>
          </cell>
        </row>
        <row r="8665">
          <cell r="N8665"/>
          <cell r="O8665"/>
          <cell r="P8665"/>
          <cell r="Q8665">
            <v>0</v>
          </cell>
        </row>
        <row r="8666">
          <cell r="N8666"/>
          <cell r="O8666"/>
          <cell r="P8666"/>
          <cell r="Q8666">
            <v>0</v>
          </cell>
        </row>
        <row r="8667">
          <cell r="N8667"/>
          <cell r="O8667"/>
          <cell r="P8667"/>
          <cell r="Q8667">
            <v>0</v>
          </cell>
        </row>
        <row r="8668">
          <cell r="N8668"/>
          <cell r="O8668"/>
          <cell r="P8668"/>
          <cell r="Q8668">
            <v>0</v>
          </cell>
        </row>
        <row r="8669">
          <cell r="N8669"/>
          <cell r="O8669"/>
          <cell r="P8669"/>
          <cell r="Q8669">
            <v>0</v>
          </cell>
        </row>
        <row r="8670">
          <cell r="N8670"/>
          <cell r="O8670"/>
          <cell r="P8670"/>
          <cell r="Q8670">
            <v>0</v>
          </cell>
        </row>
        <row r="8671">
          <cell r="N8671"/>
          <cell r="O8671"/>
          <cell r="P8671"/>
          <cell r="Q8671">
            <v>0</v>
          </cell>
        </row>
        <row r="8672">
          <cell r="N8672"/>
          <cell r="O8672"/>
          <cell r="P8672"/>
          <cell r="Q8672">
            <v>0</v>
          </cell>
        </row>
        <row r="8673">
          <cell r="N8673"/>
          <cell r="O8673"/>
          <cell r="P8673"/>
          <cell r="Q8673">
            <v>0</v>
          </cell>
        </row>
        <row r="8674">
          <cell r="N8674"/>
          <cell r="O8674"/>
          <cell r="P8674"/>
          <cell r="Q8674">
            <v>0</v>
          </cell>
        </row>
        <row r="8675">
          <cell r="N8675"/>
          <cell r="O8675"/>
          <cell r="P8675"/>
          <cell r="Q8675">
            <v>0</v>
          </cell>
        </row>
        <row r="8676">
          <cell r="N8676"/>
          <cell r="O8676"/>
          <cell r="P8676"/>
          <cell r="Q8676">
            <v>0</v>
          </cell>
        </row>
        <row r="8677">
          <cell r="N8677"/>
          <cell r="O8677"/>
          <cell r="P8677"/>
          <cell r="Q8677">
            <v>0</v>
          </cell>
        </row>
        <row r="8678">
          <cell r="N8678"/>
          <cell r="O8678"/>
          <cell r="P8678"/>
          <cell r="Q8678">
            <v>0</v>
          </cell>
        </row>
        <row r="8679">
          <cell r="N8679"/>
          <cell r="O8679"/>
          <cell r="P8679"/>
          <cell r="Q8679">
            <v>0</v>
          </cell>
        </row>
        <row r="8680">
          <cell r="N8680"/>
          <cell r="O8680"/>
          <cell r="P8680"/>
          <cell r="Q8680">
            <v>0</v>
          </cell>
        </row>
        <row r="8681">
          <cell r="N8681"/>
          <cell r="O8681"/>
          <cell r="P8681"/>
          <cell r="Q8681">
            <v>0</v>
          </cell>
        </row>
        <row r="8682">
          <cell r="N8682"/>
          <cell r="O8682"/>
          <cell r="P8682"/>
          <cell r="Q8682">
            <v>0</v>
          </cell>
        </row>
        <row r="8683">
          <cell r="N8683"/>
          <cell r="O8683"/>
          <cell r="P8683"/>
          <cell r="Q8683">
            <v>0</v>
          </cell>
        </row>
        <row r="8684">
          <cell r="N8684"/>
          <cell r="O8684"/>
          <cell r="P8684"/>
          <cell r="Q8684">
            <v>0</v>
          </cell>
        </row>
        <row r="8685">
          <cell r="N8685"/>
          <cell r="O8685"/>
          <cell r="P8685"/>
          <cell r="Q8685">
            <v>0</v>
          </cell>
        </row>
        <row r="8686">
          <cell r="N8686"/>
          <cell r="O8686"/>
          <cell r="P8686"/>
          <cell r="Q8686">
            <v>0</v>
          </cell>
        </row>
        <row r="8687">
          <cell r="N8687"/>
          <cell r="O8687"/>
          <cell r="P8687"/>
          <cell r="Q8687">
            <v>0</v>
          </cell>
        </row>
        <row r="8688">
          <cell r="N8688"/>
          <cell r="O8688"/>
          <cell r="P8688"/>
          <cell r="Q8688">
            <v>0</v>
          </cell>
        </row>
        <row r="8689">
          <cell r="N8689"/>
          <cell r="O8689"/>
          <cell r="P8689"/>
          <cell r="Q8689">
            <v>0</v>
          </cell>
        </row>
        <row r="8690">
          <cell r="N8690"/>
          <cell r="O8690"/>
          <cell r="P8690"/>
          <cell r="Q8690">
            <v>0</v>
          </cell>
        </row>
        <row r="8691">
          <cell r="N8691"/>
          <cell r="O8691"/>
          <cell r="P8691"/>
          <cell r="Q8691">
            <v>0</v>
          </cell>
        </row>
        <row r="8692">
          <cell r="N8692"/>
          <cell r="O8692"/>
          <cell r="P8692"/>
          <cell r="Q8692">
            <v>0</v>
          </cell>
        </row>
        <row r="8693">
          <cell r="N8693"/>
          <cell r="O8693"/>
          <cell r="P8693"/>
          <cell r="Q8693">
            <v>0</v>
          </cell>
        </row>
        <row r="8694">
          <cell r="N8694"/>
          <cell r="O8694"/>
          <cell r="P8694"/>
          <cell r="Q8694">
            <v>0</v>
          </cell>
        </row>
        <row r="8695">
          <cell r="N8695"/>
          <cell r="O8695"/>
          <cell r="P8695"/>
          <cell r="Q8695">
            <v>0</v>
          </cell>
        </row>
        <row r="8696">
          <cell r="N8696"/>
          <cell r="O8696"/>
          <cell r="P8696"/>
          <cell r="Q8696">
            <v>0</v>
          </cell>
        </row>
        <row r="8697">
          <cell r="N8697"/>
          <cell r="O8697"/>
          <cell r="P8697"/>
          <cell r="Q8697">
            <v>0</v>
          </cell>
        </row>
        <row r="8698">
          <cell r="N8698"/>
          <cell r="O8698"/>
          <cell r="P8698"/>
          <cell r="Q8698">
            <v>0</v>
          </cell>
        </row>
        <row r="8699">
          <cell r="N8699"/>
          <cell r="O8699"/>
          <cell r="P8699"/>
          <cell r="Q8699">
            <v>0</v>
          </cell>
        </row>
        <row r="8700">
          <cell r="N8700"/>
          <cell r="O8700"/>
          <cell r="P8700"/>
          <cell r="Q8700">
            <v>0</v>
          </cell>
        </row>
        <row r="8701">
          <cell r="N8701"/>
          <cell r="O8701"/>
          <cell r="P8701"/>
          <cell r="Q8701">
            <v>0</v>
          </cell>
        </row>
        <row r="8702">
          <cell r="N8702"/>
          <cell r="O8702"/>
          <cell r="P8702"/>
          <cell r="Q8702">
            <v>0</v>
          </cell>
        </row>
        <row r="8703">
          <cell r="N8703"/>
          <cell r="O8703"/>
          <cell r="P8703"/>
          <cell r="Q8703">
            <v>0</v>
          </cell>
        </row>
        <row r="8704">
          <cell r="N8704"/>
          <cell r="O8704"/>
          <cell r="P8704"/>
          <cell r="Q8704">
            <v>0</v>
          </cell>
        </row>
        <row r="8705">
          <cell r="N8705"/>
          <cell r="O8705"/>
          <cell r="P8705"/>
          <cell r="Q8705">
            <v>0</v>
          </cell>
        </row>
        <row r="8706">
          <cell r="N8706"/>
          <cell r="O8706"/>
          <cell r="P8706"/>
          <cell r="Q8706">
            <v>0</v>
          </cell>
        </row>
        <row r="8707">
          <cell r="N8707"/>
          <cell r="O8707"/>
          <cell r="P8707"/>
          <cell r="Q8707">
            <v>0</v>
          </cell>
        </row>
        <row r="8708">
          <cell r="N8708"/>
          <cell r="O8708"/>
          <cell r="P8708"/>
          <cell r="Q8708">
            <v>0</v>
          </cell>
        </row>
        <row r="8709">
          <cell r="N8709"/>
          <cell r="O8709"/>
          <cell r="P8709"/>
          <cell r="Q8709">
            <v>0</v>
          </cell>
        </row>
        <row r="8710">
          <cell r="N8710"/>
          <cell r="O8710"/>
          <cell r="P8710"/>
          <cell r="Q8710">
            <v>0</v>
          </cell>
        </row>
        <row r="8711">
          <cell r="N8711"/>
          <cell r="O8711"/>
          <cell r="P8711"/>
          <cell r="Q8711">
            <v>0</v>
          </cell>
        </row>
        <row r="8712">
          <cell r="N8712"/>
          <cell r="O8712"/>
          <cell r="P8712"/>
          <cell r="Q8712">
            <v>0</v>
          </cell>
        </row>
        <row r="8713">
          <cell r="N8713"/>
          <cell r="O8713"/>
          <cell r="P8713"/>
          <cell r="Q8713">
            <v>0</v>
          </cell>
        </row>
        <row r="8714">
          <cell r="N8714"/>
          <cell r="O8714"/>
          <cell r="P8714"/>
          <cell r="Q8714">
            <v>0</v>
          </cell>
        </row>
        <row r="8715">
          <cell r="N8715"/>
          <cell r="O8715"/>
          <cell r="P8715"/>
          <cell r="Q8715">
            <v>0</v>
          </cell>
        </row>
        <row r="8716">
          <cell r="N8716"/>
          <cell r="O8716"/>
          <cell r="P8716"/>
          <cell r="Q8716">
            <v>0</v>
          </cell>
        </row>
        <row r="8717">
          <cell r="N8717"/>
          <cell r="O8717"/>
          <cell r="P8717"/>
          <cell r="Q8717">
            <v>0</v>
          </cell>
        </row>
        <row r="8718">
          <cell r="N8718"/>
          <cell r="O8718"/>
          <cell r="P8718"/>
          <cell r="Q8718">
            <v>0</v>
          </cell>
        </row>
        <row r="8719">
          <cell r="N8719"/>
          <cell r="O8719"/>
          <cell r="P8719"/>
          <cell r="Q8719">
            <v>0</v>
          </cell>
        </row>
        <row r="8720">
          <cell r="N8720"/>
          <cell r="O8720"/>
          <cell r="P8720"/>
          <cell r="Q8720">
            <v>0</v>
          </cell>
        </row>
        <row r="8721">
          <cell r="N8721"/>
          <cell r="O8721"/>
          <cell r="P8721"/>
          <cell r="Q8721">
            <v>0</v>
          </cell>
        </row>
        <row r="8722">
          <cell r="N8722"/>
          <cell r="O8722"/>
          <cell r="P8722"/>
          <cell r="Q8722">
            <v>0</v>
          </cell>
        </row>
        <row r="8723">
          <cell r="N8723"/>
          <cell r="O8723"/>
          <cell r="P8723"/>
          <cell r="Q8723">
            <v>0</v>
          </cell>
        </row>
        <row r="8724">
          <cell r="N8724"/>
          <cell r="O8724"/>
          <cell r="P8724"/>
          <cell r="Q8724">
            <v>0</v>
          </cell>
        </row>
        <row r="8725">
          <cell r="N8725"/>
          <cell r="O8725"/>
          <cell r="P8725"/>
          <cell r="Q8725">
            <v>0</v>
          </cell>
        </row>
        <row r="8726">
          <cell r="N8726"/>
          <cell r="O8726"/>
          <cell r="P8726"/>
          <cell r="Q8726">
            <v>0</v>
          </cell>
        </row>
        <row r="8727">
          <cell r="N8727"/>
          <cell r="O8727"/>
          <cell r="P8727"/>
          <cell r="Q8727">
            <v>0</v>
          </cell>
        </row>
        <row r="8728">
          <cell r="N8728"/>
          <cell r="O8728"/>
          <cell r="P8728"/>
          <cell r="Q8728">
            <v>0</v>
          </cell>
        </row>
        <row r="8729">
          <cell r="N8729"/>
          <cell r="O8729"/>
          <cell r="P8729"/>
          <cell r="Q8729">
            <v>0</v>
          </cell>
        </row>
        <row r="8730">
          <cell r="N8730"/>
          <cell r="O8730"/>
          <cell r="P8730"/>
          <cell r="Q8730">
            <v>0</v>
          </cell>
        </row>
        <row r="8731">
          <cell r="N8731"/>
          <cell r="O8731"/>
          <cell r="P8731"/>
          <cell r="Q8731">
            <v>0</v>
          </cell>
        </row>
        <row r="8732">
          <cell r="N8732"/>
          <cell r="O8732"/>
          <cell r="P8732"/>
          <cell r="Q8732">
            <v>0</v>
          </cell>
        </row>
        <row r="8733">
          <cell r="N8733"/>
          <cell r="O8733"/>
          <cell r="P8733"/>
          <cell r="Q8733">
            <v>0</v>
          </cell>
        </row>
        <row r="8734">
          <cell r="N8734"/>
          <cell r="O8734"/>
          <cell r="P8734"/>
          <cell r="Q8734">
            <v>0</v>
          </cell>
        </row>
        <row r="8735">
          <cell r="N8735"/>
          <cell r="O8735"/>
          <cell r="P8735"/>
          <cell r="Q8735">
            <v>0</v>
          </cell>
        </row>
        <row r="8736">
          <cell r="N8736"/>
          <cell r="O8736"/>
          <cell r="P8736"/>
          <cell r="Q8736">
            <v>0</v>
          </cell>
        </row>
        <row r="8737">
          <cell r="N8737"/>
          <cell r="O8737"/>
          <cell r="P8737"/>
          <cell r="Q8737">
            <v>0</v>
          </cell>
        </row>
        <row r="8738">
          <cell r="N8738"/>
          <cell r="O8738"/>
          <cell r="P8738"/>
          <cell r="Q8738">
            <v>0</v>
          </cell>
        </row>
        <row r="8739">
          <cell r="N8739"/>
          <cell r="O8739"/>
          <cell r="P8739"/>
          <cell r="Q8739">
            <v>0</v>
          </cell>
        </row>
        <row r="8740">
          <cell r="N8740"/>
          <cell r="O8740"/>
          <cell r="P8740"/>
          <cell r="Q8740">
            <v>0</v>
          </cell>
        </row>
        <row r="8741">
          <cell r="N8741"/>
          <cell r="O8741"/>
          <cell r="P8741"/>
          <cell r="Q8741">
            <v>0</v>
          </cell>
        </row>
        <row r="8742">
          <cell r="N8742"/>
          <cell r="O8742"/>
          <cell r="P8742"/>
          <cell r="Q8742">
            <v>0</v>
          </cell>
        </row>
        <row r="8743">
          <cell r="N8743"/>
          <cell r="O8743"/>
          <cell r="P8743"/>
          <cell r="Q8743">
            <v>0</v>
          </cell>
        </row>
        <row r="8744">
          <cell r="N8744"/>
          <cell r="O8744"/>
          <cell r="P8744"/>
          <cell r="Q8744">
            <v>0</v>
          </cell>
        </row>
        <row r="8745">
          <cell r="N8745"/>
          <cell r="O8745"/>
          <cell r="P8745"/>
          <cell r="Q8745">
            <v>0</v>
          </cell>
        </row>
        <row r="8746">
          <cell r="N8746"/>
          <cell r="O8746"/>
          <cell r="P8746"/>
          <cell r="Q8746">
            <v>0</v>
          </cell>
        </row>
        <row r="8747">
          <cell r="N8747"/>
          <cell r="O8747"/>
          <cell r="P8747"/>
          <cell r="Q8747">
            <v>0</v>
          </cell>
        </row>
        <row r="8748">
          <cell r="N8748"/>
          <cell r="O8748"/>
          <cell r="P8748"/>
          <cell r="Q8748">
            <v>0</v>
          </cell>
        </row>
        <row r="8749">
          <cell r="N8749"/>
          <cell r="O8749"/>
          <cell r="P8749"/>
          <cell r="Q8749">
            <v>0</v>
          </cell>
        </row>
        <row r="8750">
          <cell r="N8750"/>
          <cell r="O8750"/>
          <cell r="P8750"/>
          <cell r="Q8750">
            <v>0</v>
          </cell>
        </row>
        <row r="8751">
          <cell r="N8751"/>
          <cell r="O8751"/>
          <cell r="P8751"/>
          <cell r="Q8751">
            <v>0</v>
          </cell>
        </row>
        <row r="8752">
          <cell r="N8752"/>
          <cell r="O8752"/>
          <cell r="P8752"/>
          <cell r="Q8752">
            <v>0</v>
          </cell>
        </row>
        <row r="8753">
          <cell r="N8753"/>
          <cell r="O8753"/>
          <cell r="P8753"/>
          <cell r="Q8753">
            <v>0</v>
          </cell>
        </row>
        <row r="8754">
          <cell r="N8754"/>
          <cell r="O8754"/>
          <cell r="P8754"/>
          <cell r="Q8754">
            <v>0</v>
          </cell>
        </row>
        <row r="8755">
          <cell r="N8755"/>
          <cell r="O8755"/>
          <cell r="P8755"/>
          <cell r="Q8755">
            <v>0</v>
          </cell>
        </row>
        <row r="8756">
          <cell r="N8756"/>
          <cell r="O8756"/>
          <cell r="P8756"/>
          <cell r="Q8756">
            <v>0</v>
          </cell>
        </row>
        <row r="8757">
          <cell r="N8757"/>
          <cell r="O8757"/>
          <cell r="P8757"/>
          <cell r="Q8757">
            <v>0</v>
          </cell>
        </row>
        <row r="8758">
          <cell r="N8758"/>
          <cell r="O8758"/>
          <cell r="P8758"/>
          <cell r="Q8758">
            <v>0</v>
          </cell>
        </row>
        <row r="8759">
          <cell r="N8759"/>
          <cell r="O8759"/>
          <cell r="P8759"/>
          <cell r="Q8759">
            <v>0</v>
          </cell>
        </row>
        <row r="8760">
          <cell r="N8760"/>
          <cell r="O8760"/>
          <cell r="P8760"/>
          <cell r="Q8760">
            <v>0</v>
          </cell>
        </row>
        <row r="8761">
          <cell r="N8761"/>
          <cell r="O8761"/>
          <cell r="P8761"/>
          <cell r="Q8761">
            <v>0</v>
          </cell>
        </row>
        <row r="8762">
          <cell r="N8762"/>
          <cell r="O8762"/>
          <cell r="P8762"/>
          <cell r="Q8762">
            <v>0</v>
          </cell>
        </row>
        <row r="8763">
          <cell r="N8763"/>
          <cell r="O8763"/>
          <cell r="P8763"/>
          <cell r="Q8763">
            <v>0</v>
          </cell>
        </row>
        <row r="8764">
          <cell r="N8764"/>
          <cell r="O8764"/>
          <cell r="P8764"/>
          <cell r="Q8764">
            <v>0</v>
          </cell>
        </row>
        <row r="8765">
          <cell r="N8765"/>
          <cell r="O8765"/>
          <cell r="P8765"/>
          <cell r="Q8765">
            <v>0</v>
          </cell>
        </row>
        <row r="8766">
          <cell r="N8766"/>
          <cell r="O8766"/>
          <cell r="P8766"/>
          <cell r="Q8766">
            <v>0</v>
          </cell>
        </row>
        <row r="8767">
          <cell r="N8767"/>
          <cell r="O8767"/>
          <cell r="P8767"/>
          <cell r="Q8767">
            <v>0</v>
          </cell>
        </row>
        <row r="8768">
          <cell r="N8768"/>
          <cell r="O8768"/>
          <cell r="P8768"/>
          <cell r="Q8768">
            <v>0</v>
          </cell>
        </row>
        <row r="8769">
          <cell r="N8769"/>
          <cell r="O8769"/>
          <cell r="P8769"/>
          <cell r="Q8769">
            <v>0</v>
          </cell>
        </row>
        <row r="8770">
          <cell r="N8770"/>
          <cell r="O8770"/>
          <cell r="P8770"/>
          <cell r="Q8770">
            <v>0</v>
          </cell>
        </row>
        <row r="8771">
          <cell r="N8771"/>
          <cell r="O8771"/>
          <cell r="P8771"/>
          <cell r="Q8771">
            <v>0</v>
          </cell>
        </row>
        <row r="8772">
          <cell r="N8772"/>
          <cell r="O8772"/>
          <cell r="P8772"/>
          <cell r="Q8772">
            <v>0</v>
          </cell>
        </row>
        <row r="8773">
          <cell r="N8773"/>
          <cell r="O8773"/>
          <cell r="P8773"/>
          <cell r="Q8773">
            <v>0</v>
          </cell>
        </row>
        <row r="8774">
          <cell r="N8774"/>
          <cell r="O8774"/>
          <cell r="P8774"/>
          <cell r="Q8774">
            <v>0</v>
          </cell>
        </row>
        <row r="8775">
          <cell r="N8775"/>
          <cell r="O8775"/>
          <cell r="P8775"/>
          <cell r="Q8775">
            <v>0</v>
          </cell>
        </row>
        <row r="8776">
          <cell r="N8776"/>
          <cell r="O8776"/>
          <cell r="P8776"/>
          <cell r="Q8776">
            <v>0</v>
          </cell>
        </row>
        <row r="8777">
          <cell r="N8777"/>
          <cell r="O8777"/>
          <cell r="P8777"/>
          <cell r="Q8777">
            <v>0</v>
          </cell>
        </row>
        <row r="8778">
          <cell r="N8778"/>
          <cell r="O8778"/>
          <cell r="P8778"/>
          <cell r="Q8778">
            <v>0</v>
          </cell>
        </row>
        <row r="8779">
          <cell r="N8779"/>
          <cell r="O8779"/>
          <cell r="P8779"/>
          <cell r="Q8779">
            <v>0</v>
          </cell>
        </row>
        <row r="8780">
          <cell r="N8780"/>
          <cell r="O8780"/>
          <cell r="P8780"/>
          <cell r="Q8780">
            <v>0</v>
          </cell>
        </row>
        <row r="8781">
          <cell r="N8781"/>
          <cell r="O8781"/>
          <cell r="P8781"/>
          <cell r="Q8781">
            <v>0</v>
          </cell>
        </row>
        <row r="8782">
          <cell r="N8782"/>
          <cell r="O8782"/>
          <cell r="P8782"/>
          <cell r="Q8782">
            <v>0</v>
          </cell>
        </row>
        <row r="8783">
          <cell r="N8783"/>
          <cell r="O8783"/>
          <cell r="P8783"/>
          <cell r="Q8783">
            <v>0</v>
          </cell>
        </row>
        <row r="8784">
          <cell r="N8784"/>
          <cell r="O8784"/>
          <cell r="P8784"/>
          <cell r="Q8784">
            <v>0</v>
          </cell>
        </row>
        <row r="8785">
          <cell r="N8785"/>
          <cell r="O8785"/>
          <cell r="P8785"/>
          <cell r="Q8785">
            <v>0</v>
          </cell>
        </row>
        <row r="8786">
          <cell r="N8786"/>
          <cell r="O8786"/>
          <cell r="P8786"/>
          <cell r="Q8786">
            <v>0</v>
          </cell>
        </row>
        <row r="8787">
          <cell r="N8787"/>
          <cell r="O8787"/>
          <cell r="P8787"/>
          <cell r="Q8787">
            <v>0</v>
          </cell>
        </row>
        <row r="8788">
          <cell r="N8788"/>
          <cell r="O8788"/>
          <cell r="P8788"/>
          <cell r="Q8788">
            <v>0</v>
          </cell>
        </row>
        <row r="8789">
          <cell r="N8789"/>
          <cell r="O8789"/>
          <cell r="P8789"/>
          <cell r="Q8789">
            <v>0</v>
          </cell>
        </row>
        <row r="8790">
          <cell r="N8790"/>
          <cell r="O8790"/>
          <cell r="P8790"/>
          <cell r="Q8790">
            <v>0</v>
          </cell>
        </row>
        <row r="8791">
          <cell r="N8791"/>
          <cell r="O8791"/>
          <cell r="P8791"/>
          <cell r="Q8791">
            <v>0</v>
          </cell>
        </row>
        <row r="8792">
          <cell r="N8792"/>
          <cell r="O8792"/>
          <cell r="P8792"/>
          <cell r="Q8792">
            <v>0</v>
          </cell>
        </row>
        <row r="8793">
          <cell r="N8793"/>
          <cell r="O8793"/>
          <cell r="P8793"/>
          <cell r="Q8793">
            <v>0</v>
          </cell>
        </row>
        <row r="8794">
          <cell r="N8794"/>
          <cell r="O8794"/>
          <cell r="P8794"/>
          <cell r="Q8794">
            <v>0</v>
          </cell>
        </row>
        <row r="8795">
          <cell r="N8795"/>
          <cell r="O8795"/>
          <cell r="P8795"/>
          <cell r="Q8795">
            <v>0</v>
          </cell>
        </row>
        <row r="8796">
          <cell r="N8796"/>
          <cell r="O8796"/>
          <cell r="P8796"/>
          <cell r="Q8796">
            <v>0</v>
          </cell>
        </row>
        <row r="8797">
          <cell r="N8797"/>
          <cell r="O8797"/>
          <cell r="P8797"/>
          <cell r="Q8797">
            <v>0</v>
          </cell>
        </row>
        <row r="8798">
          <cell r="N8798"/>
          <cell r="O8798"/>
          <cell r="P8798"/>
          <cell r="Q8798">
            <v>0</v>
          </cell>
        </row>
        <row r="8799">
          <cell r="N8799"/>
          <cell r="O8799"/>
          <cell r="P8799"/>
          <cell r="Q8799">
            <v>0</v>
          </cell>
        </row>
        <row r="8800">
          <cell r="N8800"/>
          <cell r="O8800"/>
          <cell r="P8800"/>
          <cell r="Q8800">
            <v>0</v>
          </cell>
        </row>
        <row r="8801">
          <cell r="N8801"/>
          <cell r="O8801"/>
          <cell r="P8801"/>
          <cell r="Q8801">
            <v>0</v>
          </cell>
        </row>
        <row r="8802">
          <cell r="N8802"/>
          <cell r="O8802"/>
          <cell r="P8802"/>
          <cell r="Q8802">
            <v>0</v>
          </cell>
        </row>
        <row r="8803">
          <cell r="N8803"/>
          <cell r="O8803"/>
          <cell r="P8803"/>
          <cell r="Q8803">
            <v>0</v>
          </cell>
        </row>
        <row r="8804">
          <cell r="N8804"/>
          <cell r="O8804"/>
          <cell r="P8804"/>
          <cell r="Q8804">
            <v>0</v>
          </cell>
        </row>
        <row r="8805">
          <cell r="N8805"/>
          <cell r="O8805"/>
          <cell r="P8805"/>
          <cell r="Q8805">
            <v>0</v>
          </cell>
        </row>
        <row r="8806">
          <cell r="N8806"/>
          <cell r="O8806"/>
          <cell r="P8806"/>
          <cell r="Q8806">
            <v>0</v>
          </cell>
        </row>
        <row r="8807">
          <cell r="N8807"/>
          <cell r="O8807"/>
          <cell r="P8807"/>
          <cell r="Q8807">
            <v>0</v>
          </cell>
        </row>
        <row r="8808">
          <cell r="N8808"/>
          <cell r="O8808"/>
          <cell r="P8808"/>
          <cell r="Q8808">
            <v>0</v>
          </cell>
        </row>
        <row r="8809">
          <cell r="N8809"/>
          <cell r="O8809"/>
          <cell r="P8809"/>
          <cell r="Q8809">
            <v>0</v>
          </cell>
        </row>
        <row r="8810">
          <cell r="N8810"/>
          <cell r="O8810"/>
          <cell r="P8810"/>
          <cell r="Q8810">
            <v>0</v>
          </cell>
        </row>
        <row r="8811">
          <cell r="N8811"/>
          <cell r="O8811"/>
          <cell r="P8811"/>
          <cell r="Q8811">
            <v>0</v>
          </cell>
        </row>
        <row r="8812">
          <cell r="N8812"/>
          <cell r="O8812"/>
          <cell r="P8812"/>
          <cell r="Q8812">
            <v>0</v>
          </cell>
        </row>
        <row r="8813">
          <cell r="N8813"/>
          <cell r="O8813"/>
          <cell r="P8813"/>
          <cell r="Q8813">
            <v>0</v>
          </cell>
        </row>
        <row r="8814">
          <cell r="N8814"/>
          <cell r="O8814"/>
          <cell r="P8814"/>
          <cell r="Q8814">
            <v>0</v>
          </cell>
        </row>
        <row r="8815">
          <cell r="N8815"/>
          <cell r="O8815"/>
          <cell r="P8815"/>
          <cell r="Q8815">
            <v>0</v>
          </cell>
        </row>
        <row r="8816">
          <cell r="N8816"/>
          <cell r="O8816"/>
          <cell r="P8816"/>
          <cell r="Q8816">
            <v>0</v>
          </cell>
        </row>
        <row r="8817">
          <cell r="N8817"/>
          <cell r="O8817"/>
          <cell r="P8817"/>
          <cell r="Q8817">
            <v>0</v>
          </cell>
        </row>
        <row r="8818">
          <cell r="N8818"/>
          <cell r="O8818"/>
          <cell r="P8818"/>
          <cell r="Q8818">
            <v>0</v>
          </cell>
        </row>
        <row r="8819">
          <cell r="N8819"/>
          <cell r="O8819"/>
          <cell r="P8819"/>
          <cell r="Q8819">
            <v>0</v>
          </cell>
        </row>
        <row r="8820">
          <cell r="N8820"/>
          <cell r="O8820"/>
          <cell r="P8820"/>
          <cell r="Q8820">
            <v>0</v>
          </cell>
        </row>
        <row r="8821">
          <cell r="N8821"/>
          <cell r="O8821"/>
          <cell r="P8821"/>
          <cell r="Q8821">
            <v>0</v>
          </cell>
        </row>
        <row r="8822">
          <cell r="N8822"/>
          <cell r="O8822"/>
          <cell r="P8822"/>
          <cell r="Q8822">
            <v>0</v>
          </cell>
        </row>
        <row r="8823">
          <cell r="N8823"/>
          <cell r="O8823"/>
          <cell r="P8823"/>
          <cell r="Q8823">
            <v>0</v>
          </cell>
        </row>
        <row r="8824">
          <cell r="N8824"/>
          <cell r="O8824"/>
          <cell r="P8824"/>
          <cell r="Q8824">
            <v>0</v>
          </cell>
        </row>
        <row r="8825">
          <cell r="N8825"/>
          <cell r="O8825"/>
          <cell r="P8825"/>
          <cell r="Q8825">
            <v>0</v>
          </cell>
        </row>
        <row r="8826">
          <cell r="N8826"/>
          <cell r="O8826"/>
          <cell r="P8826"/>
          <cell r="Q8826">
            <v>0</v>
          </cell>
        </row>
        <row r="8827">
          <cell r="N8827"/>
          <cell r="O8827"/>
          <cell r="P8827"/>
          <cell r="Q8827">
            <v>0</v>
          </cell>
        </row>
        <row r="8828">
          <cell r="N8828"/>
          <cell r="O8828"/>
          <cell r="P8828"/>
          <cell r="Q8828">
            <v>0</v>
          </cell>
        </row>
        <row r="8829">
          <cell r="N8829"/>
          <cell r="O8829"/>
          <cell r="P8829"/>
          <cell r="Q8829">
            <v>0</v>
          </cell>
        </row>
        <row r="8830">
          <cell r="N8830"/>
          <cell r="O8830"/>
          <cell r="P8830"/>
          <cell r="Q8830">
            <v>0</v>
          </cell>
        </row>
        <row r="8831">
          <cell r="N8831"/>
          <cell r="O8831"/>
          <cell r="P8831"/>
          <cell r="Q8831">
            <v>0</v>
          </cell>
        </row>
        <row r="8832">
          <cell r="N8832"/>
          <cell r="O8832"/>
          <cell r="P8832"/>
          <cell r="Q8832">
            <v>0</v>
          </cell>
        </row>
        <row r="8833">
          <cell r="N8833"/>
          <cell r="O8833"/>
          <cell r="P8833"/>
          <cell r="Q8833">
            <v>0</v>
          </cell>
        </row>
        <row r="8834">
          <cell r="N8834"/>
          <cell r="O8834"/>
          <cell r="P8834"/>
          <cell r="Q8834">
            <v>0</v>
          </cell>
        </row>
        <row r="8835">
          <cell r="N8835"/>
          <cell r="O8835"/>
          <cell r="P8835"/>
          <cell r="Q8835">
            <v>0</v>
          </cell>
        </row>
        <row r="8836">
          <cell r="N8836"/>
          <cell r="O8836"/>
          <cell r="P8836"/>
          <cell r="Q8836">
            <v>0</v>
          </cell>
        </row>
        <row r="8837">
          <cell r="N8837"/>
          <cell r="O8837"/>
          <cell r="P8837"/>
          <cell r="Q8837">
            <v>0</v>
          </cell>
        </row>
        <row r="8838">
          <cell r="N8838"/>
          <cell r="O8838"/>
          <cell r="P8838"/>
          <cell r="Q8838">
            <v>0</v>
          </cell>
        </row>
        <row r="8839">
          <cell r="N8839"/>
          <cell r="O8839"/>
          <cell r="P8839"/>
          <cell r="Q8839">
            <v>0</v>
          </cell>
        </row>
        <row r="8840">
          <cell r="N8840"/>
          <cell r="O8840"/>
          <cell r="P8840"/>
          <cell r="Q8840">
            <v>0</v>
          </cell>
        </row>
        <row r="8841">
          <cell r="N8841"/>
          <cell r="O8841"/>
          <cell r="P8841"/>
          <cell r="Q8841">
            <v>0</v>
          </cell>
        </row>
        <row r="8842">
          <cell r="N8842"/>
          <cell r="O8842"/>
          <cell r="P8842"/>
          <cell r="Q8842">
            <v>0</v>
          </cell>
        </row>
        <row r="8843">
          <cell r="N8843"/>
          <cell r="O8843"/>
          <cell r="P8843"/>
          <cell r="Q8843">
            <v>0</v>
          </cell>
        </row>
        <row r="8844">
          <cell r="N8844"/>
          <cell r="O8844"/>
          <cell r="P8844"/>
          <cell r="Q8844">
            <v>0</v>
          </cell>
        </row>
        <row r="8845">
          <cell r="N8845"/>
          <cell r="O8845"/>
          <cell r="P8845"/>
          <cell r="Q8845">
            <v>0</v>
          </cell>
        </row>
        <row r="8846">
          <cell r="N8846"/>
          <cell r="O8846"/>
          <cell r="P8846"/>
          <cell r="Q8846">
            <v>0</v>
          </cell>
        </row>
        <row r="8847">
          <cell r="N8847"/>
          <cell r="O8847"/>
          <cell r="P8847"/>
          <cell r="Q8847">
            <v>0</v>
          </cell>
        </row>
        <row r="8848">
          <cell r="N8848"/>
          <cell r="O8848"/>
          <cell r="P8848"/>
          <cell r="Q8848">
            <v>0</v>
          </cell>
        </row>
        <row r="8849">
          <cell r="N8849"/>
          <cell r="O8849"/>
          <cell r="P8849"/>
          <cell r="Q8849">
            <v>0</v>
          </cell>
        </row>
        <row r="8850">
          <cell r="N8850"/>
          <cell r="O8850"/>
          <cell r="P8850"/>
          <cell r="Q8850">
            <v>0</v>
          </cell>
        </row>
        <row r="8851">
          <cell r="N8851"/>
          <cell r="O8851"/>
          <cell r="P8851"/>
          <cell r="Q8851">
            <v>0</v>
          </cell>
        </row>
        <row r="8852">
          <cell r="N8852"/>
          <cell r="O8852"/>
          <cell r="P8852"/>
          <cell r="Q8852">
            <v>0</v>
          </cell>
        </row>
        <row r="8853">
          <cell r="N8853"/>
          <cell r="O8853"/>
          <cell r="P8853"/>
          <cell r="Q8853">
            <v>0</v>
          </cell>
        </row>
        <row r="8854">
          <cell r="N8854"/>
          <cell r="O8854"/>
          <cell r="P8854"/>
          <cell r="Q8854">
            <v>0</v>
          </cell>
        </row>
        <row r="8855">
          <cell r="N8855"/>
          <cell r="O8855"/>
          <cell r="P8855"/>
          <cell r="Q8855">
            <v>0</v>
          </cell>
        </row>
        <row r="8856">
          <cell r="N8856"/>
          <cell r="O8856"/>
          <cell r="P8856"/>
          <cell r="Q8856">
            <v>0</v>
          </cell>
        </row>
        <row r="8857">
          <cell r="N8857"/>
          <cell r="O8857"/>
          <cell r="P8857"/>
          <cell r="Q8857">
            <v>0</v>
          </cell>
        </row>
        <row r="8858">
          <cell r="N8858"/>
          <cell r="O8858"/>
          <cell r="P8858"/>
          <cell r="Q8858">
            <v>0</v>
          </cell>
        </row>
        <row r="8859">
          <cell r="N8859"/>
          <cell r="O8859"/>
          <cell r="P8859"/>
          <cell r="Q8859">
            <v>0</v>
          </cell>
        </row>
        <row r="8860">
          <cell r="N8860"/>
          <cell r="O8860"/>
          <cell r="P8860"/>
          <cell r="Q8860">
            <v>0</v>
          </cell>
        </row>
        <row r="8861">
          <cell r="N8861"/>
          <cell r="O8861"/>
          <cell r="P8861"/>
          <cell r="Q8861">
            <v>0</v>
          </cell>
        </row>
        <row r="8862">
          <cell r="N8862"/>
          <cell r="O8862"/>
          <cell r="P8862"/>
          <cell r="Q8862">
            <v>0</v>
          </cell>
        </row>
        <row r="8863">
          <cell r="N8863"/>
          <cell r="O8863"/>
          <cell r="P8863"/>
          <cell r="Q8863">
            <v>0</v>
          </cell>
        </row>
        <row r="8864">
          <cell r="N8864"/>
          <cell r="O8864"/>
          <cell r="P8864"/>
          <cell r="Q8864">
            <v>0</v>
          </cell>
        </row>
        <row r="8865">
          <cell r="N8865"/>
          <cell r="O8865"/>
          <cell r="P8865"/>
          <cell r="Q8865">
            <v>0</v>
          </cell>
        </row>
        <row r="8866">
          <cell r="N8866"/>
          <cell r="O8866"/>
          <cell r="P8866"/>
          <cell r="Q8866">
            <v>0</v>
          </cell>
        </row>
        <row r="8867">
          <cell r="N8867"/>
          <cell r="O8867"/>
          <cell r="P8867"/>
          <cell r="Q8867">
            <v>0</v>
          </cell>
        </row>
        <row r="8868">
          <cell r="N8868"/>
          <cell r="O8868"/>
          <cell r="P8868"/>
          <cell r="Q8868">
            <v>0</v>
          </cell>
        </row>
        <row r="8869">
          <cell r="N8869"/>
          <cell r="O8869"/>
          <cell r="P8869"/>
          <cell r="Q8869">
            <v>0</v>
          </cell>
        </row>
        <row r="8870">
          <cell r="N8870"/>
          <cell r="O8870"/>
          <cell r="P8870"/>
          <cell r="Q8870">
            <v>0</v>
          </cell>
        </row>
        <row r="8871">
          <cell r="N8871"/>
          <cell r="O8871"/>
          <cell r="P8871"/>
          <cell r="Q8871">
            <v>0</v>
          </cell>
        </row>
        <row r="8872">
          <cell r="N8872"/>
          <cell r="O8872"/>
          <cell r="P8872"/>
          <cell r="Q8872">
            <v>0</v>
          </cell>
        </row>
        <row r="8873">
          <cell r="N8873"/>
          <cell r="O8873"/>
          <cell r="P8873"/>
          <cell r="Q8873">
            <v>0</v>
          </cell>
        </row>
        <row r="8874">
          <cell r="N8874"/>
          <cell r="O8874"/>
          <cell r="P8874"/>
          <cell r="Q8874">
            <v>0</v>
          </cell>
        </row>
        <row r="8875">
          <cell r="N8875"/>
          <cell r="O8875"/>
          <cell r="P8875"/>
          <cell r="Q8875">
            <v>0</v>
          </cell>
        </row>
        <row r="8876">
          <cell r="N8876"/>
          <cell r="O8876"/>
          <cell r="P8876"/>
          <cell r="Q8876">
            <v>0</v>
          </cell>
        </row>
        <row r="8877">
          <cell r="N8877"/>
          <cell r="O8877"/>
          <cell r="P8877"/>
          <cell r="Q8877">
            <v>0</v>
          </cell>
        </row>
        <row r="8878">
          <cell r="N8878"/>
          <cell r="O8878"/>
          <cell r="P8878"/>
          <cell r="Q8878">
            <v>0</v>
          </cell>
        </row>
        <row r="8879">
          <cell r="N8879"/>
          <cell r="O8879"/>
          <cell r="P8879"/>
          <cell r="Q8879">
            <v>0</v>
          </cell>
        </row>
        <row r="8880">
          <cell r="N8880"/>
          <cell r="O8880"/>
          <cell r="P8880"/>
          <cell r="Q8880">
            <v>0</v>
          </cell>
        </row>
        <row r="8881">
          <cell r="N8881"/>
          <cell r="O8881"/>
          <cell r="P8881"/>
          <cell r="Q8881">
            <v>0</v>
          </cell>
        </row>
        <row r="8882">
          <cell r="N8882"/>
          <cell r="O8882"/>
          <cell r="P8882"/>
          <cell r="Q8882">
            <v>0</v>
          </cell>
        </row>
        <row r="8883">
          <cell r="N8883"/>
          <cell r="O8883"/>
          <cell r="P8883"/>
          <cell r="Q8883">
            <v>0</v>
          </cell>
        </row>
        <row r="8884">
          <cell r="N8884"/>
          <cell r="O8884"/>
          <cell r="P8884"/>
          <cell r="Q8884">
            <v>0</v>
          </cell>
        </row>
        <row r="8885">
          <cell r="N8885"/>
          <cell r="O8885"/>
          <cell r="P8885"/>
          <cell r="Q8885">
            <v>0</v>
          </cell>
        </row>
        <row r="8886">
          <cell r="N8886"/>
          <cell r="O8886"/>
          <cell r="P8886"/>
          <cell r="Q8886">
            <v>0</v>
          </cell>
        </row>
        <row r="8887">
          <cell r="N8887"/>
          <cell r="O8887"/>
          <cell r="P8887"/>
          <cell r="Q8887">
            <v>0</v>
          </cell>
        </row>
        <row r="8888">
          <cell r="N8888"/>
          <cell r="O8888"/>
          <cell r="P8888"/>
          <cell r="Q8888">
            <v>0</v>
          </cell>
        </row>
        <row r="8889">
          <cell r="N8889"/>
          <cell r="O8889"/>
          <cell r="P8889"/>
          <cell r="Q8889">
            <v>0</v>
          </cell>
        </row>
        <row r="8890">
          <cell r="N8890"/>
          <cell r="O8890"/>
          <cell r="P8890"/>
          <cell r="Q8890">
            <v>0</v>
          </cell>
        </row>
        <row r="8891">
          <cell r="N8891"/>
          <cell r="O8891"/>
          <cell r="P8891"/>
          <cell r="Q8891">
            <v>0</v>
          </cell>
        </row>
        <row r="8892">
          <cell r="N8892"/>
          <cell r="O8892"/>
          <cell r="P8892"/>
          <cell r="Q8892">
            <v>0</v>
          </cell>
        </row>
        <row r="8893">
          <cell r="N8893"/>
          <cell r="O8893"/>
          <cell r="P8893"/>
          <cell r="Q8893">
            <v>0</v>
          </cell>
        </row>
        <row r="8894">
          <cell r="N8894"/>
          <cell r="O8894"/>
          <cell r="P8894"/>
          <cell r="Q8894">
            <v>0</v>
          </cell>
        </row>
        <row r="8895">
          <cell r="N8895"/>
          <cell r="O8895"/>
          <cell r="P8895"/>
          <cell r="Q8895">
            <v>0</v>
          </cell>
        </row>
        <row r="8896">
          <cell r="N8896"/>
          <cell r="O8896"/>
          <cell r="P8896"/>
          <cell r="Q8896">
            <v>0</v>
          </cell>
        </row>
        <row r="8897">
          <cell r="N8897"/>
          <cell r="O8897"/>
          <cell r="P8897"/>
          <cell r="Q8897">
            <v>0</v>
          </cell>
        </row>
        <row r="8898">
          <cell r="N8898"/>
          <cell r="O8898"/>
          <cell r="P8898"/>
          <cell r="Q8898">
            <v>0</v>
          </cell>
        </row>
        <row r="8899">
          <cell r="N8899"/>
          <cell r="O8899"/>
          <cell r="P8899"/>
          <cell r="Q8899">
            <v>0</v>
          </cell>
        </row>
        <row r="8900">
          <cell r="N8900"/>
          <cell r="O8900"/>
          <cell r="P8900"/>
          <cell r="Q8900">
            <v>0</v>
          </cell>
        </row>
        <row r="8901">
          <cell r="N8901"/>
          <cell r="O8901"/>
          <cell r="P8901"/>
          <cell r="Q8901">
            <v>0</v>
          </cell>
        </row>
        <row r="8902">
          <cell r="N8902"/>
          <cell r="O8902"/>
          <cell r="P8902"/>
          <cell r="Q8902">
            <v>0</v>
          </cell>
        </row>
        <row r="8903">
          <cell r="N8903"/>
          <cell r="O8903"/>
          <cell r="P8903"/>
          <cell r="Q8903">
            <v>0</v>
          </cell>
        </row>
        <row r="8904">
          <cell r="N8904"/>
          <cell r="O8904"/>
          <cell r="P8904"/>
          <cell r="Q8904">
            <v>0</v>
          </cell>
        </row>
        <row r="8905">
          <cell r="N8905"/>
          <cell r="O8905"/>
          <cell r="P8905"/>
          <cell r="Q8905">
            <v>0</v>
          </cell>
        </row>
        <row r="8906">
          <cell r="N8906"/>
          <cell r="O8906"/>
          <cell r="P8906"/>
          <cell r="Q8906">
            <v>0</v>
          </cell>
        </row>
        <row r="8907">
          <cell r="N8907"/>
          <cell r="O8907"/>
          <cell r="P8907"/>
          <cell r="Q8907">
            <v>0</v>
          </cell>
        </row>
        <row r="8908">
          <cell r="N8908"/>
          <cell r="O8908"/>
          <cell r="P8908"/>
          <cell r="Q8908">
            <v>0</v>
          </cell>
        </row>
        <row r="8909">
          <cell r="N8909"/>
          <cell r="O8909"/>
          <cell r="P8909"/>
          <cell r="Q8909">
            <v>0</v>
          </cell>
        </row>
        <row r="8910">
          <cell r="N8910"/>
          <cell r="O8910"/>
          <cell r="P8910"/>
          <cell r="Q8910">
            <v>0</v>
          </cell>
        </row>
        <row r="8911">
          <cell r="N8911"/>
          <cell r="O8911"/>
          <cell r="P8911"/>
          <cell r="Q8911">
            <v>0</v>
          </cell>
        </row>
        <row r="8912">
          <cell r="N8912"/>
          <cell r="O8912"/>
          <cell r="P8912"/>
          <cell r="Q8912">
            <v>0</v>
          </cell>
        </row>
        <row r="8913">
          <cell r="N8913"/>
          <cell r="O8913"/>
          <cell r="P8913"/>
          <cell r="Q8913">
            <v>0</v>
          </cell>
        </row>
        <row r="8914">
          <cell r="N8914"/>
          <cell r="O8914"/>
          <cell r="P8914"/>
          <cell r="Q8914">
            <v>0</v>
          </cell>
        </row>
        <row r="8915">
          <cell r="N8915"/>
          <cell r="O8915"/>
          <cell r="P8915"/>
          <cell r="Q8915">
            <v>0</v>
          </cell>
        </row>
        <row r="8916">
          <cell r="N8916"/>
          <cell r="O8916"/>
          <cell r="P8916"/>
          <cell r="Q8916">
            <v>0</v>
          </cell>
        </row>
        <row r="8917">
          <cell r="N8917"/>
          <cell r="O8917"/>
          <cell r="P8917"/>
          <cell r="Q8917">
            <v>0</v>
          </cell>
        </row>
        <row r="8918">
          <cell r="N8918"/>
          <cell r="O8918"/>
          <cell r="P8918"/>
          <cell r="Q8918">
            <v>0</v>
          </cell>
        </row>
        <row r="8919">
          <cell r="N8919"/>
          <cell r="O8919"/>
          <cell r="P8919"/>
          <cell r="Q8919">
            <v>0</v>
          </cell>
        </row>
        <row r="8920">
          <cell r="N8920"/>
          <cell r="O8920"/>
          <cell r="P8920"/>
          <cell r="Q8920">
            <v>0</v>
          </cell>
        </row>
        <row r="8921">
          <cell r="N8921"/>
          <cell r="O8921"/>
          <cell r="P8921"/>
          <cell r="Q8921">
            <v>0</v>
          </cell>
        </row>
        <row r="8922">
          <cell r="N8922"/>
          <cell r="O8922"/>
          <cell r="P8922"/>
          <cell r="Q8922">
            <v>0</v>
          </cell>
        </row>
        <row r="8923">
          <cell r="N8923"/>
          <cell r="O8923"/>
          <cell r="P8923"/>
          <cell r="Q8923">
            <v>0</v>
          </cell>
        </row>
        <row r="8924">
          <cell r="N8924"/>
          <cell r="O8924"/>
          <cell r="P8924"/>
          <cell r="Q8924">
            <v>0</v>
          </cell>
        </row>
        <row r="8925">
          <cell r="N8925"/>
          <cell r="O8925"/>
          <cell r="P8925"/>
          <cell r="Q8925">
            <v>0</v>
          </cell>
        </row>
        <row r="8926">
          <cell r="N8926"/>
          <cell r="O8926"/>
          <cell r="P8926"/>
          <cell r="Q8926">
            <v>0</v>
          </cell>
        </row>
        <row r="8927">
          <cell r="N8927"/>
          <cell r="O8927"/>
          <cell r="P8927"/>
          <cell r="Q8927">
            <v>0</v>
          </cell>
        </row>
        <row r="8928">
          <cell r="N8928"/>
          <cell r="O8928"/>
          <cell r="P8928"/>
          <cell r="Q8928">
            <v>0</v>
          </cell>
        </row>
        <row r="8929">
          <cell r="N8929"/>
          <cell r="O8929"/>
          <cell r="P8929"/>
          <cell r="Q8929">
            <v>0</v>
          </cell>
        </row>
        <row r="8930">
          <cell r="N8930"/>
          <cell r="O8930"/>
          <cell r="P8930"/>
          <cell r="Q8930">
            <v>0</v>
          </cell>
        </row>
        <row r="8931">
          <cell r="N8931"/>
          <cell r="O8931"/>
          <cell r="P8931"/>
          <cell r="Q8931">
            <v>0</v>
          </cell>
        </row>
        <row r="8932">
          <cell r="N8932"/>
          <cell r="O8932"/>
          <cell r="P8932"/>
          <cell r="Q8932">
            <v>0</v>
          </cell>
        </row>
        <row r="8933">
          <cell r="N8933"/>
          <cell r="O8933"/>
          <cell r="P8933"/>
          <cell r="Q8933">
            <v>0</v>
          </cell>
        </row>
        <row r="8934">
          <cell r="N8934"/>
          <cell r="O8934"/>
          <cell r="P8934"/>
          <cell r="Q8934">
            <v>0</v>
          </cell>
        </row>
        <row r="8935">
          <cell r="N8935"/>
          <cell r="O8935"/>
          <cell r="P8935"/>
          <cell r="Q8935">
            <v>0</v>
          </cell>
        </row>
        <row r="8936">
          <cell r="N8936"/>
          <cell r="O8936"/>
          <cell r="P8936"/>
          <cell r="Q8936">
            <v>0</v>
          </cell>
        </row>
        <row r="8937">
          <cell r="N8937"/>
          <cell r="O8937"/>
          <cell r="P8937"/>
          <cell r="Q8937">
            <v>0</v>
          </cell>
        </row>
        <row r="8938">
          <cell r="N8938"/>
          <cell r="O8938"/>
          <cell r="P8938"/>
          <cell r="Q8938">
            <v>0</v>
          </cell>
        </row>
        <row r="8939">
          <cell r="N8939"/>
          <cell r="O8939"/>
          <cell r="P8939"/>
          <cell r="Q8939">
            <v>0</v>
          </cell>
        </row>
        <row r="8940">
          <cell r="N8940"/>
          <cell r="O8940"/>
          <cell r="P8940"/>
          <cell r="Q8940">
            <v>0</v>
          </cell>
        </row>
        <row r="8941">
          <cell r="N8941"/>
          <cell r="O8941"/>
          <cell r="P8941"/>
          <cell r="Q8941">
            <v>0</v>
          </cell>
        </row>
        <row r="8942">
          <cell r="N8942"/>
          <cell r="O8942"/>
          <cell r="P8942"/>
          <cell r="Q8942">
            <v>0</v>
          </cell>
        </row>
        <row r="8943">
          <cell r="N8943"/>
          <cell r="O8943"/>
          <cell r="P8943"/>
          <cell r="Q8943">
            <v>0</v>
          </cell>
        </row>
        <row r="8944">
          <cell r="N8944"/>
          <cell r="O8944"/>
          <cell r="P8944"/>
          <cell r="Q8944">
            <v>0</v>
          </cell>
        </row>
        <row r="8945">
          <cell r="N8945"/>
          <cell r="O8945"/>
          <cell r="P8945"/>
          <cell r="Q8945">
            <v>0</v>
          </cell>
        </row>
        <row r="8946">
          <cell r="N8946"/>
          <cell r="O8946"/>
          <cell r="P8946"/>
          <cell r="Q8946">
            <v>0</v>
          </cell>
        </row>
        <row r="8947">
          <cell r="N8947"/>
          <cell r="O8947"/>
          <cell r="P8947"/>
          <cell r="Q8947">
            <v>0</v>
          </cell>
        </row>
        <row r="8948">
          <cell r="N8948"/>
          <cell r="O8948"/>
          <cell r="P8948"/>
          <cell r="Q8948">
            <v>0</v>
          </cell>
        </row>
        <row r="8949">
          <cell r="N8949"/>
          <cell r="O8949"/>
          <cell r="P8949"/>
          <cell r="Q8949">
            <v>0</v>
          </cell>
        </row>
        <row r="8950">
          <cell r="N8950"/>
          <cell r="O8950"/>
          <cell r="P8950"/>
          <cell r="Q8950">
            <v>0</v>
          </cell>
        </row>
        <row r="8951">
          <cell r="N8951"/>
          <cell r="O8951"/>
          <cell r="P8951"/>
          <cell r="Q8951">
            <v>0</v>
          </cell>
        </row>
        <row r="8952">
          <cell r="N8952"/>
          <cell r="O8952"/>
          <cell r="P8952"/>
          <cell r="Q8952">
            <v>0</v>
          </cell>
        </row>
        <row r="8953">
          <cell r="N8953"/>
          <cell r="O8953"/>
          <cell r="P8953"/>
          <cell r="Q8953">
            <v>0</v>
          </cell>
        </row>
        <row r="8954">
          <cell r="N8954"/>
          <cell r="O8954"/>
          <cell r="P8954"/>
          <cell r="Q8954">
            <v>0</v>
          </cell>
        </row>
        <row r="8955">
          <cell r="N8955"/>
          <cell r="O8955"/>
          <cell r="P8955"/>
          <cell r="Q8955">
            <v>0</v>
          </cell>
        </row>
        <row r="8956">
          <cell r="N8956"/>
          <cell r="O8956"/>
          <cell r="P8956"/>
          <cell r="Q8956">
            <v>0</v>
          </cell>
        </row>
        <row r="8957">
          <cell r="N8957"/>
          <cell r="O8957"/>
          <cell r="P8957"/>
          <cell r="Q8957">
            <v>0</v>
          </cell>
        </row>
        <row r="8958">
          <cell r="N8958"/>
          <cell r="O8958"/>
          <cell r="P8958"/>
          <cell r="Q8958">
            <v>0</v>
          </cell>
        </row>
        <row r="8959">
          <cell r="N8959"/>
          <cell r="O8959"/>
          <cell r="P8959"/>
          <cell r="Q8959">
            <v>0</v>
          </cell>
        </row>
        <row r="8960">
          <cell r="N8960"/>
          <cell r="O8960"/>
          <cell r="P8960"/>
          <cell r="Q8960">
            <v>0</v>
          </cell>
        </row>
        <row r="8961">
          <cell r="N8961"/>
          <cell r="O8961"/>
          <cell r="P8961"/>
          <cell r="Q8961">
            <v>0</v>
          </cell>
        </row>
        <row r="8962">
          <cell r="N8962"/>
          <cell r="O8962"/>
          <cell r="P8962"/>
          <cell r="Q8962">
            <v>0</v>
          </cell>
        </row>
        <row r="8963">
          <cell r="N8963"/>
          <cell r="O8963"/>
          <cell r="P8963"/>
          <cell r="Q8963">
            <v>0</v>
          </cell>
        </row>
        <row r="8964">
          <cell r="N8964"/>
          <cell r="O8964"/>
          <cell r="P8964"/>
          <cell r="Q8964">
            <v>0</v>
          </cell>
        </row>
        <row r="8965">
          <cell r="N8965"/>
          <cell r="O8965"/>
          <cell r="P8965"/>
          <cell r="Q8965">
            <v>0</v>
          </cell>
        </row>
        <row r="8966">
          <cell r="N8966"/>
          <cell r="O8966"/>
          <cell r="P8966"/>
          <cell r="Q8966">
            <v>0</v>
          </cell>
        </row>
        <row r="8967">
          <cell r="N8967"/>
          <cell r="O8967"/>
          <cell r="P8967"/>
          <cell r="Q8967">
            <v>0</v>
          </cell>
        </row>
        <row r="8968">
          <cell r="N8968"/>
          <cell r="O8968"/>
          <cell r="P8968"/>
          <cell r="Q8968">
            <v>0</v>
          </cell>
        </row>
        <row r="8969">
          <cell r="N8969"/>
          <cell r="O8969"/>
          <cell r="P8969"/>
          <cell r="Q8969">
            <v>0</v>
          </cell>
        </row>
        <row r="8970">
          <cell r="N8970"/>
          <cell r="O8970"/>
          <cell r="P8970"/>
          <cell r="Q8970">
            <v>0</v>
          </cell>
        </row>
        <row r="8971">
          <cell r="N8971"/>
          <cell r="O8971"/>
          <cell r="P8971"/>
          <cell r="Q8971">
            <v>0</v>
          </cell>
        </row>
        <row r="8972">
          <cell r="N8972"/>
          <cell r="O8972"/>
          <cell r="P8972"/>
          <cell r="Q8972">
            <v>0</v>
          </cell>
        </row>
        <row r="8973">
          <cell r="N8973"/>
          <cell r="O8973"/>
          <cell r="P8973"/>
          <cell r="Q8973">
            <v>0</v>
          </cell>
        </row>
        <row r="8974">
          <cell r="N8974"/>
          <cell r="O8974"/>
          <cell r="P8974"/>
          <cell r="Q8974">
            <v>0</v>
          </cell>
        </row>
        <row r="8975">
          <cell r="N8975"/>
          <cell r="O8975"/>
          <cell r="P8975"/>
          <cell r="Q8975">
            <v>0</v>
          </cell>
        </row>
        <row r="8976">
          <cell r="N8976"/>
          <cell r="O8976"/>
          <cell r="P8976"/>
          <cell r="Q8976">
            <v>0</v>
          </cell>
        </row>
        <row r="8977">
          <cell r="N8977"/>
          <cell r="O8977"/>
          <cell r="P8977"/>
          <cell r="Q8977">
            <v>0</v>
          </cell>
        </row>
        <row r="8978">
          <cell r="N8978"/>
          <cell r="O8978"/>
          <cell r="P8978"/>
          <cell r="Q8978">
            <v>0</v>
          </cell>
        </row>
        <row r="8979">
          <cell r="N8979"/>
          <cell r="O8979"/>
          <cell r="P8979"/>
          <cell r="Q8979">
            <v>0</v>
          </cell>
        </row>
        <row r="8980">
          <cell r="N8980"/>
          <cell r="O8980"/>
          <cell r="P8980"/>
          <cell r="Q8980">
            <v>0</v>
          </cell>
        </row>
        <row r="8981">
          <cell r="N8981"/>
          <cell r="O8981"/>
          <cell r="P8981"/>
          <cell r="Q8981">
            <v>0</v>
          </cell>
        </row>
        <row r="8982">
          <cell r="N8982"/>
          <cell r="O8982"/>
          <cell r="P8982"/>
          <cell r="Q8982">
            <v>0</v>
          </cell>
        </row>
        <row r="8983">
          <cell r="N8983"/>
          <cell r="O8983"/>
          <cell r="P8983"/>
          <cell r="Q8983">
            <v>0</v>
          </cell>
        </row>
        <row r="8984">
          <cell r="N8984"/>
          <cell r="O8984"/>
          <cell r="P8984"/>
          <cell r="Q8984">
            <v>0</v>
          </cell>
        </row>
        <row r="8985">
          <cell r="N8985"/>
          <cell r="O8985"/>
          <cell r="P8985"/>
          <cell r="Q8985">
            <v>0</v>
          </cell>
        </row>
        <row r="8986">
          <cell r="N8986"/>
          <cell r="O8986"/>
          <cell r="P8986"/>
          <cell r="Q8986">
            <v>0</v>
          </cell>
        </row>
        <row r="8987">
          <cell r="N8987"/>
          <cell r="O8987"/>
          <cell r="P8987"/>
          <cell r="Q8987">
            <v>0</v>
          </cell>
        </row>
        <row r="8988">
          <cell r="N8988"/>
          <cell r="O8988"/>
          <cell r="P8988"/>
          <cell r="Q8988">
            <v>0</v>
          </cell>
        </row>
        <row r="8989">
          <cell r="N8989"/>
          <cell r="O8989"/>
          <cell r="P8989"/>
          <cell r="Q8989">
            <v>0</v>
          </cell>
        </row>
        <row r="8990">
          <cell r="N8990"/>
          <cell r="O8990"/>
          <cell r="P8990"/>
          <cell r="Q8990">
            <v>0</v>
          </cell>
        </row>
        <row r="8991">
          <cell r="N8991"/>
          <cell r="O8991"/>
          <cell r="P8991"/>
          <cell r="Q8991">
            <v>0</v>
          </cell>
        </row>
        <row r="8992">
          <cell r="N8992"/>
          <cell r="O8992"/>
          <cell r="P8992"/>
          <cell r="Q8992">
            <v>0</v>
          </cell>
        </row>
        <row r="8993">
          <cell r="N8993"/>
          <cell r="O8993"/>
          <cell r="P8993"/>
          <cell r="Q8993">
            <v>0</v>
          </cell>
        </row>
        <row r="8994">
          <cell r="N8994"/>
          <cell r="O8994"/>
          <cell r="P8994"/>
          <cell r="Q8994">
            <v>0</v>
          </cell>
        </row>
        <row r="8995">
          <cell r="N8995"/>
          <cell r="O8995"/>
          <cell r="P8995"/>
          <cell r="Q8995">
            <v>0</v>
          </cell>
        </row>
        <row r="8996">
          <cell r="N8996"/>
          <cell r="O8996"/>
          <cell r="P8996"/>
          <cell r="Q8996">
            <v>0</v>
          </cell>
        </row>
        <row r="8997">
          <cell r="N8997"/>
          <cell r="O8997"/>
          <cell r="P8997"/>
          <cell r="Q8997">
            <v>0</v>
          </cell>
        </row>
        <row r="8998">
          <cell r="N8998"/>
          <cell r="O8998"/>
          <cell r="P8998"/>
          <cell r="Q8998">
            <v>0</v>
          </cell>
        </row>
        <row r="8999">
          <cell r="N8999"/>
          <cell r="O8999"/>
          <cell r="P8999"/>
          <cell r="Q8999">
            <v>0</v>
          </cell>
        </row>
        <row r="9000">
          <cell r="N9000"/>
          <cell r="O9000"/>
          <cell r="P9000"/>
          <cell r="Q9000">
            <v>0</v>
          </cell>
        </row>
        <row r="9001">
          <cell r="N9001"/>
          <cell r="O9001"/>
          <cell r="P9001"/>
          <cell r="Q9001">
            <v>0</v>
          </cell>
        </row>
        <row r="9002">
          <cell r="N9002"/>
          <cell r="O9002"/>
          <cell r="P9002"/>
          <cell r="Q9002">
            <v>0</v>
          </cell>
        </row>
        <row r="9003">
          <cell r="N9003"/>
          <cell r="O9003"/>
          <cell r="P9003"/>
          <cell r="Q9003">
            <v>0</v>
          </cell>
        </row>
        <row r="9004">
          <cell r="N9004"/>
          <cell r="O9004"/>
          <cell r="P9004"/>
          <cell r="Q9004">
            <v>0</v>
          </cell>
        </row>
        <row r="9005">
          <cell r="N9005"/>
          <cell r="O9005"/>
          <cell r="P9005"/>
          <cell r="Q9005">
            <v>0</v>
          </cell>
        </row>
        <row r="9006">
          <cell r="N9006"/>
          <cell r="O9006"/>
          <cell r="P9006"/>
          <cell r="Q9006">
            <v>0</v>
          </cell>
        </row>
        <row r="9007">
          <cell r="N9007"/>
          <cell r="O9007"/>
          <cell r="P9007"/>
          <cell r="Q9007">
            <v>0</v>
          </cell>
        </row>
        <row r="9008">
          <cell r="N9008"/>
          <cell r="O9008"/>
          <cell r="P9008"/>
          <cell r="Q9008">
            <v>0</v>
          </cell>
        </row>
        <row r="9009">
          <cell r="N9009"/>
          <cell r="O9009"/>
          <cell r="P9009"/>
          <cell r="Q9009">
            <v>0</v>
          </cell>
        </row>
        <row r="9010">
          <cell r="N9010"/>
          <cell r="O9010"/>
          <cell r="P9010"/>
          <cell r="Q9010">
            <v>0</v>
          </cell>
        </row>
        <row r="9011">
          <cell r="N9011"/>
          <cell r="O9011"/>
          <cell r="P9011"/>
          <cell r="Q9011">
            <v>0</v>
          </cell>
        </row>
        <row r="9012">
          <cell r="N9012"/>
          <cell r="O9012"/>
          <cell r="P9012"/>
          <cell r="Q9012">
            <v>0</v>
          </cell>
        </row>
        <row r="9013">
          <cell r="N9013"/>
          <cell r="O9013"/>
          <cell r="P9013"/>
          <cell r="Q9013">
            <v>0</v>
          </cell>
        </row>
        <row r="9014">
          <cell r="N9014"/>
          <cell r="O9014"/>
          <cell r="P9014"/>
          <cell r="Q9014">
            <v>0</v>
          </cell>
        </row>
        <row r="9015">
          <cell r="N9015"/>
          <cell r="O9015"/>
          <cell r="P9015"/>
          <cell r="Q9015">
            <v>0</v>
          </cell>
        </row>
        <row r="9016">
          <cell r="N9016"/>
          <cell r="O9016"/>
          <cell r="P9016"/>
          <cell r="Q9016">
            <v>0</v>
          </cell>
        </row>
        <row r="9017">
          <cell r="N9017"/>
          <cell r="O9017"/>
          <cell r="P9017"/>
          <cell r="Q9017">
            <v>0</v>
          </cell>
        </row>
        <row r="9018">
          <cell r="N9018"/>
          <cell r="O9018"/>
          <cell r="P9018"/>
          <cell r="Q9018">
            <v>0</v>
          </cell>
        </row>
        <row r="9019">
          <cell r="N9019"/>
          <cell r="O9019"/>
          <cell r="P9019"/>
          <cell r="Q9019">
            <v>0</v>
          </cell>
        </row>
        <row r="9020">
          <cell r="N9020"/>
          <cell r="O9020"/>
          <cell r="P9020"/>
          <cell r="Q9020">
            <v>0</v>
          </cell>
        </row>
        <row r="9021">
          <cell r="N9021"/>
          <cell r="O9021"/>
          <cell r="P9021"/>
          <cell r="Q9021">
            <v>0</v>
          </cell>
        </row>
        <row r="9022">
          <cell r="N9022"/>
          <cell r="O9022"/>
          <cell r="P9022"/>
          <cell r="Q9022">
            <v>0</v>
          </cell>
        </row>
        <row r="9023">
          <cell r="N9023"/>
          <cell r="O9023"/>
          <cell r="P9023"/>
          <cell r="Q9023">
            <v>0</v>
          </cell>
        </row>
        <row r="9024">
          <cell r="N9024"/>
          <cell r="O9024"/>
          <cell r="P9024"/>
          <cell r="Q9024">
            <v>0</v>
          </cell>
        </row>
        <row r="9025">
          <cell r="N9025"/>
          <cell r="O9025"/>
          <cell r="P9025"/>
          <cell r="Q9025">
            <v>0</v>
          </cell>
        </row>
        <row r="9026">
          <cell r="N9026"/>
          <cell r="O9026"/>
          <cell r="P9026"/>
          <cell r="Q9026">
            <v>0</v>
          </cell>
        </row>
        <row r="9027">
          <cell r="N9027"/>
          <cell r="O9027"/>
          <cell r="P9027"/>
          <cell r="Q9027">
            <v>0</v>
          </cell>
        </row>
        <row r="9028">
          <cell r="N9028"/>
          <cell r="O9028"/>
          <cell r="P9028"/>
          <cell r="Q9028">
            <v>0</v>
          </cell>
        </row>
        <row r="9029">
          <cell r="N9029"/>
          <cell r="O9029"/>
          <cell r="P9029"/>
          <cell r="Q9029">
            <v>0</v>
          </cell>
        </row>
        <row r="9030">
          <cell r="N9030"/>
          <cell r="O9030"/>
          <cell r="P9030"/>
          <cell r="Q9030">
            <v>0</v>
          </cell>
        </row>
        <row r="9031">
          <cell r="N9031"/>
          <cell r="O9031"/>
          <cell r="P9031"/>
          <cell r="Q9031">
            <v>0</v>
          </cell>
        </row>
        <row r="9032">
          <cell r="N9032"/>
          <cell r="O9032"/>
          <cell r="P9032"/>
          <cell r="Q9032">
            <v>0</v>
          </cell>
        </row>
        <row r="9033">
          <cell r="N9033"/>
          <cell r="O9033"/>
          <cell r="P9033"/>
          <cell r="Q9033">
            <v>0</v>
          </cell>
        </row>
        <row r="9034">
          <cell r="N9034"/>
          <cell r="O9034"/>
          <cell r="P9034"/>
          <cell r="Q9034">
            <v>0</v>
          </cell>
        </row>
        <row r="9035">
          <cell r="N9035"/>
          <cell r="O9035"/>
          <cell r="P9035"/>
          <cell r="Q9035">
            <v>0</v>
          </cell>
        </row>
        <row r="9036">
          <cell r="N9036"/>
          <cell r="O9036"/>
          <cell r="P9036"/>
          <cell r="Q9036">
            <v>0</v>
          </cell>
        </row>
        <row r="9037">
          <cell r="N9037"/>
          <cell r="O9037"/>
          <cell r="P9037"/>
          <cell r="Q9037">
            <v>0</v>
          </cell>
        </row>
        <row r="9038">
          <cell r="N9038"/>
          <cell r="O9038"/>
          <cell r="P9038"/>
          <cell r="Q9038">
            <v>0</v>
          </cell>
        </row>
        <row r="9039">
          <cell r="N9039"/>
          <cell r="O9039"/>
          <cell r="P9039"/>
          <cell r="Q9039">
            <v>0</v>
          </cell>
        </row>
        <row r="9040">
          <cell r="N9040"/>
          <cell r="O9040"/>
          <cell r="P9040"/>
          <cell r="Q9040">
            <v>0</v>
          </cell>
        </row>
        <row r="9041">
          <cell r="N9041"/>
          <cell r="O9041"/>
          <cell r="P9041"/>
          <cell r="Q9041">
            <v>0</v>
          </cell>
        </row>
        <row r="9042">
          <cell r="N9042"/>
          <cell r="O9042"/>
          <cell r="P9042"/>
          <cell r="Q9042">
            <v>0</v>
          </cell>
        </row>
        <row r="9043">
          <cell r="N9043"/>
          <cell r="O9043"/>
          <cell r="P9043"/>
          <cell r="Q9043">
            <v>0</v>
          </cell>
        </row>
        <row r="9044">
          <cell r="N9044"/>
          <cell r="O9044"/>
          <cell r="P9044"/>
          <cell r="Q9044">
            <v>0</v>
          </cell>
        </row>
        <row r="9045">
          <cell r="N9045"/>
          <cell r="O9045"/>
          <cell r="P9045"/>
          <cell r="Q9045">
            <v>0</v>
          </cell>
        </row>
        <row r="9046">
          <cell r="N9046"/>
          <cell r="O9046"/>
          <cell r="P9046"/>
          <cell r="Q9046">
            <v>0</v>
          </cell>
        </row>
        <row r="9047">
          <cell r="N9047"/>
          <cell r="O9047"/>
          <cell r="P9047"/>
          <cell r="Q9047">
            <v>0</v>
          </cell>
        </row>
        <row r="9048">
          <cell r="N9048"/>
          <cell r="O9048"/>
          <cell r="P9048"/>
          <cell r="Q9048">
            <v>0</v>
          </cell>
        </row>
        <row r="9049">
          <cell r="N9049"/>
          <cell r="O9049"/>
          <cell r="P9049"/>
          <cell r="Q9049">
            <v>0</v>
          </cell>
        </row>
        <row r="9050">
          <cell r="N9050"/>
          <cell r="O9050"/>
          <cell r="P9050"/>
          <cell r="Q9050">
            <v>0</v>
          </cell>
        </row>
        <row r="9051">
          <cell r="N9051"/>
          <cell r="O9051"/>
          <cell r="P9051"/>
          <cell r="Q9051">
            <v>0</v>
          </cell>
        </row>
        <row r="9052">
          <cell r="N9052"/>
          <cell r="O9052"/>
          <cell r="P9052"/>
          <cell r="Q9052">
            <v>0</v>
          </cell>
        </row>
        <row r="9053">
          <cell r="N9053"/>
          <cell r="O9053"/>
          <cell r="P9053"/>
          <cell r="Q9053">
            <v>0</v>
          </cell>
        </row>
        <row r="9054">
          <cell r="N9054"/>
          <cell r="O9054"/>
          <cell r="P9054"/>
          <cell r="Q9054">
            <v>0</v>
          </cell>
        </row>
        <row r="9055">
          <cell r="N9055"/>
          <cell r="O9055"/>
          <cell r="P9055"/>
          <cell r="Q9055">
            <v>0</v>
          </cell>
        </row>
        <row r="9056">
          <cell r="N9056"/>
          <cell r="O9056"/>
          <cell r="P9056"/>
          <cell r="Q9056">
            <v>0</v>
          </cell>
        </row>
        <row r="9057">
          <cell r="N9057"/>
          <cell r="O9057"/>
          <cell r="P9057"/>
          <cell r="Q9057">
            <v>0</v>
          </cell>
        </row>
        <row r="9058">
          <cell r="N9058"/>
          <cell r="O9058"/>
          <cell r="P9058"/>
          <cell r="Q9058">
            <v>0</v>
          </cell>
        </row>
        <row r="9059">
          <cell r="N9059"/>
          <cell r="O9059"/>
          <cell r="P9059"/>
          <cell r="Q9059">
            <v>0</v>
          </cell>
        </row>
        <row r="9060">
          <cell r="N9060"/>
          <cell r="O9060"/>
          <cell r="P9060"/>
          <cell r="Q9060">
            <v>0</v>
          </cell>
        </row>
        <row r="9061">
          <cell r="N9061"/>
          <cell r="O9061"/>
          <cell r="P9061"/>
          <cell r="Q9061">
            <v>0</v>
          </cell>
        </row>
        <row r="9062">
          <cell r="N9062"/>
          <cell r="O9062"/>
          <cell r="P9062"/>
          <cell r="Q9062">
            <v>0</v>
          </cell>
        </row>
        <row r="9063">
          <cell r="N9063"/>
          <cell r="O9063"/>
          <cell r="P9063"/>
          <cell r="Q9063">
            <v>0</v>
          </cell>
        </row>
        <row r="9064">
          <cell r="N9064"/>
          <cell r="O9064"/>
          <cell r="P9064"/>
          <cell r="Q9064">
            <v>0</v>
          </cell>
        </row>
        <row r="9065">
          <cell r="N9065"/>
          <cell r="O9065"/>
          <cell r="P9065"/>
          <cell r="Q9065">
            <v>0</v>
          </cell>
        </row>
        <row r="9066">
          <cell r="N9066"/>
          <cell r="O9066"/>
          <cell r="P9066"/>
          <cell r="Q9066">
            <v>0</v>
          </cell>
        </row>
        <row r="9067">
          <cell r="N9067"/>
          <cell r="O9067"/>
          <cell r="P9067"/>
          <cell r="Q9067">
            <v>0</v>
          </cell>
        </row>
        <row r="9068">
          <cell r="N9068"/>
          <cell r="O9068"/>
          <cell r="P9068"/>
          <cell r="Q9068">
            <v>0</v>
          </cell>
        </row>
        <row r="9069">
          <cell r="N9069"/>
          <cell r="O9069"/>
          <cell r="P9069"/>
          <cell r="Q9069">
            <v>0</v>
          </cell>
        </row>
        <row r="9070">
          <cell r="N9070"/>
          <cell r="O9070"/>
          <cell r="P9070"/>
          <cell r="Q9070">
            <v>0</v>
          </cell>
        </row>
        <row r="9071">
          <cell r="N9071"/>
          <cell r="O9071"/>
          <cell r="P9071"/>
          <cell r="Q9071">
            <v>0</v>
          </cell>
        </row>
        <row r="9072">
          <cell r="N9072"/>
          <cell r="O9072"/>
          <cell r="P9072"/>
          <cell r="Q9072">
            <v>0</v>
          </cell>
        </row>
        <row r="9073">
          <cell r="N9073"/>
          <cell r="O9073"/>
          <cell r="P9073"/>
          <cell r="Q9073">
            <v>0</v>
          </cell>
        </row>
        <row r="9074">
          <cell r="N9074"/>
          <cell r="O9074"/>
          <cell r="P9074"/>
          <cell r="Q9074">
            <v>0</v>
          </cell>
        </row>
        <row r="9075">
          <cell r="N9075"/>
          <cell r="O9075"/>
          <cell r="P9075"/>
          <cell r="Q9075">
            <v>0</v>
          </cell>
        </row>
        <row r="9076">
          <cell r="N9076"/>
          <cell r="O9076"/>
          <cell r="P9076"/>
          <cell r="Q9076">
            <v>0</v>
          </cell>
        </row>
        <row r="9077">
          <cell r="N9077"/>
          <cell r="O9077"/>
          <cell r="P9077"/>
          <cell r="Q9077">
            <v>0</v>
          </cell>
        </row>
        <row r="9078">
          <cell r="N9078"/>
          <cell r="O9078"/>
          <cell r="P9078"/>
          <cell r="Q9078">
            <v>0</v>
          </cell>
        </row>
        <row r="9079">
          <cell r="N9079"/>
          <cell r="O9079"/>
          <cell r="P9079"/>
          <cell r="Q9079">
            <v>0</v>
          </cell>
        </row>
        <row r="9080">
          <cell r="N9080"/>
          <cell r="O9080"/>
          <cell r="P9080"/>
          <cell r="Q9080">
            <v>0</v>
          </cell>
        </row>
        <row r="9081">
          <cell r="N9081"/>
          <cell r="O9081"/>
          <cell r="P9081"/>
          <cell r="Q9081">
            <v>0</v>
          </cell>
        </row>
        <row r="9082">
          <cell r="N9082"/>
          <cell r="O9082"/>
          <cell r="P9082"/>
          <cell r="Q9082">
            <v>0</v>
          </cell>
        </row>
        <row r="9083">
          <cell r="N9083"/>
          <cell r="O9083"/>
          <cell r="P9083"/>
          <cell r="Q9083">
            <v>0</v>
          </cell>
        </row>
        <row r="9084">
          <cell r="N9084"/>
          <cell r="O9084"/>
          <cell r="P9084"/>
          <cell r="Q9084">
            <v>0</v>
          </cell>
        </row>
        <row r="9085">
          <cell r="N9085"/>
          <cell r="O9085"/>
          <cell r="P9085"/>
          <cell r="Q9085">
            <v>0</v>
          </cell>
        </row>
        <row r="9086">
          <cell r="N9086"/>
          <cell r="O9086"/>
          <cell r="P9086"/>
          <cell r="Q9086">
            <v>0</v>
          </cell>
        </row>
        <row r="9087">
          <cell r="N9087"/>
          <cell r="O9087"/>
          <cell r="P9087"/>
          <cell r="Q9087">
            <v>0</v>
          </cell>
        </row>
        <row r="9088">
          <cell r="N9088"/>
          <cell r="O9088"/>
          <cell r="P9088"/>
          <cell r="Q9088">
            <v>0</v>
          </cell>
        </row>
        <row r="9089">
          <cell r="N9089"/>
          <cell r="O9089"/>
          <cell r="P9089"/>
          <cell r="Q9089">
            <v>0</v>
          </cell>
        </row>
        <row r="9090">
          <cell r="N9090"/>
          <cell r="O9090"/>
          <cell r="P9090"/>
          <cell r="Q9090">
            <v>0</v>
          </cell>
        </row>
        <row r="9091">
          <cell r="N9091"/>
          <cell r="O9091"/>
          <cell r="P9091"/>
          <cell r="Q9091">
            <v>0</v>
          </cell>
        </row>
        <row r="9092">
          <cell r="N9092"/>
          <cell r="O9092"/>
          <cell r="P9092"/>
          <cell r="Q9092">
            <v>0</v>
          </cell>
        </row>
        <row r="9093">
          <cell r="N9093"/>
          <cell r="O9093"/>
          <cell r="P9093"/>
          <cell r="Q9093">
            <v>0</v>
          </cell>
        </row>
        <row r="9094">
          <cell r="N9094"/>
          <cell r="O9094"/>
          <cell r="P9094"/>
          <cell r="Q9094">
            <v>0</v>
          </cell>
        </row>
        <row r="9095">
          <cell r="N9095"/>
          <cell r="O9095"/>
          <cell r="P9095"/>
          <cell r="Q9095">
            <v>0</v>
          </cell>
        </row>
        <row r="9096">
          <cell r="N9096"/>
          <cell r="O9096"/>
          <cell r="P9096"/>
          <cell r="Q9096">
            <v>0</v>
          </cell>
        </row>
        <row r="9097">
          <cell r="N9097"/>
          <cell r="O9097"/>
          <cell r="P9097"/>
          <cell r="Q9097">
            <v>0</v>
          </cell>
        </row>
        <row r="9098">
          <cell r="N9098"/>
          <cell r="O9098"/>
          <cell r="P9098"/>
          <cell r="Q9098">
            <v>0</v>
          </cell>
        </row>
        <row r="9099">
          <cell r="N9099"/>
          <cell r="O9099"/>
          <cell r="P9099"/>
          <cell r="Q9099">
            <v>0</v>
          </cell>
        </row>
        <row r="9100">
          <cell r="N9100"/>
          <cell r="O9100"/>
          <cell r="P9100"/>
          <cell r="Q9100">
            <v>0</v>
          </cell>
        </row>
        <row r="9101">
          <cell r="N9101"/>
          <cell r="O9101"/>
          <cell r="P9101"/>
          <cell r="Q9101">
            <v>0</v>
          </cell>
        </row>
        <row r="9102">
          <cell r="N9102"/>
          <cell r="O9102"/>
          <cell r="P9102"/>
          <cell r="Q9102">
            <v>0</v>
          </cell>
        </row>
        <row r="9103">
          <cell r="N9103"/>
          <cell r="O9103"/>
          <cell r="P9103"/>
          <cell r="Q9103">
            <v>0</v>
          </cell>
        </row>
        <row r="9104">
          <cell r="N9104"/>
          <cell r="O9104"/>
          <cell r="P9104"/>
          <cell r="Q9104">
            <v>0</v>
          </cell>
        </row>
        <row r="9105">
          <cell r="N9105"/>
          <cell r="O9105"/>
          <cell r="P9105"/>
          <cell r="Q9105">
            <v>0</v>
          </cell>
        </row>
        <row r="9106">
          <cell r="N9106"/>
          <cell r="O9106"/>
          <cell r="P9106"/>
          <cell r="Q9106">
            <v>0</v>
          </cell>
        </row>
        <row r="9107">
          <cell r="N9107"/>
          <cell r="O9107"/>
          <cell r="P9107"/>
          <cell r="Q9107">
            <v>0</v>
          </cell>
        </row>
        <row r="9108">
          <cell r="N9108"/>
          <cell r="O9108"/>
          <cell r="P9108"/>
          <cell r="Q9108">
            <v>0</v>
          </cell>
        </row>
        <row r="9109">
          <cell r="N9109"/>
          <cell r="O9109"/>
          <cell r="P9109"/>
          <cell r="Q9109">
            <v>0</v>
          </cell>
        </row>
        <row r="9110">
          <cell r="N9110"/>
          <cell r="O9110"/>
          <cell r="P9110"/>
          <cell r="Q9110">
            <v>0</v>
          </cell>
        </row>
        <row r="9111">
          <cell r="N9111"/>
          <cell r="O9111"/>
          <cell r="P9111"/>
          <cell r="Q9111">
            <v>0</v>
          </cell>
        </row>
        <row r="9112">
          <cell r="N9112"/>
          <cell r="O9112"/>
          <cell r="P9112"/>
          <cell r="Q9112">
            <v>0</v>
          </cell>
        </row>
        <row r="9113">
          <cell r="N9113"/>
          <cell r="O9113"/>
          <cell r="P9113"/>
          <cell r="Q9113">
            <v>0</v>
          </cell>
        </row>
        <row r="9114">
          <cell r="N9114"/>
          <cell r="O9114"/>
          <cell r="P9114"/>
          <cell r="Q9114">
            <v>0</v>
          </cell>
        </row>
        <row r="9115">
          <cell r="N9115"/>
          <cell r="O9115"/>
          <cell r="P9115"/>
          <cell r="Q9115">
            <v>0</v>
          </cell>
        </row>
        <row r="9116">
          <cell r="N9116"/>
          <cell r="O9116"/>
          <cell r="P9116"/>
          <cell r="Q9116">
            <v>0</v>
          </cell>
        </row>
        <row r="9117">
          <cell r="N9117"/>
          <cell r="O9117"/>
          <cell r="P9117"/>
          <cell r="Q9117">
            <v>0</v>
          </cell>
        </row>
        <row r="9118">
          <cell r="N9118"/>
          <cell r="O9118"/>
          <cell r="P9118"/>
          <cell r="Q9118">
            <v>0</v>
          </cell>
        </row>
        <row r="9119">
          <cell r="N9119"/>
          <cell r="O9119"/>
          <cell r="P9119"/>
          <cell r="Q9119">
            <v>0</v>
          </cell>
        </row>
        <row r="9120">
          <cell r="N9120"/>
          <cell r="O9120"/>
          <cell r="P9120"/>
          <cell r="Q9120">
            <v>0</v>
          </cell>
        </row>
        <row r="9121">
          <cell r="N9121"/>
          <cell r="O9121"/>
          <cell r="P9121"/>
          <cell r="Q9121">
            <v>0</v>
          </cell>
        </row>
        <row r="9122">
          <cell r="N9122"/>
          <cell r="O9122"/>
          <cell r="P9122"/>
          <cell r="Q9122">
            <v>0</v>
          </cell>
        </row>
        <row r="9123">
          <cell r="N9123"/>
          <cell r="O9123"/>
          <cell r="P9123"/>
          <cell r="Q9123">
            <v>0</v>
          </cell>
        </row>
        <row r="9124">
          <cell r="N9124"/>
          <cell r="O9124"/>
          <cell r="P9124"/>
          <cell r="Q9124">
            <v>0</v>
          </cell>
        </row>
        <row r="9125">
          <cell r="N9125"/>
          <cell r="O9125"/>
          <cell r="P9125"/>
          <cell r="Q9125">
            <v>0</v>
          </cell>
        </row>
        <row r="9126">
          <cell r="N9126"/>
          <cell r="O9126"/>
          <cell r="P9126"/>
          <cell r="Q9126">
            <v>0</v>
          </cell>
        </row>
        <row r="9127">
          <cell r="N9127"/>
          <cell r="O9127"/>
          <cell r="P9127"/>
          <cell r="Q9127">
            <v>0</v>
          </cell>
        </row>
        <row r="9128">
          <cell r="N9128"/>
          <cell r="O9128"/>
          <cell r="P9128"/>
          <cell r="Q9128">
            <v>0</v>
          </cell>
        </row>
        <row r="9129">
          <cell r="N9129"/>
          <cell r="O9129"/>
          <cell r="P9129"/>
          <cell r="Q9129">
            <v>0</v>
          </cell>
        </row>
        <row r="9130">
          <cell r="N9130"/>
          <cell r="O9130"/>
          <cell r="P9130"/>
          <cell r="Q9130">
            <v>0</v>
          </cell>
        </row>
        <row r="9131">
          <cell r="N9131"/>
          <cell r="O9131"/>
          <cell r="P9131"/>
          <cell r="Q9131">
            <v>0</v>
          </cell>
        </row>
        <row r="9132">
          <cell r="N9132"/>
          <cell r="O9132"/>
          <cell r="P9132"/>
          <cell r="Q9132">
            <v>0</v>
          </cell>
        </row>
        <row r="9133">
          <cell r="N9133"/>
          <cell r="O9133"/>
          <cell r="P9133"/>
          <cell r="Q9133">
            <v>0</v>
          </cell>
        </row>
        <row r="9134">
          <cell r="N9134"/>
          <cell r="O9134"/>
          <cell r="P9134"/>
          <cell r="Q9134">
            <v>0</v>
          </cell>
        </row>
        <row r="9135">
          <cell r="N9135"/>
          <cell r="O9135"/>
          <cell r="P9135"/>
          <cell r="Q9135">
            <v>0</v>
          </cell>
        </row>
        <row r="9136">
          <cell r="N9136"/>
          <cell r="O9136"/>
          <cell r="P9136"/>
          <cell r="Q9136">
            <v>0</v>
          </cell>
        </row>
        <row r="9137">
          <cell r="N9137"/>
          <cell r="O9137"/>
          <cell r="P9137"/>
          <cell r="Q9137">
            <v>0</v>
          </cell>
        </row>
        <row r="9138">
          <cell r="N9138"/>
          <cell r="O9138"/>
          <cell r="P9138"/>
          <cell r="Q9138">
            <v>0</v>
          </cell>
        </row>
        <row r="9139">
          <cell r="N9139"/>
          <cell r="O9139"/>
          <cell r="P9139"/>
          <cell r="Q9139">
            <v>0</v>
          </cell>
        </row>
        <row r="9140">
          <cell r="N9140"/>
          <cell r="O9140"/>
          <cell r="P9140"/>
          <cell r="Q9140">
            <v>0</v>
          </cell>
        </row>
        <row r="9141">
          <cell r="N9141"/>
          <cell r="O9141"/>
          <cell r="P9141"/>
          <cell r="Q9141">
            <v>0</v>
          </cell>
        </row>
        <row r="9142">
          <cell r="N9142"/>
          <cell r="O9142"/>
          <cell r="P9142"/>
          <cell r="Q9142">
            <v>0</v>
          </cell>
        </row>
        <row r="9143">
          <cell r="N9143"/>
          <cell r="O9143"/>
          <cell r="P9143"/>
          <cell r="Q9143">
            <v>0</v>
          </cell>
        </row>
        <row r="9144">
          <cell r="N9144"/>
          <cell r="O9144"/>
          <cell r="P9144"/>
          <cell r="Q9144">
            <v>0</v>
          </cell>
        </row>
        <row r="9145">
          <cell r="N9145"/>
          <cell r="O9145"/>
          <cell r="P9145"/>
          <cell r="Q9145">
            <v>0</v>
          </cell>
        </row>
        <row r="9146">
          <cell r="N9146"/>
          <cell r="O9146"/>
          <cell r="P9146"/>
          <cell r="Q9146">
            <v>0</v>
          </cell>
        </row>
        <row r="9147">
          <cell r="N9147"/>
          <cell r="O9147"/>
          <cell r="P9147"/>
          <cell r="Q9147">
            <v>0</v>
          </cell>
        </row>
        <row r="9148">
          <cell r="N9148"/>
          <cell r="O9148"/>
          <cell r="P9148"/>
          <cell r="Q9148">
            <v>0</v>
          </cell>
        </row>
        <row r="9149">
          <cell r="N9149"/>
          <cell r="O9149"/>
          <cell r="P9149"/>
          <cell r="Q9149">
            <v>0</v>
          </cell>
        </row>
        <row r="9150">
          <cell r="N9150"/>
          <cell r="O9150"/>
          <cell r="P9150"/>
          <cell r="Q9150">
            <v>0</v>
          </cell>
        </row>
        <row r="9151">
          <cell r="N9151"/>
          <cell r="O9151"/>
          <cell r="P9151"/>
          <cell r="Q9151">
            <v>0</v>
          </cell>
        </row>
        <row r="9152">
          <cell r="N9152"/>
          <cell r="O9152"/>
          <cell r="P9152"/>
          <cell r="Q9152">
            <v>0</v>
          </cell>
        </row>
        <row r="9153">
          <cell r="N9153"/>
          <cell r="O9153"/>
          <cell r="P9153"/>
          <cell r="Q9153">
            <v>0</v>
          </cell>
        </row>
        <row r="9154">
          <cell r="N9154"/>
          <cell r="O9154"/>
          <cell r="P9154"/>
          <cell r="Q9154">
            <v>0</v>
          </cell>
        </row>
        <row r="9155">
          <cell r="N9155"/>
          <cell r="O9155"/>
          <cell r="P9155"/>
          <cell r="Q9155">
            <v>0</v>
          </cell>
        </row>
        <row r="9156">
          <cell r="N9156"/>
          <cell r="O9156"/>
          <cell r="P9156"/>
          <cell r="Q9156">
            <v>0</v>
          </cell>
        </row>
        <row r="9157">
          <cell r="N9157"/>
          <cell r="O9157"/>
          <cell r="P9157"/>
          <cell r="Q9157">
            <v>0</v>
          </cell>
        </row>
        <row r="9158">
          <cell r="N9158"/>
          <cell r="O9158"/>
          <cell r="P9158"/>
          <cell r="Q9158">
            <v>0</v>
          </cell>
        </row>
        <row r="9159">
          <cell r="N9159"/>
          <cell r="O9159"/>
          <cell r="P9159"/>
          <cell r="Q9159">
            <v>0</v>
          </cell>
        </row>
        <row r="9160">
          <cell r="N9160"/>
          <cell r="O9160"/>
          <cell r="P9160"/>
          <cell r="Q9160">
            <v>0</v>
          </cell>
        </row>
        <row r="9161">
          <cell r="N9161"/>
          <cell r="O9161"/>
          <cell r="P9161"/>
          <cell r="Q9161">
            <v>0</v>
          </cell>
        </row>
        <row r="9162">
          <cell r="N9162"/>
          <cell r="O9162"/>
          <cell r="P9162"/>
          <cell r="Q9162">
            <v>0</v>
          </cell>
        </row>
        <row r="9163">
          <cell r="N9163"/>
          <cell r="O9163"/>
          <cell r="P9163"/>
          <cell r="Q9163">
            <v>0</v>
          </cell>
        </row>
        <row r="9164">
          <cell r="N9164"/>
          <cell r="O9164"/>
          <cell r="P9164"/>
          <cell r="Q9164">
            <v>0</v>
          </cell>
        </row>
        <row r="9165">
          <cell r="N9165"/>
          <cell r="O9165"/>
          <cell r="P9165"/>
          <cell r="Q9165">
            <v>0</v>
          </cell>
        </row>
        <row r="9166">
          <cell r="N9166"/>
          <cell r="O9166"/>
          <cell r="P9166"/>
          <cell r="Q9166">
            <v>0</v>
          </cell>
        </row>
        <row r="9167">
          <cell r="N9167"/>
          <cell r="O9167"/>
          <cell r="P9167"/>
          <cell r="Q9167">
            <v>0</v>
          </cell>
        </row>
        <row r="9168">
          <cell r="N9168"/>
          <cell r="O9168"/>
          <cell r="P9168"/>
          <cell r="Q9168">
            <v>0</v>
          </cell>
        </row>
        <row r="9169">
          <cell r="N9169"/>
          <cell r="O9169"/>
          <cell r="P9169"/>
          <cell r="Q9169">
            <v>0</v>
          </cell>
        </row>
        <row r="9170">
          <cell r="N9170"/>
          <cell r="O9170"/>
          <cell r="P9170"/>
          <cell r="Q9170">
            <v>0</v>
          </cell>
        </row>
        <row r="9171">
          <cell r="N9171"/>
          <cell r="O9171"/>
          <cell r="P9171"/>
          <cell r="Q9171">
            <v>0</v>
          </cell>
        </row>
        <row r="9172">
          <cell r="N9172"/>
          <cell r="O9172"/>
          <cell r="P9172"/>
          <cell r="Q9172">
            <v>0</v>
          </cell>
        </row>
        <row r="9173">
          <cell r="N9173"/>
          <cell r="O9173"/>
          <cell r="P9173"/>
          <cell r="Q9173">
            <v>0</v>
          </cell>
        </row>
        <row r="9174">
          <cell r="N9174"/>
          <cell r="O9174"/>
          <cell r="P9174"/>
          <cell r="Q9174">
            <v>0</v>
          </cell>
        </row>
        <row r="9175">
          <cell r="N9175"/>
          <cell r="O9175"/>
          <cell r="P9175"/>
          <cell r="Q9175">
            <v>0</v>
          </cell>
        </row>
        <row r="9176">
          <cell r="N9176"/>
          <cell r="O9176"/>
          <cell r="P9176"/>
          <cell r="Q9176">
            <v>0</v>
          </cell>
        </row>
        <row r="9177">
          <cell r="N9177"/>
          <cell r="O9177"/>
          <cell r="P9177"/>
          <cell r="Q9177">
            <v>0</v>
          </cell>
        </row>
        <row r="9178">
          <cell r="N9178"/>
          <cell r="O9178"/>
          <cell r="P9178"/>
          <cell r="Q9178">
            <v>0</v>
          </cell>
        </row>
        <row r="9179">
          <cell r="N9179"/>
          <cell r="O9179"/>
          <cell r="P9179"/>
          <cell r="Q9179">
            <v>0</v>
          </cell>
        </row>
        <row r="9180">
          <cell r="N9180"/>
          <cell r="O9180"/>
          <cell r="P9180"/>
          <cell r="Q9180">
            <v>0</v>
          </cell>
        </row>
        <row r="9181">
          <cell r="N9181"/>
          <cell r="O9181"/>
          <cell r="P9181"/>
          <cell r="Q9181">
            <v>0</v>
          </cell>
        </row>
        <row r="9182">
          <cell r="N9182"/>
          <cell r="O9182"/>
          <cell r="P9182"/>
          <cell r="Q9182">
            <v>0</v>
          </cell>
        </row>
        <row r="9183">
          <cell r="N9183"/>
          <cell r="O9183"/>
          <cell r="P9183"/>
          <cell r="Q9183">
            <v>0</v>
          </cell>
        </row>
        <row r="9184">
          <cell r="N9184"/>
          <cell r="O9184"/>
          <cell r="P9184"/>
          <cell r="Q9184">
            <v>0</v>
          </cell>
        </row>
        <row r="9185">
          <cell r="N9185"/>
          <cell r="O9185"/>
          <cell r="P9185"/>
          <cell r="Q9185">
            <v>0</v>
          </cell>
        </row>
        <row r="9186">
          <cell r="N9186"/>
          <cell r="O9186"/>
          <cell r="P9186"/>
          <cell r="Q9186">
            <v>0</v>
          </cell>
        </row>
        <row r="9187">
          <cell r="N9187"/>
          <cell r="O9187"/>
          <cell r="P9187"/>
          <cell r="Q9187">
            <v>0</v>
          </cell>
        </row>
        <row r="9188">
          <cell r="N9188"/>
          <cell r="O9188"/>
          <cell r="P9188"/>
          <cell r="Q9188">
            <v>0</v>
          </cell>
        </row>
        <row r="9189">
          <cell r="N9189"/>
          <cell r="O9189"/>
          <cell r="P9189"/>
          <cell r="Q9189">
            <v>0</v>
          </cell>
        </row>
        <row r="9190">
          <cell r="N9190"/>
          <cell r="O9190"/>
          <cell r="P9190"/>
          <cell r="Q9190">
            <v>0</v>
          </cell>
        </row>
        <row r="9191">
          <cell r="N9191"/>
          <cell r="O9191"/>
          <cell r="P9191"/>
          <cell r="Q9191">
            <v>0</v>
          </cell>
        </row>
        <row r="9192">
          <cell r="N9192"/>
          <cell r="O9192"/>
          <cell r="P9192"/>
          <cell r="Q9192">
            <v>0</v>
          </cell>
        </row>
        <row r="9193">
          <cell r="N9193"/>
          <cell r="O9193"/>
          <cell r="P9193"/>
          <cell r="Q9193">
            <v>0</v>
          </cell>
        </row>
        <row r="9194">
          <cell r="N9194"/>
          <cell r="O9194"/>
          <cell r="P9194"/>
          <cell r="Q9194">
            <v>0</v>
          </cell>
        </row>
        <row r="9195">
          <cell r="N9195"/>
          <cell r="O9195"/>
          <cell r="P9195"/>
          <cell r="Q9195">
            <v>0</v>
          </cell>
        </row>
        <row r="9196">
          <cell r="N9196"/>
          <cell r="O9196"/>
          <cell r="P9196"/>
          <cell r="Q9196">
            <v>0</v>
          </cell>
        </row>
        <row r="9197">
          <cell r="N9197"/>
          <cell r="O9197"/>
          <cell r="P9197"/>
          <cell r="Q9197">
            <v>0</v>
          </cell>
        </row>
        <row r="9198">
          <cell r="N9198"/>
          <cell r="O9198"/>
          <cell r="P9198"/>
          <cell r="Q9198">
            <v>0</v>
          </cell>
        </row>
        <row r="9199">
          <cell r="N9199"/>
          <cell r="O9199"/>
          <cell r="P9199"/>
          <cell r="Q9199">
            <v>0</v>
          </cell>
        </row>
        <row r="9200">
          <cell r="N9200"/>
          <cell r="O9200"/>
          <cell r="P9200"/>
          <cell r="Q9200">
            <v>0</v>
          </cell>
        </row>
        <row r="9201">
          <cell r="N9201"/>
          <cell r="O9201"/>
          <cell r="P9201"/>
          <cell r="Q9201">
            <v>0</v>
          </cell>
        </row>
        <row r="9202">
          <cell r="N9202"/>
          <cell r="O9202"/>
          <cell r="P9202"/>
          <cell r="Q9202">
            <v>0</v>
          </cell>
        </row>
        <row r="9203">
          <cell r="N9203"/>
          <cell r="O9203"/>
          <cell r="P9203"/>
          <cell r="Q9203">
            <v>0</v>
          </cell>
        </row>
        <row r="9204">
          <cell r="N9204"/>
          <cell r="O9204"/>
          <cell r="P9204"/>
          <cell r="Q9204">
            <v>0</v>
          </cell>
        </row>
        <row r="9205">
          <cell r="N9205"/>
          <cell r="O9205"/>
          <cell r="P9205"/>
          <cell r="Q9205">
            <v>0</v>
          </cell>
        </row>
        <row r="9206">
          <cell r="N9206"/>
          <cell r="O9206"/>
          <cell r="P9206"/>
          <cell r="Q9206">
            <v>0</v>
          </cell>
        </row>
        <row r="9207">
          <cell r="N9207"/>
          <cell r="O9207"/>
          <cell r="P9207"/>
          <cell r="Q9207">
            <v>0</v>
          </cell>
        </row>
        <row r="9208">
          <cell r="N9208"/>
          <cell r="O9208"/>
          <cell r="P9208"/>
          <cell r="Q9208">
            <v>0</v>
          </cell>
        </row>
        <row r="9209">
          <cell r="N9209"/>
          <cell r="O9209"/>
          <cell r="P9209"/>
          <cell r="Q9209">
            <v>0</v>
          </cell>
        </row>
        <row r="9210">
          <cell r="N9210"/>
          <cell r="O9210"/>
          <cell r="P9210"/>
          <cell r="Q9210">
            <v>0</v>
          </cell>
        </row>
        <row r="9211">
          <cell r="N9211"/>
          <cell r="O9211"/>
          <cell r="P9211"/>
          <cell r="Q9211">
            <v>0</v>
          </cell>
        </row>
        <row r="9212">
          <cell r="N9212"/>
          <cell r="O9212"/>
          <cell r="P9212"/>
          <cell r="Q9212">
            <v>0</v>
          </cell>
        </row>
        <row r="9213">
          <cell r="N9213"/>
          <cell r="O9213"/>
          <cell r="P9213"/>
          <cell r="Q9213">
            <v>0</v>
          </cell>
        </row>
        <row r="9214">
          <cell r="N9214"/>
          <cell r="O9214"/>
          <cell r="P9214"/>
          <cell r="Q9214">
            <v>0</v>
          </cell>
        </row>
        <row r="9215">
          <cell r="N9215"/>
          <cell r="O9215"/>
          <cell r="P9215"/>
          <cell r="Q9215">
            <v>0</v>
          </cell>
        </row>
        <row r="9216">
          <cell r="N9216"/>
          <cell r="O9216"/>
          <cell r="P9216"/>
          <cell r="Q9216">
            <v>0</v>
          </cell>
        </row>
        <row r="9217">
          <cell r="N9217"/>
          <cell r="O9217"/>
          <cell r="P9217"/>
          <cell r="Q9217">
            <v>0</v>
          </cell>
        </row>
        <row r="9218">
          <cell r="N9218"/>
          <cell r="O9218"/>
          <cell r="P9218"/>
          <cell r="Q9218">
            <v>0</v>
          </cell>
        </row>
        <row r="9219">
          <cell r="N9219"/>
          <cell r="O9219"/>
          <cell r="P9219"/>
          <cell r="Q9219">
            <v>0</v>
          </cell>
        </row>
        <row r="9220">
          <cell r="N9220"/>
          <cell r="O9220"/>
          <cell r="P9220"/>
          <cell r="Q9220">
            <v>0</v>
          </cell>
        </row>
        <row r="9221">
          <cell r="N9221"/>
          <cell r="O9221"/>
          <cell r="P9221"/>
          <cell r="Q9221">
            <v>0</v>
          </cell>
        </row>
        <row r="9222">
          <cell r="N9222"/>
          <cell r="O9222"/>
          <cell r="P9222"/>
          <cell r="Q9222">
            <v>0</v>
          </cell>
        </row>
        <row r="9223">
          <cell r="N9223"/>
          <cell r="O9223"/>
          <cell r="P9223"/>
          <cell r="Q9223">
            <v>0</v>
          </cell>
        </row>
        <row r="9224">
          <cell r="N9224"/>
          <cell r="O9224"/>
          <cell r="P9224"/>
          <cell r="Q9224">
            <v>0</v>
          </cell>
        </row>
        <row r="9225">
          <cell r="N9225"/>
          <cell r="O9225"/>
          <cell r="P9225"/>
          <cell r="Q9225">
            <v>0</v>
          </cell>
        </row>
        <row r="9226">
          <cell r="N9226"/>
          <cell r="O9226"/>
          <cell r="P9226"/>
          <cell r="Q9226">
            <v>0</v>
          </cell>
        </row>
        <row r="9227">
          <cell r="N9227"/>
          <cell r="O9227"/>
          <cell r="P9227"/>
          <cell r="Q9227">
            <v>0</v>
          </cell>
        </row>
        <row r="9228">
          <cell r="N9228"/>
          <cell r="O9228"/>
          <cell r="P9228"/>
          <cell r="Q9228">
            <v>0</v>
          </cell>
        </row>
        <row r="9229">
          <cell r="N9229"/>
          <cell r="O9229"/>
          <cell r="P9229"/>
          <cell r="Q9229">
            <v>0</v>
          </cell>
        </row>
        <row r="9230">
          <cell r="N9230"/>
          <cell r="O9230"/>
          <cell r="P9230"/>
          <cell r="Q9230">
            <v>0</v>
          </cell>
        </row>
        <row r="9231">
          <cell r="N9231"/>
          <cell r="O9231"/>
          <cell r="P9231"/>
          <cell r="Q9231">
            <v>0</v>
          </cell>
        </row>
        <row r="9232">
          <cell r="N9232"/>
          <cell r="O9232"/>
          <cell r="P9232"/>
          <cell r="Q9232">
            <v>0</v>
          </cell>
        </row>
        <row r="9233">
          <cell r="N9233"/>
          <cell r="O9233"/>
          <cell r="P9233"/>
          <cell r="Q9233">
            <v>0</v>
          </cell>
        </row>
        <row r="9234">
          <cell r="N9234"/>
          <cell r="O9234"/>
          <cell r="P9234"/>
          <cell r="Q9234">
            <v>0</v>
          </cell>
        </row>
        <row r="9235">
          <cell r="N9235"/>
          <cell r="O9235"/>
          <cell r="P9235"/>
          <cell r="Q9235">
            <v>0</v>
          </cell>
        </row>
        <row r="9236">
          <cell r="N9236"/>
          <cell r="O9236"/>
          <cell r="P9236"/>
          <cell r="Q9236">
            <v>0</v>
          </cell>
        </row>
        <row r="9237">
          <cell r="N9237"/>
          <cell r="O9237"/>
          <cell r="P9237"/>
          <cell r="Q9237">
            <v>0</v>
          </cell>
        </row>
        <row r="9238">
          <cell r="N9238"/>
          <cell r="O9238"/>
          <cell r="P9238"/>
          <cell r="Q9238">
            <v>0</v>
          </cell>
        </row>
        <row r="9239">
          <cell r="N9239"/>
          <cell r="O9239"/>
          <cell r="P9239"/>
          <cell r="Q9239">
            <v>0</v>
          </cell>
        </row>
        <row r="9240">
          <cell r="N9240"/>
          <cell r="O9240"/>
          <cell r="P9240"/>
          <cell r="Q9240">
            <v>0</v>
          </cell>
        </row>
        <row r="9241">
          <cell r="N9241"/>
          <cell r="O9241"/>
          <cell r="P9241"/>
          <cell r="Q9241">
            <v>0</v>
          </cell>
        </row>
        <row r="9242">
          <cell r="N9242"/>
          <cell r="O9242"/>
          <cell r="P9242"/>
          <cell r="Q9242">
            <v>0</v>
          </cell>
        </row>
        <row r="9243">
          <cell r="N9243"/>
          <cell r="O9243"/>
          <cell r="P9243"/>
          <cell r="Q9243">
            <v>0</v>
          </cell>
        </row>
        <row r="9244">
          <cell r="N9244"/>
          <cell r="O9244"/>
          <cell r="P9244"/>
          <cell r="Q9244">
            <v>0</v>
          </cell>
        </row>
        <row r="9245">
          <cell r="N9245"/>
          <cell r="O9245"/>
          <cell r="P9245"/>
          <cell r="Q9245">
            <v>0</v>
          </cell>
        </row>
        <row r="9246">
          <cell r="N9246"/>
          <cell r="O9246"/>
          <cell r="P9246"/>
          <cell r="Q9246">
            <v>0</v>
          </cell>
        </row>
        <row r="9247">
          <cell r="N9247"/>
          <cell r="O9247"/>
          <cell r="P9247"/>
          <cell r="Q9247">
            <v>0</v>
          </cell>
        </row>
        <row r="9248">
          <cell r="N9248"/>
          <cell r="O9248"/>
          <cell r="P9248"/>
          <cell r="Q9248">
            <v>0</v>
          </cell>
        </row>
        <row r="9249">
          <cell r="N9249"/>
          <cell r="O9249"/>
          <cell r="P9249"/>
          <cell r="Q9249">
            <v>0</v>
          </cell>
        </row>
        <row r="9250">
          <cell r="N9250"/>
          <cell r="O9250"/>
          <cell r="P9250"/>
          <cell r="Q9250">
            <v>0</v>
          </cell>
        </row>
        <row r="9251">
          <cell r="N9251"/>
          <cell r="O9251"/>
          <cell r="P9251"/>
          <cell r="Q9251">
            <v>0</v>
          </cell>
        </row>
        <row r="9252">
          <cell r="N9252"/>
          <cell r="O9252"/>
          <cell r="P9252"/>
          <cell r="Q9252">
            <v>0</v>
          </cell>
        </row>
        <row r="9253">
          <cell r="N9253"/>
          <cell r="O9253"/>
          <cell r="P9253"/>
          <cell r="Q9253">
            <v>0</v>
          </cell>
        </row>
        <row r="9254">
          <cell r="N9254"/>
          <cell r="O9254"/>
          <cell r="P9254"/>
          <cell r="Q9254">
            <v>0</v>
          </cell>
        </row>
        <row r="9255">
          <cell r="N9255"/>
          <cell r="O9255"/>
          <cell r="P9255"/>
          <cell r="Q9255">
            <v>0</v>
          </cell>
        </row>
        <row r="9256">
          <cell r="N9256"/>
          <cell r="O9256"/>
          <cell r="P9256"/>
          <cell r="Q9256">
            <v>0</v>
          </cell>
        </row>
        <row r="9257">
          <cell r="N9257"/>
          <cell r="O9257"/>
          <cell r="P9257"/>
          <cell r="Q9257">
            <v>0</v>
          </cell>
        </row>
        <row r="9258">
          <cell r="N9258"/>
          <cell r="O9258"/>
          <cell r="P9258"/>
          <cell r="Q9258">
            <v>0</v>
          </cell>
        </row>
        <row r="9259">
          <cell r="N9259"/>
          <cell r="O9259"/>
          <cell r="P9259"/>
          <cell r="Q9259">
            <v>0</v>
          </cell>
        </row>
        <row r="9260">
          <cell r="N9260"/>
          <cell r="O9260"/>
          <cell r="P9260"/>
          <cell r="Q9260">
            <v>0</v>
          </cell>
        </row>
        <row r="9261">
          <cell r="N9261"/>
          <cell r="O9261"/>
          <cell r="P9261"/>
          <cell r="Q9261">
            <v>0</v>
          </cell>
        </row>
        <row r="9262">
          <cell r="N9262"/>
          <cell r="O9262"/>
          <cell r="P9262"/>
          <cell r="Q9262">
            <v>0</v>
          </cell>
        </row>
        <row r="9263">
          <cell r="N9263"/>
          <cell r="O9263"/>
          <cell r="P9263"/>
          <cell r="Q9263">
            <v>0</v>
          </cell>
        </row>
        <row r="9264">
          <cell r="N9264"/>
          <cell r="O9264"/>
          <cell r="P9264"/>
          <cell r="Q9264">
            <v>0</v>
          </cell>
        </row>
        <row r="9265">
          <cell r="N9265"/>
          <cell r="O9265"/>
          <cell r="P9265"/>
          <cell r="Q9265">
            <v>0</v>
          </cell>
        </row>
        <row r="9266">
          <cell r="N9266"/>
          <cell r="O9266"/>
          <cell r="P9266"/>
          <cell r="Q9266">
            <v>0</v>
          </cell>
        </row>
        <row r="9267">
          <cell r="N9267"/>
          <cell r="O9267"/>
          <cell r="P9267"/>
          <cell r="Q9267">
            <v>0</v>
          </cell>
        </row>
        <row r="9268">
          <cell r="N9268"/>
          <cell r="O9268"/>
          <cell r="P9268"/>
          <cell r="Q9268">
            <v>0</v>
          </cell>
        </row>
        <row r="9269">
          <cell r="N9269"/>
          <cell r="O9269"/>
          <cell r="P9269"/>
          <cell r="Q9269">
            <v>0</v>
          </cell>
        </row>
        <row r="9270">
          <cell r="N9270"/>
          <cell r="O9270"/>
          <cell r="P9270"/>
          <cell r="Q9270">
            <v>0</v>
          </cell>
        </row>
        <row r="9271">
          <cell r="N9271"/>
          <cell r="O9271"/>
          <cell r="P9271"/>
          <cell r="Q9271">
            <v>0</v>
          </cell>
        </row>
        <row r="9272">
          <cell r="N9272"/>
          <cell r="O9272"/>
          <cell r="P9272"/>
          <cell r="Q9272">
            <v>0</v>
          </cell>
        </row>
        <row r="9273">
          <cell r="N9273"/>
          <cell r="O9273"/>
          <cell r="P9273"/>
          <cell r="Q9273">
            <v>0</v>
          </cell>
        </row>
        <row r="9274">
          <cell r="N9274"/>
          <cell r="O9274"/>
          <cell r="P9274"/>
          <cell r="Q9274">
            <v>0</v>
          </cell>
        </row>
        <row r="9275">
          <cell r="N9275"/>
          <cell r="O9275"/>
          <cell r="P9275"/>
          <cell r="Q9275">
            <v>0</v>
          </cell>
        </row>
        <row r="9276">
          <cell r="N9276"/>
          <cell r="O9276"/>
          <cell r="P9276"/>
          <cell r="Q9276">
            <v>0</v>
          </cell>
        </row>
        <row r="9277">
          <cell r="N9277"/>
          <cell r="O9277"/>
          <cell r="P9277"/>
          <cell r="Q9277">
            <v>0</v>
          </cell>
        </row>
        <row r="9278">
          <cell r="N9278"/>
          <cell r="O9278"/>
          <cell r="P9278"/>
          <cell r="Q9278">
            <v>0</v>
          </cell>
        </row>
        <row r="9279">
          <cell r="N9279"/>
          <cell r="O9279"/>
          <cell r="P9279"/>
          <cell r="Q9279">
            <v>0</v>
          </cell>
        </row>
        <row r="9280">
          <cell r="N9280"/>
          <cell r="O9280"/>
          <cell r="P9280"/>
          <cell r="Q9280">
            <v>0</v>
          </cell>
        </row>
        <row r="9281">
          <cell r="N9281"/>
          <cell r="O9281"/>
          <cell r="P9281"/>
          <cell r="Q9281">
            <v>0</v>
          </cell>
        </row>
        <row r="9282">
          <cell r="N9282"/>
          <cell r="O9282"/>
          <cell r="P9282"/>
          <cell r="Q9282">
            <v>0</v>
          </cell>
        </row>
        <row r="9283">
          <cell r="N9283"/>
          <cell r="O9283"/>
          <cell r="P9283"/>
          <cell r="Q9283">
            <v>0</v>
          </cell>
        </row>
        <row r="9284">
          <cell r="N9284"/>
          <cell r="O9284"/>
          <cell r="P9284"/>
          <cell r="Q9284">
            <v>0</v>
          </cell>
        </row>
        <row r="9285">
          <cell r="N9285"/>
          <cell r="O9285"/>
          <cell r="P9285"/>
          <cell r="Q9285">
            <v>0</v>
          </cell>
        </row>
        <row r="9286">
          <cell r="N9286"/>
          <cell r="O9286"/>
          <cell r="P9286"/>
          <cell r="Q9286">
            <v>0</v>
          </cell>
        </row>
        <row r="9287">
          <cell r="N9287"/>
          <cell r="O9287"/>
          <cell r="P9287"/>
          <cell r="Q9287">
            <v>0</v>
          </cell>
        </row>
        <row r="9288">
          <cell r="N9288"/>
          <cell r="O9288"/>
          <cell r="P9288"/>
          <cell r="Q9288">
            <v>0</v>
          </cell>
        </row>
        <row r="9289">
          <cell r="N9289"/>
          <cell r="O9289"/>
          <cell r="P9289"/>
          <cell r="Q9289">
            <v>0</v>
          </cell>
        </row>
        <row r="9290">
          <cell r="N9290"/>
          <cell r="O9290"/>
          <cell r="P9290"/>
          <cell r="Q9290">
            <v>0</v>
          </cell>
        </row>
        <row r="9291">
          <cell r="N9291"/>
          <cell r="O9291"/>
          <cell r="P9291"/>
          <cell r="Q9291">
            <v>0</v>
          </cell>
        </row>
        <row r="9292">
          <cell r="N9292"/>
          <cell r="O9292"/>
          <cell r="P9292"/>
          <cell r="Q9292">
            <v>0</v>
          </cell>
        </row>
        <row r="9293">
          <cell r="N9293"/>
          <cell r="O9293"/>
          <cell r="P9293"/>
          <cell r="Q9293">
            <v>0</v>
          </cell>
        </row>
        <row r="9294">
          <cell r="N9294"/>
          <cell r="O9294"/>
          <cell r="P9294"/>
          <cell r="Q9294">
            <v>0</v>
          </cell>
        </row>
        <row r="9295">
          <cell r="N9295"/>
          <cell r="O9295"/>
          <cell r="P9295"/>
          <cell r="Q9295">
            <v>0</v>
          </cell>
        </row>
        <row r="9296">
          <cell r="N9296"/>
          <cell r="O9296"/>
          <cell r="P9296"/>
          <cell r="Q9296">
            <v>0</v>
          </cell>
        </row>
        <row r="9297">
          <cell r="N9297"/>
          <cell r="O9297"/>
          <cell r="P9297"/>
          <cell r="Q9297">
            <v>0</v>
          </cell>
        </row>
        <row r="9298">
          <cell r="N9298"/>
          <cell r="O9298"/>
          <cell r="P9298"/>
          <cell r="Q9298">
            <v>0</v>
          </cell>
        </row>
        <row r="9299">
          <cell r="N9299"/>
          <cell r="O9299"/>
          <cell r="P9299"/>
          <cell r="Q9299">
            <v>0</v>
          </cell>
        </row>
        <row r="9300">
          <cell r="N9300"/>
          <cell r="O9300"/>
          <cell r="P9300"/>
          <cell r="Q9300">
            <v>0</v>
          </cell>
        </row>
        <row r="9301">
          <cell r="N9301"/>
          <cell r="O9301"/>
          <cell r="P9301"/>
          <cell r="Q9301">
            <v>0</v>
          </cell>
        </row>
        <row r="9302">
          <cell r="N9302"/>
          <cell r="O9302"/>
          <cell r="P9302"/>
          <cell r="Q9302">
            <v>0</v>
          </cell>
        </row>
        <row r="9303">
          <cell r="N9303"/>
          <cell r="O9303"/>
          <cell r="P9303"/>
          <cell r="Q9303">
            <v>0</v>
          </cell>
        </row>
        <row r="9304">
          <cell r="N9304"/>
          <cell r="O9304"/>
          <cell r="P9304"/>
          <cell r="Q9304">
            <v>0</v>
          </cell>
        </row>
        <row r="9305">
          <cell r="N9305"/>
          <cell r="O9305"/>
          <cell r="P9305"/>
          <cell r="Q9305">
            <v>0</v>
          </cell>
        </row>
        <row r="9306">
          <cell r="N9306"/>
          <cell r="O9306"/>
          <cell r="P9306"/>
          <cell r="Q9306">
            <v>0</v>
          </cell>
        </row>
        <row r="9307">
          <cell r="N9307"/>
          <cell r="O9307"/>
          <cell r="P9307"/>
          <cell r="Q9307">
            <v>0</v>
          </cell>
        </row>
        <row r="9308">
          <cell r="N9308"/>
          <cell r="O9308"/>
          <cell r="P9308"/>
          <cell r="Q9308">
            <v>0</v>
          </cell>
        </row>
        <row r="9309">
          <cell r="N9309"/>
          <cell r="O9309"/>
          <cell r="P9309"/>
          <cell r="Q9309">
            <v>0</v>
          </cell>
        </row>
        <row r="9310">
          <cell r="N9310"/>
          <cell r="O9310"/>
          <cell r="P9310"/>
          <cell r="Q9310">
            <v>0</v>
          </cell>
        </row>
        <row r="9311">
          <cell r="N9311"/>
          <cell r="O9311"/>
          <cell r="P9311"/>
          <cell r="Q9311">
            <v>0</v>
          </cell>
        </row>
        <row r="9312">
          <cell r="N9312"/>
          <cell r="O9312"/>
          <cell r="P9312"/>
          <cell r="Q9312">
            <v>0</v>
          </cell>
        </row>
        <row r="9313">
          <cell r="N9313"/>
          <cell r="O9313"/>
          <cell r="P9313"/>
          <cell r="Q9313">
            <v>0</v>
          </cell>
        </row>
        <row r="9314">
          <cell r="N9314"/>
          <cell r="O9314"/>
          <cell r="P9314"/>
          <cell r="Q9314">
            <v>0</v>
          </cell>
        </row>
        <row r="9315">
          <cell r="N9315"/>
          <cell r="O9315"/>
          <cell r="P9315"/>
          <cell r="Q9315">
            <v>0</v>
          </cell>
        </row>
        <row r="9316">
          <cell r="N9316"/>
          <cell r="O9316"/>
          <cell r="P9316"/>
          <cell r="Q9316">
            <v>0</v>
          </cell>
        </row>
        <row r="9317">
          <cell r="N9317"/>
          <cell r="O9317"/>
          <cell r="P9317"/>
          <cell r="Q9317">
            <v>0</v>
          </cell>
        </row>
        <row r="9318">
          <cell r="N9318"/>
          <cell r="O9318"/>
          <cell r="P9318"/>
          <cell r="Q9318">
            <v>0</v>
          </cell>
        </row>
        <row r="9319">
          <cell r="N9319"/>
          <cell r="O9319"/>
          <cell r="P9319"/>
          <cell r="Q9319">
            <v>0</v>
          </cell>
        </row>
        <row r="9320">
          <cell r="N9320"/>
          <cell r="O9320"/>
          <cell r="P9320"/>
          <cell r="Q9320">
            <v>0</v>
          </cell>
        </row>
        <row r="9321">
          <cell r="N9321"/>
          <cell r="O9321"/>
          <cell r="P9321"/>
          <cell r="Q9321">
            <v>0</v>
          </cell>
        </row>
        <row r="9322">
          <cell r="N9322"/>
          <cell r="O9322"/>
          <cell r="P9322"/>
          <cell r="Q9322">
            <v>0</v>
          </cell>
        </row>
        <row r="9323">
          <cell r="N9323"/>
          <cell r="O9323"/>
          <cell r="P9323"/>
          <cell r="Q9323">
            <v>0</v>
          </cell>
        </row>
        <row r="9324">
          <cell r="N9324"/>
          <cell r="O9324"/>
          <cell r="P9324"/>
          <cell r="Q9324">
            <v>0</v>
          </cell>
        </row>
        <row r="9325">
          <cell r="N9325"/>
          <cell r="O9325"/>
          <cell r="P9325"/>
          <cell r="Q9325">
            <v>0</v>
          </cell>
        </row>
        <row r="9326">
          <cell r="N9326"/>
          <cell r="O9326"/>
          <cell r="P9326"/>
          <cell r="Q9326">
            <v>0</v>
          </cell>
        </row>
        <row r="9327">
          <cell r="N9327"/>
          <cell r="O9327"/>
          <cell r="P9327"/>
          <cell r="Q9327">
            <v>0</v>
          </cell>
        </row>
        <row r="9328">
          <cell r="N9328"/>
          <cell r="O9328"/>
          <cell r="P9328"/>
          <cell r="Q9328">
            <v>0</v>
          </cell>
        </row>
        <row r="9329">
          <cell r="N9329"/>
          <cell r="O9329"/>
          <cell r="P9329"/>
          <cell r="Q9329">
            <v>0</v>
          </cell>
        </row>
        <row r="9330">
          <cell r="N9330"/>
          <cell r="O9330"/>
          <cell r="P9330"/>
          <cell r="Q9330">
            <v>0</v>
          </cell>
        </row>
        <row r="9331">
          <cell r="N9331"/>
          <cell r="O9331"/>
          <cell r="P9331"/>
          <cell r="Q9331">
            <v>0</v>
          </cell>
        </row>
        <row r="9332">
          <cell r="N9332"/>
          <cell r="O9332"/>
          <cell r="P9332"/>
          <cell r="Q9332">
            <v>0</v>
          </cell>
        </row>
        <row r="9333">
          <cell r="N9333"/>
          <cell r="O9333"/>
          <cell r="P9333"/>
          <cell r="Q9333">
            <v>0</v>
          </cell>
        </row>
        <row r="9334">
          <cell r="N9334"/>
          <cell r="O9334"/>
          <cell r="P9334"/>
          <cell r="Q9334">
            <v>0</v>
          </cell>
        </row>
        <row r="9335">
          <cell r="N9335"/>
          <cell r="O9335"/>
          <cell r="P9335"/>
          <cell r="Q9335">
            <v>0</v>
          </cell>
        </row>
        <row r="9336">
          <cell r="N9336"/>
          <cell r="O9336"/>
          <cell r="P9336"/>
          <cell r="Q9336">
            <v>0</v>
          </cell>
        </row>
        <row r="9337">
          <cell r="N9337"/>
          <cell r="O9337"/>
          <cell r="P9337"/>
          <cell r="Q9337">
            <v>0</v>
          </cell>
        </row>
        <row r="9338">
          <cell r="N9338"/>
          <cell r="O9338"/>
          <cell r="P9338"/>
          <cell r="Q9338">
            <v>0</v>
          </cell>
        </row>
        <row r="9339">
          <cell r="N9339"/>
          <cell r="O9339"/>
          <cell r="P9339"/>
          <cell r="Q9339">
            <v>0</v>
          </cell>
        </row>
        <row r="9340">
          <cell r="N9340"/>
          <cell r="O9340"/>
          <cell r="P9340"/>
          <cell r="Q9340">
            <v>0</v>
          </cell>
        </row>
        <row r="9341">
          <cell r="N9341"/>
          <cell r="O9341"/>
          <cell r="P9341"/>
          <cell r="Q9341">
            <v>0</v>
          </cell>
        </row>
        <row r="9342">
          <cell r="N9342"/>
          <cell r="O9342"/>
          <cell r="P9342"/>
          <cell r="Q9342">
            <v>0</v>
          </cell>
        </row>
        <row r="9343">
          <cell r="N9343"/>
          <cell r="O9343"/>
          <cell r="P9343"/>
          <cell r="Q9343">
            <v>0</v>
          </cell>
        </row>
        <row r="9344">
          <cell r="N9344"/>
          <cell r="O9344"/>
          <cell r="P9344"/>
          <cell r="Q9344">
            <v>0</v>
          </cell>
        </row>
        <row r="9345">
          <cell r="N9345"/>
          <cell r="O9345"/>
          <cell r="P9345"/>
          <cell r="Q9345">
            <v>0</v>
          </cell>
        </row>
        <row r="9346">
          <cell r="N9346"/>
          <cell r="O9346"/>
          <cell r="P9346"/>
          <cell r="Q9346">
            <v>0</v>
          </cell>
        </row>
        <row r="9347">
          <cell r="N9347"/>
          <cell r="O9347"/>
          <cell r="P9347"/>
          <cell r="Q9347">
            <v>0</v>
          </cell>
        </row>
        <row r="9348">
          <cell r="N9348"/>
          <cell r="O9348"/>
          <cell r="P9348"/>
          <cell r="Q9348">
            <v>0</v>
          </cell>
        </row>
        <row r="9349">
          <cell r="N9349"/>
          <cell r="O9349"/>
          <cell r="P9349"/>
          <cell r="Q9349">
            <v>0</v>
          </cell>
        </row>
        <row r="9350">
          <cell r="N9350"/>
          <cell r="O9350"/>
          <cell r="P9350"/>
          <cell r="Q9350">
            <v>0</v>
          </cell>
        </row>
        <row r="9351">
          <cell r="N9351"/>
          <cell r="O9351"/>
          <cell r="P9351"/>
          <cell r="Q9351">
            <v>0</v>
          </cell>
        </row>
        <row r="9352">
          <cell r="N9352"/>
          <cell r="O9352"/>
          <cell r="P9352"/>
          <cell r="Q9352">
            <v>0</v>
          </cell>
        </row>
        <row r="9353">
          <cell r="N9353"/>
          <cell r="O9353"/>
          <cell r="P9353"/>
          <cell r="Q9353">
            <v>0</v>
          </cell>
        </row>
        <row r="9354">
          <cell r="N9354"/>
          <cell r="O9354"/>
          <cell r="P9354"/>
          <cell r="Q9354">
            <v>0</v>
          </cell>
        </row>
        <row r="9355">
          <cell r="N9355"/>
          <cell r="O9355"/>
          <cell r="P9355"/>
          <cell r="Q9355">
            <v>0</v>
          </cell>
        </row>
        <row r="9356">
          <cell r="N9356"/>
          <cell r="O9356"/>
          <cell r="P9356"/>
          <cell r="Q9356">
            <v>0</v>
          </cell>
        </row>
        <row r="9357">
          <cell r="N9357"/>
          <cell r="O9357"/>
          <cell r="P9357"/>
          <cell r="Q9357">
            <v>0</v>
          </cell>
        </row>
        <row r="9358">
          <cell r="N9358"/>
          <cell r="O9358"/>
          <cell r="P9358"/>
          <cell r="Q9358">
            <v>0</v>
          </cell>
        </row>
        <row r="9359">
          <cell r="N9359"/>
          <cell r="O9359"/>
          <cell r="P9359"/>
          <cell r="Q9359">
            <v>0</v>
          </cell>
        </row>
        <row r="9360">
          <cell r="N9360"/>
          <cell r="O9360"/>
          <cell r="P9360"/>
          <cell r="Q9360">
            <v>0</v>
          </cell>
        </row>
        <row r="9361">
          <cell r="N9361"/>
          <cell r="O9361"/>
          <cell r="P9361"/>
          <cell r="Q9361">
            <v>0</v>
          </cell>
        </row>
        <row r="9362">
          <cell r="N9362"/>
          <cell r="O9362"/>
          <cell r="P9362"/>
          <cell r="Q9362">
            <v>0</v>
          </cell>
        </row>
        <row r="9363">
          <cell r="N9363"/>
          <cell r="O9363"/>
          <cell r="P9363"/>
          <cell r="Q9363">
            <v>0</v>
          </cell>
        </row>
        <row r="9364">
          <cell r="N9364"/>
          <cell r="O9364"/>
          <cell r="P9364"/>
          <cell r="Q9364">
            <v>0</v>
          </cell>
        </row>
        <row r="9365">
          <cell r="N9365"/>
          <cell r="O9365"/>
          <cell r="P9365"/>
          <cell r="Q9365">
            <v>0</v>
          </cell>
        </row>
        <row r="9366">
          <cell r="N9366"/>
          <cell r="O9366"/>
          <cell r="P9366"/>
          <cell r="Q9366">
            <v>0</v>
          </cell>
        </row>
        <row r="9367">
          <cell r="N9367"/>
          <cell r="O9367"/>
          <cell r="P9367"/>
          <cell r="Q9367">
            <v>0</v>
          </cell>
        </row>
        <row r="9368">
          <cell r="N9368"/>
          <cell r="O9368"/>
          <cell r="P9368"/>
          <cell r="Q9368">
            <v>0</v>
          </cell>
        </row>
        <row r="9369">
          <cell r="N9369"/>
          <cell r="O9369"/>
          <cell r="P9369"/>
          <cell r="Q9369">
            <v>0</v>
          </cell>
        </row>
        <row r="9370">
          <cell r="N9370"/>
          <cell r="O9370"/>
          <cell r="P9370"/>
          <cell r="Q9370">
            <v>0</v>
          </cell>
        </row>
        <row r="9371">
          <cell r="N9371"/>
          <cell r="O9371"/>
          <cell r="P9371"/>
          <cell r="Q9371">
            <v>0</v>
          </cell>
        </row>
        <row r="9372">
          <cell r="N9372"/>
          <cell r="O9372"/>
          <cell r="P9372"/>
          <cell r="Q9372">
            <v>0</v>
          </cell>
        </row>
        <row r="9373">
          <cell r="N9373"/>
          <cell r="O9373"/>
          <cell r="P9373"/>
          <cell r="Q9373">
            <v>0</v>
          </cell>
        </row>
        <row r="9374">
          <cell r="N9374"/>
          <cell r="O9374"/>
          <cell r="P9374"/>
          <cell r="Q9374">
            <v>0</v>
          </cell>
        </row>
        <row r="9375">
          <cell r="N9375"/>
          <cell r="O9375"/>
          <cell r="P9375"/>
          <cell r="Q9375">
            <v>0</v>
          </cell>
        </row>
        <row r="9376">
          <cell r="N9376"/>
          <cell r="O9376"/>
          <cell r="P9376"/>
          <cell r="Q9376">
            <v>0</v>
          </cell>
        </row>
        <row r="9377">
          <cell r="N9377"/>
          <cell r="O9377"/>
          <cell r="P9377"/>
          <cell r="Q9377">
            <v>0</v>
          </cell>
        </row>
        <row r="9378">
          <cell r="N9378"/>
          <cell r="O9378"/>
          <cell r="P9378"/>
          <cell r="Q9378">
            <v>0</v>
          </cell>
        </row>
        <row r="9379">
          <cell r="N9379"/>
          <cell r="O9379"/>
          <cell r="P9379"/>
          <cell r="Q9379">
            <v>0</v>
          </cell>
        </row>
        <row r="9380">
          <cell r="N9380"/>
          <cell r="O9380"/>
          <cell r="P9380"/>
          <cell r="Q9380">
            <v>0</v>
          </cell>
        </row>
        <row r="9381">
          <cell r="N9381"/>
          <cell r="O9381"/>
          <cell r="P9381"/>
          <cell r="Q9381">
            <v>0</v>
          </cell>
        </row>
        <row r="9382">
          <cell r="N9382"/>
          <cell r="O9382"/>
          <cell r="P9382"/>
          <cell r="Q9382">
            <v>0</v>
          </cell>
        </row>
        <row r="9383">
          <cell r="N9383"/>
          <cell r="O9383"/>
          <cell r="P9383"/>
          <cell r="Q9383">
            <v>0</v>
          </cell>
        </row>
        <row r="9384">
          <cell r="N9384"/>
          <cell r="O9384"/>
          <cell r="P9384"/>
          <cell r="Q9384">
            <v>0</v>
          </cell>
        </row>
        <row r="9385">
          <cell r="N9385"/>
          <cell r="O9385"/>
          <cell r="P9385"/>
          <cell r="Q9385">
            <v>0</v>
          </cell>
        </row>
        <row r="9386">
          <cell r="N9386"/>
          <cell r="O9386"/>
          <cell r="P9386"/>
          <cell r="Q9386">
            <v>0</v>
          </cell>
        </row>
        <row r="9387">
          <cell r="N9387"/>
          <cell r="O9387"/>
          <cell r="P9387"/>
          <cell r="Q9387">
            <v>0</v>
          </cell>
        </row>
        <row r="9388">
          <cell r="N9388"/>
          <cell r="O9388"/>
          <cell r="P9388"/>
          <cell r="Q9388">
            <v>0</v>
          </cell>
        </row>
        <row r="9389">
          <cell r="N9389"/>
          <cell r="O9389"/>
          <cell r="P9389"/>
          <cell r="Q9389">
            <v>0</v>
          </cell>
        </row>
        <row r="9390">
          <cell r="N9390"/>
          <cell r="O9390"/>
          <cell r="P9390"/>
          <cell r="Q9390">
            <v>0</v>
          </cell>
        </row>
        <row r="9391">
          <cell r="N9391"/>
          <cell r="O9391"/>
          <cell r="P9391"/>
          <cell r="Q9391">
            <v>0</v>
          </cell>
        </row>
        <row r="9392">
          <cell r="N9392"/>
          <cell r="O9392"/>
          <cell r="P9392"/>
          <cell r="Q9392">
            <v>0</v>
          </cell>
        </row>
        <row r="9393">
          <cell r="N9393"/>
          <cell r="O9393"/>
          <cell r="P9393"/>
          <cell r="Q9393">
            <v>0</v>
          </cell>
        </row>
        <row r="9394">
          <cell r="N9394"/>
          <cell r="O9394"/>
          <cell r="P9394"/>
          <cell r="Q9394">
            <v>0</v>
          </cell>
        </row>
        <row r="9395">
          <cell r="N9395"/>
          <cell r="O9395"/>
          <cell r="P9395"/>
          <cell r="Q9395">
            <v>0</v>
          </cell>
        </row>
        <row r="9396">
          <cell r="N9396"/>
          <cell r="O9396"/>
          <cell r="P9396"/>
          <cell r="Q9396">
            <v>0</v>
          </cell>
        </row>
        <row r="9397">
          <cell r="N9397"/>
          <cell r="O9397"/>
          <cell r="P9397"/>
          <cell r="Q9397">
            <v>0</v>
          </cell>
        </row>
        <row r="9398">
          <cell r="N9398"/>
          <cell r="O9398"/>
          <cell r="P9398"/>
          <cell r="Q9398">
            <v>0</v>
          </cell>
        </row>
        <row r="9399">
          <cell r="N9399"/>
          <cell r="O9399"/>
          <cell r="P9399"/>
          <cell r="Q9399">
            <v>0</v>
          </cell>
        </row>
        <row r="9400">
          <cell r="N9400"/>
          <cell r="O9400"/>
          <cell r="P9400"/>
          <cell r="Q9400">
            <v>0</v>
          </cell>
        </row>
        <row r="9401">
          <cell r="N9401"/>
          <cell r="O9401"/>
          <cell r="P9401"/>
          <cell r="Q9401">
            <v>0</v>
          </cell>
        </row>
        <row r="9402">
          <cell r="N9402"/>
          <cell r="O9402"/>
          <cell r="P9402"/>
          <cell r="Q9402">
            <v>0</v>
          </cell>
        </row>
        <row r="9403">
          <cell r="N9403"/>
          <cell r="O9403"/>
          <cell r="P9403"/>
          <cell r="Q9403">
            <v>0</v>
          </cell>
        </row>
        <row r="9404">
          <cell r="N9404"/>
          <cell r="O9404"/>
          <cell r="P9404"/>
          <cell r="Q9404">
            <v>0</v>
          </cell>
        </row>
        <row r="9405">
          <cell r="N9405"/>
          <cell r="O9405"/>
          <cell r="P9405"/>
          <cell r="Q9405">
            <v>0</v>
          </cell>
        </row>
        <row r="9406">
          <cell r="N9406"/>
          <cell r="O9406"/>
          <cell r="P9406"/>
          <cell r="Q9406">
            <v>0</v>
          </cell>
        </row>
        <row r="9407">
          <cell r="N9407"/>
          <cell r="O9407"/>
          <cell r="P9407"/>
          <cell r="Q9407">
            <v>0</v>
          </cell>
        </row>
        <row r="9408">
          <cell r="N9408"/>
          <cell r="O9408"/>
          <cell r="P9408"/>
          <cell r="Q9408">
            <v>0</v>
          </cell>
        </row>
        <row r="9409">
          <cell r="N9409"/>
          <cell r="O9409"/>
          <cell r="P9409"/>
          <cell r="Q9409">
            <v>0</v>
          </cell>
        </row>
        <row r="9410">
          <cell r="N9410"/>
          <cell r="O9410"/>
          <cell r="P9410"/>
          <cell r="Q9410">
            <v>0</v>
          </cell>
        </row>
        <row r="9411">
          <cell r="N9411"/>
          <cell r="O9411"/>
          <cell r="P9411"/>
          <cell r="Q9411">
            <v>0</v>
          </cell>
        </row>
        <row r="9412">
          <cell r="N9412"/>
          <cell r="O9412"/>
          <cell r="P9412"/>
          <cell r="Q9412">
            <v>0</v>
          </cell>
        </row>
        <row r="9413">
          <cell r="N9413"/>
          <cell r="O9413"/>
          <cell r="P9413"/>
          <cell r="Q9413">
            <v>0</v>
          </cell>
        </row>
        <row r="9414">
          <cell r="N9414"/>
          <cell r="O9414"/>
          <cell r="P9414"/>
          <cell r="Q9414">
            <v>0</v>
          </cell>
        </row>
        <row r="9415">
          <cell r="N9415"/>
          <cell r="O9415"/>
          <cell r="P9415"/>
          <cell r="Q9415">
            <v>0</v>
          </cell>
        </row>
        <row r="9416">
          <cell r="N9416"/>
          <cell r="O9416"/>
          <cell r="P9416"/>
          <cell r="Q9416">
            <v>0</v>
          </cell>
        </row>
        <row r="9417">
          <cell r="N9417"/>
          <cell r="O9417"/>
          <cell r="P9417"/>
          <cell r="Q9417">
            <v>0</v>
          </cell>
        </row>
        <row r="9418">
          <cell r="N9418"/>
          <cell r="O9418"/>
          <cell r="P9418"/>
          <cell r="Q9418">
            <v>0</v>
          </cell>
        </row>
        <row r="9419">
          <cell r="N9419"/>
          <cell r="O9419"/>
          <cell r="P9419"/>
          <cell r="Q9419">
            <v>0</v>
          </cell>
        </row>
        <row r="9420">
          <cell r="N9420"/>
          <cell r="O9420"/>
          <cell r="P9420"/>
          <cell r="Q9420">
            <v>0</v>
          </cell>
        </row>
        <row r="9421">
          <cell r="N9421"/>
          <cell r="O9421"/>
          <cell r="P9421"/>
          <cell r="Q9421">
            <v>0</v>
          </cell>
        </row>
        <row r="9422">
          <cell r="N9422"/>
          <cell r="O9422"/>
          <cell r="P9422"/>
          <cell r="Q9422">
            <v>0</v>
          </cell>
        </row>
        <row r="9423">
          <cell r="N9423"/>
          <cell r="O9423"/>
          <cell r="P9423"/>
          <cell r="Q9423">
            <v>0</v>
          </cell>
        </row>
        <row r="9424">
          <cell r="N9424"/>
          <cell r="O9424"/>
          <cell r="P9424"/>
          <cell r="Q9424">
            <v>0</v>
          </cell>
        </row>
        <row r="9425">
          <cell r="N9425"/>
          <cell r="O9425"/>
          <cell r="P9425"/>
          <cell r="Q9425">
            <v>0</v>
          </cell>
        </row>
        <row r="9426">
          <cell r="N9426"/>
          <cell r="O9426"/>
          <cell r="P9426"/>
          <cell r="Q9426">
            <v>0</v>
          </cell>
        </row>
        <row r="9427">
          <cell r="N9427"/>
          <cell r="O9427"/>
          <cell r="P9427"/>
          <cell r="Q9427">
            <v>0</v>
          </cell>
        </row>
        <row r="9428">
          <cell r="N9428"/>
          <cell r="O9428"/>
          <cell r="P9428"/>
          <cell r="Q9428">
            <v>0</v>
          </cell>
        </row>
        <row r="9429">
          <cell r="N9429"/>
          <cell r="O9429"/>
          <cell r="P9429"/>
          <cell r="Q9429">
            <v>0</v>
          </cell>
        </row>
        <row r="9430">
          <cell r="N9430"/>
          <cell r="O9430"/>
          <cell r="P9430"/>
          <cell r="Q9430">
            <v>0</v>
          </cell>
        </row>
        <row r="9431">
          <cell r="N9431"/>
          <cell r="O9431"/>
          <cell r="P9431"/>
          <cell r="Q9431">
            <v>0</v>
          </cell>
        </row>
        <row r="9432">
          <cell r="N9432"/>
          <cell r="O9432"/>
          <cell r="P9432"/>
          <cell r="Q9432">
            <v>0</v>
          </cell>
        </row>
        <row r="9433">
          <cell r="N9433"/>
          <cell r="O9433"/>
          <cell r="P9433"/>
          <cell r="Q9433">
            <v>0</v>
          </cell>
        </row>
        <row r="9434">
          <cell r="N9434"/>
          <cell r="O9434"/>
          <cell r="P9434"/>
          <cell r="Q9434">
            <v>0</v>
          </cell>
        </row>
        <row r="9435">
          <cell r="N9435"/>
          <cell r="O9435"/>
          <cell r="P9435"/>
          <cell r="Q9435">
            <v>0</v>
          </cell>
        </row>
        <row r="9436">
          <cell r="N9436"/>
          <cell r="O9436"/>
          <cell r="P9436"/>
          <cell r="Q9436">
            <v>0</v>
          </cell>
        </row>
        <row r="9437">
          <cell r="N9437"/>
          <cell r="O9437"/>
          <cell r="P9437"/>
          <cell r="Q9437">
            <v>0</v>
          </cell>
        </row>
        <row r="9438">
          <cell r="N9438"/>
          <cell r="O9438"/>
          <cell r="P9438"/>
          <cell r="Q9438">
            <v>0</v>
          </cell>
        </row>
        <row r="9439">
          <cell r="N9439"/>
          <cell r="O9439"/>
          <cell r="P9439"/>
          <cell r="Q9439">
            <v>0</v>
          </cell>
        </row>
        <row r="9440">
          <cell r="N9440"/>
          <cell r="O9440"/>
          <cell r="P9440"/>
          <cell r="Q9440">
            <v>0</v>
          </cell>
        </row>
        <row r="9441">
          <cell r="N9441"/>
          <cell r="O9441"/>
          <cell r="P9441"/>
          <cell r="Q9441">
            <v>0</v>
          </cell>
        </row>
        <row r="9442">
          <cell r="N9442"/>
          <cell r="O9442"/>
          <cell r="P9442"/>
          <cell r="Q9442">
            <v>0</v>
          </cell>
        </row>
        <row r="9443">
          <cell r="N9443"/>
          <cell r="O9443"/>
          <cell r="P9443"/>
          <cell r="Q9443">
            <v>0</v>
          </cell>
        </row>
        <row r="9444">
          <cell r="N9444"/>
          <cell r="O9444"/>
          <cell r="P9444"/>
          <cell r="Q9444">
            <v>0</v>
          </cell>
        </row>
        <row r="9445">
          <cell r="N9445"/>
          <cell r="O9445"/>
          <cell r="P9445"/>
          <cell r="Q9445">
            <v>0</v>
          </cell>
        </row>
        <row r="9446">
          <cell r="N9446"/>
          <cell r="O9446"/>
          <cell r="P9446"/>
          <cell r="Q9446">
            <v>0</v>
          </cell>
        </row>
        <row r="9447">
          <cell r="N9447"/>
          <cell r="O9447"/>
          <cell r="P9447"/>
          <cell r="Q9447">
            <v>0</v>
          </cell>
        </row>
        <row r="9448">
          <cell r="N9448"/>
          <cell r="O9448"/>
          <cell r="P9448"/>
          <cell r="Q9448">
            <v>0</v>
          </cell>
        </row>
        <row r="9449">
          <cell r="N9449"/>
          <cell r="O9449"/>
          <cell r="P9449"/>
          <cell r="Q9449">
            <v>0</v>
          </cell>
        </row>
        <row r="9450">
          <cell r="N9450"/>
          <cell r="O9450"/>
          <cell r="P9450"/>
          <cell r="Q9450">
            <v>0</v>
          </cell>
        </row>
        <row r="9451">
          <cell r="N9451"/>
          <cell r="O9451"/>
          <cell r="P9451"/>
          <cell r="Q9451">
            <v>0</v>
          </cell>
        </row>
        <row r="9452">
          <cell r="N9452"/>
          <cell r="O9452"/>
          <cell r="P9452"/>
          <cell r="Q9452">
            <v>0</v>
          </cell>
        </row>
        <row r="9453">
          <cell r="N9453"/>
          <cell r="O9453"/>
          <cell r="P9453"/>
          <cell r="Q9453">
            <v>0</v>
          </cell>
        </row>
        <row r="9454">
          <cell r="N9454"/>
          <cell r="O9454"/>
          <cell r="P9454"/>
          <cell r="Q9454">
            <v>0</v>
          </cell>
        </row>
        <row r="9455">
          <cell r="N9455"/>
          <cell r="O9455"/>
          <cell r="P9455"/>
          <cell r="Q9455">
            <v>0</v>
          </cell>
        </row>
        <row r="9456">
          <cell r="N9456"/>
          <cell r="O9456"/>
          <cell r="P9456"/>
          <cell r="Q9456">
            <v>0</v>
          </cell>
        </row>
        <row r="9457">
          <cell r="N9457"/>
          <cell r="O9457"/>
          <cell r="P9457"/>
          <cell r="Q9457">
            <v>0</v>
          </cell>
        </row>
        <row r="9458">
          <cell r="N9458"/>
          <cell r="O9458"/>
          <cell r="P9458"/>
          <cell r="Q9458">
            <v>0</v>
          </cell>
        </row>
        <row r="9459">
          <cell r="N9459"/>
          <cell r="O9459"/>
          <cell r="P9459"/>
          <cell r="Q9459">
            <v>0</v>
          </cell>
        </row>
        <row r="9460">
          <cell r="N9460"/>
          <cell r="O9460"/>
          <cell r="P9460"/>
          <cell r="Q9460">
            <v>0</v>
          </cell>
        </row>
        <row r="9461">
          <cell r="N9461"/>
          <cell r="O9461"/>
          <cell r="P9461"/>
          <cell r="Q9461">
            <v>0</v>
          </cell>
        </row>
        <row r="9462">
          <cell r="N9462"/>
          <cell r="O9462"/>
          <cell r="P9462"/>
          <cell r="Q9462">
            <v>0</v>
          </cell>
        </row>
        <row r="9463">
          <cell r="N9463"/>
          <cell r="O9463"/>
          <cell r="P9463"/>
          <cell r="Q9463">
            <v>0</v>
          </cell>
        </row>
        <row r="9464">
          <cell r="N9464"/>
          <cell r="O9464"/>
          <cell r="P9464"/>
          <cell r="Q9464">
            <v>0</v>
          </cell>
        </row>
        <row r="9465">
          <cell r="N9465"/>
          <cell r="O9465"/>
          <cell r="P9465"/>
          <cell r="Q9465">
            <v>0</v>
          </cell>
        </row>
        <row r="9466">
          <cell r="N9466"/>
          <cell r="O9466"/>
          <cell r="P9466"/>
          <cell r="Q9466">
            <v>0</v>
          </cell>
        </row>
        <row r="9467">
          <cell r="N9467"/>
          <cell r="O9467"/>
          <cell r="P9467"/>
          <cell r="Q9467">
            <v>0</v>
          </cell>
        </row>
        <row r="9468">
          <cell r="N9468"/>
          <cell r="O9468"/>
          <cell r="P9468"/>
          <cell r="Q9468">
            <v>0</v>
          </cell>
        </row>
        <row r="9469">
          <cell r="N9469"/>
          <cell r="O9469"/>
          <cell r="P9469"/>
          <cell r="Q9469">
            <v>0</v>
          </cell>
        </row>
        <row r="9470">
          <cell r="N9470"/>
          <cell r="O9470"/>
          <cell r="P9470"/>
          <cell r="Q9470">
            <v>0</v>
          </cell>
        </row>
        <row r="9471">
          <cell r="N9471"/>
          <cell r="O9471"/>
          <cell r="P9471"/>
          <cell r="Q9471">
            <v>0</v>
          </cell>
        </row>
        <row r="9472">
          <cell r="N9472"/>
          <cell r="O9472"/>
          <cell r="P9472"/>
          <cell r="Q9472">
            <v>0</v>
          </cell>
        </row>
        <row r="9473">
          <cell r="N9473"/>
          <cell r="O9473"/>
          <cell r="P9473"/>
          <cell r="Q9473">
            <v>0</v>
          </cell>
        </row>
        <row r="9474">
          <cell r="N9474"/>
          <cell r="O9474"/>
          <cell r="P9474"/>
          <cell r="Q9474">
            <v>0</v>
          </cell>
        </row>
        <row r="9475">
          <cell r="N9475"/>
          <cell r="O9475"/>
          <cell r="P9475"/>
          <cell r="Q9475">
            <v>0</v>
          </cell>
        </row>
        <row r="9476">
          <cell r="N9476"/>
          <cell r="O9476"/>
          <cell r="P9476"/>
          <cell r="Q9476">
            <v>0</v>
          </cell>
        </row>
        <row r="9477">
          <cell r="N9477"/>
          <cell r="O9477"/>
          <cell r="P9477"/>
          <cell r="Q9477">
            <v>0</v>
          </cell>
        </row>
        <row r="9478">
          <cell r="N9478"/>
          <cell r="O9478"/>
          <cell r="P9478"/>
          <cell r="Q9478">
            <v>0</v>
          </cell>
        </row>
        <row r="9479">
          <cell r="N9479"/>
          <cell r="O9479"/>
          <cell r="P9479"/>
          <cell r="Q9479">
            <v>0</v>
          </cell>
        </row>
        <row r="9480">
          <cell r="N9480"/>
          <cell r="O9480"/>
          <cell r="P9480"/>
          <cell r="Q9480">
            <v>0</v>
          </cell>
        </row>
        <row r="9481">
          <cell r="N9481"/>
          <cell r="O9481"/>
          <cell r="P9481"/>
          <cell r="Q9481">
            <v>0</v>
          </cell>
        </row>
        <row r="9482">
          <cell r="N9482"/>
          <cell r="O9482"/>
          <cell r="P9482"/>
          <cell r="Q9482">
            <v>0</v>
          </cell>
        </row>
        <row r="9483">
          <cell r="N9483"/>
          <cell r="O9483"/>
          <cell r="P9483"/>
          <cell r="Q9483">
            <v>0</v>
          </cell>
        </row>
        <row r="9484">
          <cell r="N9484"/>
          <cell r="O9484"/>
          <cell r="P9484"/>
          <cell r="Q9484">
            <v>0</v>
          </cell>
        </row>
        <row r="9485">
          <cell r="N9485"/>
          <cell r="O9485"/>
          <cell r="P9485"/>
          <cell r="Q9485">
            <v>0</v>
          </cell>
        </row>
        <row r="9486">
          <cell r="N9486"/>
          <cell r="O9486"/>
          <cell r="P9486"/>
          <cell r="Q9486">
            <v>0</v>
          </cell>
        </row>
        <row r="9487">
          <cell r="N9487"/>
          <cell r="O9487"/>
          <cell r="P9487"/>
          <cell r="Q9487">
            <v>0</v>
          </cell>
        </row>
        <row r="9488">
          <cell r="N9488"/>
          <cell r="O9488"/>
          <cell r="P9488"/>
          <cell r="Q9488">
            <v>0</v>
          </cell>
        </row>
        <row r="9489">
          <cell r="N9489"/>
          <cell r="O9489"/>
          <cell r="P9489"/>
          <cell r="Q9489">
            <v>0</v>
          </cell>
        </row>
        <row r="9490">
          <cell r="N9490"/>
          <cell r="O9490"/>
          <cell r="P9490"/>
          <cell r="Q9490">
            <v>0</v>
          </cell>
        </row>
        <row r="9491">
          <cell r="N9491"/>
          <cell r="O9491"/>
          <cell r="P9491"/>
          <cell r="Q9491">
            <v>0</v>
          </cell>
        </row>
        <row r="9492">
          <cell r="N9492"/>
          <cell r="O9492"/>
          <cell r="P9492"/>
          <cell r="Q9492">
            <v>0</v>
          </cell>
        </row>
        <row r="9493">
          <cell r="N9493"/>
          <cell r="O9493"/>
          <cell r="P9493"/>
          <cell r="Q9493">
            <v>0</v>
          </cell>
        </row>
        <row r="9494">
          <cell r="N9494"/>
          <cell r="O9494"/>
          <cell r="P9494"/>
          <cell r="Q9494">
            <v>0</v>
          </cell>
        </row>
        <row r="9495">
          <cell r="N9495"/>
          <cell r="O9495"/>
          <cell r="P9495"/>
          <cell r="Q9495">
            <v>0</v>
          </cell>
        </row>
        <row r="9496">
          <cell r="N9496"/>
          <cell r="O9496"/>
          <cell r="P9496"/>
          <cell r="Q9496">
            <v>0</v>
          </cell>
        </row>
        <row r="9497">
          <cell r="N9497"/>
          <cell r="O9497"/>
          <cell r="P9497"/>
          <cell r="Q9497">
            <v>0</v>
          </cell>
        </row>
        <row r="9498">
          <cell r="N9498"/>
          <cell r="O9498"/>
          <cell r="P9498"/>
          <cell r="Q9498">
            <v>0</v>
          </cell>
        </row>
        <row r="9499">
          <cell r="N9499"/>
          <cell r="O9499"/>
          <cell r="P9499"/>
          <cell r="Q9499">
            <v>0</v>
          </cell>
        </row>
        <row r="9500">
          <cell r="N9500"/>
          <cell r="O9500"/>
          <cell r="P9500"/>
          <cell r="Q9500">
            <v>0</v>
          </cell>
        </row>
        <row r="9501">
          <cell r="N9501"/>
          <cell r="O9501"/>
          <cell r="P9501"/>
          <cell r="Q9501">
            <v>0</v>
          </cell>
        </row>
        <row r="9502">
          <cell r="N9502"/>
          <cell r="O9502"/>
          <cell r="P9502"/>
          <cell r="Q9502">
            <v>0</v>
          </cell>
        </row>
        <row r="9503">
          <cell r="N9503"/>
          <cell r="O9503"/>
          <cell r="P9503"/>
          <cell r="Q9503">
            <v>0</v>
          </cell>
        </row>
        <row r="9504">
          <cell r="N9504"/>
          <cell r="O9504"/>
          <cell r="P9504"/>
          <cell r="Q9504">
            <v>0</v>
          </cell>
        </row>
        <row r="9505">
          <cell r="N9505"/>
          <cell r="O9505"/>
          <cell r="P9505"/>
          <cell r="Q9505">
            <v>0</v>
          </cell>
        </row>
        <row r="9506">
          <cell r="N9506"/>
          <cell r="O9506"/>
          <cell r="P9506"/>
          <cell r="Q9506">
            <v>0</v>
          </cell>
        </row>
        <row r="9507">
          <cell r="N9507"/>
          <cell r="O9507"/>
          <cell r="P9507"/>
          <cell r="Q9507">
            <v>0</v>
          </cell>
        </row>
        <row r="9508">
          <cell r="N9508"/>
          <cell r="O9508"/>
          <cell r="P9508"/>
          <cell r="Q9508">
            <v>0</v>
          </cell>
        </row>
        <row r="9509">
          <cell r="N9509"/>
          <cell r="O9509"/>
          <cell r="P9509"/>
          <cell r="Q9509">
            <v>0</v>
          </cell>
        </row>
        <row r="9510">
          <cell r="N9510"/>
          <cell r="O9510"/>
          <cell r="P9510"/>
          <cell r="Q9510">
            <v>0</v>
          </cell>
        </row>
        <row r="9511">
          <cell r="N9511"/>
          <cell r="O9511"/>
          <cell r="P9511"/>
          <cell r="Q9511">
            <v>0</v>
          </cell>
        </row>
        <row r="9512">
          <cell r="N9512"/>
          <cell r="O9512"/>
          <cell r="P9512"/>
          <cell r="Q9512">
            <v>0</v>
          </cell>
        </row>
        <row r="9513">
          <cell r="N9513"/>
          <cell r="O9513"/>
          <cell r="P9513"/>
          <cell r="Q9513">
            <v>0</v>
          </cell>
        </row>
        <row r="9514">
          <cell r="N9514"/>
          <cell r="O9514"/>
          <cell r="P9514"/>
          <cell r="Q9514">
            <v>0</v>
          </cell>
        </row>
        <row r="9515">
          <cell r="N9515"/>
          <cell r="O9515"/>
          <cell r="P9515"/>
          <cell r="Q9515">
            <v>0</v>
          </cell>
        </row>
        <row r="9516">
          <cell r="N9516"/>
          <cell r="O9516"/>
          <cell r="P9516"/>
          <cell r="Q9516">
            <v>0</v>
          </cell>
        </row>
        <row r="9517">
          <cell r="N9517"/>
          <cell r="O9517"/>
          <cell r="P9517"/>
          <cell r="Q9517">
            <v>0</v>
          </cell>
        </row>
        <row r="9518">
          <cell r="N9518"/>
          <cell r="O9518"/>
          <cell r="P9518"/>
          <cell r="Q9518">
            <v>0</v>
          </cell>
        </row>
        <row r="9519">
          <cell r="N9519"/>
          <cell r="O9519"/>
          <cell r="P9519"/>
          <cell r="Q9519">
            <v>0</v>
          </cell>
        </row>
        <row r="9520">
          <cell r="N9520"/>
          <cell r="O9520"/>
          <cell r="P9520"/>
          <cell r="Q9520">
            <v>0</v>
          </cell>
        </row>
        <row r="9521">
          <cell r="N9521"/>
          <cell r="O9521"/>
          <cell r="P9521"/>
          <cell r="Q9521">
            <v>0</v>
          </cell>
        </row>
        <row r="9522">
          <cell r="N9522"/>
          <cell r="O9522"/>
          <cell r="P9522"/>
          <cell r="Q9522">
            <v>0</v>
          </cell>
        </row>
        <row r="9523">
          <cell r="N9523"/>
          <cell r="O9523"/>
          <cell r="P9523"/>
          <cell r="Q9523">
            <v>0</v>
          </cell>
        </row>
        <row r="9524">
          <cell r="N9524"/>
          <cell r="O9524"/>
          <cell r="P9524"/>
          <cell r="Q9524">
            <v>0</v>
          </cell>
        </row>
        <row r="9525">
          <cell r="N9525"/>
          <cell r="O9525"/>
          <cell r="P9525"/>
          <cell r="Q9525">
            <v>0</v>
          </cell>
        </row>
        <row r="9526">
          <cell r="N9526"/>
          <cell r="O9526"/>
          <cell r="P9526"/>
          <cell r="Q9526">
            <v>0</v>
          </cell>
        </row>
        <row r="9527">
          <cell r="N9527"/>
          <cell r="O9527"/>
          <cell r="P9527"/>
          <cell r="Q9527">
            <v>0</v>
          </cell>
        </row>
        <row r="9528">
          <cell r="N9528"/>
          <cell r="O9528"/>
          <cell r="P9528"/>
          <cell r="Q9528">
            <v>0</v>
          </cell>
        </row>
        <row r="9529">
          <cell r="N9529"/>
          <cell r="O9529"/>
          <cell r="P9529"/>
          <cell r="Q9529">
            <v>0</v>
          </cell>
        </row>
        <row r="9530">
          <cell r="N9530"/>
          <cell r="O9530"/>
          <cell r="P9530"/>
          <cell r="Q9530">
            <v>0</v>
          </cell>
        </row>
        <row r="9531">
          <cell r="N9531"/>
          <cell r="O9531"/>
          <cell r="P9531"/>
          <cell r="Q9531">
            <v>0</v>
          </cell>
        </row>
        <row r="9532">
          <cell r="N9532"/>
          <cell r="O9532"/>
          <cell r="P9532"/>
          <cell r="Q9532">
            <v>0</v>
          </cell>
        </row>
        <row r="9533">
          <cell r="N9533"/>
          <cell r="O9533"/>
          <cell r="P9533"/>
          <cell r="Q9533">
            <v>0</v>
          </cell>
        </row>
        <row r="9534">
          <cell r="N9534"/>
          <cell r="O9534"/>
          <cell r="P9534"/>
          <cell r="Q9534">
            <v>0</v>
          </cell>
        </row>
        <row r="9535">
          <cell r="N9535"/>
          <cell r="O9535"/>
          <cell r="P9535"/>
          <cell r="Q9535">
            <v>0</v>
          </cell>
        </row>
        <row r="9536">
          <cell r="N9536"/>
          <cell r="O9536"/>
          <cell r="P9536"/>
          <cell r="Q9536">
            <v>0</v>
          </cell>
        </row>
        <row r="9537">
          <cell r="N9537"/>
          <cell r="O9537"/>
          <cell r="P9537"/>
          <cell r="Q9537">
            <v>0</v>
          </cell>
        </row>
        <row r="9538">
          <cell r="N9538"/>
          <cell r="O9538"/>
          <cell r="P9538"/>
          <cell r="Q9538">
            <v>0</v>
          </cell>
        </row>
        <row r="9539">
          <cell r="N9539"/>
          <cell r="O9539"/>
          <cell r="P9539"/>
          <cell r="Q9539">
            <v>0</v>
          </cell>
        </row>
        <row r="9540">
          <cell r="N9540"/>
          <cell r="O9540"/>
          <cell r="P9540"/>
          <cell r="Q9540">
            <v>0</v>
          </cell>
        </row>
        <row r="9541">
          <cell r="N9541"/>
          <cell r="O9541"/>
          <cell r="P9541"/>
          <cell r="Q9541">
            <v>0</v>
          </cell>
        </row>
        <row r="9542">
          <cell r="N9542"/>
          <cell r="O9542"/>
          <cell r="P9542"/>
          <cell r="Q9542">
            <v>0</v>
          </cell>
        </row>
        <row r="9543">
          <cell r="N9543"/>
          <cell r="O9543"/>
          <cell r="P9543"/>
          <cell r="Q9543">
            <v>0</v>
          </cell>
        </row>
        <row r="9544">
          <cell r="N9544"/>
          <cell r="O9544"/>
          <cell r="P9544"/>
          <cell r="Q9544">
            <v>0</v>
          </cell>
        </row>
        <row r="9545">
          <cell r="N9545"/>
          <cell r="O9545"/>
          <cell r="P9545"/>
          <cell r="Q9545">
            <v>0</v>
          </cell>
        </row>
        <row r="9546">
          <cell r="N9546"/>
          <cell r="O9546"/>
          <cell r="P9546"/>
          <cell r="Q9546">
            <v>0</v>
          </cell>
        </row>
        <row r="9547">
          <cell r="N9547"/>
          <cell r="O9547"/>
          <cell r="P9547"/>
          <cell r="Q9547">
            <v>0</v>
          </cell>
        </row>
        <row r="9548">
          <cell r="N9548"/>
          <cell r="O9548"/>
          <cell r="P9548"/>
          <cell r="Q9548">
            <v>0</v>
          </cell>
        </row>
        <row r="9549">
          <cell r="N9549"/>
          <cell r="O9549"/>
          <cell r="P9549"/>
          <cell r="Q9549">
            <v>0</v>
          </cell>
        </row>
        <row r="9550">
          <cell r="N9550"/>
          <cell r="O9550"/>
          <cell r="P9550"/>
          <cell r="Q9550">
            <v>0</v>
          </cell>
        </row>
        <row r="9551">
          <cell r="N9551"/>
          <cell r="O9551"/>
          <cell r="P9551"/>
          <cell r="Q9551">
            <v>0</v>
          </cell>
        </row>
        <row r="9552">
          <cell r="N9552"/>
          <cell r="O9552"/>
          <cell r="P9552"/>
          <cell r="Q9552">
            <v>0</v>
          </cell>
        </row>
        <row r="9553">
          <cell r="N9553"/>
          <cell r="O9553"/>
          <cell r="P9553"/>
          <cell r="Q9553">
            <v>0</v>
          </cell>
        </row>
        <row r="9554">
          <cell r="N9554"/>
          <cell r="O9554"/>
          <cell r="P9554"/>
          <cell r="Q9554">
            <v>0</v>
          </cell>
        </row>
        <row r="9555">
          <cell r="N9555"/>
          <cell r="O9555"/>
          <cell r="P9555"/>
          <cell r="Q9555">
            <v>0</v>
          </cell>
        </row>
        <row r="9556">
          <cell r="N9556"/>
          <cell r="O9556"/>
          <cell r="P9556"/>
          <cell r="Q9556">
            <v>0</v>
          </cell>
        </row>
        <row r="9557">
          <cell r="N9557"/>
          <cell r="O9557"/>
          <cell r="P9557"/>
          <cell r="Q9557">
            <v>0</v>
          </cell>
        </row>
        <row r="9558">
          <cell r="N9558"/>
          <cell r="O9558"/>
          <cell r="P9558"/>
          <cell r="Q9558">
            <v>0</v>
          </cell>
        </row>
        <row r="9559">
          <cell r="N9559"/>
          <cell r="O9559"/>
          <cell r="P9559"/>
          <cell r="Q9559">
            <v>0</v>
          </cell>
        </row>
        <row r="9560">
          <cell r="N9560"/>
          <cell r="O9560"/>
          <cell r="P9560"/>
          <cell r="Q9560">
            <v>0</v>
          </cell>
        </row>
        <row r="9561">
          <cell r="N9561"/>
          <cell r="O9561"/>
          <cell r="P9561"/>
          <cell r="Q9561">
            <v>0</v>
          </cell>
        </row>
        <row r="9562">
          <cell r="N9562"/>
          <cell r="O9562"/>
          <cell r="P9562"/>
          <cell r="Q9562">
            <v>0</v>
          </cell>
        </row>
        <row r="9563">
          <cell r="N9563"/>
          <cell r="O9563"/>
          <cell r="P9563"/>
          <cell r="Q9563">
            <v>0</v>
          </cell>
        </row>
        <row r="9564">
          <cell r="N9564"/>
          <cell r="O9564"/>
          <cell r="P9564"/>
          <cell r="Q9564">
            <v>0</v>
          </cell>
        </row>
        <row r="9565">
          <cell r="N9565"/>
          <cell r="O9565"/>
          <cell r="P9565"/>
          <cell r="Q9565">
            <v>0</v>
          </cell>
        </row>
        <row r="9566">
          <cell r="N9566"/>
          <cell r="O9566"/>
          <cell r="P9566"/>
          <cell r="Q9566">
            <v>0</v>
          </cell>
        </row>
        <row r="9567">
          <cell r="N9567"/>
          <cell r="O9567"/>
          <cell r="P9567"/>
          <cell r="Q9567">
            <v>0</v>
          </cell>
        </row>
        <row r="9568">
          <cell r="N9568"/>
          <cell r="O9568"/>
          <cell r="P9568"/>
          <cell r="Q9568">
            <v>0</v>
          </cell>
        </row>
        <row r="9569">
          <cell r="N9569"/>
          <cell r="O9569"/>
          <cell r="P9569"/>
          <cell r="Q9569">
            <v>0</v>
          </cell>
        </row>
        <row r="9570">
          <cell r="N9570"/>
          <cell r="O9570"/>
          <cell r="P9570"/>
          <cell r="Q9570">
            <v>0</v>
          </cell>
        </row>
        <row r="9571">
          <cell r="N9571"/>
          <cell r="O9571"/>
          <cell r="P9571"/>
          <cell r="Q9571">
            <v>0</v>
          </cell>
        </row>
        <row r="9572">
          <cell r="N9572"/>
          <cell r="O9572"/>
          <cell r="P9572"/>
          <cell r="Q9572">
            <v>0</v>
          </cell>
        </row>
        <row r="9573">
          <cell r="N9573"/>
          <cell r="O9573"/>
          <cell r="P9573"/>
          <cell r="Q9573">
            <v>0</v>
          </cell>
        </row>
        <row r="9574">
          <cell r="N9574"/>
          <cell r="O9574"/>
          <cell r="P9574"/>
          <cell r="Q9574">
            <v>0</v>
          </cell>
        </row>
        <row r="9575">
          <cell r="N9575"/>
          <cell r="O9575"/>
          <cell r="P9575"/>
          <cell r="Q9575">
            <v>0</v>
          </cell>
        </row>
        <row r="9576">
          <cell r="N9576"/>
          <cell r="O9576"/>
          <cell r="P9576"/>
          <cell r="Q9576">
            <v>0</v>
          </cell>
        </row>
        <row r="9577">
          <cell r="N9577"/>
          <cell r="O9577"/>
          <cell r="P9577"/>
          <cell r="Q9577">
            <v>0</v>
          </cell>
        </row>
        <row r="9578">
          <cell r="N9578"/>
          <cell r="O9578"/>
          <cell r="P9578"/>
          <cell r="Q9578">
            <v>0</v>
          </cell>
        </row>
        <row r="9579">
          <cell r="N9579"/>
          <cell r="O9579"/>
          <cell r="P9579"/>
          <cell r="Q9579">
            <v>0</v>
          </cell>
        </row>
        <row r="9580">
          <cell r="N9580"/>
          <cell r="O9580"/>
          <cell r="P9580"/>
          <cell r="Q9580">
            <v>0</v>
          </cell>
        </row>
        <row r="9581">
          <cell r="N9581"/>
          <cell r="O9581"/>
          <cell r="P9581"/>
          <cell r="Q9581">
            <v>0</v>
          </cell>
        </row>
        <row r="9582">
          <cell r="N9582"/>
          <cell r="O9582"/>
          <cell r="P9582"/>
          <cell r="Q9582">
            <v>0</v>
          </cell>
        </row>
        <row r="9583">
          <cell r="N9583"/>
          <cell r="O9583"/>
          <cell r="P9583"/>
          <cell r="Q9583">
            <v>0</v>
          </cell>
        </row>
        <row r="9584">
          <cell r="N9584"/>
          <cell r="O9584"/>
          <cell r="P9584"/>
          <cell r="Q9584">
            <v>0</v>
          </cell>
        </row>
        <row r="9585">
          <cell r="N9585"/>
          <cell r="O9585"/>
          <cell r="P9585"/>
          <cell r="Q9585">
            <v>0</v>
          </cell>
        </row>
        <row r="9586">
          <cell r="N9586"/>
          <cell r="O9586"/>
          <cell r="P9586"/>
          <cell r="Q9586">
            <v>0</v>
          </cell>
        </row>
        <row r="9587">
          <cell r="N9587"/>
          <cell r="O9587"/>
          <cell r="P9587"/>
          <cell r="Q9587">
            <v>0</v>
          </cell>
        </row>
        <row r="9588">
          <cell r="N9588"/>
          <cell r="O9588"/>
          <cell r="P9588"/>
          <cell r="Q9588">
            <v>0</v>
          </cell>
        </row>
        <row r="9589">
          <cell r="N9589"/>
          <cell r="O9589"/>
          <cell r="P9589"/>
          <cell r="Q9589">
            <v>0</v>
          </cell>
        </row>
        <row r="9590">
          <cell r="N9590"/>
          <cell r="O9590"/>
          <cell r="P9590"/>
          <cell r="Q9590">
            <v>0</v>
          </cell>
        </row>
        <row r="9591">
          <cell r="N9591"/>
          <cell r="O9591"/>
          <cell r="P9591"/>
          <cell r="Q9591">
            <v>0</v>
          </cell>
        </row>
        <row r="9592">
          <cell r="N9592"/>
          <cell r="O9592"/>
          <cell r="P9592"/>
          <cell r="Q9592">
            <v>0</v>
          </cell>
        </row>
        <row r="9593">
          <cell r="N9593"/>
          <cell r="O9593"/>
          <cell r="P9593"/>
          <cell r="Q9593">
            <v>0</v>
          </cell>
        </row>
        <row r="9594">
          <cell r="N9594"/>
          <cell r="O9594"/>
          <cell r="P9594"/>
          <cell r="Q9594">
            <v>0</v>
          </cell>
        </row>
        <row r="9595">
          <cell r="N9595"/>
          <cell r="O9595"/>
          <cell r="P9595"/>
          <cell r="Q9595">
            <v>0</v>
          </cell>
        </row>
        <row r="9596">
          <cell r="N9596"/>
          <cell r="O9596"/>
          <cell r="P9596"/>
          <cell r="Q9596">
            <v>0</v>
          </cell>
        </row>
        <row r="9597">
          <cell r="N9597"/>
          <cell r="O9597"/>
          <cell r="P9597"/>
          <cell r="Q9597">
            <v>0</v>
          </cell>
        </row>
        <row r="9598">
          <cell r="N9598"/>
          <cell r="O9598"/>
          <cell r="P9598"/>
          <cell r="Q9598">
            <v>0</v>
          </cell>
        </row>
        <row r="9599">
          <cell r="N9599"/>
          <cell r="O9599"/>
          <cell r="P9599"/>
          <cell r="Q9599">
            <v>0</v>
          </cell>
        </row>
        <row r="9600">
          <cell r="N9600"/>
          <cell r="O9600"/>
          <cell r="P9600"/>
          <cell r="Q9600">
            <v>0</v>
          </cell>
        </row>
        <row r="9601">
          <cell r="N9601"/>
          <cell r="O9601"/>
          <cell r="P9601"/>
          <cell r="Q9601">
            <v>0</v>
          </cell>
        </row>
        <row r="9602">
          <cell r="N9602"/>
          <cell r="O9602"/>
          <cell r="P9602"/>
          <cell r="Q9602">
            <v>0</v>
          </cell>
        </row>
        <row r="9603">
          <cell r="N9603"/>
          <cell r="O9603"/>
          <cell r="P9603"/>
          <cell r="Q9603">
            <v>0</v>
          </cell>
        </row>
        <row r="9604">
          <cell r="N9604"/>
          <cell r="O9604"/>
          <cell r="P9604"/>
          <cell r="Q9604">
            <v>0</v>
          </cell>
        </row>
        <row r="9605">
          <cell r="N9605"/>
          <cell r="O9605"/>
          <cell r="P9605"/>
          <cell r="Q9605">
            <v>0</v>
          </cell>
        </row>
        <row r="9606">
          <cell r="N9606"/>
          <cell r="O9606"/>
          <cell r="P9606"/>
          <cell r="Q9606">
            <v>0</v>
          </cell>
        </row>
        <row r="9607">
          <cell r="N9607"/>
          <cell r="O9607"/>
          <cell r="P9607"/>
          <cell r="Q9607">
            <v>0</v>
          </cell>
        </row>
        <row r="9608">
          <cell r="N9608"/>
          <cell r="O9608"/>
          <cell r="P9608"/>
          <cell r="Q9608">
            <v>0</v>
          </cell>
        </row>
        <row r="9609">
          <cell r="N9609"/>
          <cell r="O9609"/>
          <cell r="P9609"/>
          <cell r="Q9609">
            <v>0</v>
          </cell>
        </row>
        <row r="9610">
          <cell r="N9610"/>
          <cell r="O9610"/>
          <cell r="P9610"/>
          <cell r="Q9610">
            <v>0</v>
          </cell>
        </row>
        <row r="9611">
          <cell r="N9611"/>
          <cell r="O9611"/>
          <cell r="P9611"/>
          <cell r="Q9611">
            <v>0</v>
          </cell>
        </row>
        <row r="9612">
          <cell r="N9612"/>
          <cell r="O9612"/>
          <cell r="P9612"/>
          <cell r="Q9612">
            <v>0</v>
          </cell>
        </row>
        <row r="9613">
          <cell r="N9613"/>
          <cell r="O9613"/>
          <cell r="P9613"/>
          <cell r="Q9613">
            <v>0</v>
          </cell>
        </row>
        <row r="9614">
          <cell r="N9614"/>
          <cell r="O9614"/>
          <cell r="P9614"/>
          <cell r="Q9614">
            <v>0</v>
          </cell>
        </row>
        <row r="9615">
          <cell r="N9615"/>
          <cell r="O9615"/>
          <cell r="P9615"/>
          <cell r="Q9615">
            <v>0</v>
          </cell>
        </row>
        <row r="9616">
          <cell r="N9616"/>
          <cell r="O9616"/>
          <cell r="P9616"/>
          <cell r="Q9616">
            <v>0</v>
          </cell>
        </row>
        <row r="9617">
          <cell r="N9617"/>
          <cell r="O9617"/>
          <cell r="P9617"/>
          <cell r="Q9617">
            <v>0</v>
          </cell>
        </row>
        <row r="9618">
          <cell r="N9618"/>
          <cell r="O9618"/>
          <cell r="P9618"/>
          <cell r="Q9618">
            <v>0</v>
          </cell>
        </row>
        <row r="9619">
          <cell r="N9619"/>
          <cell r="O9619"/>
          <cell r="P9619"/>
          <cell r="Q9619">
            <v>0</v>
          </cell>
        </row>
        <row r="9620">
          <cell r="N9620"/>
          <cell r="O9620"/>
          <cell r="P9620"/>
          <cell r="Q9620">
            <v>0</v>
          </cell>
        </row>
        <row r="9621">
          <cell r="N9621"/>
          <cell r="O9621"/>
          <cell r="P9621"/>
          <cell r="Q9621">
            <v>0</v>
          </cell>
        </row>
        <row r="9622">
          <cell r="N9622"/>
          <cell r="O9622"/>
          <cell r="P9622"/>
          <cell r="Q9622">
            <v>0</v>
          </cell>
        </row>
        <row r="9623">
          <cell r="N9623"/>
          <cell r="O9623"/>
          <cell r="P9623"/>
          <cell r="Q9623">
            <v>0</v>
          </cell>
        </row>
        <row r="9624">
          <cell r="N9624"/>
          <cell r="O9624"/>
          <cell r="P9624"/>
          <cell r="Q9624">
            <v>0</v>
          </cell>
        </row>
        <row r="9625">
          <cell r="N9625"/>
          <cell r="O9625"/>
          <cell r="P9625"/>
          <cell r="Q9625">
            <v>0</v>
          </cell>
        </row>
        <row r="9626">
          <cell r="N9626"/>
          <cell r="O9626"/>
          <cell r="P9626"/>
          <cell r="Q9626">
            <v>0</v>
          </cell>
        </row>
        <row r="9627">
          <cell r="N9627"/>
          <cell r="O9627"/>
          <cell r="P9627"/>
          <cell r="Q9627">
            <v>0</v>
          </cell>
        </row>
        <row r="9628">
          <cell r="N9628"/>
          <cell r="O9628"/>
          <cell r="P9628"/>
          <cell r="Q9628">
            <v>0</v>
          </cell>
        </row>
        <row r="9629">
          <cell r="N9629"/>
          <cell r="O9629"/>
          <cell r="P9629"/>
          <cell r="Q9629">
            <v>0</v>
          </cell>
        </row>
        <row r="9630">
          <cell r="N9630"/>
          <cell r="O9630"/>
          <cell r="P9630"/>
          <cell r="Q9630">
            <v>0</v>
          </cell>
        </row>
        <row r="9631">
          <cell r="N9631"/>
          <cell r="O9631"/>
          <cell r="P9631"/>
          <cell r="Q9631">
            <v>0</v>
          </cell>
        </row>
        <row r="9632">
          <cell r="N9632"/>
          <cell r="O9632"/>
          <cell r="P9632"/>
          <cell r="Q9632">
            <v>0</v>
          </cell>
        </row>
        <row r="9633">
          <cell r="N9633"/>
          <cell r="O9633"/>
          <cell r="P9633"/>
          <cell r="Q9633">
            <v>0</v>
          </cell>
        </row>
        <row r="9634">
          <cell r="N9634"/>
          <cell r="O9634"/>
          <cell r="P9634"/>
          <cell r="Q9634">
            <v>0</v>
          </cell>
        </row>
        <row r="9635">
          <cell r="N9635"/>
          <cell r="O9635"/>
          <cell r="P9635"/>
          <cell r="Q9635">
            <v>0</v>
          </cell>
        </row>
        <row r="9636">
          <cell r="N9636"/>
          <cell r="O9636"/>
          <cell r="P9636"/>
          <cell r="Q9636">
            <v>0</v>
          </cell>
        </row>
        <row r="9637">
          <cell r="N9637"/>
          <cell r="O9637"/>
          <cell r="P9637"/>
          <cell r="Q9637">
            <v>0</v>
          </cell>
        </row>
        <row r="9638">
          <cell r="N9638"/>
          <cell r="O9638"/>
          <cell r="P9638"/>
          <cell r="Q9638">
            <v>0</v>
          </cell>
        </row>
        <row r="9639">
          <cell r="N9639"/>
          <cell r="O9639"/>
          <cell r="P9639"/>
          <cell r="Q9639">
            <v>0</v>
          </cell>
        </row>
        <row r="9640">
          <cell r="N9640"/>
          <cell r="O9640"/>
          <cell r="P9640"/>
          <cell r="Q9640">
            <v>0</v>
          </cell>
        </row>
        <row r="9641">
          <cell r="N9641"/>
          <cell r="O9641"/>
          <cell r="P9641"/>
          <cell r="Q9641">
            <v>0</v>
          </cell>
        </row>
        <row r="9642">
          <cell r="N9642"/>
          <cell r="O9642"/>
          <cell r="P9642"/>
          <cell r="Q9642">
            <v>0</v>
          </cell>
        </row>
        <row r="9643">
          <cell r="N9643"/>
          <cell r="O9643"/>
          <cell r="P9643"/>
          <cell r="Q9643">
            <v>0</v>
          </cell>
        </row>
        <row r="9644">
          <cell r="N9644"/>
          <cell r="O9644"/>
          <cell r="P9644"/>
          <cell r="Q9644">
            <v>0</v>
          </cell>
        </row>
        <row r="9645">
          <cell r="N9645"/>
          <cell r="O9645"/>
          <cell r="P9645"/>
          <cell r="Q9645">
            <v>0</v>
          </cell>
        </row>
        <row r="9646">
          <cell r="N9646"/>
          <cell r="O9646"/>
          <cell r="P9646"/>
          <cell r="Q9646">
            <v>0</v>
          </cell>
        </row>
        <row r="9647">
          <cell r="N9647"/>
          <cell r="O9647"/>
          <cell r="P9647"/>
          <cell r="Q9647">
            <v>0</v>
          </cell>
        </row>
        <row r="9648">
          <cell r="N9648"/>
          <cell r="O9648"/>
          <cell r="P9648"/>
          <cell r="Q9648">
            <v>0</v>
          </cell>
        </row>
        <row r="9649">
          <cell r="N9649"/>
          <cell r="O9649"/>
          <cell r="P9649"/>
          <cell r="Q9649">
            <v>0</v>
          </cell>
        </row>
        <row r="9650">
          <cell r="N9650"/>
          <cell r="O9650"/>
          <cell r="P9650"/>
          <cell r="Q9650">
            <v>0</v>
          </cell>
        </row>
        <row r="9651">
          <cell r="N9651"/>
          <cell r="O9651"/>
          <cell r="P9651"/>
          <cell r="Q9651">
            <v>0</v>
          </cell>
        </row>
        <row r="9652">
          <cell r="N9652"/>
          <cell r="O9652"/>
          <cell r="P9652"/>
          <cell r="Q9652">
            <v>0</v>
          </cell>
        </row>
        <row r="9653">
          <cell r="N9653"/>
          <cell r="O9653"/>
          <cell r="P9653"/>
          <cell r="Q9653">
            <v>0</v>
          </cell>
        </row>
        <row r="9654">
          <cell r="N9654"/>
          <cell r="O9654"/>
          <cell r="P9654"/>
          <cell r="Q9654">
            <v>0</v>
          </cell>
        </row>
        <row r="9655">
          <cell r="N9655"/>
          <cell r="O9655"/>
          <cell r="P9655"/>
          <cell r="Q9655">
            <v>0</v>
          </cell>
        </row>
        <row r="9656">
          <cell r="N9656"/>
          <cell r="O9656"/>
          <cell r="P9656"/>
          <cell r="Q9656">
            <v>0</v>
          </cell>
        </row>
        <row r="9657">
          <cell r="N9657"/>
          <cell r="O9657"/>
          <cell r="P9657"/>
          <cell r="Q9657">
            <v>0</v>
          </cell>
        </row>
        <row r="9658">
          <cell r="N9658"/>
          <cell r="O9658"/>
          <cell r="P9658"/>
          <cell r="Q9658">
            <v>0</v>
          </cell>
        </row>
        <row r="9659">
          <cell r="N9659"/>
          <cell r="O9659"/>
          <cell r="P9659"/>
          <cell r="Q9659">
            <v>0</v>
          </cell>
        </row>
        <row r="9660">
          <cell r="N9660"/>
          <cell r="O9660"/>
          <cell r="P9660"/>
          <cell r="Q9660">
            <v>0</v>
          </cell>
        </row>
        <row r="9661">
          <cell r="N9661"/>
          <cell r="O9661"/>
          <cell r="P9661"/>
          <cell r="Q9661">
            <v>0</v>
          </cell>
        </row>
        <row r="9662">
          <cell r="N9662"/>
          <cell r="O9662"/>
          <cell r="P9662"/>
          <cell r="Q9662">
            <v>0</v>
          </cell>
        </row>
        <row r="9663">
          <cell r="N9663"/>
          <cell r="O9663"/>
          <cell r="P9663"/>
          <cell r="Q9663">
            <v>0</v>
          </cell>
        </row>
        <row r="9664">
          <cell r="N9664"/>
          <cell r="O9664"/>
          <cell r="P9664"/>
          <cell r="Q9664">
            <v>0</v>
          </cell>
        </row>
        <row r="9665">
          <cell r="N9665"/>
          <cell r="O9665"/>
          <cell r="P9665"/>
          <cell r="Q9665">
            <v>0</v>
          </cell>
        </row>
        <row r="9666">
          <cell r="N9666"/>
          <cell r="O9666"/>
          <cell r="P9666"/>
          <cell r="Q9666">
            <v>0</v>
          </cell>
        </row>
        <row r="9667">
          <cell r="N9667"/>
          <cell r="O9667"/>
          <cell r="P9667"/>
          <cell r="Q9667">
            <v>0</v>
          </cell>
        </row>
        <row r="9668">
          <cell r="N9668"/>
          <cell r="O9668"/>
          <cell r="P9668"/>
          <cell r="Q9668">
            <v>0</v>
          </cell>
        </row>
        <row r="9669">
          <cell r="N9669"/>
          <cell r="O9669"/>
          <cell r="P9669"/>
          <cell r="Q9669">
            <v>0</v>
          </cell>
        </row>
        <row r="9670">
          <cell r="N9670"/>
          <cell r="O9670"/>
          <cell r="P9670"/>
          <cell r="Q9670">
            <v>0</v>
          </cell>
        </row>
        <row r="9671">
          <cell r="N9671"/>
          <cell r="O9671"/>
          <cell r="P9671"/>
          <cell r="Q9671">
            <v>0</v>
          </cell>
        </row>
        <row r="9672">
          <cell r="N9672"/>
          <cell r="O9672"/>
          <cell r="P9672"/>
          <cell r="Q9672">
            <v>0</v>
          </cell>
        </row>
        <row r="9673">
          <cell r="N9673"/>
          <cell r="O9673"/>
          <cell r="P9673"/>
          <cell r="Q9673">
            <v>0</v>
          </cell>
        </row>
        <row r="9674">
          <cell r="N9674"/>
          <cell r="O9674"/>
          <cell r="P9674"/>
          <cell r="Q9674">
            <v>0</v>
          </cell>
        </row>
        <row r="9675">
          <cell r="N9675"/>
          <cell r="O9675"/>
          <cell r="P9675"/>
          <cell r="Q9675">
            <v>0</v>
          </cell>
        </row>
        <row r="9676">
          <cell r="N9676"/>
          <cell r="O9676"/>
          <cell r="P9676"/>
          <cell r="Q9676">
            <v>0</v>
          </cell>
        </row>
        <row r="9677">
          <cell r="N9677"/>
          <cell r="O9677"/>
          <cell r="P9677"/>
          <cell r="Q9677">
            <v>0</v>
          </cell>
        </row>
        <row r="9678">
          <cell r="N9678"/>
          <cell r="O9678"/>
          <cell r="P9678"/>
          <cell r="Q9678">
            <v>0</v>
          </cell>
        </row>
        <row r="9679">
          <cell r="N9679"/>
          <cell r="O9679"/>
          <cell r="P9679"/>
          <cell r="Q9679">
            <v>0</v>
          </cell>
        </row>
        <row r="9680">
          <cell r="N9680"/>
          <cell r="O9680"/>
          <cell r="P9680"/>
          <cell r="Q9680">
            <v>0</v>
          </cell>
        </row>
        <row r="9681">
          <cell r="N9681"/>
          <cell r="O9681"/>
          <cell r="P9681"/>
          <cell r="Q9681">
            <v>0</v>
          </cell>
        </row>
        <row r="9682">
          <cell r="N9682"/>
          <cell r="O9682"/>
          <cell r="P9682"/>
          <cell r="Q9682">
            <v>0</v>
          </cell>
        </row>
        <row r="9683">
          <cell r="N9683"/>
          <cell r="O9683"/>
          <cell r="P9683"/>
          <cell r="Q9683">
            <v>0</v>
          </cell>
        </row>
        <row r="9684">
          <cell r="N9684"/>
          <cell r="O9684"/>
          <cell r="P9684"/>
          <cell r="Q9684">
            <v>0</v>
          </cell>
        </row>
        <row r="9685">
          <cell r="N9685"/>
          <cell r="O9685"/>
          <cell r="P9685"/>
          <cell r="Q9685">
            <v>0</v>
          </cell>
        </row>
        <row r="9686">
          <cell r="N9686"/>
          <cell r="O9686"/>
          <cell r="P9686"/>
          <cell r="Q9686">
            <v>0</v>
          </cell>
        </row>
        <row r="9687">
          <cell r="N9687"/>
          <cell r="O9687"/>
          <cell r="P9687"/>
          <cell r="Q9687">
            <v>0</v>
          </cell>
        </row>
        <row r="9688">
          <cell r="N9688"/>
          <cell r="O9688"/>
          <cell r="P9688"/>
          <cell r="Q9688">
            <v>0</v>
          </cell>
        </row>
        <row r="9689">
          <cell r="N9689"/>
          <cell r="O9689"/>
          <cell r="P9689"/>
          <cell r="Q9689">
            <v>0</v>
          </cell>
        </row>
        <row r="9690">
          <cell r="N9690"/>
          <cell r="O9690"/>
          <cell r="P9690"/>
          <cell r="Q9690">
            <v>0</v>
          </cell>
        </row>
        <row r="9691">
          <cell r="N9691"/>
          <cell r="O9691"/>
          <cell r="P9691"/>
          <cell r="Q9691">
            <v>0</v>
          </cell>
        </row>
        <row r="9692">
          <cell r="N9692"/>
          <cell r="O9692"/>
          <cell r="P9692"/>
          <cell r="Q9692">
            <v>0</v>
          </cell>
        </row>
        <row r="9693">
          <cell r="N9693"/>
          <cell r="O9693"/>
          <cell r="P9693"/>
          <cell r="Q9693">
            <v>0</v>
          </cell>
        </row>
        <row r="9694">
          <cell r="N9694"/>
          <cell r="O9694"/>
          <cell r="P9694"/>
          <cell r="Q9694">
            <v>0</v>
          </cell>
        </row>
        <row r="9695">
          <cell r="N9695"/>
          <cell r="O9695"/>
          <cell r="P9695"/>
          <cell r="Q9695">
            <v>0</v>
          </cell>
        </row>
        <row r="9696">
          <cell r="N9696"/>
          <cell r="O9696"/>
          <cell r="P9696"/>
          <cell r="Q9696">
            <v>0</v>
          </cell>
        </row>
        <row r="9697">
          <cell r="N9697"/>
          <cell r="O9697"/>
          <cell r="P9697"/>
          <cell r="Q9697">
            <v>0</v>
          </cell>
        </row>
        <row r="9698">
          <cell r="N9698"/>
          <cell r="O9698"/>
          <cell r="P9698"/>
          <cell r="Q9698">
            <v>0</v>
          </cell>
        </row>
        <row r="9699">
          <cell r="N9699"/>
          <cell r="O9699"/>
          <cell r="P9699"/>
          <cell r="Q9699">
            <v>0</v>
          </cell>
        </row>
        <row r="9700">
          <cell r="N9700"/>
          <cell r="O9700"/>
          <cell r="P9700"/>
          <cell r="Q9700">
            <v>0</v>
          </cell>
        </row>
        <row r="9701">
          <cell r="N9701"/>
          <cell r="O9701"/>
          <cell r="P9701"/>
          <cell r="Q9701">
            <v>0</v>
          </cell>
        </row>
        <row r="9702">
          <cell r="N9702"/>
          <cell r="O9702"/>
          <cell r="P9702"/>
          <cell r="Q9702">
            <v>0</v>
          </cell>
        </row>
        <row r="9703">
          <cell r="N9703"/>
          <cell r="O9703"/>
          <cell r="P9703"/>
          <cell r="Q9703">
            <v>0</v>
          </cell>
        </row>
        <row r="9704">
          <cell r="N9704"/>
          <cell r="O9704"/>
          <cell r="P9704"/>
          <cell r="Q9704">
            <v>0</v>
          </cell>
        </row>
        <row r="9705">
          <cell r="N9705"/>
          <cell r="O9705"/>
          <cell r="P9705"/>
          <cell r="Q9705">
            <v>0</v>
          </cell>
        </row>
        <row r="9706">
          <cell r="N9706"/>
          <cell r="O9706"/>
          <cell r="P9706"/>
          <cell r="Q9706">
            <v>0</v>
          </cell>
        </row>
        <row r="9707">
          <cell r="N9707"/>
          <cell r="O9707"/>
          <cell r="P9707"/>
          <cell r="Q9707">
            <v>0</v>
          </cell>
        </row>
        <row r="9708">
          <cell r="N9708"/>
          <cell r="O9708"/>
          <cell r="P9708"/>
          <cell r="Q9708">
            <v>0</v>
          </cell>
        </row>
        <row r="9709">
          <cell r="N9709"/>
          <cell r="O9709"/>
          <cell r="P9709"/>
          <cell r="Q9709">
            <v>0</v>
          </cell>
        </row>
        <row r="9710">
          <cell r="N9710"/>
          <cell r="O9710"/>
          <cell r="P9710"/>
          <cell r="Q9710">
            <v>0</v>
          </cell>
        </row>
        <row r="9711">
          <cell r="N9711"/>
          <cell r="O9711"/>
          <cell r="P9711"/>
          <cell r="Q9711">
            <v>0</v>
          </cell>
        </row>
        <row r="9712">
          <cell r="N9712"/>
          <cell r="O9712"/>
          <cell r="P9712"/>
          <cell r="Q9712">
            <v>0</v>
          </cell>
        </row>
        <row r="9713">
          <cell r="N9713"/>
          <cell r="O9713"/>
          <cell r="P9713"/>
          <cell r="Q9713">
            <v>0</v>
          </cell>
        </row>
        <row r="9714">
          <cell r="N9714"/>
          <cell r="O9714"/>
          <cell r="P9714"/>
          <cell r="Q9714">
            <v>0</v>
          </cell>
        </row>
        <row r="9715">
          <cell r="N9715"/>
          <cell r="O9715"/>
          <cell r="P9715"/>
          <cell r="Q9715">
            <v>0</v>
          </cell>
        </row>
        <row r="9716">
          <cell r="N9716"/>
          <cell r="O9716"/>
          <cell r="P9716"/>
          <cell r="Q9716">
            <v>0</v>
          </cell>
        </row>
        <row r="9717">
          <cell r="N9717"/>
          <cell r="O9717"/>
          <cell r="P9717"/>
          <cell r="Q9717">
            <v>0</v>
          </cell>
        </row>
        <row r="9718">
          <cell r="N9718"/>
          <cell r="O9718"/>
          <cell r="P9718"/>
          <cell r="Q9718">
            <v>0</v>
          </cell>
        </row>
        <row r="9719">
          <cell r="N9719"/>
          <cell r="O9719"/>
          <cell r="P9719"/>
          <cell r="Q9719">
            <v>0</v>
          </cell>
        </row>
        <row r="9720">
          <cell r="N9720"/>
          <cell r="O9720"/>
          <cell r="P9720"/>
          <cell r="Q9720">
            <v>0</v>
          </cell>
        </row>
        <row r="9721">
          <cell r="N9721"/>
          <cell r="O9721"/>
          <cell r="P9721"/>
          <cell r="Q9721">
            <v>0</v>
          </cell>
        </row>
        <row r="9722">
          <cell r="N9722"/>
          <cell r="O9722"/>
          <cell r="P9722"/>
          <cell r="Q9722">
            <v>0</v>
          </cell>
        </row>
        <row r="9723">
          <cell r="N9723"/>
          <cell r="O9723"/>
          <cell r="P9723"/>
          <cell r="Q9723">
            <v>0</v>
          </cell>
        </row>
        <row r="9724">
          <cell r="N9724"/>
          <cell r="O9724"/>
          <cell r="P9724"/>
          <cell r="Q9724">
            <v>0</v>
          </cell>
        </row>
        <row r="9725">
          <cell r="N9725"/>
          <cell r="O9725"/>
          <cell r="P9725"/>
          <cell r="Q9725">
            <v>0</v>
          </cell>
        </row>
        <row r="9726">
          <cell r="N9726"/>
          <cell r="O9726"/>
          <cell r="P9726"/>
          <cell r="Q9726">
            <v>0</v>
          </cell>
        </row>
        <row r="9727">
          <cell r="N9727"/>
          <cell r="O9727"/>
          <cell r="P9727"/>
          <cell r="Q9727">
            <v>0</v>
          </cell>
        </row>
        <row r="9728">
          <cell r="N9728"/>
          <cell r="O9728"/>
          <cell r="P9728"/>
          <cell r="Q9728">
            <v>0</v>
          </cell>
        </row>
        <row r="9729">
          <cell r="N9729"/>
          <cell r="O9729"/>
          <cell r="P9729"/>
          <cell r="Q9729">
            <v>0</v>
          </cell>
        </row>
        <row r="9730">
          <cell r="N9730"/>
          <cell r="O9730"/>
          <cell r="P9730"/>
          <cell r="Q9730">
            <v>0</v>
          </cell>
        </row>
        <row r="9731">
          <cell r="N9731"/>
          <cell r="O9731"/>
          <cell r="P9731"/>
          <cell r="Q9731">
            <v>0</v>
          </cell>
        </row>
        <row r="9732">
          <cell r="N9732"/>
          <cell r="O9732"/>
          <cell r="P9732"/>
          <cell r="Q9732">
            <v>0</v>
          </cell>
        </row>
        <row r="9733">
          <cell r="N9733"/>
          <cell r="O9733"/>
          <cell r="P9733"/>
          <cell r="Q9733">
            <v>0</v>
          </cell>
        </row>
        <row r="9734">
          <cell r="N9734"/>
          <cell r="O9734"/>
          <cell r="P9734"/>
          <cell r="Q9734">
            <v>0</v>
          </cell>
        </row>
        <row r="9735">
          <cell r="N9735"/>
          <cell r="O9735"/>
          <cell r="P9735"/>
          <cell r="Q9735">
            <v>0</v>
          </cell>
        </row>
        <row r="9736">
          <cell r="N9736"/>
          <cell r="O9736"/>
          <cell r="P9736"/>
          <cell r="Q9736">
            <v>0</v>
          </cell>
        </row>
        <row r="9737">
          <cell r="N9737"/>
          <cell r="O9737"/>
          <cell r="P9737"/>
          <cell r="Q9737">
            <v>0</v>
          </cell>
        </row>
        <row r="9738">
          <cell r="N9738"/>
          <cell r="O9738"/>
          <cell r="P9738"/>
          <cell r="Q9738">
            <v>0</v>
          </cell>
        </row>
        <row r="9739">
          <cell r="N9739"/>
          <cell r="O9739"/>
          <cell r="P9739"/>
          <cell r="Q9739">
            <v>0</v>
          </cell>
        </row>
        <row r="9740">
          <cell r="N9740"/>
          <cell r="O9740"/>
          <cell r="P9740"/>
          <cell r="Q9740">
            <v>0</v>
          </cell>
        </row>
        <row r="9741">
          <cell r="N9741"/>
          <cell r="O9741"/>
          <cell r="P9741"/>
          <cell r="Q9741">
            <v>0</v>
          </cell>
        </row>
        <row r="9742">
          <cell r="N9742"/>
          <cell r="O9742"/>
          <cell r="P9742"/>
          <cell r="Q9742">
            <v>0</v>
          </cell>
        </row>
        <row r="9743">
          <cell r="N9743"/>
          <cell r="O9743"/>
          <cell r="P9743"/>
          <cell r="Q9743">
            <v>0</v>
          </cell>
        </row>
        <row r="9744">
          <cell r="N9744"/>
          <cell r="O9744"/>
          <cell r="P9744"/>
          <cell r="Q9744">
            <v>0</v>
          </cell>
        </row>
        <row r="9745">
          <cell r="N9745"/>
          <cell r="O9745"/>
          <cell r="P9745"/>
          <cell r="Q9745">
            <v>0</v>
          </cell>
        </row>
        <row r="9746">
          <cell r="N9746"/>
          <cell r="O9746"/>
          <cell r="P9746"/>
          <cell r="Q9746">
            <v>0</v>
          </cell>
        </row>
        <row r="9747">
          <cell r="N9747"/>
          <cell r="O9747"/>
          <cell r="P9747"/>
          <cell r="Q9747">
            <v>0</v>
          </cell>
        </row>
        <row r="9748">
          <cell r="N9748"/>
          <cell r="O9748"/>
          <cell r="P9748"/>
          <cell r="Q9748">
            <v>0</v>
          </cell>
        </row>
        <row r="9749">
          <cell r="N9749"/>
          <cell r="O9749"/>
          <cell r="P9749"/>
          <cell r="Q9749">
            <v>0</v>
          </cell>
        </row>
        <row r="9750">
          <cell r="N9750"/>
          <cell r="O9750"/>
          <cell r="P9750"/>
          <cell r="Q9750">
            <v>0</v>
          </cell>
        </row>
        <row r="9751">
          <cell r="N9751"/>
          <cell r="O9751"/>
          <cell r="P9751"/>
          <cell r="Q9751">
            <v>0</v>
          </cell>
        </row>
        <row r="9752">
          <cell r="N9752"/>
          <cell r="O9752"/>
          <cell r="P9752"/>
          <cell r="Q9752">
            <v>0</v>
          </cell>
        </row>
        <row r="9753">
          <cell r="N9753"/>
          <cell r="O9753"/>
          <cell r="P9753"/>
          <cell r="Q9753">
            <v>0</v>
          </cell>
        </row>
        <row r="9754">
          <cell r="N9754"/>
          <cell r="O9754"/>
          <cell r="P9754"/>
          <cell r="Q9754">
            <v>0</v>
          </cell>
        </row>
        <row r="9755">
          <cell r="N9755"/>
          <cell r="O9755"/>
          <cell r="P9755"/>
          <cell r="Q9755">
            <v>0</v>
          </cell>
        </row>
        <row r="9756">
          <cell r="N9756"/>
          <cell r="O9756"/>
          <cell r="P9756"/>
          <cell r="Q9756">
            <v>0</v>
          </cell>
        </row>
        <row r="9757">
          <cell r="N9757"/>
          <cell r="O9757"/>
          <cell r="P9757"/>
          <cell r="Q9757">
            <v>0</v>
          </cell>
        </row>
        <row r="9758">
          <cell r="N9758"/>
          <cell r="O9758"/>
          <cell r="P9758"/>
          <cell r="Q9758">
            <v>0</v>
          </cell>
        </row>
        <row r="9759">
          <cell r="N9759"/>
          <cell r="O9759"/>
          <cell r="P9759"/>
          <cell r="Q9759">
            <v>0</v>
          </cell>
        </row>
        <row r="9760">
          <cell r="N9760"/>
          <cell r="O9760"/>
          <cell r="P9760"/>
          <cell r="Q9760">
            <v>0</v>
          </cell>
        </row>
        <row r="9761">
          <cell r="N9761"/>
          <cell r="O9761"/>
          <cell r="P9761"/>
          <cell r="Q9761">
            <v>0</v>
          </cell>
        </row>
        <row r="9762">
          <cell r="N9762"/>
          <cell r="O9762"/>
          <cell r="P9762"/>
          <cell r="Q9762">
            <v>0</v>
          </cell>
        </row>
        <row r="9763">
          <cell r="N9763"/>
          <cell r="O9763"/>
          <cell r="P9763"/>
          <cell r="Q9763">
            <v>0</v>
          </cell>
        </row>
        <row r="9764">
          <cell r="N9764"/>
          <cell r="O9764"/>
          <cell r="P9764"/>
          <cell r="Q9764">
            <v>0</v>
          </cell>
        </row>
        <row r="9765">
          <cell r="N9765"/>
          <cell r="O9765"/>
          <cell r="P9765"/>
          <cell r="Q9765">
            <v>0</v>
          </cell>
        </row>
        <row r="9766">
          <cell r="N9766"/>
          <cell r="O9766"/>
          <cell r="P9766"/>
          <cell r="Q9766">
            <v>0</v>
          </cell>
        </row>
        <row r="9767">
          <cell r="N9767"/>
          <cell r="O9767"/>
          <cell r="P9767"/>
          <cell r="Q9767">
            <v>0</v>
          </cell>
        </row>
        <row r="9768">
          <cell r="N9768"/>
          <cell r="O9768"/>
          <cell r="P9768"/>
          <cell r="Q9768">
            <v>0</v>
          </cell>
        </row>
        <row r="9769">
          <cell r="N9769"/>
          <cell r="O9769"/>
          <cell r="P9769"/>
          <cell r="Q9769">
            <v>0</v>
          </cell>
        </row>
        <row r="9770">
          <cell r="N9770"/>
          <cell r="O9770"/>
          <cell r="P9770"/>
          <cell r="Q9770">
            <v>0</v>
          </cell>
        </row>
        <row r="9771">
          <cell r="N9771"/>
          <cell r="O9771"/>
          <cell r="P9771"/>
          <cell r="Q9771">
            <v>0</v>
          </cell>
        </row>
        <row r="9772">
          <cell r="N9772"/>
          <cell r="O9772"/>
          <cell r="P9772"/>
          <cell r="Q9772">
            <v>0</v>
          </cell>
        </row>
        <row r="9773">
          <cell r="N9773"/>
          <cell r="O9773"/>
          <cell r="P9773"/>
          <cell r="Q9773">
            <v>0</v>
          </cell>
        </row>
        <row r="9774">
          <cell r="N9774"/>
          <cell r="O9774"/>
          <cell r="P9774"/>
          <cell r="Q9774">
            <v>0</v>
          </cell>
        </row>
        <row r="9775">
          <cell r="N9775"/>
          <cell r="O9775"/>
          <cell r="P9775"/>
          <cell r="Q9775">
            <v>0</v>
          </cell>
        </row>
        <row r="9776">
          <cell r="N9776"/>
          <cell r="O9776"/>
          <cell r="P9776"/>
          <cell r="Q9776">
            <v>0</v>
          </cell>
        </row>
        <row r="9777">
          <cell r="N9777"/>
          <cell r="O9777"/>
          <cell r="P9777"/>
          <cell r="Q9777">
            <v>0</v>
          </cell>
        </row>
        <row r="9778">
          <cell r="N9778"/>
          <cell r="O9778"/>
          <cell r="P9778"/>
          <cell r="Q9778">
            <v>0</v>
          </cell>
        </row>
        <row r="9779">
          <cell r="N9779"/>
          <cell r="O9779"/>
          <cell r="P9779"/>
          <cell r="Q9779">
            <v>0</v>
          </cell>
        </row>
        <row r="9780">
          <cell r="N9780"/>
          <cell r="O9780"/>
          <cell r="P9780"/>
          <cell r="Q9780">
            <v>0</v>
          </cell>
        </row>
        <row r="9781">
          <cell r="N9781"/>
          <cell r="O9781"/>
          <cell r="P9781"/>
          <cell r="Q9781">
            <v>0</v>
          </cell>
        </row>
        <row r="9782">
          <cell r="N9782"/>
          <cell r="O9782"/>
          <cell r="P9782"/>
          <cell r="Q9782">
            <v>0</v>
          </cell>
        </row>
        <row r="9783">
          <cell r="N9783"/>
          <cell r="O9783"/>
          <cell r="P9783"/>
          <cell r="Q9783">
            <v>0</v>
          </cell>
        </row>
        <row r="9784">
          <cell r="N9784"/>
          <cell r="O9784"/>
          <cell r="P9784"/>
          <cell r="Q9784">
            <v>0</v>
          </cell>
        </row>
        <row r="9785">
          <cell r="N9785"/>
          <cell r="O9785"/>
          <cell r="P9785"/>
          <cell r="Q9785">
            <v>0</v>
          </cell>
        </row>
        <row r="9786">
          <cell r="N9786"/>
          <cell r="O9786"/>
          <cell r="P9786"/>
          <cell r="Q9786">
            <v>0</v>
          </cell>
        </row>
        <row r="9787">
          <cell r="N9787"/>
          <cell r="O9787"/>
          <cell r="P9787"/>
          <cell r="Q9787">
            <v>0</v>
          </cell>
        </row>
        <row r="9788">
          <cell r="N9788"/>
          <cell r="O9788"/>
          <cell r="P9788"/>
          <cell r="Q9788">
            <v>0</v>
          </cell>
        </row>
        <row r="9789">
          <cell r="N9789"/>
          <cell r="O9789"/>
          <cell r="P9789"/>
          <cell r="Q9789">
            <v>0</v>
          </cell>
        </row>
        <row r="9790">
          <cell r="N9790"/>
          <cell r="O9790"/>
          <cell r="P9790"/>
          <cell r="Q9790">
            <v>0</v>
          </cell>
        </row>
        <row r="9791">
          <cell r="N9791"/>
          <cell r="O9791"/>
          <cell r="P9791"/>
          <cell r="Q9791">
            <v>0</v>
          </cell>
        </row>
        <row r="9792">
          <cell r="N9792"/>
          <cell r="O9792"/>
          <cell r="P9792"/>
          <cell r="Q9792">
            <v>0</v>
          </cell>
        </row>
        <row r="9793">
          <cell r="N9793"/>
          <cell r="O9793"/>
          <cell r="P9793"/>
          <cell r="Q9793">
            <v>0</v>
          </cell>
        </row>
        <row r="9794">
          <cell r="N9794"/>
          <cell r="O9794"/>
          <cell r="P9794"/>
          <cell r="Q9794">
            <v>0</v>
          </cell>
        </row>
        <row r="9795">
          <cell r="N9795"/>
          <cell r="O9795"/>
          <cell r="P9795"/>
          <cell r="Q9795">
            <v>0</v>
          </cell>
        </row>
        <row r="9796">
          <cell r="N9796"/>
          <cell r="O9796"/>
          <cell r="P9796"/>
          <cell r="Q9796">
            <v>0</v>
          </cell>
        </row>
        <row r="9797">
          <cell r="N9797"/>
          <cell r="O9797"/>
          <cell r="P9797"/>
          <cell r="Q9797">
            <v>0</v>
          </cell>
        </row>
        <row r="9798">
          <cell r="N9798"/>
          <cell r="O9798"/>
          <cell r="P9798"/>
          <cell r="Q9798">
            <v>0</v>
          </cell>
        </row>
        <row r="9799">
          <cell r="N9799"/>
          <cell r="O9799"/>
          <cell r="P9799"/>
          <cell r="Q9799">
            <v>0</v>
          </cell>
        </row>
        <row r="9800">
          <cell r="N9800"/>
          <cell r="O9800"/>
          <cell r="P9800"/>
          <cell r="Q9800">
            <v>0</v>
          </cell>
        </row>
        <row r="9801">
          <cell r="N9801"/>
          <cell r="O9801"/>
          <cell r="P9801"/>
          <cell r="Q9801">
            <v>0</v>
          </cell>
        </row>
        <row r="9802">
          <cell r="N9802"/>
          <cell r="O9802"/>
          <cell r="P9802"/>
          <cell r="Q9802">
            <v>0</v>
          </cell>
        </row>
        <row r="9803">
          <cell r="N9803"/>
          <cell r="O9803"/>
          <cell r="P9803"/>
          <cell r="Q9803">
            <v>0</v>
          </cell>
        </row>
        <row r="9804">
          <cell r="N9804"/>
          <cell r="O9804"/>
          <cell r="P9804"/>
          <cell r="Q9804">
            <v>0</v>
          </cell>
        </row>
        <row r="9805">
          <cell r="N9805"/>
          <cell r="O9805"/>
          <cell r="P9805"/>
          <cell r="Q9805">
            <v>0</v>
          </cell>
        </row>
        <row r="9806">
          <cell r="N9806"/>
          <cell r="O9806"/>
          <cell r="P9806"/>
          <cell r="Q9806">
            <v>0</v>
          </cell>
        </row>
        <row r="9807">
          <cell r="N9807"/>
          <cell r="O9807"/>
          <cell r="P9807"/>
          <cell r="Q9807">
            <v>0</v>
          </cell>
        </row>
        <row r="9808">
          <cell r="N9808"/>
          <cell r="O9808"/>
          <cell r="P9808"/>
          <cell r="Q9808">
            <v>0</v>
          </cell>
        </row>
        <row r="9809">
          <cell r="N9809"/>
          <cell r="O9809"/>
          <cell r="P9809"/>
          <cell r="Q9809">
            <v>0</v>
          </cell>
        </row>
        <row r="9810">
          <cell r="N9810"/>
          <cell r="O9810"/>
          <cell r="P9810"/>
          <cell r="Q9810">
            <v>0</v>
          </cell>
        </row>
        <row r="9811">
          <cell r="N9811"/>
          <cell r="O9811"/>
          <cell r="P9811"/>
          <cell r="Q9811">
            <v>0</v>
          </cell>
        </row>
        <row r="9812">
          <cell r="N9812"/>
          <cell r="O9812"/>
          <cell r="P9812"/>
          <cell r="Q9812">
            <v>0</v>
          </cell>
        </row>
        <row r="9813">
          <cell r="N9813"/>
          <cell r="O9813"/>
          <cell r="P9813"/>
          <cell r="Q9813">
            <v>0</v>
          </cell>
        </row>
        <row r="9814">
          <cell r="N9814"/>
          <cell r="O9814"/>
          <cell r="P9814"/>
          <cell r="Q9814">
            <v>0</v>
          </cell>
        </row>
        <row r="9815">
          <cell r="N9815"/>
          <cell r="O9815"/>
          <cell r="P9815"/>
          <cell r="Q9815">
            <v>0</v>
          </cell>
        </row>
        <row r="9816">
          <cell r="N9816"/>
          <cell r="O9816"/>
          <cell r="P9816"/>
          <cell r="Q9816">
            <v>0</v>
          </cell>
        </row>
        <row r="9817">
          <cell r="N9817"/>
          <cell r="O9817"/>
          <cell r="P9817"/>
          <cell r="Q9817">
            <v>0</v>
          </cell>
        </row>
        <row r="9818">
          <cell r="N9818"/>
          <cell r="O9818"/>
          <cell r="P9818"/>
          <cell r="Q9818">
            <v>0</v>
          </cell>
        </row>
        <row r="9819">
          <cell r="N9819"/>
          <cell r="O9819"/>
          <cell r="P9819"/>
          <cell r="Q9819">
            <v>0</v>
          </cell>
        </row>
        <row r="9820">
          <cell r="N9820"/>
          <cell r="O9820"/>
          <cell r="P9820"/>
          <cell r="Q9820">
            <v>0</v>
          </cell>
        </row>
        <row r="9821">
          <cell r="N9821"/>
          <cell r="O9821"/>
          <cell r="P9821"/>
          <cell r="Q9821">
            <v>0</v>
          </cell>
        </row>
        <row r="9822">
          <cell r="N9822"/>
          <cell r="O9822"/>
          <cell r="P9822"/>
          <cell r="Q9822">
            <v>0</v>
          </cell>
        </row>
        <row r="9823">
          <cell r="N9823"/>
          <cell r="O9823"/>
          <cell r="P9823"/>
          <cell r="Q9823">
            <v>0</v>
          </cell>
        </row>
        <row r="9824">
          <cell r="N9824"/>
          <cell r="O9824"/>
          <cell r="P9824"/>
          <cell r="Q9824">
            <v>0</v>
          </cell>
        </row>
        <row r="9825">
          <cell r="N9825"/>
          <cell r="O9825"/>
          <cell r="P9825"/>
          <cell r="Q9825">
            <v>0</v>
          </cell>
        </row>
        <row r="9826">
          <cell r="N9826"/>
          <cell r="O9826"/>
          <cell r="P9826"/>
          <cell r="Q9826">
            <v>0</v>
          </cell>
        </row>
        <row r="9827">
          <cell r="N9827"/>
          <cell r="O9827"/>
          <cell r="P9827"/>
          <cell r="Q9827">
            <v>0</v>
          </cell>
        </row>
        <row r="9828">
          <cell r="N9828"/>
          <cell r="O9828"/>
          <cell r="P9828"/>
          <cell r="Q9828">
            <v>0</v>
          </cell>
        </row>
        <row r="9829">
          <cell r="N9829"/>
          <cell r="O9829"/>
          <cell r="P9829"/>
          <cell r="Q9829">
            <v>0</v>
          </cell>
        </row>
        <row r="9830">
          <cell r="N9830"/>
          <cell r="O9830"/>
          <cell r="P9830"/>
          <cell r="Q9830">
            <v>0</v>
          </cell>
        </row>
        <row r="9831">
          <cell r="N9831"/>
          <cell r="O9831"/>
          <cell r="P9831"/>
          <cell r="Q9831">
            <v>0</v>
          </cell>
        </row>
        <row r="9832">
          <cell r="N9832"/>
          <cell r="O9832"/>
          <cell r="P9832"/>
          <cell r="Q9832">
            <v>0</v>
          </cell>
        </row>
        <row r="9833">
          <cell r="N9833"/>
          <cell r="O9833"/>
          <cell r="P9833"/>
          <cell r="Q9833">
            <v>0</v>
          </cell>
        </row>
        <row r="9834">
          <cell r="N9834"/>
          <cell r="O9834"/>
          <cell r="P9834"/>
          <cell r="Q9834">
            <v>0</v>
          </cell>
        </row>
        <row r="9835">
          <cell r="N9835"/>
          <cell r="O9835"/>
          <cell r="P9835"/>
          <cell r="Q9835">
            <v>0</v>
          </cell>
        </row>
        <row r="9836">
          <cell r="N9836"/>
          <cell r="O9836"/>
          <cell r="P9836"/>
          <cell r="Q9836">
            <v>0</v>
          </cell>
        </row>
        <row r="9837">
          <cell r="N9837"/>
          <cell r="O9837"/>
          <cell r="P9837"/>
          <cell r="Q9837">
            <v>0</v>
          </cell>
        </row>
        <row r="9838">
          <cell r="N9838"/>
          <cell r="O9838"/>
          <cell r="P9838"/>
          <cell r="Q9838">
            <v>0</v>
          </cell>
        </row>
        <row r="9839">
          <cell r="N9839"/>
          <cell r="O9839"/>
          <cell r="P9839"/>
          <cell r="Q9839">
            <v>0</v>
          </cell>
        </row>
        <row r="9840">
          <cell r="N9840"/>
          <cell r="O9840"/>
          <cell r="P9840"/>
          <cell r="Q9840">
            <v>0</v>
          </cell>
        </row>
        <row r="9841">
          <cell r="N9841"/>
          <cell r="O9841"/>
          <cell r="P9841"/>
          <cell r="Q9841">
            <v>0</v>
          </cell>
        </row>
        <row r="9842">
          <cell r="N9842"/>
          <cell r="O9842"/>
          <cell r="P9842"/>
          <cell r="Q9842">
            <v>0</v>
          </cell>
        </row>
        <row r="9843">
          <cell r="N9843"/>
          <cell r="O9843"/>
          <cell r="P9843"/>
          <cell r="Q9843">
            <v>0</v>
          </cell>
        </row>
        <row r="9844">
          <cell r="N9844"/>
          <cell r="O9844"/>
          <cell r="P9844"/>
          <cell r="Q9844">
            <v>0</v>
          </cell>
        </row>
        <row r="9845">
          <cell r="N9845"/>
          <cell r="O9845"/>
          <cell r="P9845"/>
          <cell r="Q9845">
            <v>0</v>
          </cell>
        </row>
        <row r="9846">
          <cell r="N9846"/>
          <cell r="O9846"/>
          <cell r="P9846"/>
          <cell r="Q9846">
            <v>0</v>
          </cell>
        </row>
        <row r="9847">
          <cell r="N9847"/>
          <cell r="O9847"/>
          <cell r="P9847"/>
          <cell r="Q9847">
            <v>0</v>
          </cell>
        </row>
        <row r="9848">
          <cell r="N9848"/>
          <cell r="O9848"/>
          <cell r="P9848"/>
          <cell r="Q9848">
            <v>0</v>
          </cell>
        </row>
        <row r="9849">
          <cell r="N9849"/>
          <cell r="O9849"/>
          <cell r="P9849"/>
          <cell r="Q9849">
            <v>0</v>
          </cell>
        </row>
        <row r="9850">
          <cell r="N9850"/>
          <cell r="O9850"/>
          <cell r="P9850"/>
          <cell r="Q9850">
            <v>0</v>
          </cell>
        </row>
        <row r="9851">
          <cell r="N9851"/>
          <cell r="O9851"/>
          <cell r="P9851"/>
          <cell r="Q9851">
            <v>0</v>
          </cell>
        </row>
        <row r="9852">
          <cell r="N9852"/>
          <cell r="O9852"/>
          <cell r="P9852"/>
          <cell r="Q9852">
            <v>0</v>
          </cell>
        </row>
        <row r="9853">
          <cell r="N9853"/>
          <cell r="O9853"/>
          <cell r="P9853"/>
          <cell r="Q9853">
            <v>0</v>
          </cell>
        </row>
        <row r="9854">
          <cell r="N9854"/>
          <cell r="O9854"/>
          <cell r="P9854"/>
          <cell r="Q9854">
            <v>0</v>
          </cell>
        </row>
        <row r="9855">
          <cell r="N9855"/>
          <cell r="O9855"/>
          <cell r="P9855"/>
          <cell r="Q9855">
            <v>0</v>
          </cell>
        </row>
        <row r="9856">
          <cell r="N9856"/>
          <cell r="O9856"/>
          <cell r="P9856"/>
          <cell r="Q9856">
            <v>0</v>
          </cell>
        </row>
        <row r="9857">
          <cell r="N9857"/>
          <cell r="O9857"/>
          <cell r="P9857"/>
          <cell r="Q9857">
            <v>0</v>
          </cell>
        </row>
        <row r="9858">
          <cell r="N9858"/>
          <cell r="O9858"/>
          <cell r="P9858"/>
          <cell r="Q9858">
            <v>0</v>
          </cell>
        </row>
        <row r="9859">
          <cell r="N9859"/>
          <cell r="O9859"/>
          <cell r="P9859"/>
          <cell r="Q9859">
            <v>0</v>
          </cell>
        </row>
        <row r="9860">
          <cell r="N9860"/>
          <cell r="O9860"/>
          <cell r="P9860"/>
          <cell r="Q9860">
            <v>0</v>
          </cell>
        </row>
        <row r="9861">
          <cell r="N9861"/>
          <cell r="O9861"/>
          <cell r="P9861"/>
          <cell r="Q9861">
            <v>0</v>
          </cell>
        </row>
        <row r="9862">
          <cell r="N9862"/>
          <cell r="O9862"/>
          <cell r="P9862"/>
          <cell r="Q9862">
            <v>0</v>
          </cell>
        </row>
        <row r="9863">
          <cell r="N9863"/>
          <cell r="O9863"/>
          <cell r="P9863"/>
          <cell r="Q9863">
            <v>0</v>
          </cell>
        </row>
        <row r="9864">
          <cell r="N9864"/>
          <cell r="O9864"/>
          <cell r="P9864"/>
          <cell r="Q9864">
            <v>0</v>
          </cell>
        </row>
        <row r="9865">
          <cell r="N9865"/>
          <cell r="O9865"/>
          <cell r="P9865"/>
          <cell r="Q9865">
            <v>0</v>
          </cell>
        </row>
        <row r="9866">
          <cell r="N9866"/>
          <cell r="O9866"/>
          <cell r="P9866"/>
          <cell r="Q9866">
            <v>0</v>
          </cell>
        </row>
        <row r="9867">
          <cell r="N9867"/>
          <cell r="O9867"/>
          <cell r="P9867"/>
          <cell r="Q9867">
            <v>0</v>
          </cell>
        </row>
        <row r="9868">
          <cell r="N9868"/>
          <cell r="O9868"/>
          <cell r="P9868"/>
          <cell r="Q9868">
            <v>0</v>
          </cell>
        </row>
        <row r="9869">
          <cell r="N9869"/>
          <cell r="O9869"/>
          <cell r="P9869"/>
          <cell r="Q9869">
            <v>0</v>
          </cell>
        </row>
        <row r="9870">
          <cell r="N9870"/>
          <cell r="O9870"/>
          <cell r="P9870"/>
          <cell r="Q9870">
            <v>0</v>
          </cell>
        </row>
        <row r="9871">
          <cell r="N9871"/>
          <cell r="O9871"/>
          <cell r="P9871"/>
          <cell r="Q9871">
            <v>0</v>
          </cell>
        </row>
        <row r="9872">
          <cell r="N9872"/>
          <cell r="O9872"/>
          <cell r="P9872"/>
          <cell r="Q9872">
            <v>0</v>
          </cell>
        </row>
        <row r="9873">
          <cell r="N9873"/>
          <cell r="O9873"/>
          <cell r="P9873"/>
          <cell r="Q9873">
            <v>0</v>
          </cell>
        </row>
        <row r="9874">
          <cell r="N9874"/>
          <cell r="O9874"/>
          <cell r="P9874"/>
          <cell r="Q9874">
            <v>0</v>
          </cell>
        </row>
        <row r="9875">
          <cell r="N9875"/>
          <cell r="O9875"/>
          <cell r="P9875"/>
          <cell r="Q9875">
            <v>0</v>
          </cell>
        </row>
        <row r="9876">
          <cell r="N9876"/>
          <cell r="O9876"/>
          <cell r="P9876"/>
          <cell r="Q9876">
            <v>0</v>
          </cell>
        </row>
        <row r="9877">
          <cell r="N9877"/>
          <cell r="O9877"/>
          <cell r="P9877"/>
          <cell r="Q9877">
            <v>0</v>
          </cell>
        </row>
        <row r="9878">
          <cell r="N9878"/>
          <cell r="O9878"/>
          <cell r="P9878"/>
          <cell r="Q9878">
            <v>0</v>
          </cell>
        </row>
        <row r="9879">
          <cell r="N9879"/>
          <cell r="O9879"/>
          <cell r="P9879"/>
          <cell r="Q9879">
            <v>0</v>
          </cell>
        </row>
        <row r="9880">
          <cell r="N9880"/>
          <cell r="O9880"/>
          <cell r="P9880"/>
          <cell r="Q9880">
            <v>0</v>
          </cell>
        </row>
        <row r="9881">
          <cell r="N9881"/>
          <cell r="O9881"/>
          <cell r="P9881"/>
          <cell r="Q9881">
            <v>0</v>
          </cell>
        </row>
        <row r="9882">
          <cell r="N9882"/>
          <cell r="O9882"/>
          <cell r="P9882"/>
          <cell r="Q9882">
            <v>0</v>
          </cell>
        </row>
        <row r="9883">
          <cell r="N9883"/>
          <cell r="O9883"/>
          <cell r="P9883"/>
          <cell r="Q9883">
            <v>0</v>
          </cell>
        </row>
        <row r="9884">
          <cell r="N9884"/>
          <cell r="O9884"/>
          <cell r="P9884"/>
          <cell r="Q9884">
            <v>0</v>
          </cell>
        </row>
        <row r="9885">
          <cell r="N9885"/>
          <cell r="O9885"/>
          <cell r="P9885"/>
          <cell r="Q9885">
            <v>0</v>
          </cell>
        </row>
        <row r="9886">
          <cell r="N9886"/>
          <cell r="O9886"/>
          <cell r="P9886"/>
          <cell r="Q9886">
            <v>0</v>
          </cell>
        </row>
        <row r="9887">
          <cell r="N9887"/>
          <cell r="O9887"/>
          <cell r="P9887"/>
          <cell r="Q9887">
            <v>0</v>
          </cell>
        </row>
        <row r="9888">
          <cell r="N9888"/>
          <cell r="O9888"/>
          <cell r="P9888"/>
          <cell r="Q9888">
            <v>0</v>
          </cell>
        </row>
        <row r="9889">
          <cell r="N9889"/>
          <cell r="O9889"/>
          <cell r="P9889"/>
          <cell r="Q9889">
            <v>0</v>
          </cell>
        </row>
        <row r="9890">
          <cell r="N9890"/>
          <cell r="O9890"/>
          <cell r="P9890"/>
          <cell r="Q9890">
            <v>0</v>
          </cell>
        </row>
        <row r="9891">
          <cell r="N9891"/>
          <cell r="O9891"/>
          <cell r="P9891"/>
          <cell r="Q9891">
            <v>0</v>
          </cell>
        </row>
        <row r="9892">
          <cell r="N9892"/>
          <cell r="O9892"/>
          <cell r="P9892"/>
          <cell r="Q9892">
            <v>0</v>
          </cell>
        </row>
        <row r="9893">
          <cell r="N9893"/>
          <cell r="O9893"/>
          <cell r="P9893"/>
          <cell r="Q9893">
            <v>0</v>
          </cell>
        </row>
        <row r="9894">
          <cell r="N9894"/>
          <cell r="O9894"/>
          <cell r="P9894"/>
          <cell r="Q9894">
            <v>0</v>
          </cell>
        </row>
        <row r="9895">
          <cell r="N9895"/>
          <cell r="O9895"/>
          <cell r="P9895"/>
          <cell r="Q9895">
            <v>0</v>
          </cell>
        </row>
        <row r="9896">
          <cell r="N9896"/>
          <cell r="O9896"/>
          <cell r="P9896"/>
          <cell r="Q9896">
            <v>0</v>
          </cell>
        </row>
        <row r="9897">
          <cell r="N9897"/>
          <cell r="O9897"/>
          <cell r="P9897"/>
          <cell r="Q9897">
            <v>0</v>
          </cell>
        </row>
        <row r="9898">
          <cell r="N9898"/>
          <cell r="O9898"/>
          <cell r="P9898"/>
          <cell r="Q9898">
            <v>0</v>
          </cell>
        </row>
        <row r="9899">
          <cell r="N9899"/>
          <cell r="O9899"/>
          <cell r="P9899"/>
          <cell r="Q9899">
            <v>0</v>
          </cell>
        </row>
        <row r="9900">
          <cell r="N9900"/>
          <cell r="O9900"/>
          <cell r="P9900"/>
          <cell r="Q9900">
            <v>0</v>
          </cell>
        </row>
        <row r="9901">
          <cell r="N9901"/>
          <cell r="O9901"/>
          <cell r="P9901"/>
          <cell r="Q9901">
            <v>0</v>
          </cell>
        </row>
        <row r="9902">
          <cell r="N9902"/>
          <cell r="O9902"/>
          <cell r="P9902"/>
          <cell r="Q9902">
            <v>0</v>
          </cell>
        </row>
        <row r="9903">
          <cell r="N9903"/>
          <cell r="O9903"/>
          <cell r="P9903"/>
          <cell r="Q9903">
            <v>0</v>
          </cell>
        </row>
        <row r="9904">
          <cell r="N9904"/>
          <cell r="O9904"/>
          <cell r="P9904"/>
          <cell r="Q9904">
            <v>0</v>
          </cell>
        </row>
        <row r="9905">
          <cell r="N9905"/>
          <cell r="O9905"/>
          <cell r="P9905"/>
          <cell r="Q9905">
            <v>0</v>
          </cell>
        </row>
        <row r="9906">
          <cell r="N9906"/>
          <cell r="O9906"/>
          <cell r="P9906"/>
          <cell r="Q9906">
            <v>0</v>
          </cell>
        </row>
        <row r="9907">
          <cell r="N9907"/>
          <cell r="O9907"/>
          <cell r="P9907"/>
          <cell r="Q9907">
            <v>0</v>
          </cell>
        </row>
        <row r="9908">
          <cell r="N9908"/>
          <cell r="O9908"/>
          <cell r="P9908"/>
          <cell r="Q9908">
            <v>0</v>
          </cell>
        </row>
        <row r="9909">
          <cell r="N9909"/>
          <cell r="O9909"/>
          <cell r="P9909"/>
          <cell r="Q9909">
            <v>0</v>
          </cell>
        </row>
        <row r="9910">
          <cell r="N9910"/>
          <cell r="O9910"/>
          <cell r="P9910"/>
          <cell r="Q9910">
            <v>0</v>
          </cell>
        </row>
        <row r="9911">
          <cell r="N9911"/>
          <cell r="O9911"/>
          <cell r="P9911"/>
          <cell r="Q9911">
            <v>0</v>
          </cell>
        </row>
        <row r="9912">
          <cell r="N9912"/>
          <cell r="O9912"/>
          <cell r="P9912"/>
          <cell r="Q9912">
            <v>0</v>
          </cell>
        </row>
        <row r="9913">
          <cell r="N9913"/>
          <cell r="O9913"/>
          <cell r="P9913"/>
          <cell r="Q9913">
            <v>0</v>
          </cell>
        </row>
        <row r="9914">
          <cell r="N9914"/>
          <cell r="O9914"/>
          <cell r="P9914"/>
          <cell r="Q9914">
            <v>0</v>
          </cell>
        </row>
        <row r="9915">
          <cell r="N9915"/>
          <cell r="O9915"/>
          <cell r="P9915"/>
          <cell r="Q9915">
            <v>0</v>
          </cell>
        </row>
        <row r="9916">
          <cell r="N9916"/>
          <cell r="O9916"/>
          <cell r="P9916"/>
          <cell r="Q9916">
            <v>0</v>
          </cell>
        </row>
        <row r="9917">
          <cell r="N9917"/>
          <cell r="O9917"/>
          <cell r="P9917"/>
          <cell r="Q9917">
            <v>0</v>
          </cell>
        </row>
        <row r="9918">
          <cell r="N9918"/>
          <cell r="O9918"/>
          <cell r="P9918"/>
          <cell r="Q9918">
            <v>0</v>
          </cell>
        </row>
        <row r="9919">
          <cell r="N9919"/>
          <cell r="O9919"/>
          <cell r="P9919"/>
          <cell r="Q9919">
            <v>0</v>
          </cell>
        </row>
        <row r="9920">
          <cell r="N9920"/>
          <cell r="O9920"/>
          <cell r="P9920"/>
          <cell r="Q9920">
            <v>0</v>
          </cell>
        </row>
        <row r="9921">
          <cell r="N9921"/>
          <cell r="O9921"/>
          <cell r="P9921"/>
          <cell r="Q9921">
            <v>0</v>
          </cell>
        </row>
        <row r="9922">
          <cell r="N9922"/>
          <cell r="O9922"/>
          <cell r="P9922"/>
          <cell r="Q9922">
            <v>0</v>
          </cell>
        </row>
        <row r="9923">
          <cell r="N9923"/>
          <cell r="O9923"/>
          <cell r="P9923"/>
          <cell r="Q9923">
            <v>0</v>
          </cell>
        </row>
        <row r="9924">
          <cell r="N9924"/>
          <cell r="O9924"/>
          <cell r="P9924"/>
          <cell r="Q9924">
            <v>0</v>
          </cell>
        </row>
        <row r="9925">
          <cell r="N9925"/>
          <cell r="O9925"/>
          <cell r="P9925"/>
          <cell r="Q9925">
            <v>0</v>
          </cell>
        </row>
        <row r="9926">
          <cell r="N9926"/>
          <cell r="O9926"/>
          <cell r="P9926"/>
          <cell r="Q9926">
            <v>0</v>
          </cell>
        </row>
        <row r="9927">
          <cell r="N9927"/>
          <cell r="O9927"/>
          <cell r="P9927"/>
          <cell r="Q9927">
            <v>0</v>
          </cell>
        </row>
        <row r="9928">
          <cell r="N9928"/>
          <cell r="O9928"/>
          <cell r="P9928"/>
          <cell r="Q9928">
            <v>0</v>
          </cell>
        </row>
        <row r="9929">
          <cell r="N9929"/>
          <cell r="O9929"/>
          <cell r="P9929"/>
          <cell r="Q9929">
            <v>0</v>
          </cell>
        </row>
        <row r="9930">
          <cell r="N9930"/>
          <cell r="O9930"/>
          <cell r="P9930"/>
          <cell r="Q9930">
            <v>0</v>
          </cell>
        </row>
        <row r="9931">
          <cell r="N9931"/>
          <cell r="O9931"/>
          <cell r="P9931"/>
          <cell r="Q9931">
            <v>0</v>
          </cell>
        </row>
        <row r="9932">
          <cell r="N9932"/>
          <cell r="O9932"/>
          <cell r="P9932"/>
          <cell r="Q9932">
            <v>0</v>
          </cell>
        </row>
        <row r="9933">
          <cell r="N9933"/>
          <cell r="O9933"/>
          <cell r="P9933"/>
          <cell r="Q9933">
            <v>0</v>
          </cell>
        </row>
        <row r="9934">
          <cell r="N9934"/>
          <cell r="O9934"/>
          <cell r="P9934"/>
          <cell r="Q9934">
            <v>0</v>
          </cell>
        </row>
        <row r="9935">
          <cell r="N9935"/>
          <cell r="O9935"/>
          <cell r="P9935"/>
          <cell r="Q9935">
            <v>0</v>
          </cell>
        </row>
        <row r="9936">
          <cell r="N9936"/>
          <cell r="O9936"/>
          <cell r="P9936"/>
          <cell r="Q9936">
            <v>0</v>
          </cell>
        </row>
        <row r="9937">
          <cell r="N9937"/>
          <cell r="O9937"/>
          <cell r="P9937"/>
          <cell r="Q9937">
            <v>0</v>
          </cell>
        </row>
        <row r="9938">
          <cell r="N9938"/>
          <cell r="O9938"/>
          <cell r="P9938"/>
          <cell r="Q9938">
            <v>0</v>
          </cell>
        </row>
        <row r="9939">
          <cell r="N9939"/>
          <cell r="O9939"/>
          <cell r="P9939"/>
          <cell r="Q9939">
            <v>0</v>
          </cell>
        </row>
        <row r="9940">
          <cell r="N9940"/>
          <cell r="O9940"/>
          <cell r="P9940"/>
          <cell r="Q9940">
            <v>0</v>
          </cell>
        </row>
        <row r="9941">
          <cell r="N9941"/>
          <cell r="O9941"/>
          <cell r="P9941"/>
          <cell r="Q9941">
            <v>0</v>
          </cell>
        </row>
        <row r="9942">
          <cell r="N9942"/>
          <cell r="O9942"/>
          <cell r="P9942"/>
          <cell r="Q9942">
            <v>0</v>
          </cell>
        </row>
        <row r="9943">
          <cell r="N9943"/>
          <cell r="O9943"/>
          <cell r="P9943"/>
          <cell r="Q9943">
            <v>0</v>
          </cell>
        </row>
        <row r="9944">
          <cell r="N9944"/>
          <cell r="O9944"/>
          <cell r="P9944"/>
          <cell r="Q9944">
            <v>0</v>
          </cell>
        </row>
        <row r="9945">
          <cell r="N9945"/>
          <cell r="O9945"/>
          <cell r="P9945"/>
          <cell r="Q9945">
            <v>0</v>
          </cell>
        </row>
        <row r="9946">
          <cell r="N9946"/>
          <cell r="O9946"/>
          <cell r="P9946"/>
          <cell r="Q9946">
            <v>0</v>
          </cell>
        </row>
        <row r="9947">
          <cell r="N9947"/>
          <cell r="O9947"/>
          <cell r="P9947"/>
          <cell r="Q9947">
            <v>0</v>
          </cell>
        </row>
        <row r="9948">
          <cell r="N9948"/>
          <cell r="O9948"/>
          <cell r="P9948"/>
          <cell r="Q9948">
            <v>0</v>
          </cell>
        </row>
        <row r="9949">
          <cell r="N9949"/>
          <cell r="O9949"/>
          <cell r="P9949"/>
          <cell r="Q9949">
            <v>0</v>
          </cell>
        </row>
        <row r="9950">
          <cell r="N9950"/>
          <cell r="O9950"/>
          <cell r="P9950"/>
          <cell r="Q9950">
            <v>0</v>
          </cell>
        </row>
        <row r="9951">
          <cell r="N9951"/>
          <cell r="O9951"/>
          <cell r="P9951"/>
          <cell r="Q9951">
            <v>0</v>
          </cell>
        </row>
        <row r="9952">
          <cell r="N9952"/>
          <cell r="O9952"/>
          <cell r="P9952"/>
          <cell r="Q9952">
            <v>0</v>
          </cell>
        </row>
        <row r="9953">
          <cell r="N9953"/>
          <cell r="O9953"/>
          <cell r="P9953"/>
          <cell r="Q9953">
            <v>0</v>
          </cell>
        </row>
        <row r="9954">
          <cell r="N9954"/>
          <cell r="O9954"/>
          <cell r="P9954"/>
          <cell r="Q9954">
            <v>0</v>
          </cell>
        </row>
        <row r="9955">
          <cell r="N9955"/>
          <cell r="O9955"/>
          <cell r="P9955"/>
          <cell r="Q9955">
            <v>0</v>
          </cell>
        </row>
        <row r="9956">
          <cell r="N9956"/>
          <cell r="O9956"/>
          <cell r="P9956"/>
          <cell r="Q9956">
            <v>0</v>
          </cell>
        </row>
        <row r="9957">
          <cell r="N9957"/>
          <cell r="O9957"/>
          <cell r="P9957"/>
          <cell r="Q9957">
            <v>0</v>
          </cell>
        </row>
        <row r="9958">
          <cell r="N9958"/>
          <cell r="O9958"/>
          <cell r="P9958"/>
          <cell r="Q9958">
            <v>0</v>
          </cell>
        </row>
        <row r="9959">
          <cell r="N9959"/>
          <cell r="O9959"/>
          <cell r="P9959"/>
          <cell r="Q9959">
            <v>0</v>
          </cell>
        </row>
        <row r="9960">
          <cell r="N9960"/>
          <cell r="O9960"/>
          <cell r="P9960"/>
          <cell r="Q9960">
            <v>0</v>
          </cell>
        </row>
        <row r="9961">
          <cell r="N9961"/>
          <cell r="O9961"/>
          <cell r="P9961"/>
          <cell r="Q9961">
            <v>0</v>
          </cell>
        </row>
        <row r="9962">
          <cell r="N9962"/>
          <cell r="O9962"/>
          <cell r="P9962"/>
          <cell r="Q9962">
            <v>0</v>
          </cell>
        </row>
        <row r="9963">
          <cell r="N9963"/>
          <cell r="O9963"/>
          <cell r="P9963"/>
          <cell r="Q9963">
            <v>0</v>
          </cell>
        </row>
        <row r="9964">
          <cell r="N9964"/>
          <cell r="O9964"/>
          <cell r="P9964"/>
          <cell r="Q9964">
            <v>0</v>
          </cell>
        </row>
        <row r="9965">
          <cell r="N9965"/>
          <cell r="O9965"/>
          <cell r="P9965"/>
          <cell r="Q9965">
            <v>0</v>
          </cell>
        </row>
        <row r="9966">
          <cell r="N9966"/>
          <cell r="O9966"/>
          <cell r="P9966"/>
          <cell r="Q9966">
            <v>0</v>
          </cell>
        </row>
        <row r="9967">
          <cell r="N9967"/>
          <cell r="O9967"/>
          <cell r="P9967"/>
          <cell r="Q9967">
            <v>0</v>
          </cell>
        </row>
        <row r="9968">
          <cell r="N9968"/>
          <cell r="O9968"/>
          <cell r="P9968"/>
          <cell r="Q9968">
            <v>0</v>
          </cell>
        </row>
        <row r="9969">
          <cell r="N9969"/>
          <cell r="O9969"/>
          <cell r="P9969"/>
          <cell r="Q9969">
            <v>0</v>
          </cell>
        </row>
        <row r="9970">
          <cell r="N9970"/>
          <cell r="O9970"/>
          <cell r="P9970"/>
          <cell r="Q9970">
            <v>0</v>
          </cell>
        </row>
        <row r="9971">
          <cell r="N9971"/>
          <cell r="O9971"/>
          <cell r="P9971"/>
          <cell r="Q9971">
            <v>0</v>
          </cell>
        </row>
        <row r="9972">
          <cell r="N9972"/>
          <cell r="O9972"/>
          <cell r="P9972"/>
          <cell r="Q9972">
            <v>0</v>
          </cell>
        </row>
        <row r="9973">
          <cell r="N9973"/>
          <cell r="O9973"/>
          <cell r="P9973"/>
          <cell r="Q9973">
            <v>0</v>
          </cell>
        </row>
        <row r="9974">
          <cell r="N9974"/>
          <cell r="O9974"/>
          <cell r="P9974"/>
          <cell r="Q9974">
            <v>0</v>
          </cell>
        </row>
        <row r="9975">
          <cell r="N9975"/>
          <cell r="O9975"/>
          <cell r="P9975"/>
          <cell r="Q9975">
            <v>0</v>
          </cell>
        </row>
        <row r="9976">
          <cell r="N9976"/>
          <cell r="O9976"/>
          <cell r="P9976"/>
          <cell r="Q9976">
            <v>0</v>
          </cell>
        </row>
        <row r="9977">
          <cell r="N9977"/>
          <cell r="O9977"/>
          <cell r="P9977"/>
          <cell r="Q9977">
            <v>0</v>
          </cell>
        </row>
        <row r="9978">
          <cell r="N9978"/>
          <cell r="O9978"/>
          <cell r="P9978"/>
          <cell r="Q9978">
            <v>0</v>
          </cell>
        </row>
        <row r="9979">
          <cell r="N9979"/>
          <cell r="O9979"/>
          <cell r="P9979"/>
          <cell r="Q9979">
            <v>0</v>
          </cell>
        </row>
        <row r="9980">
          <cell r="N9980"/>
          <cell r="O9980"/>
          <cell r="P9980"/>
          <cell r="Q9980">
            <v>0</v>
          </cell>
        </row>
        <row r="9981">
          <cell r="N9981"/>
          <cell r="O9981"/>
          <cell r="P9981"/>
          <cell r="Q9981">
            <v>0</v>
          </cell>
        </row>
        <row r="9982">
          <cell r="N9982"/>
          <cell r="O9982"/>
          <cell r="P9982"/>
          <cell r="Q9982">
            <v>0</v>
          </cell>
        </row>
        <row r="9983">
          <cell r="N9983"/>
          <cell r="O9983"/>
          <cell r="P9983"/>
          <cell r="Q9983">
            <v>0</v>
          </cell>
        </row>
        <row r="9984">
          <cell r="N9984"/>
          <cell r="O9984"/>
          <cell r="P9984"/>
          <cell r="Q9984">
            <v>0</v>
          </cell>
        </row>
        <row r="9985">
          <cell r="N9985"/>
          <cell r="O9985"/>
          <cell r="P9985"/>
          <cell r="Q9985">
            <v>0</v>
          </cell>
        </row>
        <row r="9986">
          <cell r="N9986"/>
          <cell r="O9986"/>
          <cell r="P9986"/>
          <cell r="Q9986">
            <v>0</v>
          </cell>
        </row>
        <row r="9987">
          <cell r="N9987"/>
          <cell r="O9987"/>
          <cell r="P9987"/>
          <cell r="Q9987">
            <v>0</v>
          </cell>
        </row>
        <row r="9988">
          <cell r="N9988"/>
          <cell r="O9988"/>
          <cell r="P9988"/>
          <cell r="Q9988">
            <v>0</v>
          </cell>
        </row>
        <row r="9989">
          <cell r="N9989"/>
          <cell r="O9989"/>
          <cell r="P9989"/>
          <cell r="Q9989">
            <v>0</v>
          </cell>
        </row>
        <row r="9990">
          <cell r="N9990"/>
          <cell r="O9990"/>
          <cell r="P9990"/>
          <cell r="Q9990">
            <v>0</v>
          </cell>
        </row>
        <row r="9991">
          <cell r="N9991"/>
          <cell r="O9991"/>
          <cell r="P9991"/>
          <cell r="Q9991">
            <v>0</v>
          </cell>
        </row>
        <row r="9992">
          <cell r="N9992"/>
          <cell r="O9992"/>
          <cell r="P9992"/>
          <cell r="Q9992">
            <v>0</v>
          </cell>
        </row>
        <row r="9993">
          <cell r="N9993"/>
          <cell r="O9993"/>
          <cell r="P9993"/>
          <cell r="Q9993">
            <v>0</v>
          </cell>
        </row>
        <row r="9994">
          <cell r="N9994"/>
          <cell r="O9994"/>
          <cell r="P9994"/>
          <cell r="Q9994">
            <v>0</v>
          </cell>
        </row>
        <row r="9995">
          <cell r="N9995"/>
          <cell r="O9995"/>
          <cell r="P9995"/>
          <cell r="Q9995">
            <v>0</v>
          </cell>
        </row>
        <row r="9996">
          <cell r="N9996"/>
          <cell r="O9996"/>
          <cell r="P9996"/>
          <cell r="Q9996">
            <v>0</v>
          </cell>
        </row>
        <row r="9997">
          <cell r="N9997"/>
          <cell r="O9997"/>
          <cell r="P9997"/>
          <cell r="Q9997">
            <v>0</v>
          </cell>
        </row>
        <row r="9998">
          <cell r="N9998"/>
          <cell r="O9998"/>
          <cell r="P9998"/>
          <cell r="Q9998">
            <v>0</v>
          </cell>
        </row>
        <row r="9999">
          <cell r="N9999"/>
          <cell r="O9999"/>
          <cell r="P9999"/>
          <cell r="Q9999">
            <v>0</v>
          </cell>
        </row>
        <row r="10000">
          <cell r="N10000"/>
          <cell r="O10000"/>
          <cell r="P10000"/>
          <cell r="Q10000">
            <v>0</v>
          </cell>
        </row>
        <row r="10001">
          <cell r="N10001"/>
          <cell r="O10001"/>
          <cell r="P10001"/>
          <cell r="Q10001">
            <v>0</v>
          </cell>
        </row>
        <row r="10002">
          <cell r="N10002"/>
          <cell r="O10002"/>
          <cell r="P10002"/>
          <cell r="Q10002">
            <v>0</v>
          </cell>
        </row>
        <row r="10003">
          <cell r="N10003"/>
          <cell r="O10003"/>
          <cell r="P10003"/>
          <cell r="Q10003">
            <v>0</v>
          </cell>
        </row>
        <row r="10004">
          <cell r="N10004"/>
          <cell r="O10004"/>
          <cell r="P10004"/>
          <cell r="Q10004">
            <v>0</v>
          </cell>
        </row>
        <row r="10005">
          <cell r="N10005"/>
          <cell r="O10005"/>
          <cell r="P10005"/>
          <cell r="Q10005">
            <v>0</v>
          </cell>
        </row>
        <row r="10006">
          <cell r="N10006"/>
          <cell r="O10006"/>
          <cell r="P10006"/>
          <cell r="Q10006">
            <v>0</v>
          </cell>
        </row>
        <row r="10007">
          <cell r="N10007"/>
          <cell r="O10007"/>
          <cell r="P10007"/>
          <cell r="Q10007">
            <v>0</v>
          </cell>
        </row>
        <row r="10008">
          <cell r="N10008"/>
          <cell r="O10008"/>
          <cell r="P10008"/>
          <cell r="Q10008">
            <v>0</v>
          </cell>
        </row>
        <row r="10009">
          <cell r="N10009"/>
          <cell r="O10009"/>
          <cell r="P10009"/>
          <cell r="Q10009">
            <v>0</v>
          </cell>
        </row>
        <row r="10010">
          <cell r="N10010"/>
          <cell r="O10010"/>
          <cell r="P10010"/>
          <cell r="Q10010">
            <v>0</v>
          </cell>
        </row>
        <row r="10011">
          <cell r="N10011"/>
          <cell r="O10011"/>
          <cell r="P10011"/>
          <cell r="Q10011">
            <v>0</v>
          </cell>
        </row>
        <row r="10012">
          <cell r="N10012"/>
          <cell r="O10012"/>
          <cell r="P10012"/>
          <cell r="Q10012">
            <v>0</v>
          </cell>
        </row>
        <row r="10013">
          <cell r="N10013"/>
          <cell r="O10013"/>
          <cell r="P10013"/>
          <cell r="Q10013">
            <v>0</v>
          </cell>
        </row>
        <row r="10014">
          <cell r="N10014"/>
          <cell r="O10014"/>
          <cell r="P10014"/>
          <cell r="Q10014">
            <v>0</v>
          </cell>
        </row>
        <row r="10015">
          <cell r="N10015"/>
          <cell r="O10015"/>
          <cell r="P10015"/>
          <cell r="Q10015">
            <v>0</v>
          </cell>
        </row>
        <row r="10016">
          <cell r="N10016"/>
          <cell r="O10016"/>
          <cell r="P10016"/>
          <cell r="Q10016">
            <v>0</v>
          </cell>
        </row>
        <row r="10017">
          <cell r="N10017"/>
          <cell r="O10017"/>
          <cell r="P10017"/>
          <cell r="Q10017">
            <v>0</v>
          </cell>
        </row>
        <row r="10018">
          <cell r="N10018"/>
          <cell r="O10018"/>
          <cell r="P10018"/>
          <cell r="Q10018">
            <v>0</v>
          </cell>
        </row>
        <row r="10019">
          <cell r="N10019"/>
          <cell r="O10019"/>
          <cell r="P10019"/>
          <cell r="Q10019">
            <v>0</v>
          </cell>
        </row>
        <row r="10020">
          <cell r="N10020"/>
          <cell r="O10020"/>
          <cell r="P10020"/>
          <cell r="Q10020">
            <v>0</v>
          </cell>
        </row>
        <row r="10021">
          <cell r="N10021"/>
          <cell r="O10021"/>
          <cell r="P10021"/>
          <cell r="Q10021">
            <v>0</v>
          </cell>
        </row>
        <row r="10022">
          <cell r="N10022"/>
          <cell r="O10022"/>
          <cell r="P10022"/>
          <cell r="Q10022">
            <v>0</v>
          </cell>
        </row>
        <row r="10023">
          <cell r="N10023"/>
          <cell r="O10023"/>
          <cell r="P10023"/>
          <cell r="Q10023">
            <v>0</v>
          </cell>
        </row>
        <row r="10024">
          <cell r="N10024"/>
          <cell r="O10024"/>
          <cell r="P10024"/>
          <cell r="Q10024">
            <v>0</v>
          </cell>
        </row>
        <row r="10025">
          <cell r="N10025"/>
          <cell r="O10025"/>
          <cell r="P10025"/>
          <cell r="Q10025">
            <v>0</v>
          </cell>
        </row>
        <row r="10026">
          <cell r="N10026"/>
          <cell r="O10026"/>
          <cell r="P10026"/>
          <cell r="Q10026">
            <v>0</v>
          </cell>
        </row>
        <row r="10027">
          <cell r="N10027"/>
          <cell r="O10027"/>
          <cell r="P10027"/>
          <cell r="Q10027">
            <v>0</v>
          </cell>
        </row>
        <row r="10028">
          <cell r="N10028"/>
          <cell r="O10028"/>
          <cell r="P10028"/>
          <cell r="Q10028">
            <v>0</v>
          </cell>
        </row>
        <row r="10029">
          <cell r="N10029"/>
          <cell r="O10029"/>
          <cell r="P10029"/>
          <cell r="Q10029">
            <v>0</v>
          </cell>
        </row>
        <row r="10030">
          <cell r="N10030"/>
          <cell r="O10030"/>
          <cell r="P10030"/>
          <cell r="Q10030">
            <v>0</v>
          </cell>
        </row>
        <row r="10031">
          <cell r="N10031"/>
          <cell r="O10031"/>
          <cell r="P10031"/>
          <cell r="Q10031">
            <v>0</v>
          </cell>
        </row>
        <row r="10032">
          <cell r="N10032"/>
          <cell r="O10032"/>
          <cell r="P10032"/>
          <cell r="Q10032">
            <v>0</v>
          </cell>
        </row>
        <row r="10033">
          <cell r="N10033"/>
          <cell r="O10033"/>
          <cell r="P10033"/>
          <cell r="Q10033">
            <v>0</v>
          </cell>
        </row>
        <row r="10034">
          <cell r="N10034"/>
          <cell r="O10034"/>
          <cell r="P10034"/>
          <cell r="Q10034">
            <v>0</v>
          </cell>
        </row>
        <row r="10035">
          <cell r="N10035"/>
          <cell r="O10035"/>
          <cell r="P10035"/>
          <cell r="Q10035">
            <v>0</v>
          </cell>
        </row>
        <row r="10036">
          <cell r="N10036"/>
          <cell r="O10036"/>
          <cell r="P10036"/>
          <cell r="Q10036">
            <v>0</v>
          </cell>
        </row>
        <row r="10037">
          <cell r="N10037"/>
          <cell r="O10037"/>
          <cell r="P10037"/>
          <cell r="Q10037">
            <v>0</v>
          </cell>
        </row>
        <row r="10038">
          <cell r="N10038"/>
          <cell r="O10038"/>
          <cell r="P10038"/>
          <cell r="Q10038">
            <v>0</v>
          </cell>
        </row>
        <row r="10039">
          <cell r="N10039"/>
          <cell r="O10039"/>
          <cell r="P10039"/>
          <cell r="Q10039">
            <v>0</v>
          </cell>
        </row>
        <row r="10040">
          <cell r="N10040"/>
          <cell r="O10040"/>
          <cell r="P10040"/>
          <cell r="Q10040">
            <v>0</v>
          </cell>
        </row>
        <row r="10041">
          <cell r="N10041"/>
          <cell r="O10041"/>
          <cell r="P10041"/>
          <cell r="Q10041">
            <v>0</v>
          </cell>
        </row>
        <row r="10042">
          <cell r="N10042"/>
          <cell r="O10042"/>
          <cell r="P10042"/>
          <cell r="Q10042">
            <v>0</v>
          </cell>
        </row>
        <row r="10043">
          <cell r="N10043"/>
          <cell r="O10043"/>
          <cell r="P10043"/>
          <cell r="Q10043">
            <v>0</v>
          </cell>
        </row>
        <row r="10044">
          <cell r="N10044"/>
          <cell r="O10044"/>
          <cell r="P10044"/>
          <cell r="Q10044">
            <v>0</v>
          </cell>
        </row>
        <row r="10045">
          <cell r="N10045"/>
          <cell r="O10045"/>
          <cell r="P10045"/>
          <cell r="Q10045">
            <v>0</v>
          </cell>
        </row>
        <row r="10046">
          <cell r="N10046"/>
          <cell r="O10046"/>
          <cell r="P10046"/>
          <cell r="Q10046">
            <v>0</v>
          </cell>
        </row>
        <row r="10047">
          <cell r="N10047"/>
          <cell r="O10047"/>
          <cell r="P10047"/>
          <cell r="Q10047">
            <v>0</v>
          </cell>
        </row>
        <row r="10048">
          <cell r="N10048"/>
          <cell r="O10048"/>
          <cell r="P10048"/>
          <cell r="Q10048">
            <v>0</v>
          </cell>
        </row>
        <row r="10049">
          <cell r="N10049"/>
          <cell r="O10049"/>
          <cell r="P10049"/>
          <cell r="Q10049">
            <v>0</v>
          </cell>
        </row>
        <row r="10050">
          <cell r="N10050"/>
          <cell r="O10050"/>
          <cell r="P10050"/>
          <cell r="Q10050">
            <v>0</v>
          </cell>
        </row>
        <row r="10051">
          <cell r="N10051"/>
          <cell r="O10051"/>
          <cell r="P10051"/>
          <cell r="Q10051">
            <v>0</v>
          </cell>
        </row>
        <row r="10052">
          <cell r="N10052"/>
          <cell r="O10052"/>
          <cell r="P10052"/>
          <cell r="Q10052">
            <v>0</v>
          </cell>
        </row>
        <row r="10053">
          <cell r="N10053"/>
          <cell r="O10053"/>
          <cell r="P10053"/>
          <cell r="Q10053">
            <v>0</v>
          </cell>
        </row>
        <row r="10054">
          <cell r="N10054"/>
          <cell r="O10054"/>
          <cell r="P10054"/>
          <cell r="Q10054">
            <v>0</v>
          </cell>
        </row>
        <row r="10055">
          <cell r="N10055"/>
          <cell r="O10055"/>
          <cell r="P10055"/>
          <cell r="Q10055">
            <v>0</v>
          </cell>
        </row>
        <row r="10056">
          <cell r="N10056"/>
          <cell r="O10056"/>
          <cell r="P10056"/>
          <cell r="Q10056">
            <v>0</v>
          </cell>
        </row>
        <row r="10057">
          <cell r="N10057"/>
          <cell r="O10057"/>
          <cell r="P10057"/>
          <cell r="Q10057">
            <v>0</v>
          </cell>
        </row>
        <row r="10058">
          <cell r="N10058"/>
          <cell r="O10058"/>
          <cell r="P10058"/>
          <cell r="Q10058">
            <v>0</v>
          </cell>
        </row>
        <row r="10059">
          <cell r="N10059"/>
          <cell r="O10059"/>
          <cell r="P10059"/>
          <cell r="Q10059">
            <v>0</v>
          </cell>
        </row>
        <row r="10060">
          <cell r="N10060"/>
          <cell r="O10060"/>
          <cell r="P10060"/>
          <cell r="Q10060">
            <v>0</v>
          </cell>
        </row>
        <row r="10061">
          <cell r="N10061"/>
          <cell r="O10061"/>
          <cell r="P10061"/>
          <cell r="Q10061">
            <v>0</v>
          </cell>
        </row>
        <row r="10062">
          <cell r="N10062"/>
          <cell r="O10062"/>
          <cell r="P10062"/>
          <cell r="Q10062">
            <v>0</v>
          </cell>
        </row>
        <row r="10063">
          <cell r="N10063"/>
          <cell r="O10063"/>
          <cell r="P10063"/>
          <cell r="Q10063">
            <v>0</v>
          </cell>
        </row>
        <row r="10064">
          <cell r="N10064"/>
          <cell r="O10064"/>
          <cell r="P10064"/>
          <cell r="Q10064">
            <v>0</v>
          </cell>
        </row>
        <row r="10065">
          <cell r="N10065"/>
          <cell r="O10065"/>
          <cell r="P10065"/>
          <cell r="Q10065">
            <v>0</v>
          </cell>
        </row>
        <row r="10066">
          <cell r="N10066"/>
          <cell r="O10066"/>
          <cell r="P10066"/>
          <cell r="Q10066">
            <v>0</v>
          </cell>
        </row>
        <row r="10067">
          <cell r="N10067"/>
          <cell r="O10067"/>
          <cell r="P10067"/>
          <cell r="Q10067">
            <v>0</v>
          </cell>
        </row>
        <row r="10068">
          <cell r="N10068"/>
          <cell r="O10068"/>
          <cell r="P10068"/>
          <cell r="Q10068">
            <v>0</v>
          </cell>
        </row>
        <row r="10069">
          <cell r="N10069"/>
          <cell r="O10069"/>
          <cell r="P10069"/>
          <cell r="Q10069">
            <v>0</v>
          </cell>
        </row>
        <row r="10070">
          <cell r="N10070"/>
          <cell r="O10070"/>
          <cell r="P10070"/>
          <cell r="Q10070">
            <v>0</v>
          </cell>
        </row>
        <row r="10071">
          <cell r="N10071"/>
          <cell r="O10071"/>
          <cell r="P10071"/>
          <cell r="Q10071">
            <v>0</v>
          </cell>
        </row>
        <row r="10072">
          <cell r="N10072"/>
          <cell r="O10072"/>
          <cell r="P10072"/>
          <cell r="Q10072">
            <v>0</v>
          </cell>
        </row>
        <row r="10073">
          <cell r="N10073"/>
          <cell r="O10073"/>
          <cell r="P10073"/>
          <cell r="Q10073">
            <v>0</v>
          </cell>
        </row>
        <row r="10074">
          <cell r="N10074"/>
          <cell r="O10074"/>
          <cell r="P10074"/>
          <cell r="Q10074">
            <v>0</v>
          </cell>
        </row>
        <row r="10075">
          <cell r="N10075"/>
          <cell r="O10075"/>
          <cell r="P10075"/>
          <cell r="Q10075">
            <v>0</v>
          </cell>
        </row>
        <row r="10076">
          <cell r="N10076"/>
          <cell r="O10076"/>
          <cell r="P10076"/>
          <cell r="Q10076">
            <v>0</v>
          </cell>
        </row>
        <row r="10077">
          <cell r="N10077"/>
          <cell r="O10077"/>
          <cell r="P10077"/>
          <cell r="Q10077">
            <v>0</v>
          </cell>
        </row>
        <row r="10078">
          <cell r="N10078"/>
          <cell r="O10078"/>
          <cell r="P10078"/>
          <cell r="Q10078">
            <v>0</v>
          </cell>
        </row>
        <row r="10079">
          <cell r="N10079"/>
          <cell r="O10079"/>
          <cell r="P10079"/>
          <cell r="Q10079">
            <v>0</v>
          </cell>
        </row>
        <row r="10080">
          <cell r="N10080"/>
          <cell r="O10080"/>
          <cell r="P10080"/>
          <cell r="Q10080">
            <v>0</v>
          </cell>
        </row>
        <row r="10081">
          <cell r="N10081"/>
          <cell r="O10081"/>
          <cell r="P10081"/>
          <cell r="Q10081">
            <v>0</v>
          </cell>
        </row>
        <row r="10082">
          <cell r="N10082"/>
          <cell r="O10082"/>
          <cell r="P10082"/>
          <cell r="Q10082">
            <v>0</v>
          </cell>
        </row>
        <row r="10083">
          <cell r="N10083"/>
          <cell r="O10083"/>
          <cell r="P10083"/>
          <cell r="Q10083">
            <v>0</v>
          </cell>
        </row>
        <row r="10084">
          <cell r="N10084"/>
          <cell r="O10084"/>
          <cell r="P10084"/>
          <cell r="Q10084">
            <v>0</v>
          </cell>
        </row>
        <row r="10085">
          <cell r="N10085"/>
          <cell r="O10085"/>
          <cell r="P10085"/>
          <cell r="Q10085">
            <v>0</v>
          </cell>
        </row>
        <row r="10086">
          <cell r="N10086"/>
          <cell r="O10086"/>
          <cell r="P10086"/>
          <cell r="Q10086">
            <v>0</v>
          </cell>
        </row>
        <row r="10087">
          <cell r="N10087"/>
          <cell r="O10087"/>
          <cell r="P10087"/>
          <cell r="Q10087">
            <v>0</v>
          </cell>
        </row>
        <row r="10088">
          <cell r="N10088"/>
          <cell r="O10088"/>
          <cell r="P10088"/>
          <cell r="Q10088">
            <v>0</v>
          </cell>
        </row>
        <row r="10089">
          <cell r="N10089"/>
          <cell r="O10089"/>
          <cell r="P10089"/>
          <cell r="Q10089">
            <v>0</v>
          </cell>
        </row>
        <row r="10090">
          <cell r="N10090"/>
          <cell r="O10090"/>
          <cell r="P10090"/>
          <cell r="Q10090">
            <v>0</v>
          </cell>
        </row>
        <row r="10091">
          <cell r="N10091"/>
          <cell r="O10091"/>
          <cell r="P10091"/>
          <cell r="Q10091">
            <v>0</v>
          </cell>
        </row>
        <row r="10092">
          <cell r="N10092"/>
          <cell r="O10092"/>
          <cell r="P10092"/>
          <cell r="Q10092">
            <v>0</v>
          </cell>
        </row>
        <row r="10093">
          <cell r="N10093"/>
          <cell r="O10093"/>
          <cell r="P10093"/>
          <cell r="Q10093">
            <v>0</v>
          </cell>
        </row>
        <row r="10094">
          <cell r="N10094"/>
          <cell r="O10094"/>
          <cell r="P10094"/>
          <cell r="Q10094">
            <v>0</v>
          </cell>
        </row>
        <row r="10095">
          <cell r="N10095"/>
          <cell r="O10095"/>
          <cell r="P10095"/>
          <cell r="Q10095">
            <v>0</v>
          </cell>
        </row>
        <row r="10096">
          <cell r="N10096"/>
          <cell r="O10096"/>
          <cell r="P10096"/>
          <cell r="Q10096">
            <v>0</v>
          </cell>
        </row>
        <row r="10097">
          <cell r="N10097"/>
          <cell r="O10097"/>
          <cell r="P10097"/>
          <cell r="Q10097">
            <v>0</v>
          </cell>
        </row>
        <row r="10098">
          <cell r="N10098"/>
          <cell r="O10098"/>
          <cell r="P10098"/>
          <cell r="Q10098">
            <v>0</v>
          </cell>
        </row>
        <row r="10099">
          <cell r="N10099"/>
          <cell r="O10099"/>
          <cell r="P10099"/>
          <cell r="Q10099">
            <v>0</v>
          </cell>
        </row>
        <row r="10100">
          <cell r="N10100"/>
          <cell r="O10100"/>
          <cell r="P10100"/>
          <cell r="Q10100">
            <v>0</v>
          </cell>
        </row>
        <row r="10101">
          <cell r="N10101"/>
          <cell r="O10101"/>
          <cell r="P10101"/>
          <cell r="Q10101">
            <v>0</v>
          </cell>
        </row>
        <row r="10102">
          <cell r="N10102"/>
          <cell r="O10102"/>
          <cell r="P10102"/>
          <cell r="Q10102">
            <v>0</v>
          </cell>
        </row>
        <row r="10103">
          <cell r="N10103"/>
          <cell r="O10103"/>
          <cell r="P10103"/>
          <cell r="Q10103">
            <v>0</v>
          </cell>
        </row>
        <row r="10104">
          <cell r="N10104"/>
          <cell r="O10104"/>
          <cell r="P10104"/>
          <cell r="Q10104">
            <v>0</v>
          </cell>
        </row>
        <row r="10105">
          <cell r="N10105"/>
          <cell r="O10105"/>
          <cell r="P10105"/>
          <cell r="Q10105">
            <v>0</v>
          </cell>
        </row>
        <row r="10106">
          <cell r="N10106"/>
          <cell r="O10106"/>
          <cell r="P10106"/>
          <cell r="Q10106">
            <v>0</v>
          </cell>
        </row>
        <row r="10107">
          <cell r="N10107"/>
          <cell r="O10107"/>
          <cell r="P10107"/>
          <cell r="Q10107">
            <v>0</v>
          </cell>
        </row>
        <row r="10108">
          <cell r="N10108"/>
          <cell r="O10108"/>
          <cell r="P10108"/>
          <cell r="Q10108">
            <v>0</v>
          </cell>
        </row>
        <row r="10109">
          <cell r="N10109"/>
          <cell r="O10109"/>
          <cell r="P10109"/>
          <cell r="Q10109">
            <v>0</v>
          </cell>
        </row>
        <row r="10110">
          <cell r="N10110"/>
          <cell r="O10110"/>
          <cell r="P10110"/>
          <cell r="Q10110">
            <v>0</v>
          </cell>
        </row>
        <row r="10111">
          <cell r="N10111"/>
          <cell r="O10111"/>
          <cell r="P10111"/>
          <cell r="Q10111">
            <v>0</v>
          </cell>
        </row>
        <row r="10112">
          <cell r="N10112"/>
          <cell r="O10112"/>
          <cell r="P10112"/>
          <cell r="Q10112">
            <v>0</v>
          </cell>
        </row>
        <row r="10113">
          <cell r="N10113"/>
          <cell r="O10113"/>
          <cell r="P10113"/>
          <cell r="Q10113">
            <v>0</v>
          </cell>
        </row>
        <row r="10114">
          <cell r="N10114"/>
          <cell r="O10114"/>
          <cell r="P10114"/>
          <cell r="Q10114">
            <v>0</v>
          </cell>
        </row>
        <row r="10115">
          <cell r="N10115"/>
          <cell r="O10115"/>
          <cell r="P10115"/>
          <cell r="Q10115">
            <v>0</v>
          </cell>
        </row>
        <row r="10116">
          <cell r="N10116"/>
          <cell r="O10116"/>
          <cell r="P10116"/>
          <cell r="Q10116">
            <v>0</v>
          </cell>
        </row>
        <row r="10117">
          <cell r="N10117"/>
          <cell r="O10117"/>
          <cell r="P10117"/>
          <cell r="Q10117">
            <v>0</v>
          </cell>
        </row>
        <row r="10118">
          <cell r="N10118"/>
          <cell r="O10118"/>
          <cell r="P10118"/>
          <cell r="Q10118">
            <v>0</v>
          </cell>
        </row>
        <row r="10119">
          <cell r="N10119"/>
          <cell r="O10119"/>
          <cell r="P10119"/>
          <cell r="Q10119">
            <v>0</v>
          </cell>
        </row>
        <row r="10120">
          <cell r="N10120"/>
          <cell r="O10120"/>
          <cell r="P10120"/>
          <cell r="Q10120">
            <v>0</v>
          </cell>
        </row>
        <row r="10121">
          <cell r="N10121"/>
          <cell r="O10121"/>
          <cell r="P10121"/>
          <cell r="Q10121">
            <v>0</v>
          </cell>
        </row>
        <row r="10122">
          <cell r="N10122"/>
          <cell r="O10122"/>
          <cell r="P10122"/>
          <cell r="Q10122">
            <v>0</v>
          </cell>
        </row>
        <row r="10123">
          <cell r="N10123"/>
          <cell r="O10123"/>
          <cell r="P10123"/>
          <cell r="Q10123">
            <v>0</v>
          </cell>
        </row>
        <row r="10124">
          <cell r="N10124"/>
          <cell r="O10124"/>
          <cell r="P10124"/>
          <cell r="Q10124">
            <v>0</v>
          </cell>
        </row>
        <row r="10125">
          <cell r="N10125"/>
          <cell r="O10125"/>
          <cell r="P10125"/>
          <cell r="Q10125">
            <v>0</v>
          </cell>
        </row>
        <row r="10126">
          <cell r="N10126"/>
          <cell r="O10126"/>
          <cell r="P10126"/>
          <cell r="Q10126">
            <v>0</v>
          </cell>
        </row>
        <row r="10127">
          <cell r="N10127"/>
          <cell r="O10127"/>
          <cell r="P10127"/>
          <cell r="Q10127">
            <v>0</v>
          </cell>
        </row>
        <row r="10128">
          <cell r="N10128"/>
          <cell r="O10128"/>
          <cell r="P10128"/>
          <cell r="Q10128">
            <v>0</v>
          </cell>
        </row>
        <row r="10129">
          <cell r="N10129"/>
          <cell r="O10129"/>
          <cell r="P10129"/>
          <cell r="Q10129">
            <v>0</v>
          </cell>
        </row>
        <row r="10130">
          <cell r="N10130"/>
          <cell r="O10130"/>
          <cell r="P10130"/>
          <cell r="Q10130">
            <v>0</v>
          </cell>
        </row>
        <row r="10131">
          <cell r="N10131"/>
          <cell r="O10131"/>
          <cell r="P10131"/>
          <cell r="Q10131">
            <v>0</v>
          </cell>
        </row>
        <row r="10132">
          <cell r="N10132"/>
          <cell r="O10132"/>
          <cell r="P10132"/>
          <cell r="Q10132">
            <v>0</v>
          </cell>
        </row>
        <row r="10133">
          <cell r="N10133"/>
          <cell r="O10133"/>
          <cell r="P10133"/>
          <cell r="Q10133">
            <v>0</v>
          </cell>
        </row>
        <row r="10134">
          <cell r="N10134"/>
          <cell r="O10134"/>
          <cell r="P10134"/>
          <cell r="Q10134">
            <v>0</v>
          </cell>
        </row>
        <row r="10135">
          <cell r="N10135"/>
          <cell r="O10135"/>
          <cell r="P10135"/>
          <cell r="Q10135">
            <v>0</v>
          </cell>
        </row>
        <row r="10136">
          <cell r="N10136"/>
          <cell r="O10136"/>
          <cell r="P10136"/>
          <cell r="Q10136">
            <v>0</v>
          </cell>
        </row>
        <row r="10137">
          <cell r="N10137"/>
          <cell r="O10137"/>
          <cell r="P10137"/>
          <cell r="Q10137">
            <v>0</v>
          </cell>
        </row>
        <row r="10138">
          <cell r="N10138"/>
          <cell r="O10138"/>
          <cell r="P10138"/>
          <cell r="Q10138">
            <v>0</v>
          </cell>
        </row>
        <row r="10139">
          <cell r="N10139"/>
          <cell r="O10139"/>
          <cell r="P10139"/>
          <cell r="Q10139">
            <v>0</v>
          </cell>
        </row>
        <row r="10140">
          <cell r="N10140"/>
          <cell r="O10140"/>
          <cell r="P10140"/>
          <cell r="Q10140">
            <v>0</v>
          </cell>
        </row>
        <row r="10141">
          <cell r="N10141"/>
          <cell r="O10141"/>
          <cell r="P10141"/>
          <cell r="Q10141">
            <v>0</v>
          </cell>
        </row>
        <row r="10142">
          <cell r="N10142"/>
          <cell r="O10142"/>
          <cell r="P10142"/>
          <cell r="Q10142">
            <v>0</v>
          </cell>
        </row>
        <row r="10143">
          <cell r="N10143"/>
          <cell r="O10143"/>
          <cell r="P10143"/>
          <cell r="Q10143">
            <v>0</v>
          </cell>
        </row>
        <row r="10144">
          <cell r="N10144"/>
          <cell r="O10144"/>
          <cell r="P10144"/>
          <cell r="Q10144">
            <v>0</v>
          </cell>
        </row>
        <row r="10145">
          <cell r="N10145"/>
          <cell r="O10145"/>
          <cell r="P10145"/>
          <cell r="Q10145">
            <v>0</v>
          </cell>
        </row>
        <row r="10146">
          <cell r="N10146"/>
          <cell r="O10146"/>
          <cell r="P10146"/>
          <cell r="Q10146">
            <v>0</v>
          </cell>
        </row>
        <row r="10147">
          <cell r="N10147"/>
          <cell r="O10147"/>
          <cell r="P10147"/>
          <cell r="Q10147">
            <v>0</v>
          </cell>
        </row>
        <row r="10148">
          <cell r="N10148"/>
          <cell r="O10148"/>
          <cell r="P10148"/>
          <cell r="Q10148">
            <v>0</v>
          </cell>
        </row>
        <row r="10149">
          <cell r="N10149"/>
          <cell r="O10149"/>
          <cell r="P10149"/>
          <cell r="Q10149">
            <v>0</v>
          </cell>
        </row>
        <row r="10150">
          <cell r="N10150"/>
          <cell r="O10150"/>
          <cell r="P10150"/>
          <cell r="Q10150">
            <v>0</v>
          </cell>
        </row>
        <row r="10151">
          <cell r="N10151"/>
          <cell r="O10151"/>
          <cell r="P10151"/>
          <cell r="Q10151">
            <v>0</v>
          </cell>
        </row>
        <row r="10152">
          <cell r="N10152"/>
          <cell r="O10152"/>
          <cell r="P10152"/>
          <cell r="Q10152">
            <v>0</v>
          </cell>
        </row>
        <row r="10153">
          <cell r="N10153"/>
          <cell r="O10153"/>
          <cell r="P10153"/>
          <cell r="Q10153">
            <v>0</v>
          </cell>
        </row>
        <row r="10154">
          <cell r="N10154"/>
          <cell r="O10154"/>
          <cell r="P10154"/>
          <cell r="Q10154">
            <v>0</v>
          </cell>
        </row>
        <row r="10155">
          <cell r="N10155"/>
          <cell r="O10155"/>
          <cell r="P10155"/>
          <cell r="Q10155">
            <v>0</v>
          </cell>
        </row>
        <row r="10156">
          <cell r="N10156"/>
          <cell r="O10156"/>
          <cell r="P10156"/>
          <cell r="Q10156">
            <v>0</v>
          </cell>
        </row>
        <row r="10157">
          <cell r="N10157"/>
          <cell r="O10157"/>
          <cell r="P10157"/>
          <cell r="Q10157">
            <v>0</v>
          </cell>
        </row>
        <row r="10158">
          <cell r="N10158"/>
          <cell r="O10158"/>
          <cell r="P10158"/>
          <cell r="Q10158">
            <v>0</v>
          </cell>
        </row>
        <row r="10159">
          <cell r="N10159"/>
          <cell r="O10159"/>
          <cell r="P10159"/>
          <cell r="Q10159">
            <v>0</v>
          </cell>
        </row>
        <row r="10160">
          <cell r="N10160"/>
          <cell r="O10160"/>
          <cell r="P10160"/>
          <cell r="Q10160">
            <v>0</v>
          </cell>
        </row>
        <row r="10161">
          <cell r="N10161"/>
          <cell r="O10161"/>
          <cell r="P10161"/>
          <cell r="Q10161">
            <v>0</v>
          </cell>
        </row>
        <row r="10162">
          <cell r="N10162"/>
          <cell r="O10162"/>
          <cell r="P10162"/>
          <cell r="Q10162">
            <v>0</v>
          </cell>
        </row>
        <row r="10163">
          <cell r="N10163"/>
          <cell r="O10163"/>
          <cell r="P10163"/>
          <cell r="Q10163">
            <v>0</v>
          </cell>
        </row>
        <row r="10164">
          <cell r="N10164"/>
          <cell r="O10164"/>
          <cell r="P10164"/>
          <cell r="Q10164">
            <v>0</v>
          </cell>
        </row>
        <row r="10165">
          <cell r="N10165"/>
          <cell r="O10165"/>
          <cell r="P10165"/>
          <cell r="Q10165">
            <v>0</v>
          </cell>
        </row>
        <row r="10166">
          <cell r="N10166"/>
          <cell r="O10166"/>
          <cell r="P10166"/>
          <cell r="Q10166">
            <v>0</v>
          </cell>
        </row>
        <row r="10167">
          <cell r="N10167"/>
          <cell r="O10167"/>
          <cell r="P10167"/>
          <cell r="Q10167">
            <v>0</v>
          </cell>
        </row>
        <row r="10168">
          <cell r="N10168"/>
          <cell r="O10168"/>
          <cell r="P10168"/>
          <cell r="Q10168">
            <v>0</v>
          </cell>
        </row>
        <row r="10169">
          <cell r="N10169"/>
          <cell r="O10169"/>
          <cell r="P10169"/>
          <cell r="Q10169">
            <v>0</v>
          </cell>
        </row>
        <row r="10170">
          <cell r="N10170"/>
          <cell r="O10170"/>
          <cell r="P10170"/>
          <cell r="Q10170">
            <v>0</v>
          </cell>
        </row>
        <row r="10171">
          <cell r="N10171"/>
          <cell r="O10171"/>
          <cell r="P10171"/>
          <cell r="Q10171">
            <v>0</v>
          </cell>
        </row>
        <row r="10172">
          <cell r="N10172"/>
          <cell r="O10172"/>
          <cell r="P10172"/>
          <cell r="Q10172">
            <v>0</v>
          </cell>
        </row>
        <row r="10173">
          <cell r="N10173"/>
          <cell r="O10173"/>
          <cell r="P10173"/>
          <cell r="Q10173">
            <v>0</v>
          </cell>
        </row>
        <row r="10174">
          <cell r="N10174"/>
          <cell r="O10174"/>
          <cell r="P10174"/>
          <cell r="Q10174">
            <v>0</v>
          </cell>
        </row>
        <row r="10175">
          <cell r="N10175"/>
          <cell r="O10175"/>
          <cell r="P10175"/>
          <cell r="Q10175">
            <v>0</v>
          </cell>
        </row>
        <row r="10176">
          <cell r="N10176"/>
          <cell r="O10176"/>
          <cell r="P10176"/>
          <cell r="Q10176">
            <v>0</v>
          </cell>
        </row>
        <row r="10177">
          <cell r="N10177"/>
          <cell r="O10177"/>
          <cell r="P10177"/>
          <cell r="Q10177">
            <v>0</v>
          </cell>
        </row>
        <row r="10178">
          <cell r="N10178"/>
          <cell r="O10178"/>
          <cell r="P10178"/>
          <cell r="Q10178">
            <v>0</v>
          </cell>
        </row>
        <row r="10179">
          <cell r="N10179"/>
          <cell r="O10179"/>
          <cell r="P10179"/>
          <cell r="Q10179">
            <v>0</v>
          </cell>
        </row>
        <row r="10180">
          <cell r="N10180"/>
          <cell r="O10180"/>
          <cell r="P10180"/>
          <cell r="Q10180">
            <v>0</v>
          </cell>
        </row>
        <row r="10181">
          <cell r="N10181"/>
          <cell r="O10181"/>
          <cell r="P10181"/>
          <cell r="Q10181">
            <v>0</v>
          </cell>
        </row>
        <row r="10182">
          <cell r="N10182"/>
          <cell r="O10182"/>
          <cell r="P10182"/>
          <cell r="Q10182">
            <v>0</v>
          </cell>
        </row>
        <row r="10183">
          <cell r="N10183"/>
          <cell r="O10183"/>
          <cell r="P10183"/>
          <cell r="Q10183">
            <v>0</v>
          </cell>
        </row>
        <row r="10184">
          <cell r="N10184"/>
          <cell r="O10184"/>
          <cell r="P10184"/>
          <cell r="Q10184">
            <v>0</v>
          </cell>
        </row>
        <row r="10185">
          <cell r="N10185"/>
          <cell r="O10185"/>
          <cell r="P10185"/>
          <cell r="Q10185">
            <v>0</v>
          </cell>
        </row>
        <row r="10186">
          <cell r="N10186"/>
          <cell r="O10186"/>
          <cell r="P10186"/>
          <cell r="Q10186">
            <v>0</v>
          </cell>
        </row>
        <row r="10187">
          <cell r="N10187"/>
          <cell r="O10187"/>
          <cell r="P10187"/>
          <cell r="Q10187">
            <v>0</v>
          </cell>
        </row>
        <row r="10188">
          <cell r="N10188"/>
          <cell r="O10188"/>
          <cell r="P10188"/>
          <cell r="Q10188">
            <v>0</v>
          </cell>
        </row>
        <row r="10189">
          <cell r="N10189"/>
          <cell r="O10189"/>
          <cell r="P10189"/>
          <cell r="Q10189">
            <v>0</v>
          </cell>
        </row>
        <row r="10190">
          <cell r="N10190"/>
          <cell r="O10190"/>
          <cell r="P10190"/>
          <cell r="Q10190">
            <v>0</v>
          </cell>
        </row>
        <row r="10191">
          <cell r="N10191"/>
          <cell r="O10191"/>
          <cell r="P10191"/>
          <cell r="Q10191">
            <v>0</v>
          </cell>
        </row>
        <row r="10192">
          <cell r="N10192"/>
          <cell r="O10192"/>
          <cell r="P10192"/>
          <cell r="Q10192">
            <v>0</v>
          </cell>
        </row>
        <row r="10193">
          <cell r="N10193"/>
          <cell r="O10193"/>
          <cell r="P10193"/>
          <cell r="Q10193">
            <v>0</v>
          </cell>
        </row>
        <row r="10194">
          <cell r="N10194"/>
          <cell r="O10194"/>
          <cell r="P10194"/>
          <cell r="Q10194">
            <v>0</v>
          </cell>
        </row>
        <row r="10195">
          <cell r="N10195"/>
          <cell r="O10195"/>
          <cell r="P10195"/>
          <cell r="Q10195">
            <v>0</v>
          </cell>
        </row>
        <row r="10196">
          <cell r="N10196"/>
          <cell r="O10196"/>
          <cell r="P10196"/>
          <cell r="Q10196">
            <v>0</v>
          </cell>
        </row>
        <row r="10197">
          <cell r="N10197"/>
          <cell r="O10197"/>
          <cell r="P10197"/>
          <cell r="Q10197">
            <v>0</v>
          </cell>
        </row>
        <row r="10198">
          <cell r="N10198"/>
          <cell r="O10198"/>
          <cell r="P10198"/>
          <cell r="Q10198">
            <v>0</v>
          </cell>
        </row>
        <row r="10199">
          <cell r="N10199"/>
          <cell r="O10199"/>
          <cell r="P10199"/>
          <cell r="Q10199">
            <v>0</v>
          </cell>
        </row>
        <row r="10200">
          <cell r="N10200"/>
          <cell r="O10200"/>
          <cell r="P10200"/>
          <cell r="Q10200">
            <v>0</v>
          </cell>
        </row>
        <row r="10201">
          <cell r="N10201"/>
          <cell r="O10201"/>
          <cell r="P10201"/>
          <cell r="Q10201">
            <v>0</v>
          </cell>
        </row>
        <row r="10202">
          <cell r="N10202"/>
          <cell r="O10202"/>
          <cell r="P10202"/>
          <cell r="Q10202">
            <v>0</v>
          </cell>
        </row>
        <row r="10203">
          <cell r="N10203"/>
          <cell r="O10203"/>
          <cell r="P10203"/>
          <cell r="Q10203">
            <v>0</v>
          </cell>
        </row>
        <row r="10204">
          <cell r="N10204"/>
          <cell r="O10204"/>
          <cell r="P10204"/>
          <cell r="Q10204">
            <v>0</v>
          </cell>
        </row>
        <row r="10205">
          <cell r="N10205"/>
          <cell r="O10205"/>
          <cell r="P10205"/>
          <cell r="Q10205">
            <v>0</v>
          </cell>
        </row>
        <row r="10206">
          <cell r="N10206"/>
          <cell r="O10206"/>
          <cell r="P10206"/>
          <cell r="Q10206">
            <v>0</v>
          </cell>
        </row>
        <row r="10207">
          <cell r="N10207"/>
          <cell r="O10207"/>
          <cell r="P10207"/>
          <cell r="Q10207">
            <v>0</v>
          </cell>
        </row>
        <row r="10208">
          <cell r="N10208"/>
          <cell r="O10208"/>
          <cell r="P10208"/>
          <cell r="Q10208">
            <v>0</v>
          </cell>
        </row>
        <row r="10209">
          <cell r="N10209"/>
          <cell r="O10209"/>
          <cell r="P10209"/>
          <cell r="Q10209">
            <v>0</v>
          </cell>
        </row>
        <row r="10210">
          <cell r="N10210"/>
          <cell r="O10210"/>
          <cell r="P10210"/>
          <cell r="Q10210">
            <v>0</v>
          </cell>
        </row>
        <row r="10211">
          <cell r="N10211"/>
          <cell r="O10211"/>
          <cell r="P10211"/>
          <cell r="Q10211">
            <v>0</v>
          </cell>
        </row>
        <row r="10212">
          <cell r="N10212"/>
          <cell r="O10212"/>
          <cell r="P10212"/>
          <cell r="Q10212">
            <v>0</v>
          </cell>
        </row>
        <row r="10213">
          <cell r="N10213"/>
          <cell r="O10213"/>
          <cell r="P10213"/>
          <cell r="Q10213">
            <v>0</v>
          </cell>
        </row>
        <row r="10214">
          <cell r="N10214"/>
          <cell r="O10214"/>
          <cell r="P10214"/>
          <cell r="Q10214">
            <v>0</v>
          </cell>
        </row>
        <row r="10215">
          <cell r="N10215"/>
          <cell r="O10215"/>
          <cell r="P10215"/>
          <cell r="Q10215">
            <v>0</v>
          </cell>
        </row>
        <row r="10216">
          <cell r="N10216"/>
          <cell r="O10216"/>
          <cell r="P10216"/>
          <cell r="Q10216">
            <v>0</v>
          </cell>
        </row>
        <row r="10217">
          <cell r="N10217"/>
          <cell r="O10217"/>
          <cell r="P10217"/>
          <cell r="Q10217">
            <v>0</v>
          </cell>
        </row>
        <row r="10218">
          <cell r="N10218"/>
          <cell r="O10218"/>
          <cell r="P10218"/>
          <cell r="Q10218">
            <v>0</v>
          </cell>
        </row>
        <row r="10219">
          <cell r="N10219"/>
          <cell r="O10219"/>
          <cell r="P10219"/>
          <cell r="Q10219">
            <v>0</v>
          </cell>
        </row>
        <row r="10220">
          <cell r="N10220"/>
          <cell r="O10220"/>
          <cell r="P10220"/>
          <cell r="Q10220">
            <v>0</v>
          </cell>
        </row>
        <row r="10221">
          <cell r="N10221"/>
          <cell r="O10221"/>
          <cell r="P10221"/>
          <cell r="Q10221">
            <v>0</v>
          </cell>
        </row>
        <row r="10222">
          <cell r="N10222"/>
          <cell r="O10222"/>
          <cell r="P10222"/>
          <cell r="Q10222">
            <v>0</v>
          </cell>
        </row>
        <row r="10223">
          <cell r="N10223"/>
          <cell r="O10223"/>
          <cell r="P10223"/>
          <cell r="Q10223">
            <v>0</v>
          </cell>
        </row>
        <row r="10224">
          <cell r="N10224"/>
          <cell r="O10224"/>
          <cell r="P10224"/>
          <cell r="Q10224">
            <v>0</v>
          </cell>
        </row>
        <row r="10225">
          <cell r="N10225"/>
          <cell r="O10225"/>
          <cell r="P10225"/>
          <cell r="Q10225">
            <v>0</v>
          </cell>
        </row>
        <row r="10226">
          <cell r="N10226"/>
          <cell r="O10226"/>
          <cell r="P10226"/>
          <cell r="Q10226">
            <v>0</v>
          </cell>
        </row>
        <row r="10227">
          <cell r="N10227"/>
          <cell r="O10227"/>
          <cell r="P10227"/>
          <cell r="Q10227">
            <v>0</v>
          </cell>
        </row>
        <row r="10228">
          <cell r="N10228"/>
          <cell r="O10228"/>
          <cell r="P10228"/>
          <cell r="Q10228">
            <v>0</v>
          </cell>
        </row>
        <row r="10229">
          <cell r="N10229"/>
          <cell r="O10229"/>
          <cell r="P10229"/>
          <cell r="Q10229">
            <v>0</v>
          </cell>
        </row>
        <row r="10230">
          <cell r="N10230"/>
          <cell r="O10230"/>
          <cell r="P10230"/>
          <cell r="Q10230">
            <v>0</v>
          </cell>
        </row>
        <row r="10231">
          <cell r="N10231"/>
          <cell r="O10231"/>
          <cell r="P10231"/>
          <cell r="Q10231">
            <v>0</v>
          </cell>
        </row>
        <row r="10232">
          <cell r="N10232"/>
          <cell r="O10232"/>
          <cell r="P10232"/>
          <cell r="Q10232">
            <v>0</v>
          </cell>
        </row>
        <row r="10233">
          <cell r="N10233"/>
          <cell r="O10233"/>
          <cell r="P10233"/>
          <cell r="Q10233">
            <v>0</v>
          </cell>
        </row>
        <row r="10234">
          <cell r="N10234"/>
          <cell r="O10234"/>
          <cell r="P10234"/>
          <cell r="Q10234">
            <v>0</v>
          </cell>
        </row>
        <row r="10235">
          <cell r="N10235"/>
          <cell r="O10235"/>
          <cell r="P10235"/>
          <cell r="Q10235">
            <v>0</v>
          </cell>
        </row>
        <row r="10236">
          <cell r="N10236"/>
          <cell r="O10236"/>
          <cell r="P10236"/>
          <cell r="Q10236">
            <v>0</v>
          </cell>
        </row>
        <row r="10237">
          <cell r="N10237"/>
          <cell r="O10237"/>
          <cell r="P10237"/>
          <cell r="Q10237">
            <v>0</v>
          </cell>
        </row>
        <row r="10238">
          <cell r="N10238"/>
          <cell r="O10238"/>
          <cell r="P10238"/>
          <cell r="Q10238">
            <v>0</v>
          </cell>
        </row>
        <row r="10239">
          <cell r="N10239"/>
          <cell r="O10239"/>
          <cell r="P10239"/>
          <cell r="Q10239">
            <v>0</v>
          </cell>
        </row>
        <row r="10240">
          <cell r="N10240"/>
          <cell r="O10240"/>
          <cell r="P10240"/>
          <cell r="Q10240">
            <v>0</v>
          </cell>
        </row>
        <row r="10241">
          <cell r="N10241"/>
          <cell r="O10241"/>
          <cell r="P10241"/>
          <cell r="Q10241">
            <v>0</v>
          </cell>
        </row>
        <row r="10242">
          <cell r="N10242"/>
          <cell r="O10242"/>
          <cell r="P10242"/>
          <cell r="Q10242">
            <v>0</v>
          </cell>
        </row>
        <row r="10243">
          <cell r="N10243"/>
          <cell r="O10243"/>
          <cell r="P10243"/>
          <cell r="Q10243">
            <v>0</v>
          </cell>
        </row>
        <row r="10244">
          <cell r="N10244"/>
          <cell r="O10244"/>
          <cell r="P10244"/>
          <cell r="Q10244">
            <v>0</v>
          </cell>
        </row>
        <row r="10245">
          <cell r="N10245"/>
          <cell r="O10245"/>
          <cell r="P10245"/>
          <cell r="Q10245">
            <v>0</v>
          </cell>
        </row>
        <row r="10246">
          <cell r="N10246"/>
          <cell r="O10246"/>
          <cell r="P10246"/>
          <cell r="Q10246">
            <v>0</v>
          </cell>
        </row>
        <row r="10247">
          <cell r="N10247"/>
          <cell r="O10247"/>
          <cell r="P10247"/>
          <cell r="Q10247">
            <v>0</v>
          </cell>
        </row>
        <row r="10248">
          <cell r="N10248"/>
          <cell r="O10248"/>
          <cell r="P10248"/>
          <cell r="Q10248">
            <v>0</v>
          </cell>
        </row>
        <row r="10249">
          <cell r="N10249"/>
          <cell r="O10249"/>
          <cell r="P10249"/>
          <cell r="Q10249">
            <v>0</v>
          </cell>
        </row>
        <row r="10250">
          <cell r="N10250"/>
          <cell r="O10250"/>
          <cell r="P10250"/>
          <cell r="Q10250">
            <v>0</v>
          </cell>
        </row>
        <row r="10251">
          <cell r="N10251"/>
          <cell r="O10251"/>
          <cell r="P10251"/>
          <cell r="Q10251">
            <v>0</v>
          </cell>
        </row>
        <row r="10252">
          <cell r="N10252"/>
          <cell r="O10252"/>
          <cell r="P10252"/>
          <cell r="Q10252">
            <v>0</v>
          </cell>
        </row>
        <row r="10253">
          <cell r="N10253"/>
          <cell r="O10253"/>
          <cell r="P10253"/>
          <cell r="Q10253">
            <v>0</v>
          </cell>
        </row>
        <row r="10254">
          <cell r="N10254"/>
          <cell r="O10254"/>
          <cell r="P10254"/>
          <cell r="Q10254">
            <v>0</v>
          </cell>
        </row>
        <row r="10255">
          <cell r="N10255"/>
          <cell r="O10255"/>
          <cell r="P10255"/>
          <cell r="Q10255">
            <v>0</v>
          </cell>
        </row>
        <row r="10256">
          <cell r="N10256"/>
          <cell r="O10256"/>
          <cell r="P10256"/>
          <cell r="Q10256">
            <v>0</v>
          </cell>
        </row>
        <row r="10257">
          <cell r="N10257"/>
          <cell r="O10257"/>
          <cell r="P10257"/>
          <cell r="Q10257">
            <v>0</v>
          </cell>
        </row>
        <row r="10258">
          <cell r="N10258"/>
          <cell r="O10258"/>
          <cell r="P10258"/>
          <cell r="Q10258">
            <v>0</v>
          </cell>
        </row>
        <row r="10259">
          <cell r="N10259"/>
          <cell r="O10259"/>
          <cell r="P10259"/>
          <cell r="Q10259">
            <v>0</v>
          </cell>
        </row>
        <row r="10260">
          <cell r="N10260"/>
          <cell r="O10260"/>
          <cell r="P10260"/>
          <cell r="Q10260">
            <v>0</v>
          </cell>
        </row>
        <row r="10261">
          <cell r="N10261"/>
          <cell r="O10261"/>
          <cell r="P10261"/>
          <cell r="Q10261">
            <v>0</v>
          </cell>
        </row>
        <row r="10262">
          <cell r="N10262"/>
          <cell r="O10262"/>
          <cell r="P10262"/>
          <cell r="Q10262">
            <v>0</v>
          </cell>
        </row>
        <row r="10263">
          <cell r="N10263"/>
          <cell r="O10263"/>
          <cell r="P10263"/>
          <cell r="Q10263">
            <v>0</v>
          </cell>
        </row>
        <row r="10264">
          <cell r="N10264"/>
          <cell r="O10264"/>
          <cell r="P10264"/>
          <cell r="Q10264">
            <v>0</v>
          </cell>
        </row>
        <row r="10265">
          <cell r="N10265"/>
          <cell r="O10265"/>
          <cell r="P10265"/>
          <cell r="Q10265">
            <v>0</v>
          </cell>
        </row>
        <row r="10266">
          <cell r="N10266"/>
          <cell r="O10266"/>
          <cell r="P10266"/>
          <cell r="Q10266">
            <v>0</v>
          </cell>
        </row>
        <row r="10267">
          <cell r="N10267"/>
          <cell r="O10267"/>
          <cell r="P10267"/>
          <cell r="Q10267">
            <v>0</v>
          </cell>
        </row>
        <row r="10268">
          <cell r="N10268"/>
          <cell r="O10268"/>
          <cell r="P10268"/>
          <cell r="Q10268">
            <v>0</v>
          </cell>
        </row>
        <row r="10269">
          <cell r="N10269"/>
          <cell r="O10269"/>
          <cell r="P10269"/>
          <cell r="Q10269">
            <v>0</v>
          </cell>
        </row>
        <row r="10270">
          <cell r="N10270"/>
          <cell r="O10270"/>
          <cell r="P10270"/>
          <cell r="Q10270">
            <v>0</v>
          </cell>
        </row>
        <row r="10271">
          <cell r="N10271"/>
          <cell r="O10271"/>
          <cell r="P10271"/>
          <cell r="Q10271">
            <v>0</v>
          </cell>
        </row>
        <row r="10272">
          <cell r="N10272"/>
          <cell r="O10272"/>
          <cell r="P10272"/>
          <cell r="Q10272">
            <v>0</v>
          </cell>
        </row>
        <row r="10273">
          <cell r="N10273"/>
          <cell r="O10273"/>
          <cell r="P10273"/>
          <cell r="Q10273">
            <v>0</v>
          </cell>
        </row>
        <row r="10274">
          <cell r="N10274"/>
          <cell r="O10274"/>
          <cell r="P10274"/>
          <cell r="Q10274">
            <v>0</v>
          </cell>
        </row>
        <row r="10275">
          <cell r="N10275"/>
          <cell r="O10275"/>
          <cell r="P10275"/>
          <cell r="Q10275">
            <v>0</v>
          </cell>
        </row>
        <row r="10276">
          <cell r="N10276"/>
          <cell r="O10276"/>
          <cell r="P10276"/>
          <cell r="Q10276">
            <v>0</v>
          </cell>
        </row>
        <row r="10277">
          <cell r="N10277"/>
          <cell r="O10277"/>
          <cell r="P10277"/>
          <cell r="Q10277">
            <v>0</v>
          </cell>
        </row>
        <row r="10278">
          <cell r="N10278"/>
          <cell r="O10278"/>
          <cell r="P10278"/>
          <cell r="Q10278">
            <v>0</v>
          </cell>
        </row>
        <row r="10279">
          <cell r="N10279"/>
          <cell r="O10279"/>
          <cell r="P10279"/>
          <cell r="Q10279">
            <v>0</v>
          </cell>
        </row>
        <row r="10280">
          <cell r="N10280"/>
          <cell r="O10280"/>
          <cell r="P10280"/>
          <cell r="Q10280">
            <v>0</v>
          </cell>
        </row>
        <row r="10281">
          <cell r="N10281"/>
          <cell r="O10281"/>
          <cell r="P10281"/>
          <cell r="Q10281">
            <v>0</v>
          </cell>
        </row>
        <row r="10282">
          <cell r="N10282"/>
          <cell r="O10282"/>
          <cell r="P10282"/>
          <cell r="Q10282">
            <v>0</v>
          </cell>
        </row>
        <row r="10283">
          <cell r="N10283"/>
          <cell r="O10283"/>
          <cell r="P10283"/>
          <cell r="Q10283">
            <v>0</v>
          </cell>
        </row>
        <row r="10284">
          <cell r="N10284"/>
          <cell r="O10284"/>
          <cell r="P10284"/>
          <cell r="Q10284">
            <v>0</v>
          </cell>
        </row>
        <row r="10285">
          <cell r="N10285"/>
          <cell r="O10285"/>
          <cell r="P10285"/>
          <cell r="Q10285">
            <v>0</v>
          </cell>
        </row>
        <row r="10286">
          <cell r="N10286"/>
          <cell r="O10286"/>
          <cell r="P10286"/>
          <cell r="Q10286">
            <v>0</v>
          </cell>
        </row>
        <row r="10287">
          <cell r="N10287"/>
          <cell r="O10287"/>
          <cell r="P10287"/>
          <cell r="Q10287">
            <v>0</v>
          </cell>
        </row>
        <row r="10288">
          <cell r="N10288"/>
          <cell r="O10288"/>
          <cell r="P10288"/>
          <cell r="Q10288">
            <v>0</v>
          </cell>
        </row>
        <row r="10289">
          <cell r="N10289"/>
          <cell r="O10289"/>
          <cell r="P10289"/>
          <cell r="Q10289">
            <v>0</v>
          </cell>
        </row>
        <row r="10290">
          <cell r="N10290"/>
          <cell r="O10290"/>
          <cell r="P10290"/>
          <cell r="Q10290">
            <v>0</v>
          </cell>
        </row>
        <row r="10291">
          <cell r="N10291"/>
          <cell r="O10291"/>
          <cell r="P10291"/>
          <cell r="Q10291">
            <v>0</v>
          </cell>
        </row>
        <row r="10292">
          <cell r="N10292"/>
          <cell r="O10292"/>
          <cell r="P10292"/>
          <cell r="Q10292">
            <v>0</v>
          </cell>
        </row>
        <row r="10293">
          <cell r="N10293"/>
          <cell r="O10293"/>
          <cell r="P10293"/>
          <cell r="Q10293">
            <v>0</v>
          </cell>
        </row>
        <row r="10294">
          <cell r="N10294"/>
          <cell r="O10294"/>
          <cell r="P10294"/>
          <cell r="Q10294">
            <v>0</v>
          </cell>
        </row>
        <row r="10295">
          <cell r="N10295"/>
          <cell r="O10295"/>
          <cell r="P10295"/>
          <cell r="Q10295">
            <v>0</v>
          </cell>
        </row>
        <row r="10296">
          <cell r="N10296"/>
          <cell r="O10296"/>
          <cell r="P10296"/>
          <cell r="Q10296">
            <v>0</v>
          </cell>
        </row>
        <row r="10297">
          <cell r="N10297"/>
          <cell r="O10297"/>
          <cell r="P10297"/>
          <cell r="Q10297">
            <v>0</v>
          </cell>
        </row>
        <row r="10298">
          <cell r="N10298"/>
          <cell r="O10298"/>
          <cell r="P10298"/>
          <cell r="Q10298">
            <v>0</v>
          </cell>
        </row>
        <row r="10299">
          <cell r="N10299"/>
          <cell r="O10299"/>
          <cell r="P10299"/>
          <cell r="Q10299">
            <v>0</v>
          </cell>
        </row>
        <row r="10300">
          <cell r="N10300"/>
          <cell r="O10300"/>
          <cell r="P10300"/>
          <cell r="Q10300">
            <v>0</v>
          </cell>
        </row>
        <row r="10301">
          <cell r="N10301"/>
          <cell r="O10301"/>
          <cell r="P10301"/>
          <cell r="Q10301">
            <v>0</v>
          </cell>
        </row>
        <row r="10302">
          <cell r="N10302"/>
          <cell r="O10302"/>
          <cell r="P10302"/>
          <cell r="Q10302">
            <v>0</v>
          </cell>
        </row>
        <row r="10303">
          <cell r="N10303"/>
          <cell r="O10303"/>
          <cell r="P10303"/>
          <cell r="Q10303">
            <v>0</v>
          </cell>
        </row>
        <row r="10304">
          <cell r="N10304"/>
          <cell r="O10304"/>
          <cell r="P10304"/>
          <cell r="Q10304">
            <v>0</v>
          </cell>
        </row>
        <row r="10305">
          <cell r="N10305"/>
          <cell r="O10305"/>
          <cell r="P10305"/>
          <cell r="Q10305">
            <v>0</v>
          </cell>
        </row>
        <row r="10306">
          <cell r="N10306"/>
          <cell r="O10306"/>
          <cell r="P10306"/>
          <cell r="Q10306">
            <v>0</v>
          </cell>
        </row>
        <row r="10307">
          <cell r="N10307"/>
          <cell r="O10307"/>
          <cell r="P10307"/>
          <cell r="Q10307">
            <v>0</v>
          </cell>
        </row>
        <row r="10308">
          <cell r="N10308"/>
          <cell r="O10308"/>
          <cell r="P10308"/>
          <cell r="Q10308">
            <v>0</v>
          </cell>
        </row>
        <row r="10309">
          <cell r="N10309"/>
          <cell r="O10309"/>
          <cell r="P10309"/>
          <cell r="Q10309">
            <v>0</v>
          </cell>
        </row>
        <row r="10310">
          <cell r="N10310"/>
          <cell r="O10310"/>
          <cell r="P10310"/>
          <cell r="Q10310">
            <v>0</v>
          </cell>
        </row>
        <row r="10311">
          <cell r="N10311"/>
          <cell r="O10311"/>
          <cell r="P10311"/>
          <cell r="Q10311">
            <v>0</v>
          </cell>
        </row>
        <row r="10312">
          <cell r="N10312"/>
          <cell r="O10312"/>
          <cell r="P10312"/>
          <cell r="Q10312">
            <v>0</v>
          </cell>
        </row>
        <row r="10313">
          <cell r="N10313"/>
          <cell r="O10313"/>
          <cell r="P10313"/>
          <cell r="Q10313">
            <v>0</v>
          </cell>
        </row>
        <row r="10314">
          <cell r="N10314"/>
          <cell r="O10314"/>
          <cell r="P10314"/>
          <cell r="Q10314">
            <v>0</v>
          </cell>
        </row>
        <row r="10315">
          <cell r="N10315"/>
          <cell r="O10315"/>
          <cell r="P10315"/>
          <cell r="Q10315">
            <v>0</v>
          </cell>
        </row>
        <row r="10316">
          <cell r="N10316"/>
          <cell r="O10316"/>
          <cell r="P10316"/>
          <cell r="Q10316">
            <v>0</v>
          </cell>
        </row>
        <row r="10317">
          <cell r="N10317"/>
          <cell r="O10317"/>
          <cell r="P10317"/>
          <cell r="Q10317">
            <v>0</v>
          </cell>
        </row>
        <row r="10318">
          <cell r="N10318"/>
          <cell r="O10318"/>
          <cell r="P10318"/>
          <cell r="Q10318">
            <v>0</v>
          </cell>
        </row>
        <row r="10319">
          <cell r="N10319"/>
          <cell r="O10319"/>
          <cell r="P10319"/>
          <cell r="Q10319">
            <v>0</v>
          </cell>
        </row>
        <row r="10320">
          <cell r="N10320"/>
          <cell r="O10320"/>
          <cell r="P10320"/>
          <cell r="Q10320">
            <v>0</v>
          </cell>
        </row>
        <row r="10321">
          <cell r="N10321"/>
          <cell r="O10321"/>
          <cell r="P10321"/>
          <cell r="Q10321">
            <v>0</v>
          </cell>
        </row>
        <row r="10322">
          <cell r="N10322"/>
          <cell r="O10322"/>
          <cell r="P10322"/>
          <cell r="Q10322">
            <v>0</v>
          </cell>
        </row>
        <row r="10323">
          <cell r="N10323"/>
          <cell r="O10323"/>
          <cell r="P10323"/>
          <cell r="Q10323">
            <v>0</v>
          </cell>
        </row>
        <row r="10324">
          <cell r="N10324"/>
          <cell r="O10324"/>
          <cell r="P10324"/>
          <cell r="Q10324">
            <v>0</v>
          </cell>
        </row>
        <row r="10325">
          <cell r="N10325"/>
          <cell r="O10325"/>
          <cell r="P10325"/>
          <cell r="Q10325">
            <v>0</v>
          </cell>
        </row>
        <row r="10326">
          <cell r="N10326"/>
          <cell r="O10326"/>
          <cell r="P10326"/>
          <cell r="Q10326">
            <v>0</v>
          </cell>
        </row>
        <row r="10327">
          <cell r="N10327"/>
          <cell r="O10327"/>
          <cell r="P10327"/>
          <cell r="Q10327">
            <v>0</v>
          </cell>
        </row>
        <row r="10328">
          <cell r="N10328"/>
          <cell r="O10328"/>
          <cell r="P10328"/>
          <cell r="Q10328">
            <v>0</v>
          </cell>
        </row>
        <row r="10329">
          <cell r="N10329"/>
          <cell r="O10329"/>
          <cell r="P10329"/>
          <cell r="Q10329">
            <v>0</v>
          </cell>
        </row>
        <row r="10330">
          <cell r="N10330"/>
          <cell r="O10330"/>
          <cell r="P10330"/>
          <cell r="Q10330">
            <v>0</v>
          </cell>
        </row>
        <row r="10331">
          <cell r="N10331"/>
          <cell r="O10331"/>
          <cell r="P10331"/>
          <cell r="Q10331">
            <v>0</v>
          </cell>
        </row>
        <row r="10332">
          <cell r="N10332"/>
          <cell r="O10332"/>
          <cell r="P10332"/>
          <cell r="Q10332">
            <v>0</v>
          </cell>
        </row>
        <row r="10333">
          <cell r="N10333"/>
          <cell r="O10333"/>
          <cell r="P10333"/>
          <cell r="Q10333">
            <v>0</v>
          </cell>
        </row>
        <row r="10334">
          <cell r="N10334"/>
          <cell r="O10334"/>
          <cell r="P10334"/>
          <cell r="Q10334">
            <v>0</v>
          </cell>
        </row>
        <row r="10335">
          <cell r="N10335"/>
          <cell r="O10335"/>
          <cell r="P10335"/>
          <cell r="Q10335">
            <v>0</v>
          </cell>
        </row>
        <row r="10336">
          <cell r="N10336"/>
          <cell r="O10336"/>
          <cell r="P10336"/>
          <cell r="Q10336">
            <v>0</v>
          </cell>
        </row>
        <row r="10337">
          <cell r="N10337"/>
          <cell r="O10337"/>
          <cell r="P10337"/>
          <cell r="Q10337">
            <v>0</v>
          </cell>
        </row>
        <row r="10338">
          <cell r="N10338"/>
          <cell r="O10338"/>
          <cell r="P10338"/>
          <cell r="Q10338">
            <v>0</v>
          </cell>
        </row>
        <row r="10339">
          <cell r="N10339"/>
          <cell r="O10339"/>
          <cell r="P10339"/>
          <cell r="Q10339">
            <v>0</v>
          </cell>
        </row>
        <row r="10340">
          <cell r="N10340"/>
          <cell r="O10340"/>
          <cell r="P10340"/>
          <cell r="Q10340">
            <v>0</v>
          </cell>
        </row>
        <row r="10341">
          <cell r="N10341"/>
          <cell r="O10341"/>
          <cell r="P10341"/>
          <cell r="Q10341">
            <v>0</v>
          </cell>
        </row>
        <row r="10342">
          <cell r="N10342"/>
          <cell r="O10342"/>
          <cell r="P10342"/>
          <cell r="Q10342">
            <v>0</v>
          </cell>
        </row>
        <row r="10343">
          <cell r="N10343"/>
          <cell r="O10343"/>
          <cell r="P10343"/>
          <cell r="Q10343">
            <v>0</v>
          </cell>
        </row>
        <row r="10344">
          <cell r="N10344"/>
          <cell r="O10344"/>
          <cell r="P10344"/>
          <cell r="Q10344">
            <v>0</v>
          </cell>
        </row>
        <row r="10345">
          <cell r="N10345"/>
          <cell r="O10345"/>
          <cell r="P10345"/>
          <cell r="Q10345">
            <v>0</v>
          </cell>
        </row>
        <row r="10346">
          <cell r="N10346"/>
          <cell r="O10346"/>
          <cell r="P10346"/>
          <cell r="Q10346">
            <v>0</v>
          </cell>
        </row>
        <row r="10347">
          <cell r="N10347"/>
          <cell r="O10347"/>
          <cell r="P10347"/>
          <cell r="Q10347">
            <v>0</v>
          </cell>
        </row>
        <row r="10348">
          <cell r="N10348"/>
          <cell r="O10348"/>
          <cell r="P10348"/>
          <cell r="Q10348">
            <v>0</v>
          </cell>
        </row>
        <row r="10349">
          <cell r="N10349"/>
          <cell r="O10349"/>
          <cell r="P10349"/>
          <cell r="Q10349">
            <v>0</v>
          </cell>
        </row>
        <row r="10350">
          <cell r="N10350"/>
          <cell r="O10350"/>
          <cell r="P10350"/>
          <cell r="Q10350">
            <v>0</v>
          </cell>
        </row>
        <row r="10351">
          <cell r="N10351"/>
          <cell r="O10351"/>
          <cell r="P10351"/>
          <cell r="Q10351">
            <v>0</v>
          </cell>
        </row>
        <row r="10352">
          <cell r="N10352"/>
          <cell r="O10352"/>
          <cell r="P10352"/>
          <cell r="Q10352">
            <v>0</v>
          </cell>
        </row>
        <row r="10353">
          <cell r="N10353"/>
          <cell r="O10353"/>
          <cell r="P10353"/>
          <cell r="Q10353">
            <v>0</v>
          </cell>
        </row>
        <row r="10354">
          <cell r="N10354"/>
          <cell r="O10354"/>
          <cell r="P10354"/>
          <cell r="Q10354">
            <v>0</v>
          </cell>
        </row>
        <row r="10355">
          <cell r="N10355"/>
          <cell r="O10355"/>
          <cell r="P10355"/>
          <cell r="Q10355">
            <v>0</v>
          </cell>
        </row>
        <row r="10356">
          <cell r="N10356"/>
          <cell r="O10356"/>
          <cell r="P10356"/>
          <cell r="Q10356">
            <v>0</v>
          </cell>
        </row>
        <row r="10357">
          <cell r="N10357"/>
          <cell r="O10357"/>
          <cell r="P10357"/>
          <cell r="Q10357">
            <v>0</v>
          </cell>
        </row>
        <row r="10358">
          <cell r="N10358"/>
          <cell r="O10358"/>
          <cell r="P10358"/>
          <cell r="Q10358">
            <v>0</v>
          </cell>
        </row>
        <row r="10359">
          <cell r="N10359"/>
          <cell r="O10359"/>
          <cell r="P10359"/>
          <cell r="Q10359">
            <v>0</v>
          </cell>
        </row>
        <row r="10360">
          <cell r="N10360"/>
          <cell r="O10360"/>
          <cell r="P10360"/>
          <cell r="Q10360">
            <v>0</v>
          </cell>
        </row>
        <row r="10361">
          <cell r="N10361"/>
          <cell r="O10361"/>
          <cell r="P10361"/>
          <cell r="Q10361">
            <v>0</v>
          </cell>
        </row>
        <row r="10362">
          <cell r="N10362"/>
          <cell r="O10362"/>
          <cell r="P10362"/>
          <cell r="Q10362">
            <v>0</v>
          </cell>
        </row>
        <row r="10363">
          <cell r="N10363"/>
          <cell r="O10363"/>
          <cell r="P10363"/>
          <cell r="Q10363">
            <v>0</v>
          </cell>
        </row>
        <row r="10364">
          <cell r="N10364"/>
          <cell r="O10364"/>
          <cell r="P10364"/>
          <cell r="Q10364">
            <v>0</v>
          </cell>
        </row>
        <row r="10365">
          <cell r="N10365"/>
          <cell r="O10365"/>
          <cell r="P10365"/>
          <cell r="Q10365">
            <v>0</v>
          </cell>
        </row>
        <row r="10366">
          <cell r="N10366"/>
          <cell r="O10366"/>
          <cell r="P10366"/>
          <cell r="Q10366">
            <v>0</v>
          </cell>
        </row>
        <row r="10367">
          <cell r="N10367"/>
          <cell r="O10367"/>
          <cell r="P10367"/>
          <cell r="Q10367">
            <v>0</v>
          </cell>
        </row>
        <row r="10368">
          <cell r="N10368"/>
          <cell r="O10368"/>
          <cell r="P10368"/>
          <cell r="Q10368">
            <v>0</v>
          </cell>
        </row>
        <row r="10369">
          <cell r="N10369"/>
          <cell r="O10369"/>
          <cell r="P10369"/>
          <cell r="Q10369">
            <v>0</v>
          </cell>
        </row>
        <row r="10370">
          <cell r="N10370"/>
          <cell r="O10370"/>
          <cell r="P10370"/>
          <cell r="Q10370">
            <v>0</v>
          </cell>
        </row>
        <row r="10371">
          <cell r="N10371"/>
          <cell r="O10371"/>
          <cell r="P10371"/>
          <cell r="Q10371">
            <v>0</v>
          </cell>
        </row>
        <row r="10372">
          <cell r="N10372"/>
          <cell r="O10372"/>
          <cell r="P10372"/>
          <cell r="Q10372">
            <v>0</v>
          </cell>
        </row>
        <row r="10373">
          <cell r="N10373"/>
          <cell r="O10373"/>
          <cell r="P10373"/>
          <cell r="Q10373">
            <v>0</v>
          </cell>
        </row>
        <row r="10374">
          <cell r="N10374"/>
          <cell r="O10374"/>
          <cell r="P10374"/>
          <cell r="Q10374">
            <v>0</v>
          </cell>
        </row>
        <row r="10375">
          <cell r="N10375"/>
          <cell r="O10375"/>
          <cell r="P10375"/>
          <cell r="Q10375">
            <v>0</v>
          </cell>
        </row>
        <row r="10376">
          <cell r="N10376"/>
          <cell r="O10376"/>
          <cell r="P10376"/>
          <cell r="Q10376">
            <v>0</v>
          </cell>
        </row>
        <row r="10377">
          <cell r="N10377"/>
          <cell r="O10377"/>
          <cell r="P10377"/>
          <cell r="Q10377">
            <v>0</v>
          </cell>
        </row>
        <row r="10378">
          <cell r="N10378"/>
          <cell r="O10378"/>
          <cell r="P10378"/>
          <cell r="Q10378">
            <v>0</v>
          </cell>
        </row>
        <row r="10379">
          <cell r="N10379"/>
          <cell r="O10379"/>
          <cell r="P10379"/>
          <cell r="Q10379">
            <v>0</v>
          </cell>
        </row>
        <row r="10380">
          <cell r="N10380"/>
          <cell r="O10380"/>
          <cell r="P10380"/>
          <cell r="Q10380">
            <v>0</v>
          </cell>
        </row>
        <row r="10381">
          <cell r="N10381"/>
          <cell r="O10381"/>
          <cell r="P10381"/>
          <cell r="Q10381">
            <v>0</v>
          </cell>
        </row>
        <row r="10382">
          <cell r="N10382"/>
          <cell r="O10382"/>
          <cell r="P10382"/>
          <cell r="Q10382">
            <v>0</v>
          </cell>
        </row>
        <row r="10383">
          <cell r="N10383"/>
          <cell r="O10383"/>
          <cell r="P10383"/>
          <cell r="Q10383">
            <v>0</v>
          </cell>
        </row>
        <row r="10384">
          <cell r="N10384"/>
          <cell r="O10384"/>
          <cell r="P10384"/>
          <cell r="Q10384">
            <v>0</v>
          </cell>
        </row>
        <row r="10385">
          <cell r="N10385"/>
          <cell r="O10385"/>
          <cell r="P10385"/>
          <cell r="Q10385">
            <v>0</v>
          </cell>
        </row>
        <row r="10386">
          <cell r="N10386"/>
          <cell r="O10386"/>
          <cell r="P10386"/>
          <cell r="Q10386">
            <v>0</v>
          </cell>
        </row>
        <row r="10387">
          <cell r="N10387"/>
          <cell r="O10387"/>
          <cell r="P10387"/>
          <cell r="Q10387">
            <v>0</v>
          </cell>
        </row>
        <row r="10388">
          <cell r="N10388"/>
          <cell r="O10388"/>
          <cell r="P10388"/>
          <cell r="Q10388">
            <v>0</v>
          </cell>
        </row>
        <row r="10389">
          <cell r="N10389"/>
          <cell r="O10389"/>
          <cell r="P10389"/>
          <cell r="Q10389">
            <v>0</v>
          </cell>
        </row>
        <row r="10390">
          <cell r="N10390"/>
          <cell r="O10390"/>
          <cell r="P10390"/>
          <cell r="Q10390">
            <v>0</v>
          </cell>
        </row>
        <row r="10391">
          <cell r="N10391"/>
          <cell r="O10391"/>
          <cell r="P10391"/>
          <cell r="Q10391">
            <v>0</v>
          </cell>
        </row>
        <row r="10392">
          <cell r="N10392"/>
          <cell r="O10392"/>
          <cell r="P10392"/>
          <cell r="Q10392">
            <v>0</v>
          </cell>
        </row>
        <row r="10393">
          <cell r="N10393"/>
          <cell r="O10393"/>
          <cell r="P10393"/>
          <cell r="Q10393">
            <v>0</v>
          </cell>
        </row>
        <row r="10394">
          <cell r="N10394"/>
          <cell r="O10394"/>
          <cell r="P10394"/>
          <cell r="Q10394">
            <v>0</v>
          </cell>
        </row>
        <row r="10395">
          <cell r="N10395"/>
          <cell r="O10395"/>
          <cell r="P10395"/>
          <cell r="Q10395">
            <v>0</v>
          </cell>
        </row>
        <row r="10396">
          <cell r="N10396"/>
          <cell r="O10396"/>
          <cell r="P10396"/>
          <cell r="Q10396">
            <v>0</v>
          </cell>
        </row>
        <row r="10397">
          <cell r="N10397"/>
          <cell r="O10397"/>
          <cell r="P10397"/>
          <cell r="Q10397">
            <v>0</v>
          </cell>
        </row>
        <row r="10398">
          <cell r="N10398"/>
          <cell r="O10398"/>
          <cell r="P10398"/>
          <cell r="Q10398">
            <v>0</v>
          </cell>
        </row>
        <row r="10399">
          <cell r="N10399"/>
          <cell r="O10399"/>
          <cell r="P10399"/>
          <cell r="Q10399">
            <v>0</v>
          </cell>
        </row>
        <row r="10400">
          <cell r="N10400"/>
          <cell r="O10400"/>
          <cell r="P10400"/>
          <cell r="Q10400">
            <v>0</v>
          </cell>
        </row>
        <row r="10401">
          <cell r="N10401"/>
          <cell r="O10401"/>
          <cell r="P10401"/>
          <cell r="Q10401">
            <v>0</v>
          </cell>
        </row>
        <row r="10402">
          <cell r="N10402"/>
          <cell r="O10402"/>
          <cell r="P10402"/>
          <cell r="Q10402">
            <v>0</v>
          </cell>
        </row>
        <row r="10403">
          <cell r="N10403"/>
          <cell r="O10403"/>
          <cell r="P10403"/>
          <cell r="Q10403">
            <v>0</v>
          </cell>
        </row>
        <row r="10404">
          <cell r="N10404"/>
          <cell r="O10404"/>
          <cell r="P10404"/>
          <cell r="Q10404">
            <v>0</v>
          </cell>
        </row>
        <row r="10405">
          <cell r="N10405"/>
          <cell r="O10405"/>
          <cell r="P10405"/>
          <cell r="Q10405">
            <v>0</v>
          </cell>
        </row>
        <row r="10406">
          <cell r="N10406"/>
          <cell r="O10406"/>
          <cell r="P10406"/>
          <cell r="Q10406">
            <v>0</v>
          </cell>
        </row>
        <row r="10407">
          <cell r="N10407"/>
          <cell r="O10407"/>
          <cell r="P10407"/>
          <cell r="Q10407">
            <v>0</v>
          </cell>
        </row>
        <row r="10408">
          <cell r="N10408"/>
          <cell r="O10408"/>
          <cell r="P10408"/>
          <cell r="Q10408">
            <v>0</v>
          </cell>
        </row>
        <row r="10409">
          <cell r="N10409"/>
          <cell r="O10409"/>
          <cell r="P10409"/>
          <cell r="Q10409">
            <v>0</v>
          </cell>
        </row>
        <row r="10410">
          <cell r="N10410"/>
          <cell r="O10410"/>
          <cell r="P10410"/>
          <cell r="Q10410">
            <v>0</v>
          </cell>
        </row>
        <row r="10411">
          <cell r="N10411"/>
          <cell r="O10411"/>
          <cell r="P10411"/>
          <cell r="Q10411">
            <v>0</v>
          </cell>
        </row>
        <row r="10412">
          <cell r="N10412"/>
          <cell r="O10412"/>
          <cell r="P10412"/>
          <cell r="Q10412">
            <v>0</v>
          </cell>
        </row>
        <row r="10413">
          <cell r="N10413"/>
          <cell r="O10413"/>
          <cell r="P10413"/>
          <cell r="Q10413">
            <v>0</v>
          </cell>
        </row>
        <row r="10414">
          <cell r="N10414"/>
          <cell r="O10414"/>
          <cell r="P10414"/>
          <cell r="Q10414">
            <v>0</v>
          </cell>
        </row>
        <row r="10415">
          <cell r="N10415"/>
          <cell r="O10415"/>
          <cell r="P10415"/>
          <cell r="Q10415">
            <v>0</v>
          </cell>
        </row>
        <row r="10416">
          <cell r="N10416"/>
          <cell r="O10416"/>
          <cell r="P10416"/>
          <cell r="Q10416">
            <v>0</v>
          </cell>
        </row>
        <row r="10417">
          <cell r="N10417"/>
          <cell r="O10417"/>
          <cell r="P10417"/>
          <cell r="Q10417">
            <v>0</v>
          </cell>
        </row>
        <row r="10418">
          <cell r="N10418"/>
          <cell r="O10418"/>
          <cell r="P10418"/>
          <cell r="Q10418">
            <v>0</v>
          </cell>
        </row>
        <row r="10419">
          <cell r="N10419"/>
          <cell r="O10419"/>
          <cell r="P10419"/>
          <cell r="Q10419">
            <v>0</v>
          </cell>
        </row>
        <row r="10420">
          <cell r="N10420"/>
          <cell r="O10420"/>
          <cell r="P10420"/>
          <cell r="Q10420">
            <v>0</v>
          </cell>
        </row>
        <row r="10421">
          <cell r="N10421"/>
          <cell r="O10421"/>
          <cell r="P10421"/>
          <cell r="Q10421">
            <v>0</v>
          </cell>
        </row>
        <row r="10422">
          <cell r="N10422"/>
          <cell r="O10422"/>
          <cell r="P10422"/>
          <cell r="Q10422">
            <v>0</v>
          </cell>
        </row>
        <row r="10423">
          <cell r="N10423"/>
          <cell r="O10423"/>
          <cell r="P10423"/>
          <cell r="Q10423">
            <v>0</v>
          </cell>
        </row>
        <row r="10424">
          <cell r="N10424"/>
          <cell r="O10424"/>
          <cell r="P10424"/>
          <cell r="Q10424">
            <v>0</v>
          </cell>
        </row>
        <row r="10425">
          <cell r="N10425"/>
          <cell r="O10425"/>
          <cell r="P10425"/>
          <cell r="Q10425">
            <v>0</v>
          </cell>
        </row>
        <row r="10426">
          <cell r="N10426"/>
          <cell r="O10426"/>
          <cell r="P10426"/>
          <cell r="Q10426">
            <v>0</v>
          </cell>
        </row>
        <row r="10427">
          <cell r="N10427"/>
          <cell r="O10427"/>
          <cell r="P10427"/>
          <cell r="Q10427">
            <v>0</v>
          </cell>
        </row>
        <row r="10428">
          <cell r="N10428"/>
          <cell r="O10428"/>
          <cell r="P10428"/>
          <cell r="Q10428">
            <v>0</v>
          </cell>
        </row>
        <row r="10429">
          <cell r="N10429"/>
          <cell r="O10429"/>
          <cell r="P10429"/>
          <cell r="Q10429">
            <v>0</v>
          </cell>
        </row>
        <row r="10430">
          <cell r="N10430"/>
          <cell r="O10430"/>
          <cell r="P10430"/>
          <cell r="Q10430">
            <v>0</v>
          </cell>
        </row>
        <row r="10431">
          <cell r="N10431"/>
          <cell r="O10431"/>
          <cell r="P10431"/>
          <cell r="Q10431">
            <v>0</v>
          </cell>
        </row>
        <row r="10432">
          <cell r="N10432"/>
          <cell r="O10432"/>
          <cell r="P10432"/>
          <cell r="Q10432">
            <v>0</v>
          </cell>
        </row>
        <row r="10433">
          <cell r="N10433"/>
          <cell r="O10433"/>
          <cell r="P10433"/>
          <cell r="Q10433">
            <v>0</v>
          </cell>
        </row>
        <row r="10434">
          <cell r="N10434"/>
          <cell r="O10434"/>
          <cell r="P10434"/>
          <cell r="Q10434">
            <v>0</v>
          </cell>
        </row>
        <row r="10435">
          <cell r="N10435"/>
          <cell r="O10435"/>
          <cell r="P10435"/>
          <cell r="Q10435">
            <v>0</v>
          </cell>
        </row>
        <row r="10436">
          <cell r="N10436"/>
          <cell r="O10436"/>
          <cell r="P10436"/>
          <cell r="Q10436">
            <v>0</v>
          </cell>
        </row>
        <row r="10437">
          <cell r="N10437"/>
          <cell r="O10437"/>
          <cell r="P10437"/>
          <cell r="Q10437">
            <v>0</v>
          </cell>
        </row>
        <row r="10438">
          <cell r="N10438"/>
          <cell r="O10438"/>
          <cell r="P10438"/>
          <cell r="Q10438">
            <v>0</v>
          </cell>
        </row>
        <row r="10439">
          <cell r="N10439"/>
          <cell r="O10439"/>
          <cell r="P10439"/>
          <cell r="Q10439">
            <v>0</v>
          </cell>
        </row>
        <row r="10440">
          <cell r="N10440"/>
          <cell r="O10440"/>
          <cell r="P10440"/>
          <cell r="Q10440">
            <v>0</v>
          </cell>
        </row>
        <row r="10441">
          <cell r="N10441"/>
          <cell r="O10441"/>
          <cell r="P10441"/>
          <cell r="Q10441">
            <v>0</v>
          </cell>
        </row>
        <row r="10442">
          <cell r="N10442"/>
          <cell r="O10442"/>
          <cell r="P10442"/>
          <cell r="Q10442">
            <v>0</v>
          </cell>
        </row>
        <row r="10443">
          <cell r="N10443"/>
          <cell r="O10443"/>
          <cell r="P10443"/>
          <cell r="Q10443">
            <v>0</v>
          </cell>
        </row>
        <row r="10444">
          <cell r="N10444"/>
          <cell r="O10444"/>
          <cell r="P10444"/>
          <cell r="Q10444">
            <v>0</v>
          </cell>
        </row>
        <row r="10445">
          <cell r="N10445"/>
          <cell r="O10445"/>
          <cell r="P10445"/>
          <cell r="Q10445">
            <v>0</v>
          </cell>
        </row>
        <row r="10446">
          <cell r="N10446"/>
          <cell r="O10446"/>
          <cell r="P10446"/>
          <cell r="Q10446">
            <v>0</v>
          </cell>
        </row>
        <row r="10447">
          <cell r="N10447"/>
          <cell r="O10447"/>
          <cell r="P10447"/>
          <cell r="Q10447">
            <v>0</v>
          </cell>
        </row>
        <row r="10448">
          <cell r="N10448"/>
          <cell r="O10448"/>
          <cell r="P10448"/>
          <cell r="Q10448">
            <v>0</v>
          </cell>
        </row>
        <row r="10449">
          <cell r="N10449"/>
          <cell r="O10449"/>
          <cell r="P10449"/>
          <cell r="Q10449">
            <v>0</v>
          </cell>
        </row>
        <row r="10450">
          <cell r="N10450"/>
          <cell r="O10450"/>
          <cell r="P10450"/>
          <cell r="Q10450">
            <v>0</v>
          </cell>
        </row>
        <row r="10451">
          <cell r="N10451"/>
          <cell r="O10451"/>
          <cell r="P10451"/>
          <cell r="Q10451">
            <v>0</v>
          </cell>
        </row>
        <row r="10452">
          <cell r="N10452"/>
          <cell r="O10452"/>
          <cell r="P10452"/>
          <cell r="Q10452">
            <v>0</v>
          </cell>
        </row>
        <row r="10453">
          <cell r="N10453"/>
          <cell r="O10453"/>
          <cell r="P10453"/>
          <cell r="Q10453">
            <v>0</v>
          </cell>
        </row>
        <row r="10454">
          <cell r="N10454"/>
          <cell r="O10454"/>
          <cell r="P10454"/>
          <cell r="Q10454">
            <v>0</v>
          </cell>
        </row>
        <row r="10455">
          <cell r="N10455"/>
          <cell r="O10455"/>
          <cell r="P10455"/>
          <cell r="Q10455">
            <v>0</v>
          </cell>
        </row>
        <row r="10456">
          <cell r="N10456"/>
          <cell r="O10456"/>
          <cell r="P10456"/>
          <cell r="Q10456">
            <v>0</v>
          </cell>
        </row>
        <row r="10457">
          <cell r="N10457"/>
          <cell r="O10457"/>
          <cell r="P10457"/>
          <cell r="Q10457">
            <v>0</v>
          </cell>
        </row>
        <row r="10458">
          <cell r="N10458"/>
          <cell r="O10458"/>
          <cell r="P10458"/>
          <cell r="Q10458">
            <v>0</v>
          </cell>
        </row>
        <row r="10459">
          <cell r="N10459"/>
          <cell r="O10459"/>
          <cell r="P10459"/>
          <cell r="Q10459">
            <v>0</v>
          </cell>
        </row>
        <row r="10460">
          <cell r="N10460"/>
          <cell r="O10460"/>
          <cell r="P10460"/>
          <cell r="Q10460">
            <v>0</v>
          </cell>
        </row>
        <row r="10461">
          <cell r="N10461"/>
          <cell r="O10461"/>
          <cell r="P10461"/>
          <cell r="Q10461">
            <v>0</v>
          </cell>
        </row>
        <row r="10462">
          <cell r="N10462"/>
          <cell r="O10462"/>
          <cell r="P10462"/>
          <cell r="Q10462">
            <v>0</v>
          </cell>
        </row>
        <row r="10463">
          <cell r="N10463"/>
          <cell r="O10463"/>
          <cell r="P10463"/>
          <cell r="Q10463">
            <v>0</v>
          </cell>
        </row>
        <row r="10464">
          <cell r="N10464"/>
          <cell r="O10464"/>
          <cell r="P10464"/>
          <cell r="Q10464">
            <v>0</v>
          </cell>
        </row>
        <row r="10465">
          <cell r="N10465"/>
          <cell r="O10465"/>
          <cell r="P10465"/>
          <cell r="Q10465">
            <v>0</v>
          </cell>
        </row>
        <row r="10466">
          <cell r="N10466"/>
          <cell r="O10466"/>
          <cell r="P10466"/>
          <cell r="Q10466">
            <v>0</v>
          </cell>
        </row>
        <row r="10467">
          <cell r="N10467"/>
          <cell r="O10467"/>
          <cell r="P10467"/>
          <cell r="Q10467">
            <v>0</v>
          </cell>
        </row>
        <row r="10468">
          <cell r="N10468"/>
          <cell r="O10468"/>
          <cell r="P10468"/>
          <cell r="Q10468">
            <v>0</v>
          </cell>
        </row>
        <row r="10469">
          <cell r="N10469"/>
          <cell r="O10469"/>
          <cell r="P10469"/>
          <cell r="Q10469">
            <v>0</v>
          </cell>
        </row>
        <row r="10470">
          <cell r="N10470"/>
          <cell r="O10470"/>
          <cell r="P10470"/>
          <cell r="Q10470">
            <v>0</v>
          </cell>
        </row>
        <row r="10471">
          <cell r="N10471"/>
          <cell r="O10471"/>
          <cell r="P10471"/>
          <cell r="Q10471">
            <v>0</v>
          </cell>
        </row>
        <row r="10472">
          <cell r="N10472"/>
          <cell r="O10472"/>
          <cell r="P10472"/>
          <cell r="Q10472">
            <v>0</v>
          </cell>
        </row>
        <row r="10473">
          <cell r="N10473"/>
          <cell r="O10473"/>
          <cell r="P10473"/>
          <cell r="Q10473">
            <v>0</v>
          </cell>
        </row>
        <row r="10474">
          <cell r="N10474"/>
          <cell r="O10474"/>
          <cell r="P10474"/>
          <cell r="Q10474">
            <v>0</v>
          </cell>
        </row>
        <row r="10475">
          <cell r="N10475"/>
          <cell r="O10475"/>
          <cell r="P10475"/>
          <cell r="Q10475">
            <v>0</v>
          </cell>
        </row>
        <row r="10476">
          <cell r="N10476"/>
          <cell r="O10476"/>
          <cell r="P10476"/>
          <cell r="Q10476">
            <v>0</v>
          </cell>
        </row>
        <row r="10477">
          <cell r="N10477"/>
          <cell r="O10477"/>
          <cell r="P10477"/>
          <cell r="Q10477">
            <v>0</v>
          </cell>
        </row>
        <row r="10478">
          <cell r="N10478"/>
          <cell r="O10478"/>
          <cell r="P10478"/>
          <cell r="Q10478">
            <v>0</v>
          </cell>
        </row>
        <row r="10479">
          <cell r="N10479"/>
          <cell r="O10479"/>
          <cell r="P10479"/>
          <cell r="Q10479">
            <v>0</v>
          </cell>
        </row>
        <row r="10480">
          <cell r="N10480"/>
          <cell r="O10480"/>
          <cell r="P10480"/>
          <cell r="Q10480">
            <v>0</v>
          </cell>
        </row>
        <row r="10481">
          <cell r="N10481"/>
          <cell r="O10481"/>
          <cell r="P10481"/>
          <cell r="Q10481">
            <v>0</v>
          </cell>
        </row>
        <row r="10482">
          <cell r="N10482"/>
          <cell r="O10482"/>
          <cell r="P10482"/>
          <cell r="Q10482">
            <v>0</v>
          </cell>
        </row>
        <row r="10483">
          <cell r="N10483"/>
          <cell r="O10483"/>
          <cell r="P10483"/>
          <cell r="Q10483">
            <v>0</v>
          </cell>
        </row>
        <row r="10484">
          <cell r="N10484"/>
          <cell r="O10484"/>
          <cell r="P10484"/>
          <cell r="Q10484">
            <v>0</v>
          </cell>
        </row>
        <row r="10485">
          <cell r="N10485"/>
          <cell r="O10485"/>
          <cell r="P10485"/>
          <cell r="Q10485">
            <v>0</v>
          </cell>
        </row>
        <row r="10486">
          <cell r="N10486"/>
          <cell r="O10486"/>
          <cell r="P10486"/>
          <cell r="Q10486">
            <v>0</v>
          </cell>
        </row>
        <row r="10487">
          <cell r="N10487"/>
          <cell r="O10487"/>
          <cell r="P10487"/>
          <cell r="Q10487">
            <v>0</v>
          </cell>
        </row>
        <row r="10488">
          <cell r="N10488"/>
          <cell r="O10488"/>
          <cell r="P10488"/>
          <cell r="Q10488">
            <v>0</v>
          </cell>
        </row>
        <row r="10489">
          <cell r="N10489"/>
          <cell r="O10489"/>
          <cell r="P10489"/>
          <cell r="Q10489">
            <v>0</v>
          </cell>
        </row>
        <row r="10490">
          <cell r="N10490"/>
          <cell r="O10490"/>
          <cell r="P10490"/>
          <cell r="Q10490">
            <v>0</v>
          </cell>
        </row>
        <row r="10491">
          <cell r="N10491"/>
          <cell r="O10491"/>
          <cell r="P10491"/>
          <cell r="Q10491">
            <v>0</v>
          </cell>
        </row>
        <row r="10492">
          <cell r="N10492"/>
          <cell r="O10492"/>
          <cell r="P10492"/>
          <cell r="Q10492">
            <v>0</v>
          </cell>
        </row>
        <row r="10493">
          <cell r="N10493"/>
          <cell r="O10493"/>
          <cell r="P10493"/>
          <cell r="Q10493">
            <v>0</v>
          </cell>
        </row>
        <row r="10494">
          <cell r="N10494"/>
          <cell r="O10494"/>
          <cell r="P10494"/>
          <cell r="Q10494">
            <v>0</v>
          </cell>
        </row>
        <row r="10495">
          <cell r="N10495"/>
          <cell r="O10495"/>
          <cell r="P10495"/>
          <cell r="Q10495">
            <v>0</v>
          </cell>
        </row>
        <row r="10496">
          <cell r="N10496"/>
          <cell r="O10496"/>
          <cell r="P10496"/>
          <cell r="Q10496">
            <v>0</v>
          </cell>
        </row>
        <row r="10497">
          <cell r="N10497"/>
          <cell r="O10497"/>
          <cell r="P10497"/>
          <cell r="Q10497">
            <v>0</v>
          </cell>
        </row>
        <row r="10498">
          <cell r="N10498"/>
          <cell r="O10498"/>
          <cell r="P10498"/>
          <cell r="Q10498">
            <v>0</v>
          </cell>
        </row>
        <row r="10499">
          <cell r="N10499"/>
          <cell r="O10499"/>
          <cell r="P10499"/>
          <cell r="Q10499">
            <v>0</v>
          </cell>
        </row>
        <row r="10500">
          <cell r="N10500"/>
          <cell r="O10500"/>
          <cell r="P10500"/>
          <cell r="Q10500">
            <v>0</v>
          </cell>
        </row>
        <row r="10501">
          <cell r="N10501"/>
          <cell r="O10501"/>
          <cell r="P10501"/>
          <cell r="Q10501">
            <v>0</v>
          </cell>
        </row>
        <row r="10502">
          <cell r="N10502"/>
          <cell r="O10502"/>
          <cell r="P10502"/>
          <cell r="Q10502">
            <v>0</v>
          </cell>
        </row>
        <row r="10503">
          <cell r="N10503"/>
          <cell r="O10503"/>
          <cell r="P10503"/>
          <cell r="Q10503">
            <v>0</v>
          </cell>
        </row>
        <row r="10504">
          <cell r="N10504"/>
          <cell r="O10504"/>
          <cell r="P10504"/>
          <cell r="Q10504">
            <v>0</v>
          </cell>
        </row>
        <row r="10505">
          <cell r="N10505"/>
          <cell r="O10505"/>
          <cell r="P10505"/>
          <cell r="Q10505">
            <v>0</v>
          </cell>
        </row>
        <row r="10506">
          <cell r="N10506"/>
          <cell r="O10506"/>
          <cell r="P10506"/>
          <cell r="Q10506">
            <v>0</v>
          </cell>
        </row>
        <row r="10507">
          <cell r="N10507"/>
          <cell r="O10507"/>
          <cell r="P10507"/>
          <cell r="Q10507">
            <v>0</v>
          </cell>
        </row>
        <row r="10508">
          <cell r="N10508"/>
          <cell r="O10508"/>
          <cell r="P10508"/>
          <cell r="Q10508">
            <v>0</v>
          </cell>
        </row>
        <row r="10509">
          <cell r="N10509"/>
          <cell r="O10509"/>
          <cell r="P10509"/>
          <cell r="Q10509">
            <v>0</v>
          </cell>
        </row>
        <row r="10510">
          <cell r="N10510"/>
          <cell r="O10510"/>
          <cell r="P10510"/>
          <cell r="Q10510">
            <v>0</v>
          </cell>
        </row>
        <row r="10511">
          <cell r="N10511"/>
          <cell r="O10511"/>
          <cell r="P10511"/>
          <cell r="Q10511">
            <v>0</v>
          </cell>
        </row>
        <row r="10512">
          <cell r="N10512"/>
          <cell r="O10512"/>
          <cell r="P10512"/>
          <cell r="Q10512">
            <v>0</v>
          </cell>
        </row>
        <row r="10513">
          <cell r="N10513"/>
          <cell r="O10513"/>
          <cell r="P10513"/>
          <cell r="Q10513">
            <v>0</v>
          </cell>
        </row>
        <row r="10514">
          <cell r="N10514"/>
          <cell r="O10514"/>
          <cell r="P10514"/>
          <cell r="Q10514">
            <v>0</v>
          </cell>
        </row>
        <row r="10515">
          <cell r="N10515"/>
          <cell r="O10515"/>
          <cell r="P10515"/>
          <cell r="Q10515">
            <v>0</v>
          </cell>
        </row>
        <row r="10516">
          <cell r="N10516"/>
          <cell r="O10516"/>
          <cell r="P10516"/>
          <cell r="Q10516">
            <v>0</v>
          </cell>
        </row>
        <row r="10517">
          <cell r="N10517"/>
          <cell r="O10517"/>
          <cell r="P10517"/>
          <cell r="Q10517">
            <v>0</v>
          </cell>
        </row>
        <row r="10518">
          <cell r="N10518"/>
          <cell r="O10518"/>
          <cell r="P10518"/>
          <cell r="Q10518">
            <v>0</v>
          </cell>
        </row>
        <row r="10519">
          <cell r="N10519"/>
          <cell r="O10519"/>
          <cell r="P10519"/>
          <cell r="Q10519">
            <v>0</v>
          </cell>
        </row>
        <row r="10520">
          <cell r="N10520"/>
          <cell r="O10520"/>
          <cell r="P10520"/>
          <cell r="Q10520">
            <v>0</v>
          </cell>
        </row>
        <row r="10521">
          <cell r="N10521"/>
          <cell r="O10521"/>
          <cell r="P10521"/>
          <cell r="Q10521">
            <v>0</v>
          </cell>
        </row>
        <row r="10522">
          <cell r="N10522"/>
          <cell r="O10522"/>
          <cell r="P10522"/>
          <cell r="Q10522">
            <v>0</v>
          </cell>
        </row>
        <row r="10523">
          <cell r="N10523"/>
          <cell r="O10523"/>
          <cell r="P10523"/>
          <cell r="Q10523">
            <v>0</v>
          </cell>
        </row>
        <row r="10524">
          <cell r="N10524"/>
          <cell r="O10524"/>
          <cell r="P10524"/>
          <cell r="Q10524">
            <v>0</v>
          </cell>
        </row>
        <row r="10525">
          <cell r="N10525"/>
          <cell r="O10525"/>
          <cell r="P10525"/>
          <cell r="Q10525">
            <v>0</v>
          </cell>
        </row>
        <row r="10526">
          <cell r="N10526"/>
          <cell r="O10526"/>
          <cell r="P10526"/>
          <cell r="Q10526">
            <v>0</v>
          </cell>
        </row>
        <row r="10527">
          <cell r="N10527"/>
          <cell r="O10527"/>
          <cell r="P10527"/>
          <cell r="Q10527">
            <v>0</v>
          </cell>
        </row>
        <row r="10528">
          <cell r="N10528"/>
          <cell r="O10528"/>
          <cell r="P10528"/>
          <cell r="Q10528">
            <v>0</v>
          </cell>
        </row>
        <row r="10529">
          <cell r="N10529"/>
          <cell r="O10529"/>
          <cell r="P10529"/>
          <cell r="Q10529">
            <v>0</v>
          </cell>
        </row>
        <row r="10530">
          <cell r="N10530"/>
          <cell r="O10530"/>
          <cell r="P10530"/>
          <cell r="Q10530">
            <v>0</v>
          </cell>
        </row>
        <row r="10531">
          <cell r="N10531"/>
          <cell r="O10531"/>
          <cell r="P10531"/>
          <cell r="Q10531">
            <v>0</v>
          </cell>
        </row>
        <row r="10532">
          <cell r="N10532"/>
          <cell r="O10532"/>
          <cell r="P10532"/>
          <cell r="Q10532">
            <v>0</v>
          </cell>
        </row>
        <row r="10533">
          <cell r="N10533"/>
          <cell r="O10533"/>
          <cell r="P10533"/>
          <cell r="Q10533">
            <v>0</v>
          </cell>
        </row>
        <row r="10534">
          <cell r="N10534"/>
          <cell r="O10534"/>
          <cell r="P10534"/>
          <cell r="Q10534">
            <v>0</v>
          </cell>
        </row>
        <row r="10535">
          <cell r="N10535"/>
          <cell r="O10535"/>
          <cell r="P10535"/>
          <cell r="Q10535">
            <v>0</v>
          </cell>
        </row>
        <row r="10536">
          <cell r="N10536"/>
          <cell r="O10536"/>
          <cell r="P10536"/>
          <cell r="Q10536">
            <v>0</v>
          </cell>
        </row>
        <row r="10537">
          <cell r="N10537"/>
          <cell r="O10537"/>
          <cell r="P10537"/>
          <cell r="Q10537">
            <v>0</v>
          </cell>
        </row>
        <row r="10538">
          <cell r="N10538"/>
          <cell r="O10538"/>
          <cell r="P10538"/>
          <cell r="Q10538">
            <v>0</v>
          </cell>
        </row>
        <row r="10539">
          <cell r="N10539"/>
          <cell r="O10539"/>
          <cell r="P10539"/>
          <cell r="Q10539">
            <v>0</v>
          </cell>
        </row>
        <row r="10540">
          <cell r="N10540"/>
          <cell r="O10540"/>
          <cell r="P10540"/>
          <cell r="Q10540">
            <v>0</v>
          </cell>
        </row>
        <row r="10541">
          <cell r="N10541"/>
          <cell r="O10541"/>
          <cell r="P10541"/>
          <cell r="Q10541">
            <v>0</v>
          </cell>
        </row>
        <row r="10542">
          <cell r="N10542"/>
          <cell r="O10542"/>
          <cell r="P10542"/>
          <cell r="Q10542">
            <v>0</v>
          </cell>
        </row>
        <row r="10543">
          <cell r="N10543"/>
          <cell r="O10543"/>
          <cell r="P10543"/>
          <cell r="Q10543">
            <v>0</v>
          </cell>
        </row>
        <row r="10544">
          <cell r="N10544"/>
          <cell r="O10544"/>
          <cell r="P10544"/>
          <cell r="Q10544">
            <v>0</v>
          </cell>
        </row>
        <row r="10545">
          <cell r="N10545"/>
          <cell r="O10545"/>
          <cell r="P10545"/>
          <cell r="Q10545">
            <v>0</v>
          </cell>
        </row>
        <row r="10546">
          <cell r="N10546"/>
          <cell r="O10546"/>
          <cell r="P10546"/>
          <cell r="Q10546">
            <v>0</v>
          </cell>
        </row>
        <row r="10547">
          <cell r="N10547"/>
          <cell r="O10547"/>
          <cell r="P10547"/>
          <cell r="Q10547">
            <v>0</v>
          </cell>
        </row>
        <row r="10548">
          <cell r="N10548"/>
          <cell r="O10548"/>
          <cell r="P10548"/>
          <cell r="Q10548">
            <v>0</v>
          </cell>
        </row>
        <row r="10549">
          <cell r="N10549"/>
          <cell r="O10549"/>
          <cell r="P10549"/>
          <cell r="Q10549">
            <v>0</v>
          </cell>
        </row>
        <row r="10550">
          <cell r="N10550"/>
          <cell r="O10550"/>
          <cell r="P10550"/>
          <cell r="Q10550">
            <v>0</v>
          </cell>
        </row>
        <row r="10551">
          <cell r="N10551"/>
          <cell r="O10551"/>
          <cell r="P10551"/>
          <cell r="Q10551">
            <v>0</v>
          </cell>
        </row>
        <row r="10552">
          <cell r="N10552"/>
          <cell r="O10552"/>
          <cell r="P10552"/>
          <cell r="Q10552">
            <v>0</v>
          </cell>
        </row>
        <row r="10553">
          <cell r="N10553"/>
          <cell r="O10553"/>
          <cell r="P10553"/>
          <cell r="Q10553">
            <v>0</v>
          </cell>
        </row>
        <row r="10554">
          <cell r="N10554"/>
          <cell r="O10554"/>
          <cell r="P10554"/>
          <cell r="Q10554">
            <v>0</v>
          </cell>
        </row>
        <row r="10555">
          <cell r="N10555"/>
          <cell r="O10555"/>
          <cell r="P10555"/>
          <cell r="Q10555">
            <v>0</v>
          </cell>
        </row>
        <row r="10556">
          <cell r="N10556"/>
          <cell r="O10556"/>
          <cell r="P10556"/>
          <cell r="Q10556">
            <v>0</v>
          </cell>
        </row>
        <row r="10557">
          <cell r="N10557"/>
          <cell r="O10557"/>
          <cell r="P10557"/>
          <cell r="Q10557">
            <v>0</v>
          </cell>
        </row>
        <row r="10558">
          <cell r="N10558"/>
          <cell r="O10558"/>
          <cell r="P10558"/>
          <cell r="Q10558">
            <v>0</v>
          </cell>
        </row>
        <row r="10559">
          <cell r="N10559"/>
          <cell r="O10559"/>
          <cell r="P10559"/>
          <cell r="Q10559">
            <v>0</v>
          </cell>
        </row>
        <row r="10560">
          <cell r="N10560"/>
          <cell r="O10560"/>
          <cell r="P10560"/>
          <cell r="Q10560">
            <v>0</v>
          </cell>
        </row>
        <row r="10561">
          <cell r="N10561"/>
          <cell r="O10561"/>
          <cell r="P10561"/>
          <cell r="Q10561">
            <v>0</v>
          </cell>
        </row>
        <row r="10562">
          <cell r="N10562"/>
          <cell r="O10562"/>
          <cell r="P10562"/>
          <cell r="Q10562">
            <v>0</v>
          </cell>
        </row>
        <row r="10563">
          <cell r="N10563"/>
          <cell r="O10563"/>
          <cell r="P10563"/>
          <cell r="Q10563">
            <v>0</v>
          </cell>
        </row>
        <row r="10564">
          <cell r="N10564"/>
          <cell r="O10564"/>
          <cell r="P10564"/>
          <cell r="Q10564">
            <v>0</v>
          </cell>
        </row>
        <row r="10565">
          <cell r="N10565"/>
          <cell r="O10565"/>
          <cell r="P10565"/>
          <cell r="Q10565">
            <v>0</v>
          </cell>
        </row>
        <row r="10566">
          <cell r="N10566"/>
          <cell r="O10566"/>
          <cell r="P10566"/>
          <cell r="Q10566">
            <v>0</v>
          </cell>
        </row>
        <row r="10567">
          <cell r="N10567"/>
          <cell r="O10567"/>
          <cell r="P10567"/>
          <cell r="Q10567">
            <v>0</v>
          </cell>
        </row>
        <row r="10568">
          <cell r="N10568"/>
          <cell r="O10568"/>
          <cell r="P10568"/>
          <cell r="Q10568">
            <v>0</v>
          </cell>
        </row>
        <row r="10569">
          <cell r="N10569"/>
          <cell r="O10569"/>
          <cell r="P10569"/>
          <cell r="Q10569">
            <v>0</v>
          </cell>
        </row>
        <row r="10570">
          <cell r="N10570"/>
          <cell r="O10570"/>
          <cell r="P10570"/>
          <cell r="Q10570">
            <v>0</v>
          </cell>
        </row>
        <row r="10571">
          <cell r="N10571"/>
          <cell r="O10571"/>
          <cell r="P10571"/>
          <cell r="Q10571">
            <v>0</v>
          </cell>
        </row>
        <row r="10572">
          <cell r="N10572"/>
          <cell r="O10572"/>
          <cell r="P10572"/>
          <cell r="Q10572">
            <v>0</v>
          </cell>
        </row>
        <row r="10573">
          <cell r="N10573"/>
          <cell r="O10573"/>
          <cell r="P10573"/>
          <cell r="Q10573">
            <v>0</v>
          </cell>
        </row>
        <row r="10574">
          <cell r="N10574"/>
          <cell r="O10574"/>
          <cell r="P10574"/>
          <cell r="Q10574">
            <v>0</v>
          </cell>
        </row>
        <row r="10575">
          <cell r="N10575"/>
          <cell r="O10575"/>
          <cell r="P10575"/>
          <cell r="Q10575">
            <v>0</v>
          </cell>
        </row>
        <row r="10576">
          <cell r="N10576"/>
          <cell r="O10576"/>
          <cell r="P10576"/>
          <cell r="Q10576">
            <v>0</v>
          </cell>
        </row>
        <row r="10577">
          <cell r="N10577"/>
          <cell r="O10577"/>
          <cell r="P10577"/>
          <cell r="Q10577">
            <v>0</v>
          </cell>
        </row>
        <row r="10578">
          <cell r="N10578"/>
          <cell r="O10578"/>
          <cell r="P10578"/>
          <cell r="Q10578">
            <v>0</v>
          </cell>
        </row>
        <row r="10579">
          <cell r="N10579"/>
          <cell r="O10579"/>
          <cell r="P10579"/>
          <cell r="Q10579">
            <v>0</v>
          </cell>
        </row>
        <row r="10580">
          <cell r="N10580"/>
          <cell r="O10580"/>
          <cell r="P10580"/>
          <cell r="Q10580">
            <v>0</v>
          </cell>
        </row>
        <row r="10581">
          <cell r="N10581"/>
          <cell r="O10581"/>
          <cell r="P10581"/>
          <cell r="Q10581">
            <v>0</v>
          </cell>
        </row>
        <row r="10582">
          <cell r="N10582"/>
          <cell r="O10582"/>
          <cell r="P10582"/>
          <cell r="Q10582">
            <v>0</v>
          </cell>
        </row>
        <row r="10583">
          <cell r="N10583"/>
          <cell r="O10583"/>
          <cell r="P10583"/>
          <cell r="Q10583">
            <v>0</v>
          </cell>
        </row>
        <row r="10584">
          <cell r="N10584"/>
          <cell r="O10584"/>
          <cell r="P10584"/>
          <cell r="Q10584">
            <v>0</v>
          </cell>
        </row>
        <row r="10585">
          <cell r="N10585"/>
          <cell r="O10585"/>
          <cell r="P10585"/>
          <cell r="Q10585">
            <v>0</v>
          </cell>
        </row>
        <row r="10586">
          <cell r="N10586"/>
          <cell r="O10586"/>
          <cell r="P10586"/>
          <cell r="Q10586">
            <v>0</v>
          </cell>
        </row>
        <row r="10587">
          <cell r="N10587"/>
          <cell r="O10587"/>
          <cell r="P10587"/>
          <cell r="Q10587">
            <v>0</v>
          </cell>
        </row>
        <row r="10588">
          <cell r="N10588"/>
          <cell r="O10588"/>
          <cell r="P10588"/>
          <cell r="Q10588">
            <v>0</v>
          </cell>
        </row>
        <row r="10589">
          <cell r="N10589"/>
          <cell r="O10589"/>
          <cell r="P10589"/>
          <cell r="Q10589">
            <v>0</v>
          </cell>
        </row>
        <row r="10590">
          <cell r="N10590"/>
          <cell r="O10590"/>
          <cell r="P10590"/>
          <cell r="Q10590">
            <v>0</v>
          </cell>
        </row>
        <row r="10591">
          <cell r="N10591"/>
          <cell r="O10591"/>
          <cell r="P10591"/>
          <cell r="Q10591">
            <v>0</v>
          </cell>
        </row>
        <row r="10592">
          <cell r="N10592"/>
          <cell r="O10592"/>
          <cell r="P10592"/>
          <cell r="Q10592">
            <v>0</v>
          </cell>
        </row>
        <row r="10593">
          <cell r="N10593"/>
          <cell r="O10593"/>
          <cell r="P10593"/>
          <cell r="Q10593">
            <v>0</v>
          </cell>
        </row>
        <row r="10594">
          <cell r="N10594"/>
          <cell r="O10594"/>
          <cell r="P10594"/>
          <cell r="Q10594">
            <v>0</v>
          </cell>
        </row>
        <row r="10595">
          <cell r="N10595"/>
          <cell r="O10595"/>
          <cell r="P10595"/>
          <cell r="Q10595">
            <v>0</v>
          </cell>
        </row>
        <row r="10596">
          <cell r="N10596"/>
          <cell r="O10596"/>
          <cell r="P10596"/>
          <cell r="Q10596">
            <v>0</v>
          </cell>
        </row>
        <row r="10597">
          <cell r="N10597"/>
          <cell r="O10597"/>
          <cell r="P10597"/>
          <cell r="Q10597">
            <v>0</v>
          </cell>
        </row>
        <row r="10598">
          <cell r="N10598"/>
          <cell r="O10598"/>
          <cell r="P10598"/>
          <cell r="Q10598">
            <v>0</v>
          </cell>
        </row>
        <row r="10599">
          <cell r="N10599"/>
          <cell r="O10599"/>
          <cell r="P10599"/>
          <cell r="Q10599">
            <v>0</v>
          </cell>
        </row>
        <row r="10600">
          <cell r="N10600"/>
          <cell r="O10600"/>
          <cell r="P10600"/>
          <cell r="Q10600">
            <v>0</v>
          </cell>
        </row>
        <row r="10601">
          <cell r="N10601"/>
          <cell r="O10601"/>
          <cell r="P10601"/>
          <cell r="Q10601">
            <v>0</v>
          </cell>
        </row>
        <row r="10602">
          <cell r="N10602"/>
          <cell r="O10602"/>
          <cell r="P10602"/>
          <cell r="Q10602">
            <v>0</v>
          </cell>
        </row>
        <row r="10603">
          <cell r="N10603"/>
          <cell r="O10603"/>
          <cell r="P10603"/>
          <cell r="Q10603">
            <v>0</v>
          </cell>
        </row>
        <row r="10604">
          <cell r="N10604"/>
          <cell r="O10604"/>
          <cell r="P10604"/>
          <cell r="Q10604">
            <v>0</v>
          </cell>
        </row>
        <row r="10605">
          <cell r="N10605"/>
          <cell r="O10605"/>
          <cell r="P10605"/>
          <cell r="Q10605">
            <v>0</v>
          </cell>
        </row>
        <row r="10606">
          <cell r="N10606"/>
          <cell r="O10606"/>
          <cell r="P10606"/>
          <cell r="Q10606">
            <v>0</v>
          </cell>
        </row>
        <row r="10607">
          <cell r="N10607"/>
          <cell r="O10607"/>
          <cell r="P10607"/>
          <cell r="Q10607">
            <v>0</v>
          </cell>
        </row>
        <row r="10608">
          <cell r="N10608"/>
          <cell r="O10608"/>
          <cell r="P10608"/>
          <cell r="Q10608">
            <v>0</v>
          </cell>
        </row>
        <row r="10609">
          <cell r="N10609"/>
          <cell r="O10609"/>
          <cell r="P10609"/>
          <cell r="Q10609">
            <v>0</v>
          </cell>
        </row>
        <row r="10610">
          <cell r="N10610"/>
          <cell r="O10610"/>
          <cell r="P10610"/>
          <cell r="Q10610">
            <v>0</v>
          </cell>
        </row>
        <row r="10611">
          <cell r="N10611"/>
          <cell r="O10611"/>
          <cell r="P10611"/>
          <cell r="Q10611">
            <v>0</v>
          </cell>
        </row>
        <row r="10612">
          <cell r="N10612"/>
          <cell r="O10612"/>
          <cell r="P10612"/>
          <cell r="Q10612">
            <v>0</v>
          </cell>
        </row>
        <row r="10613">
          <cell r="N10613"/>
          <cell r="O10613"/>
          <cell r="P10613"/>
          <cell r="Q10613">
            <v>0</v>
          </cell>
        </row>
        <row r="10614">
          <cell r="N10614"/>
          <cell r="O10614"/>
          <cell r="P10614"/>
          <cell r="Q10614">
            <v>0</v>
          </cell>
        </row>
        <row r="10615">
          <cell r="N10615"/>
          <cell r="O10615"/>
          <cell r="P10615"/>
          <cell r="Q10615">
            <v>0</v>
          </cell>
        </row>
        <row r="10616">
          <cell r="N10616"/>
          <cell r="O10616"/>
          <cell r="P10616"/>
          <cell r="Q10616">
            <v>0</v>
          </cell>
        </row>
        <row r="10617">
          <cell r="N10617"/>
          <cell r="O10617"/>
          <cell r="P10617"/>
          <cell r="Q10617">
            <v>0</v>
          </cell>
        </row>
        <row r="10618">
          <cell r="N10618"/>
          <cell r="O10618"/>
          <cell r="P10618"/>
          <cell r="Q10618">
            <v>0</v>
          </cell>
        </row>
        <row r="10619">
          <cell r="N10619"/>
          <cell r="O10619"/>
          <cell r="P10619"/>
          <cell r="Q10619">
            <v>0</v>
          </cell>
        </row>
        <row r="10620">
          <cell r="N10620"/>
          <cell r="O10620"/>
          <cell r="P10620"/>
          <cell r="Q10620">
            <v>0</v>
          </cell>
        </row>
        <row r="10621">
          <cell r="N10621"/>
          <cell r="O10621"/>
          <cell r="P10621"/>
          <cell r="Q10621">
            <v>0</v>
          </cell>
        </row>
        <row r="10622">
          <cell r="N10622"/>
          <cell r="O10622"/>
          <cell r="P10622"/>
          <cell r="Q10622">
            <v>0</v>
          </cell>
        </row>
        <row r="10623">
          <cell r="N10623"/>
          <cell r="O10623"/>
          <cell r="P10623"/>
          <cell r="Q10623">
            <v>0</v>
          </cell>
        </row>
        <row r="10624">
          <cell r="N10624"/>
          <cell r="O10624"/>
          <cell r="P10624"/>
          <cell r="Q10624">
            <v>0</v>
          </cell>
        </row>
        <row r="10625">
          <cell r="N10625"/>
          <cell r="O10625"/>
          <cell r="P10625"/>
          <cell r="Q10625">
            <v>0</v>
          </cell>
        </row>
        <row r="10626">
          <cell r="N10626"/>
          <cell r="O10626"/>
          <cell r="P10626"/>
          <cell r="Q10626">
            <v>0</v>
          </cell>
        </row>
        <row r="10627">
          <cell r="N10627"/>
          <cell r="O10627"/>
          <cell r="P10627"/>
          <cell r="Q10627">
            <v>0</v>
          </cell>
        </row>
        <row r="10628">
          <cell r="N10628"/>
          <cell r="O10628"/>
          <cell r="P10628"/>
          <cell r="Q10628">
            <v>0</v>
          </cell>
        </row>
        <row r="10629">
          <cell r="N10629"/>
          <cell r="O10629"/>
          <cell r="P10629"/>
          <cell r="Q10629">
            <v>0</v>
          </cell>
        </row>
        <row r="10630">
          <cell r="N10630"/>
          <cell r="O10630"/>
          <cell r="P10630"/>
          <cell r="Q10630">
            <v>0</v>
          </cell>
        </row>
        <row r="10631">
          <cell r="N10631"/>
          <cell r="O10631"/>
          <cell r="P10631"/>
          <cell r="Q10631">
            <v>0</v>
          </cell>
        </row>
        <row r="10632">
          <cell r="N10632"/>
          <cell r="O10632"/>
          <cell r="P10632"/>
          <cell r="Q10632">
            <v>0</v>
          </cell>
        </row>
        <row r="10633">
          <cell r="N10633"/>
          <cell r="O10633"/>
          <cell r="P10633"/>
          <cell r="Q10633">
            <v>0</v>
          </cell>
        </row>
        <row r="10634">
          <cell r="N10634"/>
          <cell r="O10634"/>
          <cell r="P10634"/>
          <cell r="Q10634">
            <v>0</v>
          </cell>
        </row>
        <row r="10635">
          <cell r="N10635"/>
          <cell r="O10635"/>
          <cell r="P10635"/>
          <cell r="Q10635">
            <v>0</v>
          </cell>
        </row>
        <row r="10636">
          <cell r="N10636"/>
          <cell r="O10636"/>
          <cell r="P10636"/>
          <cell r="Q10636">
            <v>0</v>
          </cell>
        </row>
        <row r="10637">
          <cell r="N10637"/>
          <cell r="O10637"/>
          <cell r="P10637"/>
          <cell r="Q10637">
            <v>0</v>
          </cell>
        </row>
        <row r="10638">
          <cell r="N10638"/>
          <cell r="O10638"/>
          <cell r="P10638"/>
          <cell r="Q10638">
            <v>0</v>
          </cell>
        </row>
        <row r="10639">
          <cell r="N10639"/>
          <cell r="O10639"/>
          <cell r="P10639"/>
          <cell r="Q10639">
            <v>0</v>
          </cell>
        </row>
        <row r="10640">
          <cell r="N10640"/>
          <cell r="O10640"/>
          <cell r="P10640"/>
          <cell r="Q10640">
            <v>0</v>
          </cell>
        </row>
        <row r="10641">
          <cell r="N10641"/>
          <cell r="O10641"/>
          <cell r="P10641"/>
          <cell r="Q10641">
            <v>0</v>
          </cell>
        </row>
        <row r="10642">
          <cell r="N10642"/>
          <cell r="O10642"/>
          <cell r="P10642"/>
          <cell r="Q10642">
            <v>0</v>
          </cell>
        </row>
        <row r="10643">
          <cell r="N10643"/>
          <cell r="O10643"/>
          <cell r="P10643"/>
          <cell r="Q10643">
            <v>0</v>
          </cell>
        </row>
        <row r="10644">
          <cell r="N10644"/>
          <cell r="O10644"/>
          <cell r="P10644"/>
          <cell r="Q10644">
            <v>0</v>
          </cell>
        </row>
        <row r="10645">
          <cell r="N10645"/>
          <cell r="O10645"/>
          <cell r="P10645"/>
          <cell r="Q10645">
            <v>0</v>
          </cell>
        </row>
        <row r="10646">
          <cell r="N10646"/>
          <cell r="O10646"/>
          <cell r="P10646"/>
          <cell r="Q10646">
            <v>0</v>
          </cell>
        </row>
        <row r="10647">
          <cell r="N10647"/>
          <cell r="O10647"/>
          <cell r="P10647"/>
          <cell r="Q10647">
            <v>0</v>
          </cell>
        </row>
        <row r="10648">
          <cell r="N10648"/>
          <cell r="O10648"/>
          <cell r="P10648"/>
          <cell r="Q10648">
            <v>0</v>
          </cell>
        </row>
        <row r="10649">
          <cell r="N10649"/>
          <cell r="O10649"/>
          <cell r="P10649"/>
          <cell r="Q10649">
            <v>0</v>
          </cell>
        </row>
        <row r="10650">
          <cell r="N10650"/>
          <cell r="O10650"/>
          <cell r="P10650"/>
          <cell r="Q10650">
            <v>0</v>
          </cell>
        </row>
        <row r="10651">
          <cell r="N10651"/>
          <cell r="O10651"/>
          <cell r="P10651"/>
          <cell r="Q10651">
            <v>0</v>
          </cell>
        </row>
        <row r="10652">
          <cell r="N10652"/>
          <cell r="O10652"/>
          <cell r="P10652"/>
          <cell r="Q10652">
            <v>0</v>
          </cell>
        </row>
        <row r="10653">
          <cell r="N10653"/>
          <cell r="O10653"/>
          <cell r="P10653"/>
          <cell r="Q10653">
            <v>0</v>
          </cell>
        </row>
        <row r="10654">
          <cell r="N10654"/>
          <cell r="O10654"/>
          <cell r="P10654"/>
          <cell r="Q10654">
            <v>0</v>
          </cell>
        </row>
        <row r="10655">
          <cell r="N10655"/>
          <cell r="O10655"/>
          <cell r="P10655"/>
          <cell r="Q10655">
            <v>0</v>
          </cell>
        </row>
        <row r="10656">
          <cell r="N10656"/>
          <cell r="O10656"/>
          <cell r="P10656"/>
          <cell r="Q10656">
            <v>0</v>
          </cell>
        </row>
        <row r="10657">
          <cell r="N10657"/>
          <cell r="O10657"/>
          <cell r="P10657"/>
          <cell r="Q10657">
            <v>0</v>
          </cell>
        </row>
        <row r="10658">
          <cell r="N10658"/>
          <cell r="O10658"/>
          <cell r="P10658"/>
          <cell r="Q10658">
            <v>0</v>
          </cell>
        </row>
        <row r="10659">
          <cell r="N10659"/>
          <cell r="O10659"/>
          <cell r="P10659"/>
          <cell r="Q10659">
            <v>0</v>
          </cell>
        </row>
        <row r="10660">
          <cell r="N10660"/>
          <cell r="O10660"/>
          <cell r="P10660"/>
          <cell r="Q10660">
            <v>0</v>
          </cell>
        </row>
        <row r="10661">
          <cell r="N10661"/>
          <cell r="O10661"/>
          <cell r="P10661"/>
          <cell r="Q10661">
            <v>0</v>
          </cell>
        </row>
        <row r="10662">
          <cell r="N10662"/>
          <cell r="O10662"/>
          <cell r="P10662"/>
          <cell r="Q10662">
            <v>0</v>
          </cell>
        </row>
        <row r="10663">
          <cell r="N10663"/>
          <cell r="O10663"/>
          <cell r="P10663"/>
          <cell r="Q10663">
            <v>0</v>
          </cell>
        </row>
        <row r="10664">
          <cell r="N10664"/>
          <cell r="O10664"/>
          <cell r="P10664"/>
          <cell r="Q10664">
            <v>0</v>
          </cell>
        </row>
        <row r="10665">
          <cell r="N10665"/>
          <cell r="O10665"/>
          <cell r="P10665"/>
          <cell r="Q10665">
            <v>0</v>
          </cell>
        </row>
        <row r="10666">
          <cell r="N10666"/>
          <cell r="O10666"/>
          <cell r="P10666"/>
          <cell r="Q10666">
            <v>0</v>
          </cell>
        </row>
        <row r="10667">
          <cell r="N10667"/>
          <cell r="O10667"/>
          <cell r="P10667"/>
          <cell r="Q10667">
            <v>0</v>
          </cell>
        </row>
        <row r="10668">
          <cell r="N10668"/>
          <cell r="O10668"/>
          <cell r="P10668"/>
          <cell r="Q10668">
            <v>0</v>
          </cell>
        </row>
        <row r="10669">
          <cell r="N10669"/>
          <cell r="O10669"/>
          <cell r="P10669"/>
          <cell r="Q10669">
            <v>0</v>
          </cell>
        </row>
        <row r="10670">
          <cell r="N10670"/>
          <cell r="O10670"/>
          <cell r="P10670"/>
          <cell r="Q10670">
            <v>0</v>
          </cell>
        </row>
        <row r="10671">
          <cell r="N10671"/>
          <cell r="O10671"/>
          <cell r="P10671"/>
          <cell r="Q10671">
            <v>0</v>
          </cell>
        </row>
        <row r="10672">
          <cell r="N10672"/>
          <cell r="O10672"/>
          <cell r="P10672"/>
          <cell r="Q10672">
            <v>0</v>
          </cell>
        </row>
        <row r="10673">
          <cell r="N10673"/>
          <cell r="O10673"/>
          <cell r="P10673"/>
          <cell r="Q10673">
            <v>0</v>
          </cell>
        </row>
        <row r="10674">
          <cell r="N10674"/>
          <cell r="O10674"/>
          <cell r="P10674"/>
          <cell r="Q10674">
            <v>0</v>
          </cell>
        </row>
        <row r="10675">
          <cell r="N10675"/>
          <cell r="O10675"/>
          <cell r="P10675"/>
          <cell r="Q10675">
            <v>0</v>
          </cell>
        </row>
        <row r="10676">
          <cell r="N10676"/>
          <cell r="O10676"/>
          <cell r="P10676"/>
          <cell r="Q10676">
            <v>0</v>
          </cell>
        </row>
        <row r="10677">
          <cell r="N10677"/>
          <cell r="O10677"/>
          <cell r="P10677"/>
          <cell r="Q10677">
            <v>0</v>
          </cell>
        </row>
        <row r="10678">
          <cell r="N10678"/>
          <cell r="O10678"/>
          <cell r="P10678"/>
          <cell r="Q10678">
            <v>0</v>
          </cell>
        </row>
        <row r="10679">
          <cell r="N10679"/>
          <cell r="O10679"/>
          <cell r="P10679"/>
          <cell r="Q10679">
            <v>0</v>
          </cell>
        </row>
        <row r="10680">
          <cell r="N10680"/>
          <cell r="O10680"/>
          <cell r="P10680"/>
          <cell r="Q10680">
            <v>0</v>
          </cell>
        </row>
        <row r="10681">
          <cell r="N10681"/>
          <cell r="O10681"/>
          <cell r="P10681"/>
          <cell r="Q10681">
            <v>0</v>
          </cell>
        </row>
        <row r="10682">
          <cell r="N10682"/>
          <cell r="O10682"/>
          <cell r="P10682"/>
          <cell r="Q10682">
            <v>0</v>
          </cell>
        </row>
        <row r="10683">
          <cell r="N10683"/>
          <cell r="O10683"/>
          <cell r="P10683"/>
          <cell r="Q10683">
            <v>0</v>
          </cell>
        </row>
        <row r="10684">
          <cell r="N10684"/>
          <cell r="O10684"/>
          <cell r="P10684"/>
          <cell r="Q10684">
            <v>0</v>
          </cell>
        </row>
        <row r="10685">
          <cell r="N10685"/>
          <cell r="O10685"/>
          <cell r="P10685"/>
          <cell r="Q10685">
            <v>0</v>
          </cell>
        </row>
        <row r="10686">
          <cell r="N10686"/>
          <cell r="O10686"/>
          <cell r="P10686"/>
          <cell r="Q10686">
            <v>0</v>
          </cell>
        </row>
        <row r="10687">
          <cell r="N10687"/>
          <cell r="O10687"/>
          <cell r="P10687"/>
          <cell r="Q10687">
            <v>0</v>
          </cell>
        </row>
        <row r="10688">
          <cell r="N10688"/>
          <cell r="O10688"/>
          <cell r="P10688"/>
          <cell r="Q10688">
            <v>0</v>
          </cell>
        </row>
        <row r="10689">
          <cell r="N10689"/>
          <cell r="O10689"/>
          <cell r="P10689"/>
          <cell r="Q10689">
            <v>0</v>
          </cell>
        </row>
        <row r="10690">
          <cell r="N10690"/>
          <cell r="O10690"/>
          <cell r="P10690"/>
          <cell r="Q10690">
            <v>0</v>
          </cell>
        </row>
        <row r="10691">
          <cell r="N10691"/>
          <cell r="O10691"/>
          <cell r="P10691"/>
          <cell r="Q10691">
            <v>0</v>
          </cell>
        </row>
        <row r="10692">
          <cell r="N10692"/>
          <cell r="O10692"/>
          <cell r="P10692"/>
          <cell r="Q10692">
            <v>0</v>
          </cell>
        </row>
        <row r="10693">
          <cell r="N10693"/>
          <cell r="O10693"/>
          <cell r="P10693"/>
          <cell r="Q10693">
            <v>0</v>
          </cell>
        </row>
        <row r="10694">
          <cell r="N10694"/>
          <cell r="O10694"/>
          <cell r="P10694"/>
          <cell r="Q10694">
            <v>0</v>
          </cell>
        </row>
        <row r="10695">
          <cell r="N10695"/>
          <cell r="O10695"/>
          <cell r="P10695"/>
          <cell r="Q10695">
            <v>0</v>
          </cell>
        </row>
        <row r="10696">
          <cell r="N10696"/>
          <cell r="O10696"/>
          <cell r="P10696"/>
          <cell r="Q10696">
            <v>0</v>
          </cell>
        </row>
        <row r="10697">
          <cell r="N10697"/>
          <cell r="O10697"/>
          <cell r="P10697"/>
          <cell r="Q10697">
            <v>0</v>
          </cell>
        </row>
        <row r="10698">
          <cell r="N10698"/>
          <cell r="O10698"/>
          <cell r="P10698"/>
          <cell r="Q10698">
            <v>0</v>
          </cell>
        </row>
        <row r="10699">
          <cell r="N10699"/>
          <cell r="O10699"/>
          <cell r="P10699"/>
          <cell r="Q10699">
            <v>0</v>
          </cell>
        </row>
        <row r="10700">
          <cell r="N10700"/>
          <cell r="O10700"/>
          <cell r="P10700"/>
          <cell r="Q10700">
            <v>0</v>
          </cell>
        </row>
        <row r="10701">
          <cell r="N10701"/>
          <cell r="O10701"/>
          <cell r="P10701"/>
          <cell r="Q10701">
            <v>0</v>
          </cell>
        </row>
        <row r="10702">
          <cell r="N10702"/>
          <cell r="O10702"/>
          <cell r="P10702"/>
          <cell r="Q10702">
            <v>0</v>
          </cell>
        </row>
        <row r="10703">
          <cell r="N10703"/>
          <cell r="O10703"/>
          <cell r="P10703"/>
          <cell r="Q10703">
            <v>0</v>
          </cell>
        </row>
        <row r="10704">
          <cell r="N10704"/>
          <cell r="O10704"/>
          <cell r="P10704"/>
          <cell r="Q10704">
            <v>0</v>
          </cell>
        </row>
        <row r="10705">
          <cell r="N10705"/>
          <cell r="O10705"/>
          <cell r="P10705"/>
          <cell r="Q10705">
            <v>0</v>
          </cell>
        </row>
        <row r="10706">
          <cell r="N10706"/>
          <cell r="O10706"/>
          <cell r="P10706"/>
          <cell r="Q10706">
            <v>0</v>
          </cell>
        </row>
        <row r="10707">
          <cell r="N10707"/>
          <cell r="O10707"/>
          <cell r="P10707"/>
          <cell r="Q10707">
            <v>0</v>
          </cell>
        </row>
        <row r="10708">
          <cell r="N10708"/>
          <cell r="O10708"/>
          <cell r="P10708"/>
          <cell r="Q10708">
            <v>0</v>
          </cell>
        </row>
        <row r="10709">
          <cell r="N10709"/>
          <cell r="O10709"/>
          <cell r="P10709"/>
          <cell r="Q10709">
            <v>0</v>
          </cell>
        </row>
        <row r="10710">
          <cell r="N10710"/>
          <cell r="O10710"/>
          <cell r="P10710"/>
          <cell r="Q10710">
            <v>0</v>
          </cell>
        </row>
        <row r="10711">
          <cell r="N10711"/>
          <cell r="O10711"/>
          <cell r="P10711"/>
          <cell r="Q10711">
            <v>0</v>
          </cell>
        </row>
        <row r="10712">
          <cell r="N10712"/>
          <cell r="O10712"/>
          <cell r="P10712"/>
          <cell r="Q10712">
            <v>0</v>
          </cell>
        </row>
        <row r="10713">
          <cell r="N10713"/>
          <cell r="O10713"/>
          <cell r="P10713"/>
          <cell r="Q10713">
            <v>0</v>
          </cell>
        </row>
        <row r="10714">
          <cell r="N10714"/>
          <cell r="O10714"/>
          <cell r="P10714"/>
          <cell r="Q10714">
            <v>0</v>
          </cell>
        </row>
        <row r="10715">
          <cell r="N10715"/>
          <cell r="O10715"/>
          <cell r="P10715"/>
          <cell r="Q10715">
            <v>0</v>
          </cell>
        </row>
        <row r="10716">
          <cell r="N10716"/>
          <cell r="O10716"/>
          <cell r="P10716"/>
          <cell r="Q10716">
            <v>0</v>
          </cell>
        </row>
        <row r="10717">
          <cell r="N10717"/>
          <cell r="O10717"/>
          <cell r="P10717"/>
          <cell r="Q10717">
            <v>0</v>
          </cell>
        </row>
        <row r="10718">
          <cell r="N10718"/>
          <cell r="O10718"/>
          <cell r="P10718"/>
          <cell r="Q10718">
            <v>0</v>
          </cell>
        </row>
        <row r="10719">
          <cell r="N10719"/>
          <cell r="O10719"/>
          <cell r="P10719"/>
          <cell r="Q10719">
            <v>0</v>
          </cell>
        </row>
        <row r="10720">
          <cell r="N10720"/>
          <cell r="O10720"/>
          <cell r="P10720"/>
          <cell r="Q10720">
            <v>0</v>
          </cell>
        </row>
        <row r="10721">
          <cell r="N10721"/>
          <cell r="O10721"/>
          <cell r="P10721"/>
          <cell r="Q10721">
            <v>0</v>
          </cell>
        </row>
        <row r="10722">
          <cell r="N10722"/>
          <cell r="O10722"/>
          <cell r="P10722"/>
          <cell r="Q10722">
            <v>0</v>
          </cell>
        </row>
        <row r="10723">
          <cell r="N10723"/>
          <cell r="O10723"/>
          <cell r="P10723"/>
          <cell r="Q10723">
            <v>0</v>
          </cell>
        </row>
        <row r="10724">
          <cell r="N10724"/>
          <cell r="O10724"/>
          <cell r="P10724"/>
          <cell r="Q10724">
            <v>0</v>
          </cell>
        </row>
        <row r="10725">
          <cell r="N10725"/>
          <cell r="O10725"/>
          <cell r="P10725"/>
          <cell r="Q10725">
            <v>0</v>
          </cell>
        </row>
        <row r="10726">
          <cell r="N10726"/>
          <cell r="O10726"/>
          <cell r="P10726"/>
          <cell r="Q10726">
            <v>0</v>
          </cell>
        </row>
        <row r="10727">
          <cell r="N10727"/>
          <cell r="O10727"/>
          <cell r="P10727"/>
          <cell r="Q10727">
            <v>0</v>
          </cell>
        </row>
        <row r="10728">
          <cell r="N10728"/>
          <cell r="O10728"/>
          <cell r="P10728"/>
          <cell r="Q10728">
            <v>0</v>
          </cell>
        </row>
        <row r="10729">
          <cell r="N10729"/>
          <cell r="O10729"/>
          <cell r="P10729"/>
          <cell r="Q10729">
            <v>0</v>
          </cell>
        </row>
        <row r="10730">
          <cell r="N10730"/>
          <cell r="O10730"/>
          <cell r="P10730"/>
          <cell r="Q10730">
            <v>0</v>
          </cell>
        </row>
        <row r="10731">
          <cell r="N10731"/>
          <cell r="O10731"/>
          <cell r="P10731"/>
          <cell r="Q10731">
            <v>0</v>
          </cell>
        </row>
        <row r="10732">
          <cell r="N10732"/>
          <cell r="O10732"/>
          <cell r="P10732"/>
          <cell r="Q10732">
            <v>0</v>
          </cell>
        </row>
        <row r="10733">
          <cell r="N10733"/>
          <cell r="O10733"/>
          <cell r="P10733"/>
          <cell r="Q10733">
            <v>0</v>
          </cell>
        </row>
        <row r="10734">
          <cell r="N10734"/>
          <cell r="O10734"/>
          <cell r="P10734"/>
          <cell r="Q10734">
            <v>0</v>
          </cell>
        </row>
        <row r="10735">
          <cell r="N10735"/>
          <cell r="O10735"/>
          <cell r="P10735"/>
          <cell r="Q10735">
            <v>0</v>
          </cell>
        </row>
        <row r="10736">
          <cell r="N10736"/>
          <cell r="O10736"/>
          <cell r="P10736"/>
          <cell r="Q10736">
            <v>0</v>
          </cell>
        </row>
        <row r="10737">
          <cell r="N10737"/>
          <cell r="O10737"/>
          <cell r="P10737"/>
          <cell r="Q10737">
            <v>0</v>
          </cell>
        </row>
        <row r="10738">
          <cell r="N10738"/>
          <cell r="O10738"/>
          <cell r="P10738"/>
          <cell r="Q10738">
            <v>0</v>
          </cell>
        </row>
        <row r="10739">
          <cell r="N10739"/>
          <cell r="O10739"/>
          <cell r="P10739"/>
          <cell r="Q10739">
            <v>0</v>
          </cell>
        </row>
        <row r="10740">
          <cell r="N10740"/>
          <cell r="O10740"/>
          <cell r="P10740"/>
          <cell r="Q10740">
            <v>0</v>
          </cell>
        </row>
        <row r="10741">
          <cell r="N10741"/>
          <cell r="O10741"/>
          <cell r="P10741"/>
          <cell r="Q10741">
            <v>0</v>
          </cell>
        </row>
        <row r="10742">
          <cell r="N10742"/>
          <cell r="O10742"/>
          <cell r="P10742"/>
          <cell r="Q10742">
            <v>0</v>
          </cell>
        </row>
        <row r="10743">
          <cell r="N10743"/>
          <cell r="O10743"/>
          <cell r="P10743"/>
          <cell r="Q10743">
            <v>0</v>
          </cell>
        </row>
        <row r="10744">
          <cell r="N10744"/>
          <cell r="O10744"/>
          <cell r="P10744"/>
          <cell r="Q10744">
            <v>0</v>
          </cell>
        </row>
        <row r="10745">
          <cell r="N10745"/>
          <cell r="O10745"/>
          <cell r="P10745"/>
          <cell r="Q10745">
            <v>0</v>
          </cell>
        </row>
        <row r="10746">
          <cell r="N10746"/>
          <cell r="O10746"/>
          <cell r="P10746"/>
          <cell r="Q10746">
            <v>0</v>
          </cell>
        </row>
        <row r="10747">
          <cell r="N10747"/>
          <cell r="O10747"/>
          <cell r="P10747"/>
          <cell r="Q10747">
            <v>0</v>
          </cell>
        </row>
        <row r="10748">
          <cell r="N10748"/>
          <cell r="O10748"/>
          <cell r="P10748"/>
          <cell r="Q10748">
            <v>0</v>
          </cell>
        </row>
        <row r="10749">
          <cell r="N10749"/>
          <cell r="O10749"/>
          <cell r="P10749"/>
          <cell r="Q10749">
            <v>0</v>
          </cell>
        </row>
        <row r="10750">
          <cell r="N10750"/>
          <cell r="O10750"/>
          <cell r="P10750"/>
          <cell r="Q10750">
            <v>0</v>
          </cell>
        </row>
        <row r="10751">
          <cell r="N10751"/>
          <cell r="O10751"/>
          <cell r="P10751"/>
          <cell r="Q10751">
            <v>0</v>
          </cell>
        </row>
        <row r="10752">
          <cell r="N10752"/>
          <cell r="O10752"/>
          <cell r="P10752"/>
          <cell r="Q10752">
            <v>0</v>
          </cell>
        </row>
        <row r="10753">
          <cell r="N10753"/>
          <cell r="O10753"/>
          <cell r="P10753"/>
          <cell r="Q10753">
            <v>0</v>
          </cell>
        </row>
        <row r="10754">
          <cell r="N10754"/>
          <cell r="O10754"/>
          <cell r="P10754"/>
          <cell r="Q10754">
            <v>0</v>
          </cell>
        </row>
        <row r="10755">
          <cell r="N10755"/>
          <cell r="O10755"/>
          <cell r="P10755"/>
          <cell r="Q10755">
            <v>0</v>
          </cell>
        </row>
        <row r="10756">
          <cell r="N10756"/>
          <cell r="O10756"/>
          <cell r="P10756"/>
          <cell r="Q10756">
            <v>0</v>
          </cell>
        </row>
        <row r="10757">
          <cell r="N10757"/>
          <cell r="O10757"/>
          <cell r="P10757"/>
          <cell r="Q10757">
            <v>0</v>
          </cell>
        </row>
        <row r="10758">
          <cell r="N10758"/>
          <cell r="O10758"/>
          <cell r="P10758"/>
          <cell r="Q10758">
            <v>0</v>
          </cell>
        </row>
        <row r="10759">
          <cell r="N10759"/>
          <cell r="O10759"/>
          <cell r="P10759"/>
          <cell r="Q10759">
            <v>0</v>
          </cell>
        </row>
        <row r="10760">
          <cell r="N10760"/>
          <cell r="O10760"/>
          <cell r="P10760"/>
          <cell r="Q10760">
            <v>0</v>
          </cell>
        </row>
        <row r="10761">
          <cell r="N10761"/>
          <cell r="O10761"/>
          <cell r="P10761"/>
          <cell r="Q10761">
            <v>0</v>
          </cell>
        </row>
        <row r="10762">
          <cell r="N10762"/>
          <cell r="O10762"/>
          <cell r="P10762"/>
          <cell r="Q10762">
            <v>0</v>
          </cell>
        </row>
        <row r="10763">
          <cell r="N10763"/>
          <cell r="O10763"/>
          <cell r="P10763"/>
          <cell r="Q10763">
            <v>0</v>
          </cell>
        </row>
        <row r="10764">
          <cell r="N10764"/>
          <cell r="O10764"/>
          <cell r="P10764"/>
          <cell r="Q10764">
            <v>0</v>
          </cell>
        </row>
        <row r="10765">
          <cell r="N10765"/>
          <cell r="O10765"/>
          <cell r="P10765"/>
          <cell r="Q10765">
            <v>0</v>
          </cell>
        </row>
        <row r="10766">
          <cell r="N10766"/>
          <cell r="O10766"/>
          <cell r="P10766"/>
          <cell r="Q10766">
            <v>0</v>
          </cell>
        </row>
        <row r="10767">
          <cell r="N10767"/>
          <cell r="O10767"/>
          <cell r="P10767"/>
          <cell r="Q10767">
            <v>0</v>
          </cell>
        </row>
        <row r="10768">
          <cell r="N10768"/>
          <cell r="O10768"/>
          <cell r="P10768"/>
          <cell r="Q10768">
            <v>0</v>
          </cell>
        </row>
        <row r="10769">
          <cell r="N10769"/>
          <cell r="O10769"/>
          <cell r="P10769"/>
          <cell r="Q10769">
            <v>0</v>
          </cell>
        </row>
        <row r="10770">
          <cell r="N10770"/>
          <cell r="O10770"/>
          <cell r="P10770"/>
          <cell r="Q10770">
            <v>0</v>
          </cell>
        </row>
        <row r="10771">
          <cell r="N10771"/>
          <cell r="O10771"/>
          <cell r="P10771"/>
          <cell r="Q10771">
            <v>0</v>
          </cell>
        </row>
        <row r="10772">
          <cell r="N10772"/>
          <cell r="O10772"/>
          <cell r="P10772"/>
          <cell r="Q10772">
            <v>0</v>
          </cell>
        </row>
        <row r="10773">
          <cell r="N10773"/>
          <cell r="O10773"/>
          <cell r="P10773"/>
          <cell r="Q10773">
            <v>0</v>
          </cell>
        </row>
        <row r="10774">
          <cell r="N10774"/>
          <cell r="O10774"/>
          <cell r="P10774"/>
          <cell r="Q10774">
            <v>0</v>
          </cell>
        </row>
        <row r="10775">
          <cell r="N10775"/>
          <cell r="O10775"/>
          <cell r="P10775"/>
          <cell r="Q10775">
            <v>0</v>
          </cell>
        </row>
        <row r="10776">
          <cell r="N10776"/>
          <cell r="O10776"/>
          <cell r="P10776"/>
          <cell r="Q10776">
            <v>0</v>
          </cell>
        </row>
        <row r="10777">
          <cell r="N10777"/>
          <cell r="O10777"/>
          <cell r="P10777"/>
          <cell r="Q10777">
            <v>0</v>
          </cell>
        </row>
        <row r="10778">
          <cell r="N10778"/>
          <cell r="O10778"/>
          <cell r="P10778"/>
          <cell r="Q10778">
            <v>0</v>
          </cell>
        </row>
        <row r="10779">
          <cell r="N10779"/>
          <cell r="O10779"/>
          <cell r="P10779"/>
          <cell r="Q10779">
            <v>0</v>
          </cell>
        </row>
        <row r="10780">
          <cell r="N10780"/>
          <cell r="O10780"/>
          <cell r="P10780"/>
          <cell r="Q10780">
            <v>0</v>
          </cell>
        </row>
        <row r="10781">
          <cell r="N10781"/>
          <cell r="O10781"/>
          <cell r="P10781"/>
          <cell r="Q10781">
            <v>0</v>
          </cell>
        </row>
        <row r="10782">
          <cell r="N10782"/>
          <cell r="O10782"/>
          <cell r="P10782"/>
          <cell r="Q10782">
            <v>0</v>
          </cell>
        </row>
        <row r="10783">
          <cell r="N10783"/>
          <cell r="O10783"/>
          <cell r="P10783"/>
          <cell r="Q10783">
            <v>0</v>
          </cell>
        </row>
        <row r="10784">
          <cell r="N10784"/>
          <cell r="O10784"/>
          <cell r="P10784"/>
          <cell r="Q10784">
            <v>0</v>
          </cell>
        </row>
        <row r="10785">
          <cell r="N10785"/>
          <cell r="O10785"/>
          <cell r="P10785"/>
          <cell r="Q10785">
            <v>0</v>
          </cell>
        </row>
        <row r="10786">
          <cell r="N10786"/>
          <cell r="O10786"/>
          <cell r="P10786"/>
          <cell r="Q10786">
            <v>0</v>
          </cell>
        </row>
        <row r="10787">
          <cell r="N10787"/>
          <cell r="O10787"/>
          <cell r="P10787"/>
          <cell r="Q10787">
            <v>0</v>
          </cell>
        </row>
        <row r="10788">
          <cell r="N10788"/>
          <cell r="O10788"/>
          <cell r="P10788"/>
          <cell r="Q10788">
            <v>0</v>
          </cell>
        </row>
        <row r="10789">
          <cell r="N10789"/>
          <cell r="O10789"/>
          <cell r="P10789"/>
          <cell r="Q10789">
            <v>0</v>
          </cell>
        </row>
        <row r="10790">
          <cell r="N10790"/>
          <cell r="O10790"/>
          <cell r="P10790"/>
          <cell r="Q10790">
            <v>0</v>
          </cell>
        </row>
        <row r="10791">
          <cell r="N10791"/>
          <cell r="O10791"/>
          <cell r="P10791"/>
          <cell r="Q10791">
            <v>0</v>
          </cell>
        </row>
        <row r="10792">
          <cell r="N10792"/>
          <cell r="O10792"/>
          <cell r="P10792"/>
          <cell r="Q10792">
            <v>0</v>
          </cell>
        </row>
        <row r="10793">
          <cell r="N10793"/>
          <cell r="O10793"/>
          <cell r="P10793"/>
          <cell r="Q10793">
            <v>0</v>
          </cell>
        </row>
        <row r="10794">
          <cell r="N10794"/>
          <cell r="O10794"/>
          <cell r="P10794"/>
          <cell r="Q10794">
            <v>0</v>
          </cell>
        </row>
        <row r="10795">
          <cell r="N10795"/>
          <cell r="O10795"/>
          <cell r="P10795"/>
          <cell r="Q10795">
            <v>0</v>
          </cell>
        </row>
        <row r="10796">
          <cell r="N10796"/>
          <cell r="O10796"/>
          <cell r="P10796"/>
          <cell r="Q10796">
            <v>0</v>
          </cell>
        </row>
        <row r="10797">
          <cell r="N10797"/>
          <cell r="O10797"/>
          <cell r="P10797"/>
          <cell r="Q10797">
            <v>0</v>
          </cell>
        </row>
        <row r="10798">
          <cell r="N10798"/>
          <cell r="O10798"/>
          <cell r="P10798"/>
          <cell r="Q10798">
            <v>0</v>
          </cell>
        </row>
        <row r="10799">
          <cell r="N10799"/>
          <cell r="O10799"/>
          <cell r="P10799"/>
          <cell r="Q10799">
            <v>0</v>
          </cell>
        </row>
        <row r="10800">
          <cell r="N10800"/>
          <cell r="O10800"/>
          <cell r="P10800"/>
          <cell r="Q10800">
            <v>0</v>
          </cell>
        </row>
        <row r="10801">
          <cell r="N10801"/>
          <cell r="O10801"/>
          <cell r="P10801"/>
          <cell r="Q10801">
            <v>0</v>
          </cell>
        </row>
        <row r="10802">
          <cell r="N10802"/>
          <cell r="O10802"/>
          <cell r="P10802"/>
          <cell r="Q10802">
            <v>0</v>
          </cell>
        </row>
        <row r="10803">
          <cell r="N10803"/>
          <cell r="O10803"/>
          <cell r="P10803"/>
          <cell r="Q10803">
            <v>0</v>
          </cell>
        </row>
        <row r="10804">
          <cell r="N10804"/>
          <cell r="O10804"/>
          <cell r="P10804"/>
          <cell r="Q10804">
            <v>0</v>
          </cell>
        </row>
        <row r="10805">
          <cell r="N10805"/>
          <cell r="O10805"/>
          <cell r="P10805"/>
          <cell r="Q10805">
            <v>0</v>
          </cell>
        </row>
        <row r="10806">
          <cell r="N10806"/>
          <cell r="O10806"/>
          <cell r="P10806"/>
          <cell r="Q10806">
            <v>0</v>
          </cell>
        </row>
        <row r="10807">
          <cell r="N10807"/>
          <cell r="O10807"/>
          <cell r="P10807"/>
          <cell r="Q10807">
            <v>0</v>
          </cell>
        </row>
        <row r="10808">
          <cell r="N10808"/>
          <cell r="O10808"/>
          <cell r="P10808"/>
          <cell r="Q10808">
            <v>0</v>
          </cell>
        </row>
        <row r="10809">
          <cell r="N10809"/>
          <cell r="O10809"/>
          <cell r="P10809"/>
          <cell r="Q10809">
            <v>0</v>
          </cell>
        </row>
        <row r="10810">
          <cell r="N10810"/>
          <cell r="O10810"/>
          <cell r="P10810"/>
          <cell r="Q10810">
            <v>0</v>
          </cell>
        </row>
        <row r="10811">
          <cell r="N10811"/>
          <cell r="O10811"/>
          <cell r="P10811"/>
          <cell r="Q10811">
            <v>0</v>
          </cell>
        </row>
        <row r="10812">
          <cell r="N10812"/>
          <cell r="O10812"/>
          <cell r="P10812"/>
          <cell r="Q10812">
            <v>0</v>
          </cell>
        </row>
        <row r="10813">
          <cell r="N10813"/>
          <cell r="O10813"/>
          <cell r="P10813"/>
          <cell r="Q10813">
            <v>0</v>
          </cell>
        </row>
        <row r="10814">
          <cell r="N10814"/>
          <cell r="O10814"/>
          <cell r="P10814"/>
          <cell r="Q10814">
            <v>0</v>
          </cell>
        </row>
        <row r="10815">
          <cell r="N10815"/>
          <cell r="O10815"/>
          <cell r="P10815"/>
          <cell r="Q10815">
            <v>0</v>
          </cell>
        </row>
        <row r="10816">
          <cell r="N10816"/>
          <cell r="O10816"/>
          <cell r="P10816"/>
          <cell r="Q10816">
            <v>0</v>
          </cell>
        </row>
        <row r="10817">
          <cell r="N10817"/>
          <cell r="O10817"/>
          <cell r="P10817"/>
          <cell r="Q10817">
            <v>0</v>
          </cell>
        </row>
        <row r="10818">
          <cell r="N10818"/>
          <cell r="O10818"/>
          <cell r="P10818"/>
          <cell r="Q10818">
            <v>0</v>
          </cell>
        </row>
        <row r="10819">
          <cell r="N10819"/>
          <cell r="O10819"/>
          <cell r="P10819"/>
          <cell r="Q10819">
            <v>0</v>
          </cell>
        </row>
        <row r="10820">
          <cell r="N10820"/>
          <cell r="O10820"/>
          <cell r="P10820"/>
          <cell r="Q10820">
            <v>0</v>
          </cell>
        </row>
        <row r="10821">
          <cell r="N10821"/>
          <cell r="O10821"/>
          <cell r="P10821"/>
          <cell r="Q10821">
            <v>0</v>
          </cell>
        </row>
        <row r="10822">
          <cell r="N10822"/>
          <cell r="O10822"/>
          <cell r="P10822"/>
          <cell r="Q10822">
            <v>0</v>
          </cell>
        </row>
        <row r="10823">
          <cell r="N10823"/>
          <cell r="O10823"/>
          <cell r="P10823"/>
          <cell r="Q10823">
            <v>0</v>
          </cell>
        </row>
        <row r="10824">
          <cell r="N10824"/>
          <cell r="O10824"/>
          <cell r="P10824"/>
          <cell r="Q10824">
            <v>0</v>
          </cell>
        </row>
        <row r="10825">
          <cell r="N10825"/>
          <cell r="O10825"/>
          <cell r="P10825"/>
          <cell r="Q10825">
            <v>0</v>
          </cell>
        </row>
        <row r="10826">
          <cell r="N10826"/>
          <cell r="O10826"/>
          <cell r="P10826"/>
          <cell r="Q10826">
            <v>0</v>
          </cell>
        </row>
        <row r="10827">
          <cell r="N10827"/>
          <cell r="O10827"/>
          <cell r="P10827"/>
          <cell r="Q10827">
            <v>0</v>
          </cell>
        </row>
        <row r="10828">
          <cell r="N10828"/>
          <cell r="O10828"/>
          <cell r="P10828"/>
          <cell r="Q10828">
            <v>0</v>
          </cell>
        </row>
        <row r="10829">
          <cell r="N10829"/>
          <cell r="O10829"/>
          <cell r="P10829"/>
          <cell r="Q10829">
            <v>0</v>
          </cell>
        </row>
        <row r="10830">
          <cell r="N10830"/>
          <cell r="O10830"/>
          <cell r="P10830"/>
          <cell r="Q10830">
            <v>0</v>
          </cell>
        </row>
        <row r="10831">
          <cell r="N10831"/>
          <cell r="O10831"/>
          <cell r="P10831"/>
          <cell r="Q10831">
            <v>0</v>
          </cell>
        </row>
        <row r="10832">
          <cell r="N10832"/>
          <cell r="O10832"/>
          <cell r="P10832"/>
          <cell r="Q10832">
            <v>0</v>
          </cell>
        </row>
        <row r="10833">
          <cell r="N10833"/>
          <cell r="O10833"/>
          <cell r="P10833"/>
          <cell r="Q10833">
            <v>0</v>
          </cell>
        </row>
        <row r="10834">
          <cell r="N10834"/>
          <cell r="O10834"/>
          <cell r="P10834"/>
          <cell r="Q10834">
            <v>0</v>
          </cell>
        </row>
        <row r="10835">
          <cell r="N10835"/>
          <cell r="O10835"/>
          <cell r="P10835"/>
          <cell r="Q10835">
            <v>0</v>
          </cell>
        </row>
        <row r="10836">
          <cell r="N10836"/>
          <cell r="O10836"/>
          <cell r="P10836"/>
          <cell r="Q10836">
            <v>0</v>
          </cell>
        </row>
        <row r="10837">
          <cell r="N10837"/>
          <cell r="O10837"/>
          <cell r="P10837"/>
          <cell r="Q10837">
            <v>0</v>
          </cell>
        </row>
        <row r="10838">
          <cell r="N10838"/>
          <cell r="O10838"/>
          <cell r="P10838"/>
          <cell r="Q10838">
            <v>0</v>
          </cell>
        </row>
        <row r="10839">
          <cell r="N10839"/>
          <cell r="O10839"/>
          <cell r="P10839"/>
          <cell r="Q10839">
            <v>0</v>
          </cell>
        </row>
        <row r="10840">
          <cell r="N10840"/>
          <cell r="O10840"/>
          <cell r="P10840"/>
          <cell r="Q10840">
            <v>0</v>
          </cell>
        </row>
        <row r="10841">
          <cell r="N10841"/>
          <cell r="O10841"/>
          <cell r="P10841"/>
          <cell r="Q10841">
            <v>0</v>
          </cell>
        </row>
        <row r="10842">
          <cell r="N10842"/>
          <cell r="O10842"/>
          <cell r="P10842"/>
          <cell r="Q10842">
            <v>0</v>
          </cell>
        </row>
        <row r="10843">
          <cell r="N10843"/>
          <cell r="O10843"/>
          <cell r="P10843"/>
          <cell r="Q10843">
            <v>0</v>
          </cell>
        </row>
        <row r="10844">
          <cell r="N10844"/>
          <cell r="O10844"/>
          <cell r="P10844"/>
          <cell r="Q10844">
            <v>0</v>
          </cell>
        </row>
        <row r="10845">
          <cell r="N10845"/>
          <cell r="O10845"/>
          <cell r="P10845"/>
          <cell r="Q10845">
            <v>0</v>
          </cell>
        </row>
        <row r="10846">
          <cell r="N10846"/>
          <cell r="O10846"/>
          <cell r="P10846"/>
          <cell r="Q10846">
            <v>0</v>
          </cell>
        </row>
        <row r="10847">
          <cell r="N10847"/>
          <cell r="O10847"/>
          <cell r="P10847"/>
          <cell r="Q10847">
            <v>0</v>
          </cell>
        </row>
        <row r="10848">
          <cell r="N10848"/>
          <cell r="O10848"/>
          <cell r="P10848"/>
          <cell r="Q10848">
            <v>0</v>
          </cell>
        </row>
        <row r="10849">
          <cell r="N10849"/>
          <cell r="O10849"/>
          <cell r="P10849"/>
          <cell r="Q10849">
            <v>0</v>
          </cell>
        </row>
        <row r="10850">
          <cell r="N10850"/>
          <cell r="O10850"/>
          <cell r="P10850"/>
          <cell r="Q10850">
            <v>0</v>
          </cell>
        </row>
        <row r="10851">
          <cell r="N10851"/>
          <cell r="O10851"/>
          <cell r="P10851"/>
          <cell r="Q10851">
            <v>0</v>
          </cell>
        </row>
        <row r="10852">
          <cell r="N10852"/>
          <cell r="O10852"/>
          <cell r="P10852"/>
          <cell r="Q10852">
            <v>0</v>
          </cell>
        </row>
        <row r="10853">
          <cell r="N10853"/>
          <cell r="O10853"/>
          <cell r="P10853"/>
          <cell r="Q10853">
            <v>0</v>
          </cell>
        </row>
        <row r="10854">
          <cell r="N10854"/>
          <cell r="O10854"/>
          <cell r="P10854"/>
          <cell r="Q10854">
            <v>0</v>
          </cell>
        </row>
        <row r="10855">
          <cell r="N10855"/>
          <cell r="O10855"/>
          <cell r="P10855"/>
          <cell r="Q10855">
            <v>0</v>
          </cell>
        </row>
        <row r="10856">
          <cell r="N10856"/>
          <cell r="O10856"/>
          <cell r="P10856"/>
          <cell r="Q10856">
            <v>0</v>
          </cell>
        </row>
        <row r="10857">
          <cell r="N10857"/>
          <cell r="O10857"/>
          <cell r="P10857"/>
          <cell r="Q10857">
            <v>0</v>
          </cell>
        </row>
        <row r="10858">
          <cell r="N10858"/>
          <cell r="O10858"/>
          <cell r="P10858"/>
          <cell r="Q10858">
            <v>0</v>
          </cell>
        </row>
        <row r="10859">
          <cell r="N10859"/>
          <cell r="O10859"/>
          <cell r="P10859"/>
          <cell r="Q10859">
            <v>0</v>
          </cell>
        </row>
        <row r="10860">
          <cell r="N10860"/>
          <cell r="O10860"/>
          <cell r="P10860"/>
          <cell r="Q10860">
            <v>0</v>
          </cell>
        </row>
        <row r="10861">
          <cell r="N10861"/>
          <cell r="O10861"/>
          <cell r="P10861"/>
          <cell r="Q10861">
            <v>0</v>
          </cell>
        </row>
        <row r="10862">
          <cell r="N10862"/>
          <cell r="O10862"/>
          <cell r="P10862"/>
          <cell r="Q10862">
            <v>0</v>
          </cell>
        </row>
        <row r="10863">
          <cell r="N10863"/>
          <cell r="O10863"/>
          <cell r="P10863"/>
          <cell r="Q10863">
            <v>0</v>
          </cell>
        </row>
        <row r="10864">
          <cell r="N10864"/>
          <cell r="O10864"/>
          <cell r="P10864"/>
          <cell r="Q10864">
            <v>0</v>
          </cell>
        </row>
        <row r="10865">
          <cell r="N10865"/>
          <cell r="O10865"/>
          <cell r="P10865"/>
          <cell r="Q10865">
            <v>0</v>
          </cell>
        </row>
        <row r="10866">
          <cell r="N10866"/>
          <cell r="O10866"/>
          <cell r="P10866"/>
          <cell r="Q10866">
            <v>0</v>
          </cell>
        </row>
        <row r="10867">
          <cell r="N10867"/>
          <cell r="O10867"/>
          <cell r="P10867"/>
          <cell r="Q10867">
            <v>0</v>
          </cell>
        </row>
        <row r="10868">
          <cell r="N10868"/>
          <cell r="O10868"/>
          <cell r="P10868"/>
          <cell r="Q10868">
            <v>0</v>
          </cell>
        </row>
        <row r="10869">
          <cell r="N10869"/>
          <cell r="O10869"/>
          <cell r="P10869"/>
          <cell r="Q10869">
            <v>0</v>
          </cell>
        </row>
        <row r="10870">
          <cell r="N10870"/>
          <cell r="O10870"/>
          <cell r="P10870"/>
          <cell r="Q10870">
            <v>0</v>
          </cell>
        </row>
        <row r="10871">
          <cell r="N10871"/>
          <cell r="O10871"/>
          <cell r="P10871"/>
          <cell r="Q10871">
            <v>0</v>
          </cell>
        </row>
        <row r="10872">
          <cell r="N10872"/>
          <cell r="O10872"/>
          <cell r="P10872"/>
          <cell r="Q10872">
            <v>0</v>
          </cell>
        </row>
        <row r="10873">
          <cell r="N10873"/>
          <cell r="O10873"/>
          <cell r="P10873"/>
          <cell r="Q10873">
            <v>0</v>
          </cell>
        </row>
        <row r="10874">
          <cell r="N10874"/>
          <cell r="O10874"/>
          <cell r="P10874"/>
          <cell r="Q10874">
            <v>0</v>
          </cell>
        </row>
        <row r="10875">
          <cell r="N10875"/>
          <cell r="O10875"/>
          <cell r="P10875"/>
          <cell r="Q10875">
            <v>0</v>
          </cell>
        </row>
        <row r="10876">
          <cell r="N10876"/>
          <cell r="O10876"/>
          <cell r="P10876"/>
          <cell r="Q10876">
            <v>0</v>
          </cell>
        </row>
        <row r="10877">
          <cell r="N10877"/>
          <cell r="O10877"/>
          <cell r="P10877"/>
          <cell r="Q10877">
            <v>0</v>
          </cell>
        </row>
        <row r="10878">
          <cell r="N10878"/>
          <cell r="O10878"/>
          <cell r="P10878"/>
          <cell r="Q10878">
            <v>0</v>
          </cell>
        </row>
        <row r="10879">
          <cell r="N10879"/>
          <cell r="O10879"/>
          <cell r="P10879"/>
          <cell r="Q10879">
            <v>0</v>
          </cell>
        </row>
        <row r="10880">
          <cell r="N10880"/>
          <cell r="O10880"/>
          <cell r="P10880"/>
          <cell r="Q10880">
            <v>0</v>
          </cell>
        </row>
        <row r="10881">
          <cell r="N10881"/>
          <cell r="O10881"/>
          <cell r="P10881"/>
          <cell r="Q10881">
            <v>0</v>
          </cell>
        </row>
        <row r="10882">
          <cell r="N10882"/>
          <cell r="O10882"/>
          <cell r="P10882"/>
          <cell r="Q10882">
            <v>0</v>
          </cell>
        </row>
        <row r="10883">
          <cell r="N10883"/>
          <cell r="O10883"/>
          <cell r="P10883"/>
          <cell r="Q10883">
            <v>0</v>
          </cell>
        </row>
        <row r="10884">
          <cell r="N10884"/>
          <cell r="O10884"/>
          <cell r="P10884"/>
          <cell r="Q10884">
            <v>0</v>
          </cell>
        </row>
        <row r="10885">
          <cell r="N10885"/>
          <cell r="O10885"/>
          <cell r="P10885"/>
          <cell r="Q10885">
            <v>0</v>
          </cell>
        </row>
        <row r="10886">
          <cell r="N10886"/>
          <cell r="O10886"/>
          <cell r="P10886"/>
          <cell r="Q10886">
            <v>0</v>
          </cell>
        </row>
        <row r="10887">
          <cell r="N10887"/>
          <cell r="O10887"/>
          <cell r="P10887"/>
          <cell r="Q10887">
            <v>0</v>
          </cell>
        </row>
        <row r="10888">
          <cell r="N10888"/>
          <cell r="O10888"/>
          <cell r="P10888"/>
          <cell r="Q10888">
            <v>0</v>
          </cell>
        </row>
        <row r="10889">
          <cell r="N10889"/>
          <cell r="O10889"/>
          <cell r="P10889"/>
          <cell r="Q10889">
            <v>0</v>
          </cell>
        </row>
        <row r="10890">
          <cell r="N10890"/>
          <cell r="O10890"/>
          <cell r="P10890"/>
          <cell r="Q10890">
            <v>0</v>
          </cell>
        </row>
        <row r="10891">
          <cell r="N10891"/>
          <cell r="O10891"/>
          <cell r="P10891"/>
          <cell r="Q10891">
            <v>0</v>
          </cell>
        </row>
        <row r="10892">
          <cell r="N10892"/>
          <cell r="O10892"/>
          <cell r="P10892"/>
          <cell r="Q10892">
            <v>0</v>
          </cell>
        </row>
        <row r="10893">
          <cell r="N10893"/>
          <cell r="O10893"/>
          <cell r="P10893"/>
          <cell r="Q10893">
            <v>0</v>
          </cell>
        </row>
        <row r="10894">
          <cell r="N10894"/>
          <cell r="O10894"/>
          <cell r="P10894"/>
          <cell r="Q10894">
            <v>0</v>
          </cell>
        </row>
        <row r="10895">
          <cell r="N10895"/>
          <cell r="O10895"/>
          <cell r="P10895"/>
          <cell r="Q10895">
            <v>0</v>
          </cell>
        </row>
        <row r="10896">
          <cell r="N10896"/>
          <cell r="O10896"/>
          <cell r="P10896"/>
          <cell r="Q10896">
            <v>0</v>
          </cell>
        </row>
        <row r="10897">
          <cell r="N10897"/>
          <cell r="O10897"/>
          <cell r="P10897"/>
          <cell r="Q10897">
            <v>0</v>
          </cell>
        </row>
        <row r="10898">
          <cell r="N10898"/>
          <cell r="O10898"/>
          <cell r="P10898"/>
          <cell r="Q10898">
            <v>0</v>
          </cell>
        </row>
        <row r="10899">
          <cell r="N10899"/>
          <cell r="O10899"/>
          <cell r="P10899"/>
          <cell r="Q10899">
            <v>0</v>
          </cell>
        </row>
        <row r="10900">
          <cell r="N10900"/>
          <cell r="O10900"/>
          <cell r="P10900"/>
          <cell r="Q10900">
            <v>0</v>
          </cell>
        </row>
        <row r="10901">
          <cell r="N10901"/>
          <cell r="O10901"/>
          <cell r="P10901"/>
          <cell r="Q10901">
            <v>0</v>
          </cell>
        </row>
        <row r="10902">
          <cell r="N10902"/>
          <cell r="O10902"/>
          <cell r="P10902"/>
          <cell r="Q10902">
            <v>0</v>
          </cell>
        </row>
        <row r="10903">
          <cell r="N10903"/>
          <cell r="O10903"/>
          <cell r="P10903"/>
          <cell r="Q10903">
            <v>0</v>
          </cell>
        </row>
        <row r="10904">
          <cell r="N10904"/>
          <cell r="O10904"/>
          <cell r="P10904"/>
          <cell r="Q10904">
            <v>0</v>
          </cell>
        </row>
        <row r="10905">
          <cell r="N10905"/>
          <cell r="O10905"/>
          <cell r="P10905"/>
          <cell r="Q10905">
            <v>0</v>
          </cell>
        </row>
        <row r="10906">
          <cell r="N10906"/>
          <cell r="O10906"/>
          <cell r="P10906"/>
          <cell r="Q10906">
            <v>0</v>
          </cell>
        </row>
        <row r="10907">
          <cell r="N10907"/>
          <cell r="O10907"/>
          <cell r="P10907"/>
          <cell r="Q10907">
            <v>0</v>
          </cell>
        </row>
        <row r="10908">
          <cell r="N10908"/>
          <cell r="O10908"/>
          <cell r="P10908"/>
          <cell r="Q10908">
            <v>0</v>
          </cell>
        </row>
        <row r="10909">
          <cell r="N10909"/>
          <cell r="O10909"/>
          <cell r="P10909"/>
          <cell r="Q10909">
            <v>0</v>
          </cell>
        </row>
        <row r="10910">
          <cell r="N10910"/>
          <cell r="O10910"/>
          <cell r="P10910"/>
          <cell r="Q10910">
            <v>0</v>
          </cell>
        </row>
        <row r="10911">
          <cell r="N10911"/>
          <cell r="O10911"/>
          <cell r="P10911"/>
          <cell r="Q10911">
            <v>0</v>
          </cell>
        </row>
        <row r="10912">
          <cell r="N10912"/>
          <cell r="O10912"/>
          <cell r="P10912"/>
          <cell r="Q10912">
            <v>0</v>
          </cell>
        </row>
        <row r="10913">
          <cell r="N10913"/>
          <cell r="O10913"/>
          <cell r="P10913"/>
          <cell r="Q10913">
            <v>0</v>
          </cell>
        </row>
        <row r="10914">
          <cell r="N10914"/>
          <cell r="O10914"/>
          <cell r="P10914"/>
          <cell r="Q10914">
            <v>0</v>
          </cell>
        </row>
        <row r="10915">
          <cell r="N10915"/>
          <cell r="O10915"/>
          <cell r="P10915"/>
          <cell r="Q10915">
            <v>0</v>
          </cell>
        </row>
        <row r="10916">
          <cell r="N10916"/>
          <cell r="O10916"/>
          <cell r="P10916"/>
          <cell r="Q10916">
            <v>0</v>
          </cell>
        </row>
        <row r="10917">
          <cell r="N10917"/>
          <cell r="O10917"/>
          <cell r="P10917"/>
          <cell r="Q10917">
            <v>0</v>
          </cell>
        </row>
        <row r="10918">
          <cell r="N10918"/>
          <cell r="O10918"/>
          <cell r="P10918"/>
          <cell r="Q10918">
            <v>0</v>
          </cell>
        </row>
        <row r="10919">
          <cell r="N10919"/>
          <cell r="O10919"/>
          <cell r="P10919"/>
          <cell r="Q10919">
            <v>0</v>
          </cell>
        </row>
        <row r="10920">
          <cell r="N10920"/>
          <cell r="O10920"/>
          <cell r="P10920"/>
          <cell r="Q10920">
            <v>0</v>
          </cell>
        </row>
        <row r="10921">
          <cell r="N10921"/>
          <cell r="O10921"/>
          <cell r="P10921"/>
          <cell r="Q10921">
            <v>0</v>
          </cell>
        </row>
        <row r="10922">
          <cell r="N10922"/>
          <cell r="O10922"/>
          <cell r="P10922"/>
          <cell r="Q10922">
            <v>0</v>
          </cell>
        </row>
        <row r="10923">
          <cell r="N10923"/>
          <cell r="O10923"/>
          <cell r="P10923"/>
          <cell r="Q10923">
            <v>0</v>
          </cell>
        </row>
        <row r="10924">
          <cell r="N10924"/>
          <cell r="O10924"/>
          <cell r="P10924"/>
          <cell r="Q10924">
            <v>0</v>
          </cell>
        </row>
        <row r="10925">
          <cell r="N10925"/>
          <cell r="O10925"/>
          <cell r="P10925"/>
          <cell r="Q10925">
            <v>0</v>
          </cell>
        </row>
        <row r="10926">
          <cell r="N10926"/>
          <cell r="O10926"/>
          <cell r="P10926"/>
          <cell r="Q10926">
            <v>0</v>
          </cell>
        </row>
        <row r="10927">
          <cell r="N10927"/>
          <cell r="O10927"/>
          <cell r="P10927"/>
          <cell r="Q10927">
            <v>0</v>
          </cell>
        </row>
        <row r="10928">
          <cell r="N10928"/>
          <cell r="O10928"/>
          <cell r="P10928"/>
          <cell r="Q10928">
            <v>0</v>
          </cell>
        </row>
        <row r="10929">
          <cell r="N10929"/>
          <cell r="O10929"/>
          <cell r="P10929"/>
          <cell r="Q10929">
            <v>0</v>
          </cell>
        </row>
        <row r="10930">
          <cell r="N10930"/>
          <cell r="O10930"/>
          <cell r="P10930"/>
          <cell r="Q10930">
            <v>0</v>
          </cell>
        </row>
        <row r="10931">
          <cell r="N10931"/>
          <cell r="O10931"/>
          <cell r="P10931"/>
          <cell r="Q10931">
            <v>0</v>
          </cell>
        </row>
        <row r="10932">
          <cell r="N10932"/>
          <cell r="O10932"/>
          <cell r="P10932"/>
          <cell r="Q10932">
            <v>0</v>
          </cell>
        </row>
        <row r="10933">
          <cell r="N10933"/>
          <cell r="O10933"/>
          <cell r="P10933"/>
          <cell r="Q10933">
            <v>0</v>
          </cell>
        </row>
        <row r="10934">
          <cell r="N10934"/>
          <cell r="O10934"/>
          <cell r="P10934"/>
          <cell r="Q10934">
            <v>0</v>
          </cell>
        </row>
        <row r="10935">
          <cell r="N10935"/>
          <cell r="O10935"/>
          <cell r="P10935"/>
          <cell r="Q10935">
            <v>0</v>
          </cell>
        </row>
        <row r="10936">
          <cell r="N10936"/>
          <cell r="O10936"/>
          <cell r="P10936"/>
          <cell r="Q10936">
            <v>0</v>
          </cell>
        </row>
        <row r="10937">
          <cell r="N10937"/>
          <cell r="O10937"/>
          <cell r="P10937"/>
          <cell r="Q10937">
            <v>0</v>
          </cell>
        </row>
        <row r="10938">
          <cell r="N10938"/>
          <cell r="O10938"/>
          <cell r="P10938"/>
          <cell r="Q10938">
            <v>0</v>
          </cell>
        </row>
        <row r="10939">
          <cell r="N10939"/>
          <cell r="O10939"/>
          <cell r="P10939"/>
          <cell r="Q10939">
            <v>0</v>
          </cell>
        </row>
        <row r="10940">
          <cell r="N10940"/>
          <cell r="O10940"/>
          <cell r="P10940"/>
          <cell r="Q10940">
            <v>0</v>
          </cell>
        </row>
        <row r="10941">
          <cell r="N10941"/>
          <cell r="O10941"/>
          <cell r="P10941"/>
          <cell r="Q10941">
            <v>0</v>
          </cell>
        </row>
        <row r="10942">
          <cell r="N10942"/>
          <cell r="O10942"/>
          <cell r="P10942"/>
          <cell r="Q10942">
            <v>0</v>
          </cell>
        </row>
        <row r="10943">
          <cell r="N10943"/>
          <cell r="O10943"/>
          <cell r="P10943"/>
          <cell r="Q10943">
            <v>0</v>
          </cell>
        </row>
        <row r="10944">
          <cell r="N10944"/>
          <cell r="O10944"/>
          <cell r="P10944"/>
          <cell r="Q10944">
            <v>0</v>
          </cell>
        </row>
        <row r="10945">
          <cell r="N10945"/>
          <cell r="O10945"/>
          <cell r="P10945"/>
          <cell r="Q10945">
            <v>0</v>
          </cell>
        </row>
        <row r="10946">
          <cell r="N10946"/>
          <cell r="O10946"/>
          <cell r="P10946"/>
          <cell r="Q10946">
            <v>0</v>
          </cell>
        </row>
        <row r="10947">
          <cell r="N10947"/>
          <cell r="O10947"/>
          <cell r="P10947"/>
          <cell r="Q10947">
            <v>0</v>
          </cell>
        </row>
        <row r="10948">
          <cell r="N10948"/>
          <cell r="O10948"/>
          <cell r="P10948"/>
          <cell r="Q10948">
            <v>0</v>
          </cell>
        </row>
        <row r="10949">
          <cell r="N10949"/>
          <cell r="O10949"/>
          <cell r="P10949"/>
          <cell r="Q10949">
            <v>0</v>
          </cell>
        </row>
        <row r="10950">
          <cell r="N10950"/>
          <cell r="O10950"/>
          <cell r="P10950"/>
          <cell r="Q10950">
            <v>0</v>
          </cell>
        </row>
        <row r="10951">
          <cell r="N10951"/>
          <cell r="O10951"/>
          <cell r="P10951"/>
          <cell r="Q10951">
            <v>0</v>
          </cell>
        </row>
        <row r="10952">
          <cell r="N10952"/>
          <cell r="O10952"/>
          <cell r="P10952"/>
          <cell r="Q10952">
            <v>0</v>
          </cell>
        </row>
        <row r="10953">
          <cell r="N10953"/>
          <cell r="O10953"/>
          <cell r="P10953"/>
          <cell r="Q10953">
            <v>0</v>
          </cell>
        </row>
        <row r="10954">
          <cell r="N10954"/>
          <cell r="O10954"/>
          <cell r="P10954"/>
          <cell r="Q10954">
            <v>0</v>
          </cell>
        </row>
        <row r="10955">
          <cell r="N10955"/>
          <cell r="O10955"/>
          <cell r="P10955"/>
          <cell r="Q10955">
            <v>0</v>
          </cell>
        </row>
        <row r="10956">
          <cell r="N10956"/>
          <cell r="O10956"/>
          <cell r="P10956"/>
          <cell r="Q10956">
            <v>0</v>
          </cell>
        </row>
        <row r="10957">
          <cell r="N10957"/>
          <cell r="O10957"/>
          <cell r="P10957"/>
          <cell r="Q10957">
            <v>0</v>
          </cell>
        </row>
        <row r="10958">
          <cell r="N10958"/>
          <cell r="O10958"/>
          <cell r="P10958"/>
          <cell r="Q10958">
            <v>0</v>
          </cell>
        </row>
        <row r="10959">
          <cell r="N10959"/>
          <cell r="O10959"/>
          <cell r="P10959"/>
          <cell r="Q10959">
            <v>0</v>
          </cell>
        </row>
        <row r="10960">
          <cell r="N10960"/>
          <cell r="O10960"/>
          <cell r="P10960"/>
          <cell r="Q10960">
            <v>0</v>
          </cell>
        </row>
        <row r="10961">
          <cell r="N10961"/>
          <cell r="O10961"/>
          <cell r="P10961"/>
          <cell r="Q10961">
            <v>0</v>
          </cell>
        </row>
        <row r="10962">
          <cell r="N10962"/>
          <cell r="O10962"/>
          <cell r="P10962"/>
          <cell r="Q10962">
            <v>0</v>
          </cell>
        </row>
        <row r="10963">
          <cell r="N10963"/>
          <cell r="O10963"/>
          <cell r="P10963"/>
          <cell r="Q10963">
            <v>0</v>
          </cell>
        </row>
        <row r="10964">
          <cell r="N10964"/>
          <cell r="O10964"/>
          <cell r="P10964"/>
          <cell r="Q10964">
            <v>0</v>
          </cell>
        </row>
        <row r="10965">
          <cell r="N10965"/>
          <cell r="O10965"/>
          <cell r="P10965"/>
          <cell r="Q10965">
            <v>0</v>
          </cell>
        </row>
        <row r="10966">
          <cell r="N10966"/>
          <cell r="O10966"/>
          <cell r="P10966"/>
          <cell r="Q10966">
            <v>0</v>
          </cell>
        </row>
        <row r="10967">
          <cell r="N10967"/>
          <cell r="O10967"/>
          <cell r="P10967"/>
          <cell r="Q10967">
            <v>0</v>
          </cell>
        </row>
        <row r="10968">
          <cell r="N10968"/>
          <cell r="O10968"/>
          <cell r="P10968"/>
          <cell r="Q10968">
            <v>0</v>
          </cell>
        </row>
        <row r="10969">
          <cell r="N10969"/>
          <cell r="O10969"/>
          <cell r="P10969"/>
          <cell r="Q10969">
            <v>0</v>
          </cell>
        </row>
        <row r="10970">
          <cell r="N10970"/>
          <cell r="O10970"/>
          <cell r="P10970"/>
          <cell r="Q10970">
            <v>0</v>
          </cell>
        </row>
        <row r="10971">
          <cell r="N10971"/>
          <cell r="O10971"/>
          <cell r="P10971"/>
          <cell r="Q10971">
            <v>0</v>
          </cell>
        </row>
        <row r="10972">
          <cell r="N10972"/>
          <cell r="O10972"/>
          <cell r="P10972"/>
          <cell r="Q10972">
            <v>0</v>
          </cell>
        </row>
        <row r="10973">
          <cell r="N10973"/>
          <cell r="O10973"/>
          <cell r="P10973"/>
          <cell r="Q10973">
            <v>0</v>
          </cell>
        </row>
        <row r="10974">
          <cell r="N10974"/>
          <cell r="O10974"/>
          <cell r="P10974"/>
          <cell r="Q10974">
            <v>0</v>
          </cell>
        </row>
        <row r="10975">
          <cell r="N10975"/>
          <cell r="O10975"/>
          <cell r="P10975"/>
          <cell r="Q10975">
            <v>0</v>
          </cell>
        </row>
        <row r="10976">
          <cell r="N10976"/>
          <cell r="O10976"/>
          <cell r="P10976"/>
          <cell r="Q10976">
            <v>0</v>
          </cell>
        </row>
        <row r="10977">
          <cell r="N10977"/>
          <cell r="O10977"/>
          <cell r="P10977"/>
          <cell r="Q10977">
            <v>0</v>
          </cell>
        </row>
        <row r="10978">
          <cell r="N10978"/>
          <cell r="O10978"/>
          <cell r="P10978"/>
          <cell r="Q10978">
            <v>0</v>
          </cell>
        </row>
        <row r="10979">
          <cell r="N10979"/>
          <cell r="O10979"/>
          <cell r="P10979"/>
          <cell r="Q10979">
            <v>0</v>
          </cell>
        </row>
        <row r="10980">
          <cell r="N10980"/>
          <cell r="O10980"/>
          <cell r="P10980"/>
          <cell r="Q10980">
            <v>0</v>
          </cell>
        </row>
        <row r="10981">
          <cell r="N10981"/>
          <cell r="O10981"/>
          <cell r="P10981"/>
          <cell r="Q10981">
            <v>0</v>
          </cell>
        </row>
        <row r="10982">
          <cell r="N10982"/>
          <cell r="O10982"/>
          <cell r="P10982"/>
          <cell r="Q10982">
            <v>0</v>
          </cell>
        </row>
        <row r="10983">
          <cell r="N10983"/>
          <cell r="O10983"/>
          <cell r="P10983"/>
          <cell r="Q10983">
            <v>0</v>
          </cell>
        </row>
        <row r="10984">
          <cell r="N10984"/>
          <cell r="O10984"/>
          <cell r="P10984"/>
          <cell r="Q10984">
            <v>0</v>
          </cell>
        </row>
        <row r="10985">
          <cell r="N10985"/>
          <cell r="O10985"/>
          <cell r="P10985"/>
          <cell r="Q10985">
            <v>0</v>
          </cell>
        </row>
        <row r="10986">
          <cell r="N10986"/>
          <cell r="O10986"/>
          <cell r="P10986"/>
          <cell r="Q10986">
            <v>0</v>
          </cell>
        </row>
        <row r="10987">
          <cell r="N10987"/>
          <cell r="O10987"/>
          <cell r="P10987"/>
          <cell r="Q10987">
            <v>0</v>
          </cell>
        </row>
        <row r="10988">
          <cell r="N10988"/>
          <cell r="O10988"/>
          <cell r="P10988"/>
          <cell r="Q10988">
            <v>0</v>
          </cell>
        </row>
        <row r="10989">
          <cell r="N10989"/>
          <cell r="O10989"/>
          <cell r="P10989"/>
          <cell r="Q10989">
            <v>0</v>
          </cell>
        </row>
        <row r="10990">
          <cell r="N10990"/>
          <cell r="O10990"/>
          <cell r="P10990"/>
          <cell r="Q10990">
            <v>0</v>
          </cell>
        </row>
        <row r="10991">
          <cell r="N10991"/>
          <cell r="O10991"/>
          <cell r="P10991"/>
          <cell r="Q10991">
            <v>0</v>
          </cell>
        </row>
        <row r="10992">
          <cell r="N10992"/>
          <cell r="O10992"/>
          <cell r="P10992"/>
          <cell r="Q10992">
            <v>0</v>
          </cell>
        </row>
        <row r="10993">
          <cell r="N10993"/>
          <cell r="O10993"/>
          <cell r="P10993"/>
          <cell r="Q10993">
            <v>0</v>
          </cell>
        </row>
        <row r="10994">
          <cell r="N10994"/>
          <cell r="O10994"/>
          <cell r="P10994"/>
          <cell r="Q10994">
            <v>0</v>
          </cell>
        </row>
        <row r="10995">
          <cell r="N10995"/>
          <cell r="O10995"/>
          <cell r="P10995"/>
          <cell r="Q10995">
            <v>0</v>
          </cell>
        </row>
        <row r="10996">
          <cell r="N10996"/>
          <cell r="O10996"/>
          <cell r="P10996"/>
          <cell r="Q10996">
            <v>0</v>
          </cell>
        </row>
        <row r="10997">
          <cell r="N10997"/>
          <cell r="O10997"/>
          <cell r="P10997"/>
          <cell r="Q10997">
            <v>0</v>
          </cell>
        </row>
        <row r="10998">
          <cell r="N10998"/>
          <cell r="O10998"/>
          <cell r="P10998"/>
          <cell r="Q10998">
            <v>0</v>
          </cell>
        </row>
        <row r="10999">
          <cell r="N10999"/>
          <cell r="O10999"/>
          <cell r="P10999"/>
          <cell r="Q10999">
            <v>0</v>
          </cell>
        </row>
        <row r="11000">
          <cell r="N11000"/>
          <cell r="O11000"/>
          <cell r="P11000"/>
          <cell r="Q11000">
            <v>0</v>
          </cell>
        </row>
        <row r="11001">
          <cell r="N11001"/>
          <cell r="O11001"/>
          <cell r="P11001"/>
          <cell r="Q11001">
            <v>0</v>
          </cell>
        </row>
        <row r="11002">
          <cell r="N11002"/>
          <cell r="O11002"/>
          <cell r="P11002"/>
          <cell r="Q11002">
            <v>0</v>
          </cell>
        </row>
        <row r="11003">
          <cell r="N11003"/>
          <cell r="O11003"/>
          <cell r="P11003"/>
          <cell r="Q11003">
            <v>0</v>
          </cell>
        </row>
        <row r="11004">
          <cell r="N11004"/>
          <cell r="O11004"/>
          <cell r="P11004"/>
          <cell r="Q11004">
            <v>0</v>
          </cell>
        </row>
        <row r="11005">
          <cell r="N11005"/>
          <cell r="O11005"/>
          <cell r="P11005"/>
          <cell r="Q11005">
            <v>0</v>
          </cell>
        </row>
        <row r="11006">
          <cell r="N11006"/>
          <cell r="O11006"/>
          <cell r="P11006"/>
          <cell r="Q11006">
            <v>0</v>
          </cell>
        </row>
        <row r="11007">
          <cell r="N11007"/>
          <cell r="O11007"/>
          <cell r="P11007"/>
          <cell r="Q11007">
            <v>0</v>
          </cell>
        </row>
        <row r="11008">
          <cell r="N11008"/>
          <cell r="O11008"/>
          <cell r="P11008"/>
          <cell r="Q11008">
            <v>0</v>
          </cell>
        </row>
        <row r="11009">
          <cell r="N11009"/>
          <cell r="O11009"/>
          <cell r="P11009"/>
          <cell r="Q11009">
            <v>0</v>
          </cell>
        </row>
        <row r="11010">
          <cell r="N11010"/>
          <cell r="O11010"/>
          <cell r="P11010"/>
          <cell r="Q11010">
            <v>0</v>
          </cell>
        </row>
        <row r="11011">
          <cell r="N11011"/>
          <cell r="O11011"/>
          <cell r="P11011"/>
          <cell r="Q11011">
            <v>0</v>
          </cell>
        </row>
        <row r="11012">
          <cell r="N11012"/>
          <cell r="O11012"/>
          <cell r="P11012"/>
          <cell r="Q11012">
            <v>0</v>
          </cell>
        </row>
        <row r="11013">
          <cell r="N11013"/>
          <cell r="O11013"/>
          <cell r="P11013"/>
          <cell r="Q11013">
            <v>0</v>
          </cell>
        </row>
        <row r="11014">
          <cell r="N11014"/>
          <cell r="O11014"/>
          <cell r="P11014"/>
          <cell r="Q11014">
            <v>0</v>
          </cell>
        </row>
        <row r="11015">
          <cell r="N11015"/>
          <cell r="O11015"/>
          <cell r="P11015"/>
          <cell r="Q11015">
            <v>0</v>
          </cell>
        </row>
        <row r="11016">
          <cell r="N11016"/>
          <cell r="O11016"/>
          <cell r="P11016"/>
          <cell r="Q11016">
            <v>0</v>
          </cell>
        </row>
        <row r="11017">
          <cell r="N11017"/>
          <cell r="O11017"/>
          <cell r="P11017"/>
          <cell r="Q11017">
            <v>0</v>
          </cell>
        </row>
        <row r="11018">
          <cell r="N11018"/>
          <cell r="O11018"/>
          <cell r="P11018"/>
          <cell r="Q11018">
            <v>0</v>
          </cell>
        </row>
        <row r="11019">
          <cell r="N11019"/>
          <cell r="O11019"/>
          <cell r="P11019"/>
          <cell r="Q11019">
            <v>0</v>
          </cell>
        </row>
        <row r="11020">
          <cell r="N11020"/>
          <cell r="O11020"/>
          <cell r="P11020"/>
          <cell r="Q11020">
            <v>0</v>
          </cell>
        </row>
        <row r="11021">
          <cell r="N11021"/>
          <cell r="O11021"/>
          <cell r="P11021"/>
          <cell r="Q11021">
            <v>0</v>
          </cell>
        </row>
        <row r="11022">
          <cell r="N11022"/>
          <cell r="O11022"/>
          <cell r="P11022"/>
          <cell r="Q11022">
            <v>0</v>
          </cell>
        </row>
        <row r="11023">
          <cell r="N11023"/>
          <cell r="O11023"/>
          <cell r="P11023"/>
          <cell r="Q11023">
            <v>0</v>
          </cell>
        </row>
        <row r="11024">
          <cell r="N11024"/>
          <cell r="O11024"/>
          <cell r="P11024"/>
          <cell r="Q11024">
            <v>0</v>
          </cell>
        </row>
        <row r="11025">
          <cell r="N11025"/>
          <cell r="O11025"/>
          <cell r="P11025"/>
          <cell r="Q11025">
            <v>0</v>
          </cell>
        </row>
        <row r="11026">
          <cell r="N11026"/>
          <cell r="O11026"/>
          <cell r="P11026"/>
          <cell r="Q11026">
            <v>0</v>
          </cell>
        </row>
        <row r="11027">
          <cell r="N11027"/>
          <cell r="O11027"/>
          <cell r="P11027"/>
          <cell r="Q11027">
            <v>0</v>
          </cell>
        </row>
        <row r="11028">
          <cell r="N11028"/>
          <cell r="O11028"/>
          <cell r="P11028"/>
          <cell r="Q11028">
            <v>0</v>
          </cell>
        </row>
        <row r="11029">
          <cell r="N11029"/>
          <cell r="O11029"/>
          <cell r="P11029"/>
          <cell r="Q11029">
            <v>0</v>
          </cell>
        </row>
        <row r="11030">
          <cell r="N11030"/>
          <cell r="O11030"/>
          <cell r="P11030"/>
          <cell r="Q11030">
            <v>0</v>
          </cell>
        </row>
        <row r="11031">
          <cell r="N11031"/>
          <cell r="O11031"/>
          <cell r="P11031"/>
          <cell r="Q11031">
            <v>0</v>
          </cell>
        </row>
        <row r="11032">
          <cell r="N11032"/>
          <cell r="O11032"/>
          <cell r="P11032"/>
          <cell r="Q11032">
            <v>0</v>
          </cell>
        </row>
        <row r="11033">
          <cell r="N11033"/>
          <cell r="O11033"/>
          <cell r="P11033"/>
          <cell r="Q11033">
            <v>0</v>
          </cell>
        </row>
        <row r="11034">
          <cell r="N11034"/>
          <cell r="O11034"/>
          <cell r="P11034"/>
          <cell r="Q11034">
            <v>0</v>
          </cell>
        </row>
        <row r="11035">
          <cell r="N11035"/>
          <cell r="O11035"/>
          <cell r="P11035"/>
          <cell r="Q11035">
            <v>0</v>
          </cell>
        </row>
        <row r="11036">
          <cell r="N11036"/>
          <cell r="O11036"/>
          <cell r="P11036"/>
          <cell r="Q11036">
            <v>0</v>
          </cell>
        </row>
        <row r="11037">
          <cell r="N11037"/>
          <cell r="O11037"/>
          <cell r="P11037"/>
          <cell r="Q11037">
            <v>0</v>
          </cell>
        </row>
        <row r="11038">
          <cell r="N11038"/>
          <cell r="O11038"/>
          <cell r="P11038"/>
          <cell r="Q11038">
            <v>0</v>
          </cell>
        </row>
        <row r="11039">
          <cell r="N11039"/>
          <cell r="O11039"/>
          <cell r="P11039"/>
          <cell r="Q11039">
            <v>0</v>
          </cell>
        </row>
        <row r="11040">
          <cell r="N11040"/>
          <cell r="O11040"/>
          <cell r="P11040"/>
          <cell r="Q11040">
            <v>0</v>
          </cell>
        </row>
        <row r="11041">
          <cell r="N11041"/>
          <cell r="O11041"/>
          <cell r="P11041"/>
          <cell r="Q11041">
            <v>0</v>
          </cell>
        </row>
        <row r="11042">
          <cell r="N11042"/>
          <cell r="O11042"/>
          <cell r="P11042"/>
          <cell r="Q11042">
            <v>0</v>
          </cell>
        </row>
        <row r="11043">
          <cell r="N11043"/>
          <cell r="O11043"/>
          <cell r="P11043"/>
          <cell r="Q11043">
            <v>0</v>
          </cell>
        </row>
        <row r="11044">
          <cell r="N11044"/>
          <cell r="O11044"/>
          <cell r="P11044"/>
          <cell r="Q11044">
            <v>0</v>
          </cell>
        </row>
        <row r="11045">
          <cell r="N11045"/>
          <cell r="O11045"/>
          <cell r="P11045"/>
          <cell r="Q11045">
            <v>0</v>
          </cell>
        </row>
        <row r="11046">
          <cell r="N11046"/>
          <cell r="O11046"/>
          <cell r="P11046"/>
          <cell r="Q11046">
            <v>0</v>
          </cell>
        </row>
        <row r="11047">
          <cell r="N11047"/>
          <cell r="O11047"/>
          <cell r="P11047"/>
          <cell r="Q11047">
            <v>0</v>
          </cell>
        </row>
        <row r="11048">
          <cell r="N11048"/>
          <cell r="O11048"/>
          <cell r="P11048"/>
          <cell r="Q11048">
            <v>0</v>
          </cell>
        </row>
        <row r="11049">
          <cell r="N11049"/>
          <cell r="O11049"/>
          <cell r="P11049"/>
          <cell r="Q11049">
            <v>0</v>
          </cell>
        </row>
        <row r="11050">
          <cell r="N11050"/>
          <cell r="O11050"/>
          <cell r="P11050"/>
          <cell r="Q11050">
            <v>0</v>
          </cell>
        </row>
        <row r="11051">
          <cell r="N11051"/>
          <cell r="O11051"/>
          <cell r="P11051"/>
          <cell r="Q11051">
            <v>0</v>
          </cell>
        </row>
        <row r="11052">
          <cell r="N11052"/>
          <cell r="O11052"/>
          <cell r="P11052"/>
          <cell r="Q11052">
            <v>0</v>
          </cell>
        </row>
        <row r="11053">
          <cell r="N11053"/>
          <cell r="O11053"/>
          <cell r="P11053"/>
          <cell r="Q11053">
            <v>0</v>
          </cell>
        </row>
        <row r="11054">
          <cell r="N11054"/>
          <cell r="O11054"/>
          <cell r="P11054"/>
          <cell r="Q11054">
            <v>0</v>
          </cell>
        </row>
        <row r="11055">
          <cell r="N11055"/>
          <cell r="O11055"/>
          <cell r="P11055"/>
          <cell r="Q11055">
            <v>0</v>
          </cell>
        </row>
        <row r="11056">
          <cell r="N11056"/>
          <cell r="O11056"/>
          <cell r="P11056"/>
          <cell r="Q11056">
            <v>0</v>
          </cell>
        </row>
        <row r="11057">
          <cell r="N11057"/>
          <cell r="O11057"/>
          <cell r="P11057"/>
          <cell r="Q11057">
            <v>0</v>
          </cell>
        </row>
        <row r="11058">
          <cell r="N11058"/>
          <cell r="O11058"/>
          <cell r="P11058"/>
          <cell r="Q11058">
            <v>0</v>
          </cell>
        </row>
        <row r="11059">
          <cell r="N11059"/>
          <cell r="O11059"/>
          <cell r="P11059"/>
          <cell r="Q11059">
            <v>0</v>
          </cell>
        </row>
        <row r="11060">
          <cell r="N11060"/>
          <cell r="O11060"/>
          <cell r="P11060"/>
          <cell r="Q11060">
            <v>0</v>
          </cell>
        </row>
        <row r="11061">
          <cell r="N11061"/>
          <cell r="O11061"/>
          <cell r="P11061"/>
          <cell r="Q11061">
            <v>0</v>
          </cell>
        </row>
        <row r="11062">
          <cell r="N11062"/>
          <cell r="O11062"/>
          <cell r="P11062"/>
          <cell r="Q11062">
            <v>0</v>
          </cell>
        </row>
        <row r="11063">
          <cell r="N11063"/>
          <cell r="O11063"/>
          <cell r="P11063"/>
          <cell r="Q11063">
            <v>0</v>
          </cell>
        </row>
        <row r="11064">
          <cell r="N11064"/>
          <cell r="O11064"/>
          <cell r="P11064"/>
          <cell r="Q11064">
            <v>0</v>
          </cell>
        </row>
        <row r="11065">
          <cell r="N11065"/>
          <cell r="O11065"/>
          <cell r="P11065"/>
          <cell r="Q11065">
            <v>0</v>
          </cell>
        </row>
        <row r="11066">
          <cell r="N11066"/>
          <cell r="O11066"/>
          <cell r="P11066"/>
          <cell r="Q11066">
            <v>0</v>
          </cell>
        </row>
        <row r="11067">
          <cell r="N11067"/>
          <cell r="O11067"/>
          <cell r="P11067"/>
          <cell r="Q11067">
            <v>0</v>
          </cell>
        </row>
        <row r="11068">
          <cell r="N11068"/>
          <cell r="O11068"/>
          <cell r="P11068"/>
          <cell r="Q11068">
            <v>0</v>
          </cell>
        </row>
        <row r="11069">
          <cell r="N11069"/>
          <cell r="O11069"/>
          <cell r="P11069"/>
          <cell r="Q11069">
            <v>0</v>
          </cell>
        </row>
        <row r="11070">
          <cell r="N11070"/>
          <cell r="O11070"/>
          <cell r="P11070"/>
          <cell r="Q11070">
            <v>0</v>
          </cell>
        </row>
        <row r="11071">
          <cell r="N11071"/>
          <cell r="O11071"/>
          <cell r="P11071"/>
          <cell r="Q11071">
            <v>0</v>
          </cell>
        </row>
        <row r="11072">
          <cell r="N11072"/>
          <cell r="O11072"/>
          <cell r="P11072"/>
          <cell r="Q11072">
            <v>0</v>
          </cell>
        </row>
        <row r="11073">
          <cell r="N11073"/>
          <cell r="O11073"/>
          <cell r="P11073"/>
          <cell r="Q11073">
            <v>0</v>
          </cell>
        </row>
        <row r="11074">
          <cell r="N11074"/>
          <cell r="O11074"/>
          <cell r="P11074"/>
          <cell r="Q11074">
            <v>0</v>
          </cell>
        </row>
        <row r="11075">
          <cell r="N11075"/>
          <cell r="O11075"/>
          <cell r="P11075"/>
          <cell r="Q11075">
            <v>0</v>
          </cell>
        </row>
        <row r="11076">
          <cell r="N11076"/>
          <cell r="O11076"/>
          <cell r="P11076"/>
          <cell r="Q11076">
            <v>0</v>
          </cell>
        </row>
        <row r="11077">
          <cell r="N11077"/>
          <cell r="O11077"/>
          <cell r="P11077"/>
          <cell r="Q11077">
            <v>0</v>
          </cell>
        </row>
        <row r="11078">
          <cell r="N11078"/>
          <cell r="O11078"/>
          <cell r="P11078"/>
          <cell r="Q11078">
            <v>0</v>
          </cell>
        </row>
        <row r="11079">
          <cell r="N11079"/>
          <cell r="O11079"/>
          <cell r="P11079"/>
          <cell r="Q11079">
            <v>0</v>
          </cell>
        </row>
        <row r="11080">
          <cell r="N11080"/>
          <cell r="O11080"/>
          <cell r="P11080"/>
          <cell r="Q11080">
            <v>0</v>
          </cell>
        </row>
        <row r="11081">
          <cell r="N11081"/>
          <cell r="O11081"/>
          <cell r="P11081"/>
          <cell r="Q11081">
            <v>0</v>
          </cell>
        </row>
        <row r="11082">
          <cell r="N11082"/>
          <cell r="O11082"/>
          <cell r="P11082"/>
          <cell r="Q11082">
            <v>0</v>
          </cell>
        </row>
        <row r="11083">
          <cell r="N11083"/>
          <cell r="O11083"/>
          <cell r="P11083"/>
          <cell r="Q11083">
            <v>0</v>
          </cell>
        </row>
        <row r="11084">
          <cell r="N11084"/>
          <cell r="O11084"/>
          <cell r="P11084"/>
          <cell r="Q11084">
            <v>0</v>
          </cell>
        </row>
        <row r="11085">
          <cell r="N11085"/>
          <cell r="O11085"/>
          <cell r="P11085"/>
          <cell r="Q11085">
            <v>0</v>
          </cell>
        </row>
        <row r="11086">
          <cell r="N11086"/>
          <cell r="O11086"/>
          <cell r="P11086"/>
          <cell r="Q11086">
            <v>0</v>
          </cell>
        </row>
        <row r="11087">
          <cell r="N11087"/>
          <cell r="O11087"/>
          <cell r="P11087"/>
          <cell r="Q11087">
            <v>0</v>
          </cell>
        </row>
        <row r="11088">
          <cell r="N11088"/>
          <cell r="O11088"/>
          <cell r="P11088"/>
          <cell r="Q11088">
            <v>0</v>
          </cell>
        </row>
        <row r="11089">
          <cell r="N11089"/>
          <cell r="O11089"/>
          <cell r="P11089"/>
          <cell r="Q11089">
            <v>0</v>
          </cell>
        </row>
        <row r="11090">
          <cell r="N11090"/>
          <cell r="O11090"/>
          <cell r="P11090"/>
          <cell r="Q11090">
            <v>0</v>
          </cell>
        </row>
        <row r="11091">
          <cell r="N11091"/>
          <cell r="O11091"/>
          <cell r="P11091"/>
          <cell r="Q11091">
            <v>0</v>
          </cell>
        </row>
        <row r="11092">
          <cell r="N11092"/>
          <cell r="O11092"/>
          <cell r="P11092"/>
          <cell r="Q11092">
            <v>0</v>
          </cell>
        </row>
        <row r="11093">
          <cell r="N11093"/>
          <cell r="O11093"/>
          <cell r="P11093"/>
          <cell r="Q11093">
            <v>0</v>
          </cell>
        </row>
        <row r="11094">
          <cell r="N11094"/>
          <cell r="O11094"/>
          <cell r="P11094"/>
          <cell r="Q11094">
            <v>0</v>
          </cell>
        </row>
        <row r="11095">
          <cell r="N11095"/>
          <cell r="O11095"/>
          <cell r="P11095"/>
          <cell r="Q11095">
            <v>0</v>
          </cell>
        </row>
        <row r="11096">
          <cell r="N11096"/>
          <cell r="O11096"/>
          <cell r="P11096"/>
          <cell r="Q11096">
            <v>0</v>
          </cell>
        </row>
        <row r="11097">
          <cell r="N11097"/>
          <cell r="O11097"/>
          <cell r="P11097"/>
          <cell r="Q11097">
            <v>0</v>
          </cell>
        </row>
        <row r="11098">
          <cell r="N11098"/>
          <cell r="O11098"/>
          <cell r="P11098"/>
          <cell r="Q11098">
            <v>0</v>
          </cell>
        </row>
        <row r="11099">
          <cell r="N11099"/>
          <cell r="O11099"/>
          <cell r="P11099"/>
          <cell r="Q11099">
            <v>0</v>
          </cell>
        </row>
        <row r="11100">
          <cell r="N11100"/>
          <cell r="O11100"/>
          <cell r="P11100"/>
          <cell r="Q11100">
            <v>0</v>
          </cell>
        </row>
        <row r="11101">
          <cell r="N11101"/>
          <cell r="O11101"/>
          <cell r="P11101"/>
          <cell r="Q11101">
            <v>0</v>
          </cell>
        </row>
        <row r="11102">
          <cell r="N11102"/>
          <cell r="O11102"/>
          <cell r="P11102"/>
          <cell r="Q11102">
            <v>0</v>
          </cell>
        </row>
        <row r="11103">
          <cell r="N11103"/>
          <cell r="O11103"/>
          <cell r="P11103"/>
          <cell r="Q11103">
            <v>0</v>
          </cell>
        </row>
        <row r="11104">
          <cell r="N11104"/>
          <cell r="O11104"/>
          <cell r="P11104"/>
          <cell r="Q11104">
            <v>0</v>
          </cell>
        </row>
        <row r="11105">
          <cell r="N11105"/>
          <cell r="O11105"/>
          <cell r="P11105"/>
          <cell r="Q11105">
            <v>0</v>
          </cell>
        </row>
        <row r="11106">
          <cell r="N11106"/>
          <cell r="O11106"/>
          <cell r="P11106"/>
          <cell r="Q11106">
            <v>0</v>
          </cell>
        </row>
        <row r="11107">
          <cell r="N11107"/>
          <cell r="O11107"/>
          <cell r="P11107"/>
          <cell r="Q11107">
            <v>0</v>
          </cell>
        </row>
        <row r="11108">
          <cell r="N11108"/>
          <cell r="O11108"/>
          <cell r="P11108"/>
          <cell r="Q11108">
            <v>0</v>
          </cell>
        </row>
        <row r="11109">
          <cell r="N11109"/>
          <cell r="O11109"/>
          <cell r="P11109"/>
          <cell r="Q11109">
            <v>0</v>
          </cell>
        </row>
        <row r="11110">
          <cell r="N11110"/>
          <cell r="O11110"/>
          <cell r="P11110"/>
          <cell r="Q11110">
            <v>0</v>
          </cell>
        </row>
        <row r="11111">
          <cell r="N11111"/>
          <cell r="O11111"/>
          <cell r="P11111"/>
          <cell r="Q11111">
            <v>0</v>
          </cell>
        </row>
        <row r="11112">
          <cell r="N11112"/>
          <cell r="O11112"/>
          <cell r="P11112"/>
          <cell r="Q11112">
            <v>0</v>
          </cell>
        </row>
        <row r="11113">
          <cell r="N11113"/>
          <cell r="O11113"/>
          <cell r="P11113"/>
          <cell r="Q11113">
            <v>0</v>
          </cell>
        </row>
        <row r="11114">
          <cell r="N11114"/>
          <cell r="O11114"/>
          <cell r="P11114"/>
          <cell r="Q11114">
            <v>0</v>
          </cell>
        </row>
        <row r="11115">
          <cell r="N11115"/>
          <cell r="O11115"/>
          <cell r="P11115"/>
          <cell r="Q11115">
            <v>0</v>
          </cell>
        </row>
        <row r="11116">
          <cell r="N11116"/>
          <cell r="O11116"/>
          <cell r="P11116"/>
          <cell r="Q11116">
            <v>0</v>
          </cell>
        </row>
        <row r="11117">
          <cell r="N11117"/>
          <cell r="O11117"/>
          <cell r="P11117"/>
          <cell r="Q11117">
            <v>0</v>
          </cell>
        </row>
        <row r="11118">
          <cell r="N11118"/>
          <cell r="O11118"/>
          <cell r="P11118"/>
          <cell r="Q11118">
            <v>0</v>
          </cell>
        </row>
        <row r="11119">
          <cell r="N11119"/>
          <cell r="O11119"/>
          <cell r="P11119"/>
          <cell r="Q11119">
            <v>0</v>
          </cell>
        </row>
        <row r="11120">
          <cell r="N11120"/>
          <cell r="O11120"/>
          <cell r="P11120"/>
          <cell r="Q11120">
            <v>0</v>
          </cell>
        </row>
        <row r="11121">
          <cell r="N11121"/>
          <cell r="O11121"/>
          <cell r="P11121"/>
          <cell r="Q11121">
            <v>0</v>
          </cell>
        </row>
        <row r="11122">
          <cell r="N11122"/>
          <cell r="O11122"/>
          <cell r="P11122"/>
          <cell r="Q11122">
            <v>0</v>
          </cell>
        </row>
        <row r="11123">
          <cell r="N11123"/>
          <cell r="O11123"/>
          <cell r="P11123"/>
          <cell r="Q11123">
            <v>0</v>
          </cell>
        </row>
        <row r="11124">
          <cell r="N11124"/>
          <cell r="O11124"/>
          <cell r="P11124"/>
          <cell r="Q11124">
            <v>0</v>
          </cell>
        </row>
        <row r="11125">
          <cell r="N11125"/>
          <cell r="O11125"/>
          <cell r="P11125"/>
          <cell r="Q11125">
            <v>0</v>
          </cell>
        </row>
        <row r="11126">
          <cell r="N11126"/>
          <cell r="O11126"/>
          <cell r="P11126"/>
          <cell r="Q11126">
            <v>0</v>
          </cell>
        </row>
        <row r="11127">
          <cell r="N11127"/>
          <cell r="O11127"/>
          <cell r="P11127"/>
          <cell r="Q11127">
            <v>0</v>
          </cell>
        </row>
        <row r="11128">
          <cell r="N11128"/>
          <cell r="O11128"/>
          <cell r="P11128"/>
          <cell r="Q11128">
            <v>0</v>
          </cell>
        </row>
        <row r="11129">
          <cell r="N11129"/>
          <cell r="O11129"/>
          <cell r="P11129"/>
          <cell r="Q11129">
            <v>0</v>
          </cell>
        </row>
        <row r="11130">
          <cell r="N11130"/>
          <cell r="O11130"/>
          <cell r="P11130"/>
          <cell r="Q11130">
            <v>0</v>
          </cell>
        </row>
        <row r="11131">
          <cell r="N11131"/>
          <cell r="O11131"/>
          <cell r="P11131"/>
          <cell r="Q11131">
            <v>0</v>
          </cell>
        </row>
        <row r="11132">
          <cell r="N11132"/>
          <cell r="O11132"/>
          <cell r="P11132"/>
          <cell r="Q11132">
            <v>0</v>
          </cell>
        </row>
        <row r="11133">
          <cell r="N11133"/>
          <cell r="O11133"/>
          <cell r="P11133"/>
          <cell r="Q11133">
            <v>0</v>
          </cell>
        </row>
        <row r="11134">
          <cell r="N11134"/>
          <cell r="O11134"/>
          <cell r="P11134"/>
          <cell r="Q11134">
            <v>0</v>
          </cell>
        </row>
        <row r="11135">
          <cell r="N11135"/>
          <cell r="O11135"/>
          <cell r="P11135"/>
          <cell r="Q11135">
            <v>0</v>
          </cell>
        </row>
        <row r="11136">
          <cell r="N11136"/>
          <cell r="O11136"/>
          <cell r="P11136"/>
          <cell r="Q11136">
            <v>0</v>
          </cell>
        </row>
        <row r="11137">
          <cell r="N11137"/>
          <cell r="O11137"/>
          <cell r="P11137"/>
          <cell r="Q11137">
            <v>0</v>
          </cell>
        </row>
        <row r="11138">
          <cell r="N11138"/>
          <cell r="O11138"/>
          <cell r="P11138"/>
          <cell r="Q11138">
            <v>0</v>
          </cell>
        </row>
        <row r="11139">
          <cell r="N11139"/>
          <cell r="O11139"/>
          <cell r="P11139"/>
          <cell r="Q11139">
            <v>0</v>
          </cell>
        </row>
        <row r="11140">
          <cell r="N11140"/>
          <cell r="O11140"/>
          <cell r="P11140"/>
          <cell r="Q11140">
            <v>0</v>
          </cell>
        </row>
        <row r="11141">
          <cell r="N11141"/>
          <cell r="O11141"/>
          <cell r="P11141"/>
          <cell r="Q11141">
            <v>0</v>
          </cell>
        </row>
        <row r="11142">
          <cell r="N11142"/>
          <cell r="O11142"/>
          <cell r="P11142"/>
          <cell r="Q11142">
            <v>0</v>
          </cell>
        </row>
        <row r="11143">
          <cell r="N11143"/>
          <cell r="O11143"/>
          <cell r="P11143"/>
          <cell r="Q11143">
            <v>0</v>
          </cell>
        </row>
        <row r="11144">
          <cell r="N11144"/>
          <cell r="O11144"/>
          <cell r="P11144"/>
          <cell r="Q11144">
            <v>0</v>
          </cell>
        </row>
        <row r="11145">
          <cell r="N11145"/>
          <cell r="O11145"/>
          <cell r="P11145"/>
          <cell r="Q11145">
            <v>0</v>
          </cell>
        </row>
        <row r="11146">
          <cell r="N11146"/>
          <cell r="O11146"/>
          <cell r="P11146"/>
          <cell r="Q11146">
            <v>0</v>
          </cell>
        </row>
        <row r="11147">
          <cell r="N11147"/>
          <cell r="O11147"/>
          <cell r="P11147"/>
          <cell r="Q11147">
            <v>0</v>
          </cell>
        </row>
        <row r="11148">
          <cell r="N11148"/>
          <cell r="O11148"/>
          <cell r="P11148"/>
          <cell r="Q11148">
            <v>0</v>
          </cell>
        </row>
        <row r="11149">
          <cell r="N11149"/>
          <cell r="O11149"/>
          <cell r="P11149"/>
          <cell r="Q11149">
            <v>0</v>
          </cell>
        </row>
        <row r="11150">
          <cell r="N11150"/>
          <cell r="O11150"/>
          <cell r="P11150"/>
          <cell r="Q11150">
            <v>0</v>
          </cell>
        </row>
        <row r="11151">
          <cell r="N11151"/>
          <cell r="O11151"/>
          <cell r="P11151"/>
          <cell r="Q11151">
            <v>0</v>
          </cell>
        </row>
        <row r="11152">
          <cell r="N11152"/>
          <cell r="O11152"/>
          <cell r="P11152"/>
          <cell r="Q11152">
            <v>0</v>
          </cell>
        </row>
        <row r="11153">
          <cell r="N11153"/>
          <cell r="O11153"/>
          <cell r="P11153"/>
          <cell r="Q11153">
            <v>0</v>
          </cell>
        </row>
        <row r="11154">
          <cell r="N11154"/>
          <cell r="O11154"/>
          <cell r="P11154"/>
          <cell r="Q11154">
            <v>0</v>
          </cell>
        </row>
        <row r="11155">
          <cell r="N11155"/>
          <cell r="O11155"/>
          <cell r="P11155"/>
          <cell r="Q11155">
            <v>0</v>
          </cell>
        </row>
        <row r="11156">
          <cell r="N11156"/>
          <cell r="O11156"/>
          <cell r="P11156"/>
          <cell r="Q11156">
            <v>0</v>
          </cell>
        </row>
        <row r="11157">
          <cell r="N11157"/>
          <cell r="O11157"/>
          <cell r="P11157"/>
          <cell r="Q11157">
            <v>0</v>
          </cell>
        </row>
        <row r="11158">
          <cell r="N11158"/>
          <cell r="O11158"/>
          <cell r="P11158"/>
          <cell r="Q11158">
            <v>0</v>
          </cell>
        </row>
        <row r="11159">
          <cell r="N11159"/>
          <cell r="O11159"/>
          <cell r="P11159"/>
          <cell r="Q11159">
            <v>0</v>
          </cell>
        </row>
        <row r="11160">
          <cell r="N11160"/>
          <cell r="O11160"/>
          <cell r="P11160"/>
          <cell r="Q11160">
            <v>0</v>
          </cell>
        </row>
        <row r="11161">
          <cell r="N11161"/>
          <cell r="O11161"/>
          <cell r="P11161"/>
          <cell r="Q11161">
            <v>0</v>
          </cell>
        </row>
        <row r="11162">
          <cell r="N11162"/>
          <cell r="O11162"/>
          <cell r="P11162"/>
          <cell r="Q11162">
            <v>0</v>
          </cell>
        </row>
        <row r="11163">
          <cell r="N11163"/>
          <cell r="O11163"/>
          <cell r="P11163"/>
          <cell r="Q11163">
            <v>0</v>
          </cell>
        </row>
        <row r="11164">
          <cell r="N11164"/>
          <cell r="O11164"/>
          <cell r="P11164"/>
          <cell r="Q11164">
            <v>0</v>
          </cell>
        </row>
        <row r="11165">
          <cell r="N11165"/>
          <cell r="O11165"/>
          <cell r="P11165"/>
          <cell r="Q11165">
            <v>0</v>
          </cell>
        </row>
        <row r="11166">
          <cell r="N11166"/>
          <cell r="O11166"/>
          <cell r="P11166"/>
          <cell r="Q11166">
            <v>0</v>
          </cell>
        </row>
        <row r="11167">
          <cell r="N11167"/>
          <cell r="O11167"/>
          <cell r="P11167"/>
          <cell r="Q11167">
            <v>0</v>
          </cell>
        </row>
        <row r="11168">
          <cell r="N11168"/>
          <cell r="O11168"/>
          <cell r="P11168"/>
          <cell r="Q11168">
            <v>0</v>
          </cell>
        </row>
        <row r="11169">
          <cell r="N11169"/>
          <cell r="O11169"/>
          <cell r="P11169"/>
          <cell r="Q11169">
            <v>0</v>
          </cell>
        </row>
        <row r="11170">
          <cell r="N11170"/>
          <cell r="O11170"/>
          <cell r="P11170"/>
          <cell r="Q11170">
            <v>0</v>
          </cell>
        </row>
        <row r="11171">
          <cell r="N11171"/>
          <cell r="O11171"/>
          <cell r="P11171"/>
          <cell r="Q11171">
            <v>0</v>
          </cell>
        </row>
        <row r="11172">
          <cell r="N11172"/>
          <cell r="O11172"/>
          <cell r="P11172"/>
          <cell r="Q11172">
            <v>0</v>
          </cell>
        </row>
        <row r="11173">
          <cell r="N11173"/>
          <cell r="O11173"/>
          <cell r="P11173"/>
          <cell r="Q11173">
            <v>0</v>
          </cell>
        </row>
        <row r="11174">
          <cell r="N11174"/>
          <cell r="O11174"/>
          <cell r="P11174"/>
          <cell r="Q11174">
            <v>0</v>
          </cell>
        </row>
        <row r="11175">
          <cell r="N11175"/>
          <cell r="O11175"/>
          <cell r="P11175"/>
          <cell r="Q11175">
            <v>0</v>
          </cell>
        </row>
        <row r="11176">
          <cell r="N11176"/>
          <cell r="O11176"/>
          <cell r="P11176"/>
          <cell r="Q11176">
            <v>0</v>
          </cell>
        </row>
        <row r="11177">
          <cell r="N11177"/>
          <cell r="O11177"/>
          <cell r="P11177"/>
          <cell r="Q11177">
            <v>0</v>
          </cell>
        </row>
        <row r="11178">
          <cell r="N11178"/>
          <cell r="O11178"/>
          <cell r="P11178"/>
          <cell r="Q11178">
            <v>0</v>
          </cell>
        </row>
        <row r="11179">
          <cell r="N11179"/>
          <cell r="O11179"/>
          <cell r="P11179"/>
          <cell r="Q11179">
            <v>0</v>
          </cell>
        </row>
        <row r="11180">
          <cell r="N11180"/>
          <cell r="O11180"/>
          <cell r="P11180"/>
          <cell r="Q11180">
            <v>0</v>
          </cell>
        </row>
        <row r="11181">
          <cell r="N11181"/>
          <cell r="O11181"/>
          <cell r="P11181"/>
          <cell r="Q11181">
            <v>0</v>
          </cell>
        </row>
        <row r="11182">
          <cell r="N11182"/>
          <cell r="O11182"/>
          <cell r="P11182"/>
          <cell r="Q11182">
            <v>0</v>
          </cell>
        </row>
        <row r="11183">
          <cell r="N11183"/>
          <cell r="O11183"/>
          <cell r="P11183"/>
          <cell r="Q11183">
            <v>0</v>
          </cell>
        </row>
        <row r="11184">
          <cell r="N11184"/>
          <cell r="O11184"/>
          <cell r="P11184"/>
          <cell r="Q11184">
            <v>0</v>
          </cell>
        </row>
        <row r="11185">
          <cell r="N11185"/>
          <cell r="O11185"/>
          <cell r="P11185"/>
          <cell r="Q11185">
            <v>0</v>
          </cell>
        </row>
        <row r="11186">
          <cell r="N11186"/>
          <cell r="O11186"/>
          <cell r="P11186"/>
          <cell r="Q11186">
            <v>0</v>
          </cell>
        </row>
        <row r="11187">
          <cell r="N11187"/>
          <cell r="O11187"/>
          <cell r="P11187"/>
          <cell r="Q11187">
            <v>0</v>
          </cell>
        </row>
        <row r="11188">
          <cell r="N11188"/>
          <cell r="O11188"/>
          <cell r="P11188"/>
          <cell r="Q11188">
            <v>0</v>
          </cell>
        </row>
        <row r="11189">
          <cell r="N11189"/>
          <cell r="O11189"/>
          <cell r="P11189"/>
          <cell r="Q11189">
            <v>0</v>
          </cell>
        </row>
        <row r="11190">
          <cell r="N11190"/>
          <cell r="O11190"/>
          <cell r="P11190"/>
          <cell r="Q11190">
            <v>0</v>
          </cell>
        </row>
        <row r="11191">
          <cell r="N11191"/>
          <cell r="O11191"/>
          <cell r="P11191"/>
          <cell r="Q11191">
            <v>0</v>
          </cell>
        </row>
        <row r="11192">
          <cell r="N11192"/>
          <cell r="O11192"/>
          <cell r="P11192"/>
          <cell r="Q11192">
            <v>0</v>
          </cell>
        </row>
        <row r="11193">
          <cell r="N11193"/>
          <cell r="O11193"/>
          <cell r="P11193"/>
          <cell r="Q11193">
            <v>0</v>
          </cell>
        </row>
        <row r="11194">
          <cell r="N11194"/>
          <cell r="O11194"/>
          <cell r="P11194"/>
          <cell r="Q11194">
            <v>0</v>
          </cell>
        </row>
        <row r="11195">
          <cell r="N11195"/>
          <cell r="O11195"/>
          <cell r="P11195"/>
          <cell r="Q11195">
            <v>0</v>
          </cell>
        </row>
        <row r="11196">
          <cell r="N11196"/>
          <cell r="O11196"/>
          <cell r="P11196"/>
          <cell r="Q11196">
            <v>0</v>
          </cell>
        </row>
        <row r="11197">
          <cell r="N11197"/>
          <cell r="O11197"/>
          <cell r="P11197"/>
          <cell r="Q11197">
            <v>0</v>
          </cell>
        </row>
        <row r="11198">
          <cell r="N11198"/>
          <cell r="O11198"/>
          <cell r="P11198"/>
          <cell r="Q11198">
            <v>0</v>
          </cell>
        </row>
        <row r="11199">
          <cell r="N11199"/>
          <cell r="O11199"/>
          <cell r="P11199"/>
          <cell r="Q11199">
            <v>0</v>
          </cell>
        </row>
        <row r="11200">
          <cell r="N11200"/>
          <cell r="O11200"/>
          <cell r="P11200"/>
          <cell r="Q11200">
            <v>0</v>
          </cell>
        </row>
        <row r="11201">
          <cell r="N11201"/>
          <cell r="O11201"/>
          <cell r="P11201"/>
          <cell r="Q11201">
            <v>0</v>
          </cell>
        </row>
        <row r="11202">
          <cell r="N11202"/>
          <cell r="O11202"/>
          <cell r="P11202"/>
          <cell r="Q11202">
            <v>0</v>
          </cell>
        </row>
        <row r="11203">
          <cell r="N11203"/>
          <cell r="O11203"/>
          <cell r="P11203"/>
          <cell r="Q11203">
            <v>0</v>
          </cell>
        </row>
        <row r="11204">
          <cell r="N11204"/>
          <cell r="O11204"/>
          <cell r="P11204"/>
          <cell r="Q11204">
            <v>0</v>
          </cell>
        </row>
        <row r="11205">
          <cell r="N11205"/>
          <cell r="O11205"/>
          <cell r="P11205"/>
          <cell r="Q11205">
            <v>0</v>
          </cell>
        </row>
        <row r="11206">
          <cell r="N11206"/>
          <cell r="O11206"/>
          <cell r="P11206"/>
          <cell r="Q11206">
            <v>0</v>
          </cell>
        </row>
        <row r="11207">
          <cell r="N11207"/>
          <cell r="O11207"/>
          <cell r="P11207"/>
          <cell r="Q11207">
            <v>0</v>
          </cell>
        </row>
        <row r="11208">
          <cell r="N11208"/>
          <cell r="O11208"/>
          <cell r="P11208"/>
          <cell r="Q11208">
            <v>0</v>
          </cell>
        </row>
        <row r="11209">
          <cell r="N11209"/>
          <cell r="O11209"/>
          <cell r="P11209"/>
          <cell r="Q11209">
            <v>0</v>
          </cell>
        </row>
        <row r="11210">
          <cell r="N11210"/>
          <cell r="O11210"/>
          <cell r="P11210"/>
          <cell r="Q11210">
            <v>0</v>
          </cell>
        </row>
        <row r="11211">
          <cell r="N11211"/>
          <cell r="O11211"/>
          <cell r="P11211"/>
          <cell r="Q11211">
            <v>0</v>
          </cell>
        </row>
        <row r="11212">
          <cell r="N11212"/>
          <cell r="O11212"/>
          <cell r="P11212"/>
          <cell r="Q11212">
            <v>0</v>
          </cell>
        </row>
        <row r="11213">
          <cell r="N11213"/>
          <cell r="O11213"/>
          <cell r="P11213"/>
          <cell r="Q11213">
            <v>0</v>
          </cell>
        </row>
        <row r="11214">
          <cell r="N11214"/>
          <cell r="O11214"/>
          <cell r="P11214"/>
          <cell r="Q11214">
            <v>0</v>
          </cell>
        </row>
        <row r="11215">
          <cell r="N11215"/>
          <cell r="O11215"/>
          <cell r="P11215"/>
          <cell r="Q11215">
            <v>0</v>
          </cell>
        </row>
        <row r="11216">
          <cell r="N11216"/>
          <cell r="O11216"/>
          <cell r="P11216"/>
          <cell r="Q11216">
            <v>0</v>
          </cell>
        </row>
        <row r="11217">
          <cell r="N11217"/>
          <cell r="O11217"/>
          <cell r="P11217"/>
          <cell r="Q11217">
            <v>0</v>
          </cell>
        </row>
        <row r="11218">
          <cell r="N11218"/>
          <cell r="O11218"/>
          <cell r="P11218"/>
          <cell r="Q11218">
            <v>0</v>
          </cell>
        </row>
        <row r="11219">
          <cell r="N11219"/>
          <cell r="O11219"/>
          <cell r="P11219"/>
          <cell r="Q11219">
            <v>0</v>
          </cell>
        </row>
        <row r="11220">
          <cell r="N11220"/>
          <cell r="O11220"/>
          <cell r="P11220"/>
          <cell r="Q11220">
            <v>0</v>
          </cell>
        </row>
        <row r="11221">
          <cell r="N11221"/>
          <cell r="O11221"/>
          <cell r="P11221"/>
          <cell r="Q11221">
            <v>0</v>
          </cell>
        </row>
        <row r="11222">
          <cell r="N11222"/>
          <cell r="O11222"/>
          <cell r="P11222"/>
          <cell r="Q11222">
            <v>0</v>
          </cell>
        </row>
        <row r="11223">
          <cell r="N11223"/>
          <cell r="O11223"/>
          <cell r="P11223"/>
          <cell r="Q11223">
            <v>0</v>
          </cell>
        </row>
        <row r="11224">
          <cell r="N11224"/>
          <cell r="O11224"/>
          <cell r="P11224"/>
          <cell r="Q11224">
            <v>0</v>
          </cell>
        </row>
        <row r="11225">
          <cell r="N11225"/>
          <cell r="O11225"/>
          <cell r="P11225"/>
          <cell r="Q11225">
            <v>0</v>
          </cell>
        </row>
        <row r="11226">
          <cell r="N11226"/>
          <cell r="O11226"/>
          <cell r="P11226"/>
          <cell r="Q11226">
            <v>0</v>
          </cell>
        </row>
        <row r="11227">
          <cell r="N11227"/>
          <cell r="O11227"/>
          <cell r="P11227"/>
          <cell r="Q11227">
            <v>0</v>
          </cell>
        </row>
        <row r="11228">
          <cell r="N11228"/>
          <cell r="O11228"/>
          <cell r="P11228"/>
          <cell r="Q11228">
            <v>0</v>
          </cell>
        </row>
        <row r="11229">
          <cell r="N11229"/>
          <cell r="O11229"/>
          <cell r="P11229"/>
          <cell r="Q11229">
            <v>0</v>
          </cell>
        </row>
        <row r="11230">
          <cell r="N11230"/>
          <cell r="O11230"/>
          <cell r="P11230"/>
          <cell r="Q11230">
            <v>0</v>
          </cell>
        </row>
        <row r="11231">
          <cell r="N11231"/>
          <cell r="O11231"/>
          <cell r="P11231"/>
          <cell r="Q11231">
            <v>0</v>
          </cell>
        </row>
        <row r="11232">
          <cell r="N11232"/>
          <cell r="O11232"/>
          <cell r="P11232"/>
          <cell r="Q11232">
            <v>0</v>
          </cell>
        </row>
        <row r="11233">
          <cell r="N11233"/>
          <cell r="O11233"/>
          <cell r="P11233"/>
          <cell r="Q11233">
            <v>0</v>
          </cell>
        </row>
        <row r="11234">
          <cell r="N11234"/>
          <cell r="O11234"/>
          <cell r="P11234"/>
          <cell r="Q11234">
            <v>0</v>
          </cell>
        </row>
        <row r="11235">
          <cell r="N11235"/>
          <cell r="O11235"/>
          <cell r="P11235"/>
          <cell r="Q11235">
            <v>0</v>
          </cell>
        </row>
        <row r="11236">
          <cell r="N11236"/>
          <cell r="O11236"/>
          <cell r="P11236"/>
          <cell r="Q11236">
            <v>0</v>
          </cell>
        </row>
        <row r="11237">
          <cell r="N11237"/>
          <cell r="O11237"/>
          <cell r="P11237"/>
          <cell r="Q11237">
            <v>0</v>
          </cell>
        </row>
        <row r="11238">
          <cell r="N11238"/>
          <cell r="O11238"/>
          <cell r="P11238"/>
          <cell r="Q11238">
            <v>0</v>
          </cell>
        </row>
        <row r="11239">
          <cell r="N11239"/>
          <cell r="O11239"/>
          <cell r="P11239"/>
          <cell r="Q11239">
            <v>0</v>
          </cell>
        </row>
        <row r="11240">
          <cell r="N11240"/>
          <cell r="O11240"/>
          <cell r="P11240"/>
          <cell r="Q11240">
            <v>0</v>
          </cell>
        </row>
        <row r="11241">
          <cell r="N11241"/>
          <cell r="O11241"/>
          <cell r="P11241"/>
          <cell r="Q11241">
            <v>0</v>
          </cell>
        </row>
        <row r="11242">
          <cell r="N11242"/>
          <cell r="O11242"/>
          <cell r="P11242"/>
          <cell r="Q11242">
            <v>0</v>
          </cell>
        </row>
        <row r="11243">
          <cell r="N11243"/>
          <cell r="O11243"/>
          <cell r="P11243"/>
          <cell r="Q11243">
            <v>0</v>
          </cell>
        </row>
        <row r="11244">
          <cell r="N11244"/>
          <cell r="O11244"/>
          <cell r="P11244"/>
          <cell r="Q11244">
            <v>0</v>
          </cell>
        </row>
        <row r="11245">
          <cell r="N11245"/>
          <cell r="O11245"/>
          <cell r="P11245"/>
          <cell r="Q11245">
            <v>0</v>
          </cell>
        </row>
        <row r="11246">
          <cell r="N11246"/>
          <cell r="O11246"/>
          <cell r="P11246"/>
          <cell r="Q11246">
            <v>0</v>
          </cell>
        </row>
        <row r="11247">
          <cell r="N11247"/>
          <cell r="O11247"/>
          <cell r="P11247"/>
          <cell r="Q11247">
            <v>0</v>
          </cell>
        </row>
        <row r="11248">
          <cell r="N11248"/>
          <cell r="O11248"/>
          <cell r="P11248"/>
          <cell r="Q11248">
            <v>0</v>
          </cell>
        </row>
        <row r="11249">
          <cell r="N11249"/>
          <cell r="O11249"/>
          <cell r="P11249"/>
          <cell r="Q11249">
            <v>0</v>
          </cell>
        </row>
        <row r="11250">
          <cell r="N11250"/>
          <cell r="O11250"/>
          <cell r="P11250"/>
          <cell r="Q11250">
            <v>0</v>
          </cell>
        </row>
        <row r="11251">
          <cell r="N11251"/>
          <cell r="O11251"/>
          <cell r="P11251"/>
          <cell r="Q11251">
            <v>0</v>
          </cell>
        </row>
        <row r="11252">
          <cell r="N11252"/>
          <cell r="O11252"/>
          <cell r="P11252"/>
          <cell r="Q11252">
            <v>0</v>
          </cell>
        </row>
        <row r="11253">
          <cell r="N11253"/>
          <cell r="O11253"/>
          <cell r="P11253"/>
          <cell r="Q11253">
            <v>0</v>
          </cell>
        </row>
        <row r="11254">
          <cell r="N11254"/>
          <cell r="O11254"/>
          <cell r="P11254"/>
          <cell r="Q11254">
            <v>0</v>
          </cell>
        </row>
        <row r="11255">
          <cell r="N11255"/>
          <cell r="O11255"/>
          <cell r="P11255"/>
          <cell r="Q11255">
            <v>0</v>
          </cell>
        </row>
        <row r="11256">
          <cell r="N11256"/>
          <cell r="O11256"/>
          <cell r="P11256"/>
          <cell r="Q11256">
            <v>0</v>
          </cell>
        </row>
        <row r="11257">
          <cell r="N11257"/>
          <cell r="O11257"/>
          <cell r="P11257"/>
          <cell r="Q11257">
            <v>0</v>
          </cell>
        </row>
        <row r="11258">
          <cell r="N11258"/>
          <cell r="O11258"/>
          <cell r="P11258"/>
          <cell r="Q11258">
            <v>0</v>
          </cell>
        </row>
        <row r="11259">
          <cell r="N11259"/>
          <cell r="O11259"/>
          <cell r="P11259"/>
          <cell r="Q11259">
            <v>0</v>
          </cell>
        </row>
        <row r="11260">
          <cell r="N11260"/>
          <cell r="O11260"/>
          <cell r="P11260"/>
          <cell r="Q11260">
            <v>0</v>
          </cell>
        </row>
        <row r="11261">
          <cell r="N11261"/>
          <cell r="O11261"/>
          <cell r="P11261"/>
          <cell r="Q11261">
            <v>0</v>
          </cell>
        </row>
        <row r="11262">
          <cell r="N11262"/>
          <cell r="O11262"/>
          <cell r="P11262"/>
          <cell r="Q11262">
            <v>0</v>
          </cell>
        </row>
        <row r="11263">
          <cell r="N11263"/>
          <cell r="O11263"/>
          <cell r="P11263"/>
          <cell r="Q11263">
            <v>0</v>
          </cell>
        </row>
        <row r="11264">
          <cell r="N11264"/>
          <cell r="O11264"/>
          <cell r="P11264"/>
          <cell r="Q11264">
            <v>0</v>
          </cell>
        </row>
        <row r="11265">
          <cell r="N11265"/>
          <cell r="O11265"/>
          <cell r="P11265"/>
          <cell r="Q11265">
            <v>0</v>
          </cell>
        </row>
        <row r="11266">
          <cell r="N11266"/>
          <cell r="O11266"/>
          <cell r="P11266"/>
          <cell r="Q11266">
            <v>0</v>
          </cell>
        </row>
        <row r="11267">
          <cell r="N11267"/>
          <cell r="O11267"/>
          <cell r="P11267"/>
          <cell r="Q11267">
            <v>0</v>
          </cell>
        </row>
        <row r="11268">
          <cell r="N11268"/>
          <cell r="O11268"/>
          <cell r="P11268"/>
          <cell r="Q11268">
            <v>0</v>
          </cell>
        </row>
        <row r="11269">
          <cell r="N11269"/>
          <cell r="O11269"/>
          <cell r="P11269"/>
          <cell r="Q11269">
            <v>0</v>
          </cell>
        </row>
        <row r="11270">
          <cell r="N11270"/>
          <cell r="O11270"/>
          <cell r="P11270"/>
          <cell r="Q11270">
            <v>0</v>
          </cell>
        </row>
        <row r="11271">
          <cell r="N11271"/>
          <cell r="O11271"/>
          <cell r="P11271"/>
          <cell r="Q11271">
            <v>0</v>
          </cell>
        </row>
        <row r="11272">
          <cell r="N11272"/>
          <cell r="O11272"/>
          <cell r="P11272"/>
          <cell r="Q11272">
            <v>0</v>
          </cell>
        </row>
        <row r="11273">
          <cell r="N11273"/>
          <cell r="O11273"/>
          <cell r="P11273"/>
          <cell r="Q11273">
            <v>0</v>
          </cell>
        </row>
        <row r="11274">
          <cell r="N11274"/>
          <cell r="O11274"/>
          <cell r="P11274"/>
          <cell r="Q11274">
            <v>0</v>
          </cell>
        </row>
        <row r="11275">
          <cell r="N11275"/>
          <cell r="O11275"/>
          <cell r="P11275"/>
          <cell r="Q11275">
            <v>0</v>
          </cell>
        </row>
        <row r="11276">
          <cell r="N11276"/>
          <cell r="O11276"/>
          <cell r="P11276"/>
          <cell r="Q11276">
            <v>0</v>
          </cell>
        </row>
        <row r="11277">
          <cell r="N11277"/>
          <cell r="O11277"/>
          <cell r="P11277"/>
          <cell r="Q11277">
            <v>0</v>
          </cell>
        </row>
        <row r="11278">
          <cell r="N11278"/>
          <cell r="O11278"/>
          <cell r="P11278"/>
          <cell r="Q11278">
            <v>0</v>
          </cell>
        </row>
        <row r="11279">
          <cell r="N11279"/>
          <cell r="O11279"/>
          <cell r="P11279"/>
          <cell r="Q11279">
            <v>0</v>
          </cell>
        </row>
        <row r="11280">
          <cell r="N11280"/>
          <cell r="O11280"/>
          <cell r="P11280"/>
          <cell r="Q11280">
            <v>0</v>
          </cell>
        </row>
        <row r="11281">
          <cell r="N11281"/>
          <cell r="O11281"/>
          <cell r="P11281"/>
          <cell r="Q11281">
            <v>0</v>
          </cell>
        </row>
        <row r="11282">
          <cell r="N11282"/>
          <cell r="O11282"/>
          <cell r="P11282"/>
          <cell r="Q11282">
            <v>0</v>
          </cell>
        </row>
        <row r="11283">
          <cell r="N11283"/>
          <cell r="O11283"/>
          <cell r="P11283"/>
          <cell r="Q11283">
            <v>0</v>
          </cell>
        </row>
        <row r="11284">
          <cell r="N11284"/>
          <cell r="O11284"/>
          <cell r="P11284"/>
          <cell r="Q11284">
            <v>0</v>
          </cell>
        </row>
        <row r="11285">
          <cell r="N11285"/>
          <cell r="O11285"/>
          <cell r="P11285"/>
          <cell r="Q11285">
            <v>0</v>
          </cell>
        </row>
        <row r="11286">
          <cell r="N11286"/>
          <cell r="O11286"/>
          <cell r="P11286"/>
          <cell r="Q11286">
            <v>0</v>
          </cell>
        </row>
        <row r="11287">
          <cell r="N11287"/>
          <cell r="O11287"/>
          <cell r="P11287"/>
          <cell r="Q11287">
            <v>0</v>
          </cell>
        </row>
        <row r="11288">
          <cell r="N11288"/>
          <cell r="O11288"/>
          <cell r="P11288"/>
          <cell r="Q11288">
            <v>0</v>
          </cell>
        </row>
        <row r="11289">
          <cell r="N11289"/>
          <cell r="O11289"/>
          <cell r="P11289"/>
          <cell r="Q11289">
            <v>0</v>
          </cell>
        </row>
        <row r="11290">
          <cell r="N11290"/>
          <cell r="O11290"/>
          <cell r="P11290"/>
          <cell r="Q11290">
            <v>0</v>
          </cell>
        </row>
        <row r="11291">
          <cell r="N11291"/>
          <cell r="O11291"/>
          <cell r="P11291"/>
          <cell r="Q11291">
            <v>0</v>
          </cell>
        </row>
        <row r="11292">
          <cell r="N11292"/>
          <cell r="O11292"/>
          <cell r="P11292"/>
          <cell r="Q11292">
            <v>0</v>
          </cell>
        </row>
        <row r="11293">
          <cell r="N11293"/>
          <cell r="O11293"/>
          <cell r="P11293"/>
          <cell r="Q11293">
            <v>0</v>
          </cell>
        </row>
        <row r="11294">
          <cell r="N11294"/>
          <cell r="O11294"/>
          <cell r="P11294"/>
          <cell r="Q11294">
            <v>0</v>
          </cell>
        </row>
        <row r="11295">
          <cell r="N11295"/>
          <cell r="O11295"/>
          <cell r="P11295"/>
          <cell r="Q11295">
            <v>0</v>
          </cell>
        </row>
        <row r="11296">
          <cell r="N11296"/>
          <cell r="O11296"/>
          <cell r="P11296"/>
          <cell r="Q11296">
            <v>0</v>
          </cell>
        </row>
        <row r="11297">
          <cell r="N11297"/>
          <cell r="O11297"/>
          <cell r="P11297"/>
          <cell r="Q11297">
            <v>0</v>
          </cell>
        </row>
        <row r="11298">
          <cell r="N11298"/>
          <cell r="O11298"/>
          <cell r="P11298"/>
          <cell r="Q11298">
            <v>0</v>
          </cell>
        </row>
        <row r="11299">
          <cell r="N11299"/>
          <cell r="O11299"/>
          <cell r="P11299"/>
          <cell r="Q11299">
            <v>0</v>
          </cell>
        </row>
        <row r="11300">
          <cell r="N11300"/>
          <cell r="O11300"/>
          <cell r="P11300"/>
          <cell r="Q11300">
            <v>0</v>
          </cell>
        </row>
        <row r="11301">
          <cell r="N11301"/>
          <cell r="O11301"/>
          <cell r="P11301"/>
          <cell r="Q11301">
            <v>0</v>
          </cell>
        </row>
        <row r="11302">
          <cell r="N11302"/>
          <cell r="O11302"/>
          <cell r="P11302"/>
          <cell r="Q11302">
            <v>0</v>
          </cell>
        </row>
        <row r="11303">
          <cell r="N11303"/>
          <cell r="O11303"/>
          <cell r="P11303"/>
          <cell r="Q11303">
            <v>0</v>
          </cell>
        </row>
        <row r="11304">
          <cell r="N11304"/>
          <cell r="O11304"/>
          <cell r="P11304"/>
          <cell r="Q11304">
            <v>0</v>
          </cell>
        </row>
        <row r="11305">
          <cell r="N11305"/>
          <cell r="O11305"/>
          <cell r="P11305"/>
          <cell r="Q11305">
            <v>0</v>
          </cell>
        </row>
        <row r="11306">
          <cell r="N11306"/>
          <cell r="O11306"/>
          <cell r="P11306"/>
          <cell r="Q11306">
            <v>0</v>
          </cell>
        </row>
        <row r="11307">
          <cell r="N11307"/>
          <cell r="O11307"/>
          <cell r="P11307"/>
          <cell r="Q11307">
            <v>0</v>
          </cell>
        </row>
        <row r="11308">
          <cell r="N11308"/>
          <cell r="O11308"/>
          <cell r="P11308"/>
          <cell r="Q11308">
            <v>0</v>
          </cell>
        </row>
        <row r="11309">
          <cell r="N11309"/>
          <cell r="O11309"/>
          <cell r="P11309"/>
          <cell r="Q11309">
            <v>0</v>
          </cell>
        </row>
        <row r="11310">
          <cell r="N11310"/>
          <cell r="O11310"/>
          <cell r="P11310"/>
          <cell r="Q11310">
            <v>0</v>
          </cell>
        </row>
        <row r="11311">
          <cell r="N11311"/>
          <cell r="O11311"/>
          <cell r="P11311"/>
          <cell r="Q11311">
            <v>0</v>
          </cell>
        </row>
        <row r="11312">
          <cell r="N11312"/>
          <cell r="O11312"/>
          <cell r="P11312"/>
          <cell r="Q11312">
            <v>0</v>
          </cell>
        </row>
        <row r="11313">
          <cell r="N11313"/>
          <cell r="O11313"/>
          <cell r="P11313"/>
          <cell r="Q11313">
            <v>0</v>
          </cell>
        </row>
        <row r="11314">
          <cell r="N11314"/>
          <cell r="O11314"/>
          <cell r="P11314"/>
          <cell r="Q11314">
            <v>0</v>
          </cell>
        </row>
        <row r="11315">
          <cell r="N11315"/>
          <cell r="O11315"/>
          <cell r="P11315"/>
          <cell r="Q11315">
            <v>0</v>
          </cell>
        </row>
        <row r="11316">
          <cell r="N11316"/>
          <cell r="O11316"/>
          <cell r="P11316"/>
          <cell r="Q11316">
            <v>0</v>
          </cell>
        </row>
        <row r="11317">
          <cell r="N11317"/>
          <cell r="O11317"/>
          <cell r="P11317"/>
          <cell r="Q11317">
            <v>0</v>
          </cell>
        </row>
        <row r="11318">
          <cell r="N11318"/>
          <cell r="O11318"/>
          <cell r="P11318"/>
          <cell r="Q11318">
            <v>0</v>
          </cell>
        </row>
        <row r="11319">
          <cell r="N11319"/>
          <cell r="O11319"/>
          <cell r="P11319"/>
          <cell r="Q11319">
            <v>0</v>
          </cell>
        </row>
        <row r="11320">
          <cell r="N11320"/>
          <cell r="O11320"/>
          <cell r="P11320"/>
          <cell r="Q11320">
            <v>0</v>
          </cell>
        </row>
        <row r="11321">
          <cell r="N11321"/>
          <cell r="O11321"/>
          <cell r="P11321"/>
          <cell r="Q11321">
            <v>0</v>
          </cell>
        </row>
        <row r="11322">
          <cell r="N11322"/>
          <cell r="O11322"/>
          <cell r="P11322"/>
          <cell r="Q11322">
            <v>0</v>
          </cell>
        </row>
        <row r="11323">
          <cell r="N11323"/>
          <cell r="O11323"/>
          <cell r="P11323"/>
          <cell r="Q11323">
            <v>0</v>
          </cell>
        </row>
        <row r="11324">
          <cell r="N11324"/>
          <cell r="O11324"/>
          <cell r="P11324"/>
          <cell r="Q11324">
            <v>0</v>
          </cell>
        </row>
        <row r="11325">
          <cell r="N11325"/>
          <cell r="O11325"/>
          <cell r="P11325"/>
          <cell r="Q11325">
            <v>0</v>
          </cell>
        </row>
        <row r="11326">
          <cell r="N11326"/>
          <cell r="O11326"/>
          <cell r="P11326"/>
          <cell r="Q11326">
            <v>0</v>
          </cell>
        </row>
        <row r="11327">
          <cell r="N11327"/>
          <cell r="O11327"/>
          <cell r="P11327"/>
          <cell r="Q11327">
            <v>0</v>
          </cell>
        </row>
        <row r="11328">
          <cell r="N11328"/>
          <cell r="O11328"/>
          <cell r="P11328"/>
          <cell r="Q11328">
            <v>0</v>
          </cell>
        </row>
        <row r="11329">
          <cell r="N11329"/>
          <cell r="O11329"/>
          <cell r="P11329"/>
          <cell r="Q11329">
            <v>0</v>
          </cell>
        </row>
        <row r="11330">
          <cell r="N11330"/>
          <cell r="O11330"/>
          <cell r="P11330"/>
          <cell r="Q11330">
            <v>0</v>
          </cell>
        </row>
        <row r="11331">
          <cell r="N11331"/>
          <cell r="O11331"/>
          <cell r="P11331"/>
          <cell r="Q11331">
            <v>0</v>
          </cell>
        </row>
        <row r="11332">
          <cell r="N11332"/>
          <cell r="O11332"/>
          <cell r="P11332"/>
          <cell r="Q11332">
            <v>0</v>
          </cell>
        </row>
        <row r="11333">
          <cell r="N11333"/>
          <cell r="O11333"/>
          <cell r="P11333"/>
          <cell r="Q11333">
            <v>0</v>
          </cell>
        </row>
        <row r="11334">
          <cell r="N11334"/>
          <cell r="O11334"/>
          <cell r="P11334"/>
          <cell r="Q11334">
            <v>0</v>
          </cell>
        </row>
        <row r="11335">
          <cell r="N11335"/>
          <cell r="O11335"/>
          <cell r="P11335"/>
          <cell r="Q11335">
            <v>0</v>
          </cell>
        </row>
        <row r="11336">
          <cell r="N11336"/>
          <cell r="O11336"/>
          <cell r="P11336"/>
          <cell r="Q11336">
            <v>0</v>
          </cell>
        </row>
        <row r="11337">
          <cell r="N11337"/>
          <cell r="O11337"/>
          <cell r="P11337"/>
          <cell r="Q11337">
            <v>0</v>
          </cell>
        </row>
        <row r="11338">
          <cell r="N11338"/>
          <cell r="O11338"/>
          <cell r="P11338"/>
          <cell r="Q11338">
            <v>0</v>
          </cell>
        </row>
        <row r="11339">
          <cell r="N11339"/>
          <cell r="O11339"/>
          <cell r="P11339"/>
          <cell r="Q11339">
            <v>0</v>
          </cell>
        </row>
        <row r="11340">
          <cell r="N11340"/>
          <cell r="O11340"/>
          <cell r="P11340"/>
          <cell r="Q11340">
            <v>0</v>
          </cell>
        </row>
        <row r="11341">
          <cell r="N11341"/>
          <cell r="O11341"/>
          <cell r="P11341"/>
          <cell r="Q11341">
            <v>0</v>
          </cell>
        </row>
        <row r="11342">
          <cell r="N11342"/>
          <cell r="O11342"/>
          <cell r="P11342"/>
          <cell r="Q11342">
            <v>0</v>
          </cell>
        </row>
        <row r="11343">
          <cell r="N11343"/>
          <cell r="O11343"/>
          <cell r="P11343"/>
          <cell r="Q11343">
            <v>0</v>
          </cell>
        </row>
        <row r="11344">
          <cell r="N11344"/>
          <cell r="O11344"/>
          <cell r="P11344"/>
          <cell r="Q11344">
            <v>0</v>
          </cell>
        </row>
        <row r="11345">
          <cell r="N11345"/>
          <cell r="O11345"/>
          <cell r="P11345"/>
          <cell r="Q11345">
            <v>0</v>
          </cell>
        </row>
        <row r="11346">
          <cell r="N11346"/>
          <cell r="O11346"/>
          <cell r="P11346"/>
          <cell r="Q11346">
            <v>0</v>
          </cell>
        </row>
        <row r="11347">
          <cell r="N11347"/>
          <cell r="O11347"/>
          <cell r="P11347"/>
          <cell r="Q11347">
            <v>0</v>
          </cell>
        </row>
        <row r="11348">
          <cell r="N11348"/>
          <cell r="O11348"/>
          <cell r="P11348"/>
          <cell r="Q11348">
            <v>0</v>
          </cell>
        </row>
        <row r="11349">
          <cell r="N11349"/>
          <cell r="O11349"/>
          <cell r="P11349"/>
          <cell r="Q11349">
            <v>0</v>
          </cell>
        </row>
        <row r="11350">
          <cell r="N11350"/>
          <cell r="O11350"/>
          <cell r="P11350"/>
          <cell r="Q11350">
            <v>0</v>
          </cell>
        </row>
        <row r="11351">
          <cell r="N11351"/>
          <cell r="O11351"/>
          <cell r="P11351"/>
          <cell r="Q11351">
            <v>0</v>
          </cell>
        </row>
        <row r="11352">
          <cell r="N11352"/>
          <cell r="O11352"/>
          <cell r="P11352"/>
          <cell r="Q11352">
            <v>0</v>
          </cell>
        </row>
        <row r="11353">
          <cell r="N11353"/>
          <cell r="O11353"/>
          <cell r="P11353"/>
          <cell r="Q11353">
            <v>0</v>
          </cell>
        </row>
        <row r="11354">
          <cell r="N11354"/>
          <cell r="O11354"/>
          <cell r="P11354"/>
          <cell r="Q11354">
            <v>0</v>
          </cell>
        </row>
        <row r="11355">
          <cell r="N11355"/>
          <cell r="O11355"/>
          <cell r="P11355"/>
          <cell r="Q11355">
            <v>0</v>
          </cell>
        </row>
        <row r="11356">
          <cell r="N11356"/>
          <cell r="O11356"/>
          <cell r="P11356"/>
          <cell r="Q11356">
            <v>0</v>
          </cell>
        </row>
        <row r="11357">
          <cell r="N11357"/>
          <cell r="O11357"/>
          <cell r="P11357"/>
          <cell r="Q11357">
            <v>0</v>
          </cell>
        </row>
        <row r="11358">
          <cell r="N11358"/>
          <cell r="O11358"/>
          <cell r="P11358"/>
          <cell r="Q11358">
            <v>0</v>
          </cell>
        </row>
        <row r="11359">
          <cell r="N11359"/>
          <cell r="O11359"/>
          <cell r="P11359"/>
          <cell r="Q11359">
            <v>0</v>
          </cell>
        </row>
        <row r="11360">
          <cell r="N11360"/>
          <cell r="O11360"/>
          <cell r="P11360"/>
          <cell r="Q11360">
            <v>0</v>
          </cell>
        </row>
        <row r="11361">
          <cell r="N11361"/>
          <cell r="O11361"/>
          <cell r="P11361"/>
          <cell r="Q11361">
            <v>0</v>
          </cell>
        </row>
        <row r="11362">
          <cell r="N11362"/>
          <cell r="O11362"/>
          <cell r="P11362"/>
          <cell r="Q11362">
            <v>0</v>
          </cell>
        </row>
        <row r="11363">
          <cell r="N11363"/>
          <cell r="O11363"/>
          <cell r="P11363"/>
          <cell r="Q11363">
            <v>0</v>
          </cell>
        </row>
        <row r="11364">
          <cell r="N11364"/>
          <cell r="O11364"/>
          <cell r="P11364"/>
          <cell r="Q11364">
            <v>0</v>
          </cell>
        </row>
        <row r="11365">
          <cell r="N11365"/>
          <cell r="O11365"/>
          <cell r="P11365"/>
          <cell r="Q11365">
            <v>0</v>
          </cell>
        </row>
        <row r="11366">
          <cell r="N11366"/>
          <cell r="O11366"/>
          <cell r="P11366"/>
          <cell r="Q11366">
            <v>0</v>
          </cell>
        </row>
        <row r="11367">
          <cell r="N11367"/>
          <cell r="O11367"/>
          <cell r="P11367"/>
          <cell r="Q11367">
            <v>0</v>
          </cell>
        </row>
        <row r="11368">
          <cell r="N11368"/>
          <cell r="O11368"/>
          <cell r="P11368"/>
          <cell r="Q11368">
            <v>0</v>
          </cell>
        </row>
        <row r="11369">
          <cell r="N11369"/>
          <cell r="O11369"/>
          <cell r="P11369"/>
          <cell r="Q11369">
            <v>0</v>
          </cell>
        </row>
        <row r="11370">
          <cell r="N11370"/>
          <cell r="O11370"/>
          <cell r="P11370"/>
          <cell r="Q11370">
            <v>0</v>
          </cell>
        </row>
        <row r="11371">
          <cell r="N11371"/>
          <cell r="O11371"/>
          <cell r="P11371"/>
          <cell r="Q11371">
            <v>0</v>
          </cell>
        </row>
        <row r="11372">
          <cell r="N11372"/>
          <cell r="O11372"/>
          <cell r="P11372"/>
          <cell r="Q11372">
            <v>0</v>
          </cell>
        </row>
        <row r="11373">
          <cell r="N11373"/>
          <cell r="O11373"/>
          <cell r="P11373"/>
          <cell r="Q11373">
            <v>0</v>
          </cell>
        </row>
        <row r="11374">
          <cell r="N11374"/>
          <cell r="O11374"/>
          <cell r="P11374"/>
          <cell r="Q11374">
            <v>0</v>
          </cell>
        </row>
        <row r="11375">
          <cell r="N11375"/>
          <cell r="O11375"/>
          <cell r="P11375"/>
          <cell r="Q11375">
            <v>0</v>
          </cell>
        </row>
        <row r="11376">
          <cell r="N11376"/>
          <cell r="O11376"/>
          <cell r="P11376"/>
          <cell r="Q11376">
            <v>0</v>
          </cell>
        </row>
        <row r="11377">
          <cell r="N11377"/>
          <cell r="O11377"/>
          <cell r="P11377"/>
          <cell r="Q11377">
            <v>0</v>
          </cell>
        </row>
        <row r="11378">
          <cell r="N11378"/>
          <cell r="O11378"/>
          <cell r="P11378"/>
          <cell r="Q11378">
            <v>0</v>
          </cell>
        </row>
        <row r="11379">
          <cell r="N11379"/>
          <cell r="O11379"/>
          <cell r="P11379"/>
          <cell r="Q11379">
            <v>0</v>
          </cell>
        </row>
        <row r="11380">
          <cell r="N11380"/>
          <cell r="O11380"/>
          <cell r="P11380"/>
          <cell r="Q11380">
            <v>0</v>
          </cell>
        </row>
        <row r="11381">
          <cell r="N11381"/>
          <cell r="O11381"/>
          <cell r="P11381"/>
          <cell r="Q11381">
            <v>0</v>
          </cell>
        </row>
        <row r="11382">
          <cell r="N11382"/>
          <cell r="O11382"/>
          <cell r="P11382"/>
          <cell r="Q11382">
            <v>0</v>
          </cell>
        </row>
        <row r="11383">
          <cell r="N11383"/>
          <cell r="O11383"/>
          <cell r="P11383"/>
          <cell r="Q11383">
            <v>0</v>
          </cell>
        </row>
        <row r="11384">
          <cell r="N11384"/>
          <cell r="O11384"/>
          <cell r="P11384"/>
          <cell r="Q11384">
            <v>0</v>
          </cell>
        </row>
        <row r="11385">
          <cell r="N11385"/>
          <cell r="O11385"/>
          <cell r="P11385"/>
          <cell r="Q11385">
            <v>0</v>
          </cell>
        </row>
        <row r="11386">
          <cell r="N11386"/>
          <cell r="O11386"/>
          <cell r="P11386"/>
          <cell r="Q11386">
            <v>0</v>
          </cell>
        </row>
        <row r="11387">
          <cell r="N11387"/>
          <cell r="O11387"/>
          <cell r="P11387"/>
          <cell r="Q11387">
            <v>0</v>
          </cell>
        </row>
        <row r="11388">
          <cell r="N11388"/>
          <cell r="O11388"/>
          <cell r="P11388"/>
          <cell r="Q11388">
            <v>0</v>
          </cell>
        </row>
        <row r="11389">
          <cell r="N11389"/>
          <cell r="O11389"/>
          <cell r="P11389"/>
          <cell r="Q11389">
            <v>0</v>
          </cell>
        </row>
        <row r="11390">
          <cell r="N11390"/>
          <cell r="O11390"/>
          <cell r="P11390"/>
          <cell r="Q11390">
            <v>0</v>
          </cell>
        </row>
        <row r="11391">
          <cell r="N11391"/>
          <cell r="O11391"/>
          <cell r="P11391"/>
          <cell r="Q11391">
            <v>0</v>
          </cell>
        </row>
        <row r="11392">
          <cell r="N11392"/>
          <cell r="O11392"/>
          <cell r="P11392"/>
          <cell r="Q11392">
            <v>0</v>
          </cell>
        </row>
        <row r="11393">
          <cell r="N11393"/>
          <cell r="O11393"/>
          <cell r="P11393"/>
          <cell r="Q11393">
            <v>0</v>
          </cell>
        </row>
        <row r="11394">
          <cell r="N11394"/>
          <cell r="O11394"/>
          <cell r="P11394"/>
          <cell r="Q11394">
            <v>0</v>
          </cell>
        </row>
        <row r="11395">
          <cell r="N11395"/>
          <cell r="O11395"/>
          <cell r="P11395"/>
          <cell r="Q11395">
            <v>0</v>
          </cell>
        </row>
        <row r="11396">
          <cell r="N11396"/>
          <cell r="O11396"/>
          <cell r="P11396"/>
          <cell r="Q11396">
            <v>0</v>
          </cell>
        </row>
        <row r="11397">
          <cell r="N11397"/>
          <cell r="O11397"/>
          <cell r="P11397"/>
          <cell r="Q11397">
            <v>0</v>
          </cell>
        </row>
        <row r="11398">
          <cell r="N11398"/>
          <cell r="O11398"/>
          <cell r="P11398"/>
          <cell r="Q11398">
            <v>0</v>
          </cell>
        </row>
        <row r="11399">
          <cell r="N11399"/>
          <cell r="O11399"/>
          <cell r="P11399"/>
          <cell r="Q11399">
            <v>0</v>
          </cell>
        </row>
        <row r="11400">
          <cell r="N11400"/>
          <cell r="O11400"/>
          <cell r="P11400"/>
          <cell r="Q11400">
            <v>0</v>
          </cell>
        </row>
        <row r="11401">
          <cell r="N11401"/>
          <cell r="O11401"/>
          <cell r="P11401"/>
          <cell r="Q11401">
            <v>0</v>
          </cell>
        </row>
        <row r="11402">
          <cell r="N11402"/>
          <cell r="O11402"/>
          <cell r="P11402"/>
          <cell r="Q11402">
            <v>0</v>
          </cell>
        </row>
        <row r="11403">
          <cell r="N11403"/>
          <cell r="O11403"/>
          <cell r="P11403"/>
          <cell r="Q11403">
            <v>0</v>
          </cell>
        </row>
        <row r="11404">
          <cell r="N11404"/>
          <cell r="O11404"/>
          <cell r="P11404"/>
          <cell r="Q11404">
            <v>0</v>
          </cell>
        </row>
        <row r="11405">
          <cell r="N11405"/>
          <cell r="O11405"/>
          <cell r="P11405"/>
          <cell r="Q11405">
            <v>0</v>
          </cell>
        </row>
        <row r="11406">
          <cell r="N11406"/>
          <cell r="O11406"/>
          <cell r="P11406"/>
          <cell r="Q11406">
            <v>0</v>
          </cell>
        </row>
        <row r="11407">
          <cell r="N11407"/>
          <cell r="O11407"/>
          <cell r="P11407"/>
          <cell r="Q11407">
            <v>0</v>
          </cell>
        </row>
        <row r="11408">
          <cell r="N11408"/>
          <cell r="O11408"/>
          <cell r="P11408"/>
          <cell r="Q11408">
            <v>0</v>
          </cell>
        </row>
        <row r="11409">
          <cell r="N11409"/>
          <cell r="O11409"/>
          <cell r="P11409"/>
          <cell r="Q11409">
            <v>0</v>
          </cell>
        </row>
        <row r="11410">
          <cell r="N11410"/>
          <cell r="O11410"/>
          <cell r="P11410"/>
          <cell r="Q11410">
            <v>0</v>
          </cell>
        </row>
        <row r="11411">
          <cell r="N11411"/>
          <cell r="O11411"/>
          <cell r="P11411"/>
          <cell r="Q11411">
            <v>0</v>
          </cell>
        </row>
        <row r="11412">
          <cell r="N11412"/>
          <cell r="O11412"/>
          <cell r="P11412"/>
          <cell r="Q11412">
            <v>0</v>
          </cell>
        </row>
        <row r="11413">
          <cell r="N11413"/>
          <cell r="O11413"/>
          <cell r="P11413"/>
          <cell r="Q11413">
            <v>0</v>
          </cell>
        </row>
        <row r="11414">
          <cell r="N11414"/>
          <cell r="O11414"/>
          <cell r="P11414"/>
          <cell r="Q11414">
            <v>0</v>
          </cell>
        </row>
        <row r="11415">
          <cell r="N11415"/>
          <cell r="O11415"/>
          <cell r="P11415"/>
          <cell r="Q11415">
            <v>0</v>
          </cell>
        </row>
        <row r="11416">
          <cell r="N11416"/>
          <cell r="O11416"/>
          <cell r="P11416"/>
          <cell r="Q11416">
            <v>0</v>
          </cell>
        </row>
        <row r="11417">
          <cell r="N11417"/>
          <cell r="O11417"/>
          <cell r="P11417"/>
          <cell r="Q11417">
            <v>0</v>
          </cell>
        </row>
        <row r="11418">
          <cell r="N11418"/>
          <cell r="O11418"/>
          <cell r="P11418"/>
          <cell r="Q11418">
            <v>0</v>
          </cell>
        </row>
        <row r="11419">
          <cell r="N11419"/>
          <cell r="O11419"/>
          <cell r="P11419"/>
          <cell r="Q11419">
            <v>0</v>
          </cell>
        </row>
        <row r="11420">
          <cell r="N11420"/>
          <cell r="O11420"/>
          <cell r="P11420"/>
          <cell r="Q11420">
            <v>0</v>
          </cell>
        </row>
        <row r="11421">
          <cell r="N11421"/>
          <cell r="O11421"/>
          <cell r="P11421"/>
          <cell r="Q11421">
            <v>0</v>
          </cell>
        </row>
        <row r="11422">
          <cell r="N11422"/>
          <cell r="O11422"/>
          <cell r="P11422"/>
          <cell r="Q11422">
            <v>0</v>
          </cell>
        </row>
        <row r="11423">
          <cell r="N11423"/>
          <cell r="O11423"/>
          <cell r="P11423"/>
          <cell r="Q11423">
            <v>0</v>
          </cell>
        </row>
        <row r="11424">
          <cell r="N11424"/>
          <cell r="O11424"/>
          <cell r="P11424"/>
          <cell r="Q11424">
            <v>0</v>
          </cell>
        </row>
        <row r="11425">
          <cell r="N11425"/>
          <cell r="O11425"/>
          <cell r="P11425"/>
          <cell r="Q11425">
            <v>0</v>
          </cell>
        </row>
        <row r="11426">
          <cell r="N11426"/>
          <cell r="O11426"/>
          <cell r="P11426"/>
          <cell r="Q11426">
            <v>0</v>
          </cell>
        </row>
        <row r="11427">
          <cell r="N11427"/>
          <cell r="O11427"/>
          <cell r="P11427"/>
          <cell r="Q11427">
            <v>0</v>
          </cell>
        </row>
        <row r="11428">
          <cell r="N11428"/>
          <cell r="O11428"/>
          <cell r="P11428"/>
          <cell r="Q11428">
            <v>0</v>
          </cell>
        </row>
        <row r="11429">
          <cell r="N11429"/>
          <cell r="O11429"/>
          <cell r="P11429"/>
          <cell r="Q11429">
            <v>0</v>
          </cell>
        </row>
        <row r="11430">
          <cell r="N11430"/>
          <cell r="O11430"/>
          <cell r="P11430"/>
          <cell r="Q11430">
            <v>0</v>
          </cell>
        </row>
        <row r="11431">
          <cell r="N11431"/>
          <cell r="O11431"/>
          <cell r="P11431"/>
          <cell r="Q11431">
            <v>0</v>
          </cell>
        </row>
        <row r="11432">
          <cell r="N11432"/>
          <cell r="O11432"/>
          <cell r="P11432"/>
          <cell r="Q11432">
            <v>0</v>
          </cell>
        </row>
        <row r="11433">
          <cell r="N11433"/>
          <cell r="O11433"/>
          <cell r="P11433"/>
          <cell r="Q11433">
            <v>0</v>
          </cell>
        </row>
        <row r="11434">
          <cell r="N11434"/>
          <cell r="O11434"/>
          <cell r="P11434"/>
          <cell r="Q11434">
            <v>0</v>
          </cell>
        </row>
        <row r="11435">
          <cell r="N11435"/>
          <cell r="O11435"/>
          <cell r="P11435"/>
          <cell r="Q11435">
            <v>0</v>
          </cell>
        </row>
        <row r="11436">
          <cell r="N11436"/>
          <cell r="O11436"/>
          <cell r="P11436"/>
          <cell r="Q11436">
            <v>0</v>
          </cell>
        </row>
        <row r="11437">
          <cell r="N11437"/>
          <cell r="O11437"/>
          <cell r="P11437"/>
          <cell r="Q11437">
            <v>0</v>
          </cell>
        </row>
        <row r="11438">
          <cell r="N11438"/>
          <cell r="O11438"/>
          <cell r="P11438"/>
          <cell r="Q11438">
            <v>0</v>
          </cell>
        </row>
        <row r="11439">
          <cell r="N11439"/>
          <cell r="O11439"/>
          <cell r="P11439"/>
          <cell r="Q11439">
            <v>0</v>
          </cell>
        </row>
        <row r="11440">
          <cell r="N11440"/>
          <cell r="O11440"/>
          <cell r="P11440"/>
          <cell r="Q11440">
            <v>0</v>
          </cell>
        </row>
        <row r="11441">
          <cell r="N11441"/>
          <cell r="O11441"/>
          <cell r="P11441"/>
          <cell r="Q11441">
            <v>0</v>
          </cell>
        </row>
        <row r="11442">
          <cell r="N11442"/>
          <cell r="O11442"/>
          <cell r="P11442"/>
          <cell r="Q11442">
            <v>0</v>
          </cell>
        </row>
        <row r="11443">
          <cell r="N11443"/>
          <cell r="O11443"/>
          <cell r="P11443"/>
          <cell r="Q11443">
            <v>0</v>
          </cell>
        </row>
        <row r="11444">
          <cell r="N11444"/>
          <cell r="O11444"/>
          <cell r="P11444"/>
          <cell r="Q11444">
            <v>0</v>
          </cell>
        </row>
        <row r="11445">
          <cell r="N11445"/>
          <cell r="O11445"/>
          <cell r="P11445"/>
          <cell r="Q11445">
            <v>0</v>
          </cell>
        </row>
        <row r="11446">
          <cell r="N11446"/>
          <cell r="O11446"/>
          <cell r="P11446"/>
          <cell r="Q11446">
            <v>0</v>
          </cell>
        </row>
        <row r="11447">
          <cell r="N11447"/>
          <cell r="O11447"/>
          <cell r="P11447"/>
          <cell r="Q11447">
            <v>0</v>
          </cell>
        </row>
        <row r="11448">
          <cell r="N11448"/>
          <cell r="O11448"/>
          <cell r="P11448"/>
          <cell r="Q11448">
            <v>0</v>
          </cell>
        </row>
        <row r="11449">
          <cell r="N11449"/>
          <cell r="O11449"/>
          <cell r="P11449"/>
          <cell r="Q11449">
            <v>0</v>
          </cell>
        </row>
        <row r="11450">
          <cell r="N11450"/>
          <cell r="O11450"/>
          <cell r="P11450"/>
          <cell r="Q11450">
            <v>0</v>
          </cell>
        </row>
        <row r="11451">
          <cell r="N11451"/>
          <cell r="O11451"/>
          <cell r="P11451"/>
          <cell r="Q11451">
            <v>0</v>
          </cell>
        </row>
        <row r="11452">
          <cell r="N11452"/>
          <cell r="O11452"/>
          <cell r="P11452"/>
          <cell r="Q11452">
            <v>0</v>
          </cell>
        </row>
        <row r="11453">
          <cell r="N11453"/>
          <cell r="O11453"/>
          <cell r="P11453"/>
          <cell r="Q11453">
            <v>0</v>
          </cell>
        </row>
        <row r="11454">
          <cell r="N11454"/>
          <cell r="O11454"/>
          <cell r="P11454"/>
          <cell r="Q11454">
            <v>0</v>
          </cell>
        </row>
        <row r="11455">
          <cell r="N11455"/>
          <cell r="O11455"/>
          <cell r="P11455"/>
          <cell r="Q11455">
            <v>0</v>
          </cell>
        </row>
        <row r="11456">
          <cell r="N11456"/>
          <cell r="O11456"/>
          <cell r="P11456"/>
          <cell r="Q11456">
            <v>0</v>
          </cell>
        </row>
        <row r="11457">
          <cell r="N11457"/>
          <cell r="O11457"/>
          <cell r="P11457"/>
          <cell r="Q11457">
            <v>0</v>
          </cell>
        </row>
        <row r="11458">
          <cell r="N11458"/>
          <cell r="O11458"/>
          <cell r="P11458"/>
          <cell r="Q11458">
            <v>0</v>
          </cell>
        </row>
        <row r="11459">
          <cell r="N11459"/>
          <cell r="O11459"/>
          <cell r="P11459"/>
          <cell r="Q11459">
            <v>0</v>
          </cell>
        </row>
        <row r="11460">
          <cell r="N11460"/>
          <cell r="O11460"/>
          <cell r="P11460"/>
          <cell r="Q11460">
            <v>0</v>
          </cell>
        </row>
        <row r="11461">
          <cell r="N11461"/>
          <cell r="O11461"/>
          <cell r="P11461"/>
          <cell r="Q11461">
            <v>0</v>
          </cell>
        </row>
        <row r="11462">
          <cell r="N11462"/>
          <cell r="O11462"/>
          <cell r="P11462"/>
          <cell r="Q11462">
            <v>0</v>
          </cell>
        </row>
        <row r="11463">
          <cell r="N11463"/>
          <cell r="O11463"/>
          <cell r="P11463"/>
          <cell r="Q11463">
            <v>0</v>
          </cell>
        </row>
        <row r="11464">
          <cell r="N11464"/>
          <cell r="O11464"/>
          <cell r="P11464"/>
          <cell r="Q11464">
            <v>0</v>
          </cell>
        </row>
        <row r="11465">
          <cell r="N11465"/>
          <cell r="O11465"/>
          <cell r="P11465"/>
          <cell r="Q11465">
            <v>0</v>
          </cell>
        </row>
        <row r="11466">
          <cell r="N11466"/>
          <cell r="O11466"/>
          <cell r="P11466"/>
          <cell r="Q11466">
            <v>0</v>
          </cell>
        </row>
        <row r="11467">
          <cell r="N11467"/>
          <cell r="O11467"/>
          <cell r="P11467"/>
          <cell r="Q11467">
            <v>0</v>
          </cell>
        </row>
        <row r="11468">
          <cell r="N11468"/>
          <cell r="O11468"/>
          <cell r="P11468"/>
          <cell r="Q11468">
            <v>0</v>
          </cell>
        </row>
        <row r="11469">
          <cell r="N11469"/>
          <cell r="O11469"/>
          <cell r="P11469"/>
          <cell r="Q11469">
            <v>0</v>
          </cell>
        </row>
        <row r="11470">
          <cell r="N11470"/>
          <cell r="O11470"/>
          <cell r="P11470"/>
          <cell r="Q11470">
            <v>0</v>
          </cell>
        </row>
        <row r="11471">
          <cell r="N11471"/>
          <cell r="O11471"/>
          <cell r="P11471"/>
          <cell r="Q11471">
            <v>0</v>
          </cell>
        </row>
        <row r="11472">
          <cell r="N11472"/>
          <cell r="O11472"/>
          <cell r="P11472"/>
          <cell r="Q11472">
            <v>0</v>
          </cell>
        </row>
        <row r="11473">
          <cell r="N11473"/>
          <cell r="O11473"/>
          <cell r="P11473"/>
          <cell r="Q11473">
            <v>0</v>
          </cell>
        </row>
        <row r="11474">
          <cell r="N11474"/>
          <cell r="O11474"/>
          <cell r="P11474"/>
          <cell r="Q11474">
            <v>0</v>
          </cell>
        </row>
        <row r="11475">
          <cell r="N11475"/>
          <cell r="O11475"/>
          <cell r="P11475"/>
          <cell r="Q11475">
            <v>0</v>
          </cell>
        </row>
        <row r="11476">
          <cell r="N11476"/>
          <cell r="O11476"/>
          <cell r="P11476"/>
          <cell r="Q11476">
            <v>0</v>
          </cell>
        </row>
        <row r="11477">
          <cell r="N11477"/>
          <cell r="O11477"/>
          <cell r="P11477"/>
          <cell r="Q11477">
            <v>0</v>
          </cell>
        </row>
        <row r="11478">
          <cell r="N11478"/>
          <cell r="O11478"/>
          <cell r="P11478"/>
          <cell r="Q11478">
            <v>0</v>
          </cell>
        </row>
        <row r="11479">
          <cell r="N11479"/>
          <cell r="O11479"/>
          <cell r="P11479"/>
          <cell r="Q11479">
            <v>0</v>
          </cell>
        </row>
        <row r="11480">
          <cell r="N11480"/>
          <cell r="O11480"/>
          <cell r="P11480"/>
          <cell r="Q11480">
            <v>0</v>
          </cell>
        </row>
        <row r="11481">
          <cell r="N11481"/>
          <cell r="O11481"/>
          <cell r="P11481"/>
          <cell r="Q11481">
            <v>0</v>
          </cell>
        </row>
        <row r="11482">
          <cell r="N11482"/>
          <cell r="O11482"/>
          <cell r="P11482"/>
          <cell r="Q11482">
            <v>0</v>
          </cell>
        </row>
        <row r="11483">
          <cell r="N11483"/>
          <cell r="O11483"/>
          <cell r="P11483"/>
          <cell r="Q11483">
            <v>0</v>
          </cell>
        </row>
        <row r="11484">
          <cell r="N11484"/>
          <cell r="O11484"/>
          <cell r="P11484"/>
          <cell r="Q11484">
            <v>0</v>
          </cell>
        </row>
        <row r="11485">
          <cell r="N11485"/>
          <cell r="O11485"/>
          <cell r="P11485"/>
          <cell r="Q11485">
            <v>0</v>
          </cell>
        </row>
        <row r="11486">
          <cell r="N11486"/>
          <cell r="O11486"/>
          <cell r="P11486"/>
          <cell r="Q11486">
            <v>0</v>
          </cell>
        </row>
        <row r="11487">
          <cell r="N11487"/>
          <cell r="O11487"/>
          <cell r="P11487"/>
          <cell r="Q11487">
            <v>0</v>
          </cell>
        </row>
        <row r="11488">
          <cell r="N11488"/>
          <cell r="O11488"/>
          <cell r="P11488"/>
          <cell r="Q11488">
            <v>0</v>
          </cell>
        </row>
        <row r="11489">
          <cell r="N11489"/>
          <cell r="O11489"/>
          <cell r="P11489"/>
          <cell r="Q11489">
            <v>0</v>
          </cell>
        </row>
        <row r="11490">
          <cell r="N11490"/>
          <cell r="O11490"/>
          <cell r="P11490"/>
          <cell r="Q11490">
            <v>0</v>
          </cell>
        </row>
        <row r="11491">
          <cell r="N11491"/>
          <cell r="O11491"/>
          <cell r="P11491"/>
          <cell r="Q11491">
            <v>0</v>
          </cell>
        </row>
        <row r="11492">
          <cell r="N11492"/>
          <cell r="O11492"/>
          <cell r="P11492"/>
          <cell r="Q11492">
            <v>0</v>
          </cell>
        </row>
        <row r="11493">
          <cell r="N11493"/>
          <cell r="O11493"/>
          <cell r="P11493"/>
          <cell r="Q11493">
            <v>0</v>
          </cell>
        </row>
        <row r="11494">
          <cell r="N11494"/>
          <cell r="O11494"/>
          <cell r="P11494"/>
          <cell r="Q11494">
            <v>0</v>
          </cell>
        </row>
        <row r="11495">
          <cell r="N11495"/>
          <cell r="O11495"/>
          <cell r="P11495"/>
          <cell r="Q11495">
            <v>0</v>
          </cell>
        </row>
        <row r="11496">
          <cell r="N11496"/>
          <cell r="O11496"/>
          <cell r="P11496"/>
          <cell r="Q11496">
            <v>0</v>
          </cell>
        </row>
        <row r="11497">
          <cell r="N11497"/>
          <cell r="O11497"/>
          <cell r="P11497"/>
          <cell r="Q11497">
            <v>0</v>
          </cell>
        </row>
        <row r="11498">
          <cell r="N11498"/>
          <cell r="O11498"/>
          <cell r="P11498"/>
          <cell r="Q11498">
            <v>0</v>
          </cell>
        </row>
        <row r="11499">
          <cell r="N11499"/>
          <cell r="O11499"/>
          <cell r="P11499"/>
          <cell r="Q11499">
            <v>0</v>
          </cell>
        </row>
        <row r="11500">
          <cell r="N11500"/>
          <cell r="O11500"/>
          <cell r="P11500"/>
          <cell r="Q11500">
            <v>0</v>
          </cell>
        </row>
        <row r="11501">
          <cell r="N11501"/>
          <cell r="O11501"/>
          <cell r="P11501"/>
          <cell r="Q11501">
            <v>0</v>
          </cell>
        </row>
        <row r="11502">
          <cell r="N11502"/>
          <cell r="O11502"/>
          <cell r="P11502"/>
          <cell r="Q11502">
            <v>0</v>
          </cell>
        </row>
        <row r="11503">
          <cell r="N11503"/>
          <cell r="O11503"/>
          <cell r="P11503"/>
          <cell r="Q11503">
            <v>0</v>
          </cell>
        </row>
        <row r="11504">
          <cell r="N11504"/>
          <cell r="O11504"/>
          <cell r="P11504"/>
          <cell r="Q11504">
            <v>0</v>
          </cell>
        </row>
        <row r="11505">
          <cell r="N11505"/>
          <cell r="O11505"/>
          <cell r="P11505"/>
          <cell r="Q11505">
            <v>0</v>
          </cell>
        </row>
        <row r="11506">
          <cell r="N11506"/>
          <cell r="O11506"/>
          <cell r="P11506"/>
          <cell r="Q11506">
            <v>0</v>
          </cell>
        </row>
        <row r="11507">
          <cell r="N11507"/>
          <cell r="O11507"/>
          <cell r="P11507"/>
          <cell r="Q11507">
            <v>0</v>
          </cell>
        </row>
        <row r="11508">
          <cell r="N11508"/>
          <cell r="O11508"/>
          <cell r="P11508"/>
          <cell r="Q11508">
            <v>0</v>
          </cell>
        </row>
        <row r="11509">
          <cell r="N11509"/>
          <cell r="O11509"/>
          <cell r="P11509"/>
          <cell r="Q11509">
            <v>0</v>
          </cell>
        </row>
        <row r="11510">
          <cell r="N11510"/>
          <cell r="O11510"/>
          <cell r="P11510"/>
          <cell r="Q11510">
            <v>0</v>
          </cell>
        </row>
        <row r="11511">
          <cell r="N11511"/>
          <cell r="O11511"/>
          <cell r="P11511"/>
          <cell r="Q11511">
            <v>0</v>
          </cell>
        </row>
        <row r="11512">
          <cell r="N11512"/>
          <cell r="O11512"/>
          <cell r="P11512"/>
          <cell r="Q11512">
            <v>0</v>
          </cell>
        </row>
        <row r="11513">
          <cell r="N11513"/>
          <cell r="O11513"/>
          <cell r="P11513"/>
          <cell r="Q11513">
            <v>0</v>
          </cell>
        </row>
        <row r="11514">
          <cell r="N11514"/>
          <cell r="O11514"/>
          <cell r="P11514"/>
          <cell r="Q11514">
            <v>0</v>
          </cell>
        </row>
        <row r="11515">
          <cell r="N11515"/>
          <cell r="O11515"/>
          <cell r="P11515"/>
          <cell r="Q11515">
            <v>0</v>
          </cell>
        </row>
        <row r="11516">
          <cell r="N11516"/>
          <cell r="O11516"/>
          <cell r="P11516"/>
          <cell r="Q11516">
            <v>0</v>
          </cell>
        </row>
        <row r="11517">
          <cell r="N11517"/>
          <cell r="O11517"/>
          <cell r="P11517"/>
          <cell r="Q11517">
            <v>0</v>
          </cell>
        </row>
        <row r="11518">
          <cell r="N11518"/>
          <cell r="O11518"/>
          <cell r="P11518"/>
          <cell r="Q11518">
            <v>0</v>
          </cell>
        </row>
        <row r="11519">
          <cell r="N11519"/>
          <cell r="O11519"/>
          <cell r="P11519"/>
          <cell r="Q11519">
            <v>0</v>
          </cell>
        </row>
        <row r="11520">
          <cell r="N11520"/>
          <cell r="O11520"/>
          <cell r="P11520"/>
          <cell r="Q11520">
            <v>0</v>
          </cell>
        </row>
        <row r="11521">
          <cell r="N11521"/>
          <cell r="O11521"/>
          <cell r="P11521"/>
          <cell r="Q11521">
            <v>0</v>
          </cell>
        </row>
        <row r="11522">
          <cell r="N11522"/>
          <cell r="O11522"/>
          <cell r="P11522"/>
          <cell r="Q11522">
            <v>0</v>
          </cell>
        </row>
        <row r="11523">
          <cell r="N11523"/>
          <cell r="O11523"/>
          <cell r="P11523"/>
          <cell r="Q11523">
            <v>0</v>
          </cell>
        </row>
        <row r="11524">
          <cell r="N11524"/>
          <cell r="O11524"/>
          <cell r="P11524"/>
          <cell r="Q11524">
            <v>0</v>
          </cell>
        </row>
        <row r="11525">
          <cell r="N11525"/>
          <cell r="O11525"/>
          <cell r="P11525"/>
          <cell r="Q11525">
            <v>0</v>
          </cell>
        </row>
        <row r="11526">
          <cell r="N11526"/>
          <cell r="O11526"/>
          <cell r="P11526"/>
          <cell r="Q11526">
            <v>0</v>
          </cell>
        </row>
        <row r="11527">
          <cell r="N11527"/>
          <cell r="O11527"/>
          <cell r="P11527"/>
          <cell r="Q11527">
            <v>0</v>
          </cell>
        </row>
        <row r="11528">
          <cell r="N11528"/>
          <cell r="O11528"/>
          <cell r="P11528"/>
          <cell r="Q11528">
            <v>0</v>
          </cell>
        </row>
        <row r="11529">
          <cell r="N11529"/>
          <cell r="O11529"/>
          <cell r="P11529"/>
          <cell r="Q11529">
            <v>0</v>
          </cell>
        </row>
        <row r="11530">
          <cell r="N11530"/>
          <cell r="O11530"/>
          <cell r="P11530"/>
          <cell r="Q11530">
            <v>0</v>
          </cell>
        </row>
        <row r="11531">
          <cell r="N11531"/>
          <cell r="O11531"/>
          <cell r="P11531"/>
          <cell r="Q11531">
            <v>0</v>
          </cell>
        </row>
        <row r="11532">
          <cell r="N11532"/>
          <cell r="O11532"/>
          <cell r="P11532"/>
          <cell r="Q11532">
            <v>0</v>
          </cell>
        </row>
        <row r="11533">
          <cell r="N11533"/>
          <cell r="O11533"/>
          <cell r="P11533"/>
          <cell r="Q11533">
            <v>0</v>
          </cell>
        </row>
        <row r="11534">
          <cell r="N11534"/>
          <cell r="O11534"/>
          <cell r="P11534"/>
          <cell r="Q11534">
            <v>0</v>
          </cell>
        </row>
        <row r="11535">
          <cell r="N11535"/>
          <cell r="O11535"/>
          <cell r="P11535"/>
          <cell r="Q11535">
            <v>0</v>
          </cell>
        </row>
        <row r="11536">
          <cell r="N11536"/>
          <cell r="O11536"/>
          <cell r="P11536"/>
          <cell r="Q11536">
            <v>0</v>
          </cell>
        </row>
        <row r="11537">
          <cell r="N11537"/>
          <cell r="O11537"/>
          <cell r="P11537"/>
          <cell r="Q11537">
            <v>0</v>
          </cell>
        </row>
        <row r="11538">
          <cell r="N11538"/>
          <cell r="O11538"/>
          <cell r="P11538"/>
          <cell r="Q11538">
            <v>0</v>
          </cell>
        </row>
        <row r="11539">
          <cell r="N11539"/>
          <cell r="O11539"/>
          <cell r="P11539"/>
          <cell r="Q11539">
            <v>0</v>
          </cell>
        </row>
        <row r="11540">
          <cell r="N11540"/>
          <cell r="O11540"/>
          <cell r="P11540"/>
          <cell r="Q11540">
            <v>0</v>
          </cell>
        </row>
        <row r="11541">
          <cell r="N11541"/>
          <cell r="O11541"/>
          <cell r="P11541"/>
          <cell r="Q11541">
            <v>0</v>
          </cell>
        </row>
        <row r="11542">
          <cell r="N11542"/>
          <cell r="O11542"/>
          <cell r="P11542"/>
          <cell r="Q11542">
            <v>0</v>
          </cell>
        </row>
        <row r="11543">
          <cell r="N11543"/>
          <cell r="O11543"/>
          <cell r="P11543"/>
          <cell r="Q11543">
            <v>0</v>
          </cell>
        </row>
        <row r="11544">
          <cell r="N11544"/>
          <cell r="O11544"/>
          <cell r="P11544"/>
          <cell r="Q11544">
            <v>0</v>
          </cell>
        </row>
        <row r="11545">
          <cell r="N11545"/>
          <cell r="O11545"/>
          <cell r="P11545"/>
          <cell r="Q11545">
            <v>0</v>
          </cell>
        </row>
        <row r="11546">
          <cell r="N11546"/>
          <cell r="O11546"/>
          <cell r="P11546"/>
          <cell r="Q11546">
            <v>0</v>
          </cell>
        </row>
        <row r="11547">
          <cell r="N11547"/>
          <cell r="O11547"/>
          <cell r="P11547"/>
          <cell r="Q11547">
            <v>0</v>
          </cell>
        </row>
        <row r="11548">
          <cell r="N11548"/>
          <cell r="O11548"/>
          <cell r="P11548"/>
          <cell r="Q11548">
            <v>0</v>
          </cell>
        </row>
        <row r="11549">
          <cell r="N11549"/>
          <cell r="O11549"/>
          <cell r="P11549"/>
          <cell r="Q11549">
            <v>0</v>
          </cell>
        </row>
        <row r="11550">
          <cell r="N11550"/>
          <cell r="O11550"/>
          <cell r="P11550"/>
          <cell r="Q11550">
            <v>0</v>
          </cell>
        </row>
        <row r="11551">
          <cell r="N11551"/>
          <cell r="O11551"/>
          <cell r="P11551"/>
          <cell r="Q11551">
            <v>0</v>
          </cell>
        </row>
        <row r="11552">
          <cell r="N11552"/>
          <cell r="O11552"/>
          <cell r="P11552"/>
          <cell r="Q11552">
            <v>0</v>
          </cell>
        </row>
        <row r="11553">
          <cell r="N11553"/>
          <cell r="O11553"/>
          <cell r="P11553"/>
          <cell r="Q11553">
            <v>0</v>
          </cell>
        </row>
        <row r="11554">
          <cell r="N11554"/>
          <cell r="O11554"/>
          <cell r="P11554"/>
          <cell r="Q11554">
            <v>0</v>
          </cell>
        </row>
        <row r="11555">
          <cell r="N11555"/>
          <cell r="O11555"/>
          <cell r="P11555"/>
          <cell r="Q11555">
            <v>0</v>
          </cell>
        </row>
        <row r="11556">
          <cell r="N11556"/>
          <cell r="O11556"/>
          <cell r="P11556"/>
          <cell r="Q11556">
            <v>0</v>
          </cell>
        </row>
        <row r="11557">
          <cell r="N11557"/>
          <cell r="O11557"/>
          <cell r="P11557"/>
          <cell r="Q11557">
            <v>0</v>
          </cell>
        </row>
        <row r="11558">
          <cell r="N11558"/>
          <cell r="O11558"/>
          <cell r="P11558"/>
          <cell r="Q11558">
            <v>0</v>
          </cell>
        </row>
        <row r="11559">
          <cell r="N11559"/>
          <cell r="O11559"/>
          <cell r="P11559"/>
          <cell r="Q11559">
            <v>0</v>
          </cell>
        </row>
        <row r="11560">
          <cell r="N11560"/>
          <cell r="O11560"/>
          <cell r="P11560"/>
          <cell r="Q11560">
            <v>0</v>
          </cell>
        </row>
        <row r="11561">
          <cell r="N11561"/>
          <cell r="O11561"/>
          <cell r="P11561"/>
          <cell r="Q11561">
            <v>0</v>
          </cell>
        </row>
        <row r="11562">
          <cell r="N11562"/>
          <cell r="O11562"/>
          <cell r="P11562"/>
          <cell r="Q11562">
            <v>0</v>
          </cell>
        </row>
        <row r="11563">
          <cell r="N11563"/>
          <cell r="O11563"/>
          <cell r="P11563"/>
          <cell r="Q11563">
            <v>0</v>
          </cell>
        </row>
        <row r="11564">
          <cell r="N11564"/>
          <cell r="O11564"/>
          <cell r="P11564"/>
          <cell r="Q11564">
            <v>0</v>
          </cell>
        </row>
        <row r="11565">
          <cell r="N11565"/>
          <cell r="O11565"/>
          <cell r="P11565"/>
          <cell r="Q11565">
            <v>0</v>
          </cell>
        </row>
        <row r="11566">
          <cell r="N11566"/>
          <cell r="O11566"/>
          <cell r="P11566"/>
          <cell r="Q11566">
            <v>0</v>
          </cell>
        </row>
        <row r="11567">
          <cell r="N11567"/>
          <cell r="O11567"/>
          <cell r="P11567"/>
          <cell r="Q11567">
            <v>0</v>
          </cell>
        </row>
        <row r="11568">
          <cell r="N11568"/>
          <cell r="O11568"/>
          <cell r="P11568"/>
          <cell r="Q11568">
            <v>0</v>
          </cell>
        </row>
        <row r="11569">
          <cell r="N11569"/>
          <cell r="O11569"/>
          <cell r="P11569"/>
          <cell r="Q11569">
            <v>0</v>
          </cell>
        </row>
        <row r="11570">
          <cell r="N11570"/>
          <cell r="O11570"/>
          <cell r="P11570"/>
          <cell r="Q11570">
            <v>0</v>
          </cell>
        </row>
        <row r="11571">
          <cell r="N11571"/>
          <cell r="O11571"/>
          <cell r="P11571"/>
          <cell r="Q11571">
            <v>0</v>
          </cell>
        </row>
        <row r="11572">
          <cell r="N11572"/>
          <cell r="O11572"/>
          <cell r="P11572"/>
          <cell r="Q11572">
            <v>0</v>
          </cell>
        </row>
        <row r="11573">
          <cell r="N11573"/>
          <cell r="O11573"/>
          <cell r="P11573"/>
          <cell r="Q11573">
            <v>0</v>
          </cell>
        </row>
        <row r="11574">
          <cell r="N11574"/>
          <cell r="O11574"/>
          <cell r="P11574"/>
          <cell r="Q11574">
            <v>0</v>
          </cell>
        </row>
        <row r="11575">
          <cell r="N11575"/>
          <cell r="O11575"/>
          <cell r="P11575"/>
          <cell r="Q11575">
            <v>0</v>
          </cell>
        </row>
        <row r="11576">
          <cell r="N11576"/>
          <cell r="O11576"/>
          <cell r="P11576"/>
          <cell r="Q11576">
            <v>0</v>
          </cell>
        </row>
        <row r="11577">
          <cell r="N11577"/>
          <cell r="O11577"/>
          <cell r="P11577"/>
          <cell r="Q11577">
            <v>0</v>
          </cell>
        </row>
        <row r="11578">
          <cell r="N11578"/>
          <cell r="O11578"/>
          <cell r="P11578"/>
          <cell r="Q11578">
            <v>0</v>
          </cell>
        </row>
        <row r="11579">
          <cell r="N11579"/>
          <cell r="O11579"/>
          <cell r="P11579"/>
          <cell r="Q11579">
            <v>0</v>
          </cell>
        </row>
        <row r="11580">
          <cell r="N11580"/>
          <cell r="O11580"/>
          <cell r="P11580"/>
          <cell r="Q11580">
            <v>0</v>
          </cell>
        </row>
        <row r="11581">
          <cell r="N11581"/>
          <cell r="O11581"/>
          <cell r="P11581"/>
          <cell r="Q11581">
            <v>0</v>
          </cell>
        </row>
        <row r="11582">
          <cell r="N11582"/>
          <cell r="O11582"/>
          <cell r="P11582"/>
          <cell r="Q11582">
            <v>0</v>
          </cell>
        </row>
        <row r="11583">
          <cell r="N11583"/>
          <cell r="O11583"/>
          <cell r="P11583"/>
          <cell r="Q11583">
            <v>0</v>
          </cell>
        </row>
        <row r="11584">
          <cell r="N11584"/>
          <cell r="O11584"/>
          <cell r="P11584"/>
          <cell r="Q11584">
            <v>0</v>
          </cell>
        </row>
        <row r="11585">
          <cell r="N11585"/>
          <cell r="O11585"/>
          <cell r="P11585"/>
          <cell r="Q11585">
            <v>0</v>
          </cell>
        </row>
        <row r="11586">
          <cell r="N11586"/>
          <cell r="O11586"/>
          <cell r="P11586"/>
          <cell r="Q11586">
            <v>0</v>
          </cell>
        </row>
        <row r="11587">
          <cell r="N11587"/>
          <cell r="O11587"/>
          <cell r="P11587"/>
          <cell r="Q11587">
            <v>0</v>
          </cell>
        </row>
        <row r="11588">
          <cell r="N11588"/>
          <cell r="O11588"/>
          <cell r="P11588"/>
          <cell r="Q11588">
            <v>0</v>
          </cell>
        </row>
        <row r="11589">
          <cell r="N11589"/>
          <cell r="O11589"/>
          <cell r="P11589"/>
          <cell r="Q11589">
            <v>0</v>
          </cell>
        </row>
        <row r="11590">
          <cell r="N11590"/>
          <cell r="O11590"/>
          <cell r="P11590"/>
          <cell r="Q11590">
            <v>0</v>
          </cell>
        </row>
        <row r="11591">
          <cell r="N11591"/>
          <cell r="O11591"/>
          <cell r="P11591"/>
          <cell r="Q11591">
            <v>0</v>
          </cell>
        </row>
        <row r="11592">
          <cell r="N11592"/>
          <cell r="O11592"/>
          <cell r="P11592"/>
          <cell r="Q11592">
            <v>0</v>
          </cell>
        </row>
        <row r="11593">
          <cell r="N11593"/>
          <cell r="O11593"/>
          <cell r="P11593"/>
          <cell r="Q11593">
            <v>0</v>
          </cell>
        </row>
        <row r="11594">
          <cell r="N11594"/>
          <cell r="O11594"/>
          <cell r="P11594"/>
          <cell r="Q11594">
            <v>0</v>
          </cell>
        </row>
        <row r="11595">
          <cell r="N11595"/>
          <cell r="O11595"/>
          <cell r="P11595"/>
          <cell r="Q11595">
            <v>0</v>
          </cell>
        </row>
        <row r="11596">
          <cell r="N11596"/>
          <cell r="O11596"/>
          <cell r="P11596"/>
          <cell r="Q11596">
            <v>0</v>
          </cell>
        </row>
        <row r="11597">
          <cell r="N11597"/>
          <cell r="O11597"/>
          <cell r="P11597"/>
          <cell r="Q11597">
            <v>0</v>
          </cell>
        </row>
        <row r="11598">
          <cell r="N11598"/>
          <cell r="O11598"/>
          <cell r="P11598"/>
          <cell r="Q11598">
            <v>0</v>
          </cell>
        </row>
        <row r="11599">
          <cell r="N11599"/>
          <cell r="O11599"/>
          <cell r="P11599"/>
          <cell r="Q11599">
            <v>0</v>
          </cell>
        </row>
        <row r="11600">
          <cell r="N11600"/>
          <cell r="O11600"/>
          <cell r="P11600"/>
          <cell r="Q11600">
            <v>0</v>
          </cell>
        </row>
        <row r="11601">
          <cell r="N11601"/>
          <cell r="O11601"/>
          <cell r="P11601"/>
          <cell r="Q11601">
            <v>0</v>
          </cell>
        </row>
        <row r="11602">
          <cell r="N11602"/>
          <cell r="O11602"/>
          <cell r="P11602"/>
          <cell r="Q11602">
            <v>0</v>
          </cell>
        </row>
        <row r="11603">
          <cell r="N11603"/>
          <cell r="O11603"/>
          <cell r="P11603"/>
          <cell r="Q11603">
            <v>0</v>
          </cell>
        </row>
        <row r="11604">
          <cell r="N11604"/>
          <cell r="O11604"/>
          <cell r="P11604"/>
          <cell r="Q11604">
            <v>0</v>
          </cell>
        </row>
        <row r="11605">
          <cell r="N11605"/>
          <cell r="O11605"/>
          <cell r="P11605"/>
          <cell r="Q11605">
            <v>0</v>
          </cell>
        </row>
        <row r="11606">
          <cell r="N11606"/>
          <cell r="O11606"/>
          <cell r="P11606"/>
          <cell r="Q11606">
            <v>0</v>
          </cell>
        </row>
        <row r="11607">
          <cell r="N11607"/>
          <cell r="O11607"/>
          <cell r="P11607"/>
          <cell r="Q11607">
            <v>0</v>
          </cell>
        </row>
        <row r="11608">
          <cell r="N11608"/>
          <cell r="O11608"/>
          <cell r="P11608"/>
          <cell r="Q11608">
            <v>0</v>
          </cell>
        </row>
        <row r="11609">
          <cell r="N11609"/>
          <cell r="O11609"/>
          <cell r="P11609"/>
          <cell r="Q11609">
            <v>0</v>
          </cell>
        </row>
        <row r="11610">
          <cell r="N11610"/>
          <cell r="O11610"/>
          <cell r="P11610"/>
          <cell r="Q11610">
            <v>0</v>
          </cell>
        </row>
        <row r="11611">
          <cell r="N11611"/>
          <cell r="O11611"/>
          <cell r="P11611"/>
          <cell r="Q11611">
            <v>0</v>
          </cell>
        </row>
        <row r="11612">
          <cell r="N11612"/>
          <cell r="O11612"/>
          <cell r="P11612"/>
          <cell r="Q11612">
            <v>0</v>
          </cell>
        </row>
        <row r="11613">
          <cell r="N11613"/>
          <cell r="O11613"/>
          <cell r="P11613"/>
          <cell r="Q11613">
            <v>0</v>
          </cell>
        </row>
        <row r="11614">
          <cell r="N11614"/>
          <cell r="O11614"/>
          <cell r="P11614"/>
          <cell r="Q11614">
            <v>0</v>
          </cell>
        </row>
        <row r="11615">
          <cell r="N11615"/>
          <cell r="O11615"/>
          <cell r="P11615"/>
          <cell r="Q11615">
            <v>0</v>
          </cell>
        </row>
        <row r="11616">
          <cell r="N11616"/>
          <cell r="O11616"/>
          <cell r="P11616"/>
          <cell r="Q11616">
            <v>0</v>
          </cell>
        </row>
        <row r="11617">
          <cell r="N11617"/>
          <cell r="O11617"/>
          <cell r="P11617"/>
          <cell r="Q11617">
            <v>0</v>
          </cell>
        </row>
        <row r="11618">
          <cell r="N11618"/>
          <cell r="O11618"/>
          <cell r="P11618"/>
          <cell r="Q11618">
            <v>0</v>
          </cell>
        </row>
        <row r="11619">
          <cell r="N11619"/>
          <cell r="O11619"/>
          <cell r="P11619"/>
          <cell r="Q11619">
            <v>0</v>
          </cell>
        </row>
        <row r="11620">
          <cell r="N11620"/>
          <cell r="O11620"/>
          <cell r="P11620"/>
          <cell r="Q11620">
            <v>0</v>
          </cell>
        </row>
        <row r="11621">
          <cell r="N11621"/>
          <cell r="O11621"/>
          <cell r="P11621"/>
          <cell r="Q11621">
            <v>0</v>
          </cell>
        </row>
        <row r="11622">
          <cell r="N11622"/>
          <cell r="O11622"/>
          <cell r="P11622"/>
          <cell r="Q11622">
            <v>0</v>
          </cell>
        </row>
        <row r="11623">
          <cell r="N11623"/>
          <cell r="O11623"/>
          <cell r="P11623"/>
          <cell r="Q11623">
            <v>0</v>
          </cell>
        </row>
        <row r="11624">
          <cell r="N11624"/>
          <cell r="O11624"/>
          <cell r="P11624"/>
          <cell r="Q11624">
            <v>0</v>
          </cell>
        </row>
        <row r="11625">
          <cell r="N11625"/>
          <cell r="O11625"/>
          <cell r="P11625"/>
          <cell r="Q11625">
            <v>0</v>
          </cell>
        </row>
        <row r="11626">
          <cell r="N11626"/>
          <cell r="O11626"/>
          <cell r="P11626"/>
          <cell r="Q11626">
            <v>0</v>
          </cell>
        </row>
        <row r="11627">
          <cell r="N11627"/>
          <cell r="O11627"/>
          <cell r="P11627"/>
          <cell r="Q11627">
            <v>0</v>
          </cell>
        </row>
        <row r="11628">
          <cell r="N11628"/>
          <cell r="O11628"/>
          <cell r="P11628"/>
          <cell r="Q11628">
            <v>0</v>
          </cell>
        </row>
        <row r="11629">
          <cell r="N11629"/>
          <cell r="O11629"/>
          <cell r="P11629"/>
          <cell r="Q11629">
            <v>0</v>
          </cell>
        </row>
        <row r="11630">
          <cell r="N11630"/>
          <cell r="O11630"/>
          <cell r="P11630"/>
          <cell r="Q11630">
            <v>0</v>
          </cell>
        </row>
        <row r="11631">
          <cell r="N11631"/>
          <cell r="O11631"/>
          <cell r="P11631"/>
          <cell r="Q11631">
            <v>0</v>
          </cell>
        </row>
        <row r="11632">
          <cell r="N11632"/>
          <cell r="O11632"/>
          <cell r="P11632"/>
          <cell r="Q11632">
            <v>0</v>
          </cell>
        </row>
        <row r="11633">
          <cell r="N11633"/>
          <cell r="O11633"/>
          <cell r="P11633"/>
          <cell r="Q11633">
            <v>0</v>
          </cell>
        </row>
        <row r="11634">
          <cell r="N11634"/>
          <cell r="O11634"/>
          <cell r="P11634"/>
          <cell r="Q11634">
            <v>0</v>
          </cell>
        </row>
        <row r="11635">
          <cell r="N11635"/>
          <cell r="O11635"/>
          <cell r="P11635"/>
          <cell r="Q11635">
            <v>0</v>
          </cell>
        </row>
        <row r="11636">
          <cell r="N11636"/>
          <cell r="O11636"/>
          <cell r="P11636"/>
          <cell r="Q11636">
            <v>0</v>
          </cell>
        </row>
        <row r="11637">
          <cell r="N11637"/>
          <cell r="O11637"/>
          <cell r="P11637"/>
          <cell r="Q11637">
            <v>0</v>
          </cell>
        </row>
        <row r="11638">
          <cell r="N11638"/>
          <cell r="O11638"/>
          <cell r="P11638"/>
          <cell r="Q11638">
            <v>0</v>
          </cell>
        </row>
        <row r="11639">
          <cell r="N11639"/>
          <cell r="O11639"/>
          <cell r="P11639"/>
          <cell r="Q11639">
            <v>0</v>
          </cell>
        </row>
        <row r="11640">
          <cell r="N11640"/>
          <cell r="O11640"/>
          <cell r="P11640"/>
          <cell r="Q11640">
            <v>0</v>
          </cell>
        </row>
        <row r="11641">
          <cell r="N11641"/>
          <cell r="O11641"/>
          <cell r="P11641"/>
          <cell r="Q11641">
            <v>0</v>
          </cell>
        </row>
        <row r="11642">
          <cell r="N11642"/>
          <cell r="O11642"/>
          <cell r="P11642"/>
          <cell r="Q11642">
            <v>0</v>
          </cell>
        </row>
        <row r="11643">
          <cell r="N11643"/>
          <cell r="O11643"/>
          <cell r="P11643"/>
          <cell r="Q11643">
            <v>0</v>
          </cell>
        </row>
        <row r="11644">
          <cell r="N11644"/>
          <cell r="O11644"/>
          <cell r="P11644"/>
          <cell r="Q11644">
            <v>0</v>
          </cell>
        </row>
        <row r="11645">
          <cell r="N11645"/>
          <cell r="O11645"/>
          <cell r="P11645"/>
          <cell r="Q11645">
            <v>0</v>
          </cell>
        </row>
        <row r="11646">
          <cell r="N11646"/>
          <cell r="O11646"/>
          <cell r="P11646"/>
          <cell r="Q11646">
            <v>0</v>
          </cell>
        </row>
        <row r="11647">
          <cell r="N11647"/>
          <cell r="O11647"/>
          <cell r="P11647"/>
          <cell r="Q11647">
            <v>0</v>
          </cell>
        </row>
        <row r="11648">
          <cell r="N11648"/>
          <cell r="O11648"/>
          <cell r="P11648"/>
          <cell r="Q11648">
            <v>0</v>
          </cell>
        </row>
        <row r="11649">
          <cell r="N11649"/>
          <cell r="O11649"/>
          <cell r="P11649"/>
          <cell r="Q11649">
            <v>0</v>
          </cell>
        </row>
        <row r="11650">
          <cell r="N11650"/>
          <cell r="O11650"/>
          <cell r="P11650"/>
          <cell r="Q11650">
            <v>0</v>
          </cell>
        </row>
        <row r="11651">
          <cell r="N11651"/>
          <cell r="O11651"/>
          <cell r="P11651"/>
          <cell r="Q11651">
            <v>0</v>
          </cell>
        </row>
        <row r="11652">
          <cell r="N11652"/>
          <cell r="O11652"/>
          <cell r="P11652"/>
          <cell r="Q11652">
            <v>0</v>
          </cell>
        </row>
        <row r="11653">
          <cell r="N11653"/>
          <cell r="O11653"/>
          <cell r="P11653"/>
          <cell r="Q11653">
            <v>0</v>
          </cell>
        </row>
        <row r="11654">
          <cell r="N11654"/>
          <cell r="O11654"/>
          <cell r="P11654"/>
          <cell r="Q11654">
            <v>0</v>
          </cell>
        </row>
        <row r="11655">
          <cell r="N11655"/>
          <cell r="O11655"/>
          <cell r="P11655"/>
          <cell r="Q11655">
            <v>0</v>
          </cell>
        </row>
        <row r="11656">
          <cell r="N11656"/>
          <cell r="O11656"/>
          <cell r="P11656"/>
          <cell r="Q11656">
            <v>0</v>
          </cell>
        </row>
        <row r="11657">
          <cell r="N11657"/>
          <cell r="O11657"/>
          <cell r="P11657"/>
          <cell r="Q11657">
            <v>0</v>
          </cell>
        </row>
        <row r="11658">
          <cell r="N11658"/>
          <cell r="O11658"/>
          <cell r="P11658"/>
          <cell r="Q11658">
            <v>0</v>
          </cell>
        </row>
        <row r="11659">
          <cell r="N11659"/>
          <cell r="O11659"/>
          <cell r="P11659"/>
          <cell r="Q11659">
            <v>0</v>
          </cell>
        </row>
        <row r="11660">
          <cell r="N11660"/>
          <cell r="O11660"/>
          <cell r="P11660"/>
          <cell r="Q11660">
            <v>0</v>
          </cell>
        </row>
        <row r="11661">
          <cell r="N11661"/>
          <cell r="O11661"/>
          <cell r="P11661"/>
          <cell r="Q11661">
            <v>0</v>
          </cell>
        </row>
        <row r="11662">
          <cell r="N11662"/>
          <cell r="O11662"/>
          <cell r="P11662"/>
          <cell r="Q11662">
            <v>0</v>
          </cell>
        </row>
        <row r="11663">
          <cell r="N11663"/>
          <cell r="O11663"/>
          <cell r="P11663"/>
          <cell r="Q11663">
            <v>0</v>
          </cell>
        </row>
        <row r="11664">
          <cell r="N11664"/>
          <cell r="O11664"/>
          <cell r="P11664"/>
          <cell r="Q11664">
            <v>0</v>
          </cell>
        </row>
        <row r="11665">
          <cell r="N11665"/>
          <cell r="O11665"/>
          <cell r="P11665"/>
          <cell r="Q11665">
            <v>0</v>
          </cell>
        </row>
        <row r="11666">
          <cell r="N11666"/>
          <cell r="O11666"/>
          <cell r="P11666"/>
          <cell r="Q11666">
            <v>0</v>
          </cell>
        </row>
        <row r="11667">
          <cell r="N11667"/>
          <cell r="O11667"/>
          <cell r="P11667"/>
          <cell r="Q11667">
            <v>0</v>
          </cell>
        </row>
        <row r="11668">
          <cell r="N11668"/>
          <cell r="O11668"/>
          <cell r="P11668"/>
          <cell r="Q11668">
            <v>0</v>
          </cell>
        </row>
        <row r="11669">
          <cell r="N11669"/>
          <cell r="O11669"/>
          <cell r="P11669"/>
          <cell r="Q11669">
            <v>0</v>
          </cell>
        </row>
        <row r="11670">
          <cell r="N11670"/>
          <cell r="O11670"/>
          <cell r="P11670"/>
          <cell r="Q11670">
            <v>0</v>
          </cell>
        </row>
        <row r="11671">
          <cell r="N11671"/>
          <cell r="O11671"/>
          <cell r="P11671"/>
          <cell r="Q11671">
            <v>0</v>
          </cell>
        </row>
        <row r="11672">
          <cell r="N11672"/>
          <cell r="O11672"/>
          <cell r="P11672"/>
          <cell r="Q11672">
            <v>0</v>
          </cell>
        </row>
        <row r="11673">
          <cell r="N11673"/>
          <cell r="O11673"/>
          <cell r="P11673"/>
          <cell r="Q11673">
            <v>0</v>
          </cell>
        </row>
        <row r="11674">
          <cell r="N11674"/>
          <cell r="O11674"/>
          <cell r="P11674"/>
          <cell r="Q11674">
            <v>0</v>
          </cell>
        </row>
        <row r="11675">
          <cell r="N11675"/>
          <cell r="O11675"/>
          <cell r="P11675"/>
          <cell r="Q11675">
            <v>0</v>
          </cell>
        </row>
        <row r="11676">
          <cell r="N11676"/>
          <cell r="O11676"/>
          <cell r="P11676"/>
          <cell r="Q11676">
            <v>0</v>
          </cell>
        </row>
        <row r="11677">
          <cell r="N11677"/>
          <cell r="O11677"/>
          <cell r="P11677"/>
          <cell r="Q11677">
            <v>0</v>
          </cell>
        </row>
        <row r="11678">
          <cell r="N11678"/>
          <cell r="O11678"/>
          <cell r="P11678"/>
          <cell r="Q11678">
            <v>0</v>
          </cell>
        </row>
        <row r="11679">
          <cell r="N11679"/>
          <cell r="O11679"/>
          <cell r="P11679"/>
          <cell r="Q11679">
            <v>0</v>
          </cell>
        </row>
        <row r="11680">
          <cell r="N11680"/>
          <cell r="O11680"/>
          <cell r="P11680"/>
          <cell r="Q11680">
            <v>0</v>
          </cell>
        </row>
        <row r="11681">
          <cell r="N11681"/>
          <cell r="O11681"/>
          <cell r="P11681"/>
          <cell r="Q11681">
            <v>0</v>
          </cell>
        </row>
        <row r="11682">
          <cell r="N11682"/>
          <cell r="O11682"/>
          <cell r="P11682"/>
          <cell r="Q11682">
            <v>0</v>
          </cell>
        </row>
        <row r="11683">
          <cell r="N11683"/>
          <cell r="O11683"/>
          <cell r="P11683"/>
          <cell r="Q11683">
            <v>0</v>
          </cell>
        </row>
        <row r="11684">
          <cell r="N11684"/>
          <cell r="O11684"/>
          <cell r="P11684"/>
          <cell r="Q11684">
            <v>0</v>
          </cell>
        </row>
        <row r="11685">
          <cell r="N11685"/>
          <cell r="O11685"/>
          <cell r="P11685"/>
          <cell r="Q11685">
            <v>0</v>
          </cell>
        </row>
        <row r="11686">
          <cell r="N11686"/>
          <cell r="O11686"/>
          <cell r="P11686"/>
          <cell r="Q11686">
            <v>0</v>
          </cell>
        </row>
        <row r="11687">
          <cell r="N11687"/>
          <cell r="O11687"/>
          <cell r="P11687"/>
          <cell r="Q11687">
            <v>0</v>
          </cell>
        </row>
        <row r="11688">
          <cell r="N11688"/>
          <cell r="O11688"/>
          <cell r="P11688"/>
          <cell r="Q11688">
            <v>0</v>
          </cell>
        </row>
        <row r="11689">
          <cell r="N11689"/>
          <cell r="O11689"/>
          <cell r="P11689"/>
          <cell r="Q11689">
            <v>0</v>
          </cell>
        </row>
        <row r="11690">
          <cell r="N11690"/>
          <cell r="O11690"/>
          <cell r="P11690"/>
          <cell r="Q11690">
            <v>0</v>
          </cell>
        </row>
        <row r="11691">
          <cell r="N11691"/>
          <cell r="O11691"/>
          <cell r="P11691"/>
          <cell r="Q11691">
            <v>0</v>
          </cell>
        </row>
        <row r="11692">
          <cell r="N11692"/>
          <cell r="O11692"/>
          <cell r="P11692"/>
          <cell r="Q11692">
            <v>0</v>
          </cell>
        </row>
        <row r="11693">
          <cell r="N11693"/>
          <cell r="O11693"/>
          <cell r="P11693"/>
          <cell r="Q11693">
            <v>0</v>
          </cell>
        </row>
        <row r="11694">
          <cell r="N11694"/>
          <cell r="O11694"/>
          <cell r="P11694"/>
          <cell r="Q11694">
            <v>0</v>
          </cell>
        </row>
        <row r="11695">
          <cell r="N11695"/>
          <cell r="O11695"/>
          <cell r="P11695"/>
          <cell r="Q11695">
            <v>0</v>
          </cell>
        </row>
        <row r="11696">
          <cell r="N11696"/>
          <cell r="O11696"/>
          <cell r="P11696"/>
          <cell r="Q11696">
            <v>0</v>
          </cell>
        </row>
        <row r="11697">
          <cell r="N11697"/>
          <cell r="O11697"/>
          <cell r="P11697"/>
          <cell r="Q11697">
            <v>0</v>
          </cell>
        </row>
        <row r="11698">
          <cell r="N11698"/>
          <cell r="O11698"/>
          <cell r="P11698"/>
          <cell r="Q11698">
            <v>0</v>
          </cell>
        </row>
        <row r="11699">
          <cell r="N11699"/>
          <cell r="O11699"/>
          <cell r="P11699"/>
          <cell r="Q11699">
            <v>0</v>
          </cell>
        </row>
        <row r="11700">
          <cell r="N11700"/>
          <cell r="O11700"/>
          <cell r="P11700"/>
          <cell r="Q11700">
            <v>0</v>
          </cell>
        </row>
        <row r="11701">
          <cell r="N11701"/>
          <cell r="O11701"/>
          <cell r="P11701"/>
          <cell r="Q11701">
            <v>0</v>
          </cell>
        </row>
        <row r="11702">
          <cell r="N11702"/>
          <cell r="O11702"/>
          <cell r="P11702"/>
          <cell r="Q11702">
            <v>0</v>
          </cell>
        </row>
        <row r="11703">
          <cell r="N11703"/>
          <cell r="O11703"/>
          <cell r="P11703"/>
          <cell r="Q11703">
            <v>0</v>
          </cell>
        </row>
        <row r="11704">
          <cell r="N11704"/>
          <cell r="O11704"/>
          <cell r="P11704"/>
          <cell r="Q11704">
            <v>0</v>
          </cell>
        </row>
        <row r="11705">
          <cell r="N11705"/>
          <cell r="O11705"/>
          <cell r="P11705"/>
          <cell r="Q11705">
            <v>0</v>
          </cell>
        </row>
        <row r="11706">
          <cell r="N11706"/>
          <cell r="O11706"/>
          <cell r="P11706"/>
          <cell r="Q11706">
            <v>0</v>
          </cell>
        </row>
        <row r="11707">
          <cell r="N11707"/>
          <cell r="O11707"/>
          <cell r="P11707"/>
          <cell r="Q11707">
            <v>0</v>
          </cell>
        </row>
        <row r="11708">
          <cell r="N11708"/>
          <cell r="O11708"/>
          <cell r="P11708"/>
          <cell r="Q11708">
            <v>0</v>
          </cell>
        </row>
        <row r="11709">
          <cell r="N11709"/>
          <cell r="O11709"/>
          <cell r="P11709"/>
          <cell r="Q11709">
            <v>0</v>
          </cell>
        </row>
        <row r="11710">
          <cell r="N11710"/>
          <cell r="O11710"/>
          <cell r="P11710"/>
          <cell r="Q11710">
            <v>0</v>
          </cell>
        </row>
        <row r="11711">
          <cell r="N11711"/>
          <cell r="O11711"/>
          <cell r="P11711"/>
          <cell r="Q11711">
            <v>0</v>
          </cell>
        </row>
        <row r="11712">
          <cell r="N11712"/>
          <cell r="O11712"/>
          <cell r="P11712"/>
          <cell r="Q11712">
            <v>0</v>
          </cell>
        </row>
        <row r="11713">
          <cell r="N11713"/>
          <cell r="O11713"/>
          <cell r="P11713"/>
          <cell r="Q11713">
            <v>0</v>
          </cell>
        </row>
        <row r="11714">
          <cell r="N11714"/>
          <cell r="O11714"/>
          <cell r="P11714"/>
          <cell r="Q11714">
            <v>0</v>
          </cell>
        </row>
        <row r="11715">
          <cell r="N11715"/>
          <cell r="O11715"/>
          <cell r="P11715"/>
          <cell r="Q11715">
            <v>0</v>
          </cell>
        </row>
        <row r="11716">
          <cell r="N11716"/>
          <cell r="O11716"/>
          <cell r="P11716"/>
          <cell r="Q11716">
            <v>0</v>
          </cell>
        </row>
        <row r="11717">
          <cell r="N11717"/>
          <cell r="O11717"/>
          <cell r="P11717"/>
          <cell r="Q11717">
            <v>0</v>
          </cell>
        </row>
        <row r="11718">
          <cell r="N11718"/>
          <cell r="O11718"/>
          <cell r="P11718"/>
          <cell r="Q11718">
            <v>0</v>
          </cell>
        </row>
        <row r="11719">
          <cell r="N11719"/>
          <cell r="O11719"/>
          <cell r="P11719"/>
          <cell r="Q11719">
            <v>0</v>
          </cell>
        </row>
        <row r="11720">
          <cell r="N11720"/>
          <cell r="O11720"/>
          <cell r="P11720"/>
          <cell r="Q11720">
            <v>0</v>
          </cell>
        </row>
        <row r="11721">
          <cell r="N11721"/>
          <cell r="O11721"/>
          <cell r="P11721"/>
          <cell r="Q11721">
            <v>0</v>
          </cell>
        </row>
        <row r="11722">
          <cell r="N11722"/>
          <cell r="O11722"/>
          <cell r="P11722"/>
          <cell r="Q11722">
            <v>0</v>
          </cell>
        </row>
        <row r="11723">
          <cell r="N11723"/>
          <cell r="O11723"/>
          <cell r="P11723"/>
          <cell r="Q11723">
            <v>0</v>
          </cell>
        </row>
        <row r="11724">
          <cell r="N11724"/>
          <cell r="O11724"/>
          <cell r="P11724"/>
          <cell r="Q11724">
            <v>0</v>
          </cell>
        </row>
        <row r="11725">
          <cell r="N11725"/>
          <cell r="O11725"/>
          <cell r="P11725"/>
          <cell r="Q11725">
            <v>0</v>
          </cell>
        </row>
        <row r="11726">
          <cell r="N11726"/>
          <cell r="O11726"/>
          <cell r="P11726"/>
          <cell r="Q11726">
            <v>0</v>
          </cell>
        </row>
        <row r="11727">
          <cell r="N11727"/>
          <cell r="O11727"/>
          <cell r="P11727"/>
          <cell r="Q11727">
            <v>0</v>
          </cell>
        </row>
        <row r="11728">
          <cell r="N11728"/>
          <cell r="O11728"/>
          <cell r="P11728"/>
          <cell r="Q11728">
            <v>0</v>
          </cell>
        </row>
        <row r="11729">
          <cell r="N11729"/>
          <cell r="O11729"/>
          <cell r="P11729"/>
          <cell r="Q11729">
            <v>0</v>
          </cell>
        </row>
        <row r="11730">
          <cell r="N11730"/>
          <cell r="O11730"/>
          <cell r="P11730"/>
          <cell r="Q11730">
            <v>0</v>
          </cell>
        </row>
        <row r="11731">
          <cell r="N11731"/>
          <cell r="O11731"/>
          <cell r="P11731"/>
          <cell r="Q11731">
            <v>0</v>
          </cell>
        </row>
        <row r="11732">
          <cell r="N11732"/>
          <cell r="O11732"/>
          <cell r="P11732"/>
          <cell r="Q11732">
            <v>0</v>
          </cell>
        </row>
        <row r="11733">
          <cell r="N11733"/>
          <cell r="O11733"/>
          <cell r="P11733"/>
          <cell r="Q11733">
            <v>0</v>
          </cell>
        </row>
        <row r="11734">
          <cell r="N11734"/>
          <cell r="O11734"/>
          <cell r="P11734"/>
          <cell r="Q11734">
            <v>0</v>
          </cell>
        </row>
        <row r="11735">
          <cell r="N11735"/>
          <cell r="O11735"/>
          <cell r="P11735"/>
          <cell r="Q11735">
            <v>0</v>
          </cell>
        </row>
        <row r="11736">
          <cell r="N11736"/>
          <cell r="O11736"/>
          <cell r="P11736"/>
          <cell r="Q11736">
            <v>0</v>
          </cell>
        </row>
        <row r="11737">
          <cell r="N11737"/>
          <cell r="O11737"/>
          <cell r="P11737"/>
          <cell r="Q11737">
            <v>0</v>
          </cell>
        </row>
        <row r="11738">
          <cell r="N11738"/>
          <cell r="O11738"/>
          <cell r="P11738"/>
          <cell r="Q11738">
            <v>0</v>
          </cell>
        </row>
        <row r="11739">
          <cell r="N11739"/>
          <cell r="O11739"/>
          <cell r="P11739"/>
          <cell r="Q11739">
            <v>0</v>
          </cell>
        </row>
        <row r="11740">
          <cell r="N11740"/>
          <cell r="O11740"/>
          <cell r="P11740"/>
          <cell r="Q11740">
            <v>0</v>
          </cell>
        </row>
        <row r="11741">
          <cell r="N11741"/>
          <cell r="O11741"/>
          <cell r="P11741"/>
          <cell r="Q11741">
            <v>0</v>
          </cell>
        </row>
        <row r="11742">
          <cell r="N11742"/>
          <cell r="O11742"/>
          <cell r="P11742"/>
          <cell r="Q11742">
            <v>0</v>
          </cell>
        </row>
        <row r="11743">
          <cell r="N11743"/>
          <cell r="O11743"/>
          <cell r="P11743"/>
          <cell r="Q11743">
            <v>0</v>
          </cell>
        </row>
        <row r="11744">
          <cell r="N11744"/>
          <cell r="O11744"/>
          <cell r="P11744"/>
          <cell r="Q11744">
            <v>0</v>
          </cell>
        </row>
        <row r="11745">
          <cell r="N11745"/>
          <cell r="O11745"/>
          <cell r="P11745"/>
          <cell r="Q11745">
            <v>0</v>
          </cell>
        </row>
        <row r="11746">
          <cell r="N11746"/>
          <cell r="O11746"/>
          <cell r="P11746"/>
          <cell r="Q11746">
            <v>0</v>
          </cell>
        </row>
        <row r="11747">
          <cell r="N11747"/>
          <cell r="O11747"/>
          <cell r="P11747"/>
          <cell r="Q11747">
            <v>0</v>
          </cell>
        </row>
        <row r="11748">
          <cell r="N11748"/>
          <cell r="O11748"/>
          <cell r="P11748"/>
          <cell r="Q11748">
            <v>0</v>
          </cell>
        </row>
        <row r="11749">
          <cell r="N11749"/>
          <cell r="O11749"/>
          <cell r="P11749"/>
          <cell r="Q11749">
            <v>0</v>
          </cell>
        </row>
        <row r="11750">
          <cell r="N11750"/>
          <cell r="O11750"/>
          <cell r="P11750"/>
          <cell r="Q11750">
            <v>0</v>
          </cell>
        </row>
        <row r="11751">
          <cell r="N11751"/>
          <cell r="O11751"/>
          <cell r="P11751"/>
          <cell r="Q11751">
            <v>0</v>
          </cell>
        </row>
        <row r="11752">
          <cell r="N11752"/>
          <cell r="O11752"/>
          <cell r="P11752"/>
          <cell r="Q11752">
            <v>0</v>
          </cell>
        </row>
        <row r="11753">
          <cell r="N11753"/>
          <cell r="O11753"/>
          <cell r="P11753"/>
          <cell r="Q11753">
            <v>0</v>
          </cell>
        </row>
        <row r="11754">
          <cell r="N11754"/>
          <cell r="O11754"/>
          <cell r="P11754"/>
          <cell r="Q11754">
            <v>0</v>
          </cell>
        </row>
        <row r="11755">
          <cell r="N11755"/>
          <cell r="O11755"/>
          <cell r="P11755"/>
          <cell r="Q11755">
            <v>0</v>
          </cell>
        </row>
        <row r="11756">
          <cell r="N11756"/>
          <cell r="O11756"/>
          <cell r="P11756"/>
          <cell r="Q11756">
            <v>0</v>
          </cell>
        </row>
        <row r="11757">
          <cell r="N11757"/>
          <cell r="O11757"/>
          <cell r="P11757"/>
          <cell r="Q11757">
            <v>0</v>
          </cell>
        </row>
        <row r="11758">
          <cell r="N11758"/>
          <cell r="O11758"/>
          <cell r="P11758"/>
          <cell r="Q11758">
            <v>0</v>
          </cell>
        </row>
        <row r="11759">
          <cell r="N11759"/>
          <cell r="O11759"/>
          <cell r="P11759"/>
          <cell r="Q11759">
            <v>0</v>
          </cell>
        </row>
        <row r="11760">
          <cell r="N11760"/>
          <cell r="O11760"/>
          <cell r="P11760"/>
          <cell r="Q11760">
            <v>0</v>
          </cell>
        </row>
        <row r="11761">
          <cell r="N11761"/>
          <cell r="O11761"/>
          <cell r="P11761"/>
          <cell r="Q11761">
            <v>0</v>
          </cell>
        </row>
        <row r="11762">
          <cell r="N11762"/>
          <cell r="O11762"/>
          <cell r="P11762"/>
          <cell r="Q11762">
            <v>0</v>
          </cell>
        </row>
        <row r="11763">
          <cell r="N11763"/>
          <cell r="O11763"/>
          <cell r="P11763"/>
          <cell r="Q11763">
            <v>0</v>
          </cell>
        </row>
        <row r="11764">
          <cell r="N11764"/>
          <cell r="O11764"/>
          <cell r="P11764"/>
          <cell r="Q11764">
            <v>0</v>
          </cell>
        </row>
        <row r="11765">
          <cell r="N11765"/>
          <cell r="O11765"/>
          <cell r="P11765"/>
          <cell r="Q11765">
            <v>0</v>
          </cell>
        </row>
        <row r="11766">
          <cell r="N11766"/>
          <cell r="O11766"/>
          <cell r="P11766"/>
          <cell r="Q11766">
            <v>0</v>
          </cell>
        </row>
        <row r="11767">
          <cell r="N11767"/>
          <cell r="O11767"/>
          <cell r="P11767"/>
          <cell r="Q11767">
            <v>0</v>
          </cell>
        </row>
        <row r="11768">
          <cell r="N11768"/>
          <cell r="O11768"/>
          <cell r="P11768"/>
          <cell r="Q11768">
            <v>0</v>
          </cell>
        </row>
        <row r="11769">
          <cell r="N11769"/>
          <cell r="O11769"/>
          <cell r="P11769"/>
          <cell r="Q11769">
            <v>0</v>
          </cell>
        </row>
        <row r="11770">
          <cell r="N11770"/>
          <cell r="O11770"/>
          <cell r="P11770"/>
          <cell r="Q11770">
            <v>0</v>
          </cell>
        </row>
        <row r="11771">
          <cell r="N11771"/>
          <cell r="O11771"/>
          <cell r="P11771"/>
          <cell r="Q11771">
            <v>0</v>
          </cell>
        </row>
        <row r="11772">
          <cell r="N11772"/>
          <cell r="O11772"/>
          <cell r="P11772"/>
          <cell r="Q11772">
            <v>0</v>
          </cell>
        </row>
        <row r="11773">
          <cell r="N11773"/>
          <cell r="O11773"/>
          <cell r="P11773"/>
          <cell r="Q11773">
            <v>0</v>
          </cell>
        </row>
        <row r="11774">
          <cell r="N11774"/>
          <cell r="O11774"/>
          <cell r="P11774"/>
          <cell r="Q11774">
            <v>0</v>
          </cell>
        </row>
        <row r="11775">
          <cell r="N11775"/>
          <cell r="O11775"/>
          <cell r="P11775"/>
          <cell r="Q11775">
            <v>0</v>
          </cell>
        </row>
        <row r="11776">
          <cell r="N11776"/>
          <cell r="O11776"/>
          <cell r="P11776"/>
          <cell r="Q11776">
            <v>0</v>
          </cell>
        </row>
        <row r="11777">
          <cell r="N11777"/>
          <cell r="O11777"/>
          <cell r="P11777"/>
          <cell r="Q11777">
            <v>0</v>
          </cell>
        </row>
        <row r="11778">
          <cell r="N11778"/>
          <cell r="O11778"/>
          <cell r="P11778"/>
          <cell r="Q11778">
            <v>0</v>
          </cell>
        </row>
        <row r="11779">
          <cell r="N11779"/>
          <cell r="O11779"/>
          <cell r="P11779"/>
          <cell r="Q11779">
            <v>0</v>
          </cell>
        </row>
        <row r="11780">
          <cell r="N11780"/>
          <cell r="O11780"/>
          <cell r="P11780"/>
          <cell r="Q11780">
            <v>0</v>
          </cell>
        </row>
        <row r="11781">
          <cell r="N11781"/>
          <cell r="O11781"/>
          <cell r="P11781"/>
          <cell r="Q11781">
            <v>0</v>
          </cell>
        </row>
        <row r="11782">
          <cell r="N11782"/>
          <cell r="O11782"/>
          <cell r="P11782"/>
          <cell r="Q11782">
            <v>0</v>
          </cell>
        </row>
        <row r="11783">
          <cell r="N11783"/>
          <cell r="O11783"/>
          <cell r="P11783"/>
          <cell r="Q11783">
            <v>0</v>
          </cell>
        </row>
        <row r="11784">
          <cell r="N11784"/>
          <cell r="O11784"/>
          <cell r="P11784"/>
          <cell r="Q11784">
            <v>0</v>
          </cell>
        </row>
        <row r="11785">
          <cell r="N11785"/>
          <cell r="O11785"/>
          <cell r="P11785"/>
          <cell r="Q11785">
            <v>0</v>
          </cell>
        </row>
        <row r="11786">
          <cell r="N11786"/>
          <cell r="O11786"/>
          <cell r="P11786"/>
          <cell r="Q11786">
            <v>0</v>
          </cell>
        </row>
        <row r="11787">
          <cell r="N11787"/>
          <cell r="O11787"/>
          <cell r="P11787"/>
          <cell r="Q11787">
            <v>0</v>
          </cell>
        </row>
        <row r="11788">
          <cell r="N11788"/>
          <cell r="O11788"/>
          <cell r="P11788"/>
          <cell r="Q11788">
            <v>0</v>
          </cell>
        </row>
        <row r="11789">
          <cell r="N11789"/>
          <cell r="O11789"/>
          <cell r="P11789"/>
          <cell r="Q11789">
            <v>0</v>
          </cell>
        </row>
        <row r="11790">
          <cell r="N11790"/>
          <cell r="O11790"/>
          <cell r="P11790"/>
          <cell r="Q11790">
            <v>0</v>
          </cell>
        </row>
        <row r="11791">
          <cell r="N11791"/>
          <cell r="O11791"/>
          <cell r="P11791"/>
          <cell r="Q11791">
            <v>0</v>
          </cell>
        </row>
        <row r="11792">
          <cell r="N11792"/>
          <cell r="O11792"/>
          <cell r="P11792"/>
          <cell r="Q11792">
            <v>0</v>
          </cell>
        </row>
        <row r="11793">
          <cell r="N11793"/>
          <cell r="O11793"/>
          <cell r="P11793"/>
          <cell r="Q11793">
            <v>0</v>
          </cell>
        </row>
        <row r="11794">
          <cell r="N11794"/>
          <cell r="O11794"/>
          <cell r="P11794"/>
          <cell r="Q11794">
            <v>0</v>
          </cell>
        </row>
        <row r="11795">
          <cell r="N11795"/>
          <cell r="O11795"/>
          <cell r="P11795"/>
          <cell r="Q11795">
            <v>0</v>
          </cell>
        </row>
        <row r="11796">
          <cell r="N11796"/>
          <cell r="O11796"/>
          <cell r="P11796"/>
          <cell r="Q11796">
            <v>0</v>
          </cell>
        </row>
        <row r="11797">
          <cell r="N11797"/>
          <cell r="O11797"/>
          <cell r="P11797"/>
          <cell r="Q11797">
            <v>0</v>
          </cell>
        </row>
        <row r="11798">
          <cell r="N11798"/>
          <cell r="O11798"/>
          <cell r="P11798"/>
          <cell r="Q11798">
            <v>0</v>
          </cell>
        </row>
        <row r="11799">
          <cell r="N11799"/>
          <cell r="O11799"/>
          <cell r="P11799"/>
          <cell r="Q11799">
            <v>0</v>
          </cell>
        </row>
        <row r="11800">
          <cell r="N11800"/>
          <cell r="O11800"/>
          <cell r="P11800"/>
          <cell r="Q11800">
            <v>0</v>
          </cell>
        </row>
        <row r="11801">
          <cell r="N11801"/>
          <cell r="O11801"/>
          <cell r="P11801"/>
          <cell r="Q11801">
            <v>0</v>
          </cell>
        </row>
        <row r="11802">
          <cell r="N11802"/>
          <cell r="O11802"/>
          <cell r="P11802"/>
          <cell r="Q11802">
            <v>0</v>
          </cell>
        </row>
        <row r="11803">
          <cell r="N11803"/>
          <cell r="O11803"/>
          <cell r="P11803"/>
          <cell r="Q11803">
            <v>0</v>
          </cell>
        </row>
        <row r="11804">
          <cell r="N11804"/>
          <cell r="O11804"/>
          <cell r="P11804"/>
          <cell r="Q11804">
            <v>0</v>
          </cell>
        </row>
        <row r="11805">
          <cell r="N11805"/>
          <cell r="O11805"/>
          <cell r="P11805"/>
          <cell r="Q11805">
            <v>0</v>
          </cell>
        </row>
        <row r="11806">
          <cell r="N11806"/>
          <cell r="O11806"/>
          <cell r="P11806"/>
          <cell r="Q11806">
            <v>0</v>
          </cell>
        </row>
        <row r="11807">
          <cell r="N11807"/>
          <cell r="O11807"/>
          <cell r="P11807"/>
          <cell r="Q11807">
            <v>0</v>
          </cell>
        </row>
        <row r="11808">
          <cell r="N11808"/>
          <cell r="O11808"/>
          <cell r="P11808"/>
          <cell r="Q11808">
            <v>0</v>
          </cell>
        </row>
        <row r="11809">
          <cell r="N11809"/>
          <cell r="O11809"/>
          <cell r="P11809"/>
          <cell r="Q11809">
            <v>0</v>
          </cell>
        </row>
        <row r="11810">
          <cell r="N11810"/>
          <cell r="O11810"/>
          <cell r="P11810"/>
          <cell r="Q11810">
            <v>0</v>
          </cell>
        </row>
        <row r="11811">
          <cell r="N11811"/>
          <cell r="O11811"/>
          <cell r="P11811"/>
          <cell r="Q11811">
            <v>0</v>
          </cell>
        </row>
        <row r="11812">
          <cell r="N11812"/>
          <cell r="O11812"/>
          <cell r="P11812"/>
          <cell r="Q11812">
            <v>0</v>
          </cell>
        </row>
        <row r="11813">
          <cell r="N11813"/>
          <cell r="O11813"/>
          <cell r="P11813"/>
          <cell r="Q11813">
            <v>0</v>
          </cell>
        </row>
        <row r="11814">
          <cell r="N11814"/>
          <cell r="O11814"/>
          <cell r="P11814"/>
          <cell r="Q11814">
            <v>0</v>
          </cell>
        </row>
        <row r="11815">
          <cell r="N11815"/>
          <cell r="O11815"/>
          <cell r="P11815"/>
          <cell r="Q11815">
            <v>0</v>
          </cell>
        </row>
        <row r="11816">
          <cell r="N11816"/>
          <cell r="O11816"/>
          <cell r="P11816"/>
          <cell r="Q11816">
            <v>0</v>
          </cell>
        </row>
        <row r="11817">
          <cell r="N11817"/>
          <cell r="O11817"/>
          <cell r="P11817"/>
          <cell r="Q11817">
            <v>0</v>
          </cell>
        </row>
        <row r="11818">
          <cell r="N11818"/>
          <cell r="O11818"/>
          <cell r="P11818"/>
          <cell r="Q11818">
            <v>0</v>
          </cell>
        </row>
        <row r="11819">
          <cell r="N11819"/>
          <cell r="O11819"/>
          <cell r="P11819"/>
          <cell r="Q11819">
            <v>0</v>
          </cell>
        </row>
        <row r="11820">
          <cell r="N11820"/>
          <cell r="O11820"/>
          <cell r="P11820"/>
          <cell r="Q11820">
            <v>0</v>
          </cell>
        </row>
        <row r="11821">
          <cell r="N11821"/>
          <cell r="O11821"/>
          <cell r="P11821"/>
          <cell r="Q11821">
            <v>0</v>
          </cell>
        </row>
        <row r="11822">
          <cell r="N11822"/>
          <cell r="O11822"/>
          <cell r="P11822"/>
          <cell r="Q11822">
            <v>0</v>
          </cell>
        </row>
        <row r="11823">
          <cell r="N11823"/>
          <cell r="O11823"/>
          <cell r="P11823"/>
          <cell r="Q11823">
            <v>0</v>
          </cell>
        </row>
        <row r="11824">
          <cell r="N11824"/>
          <cell r="O11824"/>
          <cell r="P11824"/>
          <cell r="Q11824">
            <v>0</v>
          </cell>
        </row>
        <row r="11825">
          <cell r="N11825"/>
          <cell r="O11825"/>
          <cell r="P11825"/>
          <cell r="Q11825">
            <v>0</v>
          </cell>
        </row>
        <row r="11826">
          <cell r="N11826"/>
          <cell r="O11826"/>
          <cell r="P11826"/>
          <cell r="Q11826">
            <v>0</v>
          </cell>
        </row>
        <row r="11827">
          <cell r="N11827"/>
          <cell r="O11827"/>
          <cell r="P11827"/>
          <cell r="Q11827">
            <v>0</v>
          </cell>
        </row>
        <row r="11828">
          <cell r="N11828"/>
          <cell r="O11828"/>
          <cell r="P11828"/>
          <cell r="Q11828">
            <v>0</v>
          </cell>
        </row>
        <row r="11829">
          <cell r="N11829"/>
          <cell r="O11829"/>
          <cell r="P11829"/>
          <cell r="Q11829">
            <v>0</v>
          </cell>
        </row>
        <row r="11830">
          <cell r="N11830"/>
          <cell r="O11830"/>
          <cell r="P11830"/>
          <cell r="Q11830">
            <v>0</v>
          </cell>
        </row>
        <row r="11831">
          <cell r="N11831"/>
          <cell r="O11831"/>
          <cell r="P11831"/>
          <cell r="Q11831">
            <v>0</v>
          </cell>
        </row>
        <row r="11832">
          <cell r="N11832"/>
          <cell r="O11832"/>
          <cell r="P11832"/>
          <cell r="Q11832">
            <v>0</v>
          </cell>
        </row>
        <row r="11833">
          <cell r="N11833"/>
          <cell r="O11833"/>
          <cell r="P11833"/>
          <cell r="Q11833">
            <v>0</v>
          </cell>
        </row>
        <row r="11834">
          <cell r="N11834"/>
          <cell r="O11834"/>
          <cell r="P11834"/>
          <cell r="Q11834">
            <v>0</v>
          </cell>
        </row>
        <row r="11835">
          <cell r="N11835"/>
          <cell r="O11835"/>
          <cell r="P11835"/>
          <cell r="Q11835">
            <v>0</v>
          </cell>
        </row>
        <row r="11836">
          <cell r="N11836"/>
          <cell r="O11836"/>
          <cell r="P11836"/>
          <cell r="Q11836">
            <v>0</v>
          </cell>
        </row>
        <row r="11837">
          <cell r="N11837"/>
          <cell r="O11837"/>
          <cell r="P11837"/>
          <cell r="Q11837">
            <v>0</v>
          </cell>
        </row>
        <row r="11838">
          <cell r="N11838"/>
          <cell r="O11838"/>
          <cell r="P11838"/>
          <cell r="Q11838">
            <v>0</v>
          </cell>
        </row>
        <row r="11839">
          <cell r="N11839"/>
          <cell r="O11839"/>
          <cell r="P11839"/>
          <cell r="Q11839">
            <v>0</v>
          </cell>
        </row>
        <row r="11840">
          <cell r="N11840"/>
          <cell r="O11840"/>
          <cell r="P11840"/>
          <cell r="Q11840">
            <v>0</v>
          </cell>
        </row>
        <row r="11841">
          <cell r="N11841"/>
          <cell r="O11841"/>
          <cell r="P11841"/>
          <cell r="Q11841">
            <v>0</v>
          </cell>
        </row>
        <row r="11842">
          <cell r="N11842"/>
          <cell r="O11842"/>
          <cell r="P11842"/>
          <cell r="Q11842">
            <v>0</v>
          </cell>
        </row>
        <row r="11843">
          <cell r="N11843"/>
          <cell r="O11843"/>
          <cell r="P11843"/>
          <cell r="Q11843">
            <v>0</v>
          </cell>
        </row>
        <row r="11844">
          <cell r="N11844"/>
          <cell r="O11844"/>
          <cell r="P11844"/>
          <cell r="Q11844">
            <v>0</v>
          </cell>
        </row>
        <row r="11845">
          <cell r="N11845"/>
          <cell r="O11845"/>
          <cell r="P11845"/>
          <cell r="Q11845">
            <v>0</v>
          </cell>
        </row>
        <row r="11846">
          <cell r="N11846"/>
          <cell r="O11846"/>
          <cell r="P11846"/>
          <cell r="Q11846">
            <v>0</v>
          </cell>
        </row>
        <row r="11847">
          <cell r="N11847"/>
          <cell r="O11847"/>
          <cell r="P11847"/>
          <cell r="Q11847">
            <v>0</v>
          </cell>
        </row>
        <row r="11848">
          <cell r="N11848"/>
          <cell r="O11848"/>
          <cell r="P11848"/>
          <cell r="Q11848">
            <v>0</v>
          </cell>
        </row>
        <row r="11849">
          <cell r="N11849"/>
          <cell r="O11849"/>
          <cell r="P11849"/>
          <cell r="Q11849">
            <v>0</v>
          </cell>
        </row>
        <row r="11850">
          <cell r="N11850"/>
          <cell r="O11850"/>
          <cell r="P11850"/>
          <cell r="Q11850">
            <v>0</v>
          </cell>
        </row>
        <row r="11851">
          <cell r="N11851"/>
          <cell r="O11851"/>
          <cell r="P11851"/>
          <cell r="Q11851">
            <v>0</v>
          </cell>
        </row>
        <row r="11852">
          <cell r="N11852"/>
          <cell r="O11852"/>
          <cell r="P11852"/>
          <cell r="Q11852">
            <v>0</v>
          </cell>
        </row>
        <row r="11853">
          <cell r="N11853"/>
          <cell r="O11853"/>
          <cell r="P11853"/>
          <cell r="Q11853">
            <v>0</v>
          </cell>
        </row>
        <row r="11854">
          <cell r="N11854"/>
          <cell r="O11854"/>
          <cell r="P11854"/>
          <cell r="Q11854">
            <v>0</v>
          </cell>
        </row>
        <row r="11855">
          <cell r="N11855"/>
          <cell r="O11855"/>
          <cell r="P11855"/>
          <cell r="Q11855">
            <v>0</v>
          </cell>
        </row>
        <row r="11856">
          <cell r="N11856"/>
          <cell r="O11856"/>
          <cell r="P11856"/>
          <cell r="Q11856">
            <v>0</v>
          </cell>
        </row>
        <row r="11857">
          <cell r="N11857"/>
          <cell r="O11857"/>
          <cell r="P11857"/>
          <cell r="Q11857">
            <v>0</v>
          </cell>
        </row>
        <row r="11858">
          <cell r="N11858"/>
          <cell r="O11858"/>
          <cell r="P11858"/>
          <cell r="Q11858">
            <v>0</v>
          </cell>
        </row>
        <row r="11859">
          <cell r="N11859"/>
          <cell r="O11859"/>
          <cell r="P11859"/>
          <cell r="Q11859">
            <v>0</v>
          </cell>
        </row>
        <row r="11860">
          <cell r="N11860"/>
          <cell r="O11860"/>
          <cell r="P11860"/>
          <cell r="Q11860">
            <v>0</v>
          </cell>
        </row>
        <row r="11861">
          <cell r="N11861"/>
          <cell r="O11861"/>
          <cell r="P11861"/>
          <cell r="Q11861">
            <v>0</v>
          </cell>
        </row>
        <row r="11862">
          <cell r="N11862"/>
          <cell r="O11862"/>
          <cell r="P11862"/>
          <cell r="Q11862">
            <v>0</v>
          </cell>
        </row>
        <row r="11863">
          <cell r="N11863"/>
          <cell r="O11863"/>
          <cell r="P11863"/>
          <cell r="Q11863">
            <v>0</v>
          </cell>
        </row>
        <row r="11864">
          <cell r="N11864"/>
          <cell r="O11864"/>
          <cell r="P11864"/>
          <cell r="Q11864">
            <v>0</v>
          </cell>
        </row>
        <row r="11865">
          <cell r="N11865"/>
          <cell r="O11865"/>
          <cell r="P11865"/>
          <cell r="Q11865">
            <v>0</v>
          </cell>
        </row>
        <row r="11866">
          <cell r="N11866"/>
          <cell r="O11866"/>
          <cell r="P11866"/>
          <cell r="Q11866">
            <v>0</v>
          </cell>
        </row>
        <row r="11867">
          <cell r="N11867"/>
          <cell r="O11867"/>
          <cell r="P11867"/>
          <cell r="Q11867">
            <v>0</v>
          </cell>
        </row>
        <row r="11868">
          <cell r="N11868"/>
          <cell r="O11868"/>
          <cell r="P11868"/>
          <cell r="Q11868">
            <v>0</v>
          </cell>
        </row>
        <row r="11869">
          <cell r="N11869"/>
          <cell r="O11869"/>
          <cell r="P11869"/>
          <cell r="Q11869">
            <v>0</v>
          </cell>
        </row>
        <row r="11870">
          <cell r="N11870"/>
          <cell r="O11870"/>
          <cell r="P11870"/>
          <cell r="Q11870">
            <v>0</v>
          </cell>
        </row>
        <row r="11871">
          <cell r="N11871"/>
          <cell r="O11871"/>
          <cell r="P11871"/>
          <cell r="Q11871">
            <v>0</v>
          </cell>
        </row>
        <row r="11872">
          <cell r="N11872"/>
          <cell r="O11872"/>
          <cell r="P11872"/>
          <cell r="Q11872">
            <v>0</v>
          </cell>
        </row>
        <row r="11873">
          <cell r="N11873"/>
          <cell r="O11873"/>
          <cell r="P11873"/>
          <cell r="Q11873">
            <v>0</v>
          </cell>
        </row>
        <row r="11874">
          <cell r="N11874"/>
          <cell r="O11874"/>
          <cell r="P11874"/>
          <cell r="Q11874">
            <v>0</v>
          </cell>
        </row>
        <row r="11875">
          <cell r="N11875"/>
          <cell r="O11875"/>
          <cell r="P11875"/>
          <cell r="Q11875">
            <v>0</v>
          </cell>
        </row>
        <row r="11876">
          <cell r="N11876"/>
          <cell r="O11876"/>
          <cell r="P11876"/>
          <cell r="Q11876">
            <v>0</v>
          </cell>
        </row>
        <row r="11877">
          <cell r="N11877"/>
          <cell r="O11877"/>
          <cell r="P11877"/>
          <cell r="Q11877">
            <v>0</v>
          </cell>
        </row>
        <row r="11878">
          <cell r="N11878"/>
          <cell r="O11878"/>
          <cell r="P11878"/>
          <cell r="Q11878">
            <v>0</v>
          </cell>
        </row>
        <row r="11879">
          <cell r="N11879"/>
          <cell r="O11879"/>
          <cell r="P11879"/>
          <cell r="Q11879">
            <v>0</v>
          </cell>
        </row>
        <row r="11880">
          <cell r="N11880"/>
          <cell r="O11880"/>
          <cell r="P11880"/>
          <cell r="Q11880">
            <v>0</v>
          </cell>
        </row>
        <row r="11881">
          <cell r="N11881"/>
          <cell r="O11881"/>
          <cell r="P11881"/>
          <cell r="Q11881">
            <v>0</v>
          </cell>
        </row>
        <row r="11882">
          <cell r="N11882"/>
          <cell r="O11882"/>
          <cell r="P11882"/>
          <cell r="Q11882">
            <v>0</v>
          </cell>
        </row>
        <row r="11883">
          <cell r="N11883"/>
          <cell r="O11883"/>
          <cell r="P11883"/>
          <cell r="Q11883">
            <v>0</v>
          </cell>
        </row>
        <row r="11884">
          <cell r="N11884"/>
          <cell r="O11884"/>
          <cell r="P11884"/>
          <cell r="Q11884">
            <v>0</v>
          </cell>
        </row>
        <row r="11885">
          <cell r="N11885"/>
          <cell r="O11885"/>
          <cell r="P11885"/>
          <cell r="Q11885">
            <v>0</v>
          </cell>
        </row>
        <row r="11886">
          <cell r="N11886"/>
          <cell r="O11886"/>
          <cell r="P11886"/>
          <cell r="Q11886">
            <v>0</v>
          </cell>
        </row>
        <row r="11887">
          <cell r="N11887"/>
          <cell r="O11887"/>
          <cell r="P11887"/>
          <cell r="Q11887">
            <v>0</v>
          </cell>
        </row>
        <row r="11888">
          <cell r="N11888"/>
          <cell r="O11888"/>
          <cell r="P11888"/>
          <cell r="Q11888">
            <v>0</v>
          </cell>
        </row>
        <row r="11889">
          <cell r="N11889"/>
          <cell r="O11889"/>
          <cell r="P11889"/>
          <cell r="Q11889">
            <v>0</v>
          </cell>
        </row>
        <row r="11890">
          <cell r="N11890"/>
          <cell r="O11890"/>
          <cell r="P11890"/>
          <cell r="Q11890">
            <v>0</v>
          </cell>
        </row>
        <row r="11891">
          <cell r="N11891"/>
          <cell r="O11891"/>
          <cell r="P11891"/>
          <cell r="Q11891">
            <v>0</v>
          </cell>
        </row>
        <row r="11892">
          <cell r="N11892"/>
          <cell r="O11892"/>
          <cell r="P11892"/>
          <cell r="Q11892">
            <v>0</v>
          </cell>
        </row>
        <row r="11893">
          <cell r="N11893"/>
          <cell r="O11893"/>
          <cell r="P11893"/>
          <cell r="Q11893">
            <v>0</v>
          </cell>
        </row>
        <row r="11894">
          <cell r="N11894"/>
          <cell r="O11894"/>
          <cell r="P11894"/>
          <cell r="Q11894">
            <v>0</v>
          </cell>
        </row>
        <row r="11895">
          <cell r="N11895"/>
          <cell r="O11895"/>
          <cell r="P11895"/>
          <cell r="Q11895">
            <v>0</v>
          </cell>
        </row>
        <row r="11896">
          <cell r="N11896"/>
          <cell r="O11896"/>
          <cell r="P11896"/>
          <cell r="Q11896">
            <v>0</v>
          </cell>
        </row>
        <row r="11897">
          <cell r="N11897"/>
          <cell r="O11897"/>
          <cell r="P11897"/>
          <cell r="Q11897">
            <v>0</v>
          </cell>
        </row>
        <row r="11898">
          <cell r="N11898"/>
          <cell r="O11898"/>
          <cell r="P11898"/>
          <cell r="Q11898">
            <v>0</v>
          </cell>
        </row>
        <row r="11899">
          <cell r="N11899"/>
          <cell r="O11899"/>
          <cell r="P11899"/>
          <cell r="Q11899">
            <v>0</v>
          </cell>
        </row>
        <row r="11900">
          <cell r="N11900"/>
          <cell r="O11900"/>
          <cell r="P11900"/>
          <cell r="Q11900">
            <v>0</v>
          </cell>
        </row>
        <row r="11901">
          <cell r="N11901"/>
          <cell r="O11901"/>
          <cell r="P11901"/>
          <cell r="Q11901">
            <v>0</v>
          </cell>
        </row>
        <row r="11902">
          <cell r="N11902"/>
          <cell r="O11902"/>
          <cell r="P11902"/>
          <cell r="Q11902">
            <v>0</v>
          </cell>
        </row>
        <row r="11903">
          <cell r="N11903"/>
          <cell r="O11903"/>
          <cell r="P11903"/>
          <cell r="Q11903">
            <v>0</v>
          </cell>
        </row>
        <row r="11904">
          <cell r="N11904"/>
          <cell r="O11904"/>
          <cell r="P11904"/>
          <cell r="Q11904">
            <v>0</v>
          </cell>
        </row>
        <row r="11905">
          <cell r="N11905"/>
          <cell r="O11905"/>
          <cell r="P11905"/>
          <cell r="Q11905">
            <v>0</v>
          </cell>
        </row>
        <row r="11906">
          <cell r="N11906"/>
          <cell r="O11906"/>
          <cell r="P11906"/>
          <cell r="Q11906">
            <v>0</v>
          </cell>
        </row>
        <row r="11907">
          <cell r="N11907"/>
          <cell r="O11907"/>
          <cell r="P11907"/>
          <cell r="Q11907">
            <v>0</v>
          </cell>
        </row>
        <row r="11908">
          <cell r="N11908"/>
          <cell r="O11908"/>
          <cell r="P11908"/>
          <cell r="Q11908">
            <v>0</v>
          </cell>
        </row>
        <row r="11909">
          <cell r="N11909"/>
          <cell r="O11909"/>
          <cell r="P11909"/>
          <cell r="Q11909">
            <v>0</v>
          </cell>
        </row>
        <row r="11910">
          <cell r="N11910"/>
          <cell r="O11910"/>
          <cell r="P11910"/>
          <cell r="Q11910">
            <v>0</v>
          </cell>
        </row>
        <row r="11911">
          <cell r="N11911"/>
          <cell r="O11911"/>
          <cell r="P11911"/>
          <cell r="Q11911">
            <v>0</v>
          </cell>
        </row>
        <row r="11912">
          <cell r="N11912"/>
          <cell r="O11912"/>
          <cell r="P11912"/>
          <cell r="Q11912">
            <v>0</v>
          </cell>
        </row>
        <row r="11913">
          <cell r="N11913"/>
          <cell r="O11913"/>
          <cell r="P11913"/>
          <cell r="Q11913">
            <v>0</v>
          </cell>
        </row>
        <row r="11914">
          <cell r="N11914"/>
          <cell r="O11914"/>
          <cell r="P11914"/>
          <cell r="Q11914">
            <v>0</v>
          </cell>
        </row>
        <row r="11915">
          <cell r="N11915"/>
          <cell r="O11915"/>
          <cell r="P11915"/>
          <cell r="Q11915">
            <v>0</v>
          </cell>
        </row>
        <row r="11916">
          <cell r="N11916"/>
          <cell r="O11916"/>
          <cell r="P11916"/>
          <cell r="Q11916">
            <v>0</v>
          </cell>
        </row>
        <row r="11917">
          <cell r="N11917"/>
          <cell r="O11917"/>
          <cell r="P11917"/>
          <cell r="Q11917">
            <v>0</v>
          </cell>
        </row>
        <row r="11918">
          <cell r="N11918"/>
          <cell r="O11918"/>
          <cell r="P11918"/>
          <cell r="Q11918">
            <v>0</v>
          </cell>
        </row>
        <row r="11919">
          <cell r="N11919"/>
          <cell r="O11919"/>
          <cell r="P11919"/>
          <cell r="Q11919">
            <v>0</v>
          </cell>
        </row>
        <row r="11920">
          <cell r="N11920"/>
          <cell r="O11920"/>
          <cell r="P11920"/>
          <cell r="Q11920">
            <v>0</v>
          </cell>
        </row>
        <row r="11921">
          <cell r="N11921"/>
          <cell r="O11921"/>
          <cell r="P11921"/>
          <cell r="Q11921">
            <v>0</v>
          </cell>
        </row>
        <row r="11922">
          <cell r="N11922"/>
          <cell r="O11922"/>
          <cell r="P11922"/>
          <cell r="Q11922">
            <v>0</v>
          </cell>
        </row>
        <row r="11923">
          <cell r="N11923"/>
          <cell r="O11923"/>
          <cell r="P11923"/>
          <cell r="Q11923">
            <v>0</v>
          </cell>
        </row>
        <row r="11924">
          <cell r="N11924"/>
          <cell r="O11924"/>
          <cell r="P11924"/>
          <cell r="Q11924">
            <v>0</v>
          </cell>
        </row>
        <row r="11925">
          <cell r="N11925"/>
          <cell r="O11925"/>
          <cell r="P11925"/>
          <cell r="Q11925">
            <v>0</v>
          </cell>
        </row>
        <row r="11926">
          <cell r="N11926"/>
          <cell r="O11926"/>
          <cell r="P11926"/>
          <cell r="Q11926">
            <v>0</v>
          </cell>
        </row>
        <row r="11927">
          <cell r="N11927"/>
          <cell r="O11927"/>
          <cell r="P11927"/>
          <cell r="Q11927">
            <v>0</v>
          </cell>
        </row>
        <row r="11928">
          <cell r="N11928"/>
          <cell r="O11928"/>
          <cell r="P11928"/>
          <cell r="Q11928">
            <v>0</v>
          </cell>
        </row>
        <row r="11929">
          <cell r="N11929"/>
          <cell r="O11929"/>
          <cell r="P11929"/>
          <cell r="Q11929">
            <v>0</v>
          </cell>
        </row>
        <row r="11930">
          <cell r="N11930"/>
          <cell r="O11930"/>
          <cell r="P11930"/>
          <cell r="Q11930">
            <v>0</v>
          </cell>
        </row>
        <row r="11931">
          <cell r="N11931"/>
          <cell r="O11931"/>
          <cell r="P11931"/>
          <cell r="Q11931">
            <v>0</v>
          </cell>
        </row>
        <row r="11932">
          <cell r="N11932"/>
          <cell r="O11932"/>
          <cell r="P11932"/>
          <cell r="Q11932">
            <v>0</v>
          </cell>
        </row>
        <row r="11933">
          <cell r="N11933"/>
          <cell r="O11933"/>
          <cell r="P11933"/>
          <cell r="Q11933">
            <v>0</v>
          </cell>
        </row>
        <row r="11934">
          <cell r="N11934"/>
          <cell r="O11934"/>
          <cell r="P11934"/>
          <cell r="Q11934">
            <v>0</v>
          </cell>
        </row>
        <row r="11935">
          <cell r="N11935"/>
          <cell r="O11935"/>
          <cell r="P11935"/>
          <cell r="Q11935">
            <v>0</v>
          </cell>
        </row>
        <row r="11936">
          <cell r="N11936"/>
          <cell r="O11936"/>
          <cell r="P11936"/>
          <cell r="Q11936">
            <v>0</v>
          </cell>
        </row>
        <row r="11937">
          <cell r="N11937"/>
          <cell r="O11937"/>
          <cell r="P11937"/>
          <cell r="Q11937">
            <v>0</v>
          </cell>
        </row>
        <row r="11938">
          <cell r="N11938"/>
          <cell r="O11938"/>
          <cell r="P11938"/>
          <cell r="Q11938">
            <v>0</v>
          </cell>
        </row>
        <row r="11939">
          <cell r="N11939"/>
          <cell r="O11939"/>
          <cell r="P11939"/>
          <cell r="Q11939">
            <v>0</v>
          </cell>
        </row>
        <row r="11940">
          <cell r="N11940"/>
          <cell r="O11940"/>
          <cell r="P11940"/>
          <cell r="Q11940">
            <v>0</v>
          </cell>
        </row>
        <row r="11941">
          <cell r="N11941"/>
          <cell r="O11941"/>
          <cell r="P11941"/>
          <cell r="Q11941">
            <v>0</v>
          </cell>
        </row>
        <row r="11942">
          <cell r="N11942"/>
          <cell r="O11942"/>
          <cell r="P11942"/>
          <cell r="Q11942">
            <v>0</v>
          </cell>
        </row>
        <row r="11943">
          <cell r="N11943"/>
          <cell r="O11943"/>
          <cell r="P11943"/>
          <cell r="Q11943">
            <v>0</v>
          </cell>
        </row>
        <row r="11944">
          <cell r="N11944"/>
          <cell r="O11944"/>
          <cell r="P11944"/>
          <cell r="Q11944">
            <v>0</v>
          </cell>
        </row>
        <row r="11945">
          <cell r="N11945"/>
          <cell r="O11945"/>
          <cell r="P11945"/>
          <cell r="Q11945">
            <v>0</v>
          </cell>
        </row>
        <row r="11946">
          <cell r="N11946"/>
          <cell r="O11946"/>
          <cell r="P11946"/>
          <cell r="Q11946">
            <v>0</v>
          </cell>
        </row>
        <row r="11947">
          <cell r="N11947"/>
          <cell r="O11947"/>
          <cell r="P11947"/>
          <cell r="Q11947">
            <v>0</v>
          </cell>
        </row>
        <row r="11948">
          <cell r="N11948"/>
          <cell r="O11948"/>
          <cell r="P11948"/>
          <cell r="Q11948">
            <v>0</v>
          </cell>
        </row>
        <row r="11949">
          <cell r="N11949"/>
          <cell r="O11949"/>
          <cell r="P11949"/>
          <cell r="Q11949">
            <v>0</v>
          </cell>
        </row>
        <row r="11950">
          <cell r="N11950"/>
          <cell r="O11950"/>
          <cell r="P11950"/>
          <cell r="Q11950">
            <v>0</v>
          </cell>
        </row>
        <row r="11951">
          <cell r="N11951"/>
          <cell r="O11951"/>
          <cell r="P11951"/>
          <cell r="Q11951">
            <v>0</v>
          </cell>
        </row>
        <row r="11952">
          <cell r="N11952"/>
          <cell r="O11952"/>
          <cell r="P11952"/>
          <cell r="Q11952">
            <v>0</v>
          </cell>
        </row>
        <row r="11953">
          <cell r="N11953"/>
          <cell r="O11953"/>
          <cell r="P11953"/>
          <cell r="Q11953">
            <v>0</v>
          </cell>
        </row>
        <row r="11954">
          <cell r="N11954"/>
          <cell r="O11954"/>
          <cell r="P11954"/>
          <cell r="Q11954">
            <v>0</v>
          </cell>
        </row>
        <row r="11955">
          <cell r="N11955"/>
          <cell r="O11955"/>
          <cell r="P11955"/>
          <cell r="Q11955">
            <v>0</v>
          </cell>
        </row>
        <row r="11956">
          <cell r="N11956"/>
          <cell r="O11956"/>
          <cell r="P11956"/>
          <cell r="Q11956">
            <v>0</v>
          </cell>
        </row>
        <row r="11957">
          <cell r="N11957"/>
          <cell r="O11957"/>
          <cell r="P11957"/>
          <cell r="Q11957">
            <v>0</v>
          </cell>
        </row>
        <row r="11958">
          <cell r="N11958"/>
          <cell r="O11958"/>
          <cell r="P11958"/>
          <cell r="Q11958">
            <v>0</v>
          </cell>
        </row>
        <row r="11959">
          <cell r="N11959"/>
          <cell r="O11959"/>
          <cell r="P11959"/>
          <cell r="Q11959">
            <v>0</v>
          </cell>
        </row>
        <row r="11960">
          <cell r="N11960"/>
          <cell r="O11960"/>
          <cell r="P11960"/>
          <cell r="Q11960">
            <v>0</v>
          </cell>
        </row>
        <row r="11961">
          <cell r="N11961"/>
          <cell r="O11961"/>
          <cell r="P11961"/>
          <cell r="Q11961">
            <v>0</v>
          </cell>
        </row>
        <row r="11962">
          <cell r="N11962"/>
          <cell r="O11962"/>
          <cell r="P11962"/>
          <cell r="Q11962">
            <v>0</v>
          </cell>
        </row>
        <row r="11963">
          <cell r="N11963"/>
          <cell r="O11963"/>
          <cell r="P11963"/>
          <cell r="Q11963">
            <v>0</v>
          </cell>
        </row>
        <row r="11964">
          <cell r="N11964"/>
          <cell r="O11964"/>
          <cell r="P11964"/>
          <cell r="Q11964">
            <v>0</v>
          </cell>
        </row>
        <row r="11965">
          <cell r="N11965"/>
          <cell r="O11965"/>
          <cell r="P11965"/>
          <cell r="Q11965">
            <v>0</v>
          </cell>
        </row>
        <row r="11966">
          <cell r="N11966"/>
          <cell r="O11966"/>
          <cell r="P11966"/>
          <cell r="Q11966">
            <v>0</v>
          </cell>
        </row>
        <row r="11967">
          <cell r="N11967"/>
          <cell r="O11967"/>
          <cell r="P11967"/>
          <cell r="Q11967">
            <v>0</v>
          </cell>
        </row>
        <row r="11968">
          <cell r="N11968"/>
          <cell r="O11968"/>
          <cell r="P11968"/>
          <cell r="Q11968">
            <v>0</v>
          </cell>
        </row>
        <row r="11969">
          <cell r="N11969"/>
          <cell r="O11969"/>
          <cell r="P11969"/>
          <cell r="Q11969">
            <v>0</v>
          </cell>
        </row>
        <row r="11970">
          <cell r="N11970"/>
          <cell r="O11970"/>
          <cell r="P11970"/>
          <cell r="Q11970">
            <v>0</v>
          </cell>
        </row>
        <row r="11971">
          <cell r="N11971"/>
          <cell r="O11971"/>
          <cell r="P11971"/>
          <cell r="Q11971">
            <v>0</v>
          </cell>
        </row>
        <row r="11972">
          <cell r="N11972"/>
          <cell r="O11972"/>
          <cell r="P11972"/>
          <cell r="Q11972">
            <v>0</v>
          </cell>
        </row>
        <row r="11973">
          <cell r="N11973"/>
          <cell r="O11973"/>
          <cell r="P11973"/>
          <cell r="Q11973">
            <v>0</v>
          </cell>
        </row>
        <row r="11974">
          <cell r="N11974"/>
          <cell r="O11974"/>
          <cell r="P11974"/>
          <cell r="Q11974">
            <v>0</v>
          </cell>
        </row>
        <row r="11975">
          <cell r="N11975"/>
          <cell r="O11975"/>
          <cell r="P11975"/>
          <cell r="Q11975">
            <v>0</v>
          </cell>
        </row>
        <row r="11976">
          <cell r="N11976"/>
          <cell r="O11976"/>
          <cell r="P11976"/>
          <cell r="Q11976">
            <v>0</v>
          </cell>
        </row>
        <row r="11977">
          <cell r="N11977"/>
          <cell r="O11977"/>
          <cell r="P11977"/>
          <cell r="Q11977">
            <v>0</v>
          </cell>
        </row>
        <row r="11978">
          <cell r="N11978"/>
          <cell r="O11978"/>
          <cell r="P11978"/>
          <cell r="Q11978">
            <v>0</v>
          </cell>
        </row>
        <row r="11979">
          <cell r="N11979"/>
          <cell r="O11979"/>
          <cell r="P11979"/>
          <cell r="Q11979">
            <v>0</v>
          </cell>
        </row>
        <row r="11980">
          <cell r="N11980"/>
          <cell r="O11980"/>
          <cell r="P11980"/>
          <cell r="Q11980">
            <v>0</v>
          </cell>
        </row>
        <row r="11981">
          <cell r="N11981"/>
          <cell r="O11981"/>
          <cell r="P11981"/>
          <cell r="Q11981">
            <v>0</v>
          </cell>
        </row>
        <row r="11982">
          <cell r="N11982"/>
          <cell r="O11982"/>
          <cell r="P11982"/>
          <cell r="Q11982">
            <v>0</v>
          </cell>
        </row>
        <row r="11983">
          <cell r="N11983"/>
          <cell r="O11983"/>
          <cell r="P11983"/>
          <cell r="Q11983">
            <v>0</v>
          </cell>
        </row>
        <row r="11984">
          <cell r="N11984"/>
          <cell r="O11984"/>
          <cell r="P11984"/>
          <cell r="Q11984">
            <v>0</v>
          </cell>
        </row>
        <row r="11985">
          <cell r="N11985"/>
          <cell r="O11985"/>
          <cell r="P11985"/>
          <cell r="Q11985">
            <v>0</v>
          </cell>
        </row>
      </sheetData>
      <sheetData sheetId="3">
        <row r="21">
          <cell r="Z21">
            <v>0.26240000000000002</v>
          </cell>
        </row>
      </sheetData>
      <sheetData sheetId="4"/>
      <sheetData sheetId="5"/>
      <sheetData sheetId="6"/>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C3F20-3CA9-4FA8-9D4E-3BF567800C6A}">
  <sheetPr>
    <pageSetUpPr fitToPage="1"/>
  </sheetPr>
  <dimension ref="A1:J753"/>
  <sheetViews>
    <sheetView tabSelected="1" showWhiteSpace="0" topLeftCell="A199" zoomScale="70" zoomScaleNormal="70" workbookViewId="0">
      <selection activeCell="I693" sqref="I693"/>
    </sheetView>
  </sheetViews>
  <sheetFormatPr defaultRowHeight="14.25"/>
  <cols>
    <col min="1" max="2" width="13" bestFit="1" customWidth="1"/>
    <col min="3" max="3" width="13.25" bestFit="1" customWidth="1"/>
    <col min="4" max="4" width="60" bestFit="1" customWidth="1"/>
    <col min="5" max="5" width="8" bestFit="1" customWidth="1"/>
    <col min="6" max="7" width="13" bestFit="1" customWidth="1"/>
    <col min="8" max="9" width="15.625" bestFit="1" customWidth="1"/>
    <col min="10" max="10" width="13.75" style="153" bestFit="1" customWidth="1"/>
    <col min="11" max="11" width="13" bestFit="1" customWidth="1"/>
  </cols>
  <sheetData>
    <row r="1" spans="1:10">
      <c r="A1" s="204" t="s">
        <v>1680</v>
      </c>
      <c r="B1" s="205"/>
      <c r="C1" s="205"/>
      <c r="D1" s="205"/>
      <c r="E1" s="205"/>
      <c r="F1" s="205"/>
      <c r="G1" s="205"/>
      <c r="H1" s="205"/>
      <c r="I1" s="205"/>
      <c r="J1" s="206"/>
    </row>
    <row r="2" spans="1:10">
      <c r="A2" s="207" t="s">
        <v>1681</v>
      </c>
      <c r="B2" s="208"/>
      <c r="C2" s="208"/>
      <c r="D2" s="208"/>
      <c r="E2" s="208"/>
      <c r="F2" s="208"/>
      <c r="G2" s="208"/>
      <c r="H2" s="208"/>
      <c r="I2" s="208"/>
      <c r="J2" s="209"/>
    </row>
    <row r="3" spans="1:10">
      <c r="A3" s="210" t="s">
        <v>1683</v>
      </c>
      <c r="B3" s="211"/>
      <c r="C3" s="211"/>
      <c r="D3" s="211"/>
      <c r="E3" s="211"/>
      <c r="F3" s="211"/>
      <c r="G3" s="212" t="s">
        <v>1682</v>
      </c>
      <c r="H3" s="213"/>
      <c r="I3" s="213"/>
      <c r="J3" s="214"/>
    </row>
    <row r="4" spans="1:10">
      <c r="A4" s="215" t="s">
        <v>1685</v>
      </c>
      <c r="B4" s="216"/>
      <c r="C4" s="216"/>
      <c r="D4" s="216"/>
      <c r="E4" s="216"/>
      <c r="F4" s="216"/>
      <c r="G4" s="212" t="s">
        <v>1684</v>
      </c>
      <c r="H4" s="213"/>
      <c r="I4" s="213"/>
      <c r="J4" s="214"/>
    </row>
    <row r="5" spans="1:10">
      <c r="A5" s="215" t="s">
        <v>1687</v>
      </c>
      <c r="B5" s="216"/>
      <c r="C5" s="216"/>
      <c r="D5" s="216"/>
      <c r="E5" s="216"/>
      <c r="F5" s="216"/>
      <c r="G5" s="225" t="s">
        <v>1686</v>
      </c>
      <c r="H5" s="225"/>
      <c r="I5" s="225"/>
      <c r="J5" s="226"/>
    </row>
    <row r="6" spans="1:10" ht="14.25" customHeight="1">
      <c r="A6" s="227" t="s">
        <v>1692</v>
      </c>
      <c r="B6" s="228"/>
      <c r="C6" s="228"/>
      <c r="D6" s="228"/>
      <c r="E6" s="228"/>
      <c r="F6" s="229"/>
      <c r="G6" s="233" t="s">
        <v>1688</v>
      </c>
      <c r="H6" s="216" t="s">
        <v>1689</v>
      </c>
      <c r="I6" s="1" t="s">
        <v>1690</v>
      </c>
      <c r="J6" s="4" t="s">
        <v>1691</v>
      </c>
    </row>
    <row r="7" spans="1:10">
      <c r="A7" s="230"/>
      <c r="B7" s="231"/>
      <c r="C7" s="231"/>
      <c r="D7" s="231"/>
      <c r="E7" s="231"/>
      <c r="F7" s="232"/>
      <c r="G7" s="233"/>
      <c r="H7" s="216"/>
      <c r="I7" s="1" t="s">
        <v>1695</v>
      </c>
      <c r="J7" s="148">
        <v>0.26240000000000002</v>
      </c>
    </row>
    <row r="8" spans="1:10" ht="30" customHeight="1">
      <c r="A8" s="121" t="s">
        <v>0</v>
      </c>
      <c r="B8" s="83" t="s">
        <v>1</v>
      </c>
      <c r="C8" s="82" t="s">
        <v>2</v>
      </c>
      <c r="D8" s="82" t="s">
        <v>3</v>
      </c>
      <c r="E8" s="84" t="s">
        <v>4</v>
      </c>
      <c r="F8" s="83" t="s">
        <v>5</v>
      </c>
      <c r="G8" s="83" t="s">
        <v>6</v>
      </c>
      <c r="H8" s="83" t="s">
        <v>7</v>
      </c>
      <c r="I8" s="83" t="s">
        <v>8</v>
      </c>
      <c r="J8" s="149" t="s">
        <v>9</v>
      </c>
    </row>
    <row r="9" spans="1:10" ht="24" customHeight="1">
      <c r="A9" s="147" t="s">
        <v>10</v>
      </c>
      <c r="B9" s="146" t="s">
        <v>11</v>
      </c>
      <c r="C9" s="146"/>
      <c r="D9" s="146" t="s">
        <v>12</v>
      </c>
      <c r="E9" s="145"/>
      <c r="F9" s="144">
        <v>1</v>
      </c>
      <c r="G9" s="143" t="s">
        <v>13</v>
      </c>
      <c r="H9" s="143">
        <f>I10</f>
        <v>4817.4399999999996</v>
      </c>
      <c r="I9" s="143">
        <f t="shared" ref="I9:I72" si="0">TRUNC(F9 * H9,2)</f>
        <v>4817.4399999999996</v>
      </c>
      <c r="J9" s="150">
        <f>I9 / J738</f>
        <v>2.991783773197372E-3</v>
      </c>
    </row>
    <row r="10" spans="1:10" ht="24" customHeight="1">
      <c r="A10" s="147" t="s">
        <v>14</v>
      </c>
      <c r="B10" s="146" t="s">
        <v>11</v>
      </c>
      <c r="C10" s="146"/>
      <c r="D10" s="146" t="s">
        <v>12</v>
      </c>
      <c r="E10" s="145"/>
      <c r="F10" s="144">
        <v>1</v>
      </c>
      <c r="G10" s="143" t="s">
        <v>13</v>
      </c>
      <c r="H10" s="143">
        <f>I11</f>
        <v>4817.4399999999996</v>
      </c>
      <c r="I10" s="143">
        <f t="shared" si="0"/>
        <v>4817.4399999999996</v>
      </c>
      <c r="J10" s="150">
        <f>I10 / J738</f>
        <v>2.991783773197372E-3</v>
      </c>
    </row>
    <row r="11" spans="1:10" ht="24" customHeight="1">
      <c r="A11" s="147" t="s">
        <v>15</v>
      </c>
      <c r="B11" s="146" t="s">
        <v>11</v>
      </c>
      <c r="C11" s="146"/>
      <c r="D11" s="146" t="s">
        <v>12</v>
      </c>
      <c r="E11" s="145"/>
      <c r="F11" s="144">
        <v>1</v>
      </c>
      <c r="G11" s="143" t="s">
        <v>13</v>
      </c>
      <c r="H11" s="143">
        <f>I12</f>
        <v>4817.4399999999996</v>
      </c>
      <c r="I11" s="143">
        <f t="shared" si="0"/>
        <v>4817.4399999999996</v>
      </c>
      <c r="J11" s="150">
        <f>I11 / J738</f>
        <v>2.991783773197372E-3</v>
      </c>
    </row>
    <row r="12" spans="1:10" ht="39" customHeight="1">
      <c r="A12" s="111" t="s">
        <v>16</v>
      </c>
      <c r="B12" s="85" t="s">
        <v>17</v>
      </c>
      <c r="C12" s="85" t="s">
        <v>18</v>
      </c>
      <c r="D12" s="85" t="s">
        <v>19</v>
      </c>
      <c r="E12" s="87" t="s">
        <v>20</v>
      </c>
      <c r="F12" s="142">
        <v>3.0000000000000001E-3</v>
      </c>
      <c r="G12" s="141">
        <v>1272032.52</v>
      </c>
      <c r="H12" s="141">
        <f>TRUNC(TRUNC(G12 * J7, 2) + G12, 2)</f>
        <v>1605813.85</v>
      </c>
      <c r="I12" s="141">
        <f t="shared" si="0"/>
        <v>4817.4399999999996</v>
      </c>
      <c r="J12" s="151">
        <f>I12 / J738</f>
        <v>2.991783773197372E-3</v>
      </c>
    </row>
    <row r="13" spans="1:10" ht="24" customHeight="1">
      <c r="A13" s="147" t="s">
        <v>21</v>
      </c>
      <c r="B13" s="146" t="s">
        <v>11</v>
      </c>
      <c r="C13" s="146"/>
      <c r="D13" s="146" t="s">
        <v>22</v>
      </c>
      <c r="E13" s="145"/>
      <c r="F13" s="144">
        <v>1</v>
      </c>
      <c r="G13" s="143" t="s">
        <v>13</v>
      </c>
      <c r="H13" s="143">
        <f>I14</f>
        <v>59450.64</v>
      </c>
      <c r="I13" s="143">
        <f t="shared" si="0"/>
        <v>59450.64</v>
      </c>
      <c r="J13" s="150">
        <f>I13 / J738</f>
        <v>3.6920742148983408E-2</v>
      </c>
    </row>
    <row r="14" spans="1:10" ht="24" customHeight="1">
      <c r="A14" s="147" t="s">
        <v>23</v>
      </c>
      <c r="B14" s="146" t="s">
        <v>11</v>
      </c>
      <c r="C14" s="146"/>
      <c r="D14" s="146" t="s">
        <v>22</v>
      </c>
      <c r="E14" s="145"/>
      <c r="F14" s="144">
        <v>1</v>
      </c>
      <c r="G14" s="143" t="s">
        <v>13</v>
      </c>
      <c r="H14" s="143">
        <f>I15</f>
        <v>59450.64</v>
      </c>
      <c r="I14" s="143">
        <f t="shared" si="0"/>
        <v>59450.64</v>
      </c>
      <c r="J14" s="150">
        <f>I14 / J738</f>
        <v>3.6920742148983408E-2</v>
      </c>
    </row>
    <row r="15" spans="1:10" ht="24" customHeight="1">
      <c r="A15" s="147" t="s">
        <v>24</v>
      </c>
      <c r="B15" s="146" t="s">
        <v>11</v>
      </c>
      <c r="C15" s="146"/>
      <c r="D15" s="146" t="s">
        <v>22</v>
      </c>
      <c r="E15" s="145"/>
      <c r="F15" s="144">
        <v>1</v>
      </c>
      <c r="G15" s="143" t="s">
        <v>13</v>
      </c>
      <c r="H15" s="143">
        <f>I16 + I17 + I18</f>
        <v>59450.64</v>
      </c>
      <c r="I15" s="143">
        <f t="shared" si="0"/>
        <v>59450.64</v>
      </c>
      <c r="J15" s="150">
        <f>I15 / J738</f>
        <v>3.6920742148983408E-2</v>
      </c>
    </row>
    <row r="16" spans="1:10" ht="24" customHeight="1">
      <c r="A16" s="111" t="s">
        <v>25</v>
      </c>
      <c r="B16" s="85" t="s">
        <v>26</v>
      </c>
      <c r="C16" s="85" t="s">
        <v>18</v>
      </c>
      <c r="D16" s="85" t="s">
        <v>27</v>
      </c>
      <c r="E16" s="87" t="s">
        <v>28</v>
      </c>
      <c r="F16" s="142">
        <v>1</v>
      </c>
      <c r="G16" s="141">
        <v>262.55</v>
      </c>
      <c r="H16" s="141">
        <f>TRUNC(TRUNC(G16 * J7, 2) + G16, 2)</f>
        <v>331.44</v>
      </c>
      <c r="I16" s="141">
        <f t="shared" si="0"/>
        <v>331.44</v>
      </c>
      <c r="J16" s="151">
        <f>I16 / J738</f>
        <v>2.058348030880586E-4</v>
      </c>
    </row>
    <row r="17" spans="1:10" ht="26.1" customHeight="1">
      <c r="A17" s="111" t="s">
        <v>29</v>
      </c>
      <c r="B17" s="85" t="s">
        <v>30</v>
      </c>
      <c r="C17" s="85" t="s">
        <v>31</v>
      </c>
      <c r="D17" s="85" t="s">
        <v>32</v>
      </c>
      <c r="E17" s="87" t="s">
        <v>33</v>
      </c>
      <c r="F17" s="142">
        <v>192</v>
      </c>
      <c r="G17" s="141">
        <v>83.61</v>
      </c>
      <c r="H17" s="141">
        <f>TRUNC(TRUNC(G17 * J7, 2) + G17, 2)</f>
        <v>105.54</v>
      </c>
      <c r="I17" s="141">
        <f t="shared" si="0"/>
        <v>20263.68</v>
      </c>
      <c r="J17" s="151">
        <f>I17 / J738</f>
        <v>1.2584391089305549E-2</v>
      </c>
    </row>
    <row r="18" spans="1:10" ht="24" customHeight="1">
      <c r="A18" s="111" t="s">
        <v>34</v>
      </c>
      <c r="B18" s="85" t="s">
        <v>35</v>
      </c>
      <c r="C18" s="85" t="s">
        <v>31</v>
      </c>
      <c r="D18" s="85" t="s">
        <v>36</v>
      </c>
      <c r="E18" s="87" t="s">
        <v>33</v>
      </c>
      <c r="F18" s="142">
        <v>792</v>
      </c>
      <c r="G18" s="141">
        <v>38.869999999999997</v>
      </c>
      <c r="H18" s="141">
        <f>TRUNC(TRUNC(G18 * J7, 2) + G18, 2)</f>
        <v>49.06</v>
      </c>
      <c r="I18" s="141">
        <f t="shared" si="0"/>
        <v>38855.519999999997</v>
      </c>
      <c r="J18" s="151">
        <f>I18 / J738</f>
        <v>2.4130516256589796E-2</v>
      </c>
    </row>
    <row r="19" spans="1:10" ht="24" customHeight="1">
      <c r="A19" s="147" t="s">
        <v>37</v>
      </c>
      <c r="B19" s="146" t="s">
        <v>11</v>
      </c>
      <c r="C19" s="146"/>
      <c r="D19" s="146" t="s">
        <v>38</v>
      </c>
      <c r="E19" s="145"/>
      <c r="F19" s="144">
        <v>1</v>
      </c>
      <c r="G19" s="143" t="s">
        <v>13</v>
      </c>
      <c r="H19" s="143">
        <f>I20 + I23 + I30 + I33 + I36</f>
        <v>58044.67</v>
      </c>
      <c r="I19" s="143">
        <f t="shared" si="0"/>
        <v>58044.67</v>
      </c>
      <c r="J19" s="150">
        <f>I19 / J738</f>
        <v>3.6047589970315416E-2</v>
      </c>
    </row>
    <row r="20" spans="1:10" ht="24" customHeight="1">
      <c r="A20" s="147" t="s">
        <v>39</v>
      </c>
      <c r="B20" s="146" t="s">
        <v>11</v>
      </c>
      <c r="C20" s="146"/>
      <c r="D20" s="146" t="s">
        <v>40</v>
      </c>
      <c r="E20" s="145"/>
      <c r="F20" s="144">
        <v>1</v>
      </c>
      <c r="G20" s="143" t="s">
        <v>13</v>
      </c>
      <c r="H20" s="143">
        <f>I21</f>
        <v>1239.8399999999999</v>
      </c>
      <c r="I20" s="143">
        <f t="shared" si="0"/>
        <v>1239.8399999999999</v>
      </c>
      <c r="J20" s="150">
        <f>I20 / J738</f>
        <v>7.6998015405714028E-4</v>
      </c>
    </row>
    <row r="21" spans="1:10" ht="24" customHeight="1">
      <c r="A21" s="147" t="s">
        <v>41</v>
      </c>
      <c r="B21" s="146" t="s">
        <v>11</v>
      </c>
      <c r="C21" s="146"/>
      <c r="D21" s="146" t="s">
        <v>40</v>
      </c>
      <c r="E21" s="145"/>
      <c r="F21" s="144">
        <v>1</v>
      </c>
      <c r="G21" s="143" t="s">
        <v>13</v>
      </c>
      <c r="H21" s="143">
        <f>I22</f>
        <v>1239.8399999999999</v>
      </c>
      <c r="I21" s="143">
        <f t="shared" si="0"/>
        <v>1239.8399999999999</v>
      </c>
      <c r="J21" s="150">
        <f>I21 / J738</f>
        <v>7.6998015405714028E-4</v>
      </c>
    </row>
    <row r="22" spans="1:10" ht="78" customHeight="1">
      <c r="A22" s="111" t="s">
        <v>42</v>
      </c>
      <c r="B22" s="85" t="s">
        <v>43</v>
      </c>
      <c r="C22" s="85" t="s">
        <v>44</v>
      </c>
      <c r="D22" s="85" t="s">
        <v>45</v>
      </c>
      <c r="E22" s="87" t="s">
        <v>46</v>
      </c>
      <c r="F22" s="142">
        <v>1</v>
      </c>
      <c r="G22" s="141">
        <v>982.13</v>
      </c>
      <c r="H22" s="141">
        <f>TRUNC(TRUNC(G22 * J7, 2) + G22, 2)</f>
        <v>1239.8399999999999</v>
      </c>
      <c r="I22" s="141">
        <f t="shared" si="0"/>
        <v>1239.8399999999999</v>
      </c>
      <c r="J22" s="151">
        <f>I22 / J738</f>
        <v>7.6998015405714028E-4</v>
      </c>
    </row>
    <row r="23" spans="1:10" ht="24" customHeight="1">
      <c r="A23" s="147" t="s">
        <v>47</v>
      </c>
      <c r="B23" s="146" t="s">
        <v>11</v>
      </c>
      <c r="C23" s="146"/>
      <c r="D23" s="146" t="s">
        <v>48</v>
      </c>
      <c r="E23" s="145"/>
      <c r="F23" s="144">
        <v>1</v>
      </c>
      <c r="G23" s="143" t="s">
        <v>13</v>
      </c>
      <c r="H23" s="143">
        <f>I24</f>
        <v>39099.75</v>
      </c>
      <c r="I23" s="143">
        <f t="shared" si="0"/>
        <v>39099.75</v>
      </c>
      <c r="J23" s="150">
        <f>I23 / J738</f>
        <v>2.4282190870270094E-2</v>
      </c>
    </row>
    <row r="24" spans="1:10" ht="24" customHeight="1">
      <c r="A24" s="147" t="s">
        <v>49</v>
      </c>
      <c r="B24" s="146" t="s">
        <v>11</v>
      </c>
      <c r="C24" s="146"/>
      <c r="D24" s="146" t="s">
        <v>48</v>
      </c>
      <c r="E24" s="145"/>
      <c r="F24" s="144">
        <v>1</v>
      </c>
      <c r="G24" s="143" t="s">
        <v>13</v>
      </c>
      <c r="H24" s="143">
        <f>I25 + I26 + I27 + I28 + I29</f>
        <v>39099.75</v>
      </c>
      <c r="I24" s="143">
        <f t="shared" si="0"/>
        <v>39099.75</v>
      </c>
      <c r="J24" s="150">
        <f>I24 / J738</f>
        <v>2.4282190870270094E-2</v>
      </c>
    </row>
    <row r="25" spans="1:10" ht="65.099999999999994" customHeight="1">
      <c r="A25" s="111" t="s">
        <v>50</v>
      </c>
      <c r="B25" s="85" t="s">
        <v>51</v>
      </c>
      <c r="C25" s="85" t="s">
        <v>44</v>
      </c>
      <c r="D25" s="85" t="s">
        <v>52</v>
      </c>
      <c r="E25" s="87" t="s">
        <v>46</v>
      </c>
      <c r="F25" s="142">
        <v>1</v>
      </c>
      <c r="G25" s="141">
        <v>7545.31</v>
      </c>
      <c r="H25" s="141">
        <f>TRUNC(TRUNC(G25 * J7, 2) + G25, 2)</f>
        <v>9525.19</v>
      </c>
      <c r="I25" s="141">
        <f t="shared" si="0"/>
        <v>9525.19</v>
      </c>
      <c r="J25" s="151">
        <f>I25 / J738</f>
        <v>5.9154465605429189E-3</v>
      </c>
    </row>
    <row r="26" spans="1:10" ht="51.95" customHeight="1">
      <c r="A26" s="111" t="s">
        <v>53</v>
      </c>
      <c r="B26" s="85" t="s">
        <v>54</v>
      </c>
      <c r="C26" s="85" t="s">
        <v>44</v>
      </c>
      <c r="D26" s="85" t="s">
        <v>55</v>
      </c>
      <c r="E26" s="87" t="s">
        <v>46</v>
      </c>
      <c r="F26" s="142">
        <v>1</v>
      </c>
      <c r="G26" s="141">
        <v>5590.9</v>
      </c>
      <c r="H26" s="141">
        <f>TRUNC(TRUNC(G26 * J7, 2) + G26, 2)</f>
        <v>7057.95</v>
      </c>
      <c r="I26" s="141">
        <f t="shared" si="0"/>
        <v>7057.95</v>
      </c>
      <c r="J26" s="151">
        <f>I26 / J738</f>
        <v>4.3832118888950137E-3</v>
      </c>
    </row>
    <row r="27" spans="1:10" ht="51.95" customHeight="1">
      <c r="A27" s="111" t="s">
        <v>56</v>
      </c>
      <c r="B27" s="85" t="s">
        <v>57</v>
      </c>
      <c r="C27" s="85" t="s">
        <v>44</v>
      </c>
      <c r="D27" s="85" t="s">
        <v>58</v>
      </c>
      <c r="E27" s="87" t="s">
        <v>46</v>
      </c>
      <c r="F27" s="142">
        <v>1</v>
      </c>
      <c r="G27" s="141">
        <v>6988.06</v>
      </c>
      <c r="H27" s="141">
        <f>TRUNC(TRUNC(G27 * J7, 2) + G27, 2)</f>
        <v>8821.7199999999993</v>
      </c>
      <c r="I27" s="141">
        <f t="shared" si="0"/>
        <v>8821.7199999999993</v>
      </c>
      <c r="J27" s="151">
        <f>I27 / J738</f>
        <v>5.478569270751835E-3</v>
      </c>
    </row>
    <row r="28" spans="1:10" ht="51.95" customHeight="1">
      <c r="A28" s="111" t="s">
        <v>59</v>
      </c>
      <c r="B28" s="85" t="s">
        <v>60</v>
      </c>
      <c r="C28" s="85" t="s">
        <v>44</v>
      </c>
      <c r="D28" s="85" t="s">
        <v>61</v>
      </c>
      <c r="E28" s="87" t="s">
        <v>46</v>
      </c>
      <c r="F28" s="142">
        <v>1</v>
      </c>
      <c r="G28" s="141">
        <v>10276.11</v>
      </c>
      <c r="H28" s="141">
        <f>TRUNC(TRUNC(G28 * J7, 2) + G28, 2)</f>
        <v>12972.56</v>
      </c>
      <c r="I28" s="141">
        <f t="shared" si="0"/>
        <v>12972.56</v>
      </c>
      <c r="J28" s="151">
        <f>I28 / J738</f>
        <v>8.0563731992156218E-3</v>
      </c>
    </row>
    <row r="29" spans="1:10" ht="26.1" customHeight="1">
      <c r="A29" s="111" t="s">
        <v>62</v>
      </c>
      <c r="B29" s="85" t="s">
        <v>63</v>
      </c>
      <c r="C29" s="85" t="s">
        <v>44</v>
      </c>
      <c r="D29" s="85" t="s">
        <v>64</v>
      </c>
      <c r="E29" s="87" t="s">
        <v>46</v>
      </c>
      <c r="F29" s="142">
        <v>1</v>
      </c>
      <c r="G29" s="141">
        <v>572.19000000000005</v>
      </c>
      <c r="H29" s="141">
        <f>TRUNC(TRUNC(G29 * J7, 2) + G29, 2)</f>
        <v>722.33</v>
      </c>
      <c r="I29" s="141">
        <f t="shared" si="0"/>
        <v>722.33</v>
      </c>
      <c r="J29" s="151">
        <f>I29 / J738</f>
        <v>4.4858995086470365E-4</v>
      </c>
    </row>
    <row r="30" spans="1:10" ht="24" customHeight="1">
      <c r="A30" s="147" t="s">
        <v>65</v>
      </c>
      <c r="B30" s="146" t="s">
        <v>11</v>
      </c>
      <c r="C30" s="146"/>
      <c r="D30" s="146" t="s">
        <v>66</v>
      </c>
      <c r="E30" s="145"/>
      <c r="F30" s="144">
        <v>1</v>
      </c>
      <c r="G30" s="143" t="s">
        <v>13</v>
      </c>
      <c r="H30" s="143">
        <f>I31</f>
        <v>13391.07</v>
      </c>
      <c r="I30" s="143">
        <f t="shared" si="0"/>
        <v>13391.07</v>
      </c>
      <c r="J30" s="150">
        <f>I30 / J738</f>
        <v>8.3162812472496045E-3</v>
      </c>
    </row>
    <row r="31" spans="1:10" ht="24" customHeight="1">
      <c r="A31" s="147" t="s">
        <v>67</v>
      </c>
      <c r="B31" s="146" t="s">
        <v>11</v>
      </c>
      <c r="C31" s="146"/>
      <c r="D31" s="146" t="s">
        <v>66</v>
      </c>
      <c r="E31" s="145"/>
      <c r="F31" s="144">
        <v>1</v>
      </c>
      <c r="G31" s="143" t="s">
        <v>13</v>
      </c>
      <c r="H31" s="143">
        <f>I32</f>
        <v>13391.07</v>
      </c>
      <c r="I31" s="143">
        <f t="shared" si="0"/>
        <v>13391.07</v>
      </c>
      <c r="J31" s="150">
        <f>I31 / J738</f>
        <v>8.3162812472496045E-3</v>
      </c>
    </row>
    <row r="32" spans="1:10" ht="65.099999999999994" customHeight="1">
      <c r="A32" s="111" t="s">
        <v>68</v>
      </c>
      <c r="B32" s="85" t="s">
        <v>69</v>
      </c>
      <c r="C32" s="85" t="s">
        <v>44</v>
      </c>
      <c r="D32" s="85" t="s">
        <v>70</v>
      </c>
      <c r="E32" s="87" t="s">
        <v>71</v>
      </c>
      <c r="F32" s="142">
        <v>249.09</v>
      </c>
      <c r="G32" s="141">
        <v>42.59</v>
      </c>
      <c r="H32" s="141">
        <f>TRUNC(TRUNC(G32 * J7, 2) + G32, 2)</f>
        <v>53.76</v>
      </c>
      <c r="I32" s="141">
        <f t="shared" si="0"/>
        <v>13391.07</v>
      </c>
      <c r="J32" s="151">
        <f>I32 / J738</f>
        <v>8.3162812472496045E-3</v>
      </c>
    </row>
    <row r="33" spans="1:10" ht="24" customHeight="1">
      <c r="A33" s="147" t="s">
        <v>72</v>
      </c>
      <c r="B33" s="146" t="s">
        <v>11</v>
      </c>
      <c r="C33" s="146"/>
      <c r="D33" s="146" t="s">
        <v>73</v>
      </c>
      <c r="E33" s="145"/>
      <c r="F33" s="144">
        <v>1</v>
      </c>
      <c r="G33" s="143" t="s">
        <v>13</v>
      </c>
      <c r="H33" s="143">
        <f>I34</f>
        <v>3021.72</v>
      </c>
      <c r="I33" s="143">
        <f t="shared" si="0"/>
        <v>3021.72</v>
      </c>
      <c r="J33" s="150">
        <f>I33 / J738</f>
        <v>1.8765844230848672E-3</v>
      </c>
    </row>
    <row r="34" spans="1:10" ht="24" customHeight="1">
      <c r="A34" s="147" t="s">
        <v>74</v>
      </c>
      <c r="B34" s="146" t="s">
        <v>11</v>
      </c>
      <c r="C34" s="146"/>
      <c r="D34" s="146" t="s">
        <v>73</v>
      </c>
      <c r="E34" s="145"/>
      <c r="F34" s="144">
        <v>1</v>
      </c>
      <c r="G34" s="143" t="s">
        <v>13</v>
      </c>
      <c r="H34" s="143">
        <f>I35</f>
        <v>3021.72</v>
      </c>
      <c r="I34" s="143">
        <f t="shared" si="0"/>
        <v>3021.72</v>
      </c>
      <c r="J34" s="150">
        <f>I34 / J738</f>
        <v>1.8765844230848672E-3</v>
      </c>
    </row>
    <row r="35" spans="1:10" ht="51.95" customHeight="1">
      <c r="A35" s="111" t="s">
        <v>75</v>
      </c>
      <c r="B35" s="85" t="s">
        <v>76</v>
      </c>
      <c r="C35" s="85" t="s">
        <v>44</v>
      </c>
      <c r="D35" s="85" t="s">
        <v>77</v>
      </c>
      <c r="E35" s="87" t="s">
        <v>78</v>
      </c>
      <c r="F35" s="142">
        <v>78</v>
      </c>
      <c r="G35" s="141">
        <v>30.69</v>
      </c>
      <c r="H35" s="141">
        <f>TRUNC(TRUNC(G35 * J7, 2) + G35, 2)</f>
        <v>38.74</v>
      </c>
      <c r="I35" s="141">
        <f t="shared" si="0"/>
        <v>3021.72</v>
      </c>
      <c r="J35" s="151">
        <f>I35 / J738</f>
        <v>1.8765844230848672E-3</v>
      </c>
    </row>
    <row r="36" spans="1:10" ht="24" customHeight="1">
      <c r="A36" s="147" t="s">
        <v>79</v>
      </c>
      <c r="B36" s="146" t="s">
        <v>11</v>
      </c>
      <c r="C36" s="146"/>
      <c r="D36" s="146" t="s">
        <v>80</v>
      </c>
      <c r="E36" s="145"/>
      <c r="F36" s="144">
        <v>1</v>
      </c>
      <c r="G36" s="143" t="s">
        <v>13</v>
      </c>
      <c r="H36" s="143">
        <f>I37</f>
        <v>1292.29</v>
      </c>
      <c r="I36" s="143">
        <f t="shared" si="0"/>
        <v>1292.29</v>
      </c>
      <c r="J36" s="150">
        <f>I36 / J738</f>
        <v>8.0255327565371482E-4</v>
      </c>
    </row>
    <row r="37" spans="1:10" ht="24" customHeight="1">
      <c r="A37" s="147" t="s">
        <v>81</v>
      </c>
      <c r="B37" s="146" t="s">
        <v>11</v>
      </c>
      <c r="C37" s="146"/>
      <c r="D37" s="146" t="s">
        <v>80</v>
      </c>
      <c r="E37" s="145"/>
      <c r="F37" s="144">
        <v>1</v>
      </c>
      <c r="G37" s="143" t="s">
        <v>13</v>
      </c>
      <c r="H37" s="143">
        <f>I38</f>
        <v>1292.29</v>
      </c>
      <c r="I37" s="143">
        <f t="shared" si="0"/>
        <v>1292.29</v>
      </c>
      <c r="J37" s="150">
        <f>I37 / J738</f>
        <v>8.0255327565371482E-4</v>
      </c>
    </row>
    <row r="38" spans="1:10" ht="39" customHeight="1">
      <c r="A38" s="111" t="s">
        <v>82</v>
      </c>
      <c r="B38" s="85" t="s">
        <v>83</v>
      </c>
      <c r="C38" s="85" t="s">
        <v>44</v>
      </c>
      <c r="D38" s="85" t="s">
        <v>84</v>
      </c>
      <c r="E38" s="87" t="s">
        <v>71</v>
      </c>
      <c r="F38" s="142">
        <v>615.38</v>
      </c>
      <c r="G38" s="141">
        <v>1.67</v>
      </c>
      <c r="H38" s="141">
        <f>TRUNC(TRUNC(G38 * J7, 2) + G38, 2)</f>
        <v>2.1</v>
      </c>
      <c r="I38" s="141">
        <f t="shared" si="0"/>
        <v>1292.29</v>
      </c>
      <c r="J38" s="151">
        <f>I38 / J738</f>
        <v>8.0255327565371482E-4</v>
      </c>
    </row>
    <row r="39" spans="1:10" ht="24" customHeight="1">
      <c r="A39" s="147" t="s">
        <v>85</v>
      </c>
      <c r="B39" s="146" t="s">
        <v>11</v>
      </c>
      <c r="C39" s="146"/>
      <c r="D39" s="146" t="s">
        <v>86</v>
      </c>
      <c r="E39" s="145"/>
      <c r="F39" s="144">
        <v>1</v>
      </c>
      <c r="G39" s="143" t="s">
        <v>13</v>
      </c>
      <c r="H39" s="143">
        <f>I40</f>
        <v>10150.709999999999</v>
      </c>
      <c r="I39" s="143">
        <f t="shared" si="0"/>
        <v>10150.709999999999</v>
      </c>
      <c r="J39" s="150">
        <f>I39 / J738</f>
        <v>6.3039144160450976E-3</v>
      </c>
    </row>
    <row r="40" spans="1:10" ht="24" customHeight="1">
      <c r="A40" s="147" t="s">
        <v>87</v>
      </c>
      <c r="B40" s="146" t="s">
        <v>11</v>
      </c>
      <c r="C40" s="146"/>
      <c r="D40" s="146" t="s">
        <v>86</v>
      </c>
      <c r="E40" s="145"/>
      <c r="F40" s="144">
        <v>1</v>
      </c>
      <c r="G40" s="143" t="s">
        <v>13</v>
      </c>
      <c r="H40" s="143">
        <f>I41 + I44</f>
        <v>10150.710000000001</v>
      </c>
      <c r="I40" s="143">
        <f t="shared" si="0"/>
        <v>10150.709999999999</v>
      </c>
      <c r="J40" s="150">
        <f>I40 / J738</f>
        <v>6.3039144160450976E-3</v>
      </c>
    </row>
    <row r="41" spans="1:10" ht="24" customHeight="1">
      <c r="A41" s="147" t="s">
        <v>88</v>
      </c>
      <c r="B41" s="146" t="s">
        <v>11</v>
      </c>
      <c r="C41" s="146"/>
      <c r="D41" s="146" t="s">
        <v>89</v>
      </c>
      <c r="E41" s="145"/>
      <c r="F41" s="144">
        <v>1</v>
      </c>
      <c r="G41" s="143" t="s">
        <v>13</v>
      </c>
      <c r="H41" s="143">
        <f>I42 + I43</f>
        <v>737.85</v>
      </c>
      <c r="I41" s="143">
        <f t="shared" si="0"/>
        <v>737.85</v>
      </c>
      <c r="J41" s="150">
        <f>I41 / J738</f>
        <v>4.5822836549156424E-4</v>
      </c>
    </row>
    <row r="42" spans="1:10" ht="65.099999999999994" customHeight="1">
      <c r="A42" s="111" t="s">
        <v>90</v>
      </c>
      <c r="B42" s="85" t="s">
        <v>91</v>
      </c>
      <c r="C42" s="85" t="s">
        <v>44</v>
      </c>
      <c r="D42" s="85" t="s">
        <v>92</v>
      </c>
      <c r="E42" s="87" t="s">
        <v>93</v>
      </c>
      <c r="F42" s="142">
        <v>220.6</v>
      </c>
      <c r="G42" s="141">
        <v>2.13</v>
      </c>
      <c r="H42" s="141">
        <f>TRUNC(TRUNC(G42 * J7, 2) + G42, 2)</f>
        <v>2.68</v>
      </c>
      <c r="I42" s="141">
        <f t="shared" si="0"/>
        <v>591.20000000000005</v>
      </c>
      <c r="J42" s="151">
        <f>I42 / J738</f>
        <v>3.6715404171391581E-4</v>
      </c>
    </row>
    <row r="43" spans="1:10" ht="26.1" customHeight="1">
      <c r="A43" s="111" t="s">
        <v>94</v>
      </c>
      <c r="B43" s="85" t="s">
        <v>95</v>
      </c>
      <c r="C43" s="85" t="s">
        <v>44</v>
      </c>
      <c r="D43" s="85" t="s">
        <v>96</v>
      </c>
      <c r="E43" s="87" t="s">
        <v>93</v>
      </c>
      <c r="F43" s="142">
        <v>36.21</v>
      </c>
      <c r="G43" s="141">
        <v>3.21</v>
      </c>
      <c r="H43" s="141">
        <f>TRUNC(TRUNC(G43 * J7, 2) + G43, 2)</f>
        <v>4.05</v>
      </c>
      <c r="I43" s="141">
        <f t="shared" si="0"/>
        <v>146.65</v>
      </c>
      <c r="J43" s="151">
        <f>I43 / J738</f>
        <v>9.1074323777648426E-5</v>
      </c>
    </row>
    <row r="44" spans="1:10" ht="24" customHeight="1">
      <c r="A44" s="147" t="s">
        <v>97</v>
      </c>
      <c r="B44" s="146" t="s">
        <v>11</v>
      </c>
      <c r="C44" s="146"/>
      <c r="D44" s="146" t="s">
        <v>98</v>
      </c>
      <c r="E44" s="145"/>
      <c r="F44" s="144">
        <v>1</v>
      </c>
      <c r="G44" s="143" t="s">
        <v>13</v>
      </c>
      <c r="H44" s="143">
        <f>I45 + I46 + I47</f>
        <v>9412.8599999999988</v>
      </c>
      <c r="I44" s="143">
        <f t="shared" si="0"/>
        <v>9412.86</v>
      </c>
      <c r="J44" s="150">
        <f>I44 / J738</f>
        <v>5.8456860505535346E-3</v>
      </c>
    </row>
    <row r="45" spans="1:10" ht="26.1" customHeight="1">
      <c r="A45" s="111" t="s">
        <v>99</v>
      </c>
      <c r="B45" s="85" t="s">
        <v>100</v>
      </c>
      <c r="C45" s="85" t="s">
        <v>44</v>
      </c>
      <c r="D45" s="85" t="s">
        <v>101</v>
      </c>
      <c r="E45" s="87" t="s">
        <v>93</v>
      </c>
      <c r="F45" s="142">
        <v>246.54</v>
      </c>
      <c r="G45" s="141">
        <v>2.1800000000000002</v>
      </c>
      <c r="H45" s="141">
        <f>TRUNC(TRUNC(G45 * J7, 2) + G45, 2)</f>
        <v>2.75</v>
      </c>
      <c r="I45" s="141">
        <f t="shared" si="0"/>
        <v>677.98</v>
      </c>
      <c r="J45" s="151">
        <f>I45 / J738</f>
        <v>4.2104718741745712E-4</v>
      </c>
    </row>
    <row r="46" spans="1:10" ht="51.95" customHeight="1">
      <c r="A46" s="111" t="s">
        <v>102</v>
      </c>
      <c r="B46" s="85" t="s">
        <v>103</v>
      </c>
      <c r="C46" s="85" t="s">
        <v>44</v>
      </c>
      <c r="D46" s="85" t="s">
        <v>104</v>
      </c>
      <c r="E46" s="87" t="s">
        <v>105</v>
      </c>
      <c r="F46" s="142">
        <v>3698.09</v>
      </c>
      <c r="G46" s="141">
        <v>1.8</v>
      </c>
      <c r="H46" s="141">
        <f>TRUNC(TRUNC(G46 * J7, 2) + G46, 2)</f>
        <v>2.27</v>
      </c>
      <c r="I46" s="141">
        <f t="shared" si="0"/>
        <v>8394.66</v>
      </c>
      <c r="J46" s="151">
        <f>I46 / J738</f>
        <v>5.2133514002268948E-3</v>
      </c>
    </row>
    <row r="47" spans="1:10" ht="26.1" customHeight="1">
      <c r="A47" s="111" t="s">
        <v>106</v>
      </c>
      <c r="B47" s="85" t="s">
        <v>107</v>
      </c>
      <c r="C47" s="85" t="s">
        <v>31</v>
      </c>
      <c r="D47" s="85" t="s">
        <v>108</v>
      </c>
      <c r="E47" s="87" t="s">
        <v>93</v>
      </c>
      <c r="F47" s="142">
        <v>246.54</v>
      </c>
      <c r="G47" s="141">
        <v>1.1000000000000001</v>
      </c>
      <c r="H47" s="141">
        <f>TRUNC(TRUNC(G47 * J7, 2) + G47, 2)</f>
        <v>1.38</v>
      </c>
      <c r="I47" s="141">
        <f t="shared" si="0"/>
        <v>340.22</v>
      </c>
      <c r="J47" s="151">
        <f>I47 / J738</f>
        <v>2.1128746290918207E-4</v>
      </c>
    </row>
    <row r="48" spans="1:10" ht="24" customHeight="1">
      <c r="A48" s="147" t="s">
        <v>109</v>
      </c>
      <c r="B48" s="146" t="s">
        <v>11</v>
      </c>
      <c r="C48" s="146"/>
      <c r="D48" s="146" t="s">
        <v>110</v>
      </c>
      <c r="E48" s="145"/>
      <c r="F48" s="144">
        <v>1</v>
      </c>
      <c r="G48" s="143" t="s">
        <v>13</v>
      </c>
      <c r="H48" s="143">
        <f>I49 + I81 + I105</f>
        <v>294270.39</v>
      </c>
      <c r="I48" s="143">
        <f t="shared" si="0"/>
        <v>294270.39</v>
      </c>
      <c r="J48" s="150">
        <f>I48 / J738</f>
        <v>0.18275129067190507</v>
      </c>
    </row>
    <row r="49" spans="1:10" ht="24" customHeight="1">
      <c r="A49" s="147" t="s">
        <v>111</v>
      </c>
      <c r="B49" s="146" t="s">
        <v>11</v>
      </c>
      <c r="C49" s="146"/>
      <c r="D49" s="146" t="s">
        <v>112</v>
      </c>
      <c r="E49" s="145"/>
      <c r="F49" s="144">
        <v>1</v>
      </c>
      <c r="G49" s="143" t="s">
        <v>13</v>
      </c>
      <c r="H49" s="143">
        <f>I50 + I57 + I69</f>
        <v>129657.69</v>
      </c>
      <c r="I49" s="143">
        <f t="shared" si="0"/>
        <v>129657.69</v>
      </c>
      <c r="J49" s="150">
        <f>I49 / J738</f>
        <v>8.0521557717844999E-2</v>
      </c>
    </row>
    <row r="50" spans="1:10" ht="24" customHeight="1">
      <c r="A50" s="147" t="s">
        <v>113</v>
      </c>
      <c r="B50" s="146" t="s">
        <v>11</v>
      </c>
      <c r="C50" s="146"/>
      <c r="D50" s="146" t="s">
        <v>114</v>
      </c>
      <c r="E50" s="145"/>
      <c r="F50" s="144">
        <v>1</v>
      </c>
      <c r="G50" s="143" t="s">
        <v>13</v>
      </c>
      <c r="H50" s="143">
        <f>I51 + I52 + I53 + I54 + I55 + I56</f>
        <v>2212.14</v>
      </c>
      <c r="I50" s="143">
        <f t="shared" si="0"/>
        <v>2212.14</v>
      </c>
      <c r="J50" s="150">
        <f>I50 / J738</f>
        <v>1.3738094415375872E-3</v>
      </c>
    </row>
    <row r="51" spans="1:10" ht="51.95" customHeight="1">
      <c r="A51" s="111" t="s">
        <v>115</v>
      </c>
      <c r="B51" s="85" t="s">
        <v>116</v>
      </c>
      <c r="C51" s="85" t="s">
        <v>44</v>
      </c>
      <c r="D51" s="85" t="s">
        <v>117</v>
      </c>
      <c r="E51" s="87" t="s">
        <v>93</v>
      </c>
      <c r="F51" s="142">
        <v>1.66</v>
      </c>
      <c r="G51" s="141">
        <v>157.06</v>
      </c>
      <c r="H51" s="141">
        <f>TRUNC(TRUNC(G51 * J7, 2) + G51, 2)</f>
        <v>198.27</v>
      </c>
      <c r="I51" s="141">
        <f t="shared" si="0"/>
        <v>329.12</v>
      </c>
      <c r="J51" s="151">
        <f>I51 / J738</f>
        <v>2.0439400914899183E-4</v>
      </c>
    </row>
    <row r="52" spans="1:10" ht="26.1" customHeight="1">
      <c r="A52" s="111" t="s">
        <v>118</v>
      </c>
      <c r="B52" s="85" t="s">
        <v>119</v>
      </c>
      <c r="C52" s="85" t="s">
        <v>44</v>
      </c>
      <c r="D52" s="85" t="s">
        <v>120</v>
      </c>
      <c r="E52" s="87" t="s">
        <v>121</v>
      </c>
      <c r="F52" s="142">
        <v>75.52</v>
      </c>
      <c r="G52" s="141">
        <v>8.17</v>
      </c>
      <c r="H52" s="141">
        <f>TRUNC(TRUNC(G52 * J7, 2) + G52, 2)</f>
        <v>10.31</v>
      </c>
      <c r="I52" s="141">
        <f t="shared" si="0"/>
        <v>778.61</v>
      </c>
      <c r="J52" s="151">
        <f>I52 / J738</f>
        <v>4.8354162452447899E-4</v>
      </c>
    </row>
    <row r="53" spans="1:10" ht="39" customHeight="1">
      <c r="A53" s="111" t="s">
        <v>122</v>
      </c>
      <c r="B53" s="85" t="s">
        <v>123</v>
      </c>
      <c r="C53" s="85" t="s">
        <v>44</v>
      </c>
      <c r="D53" s="85" t="s">
        <v>124</v>
      </c>
      <c r="E53" s="87" t="s">
        <v>93</v>
      </c>
      <c r="F53" s="142">
        <v>1.66</v>
      </c>
      <c r="G53" s="141">
        <v>487.83</v>
      </c>
      <c r="H53" s="141">
        <f>TRUNC(TRUNC(G53 * J7, 2) + G53, 2)</f>
        <v>615.83000000000004</v>
      </c>
      <c r="I53" s="141">
        <f t="shared" si="0"/>
        <v>1022.27</v>
      </c>
      <c r="J53" s="151">
        <f>I53 / J738</f>
        <v>6.3486225003870885E-4</v>
      </c>
    </row>
    <row r="54" spans="1:10" ht="26.1" customHeight="1">
      <c r="A54" s="111" t="s">
        <v>125</v>
      </c>
      <c r="B54" s="85" t="s">
        <v>100</v>
      </c>
      <c r="C54" s="85" t="s">
        <v>44</v>
      </c>
      <c r="D54" s="85" t="s">
        <v>101</v>
      </c>
      <c r="E54" s="87" t="s">
        <v>93</v>
      </c>
      <c r="F54" s="142">
        <v>2.15</v>
      </c>
      <c r="G54" s="141">
        <v>2.1800000000000002</v>
      </c>
      <c r="H54" s="141">
        <f>TRUNC(TRUNC(G54 * J7, 2) + G54, 2)</f>
        <v>2.75</v>
      </c>
      <c r="I54" s="141">
        <f t="shared" si="0"/>
        <v>5.91</v>
      </c>
      <c r="J54" s="151">
        <f>I54 / J738</f>
        <v>3.6702983533985833E-6</v>
      </c>
    </row>
    <row r="55" spans="1:10" ht="51.95" customHeight="1">
      <c r="A55" s="111" t="s">
        <v>126</v>
      </c>
      <c r="B55" s="85" t="s">
        <v>103</v>
      </c>
      <c r="C55" s="85" t="s">
        <v>44</v>
      </c>
      <c r="D55" s="85" t="s">
        <v>104</v>
      </c>
      <c r="E55" s="87" t="s">
        <v>105</v>
      </c>
      <c r="F55" s="142">
        <v>32.28</v>
      </c>
      <c r="G55" s="141">
        <v>1.8</v>
      </c>
      <c r="H55" s="141">
        <f>TRUNC(TRUNC(G55 * J7, 2) + G55, 2)</f>
        <v>2.27</v>
      </c>
      <c r="I55" s="141">
        <f t="shared" si="0"/>
        <v>73.27</v>
      </c>
      <c r="J55" s="151">
        <f>I55 / J738</f>
        <v>4.5503005135958405E-5</v>
      </c>
    </row>
    <row r="56" spans="1:10" ht="26.1" customHeight="1">
      <c r="A56" s="111" t="s">
        <v>127</v>
      </c>
      <c r="B56" s="85" t="s">
        <v>107</v>
      </c>
      <c r="C56" s="85" t="s">
        <v>31</v>
      </c>
      <c r="D56" s="85" t="s">
        <v>108</v>
      </c>
      <c r="E56" s="87" t="s">
        <v>93</v>
      </c>
      <c r="F56" s="142">
        <v>2.15</v>
      </c>
      <c r="G56" s="141">
        <v>1.1000000000000001</v>
      </c>
      <c r="H56" s="141">
        <f>TRUNC(TRUNC(G56 * J7, 2) + G56, 2)</f>
        <v>1.38</v>
      </c>
      <c r="I56" s="141">
        <f t="shared" si="0"/>
        <v>2.96</v>
      </c>
      <c r="J56" s="151">
        <f>I56 / J738</f>
        <v>1.8382543360507286E-6</v>
      </c>
    </row>
    <row r="57" spans="1:10" ht="24" customHeight="1">
      <c r="A57" s="147" t="s">
        <v>128</v>
      </c>
      <c r="B57" s="146" t="s">
        <v>11</v>
      </c>
      <c r="C57" s="146"/>
      <c r="D57" s="146" t="s">
        <v>129</v>
      </c>
      <c r="E57" s="145"/>
      <c r="F57" s="144">
        <v>1</v>
      </c>
      <c r="G57" s="143" t="s">
        <v>13</v>
      </c>
      <c r="H57" s="143">
        <f>I58 + I59 + I60 + I61 + I62 + I63 + I64 + I65 + I66 + I67 + I68</f>
        <v>80740.84</v>
      </c>
      <c r="I57" s="143">
        <f t="shared" si="0"/>
        <v>80740.84</v>
      </c>
      <c r="J57" s="150">
        <f>I57 / J738</f>
        <v>5.0142634873776383E-2</v>
      </c>
    </row>
    <row r="58" spans="1:10" ht="26.1" customHeight="1">
      <c r="A58" s="111" t="s">
        <v>130</v>
      </c>
      <c r="B58" s="85" t="s">
        <v>131</v>
      </c>
      <c r="C58" s="85" t="s">
        <v>44</v>
      </c>
      <c r="D58" s="85" t="s">
        <v>132</v>
      </c>
      <c r="E58" s="87" t="s">
        <v>93</v>
      </c>
      <c r="F58" s="142">
        <v>315.83999999999997</v>
      </c>
      <c r="G58" s="141">
        <v>48.2</v>
      </c>
      <c r="H58" s="141">
        <f>TRUNC(TRUNC(G58 * J7, 2) + G58, 2)</f>
        <v>60.84</v>
      </c>
      <c r="I58" s="141">
        <f t="shared" si="0"/>
        <v>19215.7</v>
      </c>
      <c r="J58" s="151">
        <f>I58 / J738</f>
        <v>1.1933562109881753E-2</v>
      </c>
    </row>
    <row r="59" spans="1:10" ht="26.1" customHeight="1">
      <c r="A59" s="111" t="s">
        <v>133</v>
      </c>
      <c r="B59" s="85" t="s">
        <v>134</v>
      </c>
      <c r="C59" s="85" t="s">
        <v>44</v>
      </c>
      <c r="D59" s="85" t="s">
        <v>135</v>
      </c>
      <c r="E59" s="87" t="s">
        <v>71</v>
      </c>
      <c r="F59" s="142">
        <v>62.26</v>
      </c>
      <c r="G59" s="141">
        <v>9.1999999999999993</v>
      </c>
      <c r="H59" s="141">
        <f>TRUNC(TRUNC(G59 * J7, 2) + G59, 2)</f>
        <v>11.61</v>
      </c>
      <c r="I59" s="141">
        <f t="shared" si="0"/>
        <v>722.83</v>
      </c>
      <c r="J59" s="151">
        <f>I59 / J738</f>
        <v>4.4890046679984738E-4</v>
      </c>
    </row>
    <row r="60" spans="1:10" ht="26.1" customHeight="1">
      <c r="A60" s="111" t="s">
        <v>136</v>
      </c>
      <c r="B60" s="85" t="s">
        <v>119</v>
      </c>
      <c r="C60" s="85" t="s">
        <v>44</v>
      </c>
      <c r="D60" s="85" t="s">
        <v>120</v>
      </c>
      <c r="E60" s="87" t="s">
        <v>121</v>
      </c>
      <c r="F60" s="142">
        <v>1520.2</v>
      </c>
      <c r="G60" s="141">
        <v>8.17</v>
      </c>
      <c r="H60" s="141">
        <f>TRUNC(TRUNC(G60 * J7, 2) + G60, 2)</f>
        <v>10.31</v>
      </c>
      <c r="I60" s="141">
        <f t="shared" si="0"/>
        <v>15673.26</v>
      </c>
      <c r="J60" s="151">
        <f>I60 / J738</f>
        <v>9.7335939713008249E-3</v>
      </c>
    </row>
    <row r="61" spans="1:10" ht="39" customHeight="1">
      <c r="A61" s="111" t="s">
        <v>137</v>
      </c>
      <c r="B61" s="85" t="s">
        <v>138</v>
      </c>
      <c r="C61" s="85" t="s">
        <v>44</v>
      </c>
      <c r="D61" s="85" t="s">
        <v>139</v>
      </c>
      <c r="E61" s="87" t="s">
        <v>71</v>
      </c>
      <c r="F61" s="142">
        <v>127.6</v>
      </c>
      <c r="G61" s="141">
        <v>42.73</v>
      </c>
      <c r="H61" s="141">
        <f>TRUNC(TRUNC(G61 * J7, 2) + G61, 2)</f>
        <v>53.94</v>
      </c>
      <c r="I61" s="141">
        <f t="shared" si="0"/>
        <v>6882.74</v>
      </c>
      <c r="J61" s="151">
        <f>I61 / J738</f>
        <v>4.2744008949019566E-3</v>
      </c>
    </row>
    <row r="62" spans="1:10" ht="26.1" customHeight="1">
      <c r="A62" s="111" t="s">
        <v>140</v>
      </c>
      <c r="B62" s="85" t="s">
        <v>141</v>
      </c>
      <c r="C62" s="85" t="s">
        <v>44</v>
      </c>
      <c r="D62" s="85" t="s">
        <v>142</v>
      </c>
      <c r="E62" s="87" t="s">
        <v>93</v>
      </c>
      <c r="F62" s="142">
        <v>3.11</v>
      </c>
      <c r="G62" s="141">
        <v>390.67</v>
      </c>
      <c r="H62" s="141">
        <f>TRUNC(TRUNC(G62 * J7, 2) + G62, 2)</f>
        <v>493.18</v>
      </c>
      <c r="I62" s="141">
        <f t="shared" si="0"/>
        <v>1533.78</v>
      </c>
      <c r="J62" s="151">
        <f>I62 / J738</f>
        <v>9.5252626200942108E-4</v>
      </c>
    </row>
    <row r="63" spans="1:10" ht="24" customHeight="1">
      <c r="A63" s="111" t="s">
        <v>143</v>
      </c>
      <c r="B63" s="85" t="s">
        <v>144</v>
      </c>
      <c r="C63" s="85" t="s">
        <v>44</v>
      </c>
      <c r="D63" s="85" t="s">
        <v>145</v>
      </c>
      <c r="E63" s="87" t="s">
        <v>71</v>
      </c>
      <c r="F63" s="142">
        <v>189.86</v>
      </c>
      <c r="G63" s="141">
        <v>19.93</v>
      </c>
      <c r="H63" s="141">
        <f>TRUNC(TRUNC(G63 * J7, 2) + G63, 2)</f>
        <v>25.15</v>
      </c>
      <c r="I63" s="141">
        <f t="shared" si="0"/>
        <v>4774.97</v>
      </c>
      <c r="J63" s="151">
        <f>I63 / J738</f>
        <v>2.9654085496662662E-3</v>
      </c>
    </row>
    <row r="64" spans="1:10" ht="39" customHeight="1">
      <c r="A64" s="111" t="s">
        <v>146</v>
      </c>
      <c r="B64" s="85" t="s">
        <v>123</v>
      </c>
      <c r="C64" s="85" t="s">
        <v>44</v>
      </c>
      <c r="D64" s="85" t="s">
        <v>124</v>
      </c>
      <c r="E64" s="87" t="s">
        <v>93</v>
      </c>
      <c r="F64" s="142">
        <v>31.13</v>
      </c>
      <c r="G64" s="141">
        <v>487.83</v>
      </c>
      <c r="H64" s="141">
        <f>TRUNC(TRUNC(G64 * J7, 2) + G64, 2)</f>
        <v>615.83000000000004</v>
      </c>
      <c r="I64" s="141">
        <f t="shared" si="0"/>
        <v>19170.78</v>
      </c>
      <c r="J64" s="151">
        <f>I64 / J738</f>
        <v>1.190566535826844E-2</v>
      </c>
    </row>
    <row r="65" spans="1:10" ht="26.1" customHeight="1">
      <c r="A65" s="111" t="s">
        <v>147</v>
      </c>
      <c r="B65" s="85" t="s">
        <v>148</v>
      </c>
      <c r="C65" s="85" t="s">
        <v>44</v>
      </c>
      <c r="D65" s="85" t="s">
        <v>149</v>
      </c>
      <c r="E65" s="87" t="s">
        <v>93</v>
      </c>
      <c r="F65" s="142">
        <v>275.44</v>
      </c>
      <c r="G65" s="141">
        <v>30.95</v>
      </c>
      <c r="H65" s="141">
        <f>TRUNC(TRUNC(G65 * J7, 2) + G65, 2)</f>
        <v>39.07</v>
      </c>
      <c r="I65" s="141">
        <f t="shared" si="0"/>
        <v>10761.44</v>
      </c>
      <c r="J65" s="151">
        <f>I65 / J738</f>
        <v>6.6831972101857274E-3</v>
      </c>
    </row>
    <row r="66" spans="1:10" ht="26.1" customHeight="1">
      <c r="A66" s="111" t="s">
        <v>150</v>
      </c>
      <c r="B66" s="85" t="s">
        <v>100</v>
      </c>
      <c r="C66" s="85" t="s">
        <v>44</v>
      </c>
      <c r="D66" s="85" t="s">
        <v>101</v>
      </c>
      <c r="E66" s="87" t="s">
        <v>93</v>
      </c>
      <c r="F66" s="142">
        <v>52.52</v>
      </c>
      <c r="G66" s="141">
        <v>2.1800000000000002</v>
      </c>
      <c r="H66" s="141">
        <f>TRUNC(TRUNC(G66 * J7, 2) + G66, 2)</f>
        <v>2.75</v>
      </c>
      <c r="I66" s="141">
        <f t="shared" si="0"/>
        <v>144.43</v>
      </c>
      <c r="J66" s="151">
        <f>I66 / J738</f>
        <v>8.9695633025610393E-5</v>
      </c>
    </row>
    <row r="67" spans="1:10" ht="51.95" customHeight="1">
      <c r="A67" s="111" t="s">
        <v>151</v>
      </c>
      <c r="B67" s="85" t="s">
        <v>103</v>
      </c>
      <c r="C67" s="85" t="s">
        <v>44</v>
      </c>
      <c r="D67" s="85" t="s">
        <v>104</v>
      </c>
      <c r="E67" s="87" t="s">
        <v>105</v>
      </c>
      <c r="F67" s="142">
        <v>787.86</v>
      </c>
      <c r="G67" s="141">
        <v>1.8</v>
      </c>
      <c r="H67" s="141">
        <f>TRUNC(TRUNC(G67 * J7, 2) + G67, 2)</f>
        <v>2.27</v>
      </c>
      <c r="I67" s="141">
        <f t="shared" si="0"/>
        <v>1788.44</v>
      </c>
      <c r="J67" s="151">
        <f>I67 / J738</f>
        <v>1.1106782380968126E-3</v>
      </c>
    </row>
    <row r="68" spans="1:10" ht="26.1" customHeight="1">
      <c r="A68" s="111" t="s">
        <v>152</v>
      </c>
      <c r="B68" s="85" t="s">
        <v>107</v>
      </c>
      <c r="C68" s="85" t="s">
        <v>31</v>
      </c>
      <c r="D68" s="85" t="s">
        <v>108</v>
      </c>
      <c r="E68" s="87" t="s">
        <v>93</v>
      </c>
      <c r="F68" s="142">
        <v>52.52</v>
      </c>
      <c r="G68" s="141">
        <v>1.1000000000000001</v>
      </c>
      <c r="H68" s="141">
        <f>TRUNC(TRUNC(G68 * J7, 2) + G68, 2)</f>
        <v>1.38</v>
      </c>
      <c r="I68" s="141">
        <f t="shared" si="0"/>
        <v>72.47</v>
      </c>
      <c r="J68" s="151">
        <f>I68 / J738</f>
        <v>4.5006179639728476E-5</v>
      </c>
    </row>
    <row r="69" spans="1:10" ht="24" customHeight="1">
      <c r="A69" s="147" t="s">
        <v>153</v>
      </c>
      <c r="B69" s="146" t="s">
        <v>11</v>
      </c>
      <c r="C69" s="146"/>
      <c r="D69" s="146" t="s">
        <v>154</v>
      </c>
      <c r="E69" s="145"/>
      <c r="F69" s="144">
        <v>1</v>
      </c>
      <c r="G69" s="143" t="s">
        <v>13</v>
      </c>
      <c r="H69" s="143">
        <f>I70 + I71 + I72 + I73 + I74 + I75 + I76 + I77 + I78 + I79 + I80</f>
        <v>46704.710000000006</v>
      </c>
      <c r="I69" s="143">
        <f t="shared" si="0"/>
        <v>46704.71</v>
      </c>
      <c r="J69" s="150">
        <f>I69 / J738</f>
        <v>2.9005113402531021E-2</v>
      </c>
    </row>
    <row r="70" spans="1:10" ht="26.1" customHeight="1">
      <c r="A70" s="111" t="s">
        <v>155</v>
      </c>
      <c r="B70" s="85" t="s">
        <v>131</v>
      </c>
      <c r="C70" s="85" t="s">
        <v>44</v>
      </c>
      <c r="D70" s="85" t="s">
        <v>132</v>
      </c>
      <c r="E70" s="87" t="s">
        <v>93</v>
      </c>
      <c r="F70" s="142">
        <v>68.040000000000006</v>
      </c>
      <c r="G70" s="141">
        <v>48.2</v>
      </c>
      <c r="H70" s="141">
        <f>TRUNC(TRUNC(G70 * J7, 2) + G70, 2)</f>
        <v>60.84</v>
      </c>
      <c r="I70" s="141">
        <f t="shared" si="0"/>
        <v>4139.55</v>
      </c>
      <c r="J70" s="151">
        <f>I70 / J738</f>
        <v>2.570792478648241E-3</v>
      </c>
    </row>
    <row r="71" spans="1:10" ht="26.1" customHeight="1">
      <c r="A71" s="111" t="s">
        <v>156</v>
      </c>
      <c r="B71" s="85" t="s">
        <v>134</v>
      </c>
      <c r="C71" s="85" t="s">
        <v>44</v>
      </c>
      <c r="D71" s="85" t="s">
        <v>135</v>
      </c>
      <c r="E71" s="87" t="s">
        <v>71</v>
      </c>
      <c r="F71" s="142">
        <v>39.200000000000003</v>
      </c>
      <c r="G71" s="141">
        <v>9.1999999999999993</v>
      </c>
      <c r="H71" s="141">
        <f>TRUNC(TRUNC(G71 * J7, 2) + G71, 2)</f>
        <v>11.61</v>
      </c>
      <c r="I71" s="141">
        <f t="shared" si="0"/>
        <v>455.11</v>
      </c>
      <c r="J71" s="151">
        <f>I71 / J738</f>
        <v>2.8263781448650241E-4</v>
      </c>
    </row>
    <row r="72" spans="1:10" ht="39" customHeight="1">
      <c r="A72" s="111" t="s">
        <v>157</v>
      </c>
      <c r="B72" s="85" t="s">
        <v>138</v>
      </c>
      <c r="C72" s="85" t="s">
        <v>44</v>
      </c>
      <c r="D72" s="85" t="s">
        <v>139</v>
      </c>
      <c r="E72" s="87" t="s">
        <v>71</v>
      </c>
      <c r="F72" s="142">
        <v>228.34</v>
      </c>
      <c r="G72" s="141">
        <v>42.73</v>
      </c>
      <c r="H72" s="141">
        <f>TRUNC(TRUNC(G72 * J7, 2) + G72, 2)</f>
        <v>53.94</v>
      </c>
      <c r="I72" s="141">
        <f t="shared" si="0"/>
        <v>12316.65</v>
      </c>
      <c r="J72" s="151">
        <f>I72 / J738</f>
        <v>7.6490321851754072E-3</v>
      </c>
    </row>
    <row r="73" spans="1:10" ht="26.1" customHeight="1">
      <c r="A73" s="111" t="s">
        <v>158</v>
      </c>
      <c r="B73" s="85" t="s">
        <v>141</v>
      </c>
      <c r="C73" s="85" t="s">
        <v>44</v>
      </c>
      <c r="D73" s="85" t="s">
        <v>142</v>
      </c>
      <c r="E73" s="87" t="s">
        <v>93</v>
      </c>
      <c r="F73" s="142">
        <v>1.96</v>
      </c>
      <c r="G73" s="141">
        <v>390.67</v>
      </c>
      <c r="H73" s="141">
        <f>TRUNC(TRUNC(G73 * J7, 2) + G73, 2)</f>
        <v>493.18</v>
      </c>
      <c r="I73" s="141">
        <f t="shared" ref="I73:I136" si="1">TRUNC(F73 * H73,2)</f>
        <v>966.63</v>
      </c>
      <c r="J73" s="151">
        <f>I73 / J738</f>
        <v>6.0030803677591752E-4</v>
      </c>
    </row>
    <row r="74" spans="1:10" ht="24" customHeight="1">
      <c r="A74" s="111" t="s">
        <v>159</v>
      </c>
      <c r="B74" s="85" t="s">
        <v>144</v>
      </c>
      <c r="C74" s="85" t="s">
        <v>44</v>
      </c>
      <c r="D74" s="85" t="s">
        <v>145</v>
      </c>
      <c r="E74" s="87" t="s">
        <v>71</v>
      </c>
      <c r="F74" s="142">
        <v>263.22000000000003</v>
      </c>
      <c r="G74" s="141">
        <v>19.93</v>
      </c>
      <c r="H74" s="141">
        <f>TRUNC(TRUNC(G74 * J7, 2) + G74, 2)</f>
        <v>25.15</v>
      </c>
      <c r="I74" s="141">
        <f t="shared" si="1"/>
        <v>6619.98</v>
      </c>
      <c r="J74" s="151">
        <f>I74 / J738</f>
        <v>4.1112185606652371E-3</v>
      </c>
    </row>
    <row r="75" spans="1:10" ht="26.1" customHeight="1">
      <c r="A75" s="111" t="s">
        <v>160</v>
      </c>
      <c r="B75" s="85" t="s">
        <v>119</v>
      </c>
      <c r="C75" s="85" t="s">
        <v>44</v>
      </c>
      <c r="D75" s="85" t="s">
        <v>120</v>
      </c>
      <c r="E75" s="87" t="s">
        <v>121</v>
      </c>
      <c r="F75" s="142">
        <v>809.4</v>
      </c>
      <c r="G75" s="141">
        <v>8.17</v>
      </c>
      <c r="H75" s="141">
        <f>TRUNC(TRUNC(G75 * J7, 2) + G75, 2)</f>
        <v>10.31</v>
      </c>
      <c r="I75" s="141">
        <f t="shared" si="1"/>
        <v>8344.91</v>
      </c>
      <c r="J75" s="151">
        <f>I75 / J738</f>
        <v>5.1824550646800962E-3</v>
      </c>
    </row>
    <row r="76" spans="1:10" ht="39" customHeight="1">
      <c r="A76" s="111" t="s">
        <v>161</v>
      </c>
      <c r="B76" s="85" t="s">
        <v>123</v>
      </c>
      <c r="C76" s="85" t="s">
        <v>44</v>
      </c>
      <c r="D76" s="85" t="s">
        <v>124</v>
      </c>
      <c r="E76" s="87" t="s">
        <v>93</v>
      </c>
      <c r="F76" s="142">
        <v>17.89</v>
      </c>
      <c r="G76" s="141">
        <v>487.83</v>
      </c>
      <c r="H76" s="141">
        <f>TRUNC(TRUNC(G76 * J7, 2) + G76, 2)</f>
        <v>615.83000000000004</v>
      </c>
      <c r="I76" s="141">
        <f t="shared" si="1"/>
        <v>11017.19</v>
      </c>
      <c r="J76" s="151">
        <f>I76 / J738</f>
        <v>6.8420261110117321E-3</v>
      </c>
    </row>
    <row r="77" spans="1:10" ht="26.1" customHeight="1">
      <c r="A77" s="111" t="s">
        <v>162</v>
      </c>
      <c r="B77" s="85" t="s">
        <v>148</v>
      </c>
      <c r="C77" s="85" t="s">
        <v>44</v>
      </c>
      <c r="D77" s="85" t="s">
        <v>149</v>
      </c>
      <c r="E77" s="87" t="s">
        <v>93</v>
      </c>
      <c r="F77" s="142">
        <v>50.4</v>
      </c>
      <c r="G77" s="141">
        <v>30.95</v>
      </c>
      <c r="H77" s="141">
        <f>TRUNC(TRUNC(G77 * J7, 2) + G77, 2)</f>
        <v>39.07</v>
      </c>
      <c r="I77" s="141">
        <f t="shared" si="1"/>
        <v>1969.12</v>
      </c>
      <c r="J77" s="151">
        <f>I77 / J738</f>
        <v>1.2228862764203413E-3</v>
      </c>
    </row>
    <row r="78" spans="1:10" ht="26.1" customHeight="1">
      <c r="A78" s="111" t="s">
        <v>163</v>
      </c>
      <c r="B78" s="85" t="s">
        <v>100</v>
      </c>
      <c r="C78" s="85" t="s">
        <v>44</v>
      </c>
      <c r="D78" s="85" t="s">
        <v>101</v>
      </c>
      <c r="E78" s="87" t="s">
        <v>93</v>
      </c>
      <c r="F78" s="142">
        <v>22.93</v>
      </c>
      <c r="G78" s="141">
        <v>2.1800000000000002</v>
      </c>
      <c r="H78" s="141">
        <f>TRUNC(TRUNC(G78 * J7, 2) + G78, 2)</f>
        <v>2.75</v>
      </c>
      <c r="I78" s="141">
        <f t="shared" si="1"/>
        <v>63.05</v>
      </c>
      <c r="J78" s="151">
        <f>I78 / J738</f>
        <v>3.9156059421621089E-5</v>
      </c>
    </row>
    <row r="79" spans="1:10" ht="51.95" customHeight="1">
      <c r="A79" s="111" t="s">
        <v>164</v>
      </c>
      <c r="B79" s="85" t="s">
        <v>103</v>
      </c>
      <c r="C79" s="85" t="s">
        <v>44</v>
      </c>
      <c r="D79" s="85" t="s">
        <v>104</v>
      </c>
      <c r="E79" s="87" t="s">
        <v>105</v>
      </c>
      <c r="F79" s="142">
        <v>344</v>
      </c>
      <c r="G79" s="141">
        <v>1.8</v>
      </c>
      <c r="H79" s="141">
        <f>TRUNC(TRUNC(G79 * J7, 2) + G79, 2)</f>
        <v>2.27</v>
      </c>
      <c r="I79" s="141">
        <f t="shared" si="1"/>
        <v>780.88</v>
      </c>
      <c r="J79" s="151">
        <f>I79 / J738</f>
        <v>4.8495136687003138E-4</v>
      </c>
    </row>
    <row r="80" spans="1:10" ht="26.1" customHeight="1">
      <c r="A80" s="111" t="s">
        <v>165</v>
      </c>
      <c r="B80" s="85" t="s">
        <v>107</v>
      </c>
      <c r="C80" s="85" t="s">
        <v>31</v>
      </c>
      <c r="D80" s="85" t="s">
        <v>108</v>
      </c>
      <c r="E80" s="87" t="s">
        <v>93</v>
      </c>
      <c r="F80" s="142">
        <v>22.93</v>
      </c>
      <c r="G80" s="141">
        <v>1.1000000000000001</v>
      </c>
      <c r="H80" s="141">
        <f>TRUNC(TRUNC(G80 * J7, 2) + G80, 2)</f>
        <v>1.38</v>
      </c>
      <c r="I80" s="141">
        <f t="shared" si="1"/>
        <v>31.64</v>
      </c>
      <c r="J80" s="151">
        <f>I80 / J738</f>
        <v>1.9649448375893598E-5</v>
      </c>
    </row>
    <row r="81" spans="1:10" ht="24" customHeight="1">
      <c r="A81" s="147" t="s">
        <v>166</v>
      </c>
      <c r="B81" s="146" t="s">
        <v>11</v>
      </c>
      <c r="C81" s="146"/>
      <c r="D81" s="146" t="s">
        <v>167</v>
      </c>
      <c r="E81" s="145"/>
      <c r="F81" s="144">
        <v>1</v>
      </c>
      <c r="G81" s="143" t="s">
        <v>13</v>
      </c>
      <c r="H81" s="143">
        <f>I82 + I89 + I94 + I99 + I103</f>
        <v>161413.87000000002</v>
      </c>
      <c r="I81" s="143">
        <f t="shared" si="1"/>
        <v>161413.87</v>
      </c>
      <c r="J81" s="150">
        <f>I81 / J738</f>
        <v>0.10024315757642858</v>
      </c>
    </row>
    <row r="82" spans="1:10" ht="24" customHeight="1">
      <c r="A82" s="147" t="s">
        <v>168</v>
      </c>
      <c r="B82" s="146" t="s">
        <v>11</v>
      </c>
      <c r="C82" s="146"/>
      <c r="D82" s="146" t="s">
        <v>169</v>
      </c>
      <c r="E82" s="145"/>
      <c r="F82" s="144">
        <v>1</v>
      </c>
      <c r="G82" s="143" t="s">
        <v>13</v>
      </c>
      <c r="H82" s="143">
        <f>I83 + I84 + I85 + I86 + I87 + I88</f>
        <v>36506.57</v>
      </c>
      <c r="I82" s="143">
        <f t="shared" si="1"/>
        <v>36506.57</v>
      </c>
      <c r="J82" s="150">
        <f>I82 / J738</f>
        <v>2.2671743444878191E-2</v>
      </c>
    </row>
    <row r="83" spans="1:10" ht="39" customHeight="1">
      <c r="A83" s="111" t="s">
        <v>170</v>
      </c>
      <c r="B83" s="85" t="s">
        <v>171</v>
      </c>
      <c r="C83" s="85" t="s">
        <v>44</v>
      </c>
      <c r="D83" s="85" t="s">
        <v>172</v>
      </c>
      <c r="E83" s="87" t="s">
        <v>93</v>
      </c>
      <c r="F83" s="142">
        <v>20.79</v>
      </c>
      <c r="G83" s="141">
        <v>497.76</v>
      </c>
      <c r="H83" s="141">
        <f>TRUNC(TRUNC(G83 * J7, 2) + G83, 2)</f>
        <v>628.37</v>
      </c>
      <c r="I83" s="141">
        <f t="shared" si="1"/>
        <v>13063.81</v>
      </c>
      <c r="J83" s="151">
        <f>I83 / J738</f>
        <v>8.1130423573793475E-3</v>
      </c>
    </row>
    <row r="84" spans="1:10" ht="26.1" customHeight="1">
      <c r="A84" s="111" t="s">
        <v>173</v>
      </c>
      <c r="B84" s="85" t="s">
        <v>119</v>
      </c>
      <c r="C84" s="85" t="s">
        <v>44</v>
      </c>
      <c r="D84" s="85" t="s">
        <v>120</v>
      </c>
      <c r="E84" s="87" t="s">
        <v>121</v>
      </c>
      <c r="F84" s="142">
        <v>1098.2</v>
      </c>
      <c r="G84" s="141">
        <v>8.17</v>
      </c>
      <c r="H84" s="141">
        <f>TRUNC(TRUNC(G84 * J7, 2) + G84, 2)</f>
        <v>10.31</v>
      </c>
      <c r="I84" s="141">
        <f t="shared" si="1"/>
        <v>11322.44</v>
      </c>
      <c r="J84" s="151">
        <f>I84 / J738</f>
        <v>7.0315960894169636E-3</v>
      </c>
    </row>
    <row r="85" spans="1:10" ht="39" customHeight="1">
      <c r="A85" s="111" t="s">
        <v>174</v>
      </c>
      <c r="B85" s="85" t="s">
        <v>175</v>
      </c>
      <c r="C85" s="85" t="s">
        <v>44</v>
      </c>
      <c r="D85" s="85" t="s">
        <v>176</v>
      </c>
      <c r="E85" s="87" t="s">
        <v>71</v>
      </c>
      <c r="F85" s="142">
        <v>235.93</v>
      </c>
      <c r="G85" s="141">
        <v>37.799999999999997</v>
      </c>
      <c r="H85" s="141">
        <f>TRUNC(TRUNC(G85 * J7, 2) + G85, 2)</f>
        <v>47.71</v>
      </c>
      <c r="I85" s="141">
        <f t="shared" si="1"/>
        <v>11256.22</v>
      </c>
      <c r="J85" s="151">
        <f>I85 / J738</f>
        <v>6.9904713589665308E-3</v>
      </c>
    </row>
    <row r="86" spans="1:10" ht="51.95" customHeight="1">
      <c r="A86" s="111" t="s">
        <v>177</v>
      </c>
      <c r="B86" s="85" t="s">
        <v>178</v>
      </c>
      <c r="C86" s="85" t="s">
        <v>44</v>
      </c>
      <c r="D86" s="85" t="s">
        <v>179</v>
      </c>
      <c r="E86" s="87" t="s">
        <v>71</v>
      </c>
      <c r="F86" s="142">
        <v>40.119999999999997</v>
      </c>
      <c r="G86" s="141">
        <v>3.51</v>
      </c>
      <c r="H86" s="141">
        <f>TRUNC(TRUNC(G86 * J7, 2) + G86, 2)</f>
        <v>4.43</v>
      </c>
      <c r="I86" s="141">
        <f t="shared" si="1"/>
        <v>177.73</v>
      </c>
      <c r="J86" s="151">
        <f>I86 / J738</f>
        <v>1.1037599430618108E-4</v>
      </c>
    </row>
    <row r="87" spans="1:10" ht="39" customHeight="1">
      <c r="A87" s="111" t="s">
        <v>180</v>
      </c>
      <c r="B87" s="85" t="s">
        <v>181</v>
      </c>
      <c r="C87" s="85" t="s">
        <v>44</v>
      </c>
      <c r="D87" s="85" t="s">
        <v>182</v>
      </c>
      <c r="E87" s="87" t="s">
        <v>183</v>
      </c>
      <c r="F87" s="142">
        <v>6.9</v>
      </c>
      <c r="G87" s="141">
        <v>12.71</v>
      </c>
      <c r="H87" s="141">
        <f>TRUNC(TRUNC(G87 * J7, 2) + G87, 2)</f>
        <v>16.04</v>
      </c>
      <c r="I87" s="141">
        <f t="shared" si="1"/>
        <v>110.67</v>
      </c>
      <c r="J87" s="151">
        <f>I87 / J738</f>
        <v>6.8729597084707481E-5</v>
      </c>
    </row>
    <row r="88" spans="1:10" ht="39" customHeight="1">
      <c r="A88" s="111" t="s">
        <v>184</v>
      </c>
      <c r="B88" s="85" t="s">
        <v>185</v>
      </c>
      <c r="C88" s="85" t="s">
        <v>44</v>
      </c>
      <c r="D88" s="85" t="s">
        <v>186</v>
      </c>
      <c r="E88" s="87" t="s">
        <v>183</v>
      </c>
      <c r="F88" s="142">
        <v>33.22</v>
      </c>
      <c r="G88" s="141">
        <v>13.73</v>
      </c>
      <c r="H88" s="141">
        <f>TRUNC(TRUNC(G88 * J7, 2) + G88, 2)</f>
        <v>17.329999999999998</v>
      </c>
      <c r="I88" s="141">
        <f t="shared" si="1"/>
        <v>575.70000000000005</v>
      </c>
      <c r="J88" s="151">
        <f>I88 / J738</f>
        <v>3.5752804772446102E-4</v>
      </c>
    </row>
    <row r="89" spans="1:10" ht="24" customHeight="1">
      <c r="A89" s="147" t="s">
        <v>187</v>
      </c>
      <c r="B89" s="146" t="s">
        <v>11</v>
      </c>
      <c r="C89" s="146"/>
      <c r="D89" s="146" t="s">
        <v>188</v>
      </c>
      <c r="E89" s="145"/>
      <c r="F89" s="144">
        <v>1</v>
      </c>
      <c r="G89" s="143" t="s">
        <v>13</v>
      </c>
      <c r="H89" s="143">
        <f>I90 + I91 + I92 + I93</f>
        <v>53838.63</v>
      </c>
      <c r="I89" s="143">
        <f t="shared" si="1"/>
        <v>53838.63</v>
      </c>
      <c r="J89" s="150">
        <f>I89 / J738</f>
        <v>3.3435505082611769E-2</v>
      </c>
    </row>
    <row r="90" spans="1:10" ht="39" customHeight="1">
      <c r="A90" s="111" t="s">
        <v>189</v>
      </c>
      <c r="B90" s="85" t="s">
        <v>171</v>
      </c>
      <c r="C90" s="85" t="s">
        <v>44</v>
      </c>
      <c r="D90" s="85" t="s">
        <v>172</v>
      </c>
      <c r="E90" s="87" t="s">
        <v>93</v>
      </c>
      <c r="F90" s="142">
        <v>17.12</v>
      </c>
      <c r="G90" s="141">
        <v>497.76</v>
      </c>
      <c r="H90" s="141">
        <f>TRUNC(TRUNC(G90 * J7, 2) + G90, 2)</f>
        <v>628.37</v>
      </c>
      <c r="I90" s="141">
        <f t="shared" si="1"/>
        <v>10757.69</v>
      </c>
      <c r="J90" s="151">
        <f>I90 / J738</f>
        <v>6.6808683406721497E-3</v>
      </c>
    </row>
    <row r="91" spans="1:10" ht="26.1" customHeight="1">
      <c r="A91" s="111" t="s">
        <v>190</v>
      </c>
      <c r="B91" s="85" t="s">
        <v>119</v>
      </c>
      <c r="C91" s="85" t="s">
        <v>44</v>
      </c>
      <c r="D91" s="85" t="s">
        <v>120</v>
      </c>
      <c r="E91" s="87" t="s">
        <v>121</v>
      </c>
      <c r="F91" s="142">
        <v>2141</v>
      </c>
      <c r="G91" s="141">
        <v>8.17</v>
      </c>
      <c r="H91" s="141">
        <f>TRUNC(TRUNC(G91 * J7, 2) + G91, 2)</f>
        <v>10.31</v>
      </c>
      <c r="I91" s="141">
        <f t="shared" si="1"/>
        <v>22073.71</v>
      </c>
      <c r="J91" s="151">
        <f>I91 / J738</f>
        <v>1.3708477405481867E-2</v>
      </c>
    </row>
    <row r="92" spans="1:10" ht="39" customHeight="1">
      <c r="A92" s="111" t="s">
        <v>191</v>
      </c>
      <c r="B92" s="85" t="s">
        <v>192</v>
      </c>
      <c r="C92" s="85" t="s">
        <v>44</v>
      </c>
      <c r="D92" s="85" t="s">
        <v>193</v>
      </c>
      <c r="E92" s="87" t="s">
        <v>71</v>
      </c>
      <c r="F92" s="142">
        <v>348.1</v>
      </c>
      <c r="G92" s="141">
        <v>40.659999999999997</v>
      </c>
      <c r="H92" s="141">
        <f>TRUNC(TRUNC(G92 * J7, 2) + G92, 2)</f>
        <v>51.32</v>
      </c>
      <c r="I92" s="141">
        <f t="shared" si="1"/>
        <v>17864.490000000002</v>
      </c>
      <c r="J92" s="151">
        <f>I92 / J738</f>
        <v>1.1094417636430704E-2</v>
      </c>
    </row>
    <row r="93" spans="1:10" ht="24" customHeight="1">
      <c r="A93" s="111" t="s">
        <v>194</v>
      </c>
      <c r="B93" s="85" t="s">
        <v>144</v>
      </c>
      <c r="C93" s="85" t="s">
        <v>44</v>
      </c>
      <c r="D93" s="85" t="s">
        <v>145</v>
      </c>
      <c r="E93" s="87" t="s">
        <v>71</v>
      </c>
      <c r="F93" s="142">
        <v>124.96</v>
      </c>
      <c r="G93" s="141">
        <v>19.93</v>
      </c>
      <c r="H93" s="141">
        <f>TRUNC(TRUNC(G93 * J7, 2) + G93, 2)</f>
        <v>25.15</v>
      </c>
      <c r="I93" s="141">
        <f t="shared" si="1"/>
        <v>3142.74</v>
      </c>
      <c r="J93" s="151">
        <f>I93 / J738</f>
        <v>1.9517417000270495E-3</v>
      </c>
    </row>
    <row r="94" spans="1:10" ht="24" customHeight="1">
      <c r="A94" s="147" t="s">
        <v>195</v>
      </c>
      <c r="B94" s="146" t="s">
        <v>11</v>
      </c>
      <c r="C94" s="146"/>
      <c r="D94" s="146" t="s">
        <v>196</v>
      </c>
      <c r="E94" s="145"/>
      <c r="F94" s="144">
        <v>1</v>
      </c>
      <c r="G94" s="143" t="s">
        <v>13</v>
      </c>
      <c r="H94" s="143">
        <f>I95 + I96 + I97 + I98</f>
        <v>53859.24</v>
      </c>
      <c r="I94" s="143">
        <f t="shared" si="1"/>
        <v>53859.24</v>
      </c>
      <c r="J94" s="150">
        <f>I94 / J738</f>
        <v>3.3448304549458394E-2</v>
      </c>
    </row>
    <row r="95" spans="1:10" ht="39" customHeight="1">
      <c r="A95" s="111" t="s">
        <v>197</v>
      </c>
      <c r="B95" s="85" t="s">
        <v>171</v>
      </c>
      <c r="C95" s="85" t="s">
        <v>44</v>
      </c>
      <c r="D95" s="85" t="s">
        <v>172</v>
      </c>
      <c r="E95" s="87" t="s">
        <v>93</v>
      </c>
      <c r="F95" s="142">
        <v>30.21</v>
      </c>
      <c r="G95" s="141">
        <v>497.76</v>
      </c>
      <c r="H95" s="141">
        <f>TRUNC(TRUNC(G95 * J7, 2) + G95, 2)</f>
        <v>628.37</v>
      </c>
      <c r="I95" s="141">
        <f t="shared" si="1"/>
        <v>18983.05</v>
      </c>
      <c r="J95" s="151">
        <f>I95 / J738</f>
        <v>1.1789079045259386E-2</v>
      </c>
    </row>
    <row r="96" spans="1:10" ht="26.1" customHeight="1">
      <c r="A96" s="111" t="s">
        <v>198</v>
      </c>
      <c r="B96" s="85" t="s">
        <v>119</v>
      </c>
      <c r="C96" s="85" t="s">
        <v>44</v>
      </c>
      <c r="D96" s="85" t="s">
        <v>120</v>
      </c>
      <c r="E96" s="87" t="s">
        <v>121</v>
      </c>
      <c r="F96" s="142">
        <v>1169.3699999999999</v>
      </c>
      <c r="G96" s="141">
        <v>8.17</v>
      </c>
      <c r="H96" s="141">
        <f>TRUNC(TRUNC(G96 * J7, 2) + G96, 2)</f>
        <v>10.31</v>
      </c>
      <c r="I96" s="141">
        <f t="shared" si="1"/>
        <v>12056.2</v>
      </c>
      <c r="J96" s="151">
        <f>I96 / J738</f>
        <v>7.4872844345590522E-3</v>
      </c>
    </row>
    <row r="97" spans="1:10" ht="39" customHeight="1">
      <c r="A97" s="111" t="s">
        <v>199</v>
      </c>
      <c r="B97" s="85" t="s">
        <v>200</v>
      </c>
      <c r="C97" s="85" t="s">
        <v>44</v>
      </c>
      <c r="D97" s="85" t="s">
        <v>201</v>
      </c>
      <c r="E97" s="87" t="s">
        <v>71</v>
      </c>
      <c r="F97" s="142">
        <v>553.5</v>
      </c>
      <c r="G97" s="141">
        <v>14.82</v>
      </c>
      <c r="H97" s="141">
        <f>TRUNC(TRUNC(G97 * J7, 2) + G97, 2)</f>
        <v>18.7</v>
      </c>
      <c r="I97" s="141">
        <f t="shared" si="1"/>
        <v>10350.450000000001</v>
      </c>
      <c r="J97" s="151">
        <f>I97 / J738</f>
        <v>6.4279593218163058E-3</v>
      </c>
    </row>
    <row r="98" spans="1:10" ht="39" customHeight="1">
      <c r="A98" s="111" t="s">
        <v>202</v>
      </c>
      <c r="B98" s="85" t="s">
        <v>203</v>
      </c>
      <c r="C98" s="85" t="s">
        <v>44</v>
      </c>
      <c r="D98" s="85" t="s">
        <v>204</v>
      </c>
      <c r="E98" s="87" t="s">
        <v>71</v>
      </c>
      <c r="F98" s="142">
        <v>343.23</v>
      </c>
      <c r="G98" s="141">
        <v>28.78</v>
      </c>
      <c r="H98" s="141">
        <f>TRUNC(TRUNC(G98 * J7, 2) + G98, 2)</f>
        <v>36.33</v>
      </c>
      <c r="I98" s="141">
        <f t="shared" si="1"/>
        <v>12469.54</v>
      </c>
      <c r="J98" s="151">
        <f>I98 / J738</f>
        <v>7.7439817478236498E-3</v>
      </c>
    </row>
    <row r="99" spans="1:10" ht="24" customHeight="1">
      <c r="A99" s="147" t="s">
        <v>205</v>
      </c>
      <c r="B99" s="146" t="s">
        <v>11</v>
      </c>
      <c r="C99" s="146"/>
      <c r="D99" s="146" t="s">
        <v>206</v>
      </c>
      <c r="E99" s="145"/>
      <c r="F99" s="144">
        <v>1</v>
      </c>
      <c r="G99" s="143" t="s">
        <v>13</v>
      </c>
      <c r="H99" s="143">
        <f>I100 + I101 + I102</f>
        <v>9007.23</v>
      </c>
      <c r="I99" s="143">
        <f t="shared" si="1"/>
        <v>9007.23</v>
      </c>
      <c r="J99" s="150">
        <f>I99 / J738</f>
        <v>5.5937768930088526E-3</v>
      </c>
    </row>
    <row r="100" spans="1:10" ht="78" customHeight="1">
      <c r="A100" s="111" t="s">
        <v>207</v>
      </c>
      <c r="B100" s="85" t="s">
        <v>208</v>
      </c>
      <c r="C100" s="85" t="s">
        <v>18</v>
      </c>
      <c r="D100" s="85" t="s">
        <v>209</v>
      </c>
      <c r="E100" s="87" t="s">
        <v>210</v>
      </c>
      <c r="F100" s="142">
        <v>33.840000000000003</v>
      </c>
      <c r="G100" s="141">
        <v>47.21</v>
      </c>
      <c r="H100" s="141">
        <f>TRUNC(TRUNC(G100 * J7, 2) + G100, 2)</f>
        <v>59.59</v>
      </c>
      <c r="I100" s="141">
        <f t="shared" si="1"/>
        <v>2016.52</v>
      </c>
      <c r="J100" s="151">
        <f>I100 / J738</f>
        <v>1.2523231870719645E-3</v>
      </c>
    </row>
    <row r="101" spans="1:10" ht="26.1" customHeight="1">
      <c r="A101" s="111" t="s">
        <v>211</v>
      </c>
      <c r="B101" s="85" t="s">
        <v>212</v>
      </c>
      <c r="C101" s="85" t="s">
        <v>213</v>
      </c>
      <c r="D101" s="85" t="s">
        <v>214</v>
      </c>
      <c r="E101" s="87" t="s">
        <v>78</v>
      </c>
      <c r="F101" s="142">
        <v>258</v>
      </c>
      <c r="G101" s="141">
        <v>12.8</v>
      </c>
      <c r="H101" s="141">
        <f>TRUNC(TRUNC(G101 * J7, 2) + G101, 2)</f>
        <v>16.149999999999999</v>
      </c>
      <c r="I101" s="141">
        <f t="shared" si="1"/>
        <v>4166.7</v>
      </c>
      <c r="J101" s="151">
        <f>I101 / J738</f>
        <v>2.5876534939265443E-3</v>
      </c>
    </row>
    <row r="102" spans="1:10" ht="26.1" customHeight="1">
      <c r="A102" s="111" t="s">
        <v>215</v>
      </c>
      <c r="B102" s="85" t="s">
        <v>119</v>
      </c>
      <c r="C102" s="85" t="s">
        <v>44</v>
      </c>
      <c r="D102" s="85" t="s">
        <v>120</v>
      </c>
      <c r="E102" s="87" t="s">
        <v>121</v>
      </c>
      <c r="F102" s="142">
        <v>273.91000000000003</v>
      </c>
      <c r="G102" s="141">
        <v>8.17</v>
      </c>
      <c r="H102" s="141">
        <f>TRUNC(TRUNC(G102 * J7, 2) + G102, 2)</f>
        <v>10.31</v>
      </c>
      <c r="I102" s="141">
        <f t="shared" si="1"/>
        <v>2824.01</v>
      </c>
      <c r="J102" s="151">
        <f>I102 / J738</f>
        <v>1.753800212010344E-3</v>
      </c>
    </row>
    <row r="103" spans="1:10" ht="24" customHeight="1">
      <c r="A103" s="147" t="s">
        <v>216</v>
      </c>
      <c r="B103" s="146" t="s">
        <v>11</v>
      </c>
      <c r="C103" s="146"/>
      <c r="D103" s="146" t="s">
        <v>217</v>
      </c>
      <c r="E103" s="145"/>
      <c r="F103" s="144">
        <v>1</v>
      </c>
      <c r="G103" s="143" t="s">
        <v>13</v>
      </c>
      <c r="H103" s="143">
        <f>I104</f>
        <v>8202.2000000000007</v>
      </c>
      <c r="I103" s="143">
        <f t="shared" si="1"/>
        <v>8202.2000000000007</v>
      </c>
      <c r="J103" s="150">
        <f>I103 / J738</f>
        <v>5.0938276064713805E-3</v>
      </c>
    </row>
    <row r="104" spans="1:10" ht="51.95" customHeight="1">
      <c r="A104" s="111" t="s">
        <v>218</v>
      </c>
      <c r="B104" s="85" t="s">
        <v>219</v>
      </c>
      <c r="C104" s="85" t="s">
        <v>44</v>
      </c>
      <c r="D104" s="85" t="s">
        <v>220</v>
      </c>
      <c r="E104" s="87" t="s">
        <v>93</v>
      </c>
      <c r="F104" s="142">
        <v>3.35</v>
      </c>
      <c r="G104" s="141">
        <v>1939.5</v>
      </c>
      <c r="H104" s="141">
        <f>TRUNC(TRUNC(G104 * J7, 2) + G104, 2)</f>
        <v>2448.42</v>
      </c>
      <c r="I104" s="141">
        <f t="shared" si="1"/>
        <v>8202.2000000000007</v>
      </c>
      <c r="J104" s="151">
        <f>I104 / J738</f>
        <v>5.0938276064713805E-3</v>
      </c>
    </row>
    <row r="105" spans="1:10" ht="24" customHeight="1">
      <c r="A105" s="147" t="s">
        <v>221</v>
      </c>
      <c r="B105" s="146" t="s">
        <v>11</v>
      </c>
      <c r="C105" s="146"/>
      <c r="D105" s="146" t="s">
        <v>222</v>
      </c>
      <c r="E105" s="145"/>
      <c r="F105" s="144">
        <v>1</v>
      </c>
      <c r="G105" s="143" t="s">
        <v>13</v>
      </c>
      <c r="H105" s="143">
        <f>I106 + I118 + I123 + I126</f>
        <v>3198.8300000000004</v>
      </c>
      <c r="I105" s="143">
        <f t="shared" si="1"/>
        <v>3198.83</v>
      </c>
      <c r="J105" s="150">
        <f>I105 / J738</f>
        <v>1.9865753776314703E-3</v>
      </c>
    </row>
    <row r="106" spans="1:10" ht="24" customHeight="1">
      <c r="A106" s="147" t="s">
        <v>223</v>
      </c>
      <c r="B106" s="146" t="s">
        <v>11</v>
      </c>
      <c r="C106" s="146"/>
      <c r="D106" s="146" t="s">
        <v>224</v>
      </c>
      <c r="E106" s="145"/>
      <c r="F106" s="144">
        <v>1</v>
      </c>
      <c r="G106" s="143" t="s">
        <v>13</v>
      </c>
      <c r="H106" s="143">
        <f>I107 + I108 + I109 + I110 + I111 + I112 + I113 + I114 + I115 + I116 + I117</f>
        <v>515.01</v>
      </c>
      <c r="I106" s="143">
        <f t="shared" si="1"/>
        <v>515.01</v>
      </c>
      <c r="J106" s="150">
        <f>I106 / J738</f>
        <v>3.1983762351671814E-4</v>
      </c>
    </row>
    <row r="107" spans="1:10" ht="26.1" customHeight="1">
      <c r="A107" s="111" t="s">
        <v>225</v>
      </c>
      <c r="B107" s="85" t="s">
        <v>131</v>
      </c>
      <c r="C107" s="85" t="s">
        <v>44</v>
      </c>
      <c r="D107" s="85" t="s">
        <v>132</v>
      </c>
      <c r="E107" s="87" t="s">
        <v>93</v>
      </c>
      <c r="F107" s="142">
        <v>0.74</v>
      </c>
      <c r="G107" s="141">
        <v>48.2</v>
      </c>
      <c r="H107" s="141">
        <f>TRUNC(TRUNC(G107 * J7, 2) + G107, 2)</f>
        <v>60.84</v>
      </c>
      <c r="I107" s="141">
        <f t="shared" si="1"/>
        <v>45.02</v>
      </c>
      <c r="J107" s="151">
        <f>I107 / J738</f>
        <v>2.7958854800339123E-5</v>
      </c>
    </row>
    <row r="108" spans="1:10" ht="26.1" customHeight="1">
      <c r="A108" s="111" t="s">
        <v>226</v>
      </c>
      <c r="B108" s="85" t="s">
        <v>134</v>
      </c>
      <c r="C108" s="85" t="s">
        <v>44</v>
      </c>
      <c r="D108" s="85" t="s">
        <v>135</v>
      </c>
      <c r="E108" s="87" t="s">
        <v>71</v>
      </c>
      <c r="F108" s="142">
        <v>0.68</v>
      </c>
      <c r="G108" s="141">
        <v>9.1999999999999993</v>
      </c>
      <c r="H108" s="141">
        <f>TRUNC(TRUNC(G108 * J7, 2) + G108, 2)</f>
        <v>11.61</v>
      </c>
      <c r="I108" s="141">
        <f t="shared" si="1"/>
        <v>7.89</v>
      </c>
      <c r="J108" s="151">
        <f>I108 / J738</f>
        <v>4.8999414565676517E-6</v>
      </c>
    </row>
    <row r="109" spans="1:10" ht="39" customHeight="1">
      <c r="A109" s="111" t="s">
        <v>227</v>
      </c>
      <c r="B109" s="85" t="s">
        <v>138</v>
      </c>
      <c r="C109" s="85" t="s">
        <v>44</v>
      </c>
      <c r="D109" s="85" t="s">
        <v>139</v>
      </c>
      <c r="E109" s="87" t="s">
        <v>71</v>
      </c>
      <c r="F109" s="142">
        <v>2.16</v>
      </c>
      <c r="G109" s="141">
        <v>42.73</v>
      </c>
      <c r="H109" s="141">
        <f>TRUNC(TRUNC(G109 * J7, 2) + G109, 2)</f>
        <v>53.94</v>
      </c>
      <c r="I109" s="141">
        <f t="shared" si="1"/>
        <v>116.51</v>
      </c>
      <c r="J109" s="151">
        <f>I109 / J738</f>
        <v>7.235642320718594E-5</v>
      </c>
    </row>
    <row r="110" spans="1:10" ht="26.1" customHeight="1">
      <c r="A110" s="111" t="s">
        <v>228</v>
      </c>
      <c r="B110" s="85" t="s">
        <v>141</v>
      </c>
      <c r="C110" s="85" t="s">
        <v>44</v>
      </c>
      <c r="D110" s="85" t="s">
        <v>142</v>
      </c>
      <c r="E110" s="87" t="s">
        <v>93</v>
      </c>
      <c r="F110" s="142">
        <v>0.03</v>
      </c>
      <c r="G110" s="141">
        <v>390.67</v>
      </c>
      <c r="H110" s="141">
        <f>TRUNC(TRUNC(G110 * J7, 2) + G110, 2)</f>
        <v>493.18</v>
      </c>
      <c r="I110" s="141">
        <f t="shared" si="1"/>
        <v>14.79</v>
      </c>
      <c r="J110" s="151">
        <f>I110 / J738</f>
        <v>9.1850613615507682E-6</v>
      </c>
    </row>
    <row r="111" spans="1:10" ht="24" customHeight="1">
      <c r="A111" s="111" t="s">
        <v>229</v>
      </c>
      <c r="B111" s="85" t="s">
        <v>144</v>
      </c>
      <c r="C111" s="85" t="s">
        <v>44</v>
      </c>
      <c r="D111" s="85" t="s">
        <v>145</v>
      </c>
      <c r="E111" s="87" t="s">
        <v>71</v>
      </c>
      <c r="F111" s="142">
        <v>2.84</v>
      </c>
      <c r="G111" s="141">
        <v>19.93</v>
      </c>
      <c r="H111" s="141">
        <f>TRUNC(TRUNC(G111 * J7, 2) + G111, 2)</f>
        <v>25.15</v>
      </c>
      <c r="I111" s="141">
        <f t="shared" si="1"/>
        <v>71.42</v>
      </c>
      <c r="J111" s="151">
        <f>I111 / J738</f>
        <v>4.4354096175926702E-5</v>
      </c>
    </row>
    <row r="112" spans="1:10" ht="26.1" customHeight="1">
      <c r="A112" s="111" t="s">
        <v>230</v>
      </c>
      <c r="B112" s="85" t="s">
        <v>119</v>
      </c>
      <c r="C112" s="85" t="s">
        <v>44</v>
      </c>
      <c r="D112" s="85" t="s">
        <v>120</v>
      </c>
      <c r="E112" s="87" t="s">
        <v>121</v>
      </c>
      <c r="F112" s="142">
        <v>9.57</v>
      </c>
      <c r="G112" s="141">
        <v>8.17</v>
      </c>
      <c r="H112" s="141">
        <f>TRUNC(TRUNC(G112 * J7, 2) + G112, 2)</f>
        <v>10.31</v>
      </c>
      <c r="I112" s="141">
        <f t="shared" si="1"/>
        <v>98.66</v>
      </c>
      <c r="J112" s="151">
        <f>I112 / J738</f>
        <v>6.1271004322555704E-5</v>
      </c>
    </row>
    <row r="113" spans="1:10" ht="39" customHeight="1">
      <c r="A113" s="111" t="s">
        <v>231</v>
      </c>
      <c r="B113" s="85" t="s">
        <v>123</v>
      </c>
      <c r="C113" s="85" t="s">
        <v>44</v>
      </c>
      <c r="D113" s="85" t="s">
        <v>124</v>
      </c>
      <c r="E113" s="87" t="s">
        <v>93</v>
      </c>
      <c r="F113" s="142">
        <v>0.21</v>
      </c>
      <c r="G113" s="141">
        <v>487.83</v>
      </c>
      <c r="H113" s="141">
        <f>TRUNC(TRUNC(G113 * J7, 2) + G113, 2)</f>
        <v>615.83000000000004</v>
      </c>
      <c r="I113" s="141">
        <f t="shared" si="1"/>
        <v>129.32</v>
      </c>
      <c r="J113" s="151">
        <f>I113 / J738</f>
        <v>8.0311841465567632E-5</v>
      </c>
    </row>
    <row r="114" spans="1:10" ht="26.1" customHeight="1">
      <c r="A114" s="111" t="s">
        <v>232</v>
      </c>
      <c r="B114" s="85" t="s">
        <v>148</v>
      </c>
      <c r="C114" s="85" t="s">
        <v>44</v>
      </c>
      <c r="D114" s="85" t="s">
        <v>149</v>
      </c>
      <c r="E114" s="87" t="s">
        <v>93</v>
      </c>
      <c r="F114" s="142">
        <v>0.5</v>
      </c>
      <c r="G114" s="141">
        <v>30.95</v>
      </c>
      <c r="H114" s="141">
        <f>TRUNC(TRUNC(G114 * J7, 2) + G114, 2)</f>
        <v>39.07</v>
      </c>
      <c r="I114" s="141">
        <f t="shared" si="1"/>
        <v>19.53</v>
      </c>
      <c r="J114" s="151">
        <f>I114 / J738</f>
        <v>1.2128752426713085E-5</v>
      </c>
    </row>
    <row r="115" spans="1:10" ht="26.1" customHeight="1">
      <c r="A115" s="111" t="s">
        <v>233</v>
      </c>
      <c r="B115" s="85" t="s">
        <v>100</v>
      </c>
      <c r="C115" s="85" t="s">
        <v>44</v>
      </c>
      <c r="D115" s="85" t="s">
        <v>101</v>
      </c>
      <c r="E115" s="87" t="s">
        <v>93</v>
      </c>
      <c r="F115" s="142">
        <v>0.31</v>
      </c>
      <c r="G115" s="141">
        <v>2.1800000000000002</v>
      </c>
      <c r="H115" s="141">
        <f>TRUNC(TRUNC(G115 * J7, 2) + G115, 2)</f>
        <v>2.75</v>
      </c>
      <c r="I115" s="141">
        <f t="shared" si="1"/>
        <v>0.85</v>
      </c>
      <c r="J115" s="151">
        <f>I115 / J738</f>
        <v>5.2787708974429702E-7</v>
      </c>
    </row>
    <row r="116" spans="1:10" ht="51.95" customHeight="1">
      <c r="A116" s="111" t="s">
        <v>234</v>
      </c>
      <c r="B116" s="85" t="s">
        <v>103</v>
      </c>
      <c r="C116" s="85" t="s">
        <v>44</v>
      </c>
      <c r="D116" s="85" t="s">
        <v>104</v>
      </c>
      <c r="E116" s="87" t="s">
        <v>105</v>
      </c>
      <c r="F116" s="142">
        <v>4.67</v>
      </c>
      <c r="G116" s="141">
        <v>1.8</v>
      </c>
      <c r="H116" s="141">
        <f>TRUNC(TRUNC(G116 * J7, 2) + G116, 2)</f>
        <v>2.27</v>
      </c>
      <c r="I116" s="141">
        <f t="shared" si="1"/>
        <v>10.6</v>
      </c>
      <c r="J116" s="151">
        <f>I116 / J738</f>
        <v>6.5829378250465279E-6</v>
      </c>
    </row>
    <row r="117" spans="1:10" ht="26.1" customHeight="1">
      <c r="A117" s="111" t="s">
        <v>235</v>
      </c>
      <c r="B117" s="85" t="s">
        <v>107</v>
      </c>
      <c r="C117" s="85" t="s">
        <v>31</v>
      </c>
      <c r="D117" s="85" t="s">
        <v>108</v>
      </c>
      <c r="E117" s="87" t="s">
        <v>93</v>
      </c>
      <c r="F117" s="142">
        <v>0.31</v>
      </c>
      <c r="G117" s="141">
        <v>1.1000000000000001</v>
      </c>
      <c r="H117" s="141">
        <f>TRUNC(TRUNC(G117 * J7, 2) + G117, 2)</f>
        <v>1.38</v>
      </c>
      <c r="I117" s="141">
        <f t="shared" si="1"/>
        <v>0.42</v>
      </c>
      <c r="J117" s="151">
        <f>I117 / J738</f>
        <v>2.6083338552071148E-7</v>
      </c>
    </row>
    <row r="118" spans="1:10" ht="24" customHeight="1">
      <c r="A118" s="147" t="s">
        <v>236</v>
      </c>
      <c r="B118" s="146" t="s">
        <v>11</v>
      </c>
      <c r="C118" s="146"/>
      <c r="D118" s="146" t="s">
        <v>237</v>
      </c>
      <c r="E118" s="145"/>
      <c r="F118" s="144">
        <v>1</v>
      </c>
      <c r="G118" s="143" t="s">
        <v>13</v>
      </c>
      <c r="H118" s="143">
        <f>I119 + I120 + I121 + I122</f>
        <v>1364.41</v>
      </c>
      <c r="I118" s="143">
        <f t="shared" si="1"/>
        <v>1364.41</v>
      </c>
      <c r="J118" s="150">
        <f>I118 / J738</f>
        <v>8.4734209413884283E-4</v>
      </c>
    </row>
    <row r="119" spans="1:10" ht="39" customHeight="1">
      <c r="A119" s="111" t="s">
        <v>238</v>
      </c>
      <c r="B119" s="85" t="s">
        <v>171</v>
      </c>
      <c r="C119" s="85" t="s">
        <v>44</v>
      </c>
      <c r="D119" s="85" t="s">
        <v>172</v>
      </c>
      <c r="E119" s="87" t="s">
        <v>93</v>
      </c>
      <c r="F119" s="142">
        <v>0.43</v>
      </c>
      <c r="G119" s="141">
        <v>497.76</v>
      </c>
      <c r="H119" s="141">
        <f>TRUNC(TRUNC(G119 * J7, 2) + G119, 2)</f>
        <v>628.37</v>
      </c>
      <c r="I119" s="141">
        <f t="shared" si="1"/>
        <v>270.19</v>
      </c>
      <c r="J119" s="151">
        <f>I119 / J738</f>
        <v>1.6779660103295486E-4</v>
      </c>
    </row>
    <row r="120" spans="1:10" ht="26.1" customHeight="1">
      <c r="A120" s="111" t="s">
        <v>239</v>
      </c>
      <c r="B120" s="85" t="s">
        <v>119</v>
      </c>
      <c r="C120" s="85" t="s">
        <v>44</v>
      </c>
      <c r="D120" s="85" t="s">
        <v>120</v>
      </c>
      <c r="E120" s="87" t="s">
        <v>121</v>
      </c>
      <c r="F120" s="142">
        <v>9.67</v>
      </c>
      <c r="G120" s="141">
        <v>8.17</v>
      </c>
      <c r="H120" s="141">
        <f>TRUNC(TRUNC(G120 * J7, 2) + G120, 2)</f>
        <v>10.31</v>
      </c>
      <c r="I120" s="141">
        <f t="shared" si="1"/>
        <v>99.69</v>
      </c>
      <c r="J120" s="151">
        <f>I120 / J738</f>
        <v>6.1910667148951733E-5</v>
      </c>
    </row>
    <row r="121" spans="1:10" ht="26.1" customHeight="1">
      <c r="A121" s="111" t="s">
        <v>240</v>
      </c>
      <c r="B121" s="85" t="s">
        <v>141</v>
      </c>
      <c r="C121" s="85" t="s">
        <v>44</v>
      </c>
      <c r="D121" s="85" t="s">
        <v>142</v>
      </c>
      <c r="E121" s="87" t="s">
        <v>93</v>
      </c>
      <c r="F121" s="142">
        <v>0.25</v>
      </c>
      <c r="G121" s="141">
        <v>390.67</v>
      </c>
      <c r="H121" s="141">
        <f>TRUNC(TRUNC(G121 * J7, 2) + G121, 2)</f>
        <v>493.18</v>
      </c>
      <c r="I121" s="141">
        <f t="shared" si="1"/>
        <v>123.29</v>
      </c>
      <c r="J121" s="151">
        <f>I121 / J738</f>
        <v>7.6567019287734577E-5</v>
      </c>
    </row>
    <row r="122" spans="1:10" ht="51.95" customHeight="1">
      <c r="A122" s="111" t="s">
        <v>241</v>
      </c>
      <c r="B122" s="85" t="s">
        <v>242</v>
      </c>
      <c r="C122" s="85" t="s">
        <v>18</v>
      </c>
      <c r="D122" s="85" t="s">
        <v>243</v>
      </c>
      <c r="E122" s="87" t="s">
        <v>71</v>
      </c>
      <c r="F122" s="142">
        <v>7.58</v>
      </c>
      <c r="G122" s="141">
        <v>91.05</v>
      </c>
      <c r="H122" s="141">
        <f>TRUNC(TRUNC(G122 * J7, 2) + G122, 2)</f>
        <v>114.94</v>
      </c>
      <c r="I122" s="141">
        <f t="shared" si="1"/>
        <v>871.24</v>
      </c>
      <c r="J122" s="151">
        <f>I122 / J738</f>
        <v>5.410678066692016E-4</v>
      </c>
    </row>
    <row r="123" spans="1:10" ht="24" customHeight="1">
      <c r="A123" s="147" t="s">
        <v>244</v>
      </c>
      <c r="B123" s="146" t="s">
        <v>11</v>
      </c>
      <c r="C123" s="146"/>
      <c r="D123" s="146" t="s">
        <v>245</v>
      </c>
      <c r="E123" s="145"/>
      <c r="F123" s="144">
        <v>1</v>
      </c>
      <c r="G123" s="143" t="s">
        <v>13</v>
      </c>
      <c r="H123" s="143">
        <f>I124 + I125</f>
        <v>334.32</v>
      </c>
      <c r="I123" s="143">
        <f t="shared" si="1"/>
        <v>334.32</v>
      </c>
      <c r="J123" s="150">
        <f>I123 / J738</f>
        <v>2.0762337487448634E-4</v>
      </c>
    </row>
    <row r="124" spans="1:10" ht="39" customHeight="1">
      <c r="A124" s="111" t="s">
        <v>246</v>
      </c>
      <c r="B124" s="85" t="s">
        <v>171</v>
      </c>
      <c r="C124" s="85" t="s">
        <v>44</v>
      </c>
      <c r="D124" s="85" t="s">
        <v>172</v>
      </c>
      <c r="E124" s="87" t="s">
        <v>93</v>
      </c>
      <c r="F124" s="142">
        <v>0.19</v>
      </c>
      <c r="G124" s="141">
        <v>497.76</v>
      </c>
      <c r="H124" s="141">
        <f>TRUNC(TRUNC(G124 * J7, 2) + G124, 2)</f>
        <v>628.37</v>
      </c>
      <c r="I124" s="141">
        <f t="shared" si="1"/>
        <v>119.39</v>
      </c>
      <c r="J124" s="151">
        <f>I124 / J738</f>
        <v>7.4144994993613679E-5</v>
      </c>
    </row>
    <row r="125" spans="1:10" ht="51.95" customHeight="1">
      <c r="A125" s="111" t="s">
        <v>247</v>
      </c>
      <c r="B125" s="85" t="s">
        <v>242</v>
      </c>
      <c r="C125" s="85" t="s">
        <v>18</v>
      </c>
      <c r="D125" s="85" t="s">
        <v>243</v>
      </c>
      <c r="E125" s="87" t="s">
        <v>71</v>
      </c>
      <c r="F125" s="142">
        <v>1.87</v>
      </c>
      <c r="G125" s="141">
        <v>91.05</v>
      </c>
      <c r="H125" s="141">
        <f>TRUNC(TRUNC(G125 * J7, 2) + G125, 2)</f>
        <v>114.94</v>
      </c>
      <c r="I125" s="141">
        <f t="shared" si="1"/>
        <v>214.93</v>
      </c>
      <c r="J125" s="151">
        <f>I125 / J738</f>
        <v>1.3347837988087266E-4</v>
      </c>
    </row>
    <row r="126" spans="1:10" ht="24" customHeight="1">
      <c r="A126" s="147" t="s">
        <v>248</v>
      </c>
      <c r="B126" s="146" t="s">
        <v>11</v>
      </c>
      <c r="C126" s="146"/>
      <c r="D126" s="146" t="s">
        <v>249</v>
      </c>
      <c r="E126" s="145"/>
      <c r="F126" s="144">
        <v>1</v>
      </c>
      <c r="G126" s="143" t="s">
        <v>13</v>
      </c>
      <c r="H126" s="143">
        <f>I127 + I128 + I129 + I130 + I131 + I132 + I133 + I134 + I135</f>
        <v>985.09</v>
      </c>
      <c r="I126" s="143">
        <f t="shared" si="1"/>
        <v>985.09</v>
      </c>
      <c r="J126" s="150">
        <f>I126 / J738</f>
        <v>6.1177228510142306E-4</v>
      </c>
    </row>
    <row r="127" spans="1:10" ht="39" customHeight="1">
      <c r="A127" s="111" t="s">
        <v>250</v>
      </c>
      <c r="B127" s="85" t="s">
        <v>251</v>
      </c>
      <c r="C127" s="85" t="s">
        <v>31</v>
      </c>
      <c r="D127" s="85" t="s">
        <v>252</v>
      </c>
      <c r="E127" s="87" t="s">
        <v>71</v>
      </c>
      <c r="F127" s="142">
        <v>6.12</v>
      </c>
      <c r="G127" s="141">
        <v>2.2799999999999998</v>
      </c>
      <c r="H127" s="141">
        <f>TRUNC(TRUNC(G127 * J7, 2) + G127, 2)</f>
        <v>2.87</v>
      </c>
      <c r="I127" s="141">
        <f t="shared" si="1"/>
        <v>17.559999999999999</v>
      </c>
      <c r="J127" s="151">
        <f>I127 / J738</f>
        <v>1.0905319642246888E-5</v>
      </c>
    </row>
    <row r="128" spans="1:10" ht="39" customHeight="1">
      <c r="A128" s="111" t="s">
        <v>253</v>
      </c>
      <c r="B128" s="85" t="s">
        <v>254</v>
      </c>
      <c r="C128" s="85" t="s">
        <v>18</v>
      </c>
      <c r="D128" s="85" t="s">
        <v>255</v>
      </c>
      <c r="E128" s="87" t="s">
        <v>93</v>
      </c>
      <c r="F128" s="142">
        <v>0.31</v>
      </c>
      <c r="G128" s="141">
        <v>192.58</v>
      </c>
      <c r="H128" s="141">
        <f>TRUNC(TRUNC(G128 * J7, 2) + G128, 2)</f>
        <v>243.11</v>
      </c>
      <c r="I128" s="141">
        <f t="shared" si="1"/>
        <v>75.36</v>
      </c>
      <c r="J128" s="151">
        <f>I128 / J738</f>
        <v>4.6800961744859091E-5</v>
      </c>
    </row>
    <row r="129" spans="1:10" ht="26.1" customHeight="1">
      <c r="A129" s="111" t="s">
        <v>256</v>
      </c>
      <c r="B129" s="85" t="s">
        <v>257</v>
      </c>
      <c r="C129" s="85" t="s">
        <v>44</v>
      </c>
      <c r="D129" s="85" t="s">
        <v>258</v>
      </c>
      <c r="E129" s="87" t="s">
        <v>71</v>
      </c>
      <c r="F129" s="142">
        <v>6.12</v>
      </c>
      <c r="G129" s="141">
        <v>2.11</v>
      </c>
      <c r="H129" s="141">
        <f>TRUNC(TRUNC(G129 * J7, 2) + G129, 2)</f>
        <v>2.66</v>
      </c>
      <c r="I129" s="141">
        <f t="shared" si="1"/>
        <v>16.27</v>
      </c>
      <c r="J129" s="151">
        <f>I129 / J738</f>
        <v>1.0104188529576133E-5</v>
      </c>
    </row>
    <row r="130" spans="1:10" ht="39" customHeight="1">
      <c r="A130" s="111" t="s">
        <v>259</v>
      </c>
      <c r="B130" s="85" t="s">
        <v>200</v>
      </c>
      <c r="C130" s="85" t="s">
        <v>44</v>
      </c>
      <c r="D130" s="85" t="s">
        <v>201</v>
      </c>
      <c r="E130" s="87" t="s">
        <v>71</v>
      </c>
      <c r="F130" s="142">
        <v>9.06</v>
      </c>
      <c r="G130" s="141">
        <v>14.82</v>
      </c>
      <c r="H130" s="141">
        <f>TRUNC(TRUNC(G130 * J7, 2) + G130, 2)</f>
        <v>18.7</v>
      </c>
      <c r="I130" s="141">
        <f t="shared" si="1"/>
        <v>169.42</v>
      </c>
      <c r="J130" s="151">
        <f>I130 / J738</f>
        <v>1.0521521946409271E-4</v>
      </c>
    </row>
    <row r="131" spans="1:10" ht="26.1" customHeight="1">
      <c r="A131" s="111" t="s">
        <v>260</v>
      </c>
      <c r="B131" s="85" t="s">
        <v>261</v>
      </c>
      <c r="C131" s="85" t="s">
        <v>44</v>
      </c>
      <c r="D131" s="85" t="s">
        <v>262</v>
      </c>
      <c r="E131" s="87" t="s">
        <v>71</v>
      </c>
      <c r="F131" s="142">
        <v>2.88</v>
      </c>
      <c r="G131" s="141">
        <v>32.06</v>
      </c>
      <c r="H131" s="141">
        <f>TRUNC(TRUNC(G131 * J7, 2) + G131, 2)</f>
        <v>40.47</v>
      </c>
      <c r="I131" s="141">
        <f t="shared" si="1"/>
        <v>116.55</v>
      </c>
      <c r="J131" s="151">
        <f>I131 / J738</f>
        <v>7.238126448199743E-5</v>
      </c>
    </row>
    <row r="132" spans="1:10" ht="39" customHeight="1">
      <c r="A132" s="111" t="s">
        <v>263</v>
      </c>
      <c r="B132" s="85" t="s">
        <v>171</v>
      </c>
      <c r="C132" s="85" t="s">
        <v>44</v>
      </c>
      <c r="D132" s="85" t="s">
        <v>172</v>
      </c>
      <c r="E132" s="87" t="s">
        <v>93</v>
      </c>
      <c r="F132" s="142">
        <v>0.92</v>
      </c>
      <c r="G132" s="141">
        <v>497.76</v>
      </c>
      <c r="H132" s="141">
        <f>TRUNC(TRUNC(G132 * J7, 2) + G132, 2)</f>
        <v>628.37</v>
      </c>
      <c r="I132" s="141">
        <f t="shared" si="1"/>
        <v>578.1</v>
      </c>
      <c r="J132" s="151">
        <f>I132 / J738</f>
        <v>3.5901852421315076E-4</v>
      </c>
    </row>
    <row r="133" spans="1:10" ht="26.1" customHeight="1">
      <c r="A133" s="111" t="s">
        <v>264</v>
      </c>
      <c r="B133" s="85" t="s">
        <v>265</v>
      </c>
      <c r="C133" s="85" t="s">
        <v>31</v>
      </c>
      <c r="D133" s="85" t="s">
        <v>266</v>
      </c>
      <c r="E133" s="87" t="s">
        <v>267</v>
      </c>
      <c r="F133" s="142">
        <v>1.8</v>
      </c>
      <c r="G133" s="141">
        <v>0.26</v>
      </c>
      <c r="H133" s="141">
        <f>TRUNC(TRUNC(G133 * J7, 2) + G133, 2)</f>
        <v>0.32</v>
      </c>
      <c r="I133" s="141">
        <f t="shared" si="1"/>
        <v>0.56999999999999995</v>
      </c>
      <c r="J133" s="151">
        <f>I133 / J738</f>
        <v>3.5398816606382269E-7</v>
      </c>
    </row>
    <row r="134" spans="1:10" ht="26.1" customHeight="1">
      <c r="A134" s="111" t="s">
        <v>268</v>
      </c>
      <c r="B134" s="85" t="s">
        <v>100</v>
      </c>
      <c r="C134" s="85" t="s">
        <v>44</v>
      </c>
      <c r="D134" s="85" t="s">
        <v>101</v>
      </c>
      <c r="E134" s="87" t="s">
        <v>93</v>
      </c>
      <c r="F134" s="142">
        <v>0.31</v>
      </c>
      <c r="G134" s="141">
        <v>2.1800000000000002</v>
      </c>
      <c r="H134" s="141">
        <f>TRUNC(TRUNC(G134 * J7, 2) + G134, 2)</f>
        <v>2.75</v>
      </c>
      <c r="I134" s="141">
        <f t="shared" si="1"/>
        <v>0.85</v>
      </c>
      <c r="J134" s="151">
        <f>I134 / J738</f>
        <v>5.2787708974429702E-7</v>
      </c>
    </row>
    <row r="135" spans="1:10" ht="51.95" customHeight="1">
      <c r="A135" s="111" t="s">
        <v>269</v>
      </c>
      <c r="B135" s="85" t="s">
        <v>103</v>
      </c>
      <c r="C135" s="85" t="s">
        <v>44</v>
      </c>
      <c r="D135" s="85" t="s">
        <v>104</v>
      </c>
      <c r="E135" s="87" t="s">
        <v>105</v>
      </c>
      <c r="F135" s="142">
        <v>4.59</v>
      </c>
      <c r="G135" s="141">
        <v>1.8</v>
      </c>
      <c r="H135" s="141">
        <f>TRUNC(TRUNC(G135 * J7, 2) + G135, 2)</f>
        <v>2.27</v>
      </c>
      <c r="I135" s="141">
        <f t="shared" si="1"/>
        <v>10.41</v>
      </c>
      <c r="J135" s="151">
        <f>I135 / J738</f>
        <v>6.4649417696919208E-6</v>
      </c>
    </row>
    <row r="136" spans="1:10" ht="24" customHeight="1">
      <c r="A136" s="147" t="s">
        <v>270</v>
      </c>
      <c r="B136" s="146" t="s">
        <v>11</v>
      </c>
      <c r="C136" s="146"/>
      <c r="D136" s="146" t="s">
        <v>271</v>
      </c>
      <c r="E136" s="145"/>
      <c r="F136" s="144">
        <v>1</v>
      </c>
      <c r="G136" s="143" t="s">
        <v>13</v>
      </c>
      <c r="H136" s="143">
        <f>I137 + I145</f>
        <v>94379.51</v>
      </c>
      <c r="I136" s="143">
        <f t="shared" si="1"/>
        <v>94379.51</v>
      </c>
      <c r="J136" s="150">
        <f>I136 / J738</f>
        <v>5.8612683612109154E-2</v>
      </c>
    </row>
    <row r="137" spans="1:10" ht="24" customHeight="1">
      <c r="A137" s="147" t="s">
        <v>272</v>
      </c>
      <c r="B137" s="146" t="s">
        <v>11</v>
      </c>
      <c r="C137" s="146"/>
      <c r="D137" s="146" t="s">
        <v>273</v>
      </c>
      <c r="E137" s="145"/>
      <c r="F137" s="144">
        <v>1</v>
      </c>
      <c r="G137" s="143" t="s">
        <v>13</v>
      </c>
      <c r="H137" s="143">
        <f>I138</f>
        <v>83268.37</v>
      </c>
      <c r="I137" s="143">
        <f t="shared" ref="I137:I200" si="2">TRUNC(F137 * H137,2)</f>
        <v>83268.37</v>
      </c>
      <c r="J137" s="150">
        <f>I137 / J738</f>
        <v>5.1712311556883918E-2</v>
      </c>
    </row>
    <row r="138" spans="1:10" ht="24" customHeight="1">
      <c r="A138" s="147" t="s">
        <v>274</v>
      </c>
      <c r="B138" s="146" t="s">
        <v>11</v>
      </c>
      <c r="C138" s="146"/>
      <c r="D138" s="146" t="s">
        <v>273</v>
      </c>
      <c r="E138" s="145"/>
      <c r="F138" s="144">
        <v>1</v>
      </c>
      <c r="G138" s="143" t="s">
        <v>13</v>
      </c>
      <c r="H138" s="143">
        <f>I139 + I140 + I141 + I142 + I143 + I144</f>
        <v>83268.37000000001</v>
      </c>
      <c r="I138" s="143">
        <f t="shared" si="2"/>
        <v>83268.37</v>
      </c>
      <c r="J138" s="150">
        <f>I138 / J738</f>
        <v>5.1712311556883918E-2</v>
      </c>
    </row>
    <row r="139" spans="1:10" ht="39" customHeight="1">
      <c r="A139" s="111" t="s">
        <v>275</v>
      </c>
      <c r="B139" s="85" t="s">
        <v>276</v>
      </c>
      <c r="C139" s="85" t="s">
        <v>18</v>
      </c>
      <c r="D139" s="85" t="s">
        <v>277</v>
      </c>
      <c r="E139" s="87" t="s">
        <v>210</v>
      </c>
      <c r="F139" s="142">
        <v>2926.82</v>
      </c>
      <c r="G139" s="141">
        <v>18.04</v>
      </c>
      <c r="H139" s="141">
        <f>TRUNC(TRUNC(G139 * J7, 2) + G139, 2)</f>
        <v>22.77</v>
      </c>
      <c r="I139" s="141">
        <f t="shared" si="2"/>
        <v>66643.69</v>
      </c>
      <c r="J139" s="151">
        <f>I139 / J738</f>
        <v>4.138785544355425E-2</v>
      </c>
    </row>
    <row r="140" spans="1:10" ht="26.1" customHeight="1">
      <c r="A140" s="111" t="s">
        <v>278</v>
      </c>
      <c r="B140" s="85" t="s">
        <v>279</v>
      </c>
      <c r="C140" s="85" t="s">
        <v>44</v>
      </c>
      <c r="D140" s="85" t="s">
        <v>280</v>
      </c>
      <c r="E140" s="87" t="s">
        <v>71</v>
      </c>
      <c r="F140" s="142">
        <v>177.42</v>
      </c>
      <c r="G140" s="141">
        <v>27.32</v>
      </c>
      <c r="H140" s="141">
        <f>TRUNC(TRUNC(G140 * J7, 2) + G140, 2)</f>
        <v>34.479999999999997</v>
      </c>
      <c r="I140" s="141">
        <f t="shared" si="2"/>
        <v>6117.44</v>
      </c>
      <c r="J140" s="151">
        <f>I140 / J738</f>
        <v>3.7991252045710029E-3</v>
      </c>
    </row>
    <row r="141" spans="1:10" ht="26.1" customHeight="1">
      <c r="A141" s="111" t="s">
        <v>281</v>
      </c>
      <c r="B141" s="85" t="s">
        <v>282</v>
      </c>
      <c r="C141" s="85" t="s">
        <v>18</v>
      </c>
      <c r="D141" s="85" t="s">
        <v>283</v>
      </c>
      <c r="E141" s="87" t="s">
        <v>28</v>
      </c>
      <c r="F141" s="142">
        <v>630</v>
      </c>
      <c r="G141" s="141">
        <v>2.5</v>
      </c>
      <c r="H141" s="141">
        <f>TRUNC(TRUNC(G141 * J7, 2) + G141, 2)</f>
        <v>3.15</v>
      </c>
      <c r="I141" s="141">
        <f t="shared" si="2"/>
        <v>1984.5</v>
      </c>
      <c r="J141" s="151">
        <f>I141 / J738</f>
        <v>1.2324377465853617E-3</v>
      </c>
    </row>
    <row r="142" spans="1:10" ht="26.1" customHeight="1">
      <c r="A142" s="111" t="s">
        <v>284</v>
      </c>
      <c r="B142" s="85" t="s">
        <v>285</v>
      </c>
      <c r="C142" s="85" t="s">
        <v>18</v>
      </c>
      <c r="D142" s="85" t="s">
        <v>286</v>
      </c>
      <c r="E142" s="87" t="s">
        <v>28</v>
      </c>
      <c r="F142" s="142">
        <v>715</v>
      </c>
      <c r="G142" s="141">
        <v>2.14</v>
      </c>
      <c r="H142" s="141">
        <f>TRUNC(TRUNC(G142 * J7, 2) + G142, 2)</f>
        <v>2.7</v>
      </c>
      <c r="I142" s="141">
        <f t="shared" si="2"/>
        <v>1930.5</v>
      </c>
      <c r="J142" s="151">
        <f>I142 / J738</f>
        <v>1.1989020255898418E-3</v>
      </c>
    </row>
    <row r="143" spans="1:10" ht="39" customHeight="1">
      <c r="A143" s="111" t="s">
        <v>287</v>
      </c>
      <c r="B143" s="85" t="s">
        <v>288</v>
      </c>
      <c r="C143" s="85" t="s">
        <v>18</v>
      </c>
      <c r="D143" s="85" t="s">
        <v>289</v>
      </c>
      <c r="E143" s="87" t="s">
        <v>28</v>
      </c>
      <c r="F143" s="142">
        <v>400</v>
      </c>
      <c r="G143" s="141">
        <v>10.89</v>
      </c>
      <c r="H143" s="141">
        <f>TRUNC(TRUNC(G143 * J7, 2) + G143, 2)</f>
        <v>13.74</v>
      </c>
      <c r="I143" s="141">
        <f t="shared" si="2"/>
        <v>5496</v>
      </c>
      <c r="J143" s="151">
        <f>I143 / J738</f>
        <v>3.4131911590995962E-3</v>
      </c>
    </row>
    <row r="144" spans="1:10" ht="26.1" customHeight="1">
      <c r="A144" s="111" t="s">
        <v>290</v>
      </c>
      <c r="B144" s="85" t="s">
        <v>291</v>
      </c>
      <c r="C144" s="85" t="s">
        <v>18</v>
      </c>
      <c r="D144" s="85" t="s">
        <v>292</v>
      </c>
      <c r="E144" s="87" t="s">
        <v>28</v>
      </c>
      <c r="F144" s="142">
        <v>284</v>
      </c>
      <c r="G144" s="141">
        <v>3.06</v>
      </c>
      <c r="H144" s="141">
        <f>TRUNC(TRUNC(G144 * J7, 2) + G144, 2)</f>
        <v>3.86</v>
      </c>
      <c r="I144" s="141">
        <f t="shared" si="2"/>
        <v>1096.24</v>
      </c>
      <c r="J144" s="151">
        <f>I144 / J738</f>
        <v>6.8079997748386853E-4</v>
      </c>
    </row>
    <row r="145" spans="1:10" ht="24" customHeight="1">
      <c r="A145" s="147" t="s">
        <v>293</v>
      </c>
      <c r="B145" s="146" t="s">
        <v>11</v>
      </c>
      <c r="C145" s="146"/>
      <c r="D145" s="146" t="s">
        <v>294</v>
      </c>
      <c r="E145" s="145"/>
      <c r="F145" s="144">
        <v>1</v>
      </c>
      <c r="G145" s="143" t="s">
        <v>13</v>
      </c>
      <c r="H145" s="143">
        <f>I146</f>
        <v>11111.14</v>
      </c>
      <c r="I145" s="143">
        <f t="shared" si="2"/>
        <v>11111.14</v>
      </c>
      <c r="J145" s="150">
        <f>I145 / J738</f>
        <v>6.9003720552252333E-3</v>
      </c>
    </row>
    <row r="146" spans="1:10" ht="24" customHeight="1">
      <c r="A146" s="147" t="s">
        <v>295</v>
      </c>
      <c r="B146" s="146" t="s">
        <v>11</v>
      </c>
      <c r="C146" s="146"/>
      <c r="D146" s="146" t="s">
        <v>294</v>
      </c>
      <c r="E146" s="145"/>
      <c r="F146" s="144">
        <v>1</v>
      </c>
      <c r="G146" s="143" t="s">
        <v>13</v>
      </c>
      <c r="H146" s="143">
        <f>I147 + I148 + I149 + I150 + I151 + I152</f>
        <v>11111.140000000001</v>
      </c>
      <c r="I146" s="143">
        <f t="shared" si="2"/>
        <v>11111.14</v>
      </c>
      <c r="J146" s="150">
        <f>I146 / J738</f>
        <v>6.9003720552252333E-3</v>
      </c>
    </row>
    <row r="147" spans="1:10" ht="39" customHeight="1">
      <c r="A147" s="111" t="s">
        <v>296</v>
      </c>
      <c r="B147" s="85" t="s">
        <v>276</v>
      </c>
      <c r="C147" s="85" t="s">
        <v>18</v>
      </c>
      <c r="D147" s="85" t="s">
        <v>277</v>
      </c>
      <c r="E147" s="87" t="s">
        <v>210</v>
      </c>
      <c r="F147" s="142">
        <v>380.01</v>
      </c>
      <c r="G147" s="141">
        <v>18.04</v>
      </c>
      <c r="H147" s="141">
        <f>TRUNC(TRUNC(G147 * J7, 2) + G147, 2)</f>
        <v>22.77</v>
      </c>
      <c r="I147" s="141">
        <f t="shared" si="2"/>
        <v>8652.82</v>
      </c>
      <c r="J147" s="151">
        <f>I147 / J738</f>
        <v>5.3736769878602918E-3</v>
      </c>
    </row>
    <row r="148" spans="1:10" ht="26.1" customHeight="1">
      <c r="A148" s="111" t="s">
        <v>297</v>
      </c>
      <c r="B148" s="85" t="s">
        <v>279</v>
      </c>
      <c r="C148" s="85" t="s">
        <v>44</v>
      </c>
      <c r="D148" s="85" t="s">
        <v>280</v>
      </c>
      <c r="E148" s="87" t="s">
        <v>71</v>
      </c>
      <c r="F148" s="142">
        <v>25.76</v>
      </c>
      <c r="G148" s="141">
        <v>27.32</v>
      </c>
      <c r="H148" s="141">
        <f>TRUNC(TRUNC(G148 * J7, 2) + G148, 2)</f>
        <v>34.479999999999997</v>
      </c>
      <c r="I148" s="141">
        <f t="shared" si="2"/>
        <v>888.2</v>
      </c>
      <c r="J148" s="151">
        <f>I148 / J738</f>
        <v>5.5160050718927611E-4</v>
      </c>
    </row>
    <row r="149" spans="1:10" ht="26.1" customHeight="1">
      <c r="A149" s="111" t="s">
        <v>298</v>
      </c>
      <c r="B149" s="85" t="s">
        <v>282</v>
      </c>
      <c r="C149" s="85" t="s">
        <v>18</v>
      </c>
      <c r="D149" s="85" t="s">
        <v>283</v>
      </c>
      <c r="E149" s="87" t="s">
        <v>28</v>
      </c>
      <c r="F149" s="142">
        <v>120</v>
      </c>
      <c r="G149" s="141">
        <v>2.5</v>
      </c>
      <c r="H149" s="141">
        <f>TRUNC(TRUNC(G149 * J7, 2) + G149, 2)</f>
        <v>3.15</v>
      </c>
      <c r="I149" s="141">
        <f t="shared" si="2"/>
        <v>378</v>
      </c>
      <c r="J149" s="151">
        <f>I149 / J738</f>
        <v>2.3475004696864034E-4</v>
      </c>
    </row>
    <row r="150" spans="1:10" ht="26.1" customHeight="1">
      <c r="A150" s="111" t="s">
        <v>299</v>
      </c>
      <c r="B150" s="85" t="s">
        <v>285</v>
      </c>
      <c r="C150" s="85" t="s">
        <v>18</v>
      </c>
      <c r="D150" s="85" t="s">
        <v>286</v>
      </c>
      <c r="E150" s="87" t="s">
        <v>28</v>
      </c>
      <c r="F150" s="142">
        <v>65</v>
      </c>
      <c r="G150" s="141">
        <v>2.14</v>
      </c>
      <c r="H150" s="141">
        <f>TRUNC(TRUNC(G150 * J7, 2) + G150, 2)</f>
        <v>2.7</v>
      </c>
      <c r="I150" s="141">
        <f t="shared" si="2"/>
        <v>175.5</v>
      </c>
      <c r="J150" s="151">
        <f>I150 / J738</f>
        <v>1.0899109323544016E-4</v>
      </c>
    </row>
    <row r="151" spans="1:10" ht="39" customHeight="1">
      <c r="A151" s="111" t="s">
        <v>300</v>
      </c>
      <c r="B151" s="85" t="s">
        <v>288</v>
      </c>
      <c r="C151" s="85" t="s">
        <v>18</v>
      </c>
      <c r="D151" s="85" t="s">
        <v>289</v>
      </c>
      <c r="E151" s="87" t="s">
        <v>28</v>
      </c>
      <c r="F151" s="142">
        <v>65</v>
      </c>
      <c r="G151" s="141">
        <v>10.89</v>
      </c>
      <c r="H151" s="141">
        <f>TRUNC(TRUNC(G151 * J7, 2) + G151, 2)</f>
        <v>13.74</v>
      </c>
      <c r="I151" s="141">
        <f t="shared" si="2"/>
        <v>893.1</v>
      </c>
      <c r="J151" s="151">
        <f>I151 / J738</f>
        <v>5.546435633536844E-4</v>
      </c>
    </row>
    <row r="152" spans="1:10" ht="26.1" customHeight="1">
      <c r="A152" s="111" t="s">
        <v>301</v>
      </c>
      <c r="B152" s="85" t="s">
        <v>291</v>
      </c>
      <c r="C152" s="85" t="s">
        <v>18</v>
      </c>
      <c r="D152" s="85" t="s">
        <v>292</v>
      </c>
      <c r="E152" s="87" t="s">
        <v>28</v>
      </c>
      <c r="F152" s="142">
        <v>32</v>
      </c>
      <c r="G152" s="141">
        <v>3.06</v>
      </c>
      <c r="H152" s="141">
        <f>TRUNC(TRUNC(G152 * J7, 2) + G152, 2)</f>
        <v>3.86</v>
      </c>
      <c r="I152" s="141">
        <f t="shared" si="2"/>
        <v>123.52</v>
      </c>
      <c r="J152" s="151">
        <f>I152 / J738</f>
        <v>7.6709856617900677E-5</v>
      </c>
    </row>
    <row r="153" spans="1:10" ht="24" customHeight="1">
      <c r="A153" s="147" t="s">
        <v>302</v>
      </c>
      <c r="B153" s="146" t="s">
        <v>11</v>
      </c>
      <c r="C153" s="146"/>
      <c r="D153" s="146" t="s">
        <v>303</v>
      </c>
      <c r="E153" s="145"/>
      <c r="F153" s="144">
        <v>1</v>
      </c>
      <c r="G153" s="143" t="s">
        <v>13</v>
      </c>
      <c r="H153" s="143">
        <f>I154 + I161 + I165 + I181 + I189 + I204 + I210 + I217 + I231 + I237 + I268 + I273</f>
        <v>522989.97</v>
      </c>
      <c r="I153" s="143">
        <f t="shared" si="2"/>
        <v>522989.97</v>
      </c>
      <c r="J153" s="150">
        <f>I153 / J738</f>
        <v>0.32479343921065557</v>
      </c>
    </row>
    <row r="154" spans="1:10" ht="24" customHeight="1">
      <c r="A154" s="147" t="s">
        <v>304</v>
      </c>
      <c r="B154" s="146" t="s">
        <v>11</v>
      </c>
      <c r="C154" s="146"/>
      <c r="D154" s="146" t="s">
        <v>305</v>
      </c>
      <c r="E154" s="145"/>
      <c r="F154" s="144">
        <v>1</v>
      </c>
      <c r="G154" s="143" t="s">
        <v>13</v>
      </c>
      <c r="H154" s="143">
        <f>I155 + I157</f>
        <v>5996.28</v>
      </c>
      <c r="I154" s="143">
        <f t="shared" si="2"/>
        <v>5996.28</v>
      </c>
      <c r="J154" s="150">
        <f>I154 / J738</f>
        <v>3.7238809831669807E-3</v>
      </c>
    </row>
    <row r="155" spans="1:10" ht="24" customHeight="1">
      <c r="A155" s="147" t="s">
        <v>306</v>
      </c>
      <c r="B155" s="146" t="s">
        <v>11</v>
      </c>
      <c r="C155" s="146"/>
      <c r="D155" s="146" t="s">
        <v>307</v>
      </c>
      <c r="E155" s="145"/>
      <c r="F155" s="144">
        <v>1</v>
      </c>
      <c r="G155" s="143" t="s">
        <v>13</v>
      </c>
      <c r="H155" s="143">
        <f>I156</f>
        <v>417.28</v>
      </c>
      <c r="I155" s="143">
        <f t="shared" si="2"/>
        <v>417.28</v>
      </c>
      <c r="J155" s="150">
        <f>I155 / J738</f>
        <v>2.5914417883352974E-4</v>
      </c>
    </row>
    <row r="156" spans="1:10" ht="51.95" customHeight="1">
      <c r="A156" s="111" t="s">
        <v>308</v>
      </c>
      <c r="B156" s="85" t="s">
        <v>309</v>
      </c>
      <c r="C156" s="85" t="s">
        <v>44</v>
      </c>
      <c r="D156" s="85" t="s">
        <v>310</v>
      </c>
      <c r="E156" s="87" t="s">
        <v>71</v>
      </c>
      <c r="F156" s="142">
        <v>326</v>
      </c>
      <c r="G156" s="141">
        <v>1.02</v>
      </c>
      <c r="H156" s="141">
        <f>TRUNC(TRUNC(G156 * J7, 2) + G156, 2)</f>
        <v>1.28</v>
      </c>
      <c r="I156" s="141">
        <f t="shared" si="2"/>
        <v>417.28</v>
      </c>
      <c r="J156" s="151">
        <f>I156 / J738</f>
        <v>2.5914417883352974E-4</v>
      </c>
    </row>
    <row r="157" spans="1:10" ht="24" customHeight="1">
      <c r="A157" s="147" t="s">
        <v>311</v>
      </c>
      <c r="B157" s="146" t="s">
        <v>11</v>
      </c>
      <c r="C157" s="146"/>
      <c r="D157" s="146" t="s">
        <v>312</v>
      </c>
      <c r="E157" s="145"/>
      <c r="F157" s="144">
        <v>1</v>
      </c>
      <c r="G157" s="143" t="s">
        <v>13</v>
      </c>
      <c r="H157" s="143">
        <f>I158 + I159 + I160</f>
        <v>5579</v>
      </c>
      <c r="I157" s="143">
        <f t="shared" si="2"/>
        <v>5579</v>
      </c>
      <c r="J157" s="150">
        <f>I157 / J738</f>
        <v>3.4647368043334509E-3</v>
      </c>
    </row>
    <row r="158" spans="1:10" ht="39" customHeight="1">
      <c r="A158" s="111" t="s">
        <v>313</v>
      </c>
      <c r="B158" s="85" t="s">
        <v>314</v>
      </c>
      <c r="C158" s="85" t="s">
        <v>44</v>
      </c>
      <c r="D158" s="85" t="s">
        <v>315</v>
      </c>
      <c r="E158" s="87" t="s">
        <v>183</v>
      </c>
      <c r="F158" s="142">
        <v>160</v>
      </c>
      <c r="G158" s="141">
        <v>9.2200000000000006</v>
      </c>
      <c r="H158" s="141">
        <f>TRUNC(TRUNC(G158 * J7, 2) + G158, 2)</f>
        <v>11.63</v>
      </c>
      <c r="I158" s="141">
        <f t="shared" si="2"/>
        <v>1860.8</v>
      </c>
      <c r="J158" s="151">
        <f>I158 / J738</f>
        <v>1.1556161042308092E-3</v>
      </c>
    </row>
    <row r="159" spans="1:10" ht="51.95" customHeight="1">
      <c r="A159" s="111" t="s">
        <v>316</v>
      </c>
      <c r="B159" s="85" t="s">
        <v>317</v>
      </c>
      <c r="C159" s="85" t="s">
        <v>44</v>
      </c>
      <c r="D159" s="85" t="s">
        <v>318</v>
      </c>
      <c r="E159" s="87" t="s">
        <v>71</v>
      </c>
      <c r="F159" s="142">
        <v>312</v>
      </c>
      <c r="G159" s="141">
        <v>8.48</v>
      </c>
      <c r="H159" s="141">
        <f>TRUNC(TRUNC(G159 * J7, 2) + G159, 2)</f>
        <v>10.7</v>
      </c>
      <c r="I159" s="141">
        <f t="shared" si="2"/>
        <v>3338.4</v>
      </c>
      <c r="J159" s="151">
        <f>I159 / J738</f>
        <v>2.0732527957674838E-3</v>
      </c>
    </row>
    <row r="160" spans="1:10" ht="39" customHeight="1">
      <c r="A160" s="111" t="s">
        <v>319</v>
      </c>
      <c r="B160" s="85" t="s">
        <v>320</v>
      </c>
      <c r="C160" s="85" t="s">
        <v>44</v>
      </c>
      <c r="D160" s="85" t="s">
        <v>321</v>
      </c>
      <c r="E160" s="87" t="s">
        <v>71</v>
      </c>
      <c r="F160" s="142">
        <v>30</v>
      </c>
      <c r="G160" s="141">
        <v>10.029999999999999</v>
      </c>
      <c r="H160" s="141">
        <f>TRUNC(TRUNC(G160 * J7, 2) + G160, 2)</f>
        <v>12.66</v>
      </c>
      <c r="I160" s="141">
        <f t="shared" si="2"/>
        <v>379.8</v>
      </c>
      <c r="J160" s="151">
        <f>I160 / J738</f>
        <v>2.3586790433515769E-4</v>
      </c>
    </row>
    <row r="161" spans="1:10" ht="24" customHeight="1">
      <c r="A161" s="147" t="s">
        <v>322</v>
      </c>
      <c r="B161" s="146" t="s">
        <v>11</v>
      </c>
      <c r="C161" s="146"/>
      <c r="D161" s="146" t="s">
        <v>323</v>
      </c>
      <c r="E161" s="145"/>
      <c r="F161" s="144">
        <v>1</v>
      </c>
      <c r="G161" s="143" t="s">
        <v>13</v>
      </c>
      <c r="H161" s="143">
        <f>I162</f>
        <v>42883.8</v>
      </c>
      <c r="I161" s="143">
        <f t="shared" si="2"/>
        <v>42883.8</v>
      </c>
      <c r="J161" s="150">
        <f>I161 / J738</f>
        <v>2.6632206519031164E-2</v>
      </c>
    </row>
    <row r="162" spans="1:10" ht="24" customHeight="1">
      <c r="A162" s="147" t="s">
        <v>324</v>
      </c>
      <c r="B162" s="146" t="s">
        <v>11</v>
      </c>
      <c r="C162" s="146"/>
      <c r="D162" s="146" t="s">
        <v>325</v>
      </c>
      <c r="E162" s="145"/>
      <c r="F162" s="144">
        <v>1</v>
      </c>
      <c r="G162" s="143" t="s">
        <v>13</v>
      </c>
      <c r="H162" s="143">
        <f>I163 + I164</f>
        <v>42883.8</v>
      </c>
      <c r="I162" s="143">
        <f t="shared" si="2"/>
        <v>42883.8</v>
      </c>
      <c r="J162" s="150">
        <f>I162 / J738</f>
        <v>2.6632206519031164E-2</v>
      </c>
    </row>
    <row r="163" spans="1:10" ht="26.1" customHeight="1">
      <c r="A163" s="111" t="s">
        <v>326</v>
      </c>
      <c r="B163" s="85" t="s">
        <v>327</v>
      </c>
      <c r="C163" s="85" t="s">
        <v>44</v>
      </c>
      <c r="D163" s="85" t="s">
        <v>328</v>
      </c>
      <c r="E163" s="87" t="s">
        <v>78</v>
      </c>
      <c r="F163" s="142">
        <v>396.2</v>
      </c>
      <c r="G163" s="141">
        <v>4.6500000000000004</v>
      </c>
      <c r="H163" s="141">
        <f>TRUNC(TRUNC(G163 * J7, 2) + G163, 2)</f>
        <v>5.87</v>
      </c>
      <c r="I163" s="141">
        <f t="shared" si="2"/>
        <v>2325.69</v>
      </c>
      <c r="J163" s="151">
        <f>I163 / J738</f>
        <v>1.4443276104087227E-3</v>
      </c>
    </row>
    <row r="164" spans="1:10" ht="39" customHeight="1">
      <c r="A164" s="111" t="s">
        <v>329</v>
      </c>
      <c r="B164" s="85" t="s">
        <v>330</v>
      </c>
      <c r="C164" s="85" t="s">
        <v>44</v>
      </c>
      <c r="D164" s="85" t="s">
        <v>331</v>
      </c>
      <c r="E164" s="87" t="s">
        <v>71</v>
      </c>
      <c r="F164" s="142">
        <v>919.06</v>
      </c>
      <c r="G164" s="141">
        <v>34.96</v>
      </c>
      <c r="H164" s="141">
        <f>TRUNC(TRUNC(G164 * J7, 2) + G164, 2)</f>
        <v>44.13</v>
      </c>
      <c r="I164" s="141">
        <f t="shared" si="2"/>
        <v>40558.11</v>
      </c>
      <c r="J164" s="151">
        <f>I164 / J738</f>
        <v>2.5187878908622438E-2</v>
      </c>
    </row>
    <row r="165" spans="1:10" ht="24" customHeight="1">
      <c r="A165" s="147" t="s">
        <v>332</v>
      </c>
      <c r="B165" s="146" t="s">
        <v>11</v>
      </c>
      <c r="C165" s="146"/>
      <c r="D165" s="146" t="s">
        <v>333</v>
      </c>
      <c r="E165" s="145"/>
      <c r="F165" s="144">
        <v>1</v>
      </c>
      <c r="G165" s="143" t="s">
        <v>13</v>
      </c>
      <c r="H165" s="143">
        <f>I166 + I171 + I177</f>
        <v>135185.49000000002</v>
      </c>
      <c r="I165" s="143">
        <f t="shared" si="2"/>
        <v>135185.49</v>
      </c>
      <c r="J165" s="150">
        <f>I165 / J738</f>
        <v>8.3954497690419724E-2</v>
      </c>
    </row>
    <row r="166" spans="1:10" ht="24" customHeight="1">
      <c r="A166" s="147" t="s">
        <v>334</v>
      </c>
      <c r="B166" s="146" t="s">
        <v>11</v>
      </c>
      <c r="C166" s="146"/>
      <c r="D166" s="146" t="s">
        <v>335</v>
      </c>
      <c r="E166" s="145"/>
      <c r="F166" s="144">
        <v>1</v>
      </c>
      <c r="G166" s="143" t="s">
        <v>13</v>
      </c>
      <c r="H166" s="143">
        <f>I167 + I168 + I169 + I170</f>
        <v>49427.64</v>
      </c>
      <c r="I166" s="143">
        <f t="shared" si="2"/>
        <v>49427.64</v>
      </c>
      <c r="J166" s="150">
        <f>I166 / J738</f>
        <v>3.0696139713092714E-2</v>
      </c>
    </row>
    <row r="167" spans="1:10" ht="51.95" customHeight="1">
      <c r="A167" s="111" t="s">
        <v>336</v>
      </c>
      <c r="B167" s="85" t="s">
        <v>337</v>
      </c>
      <c r="C167" s="85" t="s">
        <v>44</v>
      </c>
      <c r="D167" s="85" t="s">
        <v>338</v>
      </c>
      <c r="E167" s="87" t="s">
        <v>71</v>
      </c>
      <c r="F167" s="142">
        <v>871.74</v>
      </c>
      <c r="G167" s="141">
        <v>6.5</v>
      </c>
      <c r="H167" s="141">
        <f>TRUNC(TRUNC(G167 * J7, 2) + G167, 2)</f>
        <v>8.1999999999999993</v>
      </c>
      <c r="I167" s="141">
        <f t="shared" si="2"/>
        <v>7148.26</v>
      </c>
      <c r="J167" s="151">
        <f>I167 / J738</f>
        <v>4.4392972771006697E-3</v>
      </c>
    </row>
    <row r="168" spans="1:10" ht="39" customHeight="1">
      <c r="A168" s="111" t="s">
        <v>339</v>
      </c>
      <c r="B168" s="85" t="s">
        <v>340</v>
      </c>
      <c r="C168" s="85" t="s">
        <v>44</v>
      </c>
      <c r="D168" s="85" t="s">
        <v>341</v>
      </c>
      <c r="E168" s="87" t="s">
        <v>71</v>
      </c>
      <c r="F168" s="142">
        <v>871.74</v>
      </c>
      <c r="G168" s="141">
        <v>21.9</v>
      </c>
      <c r="H168" s="141">
        <f>TRUNC(TRUNC(G168 * J7, 2) + G168, 2)</f>
        <v>27.64</v>
      </c>
      <c r="I168" s="141">
        <f t="shared" si="2"/>
        <v>24094.89</v>
      </c>
      <c r="J168" s="151">
        <f>I168 / J738</f>
        <v>1.4963694601069371E-2</v>
      </c>
    </row>
    <row r="169" spans="1:10" ht="39" customHeight="1">
      <c r="A169" s="111" t="s">
        <v>342</v>
      </c>
      <c r="B169" s="85" t="s">
        <v>343</v>
      </c>
      <c r="C169" s="85" t="s">
        <v>44</v>
      </c>
      <c r="D169" s="85" t="s">
        <v>344</v>
      </c>
      <c r="E169" s="87" t="s">
        <v>71</v>
      </c>
      <c r="F169" s="142">
        <v>871.74</v>
      </c>
      <c r="G169" s="141">
        <v>4.8600000000000003</v>
      </c>
      <c r="H169" s="141">
        <f>TRUNC(TRUNC(G169 * J7, 2) + G169, 2)</f>
        <v>6.13</v>
      </c>
      <c r="I169" s="141">
        <f t="shared" si="2"/>
        <v>5343.76</v>
      </c>
      <c r="J169" s="151">
        <f>I169 / J738</f>
        <v>3.3186452671670414E-3</v>
      </c>
    </row>
    <row r="170" spans="1:10" ht="39" customHeight="1">
      <c r="A170" s="111" t="s">
        <v>345</v>
      </c>
      <c r="B170" s="85" t="s">
        <v>346</v>
      </c>
      <c r="C170" s="85" t="s">
        <v>44</v>
      </c>
      <c r="D170" s="85" t="s">
        <v>347</v>
      </c>
      <c r="E170" s="87" t="s">
        <v>71</v>
      </c>
      <c r="F170" s="142">
        <v>871.74</v>
      </c>
      <c r="G170" s="141">
        <v>11.67</v>
      </c>
      <c r="H170" s="141">
        <f>TRUNC(TRUNC(G170 * J7, 2) + G170, 2)</f>
        <v>14.73</v>
      </c>
      <c r="I170" s="141">
        <f t="shared" si="2"/>
        <v>12840.73</v>
      </c>
      <c r="J170" s="151">
        <f>I170 / J738</f>
        <v>7.9745025677556321E-3</v>
      </c>
    </row>
    <row r="171" spans="1:10" ht="24" customHeight="1">
      <c r="A171" s="147" t="s">
        <v>348</v>
      </c>
      <c r="B171" s="146" t="s">
        <v>11</v>
      </c>
      <c r="C171" s="146"/>
      <c r="D171" s="146" t="s">
        <v>349</v>
      </c>
      <c r="E171" s="145"/>
      <c r="F171" s="144">
        <v>1</v>
      </c>
      <c r="G171" s="143" t="s">
        <v>13</v>
      </c>
      <c r="H171" s="143">
        <f>I172 + I173 + I174 + I175 + I176</f>
        <v>57175.65</v>
      </c>
      <c r="I171" s="143">
        <f t="shared" si="2"/>
        <v>57175.65</v>
      </c>
      <c r="J171" s="150">
        <f>I171 / J738</f>
        <v>3.5507900854398255E-2</v>
      </c>
    </row>
    <row r="172" spans="1:10" ht="51.95" customHeight="1">
      <c r="A172" s="111" t="s">
        <v>350</v>
      </c>
      <c r="B172" s="85" t="s">
        <v>337</v>
      </c>
      <c r="C172" s="85" t="s">
        <v>44</v>
      </c>
      <c r="D172" s="85" t="s">
        <v>338</v>
      </c>
      <c r="E172" s="87" t="s">
        <v>71</v>
      </c>
      <c r="F172" s="142">
        <v>737.37</v>
      </c>
      <c r="G172" s="141">
        <v>6.5</v>
      </c>
      <c r="H172" s="141">
        <f>TRUNC(TRUNC(G172 * J7, 2) + G172, 2)</f>
        <v>8.1999999999999993</v>
      </c>
      <c r="I172" s="141">
        <f t="shared" si="2"/>
        <v>6046.43</v>
      </c>
      <c r="J172" s="151">
        <f>I172 / J738</f>
        <v>3.7550257314618945E-3</v>
      </c>
    </row>
    <row r="173" spans="1:10" ht="39" customHeight="1">
      <c r="A173" s="111" t="s">
        <v>351</v>
      </c>
      <c r="B173" s="85" t="s">
        <v>340</v>
      </c>
      <c r="C173" s="85" t="s">
        <v>44</v>
      </c>
      <c r="D173" s="85" t="s">
        <v>341</v>
      </c>
      <c r="E173" s="87" t="s">
        <v>71</v>
      </c>
      <c r="F173" s="142">
        <v>737.37</v>
      </c>
      <c r="G173" s="141">
        <v>21.9</v>
      </c>
      <c r="H173" s="141">
        <f>TRUNC(TRUNC(G173 * J7, 2) + G173, 2)</f>
        <v>27.64</v>
      </c>
      <c r="I173" s="141">
        <f t="shared" si="2"/>
        <v>20380.900000000001</v>
      </c>
      <c r="J173" s="151">
        <f>I173 / J738</f>
        <v>1.2657188445140641E-2</v>
      </c>
    </row>
    <row r="174" spans="1:10" ht="26.1" customHeight="1">
      <c r="A174" s="111" t="s">
        <v>352</v>
      </c>
      <c r="B174" s="85" t="s">
        <v>353</v>
      </c>
      <c r="C174" s="85" t="s">
        <v>44</v>
      </c>
      <c r="D174" s="85" t="s">
        <v>354</v>
      </c>
      <c r="E174" s="87" t="s">
        <v>71</v>
      </c>
      <c r="F174" s="142">
        <v>737.37</v>
      </c>
      <c r="G174" s="141">
        <v>16.510000000000002</v>
      </c>
      <c r="H174" s="141">
        <f>TRUNC(TRUNC(G174 * J7, 2) + G174, 2)</f>
        <v>20.84</v>
      </c>
      <c r="I174" s="141">
        <f t="shared" si="2"/>
        <v>15366.79</v>
      </c>
      <c r="J174" s="151">
        <f>I174 / J738</f>
        <v>9.5432663340138443E-3</v>
      </c>
    </row>
    <row r="175" spans="1:10" ht="39" customHeight="1">
      <c r="A175" s="111" t="s">
        <v>355</v>
      </c>
      <c r="B175" s="85" t="s">
        <v>343</v>
      </c>
      <c r="C175" s="85" t="s">
        <v>44</v>
      </c>
      <c r="D175" s="85" t="s">
        <v>344</v>
      </c>
      <c r="E175" s="87" t="s">
        <v>71</v>
      </c>
      <c r="F175" s="142">
        <v>737.37</v>
      </c>
      <c r="G175" s="141">
        <v>4.8600000000000003</v>
      </c>
      <c r="H175" s="141">
        <f>TRUNC(TRUNC(G175 * J7, 2) + G175, 2)</f>
        <v>6.13</v>
      </c>
      <c r="I175" s="141">
        <f t="shared" si="2"/>
        <v>4520.07</v>
      </c>
      <c r="J175" s="151">
        <f>I175 / J738</f>
        <v>2.8071075259300054E-3</v>
      </c>
    </row>
    <row r="176" spans="1:10" ht="39" customHeight="1">
      <c r="A176" s="111" t="s">
        <v>356</v>
      </c>
      <c r="B176" s="85" t="s">
        <v>346</v>
      </c>
      <c r="C176" s="85" t="s">
        <v>44</v>
      </c>
      <c r="D176" s="85" t="s">
        <v>347</v>
      </c>
      <c r="E176" s="87" t="s">
        <v>71</v>
      </c>
      <c r="F176" s="142">
        <v>737.37</v>
      </c>
      <c r="G176" s="141">
        <v>11.67</v>
      </c>
      <c r="H176" s="141">
        <f>TRUNC(TRUNC(G176 * J7, 2) + G176, 2)</f>
        <v>14.73</v>
      </c>
      <c r="I176" s="141">
        <f t="shared" si="2"/>
        <v>10861.46</v>
      </c>
      <c r="J176" s="151">
        <f>I176 / J738</f>
        <v>6.7453128178518729E-3</v>
      </c>
    </row>
    <row r="177" spans="1:10" ht="24" customHeight="1">
      <c r="A177" s="147" t="s">
        <v>357</v>
      </c>
      <c r="B177" s="146" t="s">
        <v>11</v>
      </c>
      <c r="C177" s="146"/>
      <c r="D177" s="146" t="s">
        <v>358</v>
      </c>
      <c r="E177" s="145"/>
      <c r="F177" s="144">
        <v>1</v>
      </c>
      <c r="G177" s="143" t="s">
        <v>13</v>
      </c>
      <c r="H177" s="143">
        <f>I178 + I179 + I180</f>
        <v>28582.199999999997</v>
      </c>
      <c r="I177" s="143">
        <f t="shared" si="2"/>
        <v>28582.2</v>
      </c>
      <c r="J177" s="150">
        <f>I177 / J738</f>
        <v>1.7750457122928762E-2</v>
      </c>
    </row>
    <row r="178" spans="1:10" ht="51.95" customHeight="1">
      <c r="A178" s="111" t="s">
        <v>359</v>
      </c>
      <c r="B178" s="85" t="s">
        <v>337</v>
      </c>
      <c r="C178" s="85" t="s">
        <v>44</v>
      </c>
      <c r="D178" s="85" t="s">
        <v>338</v>
      </c>
      <c r="E178" s="87" t="s">
        <v>71</v>
      </c>
      <c r="F178" s="142">
        <v>275.12</v>
      </c>
      <c r="G178" s="141">
        <v>6.5</v>
      </c>
      <c r="H178" s="141">
        <f>TRUNC(TRUNC(G178 * J7, 2) + G178, 2)</f>
        <v>8.1999999999999993</v>
      </c>
      <c r="I178" s="141">
        <f t="shared" si="2"/>
        <v>2255.98</v>
      </c>
      <c r="J178" s="151">
        <f>I178 / J738</f>
        <v>1.4010354787309875E-3</v>
      </c>
    </row>
    <row r="179" spans="1:10" ht="39" customHeight="1">
      <c r="A179" s="111" t="s">
        <v>360</v>
      </c>
      <c r="B179" s="85" t="s">
        <v>361</v>
      </c>
      <c r="C179" s="85" t="s">
        <v>44</v>
      </c>
      <c r="D179" s="85" t="s">
        <v>362</v>
      </c>
      <c r="E179" s="87" t="s">
        <v>71</v>
      </c>
      <c r="F179" s="142">
        <v>275.12</v>
      </c>
      <c r="G179" s="141">
        <v>23.35</v>
      </c>
      <c r="H179" s="141">
        <f>TRUNC(TRUNC(G179 * J7, 2) + G179, 2)</f>
        <v>29.47</v>
      </c>
      <c r="I179" s="141">
        <f t="shared" si="2"/>
        <v>8107.78</v>
      </c>
      <c r="J179" s="151">
        <f>I179 / J738</f>
        <v>5.0351897772788435E-3</v>
      </c>
    </row>
    <row r="180" spans="1:10" ht="65.099999999999994" customHeight="1">
      <c r="A180" s="111" t="s">
        <v>363</v>
      </c>
      <c r="B180" s="85" t="s">
        <v>364</v>
      </c>
      <c r="C180" s="85" t="s">
        <v>44</v>
      </c>
      <c r="D180" s="85" t="s">
        <v>365</v>
      </c>
      <c r="E180" s="87" t="s">
        <v>71</v>
      </c>
      <c r="F180" s="142">
        <v>275.12</v>
      </c>
      <c r="G180" s="141">
        <v>52.46</v>
      </c>
      <c r="H180" s="141">
        <f>TRUNC(TRUNC(G180 * J7, 2) + G180, 2)</f>
        <v>66.22</v>
      </c>
      <c r="I180" s="141">
        <f t="shared" si="2"/>
        <v>18218.439999999999</v>
      </c>
      <c r="J180" s="151">
        <f>I180 / J738</f>
        <v>1.131423186691893E-2</v>
      </c>
    </row>
    <row r="181" spans="1:10" ht="24" customHeight="1">
      <c r="A181" s="147" t="s">
        <v>366</v>
      </c>
      <c r="B181" s="146" t="s">
        <v>11</v>
      </c>
      <c r="C181" s="146"/>
      <c r="D181" s="146" t="s">
        <v>367</v>
      </c>
      <c r="E181" s="145"/>
      <c r="F181" s="144">
        <v>1</v>
      </c>
      <c r="G181" s="143" t="s">
        <v>13</v>
      </c>
      <c r="H181" s="143">
        <f>I182 + I185</f>
        <v>40245.699999999997</v>
      </c>
      <c r="I181" s="143">
        <f t="shared" si="2"/>
        <v>40245.699999999997</v>
      </c>
      <c r="J181" s="150">
        <f>I181 / J738</f>
        <v>2.4993862342025948E-2</v>
      </c>
    </row>
    <row r="182" spans="1:10" ht="24" customHeight="1">
      <c r="A182" s="147" t="s">
        <v>368</v>
      </c>
      <c r="B182" s="146" t="s">
        <v>11</v>
      </c>
      <c r="C182" s="146"/>
      <c r="D182" s="146" t="s">
        <v>369</v>
      </c>
      <c r="E182" s="145"/>
      <c r="F182" s="144">
        <v>1</v>
      </c>
      <c r="G182" s="143" t="s">
        <v>13</v>
      </c>
      <c r="H182" s="143">
        <f>I183 + I184</f>
        <v>25332.89</v>
      </c>
      <c r="I182" s="143">
        <f t="shared" si="2"/>
        <v>25332.89</v>
      </c>
      <c r="J182" s="150">
        <f>I182 / J738</f>
        <v>1.5732532056485182E-2</v>
      </c>
    </row>
    <row r="183" spans="1:10" ht="51.95" customHeight="1">
      <c r="A183" s="111" t="s">
        <v>370</v>
      </c>
      <c r="B183" s="85" t="s">
        <v>371</v>
      </c>
      <c r="C183" s="85" t="s">
        <v>44</v>
      </c>
      <c r="D183" s="85" t="s">
        <v>372</v>
      </c>
      <c r="E183" s="87" t="s">
        <v>71</v>
      </c>
      <c r="F183" s="142">
        <v>326.32</v>
      </c>
      <c r="G183" s="141">
        <v>44.3</v>
      </c>
      <c r="H183" s="141">
        <f>TRUNC(TRUNC(G183 * J7, 2) + G183, 2)</f>
        <v>55.92</v>
      </c>
      <c r="I183" s="141">
        <f t="shared" si="2"/>
        <v>18247.810000000001</v>
      </c>
      <c r="J183" s="151">
        <f>I183 / J738</f>
        <v>1.1332471572949273E-2</v>
      </c>
    </row>
    <row r="184" spans="1:10" ht="51.95" customHeight="1">
      <c r="A184" s="111" t="s">
        <v>373</v>
      </c>
      <c r="B184" s="85" t="s">
        <v>374</v>
      </c>
      <c r="C184" s="85" t="s">
        <v>44</v>
      </c>
      <c r="D184" s="85" t="s">
        <v>375</v>
      </c>
      <c r="E184" s="87" t="s">
        <v>78</v>
      </c>
      <c r="F184" s="142">
        <v>422.99</v>
      </c>
      <c r="G184" s="141">
        <v>13.27</v>
      </c>
      <c r="H184" s="141">
        <f>TRUNC(TRUNC(G184 * J7, 2) + G184, 2)</f>
        <v>16.75</v>
      </c>
      <c r="I184" s="141">
        <f t="shared" si="2"/>
        <v>7085.08</v>
      </c>
      <c r="J184" s="151">
        <f>I184 / J738</f>
        <v>4.4000604835359109E-3</v>
      </c>
    </row>
    <row r="185" spans="1:10" ht="24" customHeight="1">
      <c r="A185" s="147" t="s">
        <v>376</v>
      </c>
      <c r="B185" s="146" t="s">
        <v>11</v>
      </c>
      <c r="C185" s="146"/>
      <c r="D185" s="146" t="s">
        <v>377</v>
      </c>
      <c r="E185" s="145"/>
      <c r="F185" s="144">
        <v>1</v>
      </c>
      <c r="G185" s="143" t="s">
        <v>13</v>
      </c>
      <c r="H185" s="143">
        <f>I186 + I187 + I188</f>
        <v>14912.809999999998</v>
      </c>
      <c r="I185" s="143">
        <f t="shared" si="2"/>
        <v>14912.81</v>
      </c>
      <c r="J185" s="150">
        <f>I185 / J738</f>
        <v>9.2613302855407646E-3</v>
      </c>
    </row>
    <row r="186" spans="1:10" ht="26.1" customHeight="1">
      <c r="A186" s="111" t="s">
        <v>378</v>
      </c>
      <c r="B186" s="85" t="s">
        <v>379</v>
      </c>
      <c r="C186" s="85" t="s">
        <v>44</v>
      </c>
      <c r="D186" s="85" t="s">
        <v>380</v>
      </c>
      <c r="E186" s="87" t="s">
        <v>71</v>
      </c>
      <c r="F186" s="142">
        <v>326.32</v>
      </c>
      <c r="G186" s="141">
        <v>17.28</v>
      </c>
      <c r="H186" s="141">
        <f>TRUNC(TRUNC(G186 * J7, 2) + G186, 2)</f>
        <v>21.81</v>
      </c>
      <c r="I186" s="141">
        <f t="shared" si="2"/>
        <v>7117.03</v>
      </c>
      <c r="J186" s="151">
        <f>I186 / J738</f>
        <v>4.4199024517915936E-3</v>
      </c>
    </row>
    <row r="187" spans="1:10" ht="39" customHeight="1">
      <c r="A187" s="111" t="s">
        <v>381</v>
      </c>
      <c r="B187" s="85" t="s">
        <v>382</v>
      </c>
      <c r="C187" s="85" t="s">
        <v>44</v>
      </c>
      <c r="D187" s="85" t="s">
        <v>383</v>
      </c>
      <c r="E187" s="87" t="s">
        <v>71</v>
      </c>
      <c r="F187" s="142">
        <v>326.32</v>
      </c>
      <c r="G187" s="141">
        <v>6.1</v>
      </c>
      <c r="H187" s="141">
        <f>TRUNC(TRUNC(G187 * J7, 2) + G187, 2)</f>
        <v>7.7</v>
      </c>
      <c r="I187" s="141">
        <f t="shared" si="2"/>
        <v>2512.66</v>
      </c>
      <c r="J187" s="151">
        <f>I187 / J738</f>
        <v>1.5604419391963592E-3</v>
      </c>
    </row>
    <row r="188" spans="1:10" ht="39" customHeight="1">
      <c r="A188" s="111" t="s">
        <v>384</v>
      </c>
      <c r="B188" s="85" t="s">
        <v>385</v>
      </c>
      <c r="C188" s="85" t="s">
        <v>44</v>
      </c>
      <c r="D188" s="85" t="s">
        <v>386</v>
      </c>
      <c r="E188" s="87" t="s">
        <v>71</v>
      </c>
      <c r="F188" s="142">
        <v>326.32</v>
      </c>
      <c r="G188" s="141">
        <v>12.83</v>
      </c>
      <c r="H188" s="141">
        <f>TRUNC(TRUNC(G188 * J7, 2) + G188, 2)</f>
        <v>16.190000000000001</v>
      </c>
      <c r="I188" s="141">
        <f t="shared" si="2"/>
        <v>5283.12</v>
      </c>
      <c r="J188" s="151">
        <f>I188 / J738</f>
        <v>3.2809858945528126E-3</v>
      </c>
    </row>
    <row r="189" spans="1:10" ht="24" customHeight="1">
      <c r="A189" s="147" t="s">
        <v>387</v>
      </c>
      <c r="B189" s="146" t="s">
        <v>11</v>
      </c>
      <c r="C189" s="146"/>
      <c r="D189" s="146" t="s">
        <v>388</v>
      </c>
      <c r="E189" s="145"/>
      <c r="F189" s="144">
        <v>1</v>
      </c>
      <c r="G189" s="143" t="s">
        <v>13</v>
      </c>
      <c r="H189" s="143">
        <f>I190 + I192 + I195 + I197 + I199 + I202</f>
        <v>87050.87</v>
      </c>
      <c r="I189" s="143">
        <f t="shared" si="2"/>
        <v>87050.87</v>
      </c>
      <c r="J189" s="150">
        <f>I189 / J738</f>
        <v>5.406136460624604E-2</v>
      </c>
    </row>
    <row r="190" spans="1:10" ht="24" customHeight="1">
      <c r="A190" s="147" t="s">
        <v>389</v>
      </c>
      <c r="B190" s="146" t="s">
        <v>11</v>
      </c>
      <c r="C190" s="146"/>
      <c r="D190" s="146" t="s">
        <v>390</v>
      </c>
      <c r="E190" s="145"/>
      <c r="F190" s="144">
        <v>1</v>
      </c>
      <c r="G190" s="143" t="s">
        <v>13</v>
      </c>
      <c r="H190" s="143">
        <f>I191</f>
        <v>39865.120000000003</v>
      </c>
      <c r="I190" s="143">
        <f t="shared" si="2"/>
        <v>39865.120000000003</v>
      </c>
      <c r="J190" s="150">
        <f>I190 / J738</f>
        <v>2.475751003283197E-2</v>
      </c>
    </row>
    <row r="191" spans="1:10" ht="39" customHeight="1">
      <c r="A191" s="111" t="s">
        <v>391</v>
      </c>
      <c r="B191" s="85" t="s">
        <v>392</v>
      </c>
      <c r="C191" s="85" t="s">
        <v>44</v>
      </c>
      <c r="D191" s="85" t="s">
        <v>393</v>
      </c>
      <c r="E191" s="87" t="s">
        <v>71</v>
      </c>
      <c r="F191" s="142">
        <v>372.85</v>
      </c>
      <c r="G191" s="141">
        <v>84.7</v>
      </c>
      <c r="H191" s="141">
        <f>TRUNC(TRUNC(G191 * J7, 2) + G191, 2)</f>
        <v>106.92</v>
      </c>
      <c r="I191" s="141">
        <f t="shared" si="2"/>
        <v>39865.120000000003</v>
      </c>
      <c r="J191" s="151">
        <f>I191 / J738</f>
        <v>2.475751003283197E-2</v>
      </c>
    </row>
    <row r="192" spans="1:10" ht="24" customHeight="1">
      <c r="A192" s="147" t="s">
        <v>394</v>
      </c>
      <c r="B192" s="146" t="s">
        <v>11</v>
      </c>
      <c r="C192" s="146"/>
      <c r="D192" s="146" t="s">
        <v>395</v>
      </c>
      <c r="E192" s="145"/>
      <c r="F192" s="144">
        <v>1</v>
      </c>
      <c r="G192" s="143" t="s">
        <v>13</v>
      </c>
      <c r="H192" s="143">
        <f>I193 + I194</f>
        <v>7423.25</v>
      </c>
      <c r="I192" s="143">
        <f t="shared" si="2"/>
        <v>7423.25</v>
      </c>
      <c r="J192" s="150">
        <f>I192 / J738</f>
        <v>4.6100748311110034E-3</v>
      </c>
    </row>
    <row r="193" spans="1:10" ht="39" customHeight="1">
      <c r="A193" s="111" t="s">
        <v>396</v>
      </c>
      <c r="B193" s="85" t="s">
        <v>397</v>
      </c>
      <c r="C193" s="85" t="s">
        <v>18</v>
      </c>
      <c r="D193" s="85" t="s">
        <v>398</v>
      </c>
      <c r="E193" s="87" t="s">
        <v>71</v>
      </c>
      <c r="F193" s="142">
        <v>175.99</v>
      </c>
      <c r="G193" s="141">
        <v>24.05</v>
      </c>
      <c r="H193" s="141">
        <f>TRUNC(TRUNC(G193 * J7, 2) + G193, 2)</f>
        <v>30.36</v>
      </c>
      <c r="I193" s="141">
        <f t="shared" si="2"/>
        <v>5343.05</v>
      </c>
      <c r="J193" s="151">
        <f>I193 / J738</f>
        <v>3.3182043345391372E-3</v>
      </c>
    </row>
    <row r="194" spans="1:10" ht="39" customHeight="1">
      <c r="A194" s="111" t="s">
        <v>399</v>
      </c>
      <c r="B194" s="85" t="s">
        <v>400</v>
      </c>
      <c r="C194" s="85" t="s">
        <v>44</v>
      </c>
      <c r="D194" s="85" t="s">
        <v>401</v>
      </c>
      <c r="E194" s="87" t="s">
        <v>71</v>
      </c>
      <c r="F194" s="142">
        <v>175.99</v>
      </c>
      <c r="G194" s="141">
        <v>9.3699999999999992</v>
      </c>
      <c r="H194" s="141">
        <f>TRUNC(TRUNC(G194 * J7, 2) + G194, 2)</f>
        <v>11.82</v>
      </c>
      <c r="I194" s="141">
        <f t="shared" si="2"/>
        <v>2080.1999999999998</v>
      </c>
      <c r="J194" s="151">
        <f>I194 / J738</f>
        <v>1.2918704965718666E-3</v>
      </c>
    </row>
    <row r="195" spans="1:10" ht="24" customHeight="1">
      <c r="A195" s="147" t="s">
        <v>402</v>
      </c>
      <c r="B195" s="146" t="s">
        <v>11</v>
      </c>
      <c r="C195" s="146"/>
      <c r="D195" s="146" t="s">
        <v>403</v>
      </c>
      <c r="E195" s="145"/>
      <c r="F195" s="144">
        <v>1</v>
      </c>
      <c r="G195" s="143" t="s">
        <v>13</v>
      </c>
      <c r="H195" s="143">
        <f>I196</f>
        <v>11035.64</v>
      </c>
      <c r="I195" s="143">
        <f t="shared" si="2"/>
        <v>11035.64</v>
      </c>
      <c r="J195" s="150">
        <f>I195 / J738</f>
        <v>6.8534841490185345E-3</v>
      </c>
    </row>
    <row r="196" spans="1:10" ht="26.1" customHeight="1">
      <c r="A196" s="111" t="s">
        <v>404</v>
      </c>
      <c r="B196" s="85" t="s">
        <v>405</v>
      </c>
      <c r="C196" s="85" t="s">
        <v>44</v>
      </c>
      <c r="D196" s="85" t="s">
        <v>406</v>
      </c>
      <c r="E196" s="87" t="s">
        <v>71</v>
      </c>
      <c r="F196" s="142">
        <v>345.62</v>
      </c>
      <c r="G196" s="141">
        <v>25.3</v>
      </c>
      <c r="H196" s="141">
        <f>TRUNC(TRUNC(G196 * J7, 2) + G196, 2)</f>
        <v>31.93</v>
      </c>
      <c r="I196" s="141">
        <f t="shared" si="2"/>
        <v>11035.64</v>
      </c>
      <c r="J196" s="151">
        <f>I196 / J738</f>
        <v>6.8534841490185345E-3</v>
      </c>
    </row>
    <row r="197" spans="1:10" ht="24" customHeight="1">
      <c r="A197" s="147" t="s">
        <v>407</v>
      </c>
      <c r="B197" s="146" t="s">
        <v>11</v>
      </c>
      <c r="C197" s="146"/>
      <c r="D197" s="146" t="s">
        <v>408</v>
      </c>
      <c r="E197" s="145"/>
      <c r="F197" s="144">
        <v>1</v>
      </c>
      <c r="G197" s="143" t="s">
        <v>13</v>
      </c>
      <c r="H197" s="143">
        <f>I198</f>
        <v>25489.19</v>
      </c>
      <c r="I197" s="143">
        <f t="shared" si="2"/>
        <v>25489.19</v>
      </c>
      <c r="J197" s="150">
        <f>I197 / J738</f>
        <v>1.5829599337811105E-2</v>
      </c>
    </row>
    <row r="198" spans="1:10" ht="65.099999999999994" customHeight="1">
      <c r="A198" s="111" t="s">
        <v>409</v>
      </c>
      <c r="B198" s="85" t="s">
        <v>410</v>
      </c>
      <c r="C198" s="85" t="s">
        <v>44</v>
      </c>
      <c r="D198" s="85" t="s">
        <v>411</v>
      </c>
      <c r="E198" s="87" t="s">
        <v>71</v>
      </c>
      <c r="F198" s="142">
        <v>327.12</v>
      </c>
      <c r="G198" s="141">
        <v>61.73</v>
      </c>
      <c r="H198" s="141">
        <f>TRUNC(TRUNC(G198 * J7, 2) + G198, 2)</f>
        <v>77.92</v>
      </c>
      <c r="I198" s="141">
        <f t="shared" si="2"/>
        <v>25489.19</v>
      </c>
      <c r="J198" s="151">
        <f>I198 / J738</f>
        <v>1.5829599337811105E-2</v>
      </c>
    </row>
    <row r="199" spans="1:10" ht="24" customHeight="1">
      <c r="A199" s="147" t="s">
        <v>412</v>
      </c>
      <c r="B199" s="146" t="s">
        <v>11</v>
      </c>
      <c r="C199" s="146"/>
      <c r="D199" s="146" t="s">
        <v>413</v>
      </c>
      <c r="E199" s="145"/>
      <c r="F199" s="144">
        <v>1</v>
      </c>
      <c r="G199" s="143" t="s">
        <v>13</v>
      </c>
      <c r="H199" s="143">
        <f>I200 + I201</f>
        <v>340.38</v>
      </c>
      <c r="I199" s="143">
        <f t="shared" si="2"/>
        <v>340.38</v>
      </c>
      <c r="J199" s="150">
        <f>I199 / J738</f>
        <v>2.1138682800842803E-4</v>
      </c>
    </row>
    <row r="200" spans="1:10" ht="39" customHeight="1">
      <c r="A200" s="111" t="s">
        <v>414</v>
      </c>
      <c r="B200" s="85" t="s">
        <v>397</v>
      </c>
      <c r="C200" s="85" t="s">
        <v>18</v>
      </c>
      <c r="D200" s="85" t="s">
        <v>398</v>
      </c>
      <c r="E200" s="87" t="s">
        <v>71</v>
      </c>
      <c r="F200" s="142">
        <v>8.07</v>
      </c>
      <c r="G200" s="141">
        <v>24.05</v>
      </c>
      <c r="H200" s="141">
        <f>TRUNC(TRUNC(G200 * J7, 2) + G200, 2)</f>
        <v>30.36</v>
      </c>
      <c r="I200" s="141">
        <f t="shared" si="2"/>
        <v>245</v>
      </c>
      <c r="J200" s="151">
        <f>I200 / J738</f>
        <v>1.5215280822041504E-4</v>
      </c>
    </row>
    <row r="201" spans="1:10" ht="39" customHeight="1">
      <c r="A201" s="111" t="s">
        <v>415</v>
      </c>
      <c r="B201" s="85" t="s">
        <v>400</v>
      </c>
      <c r="C201" s="85" t="s">
        <v>44</v>
      </c>
      <c r="D201" s="85" t="s">
        <v>401</v>
      </c>
      <c r="E201" s="87" t="s">
        <v>71</v>
      </c>
      <c r="F201" s="142">
        <v>8.07</v>
      </c>
      <c r="G201" s="141">
        <v>9.3699999999999992</v>
      </c>
      <c r="H201" s="141">
        <f>TRUNC(TRUNC(G201 * J7, 2) + G201, 2)</f>
        <v>11.82</v>
      </c>
      <c r="I201" s="141">
        <f t="shared" ref="I201:I264" si="3">TRUNC(F201 * H201,2)</f>
        <v>95.38</v>
      </c>
      <c r="J201" s="151">
        <f>I201 / J738</f>
        <v>5.9234019788013E-5</v>
      </c>
    </row>
    <row r="202" spans="1:10" ht="24" customHeight="1">
      <c r="A202" s="147" t="s">
        <v>416</v>
      </c>
      <c r="B202" s="146" t="s">
        <v>11</v>
      </c>
      <c r="C202" s="146"/>
      <c r="D202" s="146" t="s">
        <v>417</v>
      </c>
      <c r="E202" s="145"/>
      <c r="F202" s="144">
        <v>1</v>
      </c>
      <c r="G202" s="143" t="s">
        <v>13</v>
      </c>
      <c r="H202" s="143">
        <f>I203</f>
        <v>2897.29</v>
      </c>
      <c r="I202" s="143">
        <f t="shared" si="3"/>
        <v>2897.29</v>
      </c>
      <c r="J202" s="150">
        <f>I202 / J738</f>
        <v>1.7993094274650053E-3</v>
      </c>
    </row>
    <row r="203" spans="1:10" ht="39" customHeight="1">
      <c r="A203" s="111" t="s">
        <v>418</v>
      </c>
      <c r="B203" s="85" t="s">
        <v>419</v>
      </c>
      <c r="C203" s="85" t="s">
        <v>44</v>
      </c>
      <c r="D203" s="85" t="s">
        <v>420</v>
      </c>
      <c r="E203" s="87" t="s">
        <v>78</v>
      </c>
      <c r="F203" s="142">
        <v>260.08</v>
      </c>
      <c r="G203" s="141">
        <v>8.83</v>
      </c>
      <c r="H203" s="141">
        <f>TRUNC(TRUNC(G203 * J7, 2) + G203, 2)</f>
        <v>11.14</v>
      </c>
      <c r="I203" s="141">
        <f t="shared" si="3"/>
        <v>2897.29</v>
      </c>
      <c r="J203" s="151">
        <f>I203 / J738</f>
        <v>1.7993094274650053E-3</v>
      </c>
    </row>
    <row r="204" spans="1:10" ht="24" customHeight="1">
      <c r="A204" s="147" t="s">
        <v>421</v>
      </c>
      <c r="B204" s="146" t="s">
        <v>11</v>
      </c>
      <c r="C204" s="146"/>
      <c r="D204" s="146" t="s">
        <v>422</v>
      </c>
      <c r="E204" s="145"/>
      <c r="F204" s="144">
        <v>1</v>
      </c>
      <c r="G204" s="143" t="s">
        <v>13</v>
      </c>
      <c r="H204" s="143">
        <f>I205 + I208</f>
        <v>10580.35</v>
      </c>
      <c r="I204" s="143">
        <f t="shared" si="3"/>
        <v>10580.35</v>
      </c>
      <c r="J204" s="150">
        <f>I204 / J738</f>
        <v>6.5707345487953806E-3</v>
      </c>
    </row>
    <row r="205" spans="1:10" ht="24" customHeight="1">
      <c r="A205" s="147" t="s">
        <v>423</v>
      </c>
      <c r="B205" s="146" t="s">
        <v>11</v>
      </c>
      <c r="C205" s="146"/>
      <c r="D205" s="146" t="s">
        <v>424</v>
      </c>
      <c r="E205" s="145"/>
      <c r="F205" s="144">
        <v>1</v>
      </c>
      <c r="G205" s="143" t="s">
        <v>13</v>
      </c>
      <c r="H205" s="143">
        <f>I206 + I207</f>
        <v>9448.69</v>
      </c>
      <c r="I205" s="143">
        <f t="shared" si="3"/>
        <v>9448.69</v>
      </c>
      <c r="J205" s="150">
        <f>I205 / J738</f>
        <v>5.8679376224659323E-3</v>
      </c>
    </row>
    <row r="206" spans="1:10" ht="26.1" customHeight="1">
      <c r="A206" s="111" t="s">
        <v>425</v>
      </c>
      <c r="B206" s="85" t="s">
        <v>426</v>
      </c>
      <c r="C206" s="85" t="s">
        <v>18</v>
      </c>
      <c r="D206" s="85" t="s">
        <v>427</v>
      </c>
      <c r="E206" s="87" t="s">
        <v>78</v>
      </c>
      <c r="F206" s="142">
        <v>145.56</v>
      </c>
      <c r="G206" s="141">
        <v>50.11</v>
      </c>
      <c r="H206" s="141">
        <f>TRUNC(TRUNC(G206 * J7, 2) + G206, 2)</f>
        <v>63.25</v>
      </c>
      <c r="I206" s="141">
        <f t="shared" si="3"/>
        <v>9206.67</v>
      </c>
      <c r="J206" s="151">
        <f>I206 / J738</f>
        <v>5.7176354892189739E-3</v>
      </c>
    </row>
    <row r="207" spans="1:10" ht="39" customHeight="1">
      <c r="A207" s="111" t="s">
        <v>428</v>
      </c>
      <c r="B207" s="85" t="s">
        <v>429</v>
      </c>
      <c r="C207" s="85" t="s">
        <v>31</v>
      </c>
      <c r="D207" s="85" t="s">
        <v>430</v>
      </c>
      <c r="E207" s="87" t="s">
        <v>267</v>
      </c>
      <c r="F207" s="142">
        <v>2</v>
      </c>
      <c r="G207" s="141">
        <v>95.86</v>
      </c>
      <c r="H207" s="141">
        <f>TRUNC(TRUNC(G207 * J7, 2) + G207, 2)</f>
        <v>121.01</v>
      </c>
      <c r="I207" s="141">
        <f t="shared" si="3"/>
        <v>242.02</v>
      </c>
      <c r="J207" s="151">
        <f>I207 / J738</f>
        <v>1.5030213324695858E-4</v>
      </c>
    </row>
    <row r="208" spans="1:10" ht="24" customHeight="1">
      <c r="A208" s="147" t="s">
        <v>431</v>
      </c>
      <c r="B208" s="146" t="s">
        <v>11</v>
      </c>
      <c r="C208" s="146"/>
      <c r="D208" s="146" t="s">
        <v>432</v>
      </c>
      <c r="E208" s="145"/>
      <c r="F208" s="144">
        <v>1</v>
      </c>
      <c r="G208" s="143" t="s">
        <v>13</v>
      </c>
      <c r="H208" s="143">
        <f>I209</f>
        <v>1131.6600000000001</v>
      </c>
      <c r="I208" s="143">
        <f t="shared" si="3"/>
        <v>1131.6600000000001</v>
      </c>
      <c r="J208" s="150">
        <f>I208 / J738</f>
        <v>7.0279692632944858E-4</v>
      </c>
    </row>
    <row r="209" spans="1:10" ht="26.1" customHeight="1">
      <c r="A209" s="111" t="s">
        <v>433</v>
      </c>
      <c r="B209" s="85" t="s">
        <v>434</v>
      </c>
      <c r="C209" s="85" t="s">
        <v>44</v>
      </c>
      <c r="D209" s="85" t="s">
        <v>435</v>
      </c>
      <c r="E209" s="87" t="s">
        <v>71</v>
      </c>
      <c r="F209" s="142">
        <v>4.13</v>
      </c>
      <c r="G209" s="141">
        <v>217.06</v>
      </c>
      <c r="H209" s="141">
        <f>TRUNC(TRUNC(G209 * J7, 2) + G209, 2)</f>
        <v>274.01</v>
      </c>
      <c r="I209" s="141">
        <f t="shared" si="3"/>
        <v>1131.6600000000001</v>
      </c>
      <c r="J209" s="151">
        <f>I209 / J738</f>
        <v>7.0279692632944858E-4</v>
      </c>
    </row>
    <row r="210" spans="1:10" ht="24" customHeight="1">
      <c r="A210" s="147" t="s">
        <v>436</v>
      </c>
      <c r="B210" s="146" t="s">
        <v>11</v>
      </c>
      <c r="C210" s="146"/>
      <c r="D210" s="146" t="s">
        <v>437</v>
      </c>
      <c r="E210" s="145"/>
      <c r="F210" s="144">
        <v>1</v>
      </c>
      <c r="G210" s="143" t="s">
        <v>13</v>
      </c>
      <c r="H210" s="143">
        <f>I211</f>
        <v>44878.11</v>
      </c>
      <c r="I210" s="143">
        <f t="shared" si="3"/>
        <v>44878.11</v>
      </c>
      <c r="J210" s="150">
        <f>I210 / J738</f>
        <v>2.7870736588264042E-2</v>
      </c>
    </row>
    <row r="211" spans="1:10" ht="24" customHeight="1">
      <c r="A211" s="147" t="s">
        <v>438</v>
      </c>
      <c r="B211" s="146" t="s">
        <v>11</v>
      </c>
      <c r="C211" s="146"/>
      <c r="D211" s="146" t="s">
        <v>439</v>
      </c>
      <c r="E211" s="145"/>
      <c r="F211" s="144">
        <v>1</v>
      </c>
      <c r="G211" s="143" t="s">
        <v>13</v>
      </c>
      <c r="H211" s="143">
        <f>I212 + I213 + I214 + I215 + I216</f>
        <v>44878.11</v>
      </c>
      <c r="I211" s="143">
        <f t="shared" si="3"/>
        <v>44878.11</v>
      </c>
      <c r="J211" s="150">
        <f>I211 / J738</f>
        <v>2.7870736588264042E-2</v>
      </c>
    </row>
    <row r="212" spans="1:10" ht="51.95" customHeight="1">
      <c r="A212" s="111" t="s">
        <v>440</v>
      </c>
      <c r="B212" s="85" t="s">
        <v>441</v>
      </c>
      <c r="C212" s="85" t="s">
        <v>44</v>
      </c>
      <c r="D212" s="85" t="s">
        <v>442</v>
      </c>
      <c r="E212" s="87" t="s">
        <v>71</v>
      </c>
      <c r="F212" s="142">
        <v>25.24</v>
      </c>
      <c r="G212" s="141">
        <v>526.9</v>
      </c>
      <c r="H212" s="141">
        <f>TRUNC(TRUNC(G212 * J7, 2) + G212, 2)</f>
        <v>665.15</v>
      </c>
      <c r="I212" s="141">
        <f t="shared" si="3"/>
        <v>16788.38</v>
      </c>
      <c r="J212" s="151">
        <f>I212 / J738</f>
        <v>1.042611903049572E-2</v>
      </c>
    </row>
    <row r="213" spans="1:10" ht="51.95" customHeight="1">
      <c r="A213" s="111" t="s">
        <v>443</v>
      </c>
      <c r="B213" s="85" t="s">
        <v>444</v>
      </c>
      <c r="C213" s="85" t="s">
        <v>44</v>
      </c>
      <c r="D213" s="85" t="s">
        <v>445</v>
      </c>
      <c r="E213" s="87" t="s">
        <v>71</v>
      </c>
      <c r="F213" s="142">
        <v>21.39</v>
      </c>
      <c r="G213" s="141">
        <v>428.23</v>
      </c>
      <c r="H213" s="141">
        <f>TRUNC(TRUNC(G213 * J7, 2) + G213, 2)</f>
        <v>540.59</v>
      </c>
      <c r="I213" s="141">
        <f t="shared" si="3"/>
        <v>11563.22</v>
      </c>
      <c r="J213" s="151">
        <f>I213 / J738</f>
        <v>7.1811281431447653E-3</v>
      </c>
    </row>
    <row r="214" spans="1:10" ht="39" customHeight="1">
      <c r="A214" s="111" t="s">
        <v>446</v>
      </c>
      <c r="B214" s="85" t="s">
        <v>447</v>
      </c>
      <c r="C214" s="85" t="s">
        <v>18</v>
      </c>
      <c r="D214" s="85" t="s">
        <v>448</v>
      </c>
      <c r="E214" s="87" t="s">
        <v>71</v>
      </c>
      <c r="F214" s="142">
        <v>1</v>
      </c>
      <c r="G214" s="141">
        <v>63.76</v>
      </c>
      <c r="H214" s="141">
        <f>TRUNC(TRUNC(G214 * J7, 2) + G214, 2)</f>
        <v>80.489999999999995</v>
      </c>
      <c r="I214" s="141">
        <f t="shared" si="3"/>
        <v>80.489999999999995</v>
      </c>
      <c r="J214" s="151">
        <f>I214 / J738</f>
        <v>4.9986855239433491E-5</v>
      </c>
    </row>
    <row r="215" spans="1:10" ht="39" customHeight="1">
      <c r="A215" s="111" t="s">
        <v>449</v>
      </c>
      <c r="B215" s="85" t="s">
        <v>450</v>
      </c>
      <c r="C215" s="85" t="s">
        <v>44</v>
      </c>
      <c r="D215" s="85" t="s">
        <v>451</v>
      </c>
      <c r="E215" s="87" t="s">
        <v>71</v>
      </c>
      <c r="F215" s="142">
        <v>46.99</v>
      </c>
      <c r="G215" s="141">
        <v>58.59</v>
      </c>
      <c r="H215" s="141">
        <f>TRUNC(TRUNC(G215 * J7, 2) + G215, 2)</f>
        <v>73.959999999999994</v>
      </c>
      <c r="I215" s="141">
        <f t="shared" si="3"/>
        <v>3475.38</v>
      </c>
      <c r="J215" s="151">
        <f>I215 / J738</f>
        <v>2.1583217413594534E-3</v>
      </c>
    </row>
    <row r="216" spans="1:10" ht="39" customHeight="1">
      <c r="A216" s="111" t="s">
        <v>452</v>
      </c>
      <c r="B216" s="85" t="s">
        <v>453</v>
      </c>
      <c r="C216" s="85" t="s">
        <v>31</v>
      </c>
      <c r="D216" s="85" t="s">
        <v>454</v>
      </c>
      <c r="E216" s="87" t="s">
        <v>71</v>
      </c>
      <c r="F216" s="142">
        <v>46.99</v>
      </c>
      <c r="G216" s="141">
        <v>218.66</v>
      </c>
      <c r="H216" s="141">
        <f>TRUNC(TRUNC(G216 * J7, 2) + G216, 2)</f>
        <v>276.02999999999997</v>
      </c>
      <c r="I216" s="141">
        <f t="shared" si="3"/>
        <v>12970.64</v>
      </c>
      <c r="J216" s="151">
        <f>I216 / J738</f>
        <v>8.0551808180246692E-3</v>
      </c>
    </row>
    <row r="217" spans="1:10" ht="24" customHeight="1">
      <c r="A217" s="147" t="s">
        <v>455</v>
      </c>
      <c r="B217" s="146" t="s">
        <v>11</v>
      </c>
      <c r="C217" s="146"/>
      <c r="D217" s="146" t="s">
        <v>456</v>
      </c>
      <c r="E217" s="145"/>
      <c r="F217" s="144">
        <v>1</v>
      </c>
      <c r="G217" s="143" t="s">
        <v>13</v>
      </c>
      <c r="H217" s="143">
        <f>I218 + I224</f>
        <v>60393.88</v>
      </c>
      <c r="I217" s="143">
        <f t="shared" si="3"/>
        <v>60393.88</v>
      </c>
      <c r="J217" s="150">
        <f>I217 / J738</f>
        <v>3.7506524250313304E-2</v>
      </c>
    </row>
    <row r="218" spans="1:10" ht="24" customHeight="1">
      <c r="A218" s="147" t="s">
        <v>457</v>
      </c>
      <c r="B218" s="146" t="s">
        <v>11</v>
      </c>
      <c r="C218" s="146"/>
      <c r="D218" s="146" t="s">
        <v>458</v>
      </c>
      <c r="E218" s="145"/>
      <c r="F218" s="144">
        <v>1</v>
      </c>
      <c r="G218" s="143" t="s">
        <v>13</v>
      </c>
      <c r="H218" s="143">
        <f>I219 + I220 + I221 + I222 + I223</f>
        <v>46267.53</v>
      </c>
      <c r="I218" s="143">
        <f t="shared" si="3"/>
        <v>46267.53</v>
      </c>
      <c r="J218" s="150">
        <f>I218 / J738</f>
        <v>2.8733610689478772E-2</v>
      </c>
    </row>
    <row r="219" spans="1:10" ht="65.099999999999994" customHeight="1">
      <c r="A219" s="111" t="s">
        <v>459</v>
      </c>
      <c r="B219" s="85" t="s">
        <v>460</v>
      </c>
      <c r="C219" s="85" t="s">
        <v>18</v>
      </c>
      <c r="D219" s="85" t="s">
        <v>461</v>
      </c>
      <c r="E219" s="87" t="s">
        <v>28</v>
      </c>
      <c r="F219" s="142">
        <v>2</v>
      </c>
      <c r="G219" s="141">
        <v>927.33</v>
      </c>
      <c r="H219" s="141">
        <f>TRUNC(TRUNC(G219 * J7, 2) + G219, 2)</f>
        <v>1170.6600000000001</v>
      </c>
      <c r="I219" s="141">
        <f t="shared" si="3"/>
        <v>2341.3200000000002</v>
      </c>
      <c r="J219" s="151">
        <f>I219 / J738</f>
        <v>1.4540343385413149E-3</v>
      </c>
    </row>
    <row r="220" spans="1:10" ht="65.099999999999994" customHeight="1">
      <c r="A220" s="111" t="s">
        <v>462</v>
      </c>
      <c r="B220" s="85" t="s">
        <v>463</v>
      </c>
      <c r="C220" s="85" t="s">
        <v>18</v>
      </c>
      <c r="D220" s="85" t="s">
        <v>464</v>
      </c>
      <c r="E220" s="87" t="s">
        <v>28</v>
      </c>
      <c r="F220" s="142">
        <v>27</v>
      </c>
      <c r="G220" s="141">
        <v>1023.01</v>
      </c>
      <c r="H220" s="141">
        <f>TRUNC(TRUNC(G220 * J7, 2) + G220, 2)</f>
        <v>1291.44</v>
      </c>
      <c r="I220" s="141">
        <f t="shared" si="3"/>
        <v>34868.879999999997</v>
      </c>
      <c r="J220" s="151">
        <f>I220 / J738</f>
        <v>2.1654685761227203E-2</v>
      </c>
    </row>
    <row r="221" spans="1:10" ht="65.099999999999994" customHeight="1">
      <c r="A221" s="111" t="s">
        <v>465</v>
      </c>
      <c r="B221" s="85" t="s">
        <v>466</v>
      </c>
      <c r="C221" s="85" t="s">
        <v>18</v>
      </c>
      <c r="D221" s="85" t="s">
        <v>467</v>
      </c>
      <c r="E221" s="87" t="s">
        <v>28</v>
      </c>
      <c r="F221" s="142">
        <v>1</v>
      </c>
      <c r="G221" s="141">
        <v>1135.69</v>
      </c>
      <c r="H221" s="141">
        <f>TRUNC(TRUNC(G221 * J7, 2) + G221, 2)</f>
        <v>1433.69</v>
      </c>
      <c r="I221" s="141">
        <f t="shared" si="3"/>
        <v>1433.69</v>
      </c>
      <c r="J221" s="151">
        <f>I221 / J738</f>
        <v>8.9036718211235447E-4</v>
      </c>
    </row>
    <row r="222" spans="1:10" ht="39" customHeight="1">
      <c r="A222" s="111" t="s">
        <v>468</v>
      </c>
      <c r="B222" s="85" t="s">
        <v>469</v>
      </c>
      <c r="C222" s="85" t="s">
        <v>44</v>
      </c>
      <c r="D222" s="85" t="s">
        <v>470</v>
      </c>
      <c r="E222" s="87" t="s">
        <v>71</v>
      </c>
      <c r="F222" s="142">
        <v>123.48</v>
      </c>
      <c r="G222" s="141">
        <v>27.17</v>
      </c>
      <c r="H222" s="141">
        <f>TRUNC(TRUNC(G222 * J7, 2) + G222, 2)</f>
        <v>34.29</v>
      </c>
      <c r="I222" s="141">
        <f t="shared" si="3"/>
        <v>4234.12</v>
      </c>
      <c r="J222" s="151">
        <f>I222 / J738</f>
        <v>2.6295234626213214E-3</v>
      </c>
    </row>
    <row r="223" spans="1:10" ht="39" customHeight="1">
      <c r="A223" s="111" t="s">
        <v>471</v>
      </c>
      <c r="B223" s="85" t="s">
        <v>472</v>
      </c>
      <c r="C223" s="85" t="s">
        <v>44</v>
      </c>
      <c r="D223" s="85" t="s">
        <v>473</v>
      </c>
      <c r="E223" s="87" t="s">
        <v>71</v>
      </c>
      <c r="F223" s="142">
        <v>123.48</v>
      </c>
      <c r="G223" s="141">
        <v>21.75</v>
      </c>
      <c r="H223" s="141">
        <f>TRUNC(TRUNC(G223 * J7, 2) + G223, 2)</f>
        <v>27.45</v>
      </c>
      <c r="I223" s="141">
        <f t="shared" si="3"/>
        <v>3389.52</v>
      </c>
      <c r="J223" s="151">
        <f>I223 / J738</f>
        <v>2.1049999449765763E-3</v>
      </c>
    </row>
    <row r="224" spans="1:10" ht="24" customHeight="1">
      <c r="A224" s="147" t="s">
        <v>474</v>
      </c>
      <c r="B224" s="146" t="s">
        <v>11</v>
      </c>
      <c r="C224" s="146"/>
      <c r="D224" s="146" t="s">
        <v>475</v>
      </c>
      <c r="E224" s="145"/>
      <c r="F224" s="144">
        <v>1</v>
      </c>
      <c r="G224" s="143" t="s">
        <v>13</v>
      </c>
      <c r="H224" s="143">
        <f>I225 + I226 + I227 + I228 + I229 + I230</f>
        <v>14126.349999999999</v>
      </c>
      <c r="I224" s="143">
        <f t="shared" si="3"/>
        <v>14126.35</v>
      </c>
      <c r="J224" s="150">
        <f>I224 / J738</f>
        <v>8.7729135608345301E-3</v>
      </c>
    </row>
    <row r="225" spans="1:10" ht="26.1" customHeight="1">
      <c r="A225" s="111" t="s">
        <v>476</v>
      </c>
      <c r="B225" s="85" t="s">
        <v>477</v>
      </c>
      <c r="C225" s="85" t="s">
        <v>44</v>
      </c>
      <c r="D225" s="85" t="s">
        <v>478</v>
      </c>
      <c r="E225" s="87" t="s">
        <v>71</v>
      </c>
      <c r="F225" s="142">
        <v>8.67</v>
      </c>
      <c r="G225" s="141">
        <v>298.08999999999997</v>
      </c>
      <c r="H225" s="141">
        <f>TRUNC(TRUNC(G225 * J7, 2) + G225, 2)</f>
        <v>376.3</v>
      </c>
      <c r="I225" s="141">
        <f t="shared" si="3"/>
        <v>3262.52</v>
      </c>
      <c r="J225" s="151">
        <f>I225 / J738</f>
        <v>2.0261288974500755E-3</v>
      </c>
    </row>
    <row r="226" spans="1:10" ht="51.95" customHeight="1">
      <c r="A226" s="111" t="s">
        <v>479</v>
      </c>
      <c r="B226" s="85" t="s">
        <v>480</v>
      </c>
      <c r="C226" s="85" t="s">
        <v>44</v>
      </c>
      <c r="D226" s="85" t="s">
        <v>481</v>
      </c>
      <c r="E226" s="87" t="s">
        <v>71</v>
      </c>
      <c r="F226" s="142">
        <v>2.4</v>
      </c>
      <c r="G226" s="141">
        <v>383.06</v>
      </c>
      <c r="H226" s="141">
        <f>TRUNC(TRUNC(G226 * J7, 2) + G226, 2)</f>
        <v>483.57</v>
      </c>
      <c r="I226" s="141">
        <f t="shared" si="3"/>
        <v>1160.56</v>
      </c>
      <c r="J226" s="151">
        <f>I226 / J738</f>
        <v>7.2074474738075456E-4</v>
      </c>
    </row>
    <row r="227" spans="1:10" ht="39" customHeight="1">
      <c r="A227" s="111" t="s">
        <v>482</v>
      </c>
      <c r="B227" s="85" t="s">
        <v>483</v>
      </c>
      <c r="C227" s="85" t="s">
        <v>18</v>
      </c>
      <c r="D227" s="85" t="s">
        <v>484</v>
      </c>
      <c r="E227" s="87" t="s">
        <v>28</v>
      </c>
      <c r="F227" s="142">
        <v>1</v>
      </c>
      <c r="G227" s="141">
        <v>4149.13</v>
      </c>
      <c r="H227" s="141">
        <f>TRUNC(TRUNC(G227 * J7, 2) + G227, 2)</f>
        <v>5237.8599999999997</v>
      </c>
      <c r="I227" s="141">
        <f t="shared" si="3"/>
        <v>5237.8599999999997</v>
      </c>
      <c r="J227" s="151">
        <f>I227 / J738</f>
        <v>3.2528779921036041E-3</v>
      </c>
    </row>
    <row r="228" spans="1:10" ht="65.099999999999994" customHeight="1">
      <c r="A228" s="111" t="s">
        <v>485</v>
      </c>
      <c r="B228" s="85" t="s">
        <v>486</v>
      </c>
      <c r="C228" s="85" t="s">
        <v>44</v>
      </c>
      <c r="D228" s="85" t="s">
        <v>487</v>
      </c>
      <c r="E228" s="87" t="s">
        <v>71</v>
      </c>
      <c r="F228" s="142">
        <v>3.57</v>
      </c>
      <c r="G228" s="141">
        <v>266.27</v>
      </c>
      <c r="H228" s="141">
        <f>TRUNC(TRUNC(G228 * J7, 2) + G228, 2)</f>
        <v>336.13</v>
      </c>
      <c r="I228" s="141">
        <f t="shared" si="3"/>
        <v>1199.98</v>
      </c>
      <c r="J228" s="151">
        <f>I228 / J738</f>
        <v>7.4522582370748424E-4</v>
      </c>
    </row>
    <row r="229" spans="1:10" ht="39" customHeight="1">
      <c r="A229" s="111" t="s">
        <v>488</v>
      </c>
      <c r="B229" s="85" t="s">
        <v>489</v>
      </c>
      <c r="C229" s="85" t="s">
        <v>44</v>
      </c>
      <c r="D229" s="85" t="s">
        <v>490</v>
      </c>
      <c r="E229" s="87" t="s">
        <v>46</v>
      </c>
      <c r="F229" s="142">
        <v>11</v>
      </c>
      <c r="G229" s="141">
        <v>128.01</v>
      </c>
      <c r="H229" s="141">
        <f>TRUNC(TRUNC(G229 * J7, 2) + G229, 2)</f>
        <v>161.59</v>
      </c>
      <c r="I229" s="141">
        <f t="shared" si="3"/>
        <v>1777.49</v>
      </c>
      <c r="J229" s="151">
        <f>I229 / J738</f>
        <v>1.1038779391171654E-3</v>
      </c>
    </row>
    <row r="230" spans="1:10" ht="39" customHeight="1">
      <c r="A230" s="111" t="s">
        <v>491</v>
      </c>
      <c r="B230" s="85" t="s">
        <v>492</v>
      </c>
      <c r="C230" s="85" t="s">
        <v>44</v>
      </c>
      <c r="D230" s="85" t="s">
        <v>493</v>
      </c>
      <c r="E230" s="87" t="s">
        <v>71</v>
      </c>
      <c r="F230" s="142">
        <v>44.35</v>
      </c>
      <c r="G230" s="141">
        <v>26.58</v>
      </c>
      <c r="H230" s="141">
        <f>TRUNC(TRUNC(G230 * J7, 2) + G230, 2)</f>
        <v>33.549999999999997</v>
      </c>
      <c r="I230" s="141">
        <f t="shared" si="3"/>
        <v>1487.94</v>
      </c>
      <c r="J230" s="151">
        <f>I230 / J738</f>
        <v>9.2405816107544634E-4</v>
      </c>
    </row>
    <row r="231" spans="1:10" ht="24" customHeight="1">
      <c r="A231" s="147" t="s">
        <v>494</v>
      </c>
      <c r="B231" s="146" t="s">
        <v>11</v>
      </c>
      <c r="C231" s="146"/>
      <c r="D231" s="146" t="s">
        <v>495</v>
      </c>
      <c r="E231" s="145"/>
      <c r="F231" s="144">
        <v>1</v>
      </c>
      <c r="G231" s="143" t="s">
        <v>13</v>
      </c>
      <c r="H231" s="143">
        <f>I232</f>
        <v>16728.63</v>
      </c>
      <c r="I231" s="143">
        <f t="shared" si="3"/>
        <v>16728.63</v>
      </c>
      <c r="J231" s="150">
        <f>I231 / J738</f>
        <v>1.0389012376246048E-2</v>
      </c>
    </row>
    <row r="232" spans="1:10" ht="24" customHeight="1">
      <c r="A232" s="147" t="s">
        <v>496</v>
      </c>
      <c r="B232" s="146" t="s">
        <v>11</v>
      </c>
      <c r="C232" s="146"/>
      <c r="D232" s="146" t="s">
        <v>495</v>
      </c>
      <c r="E232" s="145"/>
      <c r="F232" s="144">
        <v>1</v>
      </c>
      <c r="G232" s="143" t="s">
        <v>13</v>
      </c>
      <c r="H232" s="143">
        <f>I233 + I234 + I235 + I236</f>
        <v>16728.63</v>
      </c>
      <c r="I232" s="143">
        <f t="shared" si="3"/>
        <v>16728.63</v>
      </c>
      <c r="J232" s="150">
        <f>I232 / J738</f>
        <v>1.0389012376246048E-2</v>
      </c>
    </row>
    <row r="233" spans="1:10" ht="65.099999999999994" customHeight="1">
      <c r="A233" s="111" t="s">
        <v>497</v>
      </c>
      <c r="B233" s="85" t="s">
        <v>498</v>
      </c>
      <c r="C233" s="85" t="s">
        <v>44</v>
      </c>
      <c r="D233" s="85" t="s">
        <v>499</v>
      </c>
      <c r="E233" s="87" t="s">
        <v>71</v>
      </c>
      <c r="F233" s="142">
        <v>19.73</v>
      </c>
      <c r="G233" s="141">
        <v>276.79000000000002</v>
      </c>
      <c r="H233" s="141">
        <f>TRUNC(TRUNC(G233 * J7, 2) + G233, 2)</f>
        <v>349.41</v>
      </c>
      <c r="I233" s="141">
        <f t="shared" si="3"/>
        <v>6893.85</v>
      </c>
      <c r="J233" s="151">
        <f>I233 / J738</f>
        <v>4.2813005589808504E-3</v>
      </c>
    </row>
    <row r="234" spans="1:10" ht="39" customHeight="1">
      <c r="A234" s="111" t="s">
        <v>500</v>
      </c>
      <c r="B234" s="85" t="s">
        <v>501</v>
      </c>
      <c r="C234" s="85" t="s">
        <v>44</v>
      </c>
      <c r="D234" s="85" t="s">
        <v>502</v>
      </c>
      <c r="E234" s="87" t="s">
        <v>78</v>
      </c>
      <c r="F234" s="142">
        <v>44.35</v>
      </c>
      <c r="G234" s="141">
        <v>35.659999999999997</v>
      </c>
      <c r="H234" s="141">
        <f>TRUNC(TRUNC(G234 * J7, 2) + G234, 2)</f>
        <v>45.01</v>
      </c>
      <c r="I234" s="141">
        <f t="shared" si="3"/>
        <v>1996.19</v>
      </c>
      <c r="J234" s="151">
        <f>I234 / J738</f>
        <v>1.2396976091490217E-3</v>
      </c>
    </row>
    <row r="235" spans="1:10" ht="51.95" customHeight="1">
      <c r="A235" s="111" t="s">
        <v>503</v>
      </c>
      <c r="B235" s="85" t="s">
        <v>504</v>
      </c>
      <c r="C235" s="85" t="s">
        <v>44</v>
      </c>
      <c r="D235" s="85" t="s">
        <v>505</v>
      </c>
      <c r="E235" s="87" t="s">
        <v>78</v>
      </c>
      <c r="F235" s="142">
        <v>34.950000000000003</v>
      </c>
      <c r="G235" s="141">
        <v>140.63</v>
      </c>
      <c r="H235" s="141">
        <f>TRUNC(TRUNC(G235 * J7, 2) + G235, 2)</f>
        <v>177.53</v>
      </c>
      <c r="I235" s="141">
        <f t="shared" si="3"/>
        <v>6204.67</v>
      </c>
      <c r="J235" s="151">
        <f>I235 / J738</f>
        <v>3.8532978146161739E-3</v>
      </c>
    </row>
    <row r="236" spans="1:10" ht="26.1" customHeight="1">
      <c r="A236" s="111" t="s">
        <v>506</v>
      </c>
      <c r="B236" s="85" t="s">
        <v>507</v>
      </c>
      <c r="C236" s="85" t="s">
        <v>44</v>
      </c>
      <c r="D236" s="85" t="s">
        <v>508</v>
      </c>
      <c r="E236" s="87" t="s">
        <v>46</v>
      </c>
      <c r="F236" s="142">
        <v>16</v>
      </c>
      <c r="G236" s="141">
        <v>80.900000000000006</v>
      </c>
      <c r="H236" s="141">
        <f>TRUNC(TRUNC(G236 * J7, 2) + G236, 2)</f>
        <v>102.12</v>
      </c>
      <c r="I236" s="141">
        <f t="shared" si="3"/>
        <v>1633.92</v>
      </c>
      <c r="J236" s="151">
        <f>I236 / J738</f>
        <v>1.0147163935000023E-3</v>
      </c>
    </row>
    <row r="237" spans="1:10" ht="24" customHeight="1">
      <c r="A237" s="147" t="s">
        <v>509</v>
      </c>
      <c r="B237" s="146" t="s">
        <v>11</v>
      </c>
      <c r="C237" s="146"/>
      <c r="D237" s="146" t="s">
        <v>510</v>
      </c>
      <c r="E237" s="145"/>
      <c r="F237" s="144">
        <v>1</v>
      </c>
      <c r="G237" s="143" t="s">
        <v>13</v>
      </c>
      <c r="H237" s="143">
        <f>I238 + I249 + I258 + I265</f>
        <v>28543.43</v>
      </c>
      <c r="I237" s="143">
        <f t="shared" si="3"/>
        <v>28543.43</v>
      </c>
      <c r="J237" s="150">
        <f>I237 / J738</f>
        <v>1.772637971731772E-2</v>
      </c>
    </row>
    <row r="238" spans="1:10" ht="24" customHeight="1">
      <c r="A238" s="147" t="s">
        <v>511</v>
      </c>
      <c r="B238" s="146" t="s">
        <v>11</v>
      </c>
      <c r="C238" s="146"/>
      <c r="D238" s="146" t="s">
        <v>512</v>
      </c>
      <c r="E238" s="145"/>
      <c r="F238" s="144">
        <v>1</v>
      </c>
      <c r="G238" s="143" t="s">
        <v>13</v>
      </c>
      <c r="H238" s="143">
        <f>I239 + I240 + I241 + I242 + I243 + I244 + I245 + I246 + I247 + I248</f>
        <v>14474.840000000002</v>
      </c>
      <c r="I238" s="143">
        <f t="shared" si="3"/>
        <v>14474.84</v>
      </c>
      <c r="J238" s="150">
        <f>I238 / J738</f>
        <v>8.9893369573109897E-3</v>
      </c>
    </row>
    <row r="239" spans="1:10" ht="78" customHeight="1">
      <c r="A239" s="111" t="s">
        <v>513</v>
      </c>
      <c r="B239" s="85" t="s">
        <v>514</v>
      </c>
      <c r="C239" s="85" t="s">
        <v>44</v>
      </c>
      <c r="D239" s="85" t="s">
        <v>515</v>
      </c>
      <c r="E239" s="87" t="s">
        <v>46</v>
      </c>
      <c r="F239" s="142">
        <v>2</v>
      </c>
      <c r="G239" s="141">
        <v>327.66000000000003</v>
      </c>
      <c r="H239" s="141">
        <f>TRUNC(TRUNC(G239 * J7, 2) + G239, 2)</f>
        <v>413.63</v>
      </c>
      <c r="I239" s="141">
        <f t="shared" si="3"/>
        <v>827.26</v>
      </c>
      <c r="J239" s="151">
        <f>I239 / J738</f>
        <v>5.1375482501396139E-4</v>
      </c>
    </row>
    <row r="240" spans="1:10" ht="78" customHeight="1">
      <c r="A240" s="111" t="s">
        <v>516</v>
      </c>
      <c r="B240" s="85" t="s">
        <v>517</v>
      </c>
      <c r="C240" s="85" t="s">
        <v>44</v>
      </c>
      <c r="D240" s="85" t="s">
        <v>518</v>
      </c>
      <c r="E240" s="87" t="s">
        <v>519</v>
      </c>
      <c r="F240" s="142">
        <v>6</v>
      </c>
      <c r="G240" s="141">
        <v>275.89</v>
      </c>
      <c r="H240" s="141">
        <f>TRUNC(TRUNC(G240 * J7, 2) + G240, 2)</f>
        <v>348.28</v>
      </c>
      <c r="I240" s="141">
        <f t="shared" si="3"/>
        <v>2089.6799999999998</v>
      </c>
      <c r="J240" s="151">
        <f>I240 / J738</f>
        <v>1.2977578787021914E-3</v>
      </c>
    </row>
    <row r="241" spans="1:10" ht="51.95" customHeight="1">
      <c r="A241" s="111" t="s">
        <v>520</v>
      </c>
      <c r="B241" s="85" t="s">
        <v>521</v>
      </c>
      <c r="C241" s="85" t="s">
        <v>44</v>
      </c>
      <c r="D241" s="85" t="s">
        <v>522</v>
      </c>
      <c r="E241" s="87" t="s">
        <v>46</v>
      </c>
      <c r="F241" s="142">
        <v>8</v>
      </c>
      <c r="G241" s="141">
        <v>244.05</v>
      </c>
      <c r="H241" s="141">
        <f>TRUNC(TRUNC(G241 * J7, 2) + G241, 2)</f>
        <v>308.08</v>
      </c>
      <c r="I241" s="141">
        <f t="shared" si="3"/>
        <v>2464.64</v>
      </c>
      <c r="J241" s="151">
        <f>I241 / J738</f>
        <v>1.5306199887851579E-3</v>
      </c>
    </row>
    <row r="242" spans="1:10" ht="78" customHeight="1">
      <c r="A242" s="111" t="s">
        <v>523</v>
      </c>
      <c r="B242" s="85" t="s">
        <v>524</v>
      </c>
      <c r="C242" s="85" t="s">
        <v>44</v>
      </c>
      <c r="D242" s="85" t="s">
        <v>525</v>
      </c>
      <c r="E242" s="87" t="s">
        <v>46</v>
      </c>
      <c r="F242" s="142">
        <v>7</v>
      </c>
      <c r="G242" s="141">
        <v>327.87</v>
      </c>
      <c r="H242" s="141">
        <f>TRUNC(TRUNC(G242 * J7, 2) + G242, 2)</f>
        <v>413.9</v>
      </c>
      <c r="I242" s="141">
        <f t="shared" si="3"/>
        <v>2897.3</v>
      </c>
      <c r="J242" s="151">
        <f>I242 / J738</f>
        <v>1.7993156377837081E-3</v>
      </c>
    </row>
    <row r="243" spans="1:10" ht="39" customHeight="1">
      <c r="A243" s="111" t="s">
        <v>526</v>
      </c>
      <c r="B243" s="85" t="s">
        <v>527</v>
      </c>
      <c r="C243" s="85" t="s">
        <v>18</v>
      </c>
      <c r="D243" s="85" t="s">
        <v>528</v>
      </c>
      <c r="E243" s="87" t="s">
        <v>28</v>
      </c>
      <c r="F243" s="142">
        <v>1</v>
      </c>
      <c r="G243" s="141">
        <v>1574.6</v>
      </c>
      <c r="H243" s="141">
        <f>TRUNC(TRUNC(G243 * J7, 2) + G243, 2)</f>
        <v>1987.77</v>
      </c>
      <c r="I243" s="141">
        <f t="shared" si="3"/>
        <v>1987.77</v>
      </c>
      <c r="J243" s="151">
        <f>I243 / J738</f>
        <v>1.2344685208012015E-3</v>
      </c>
    </row>
    <row r="244" spans="1:10" ht="65.099999999999994" customHeight="1">
      <c r="A244" s="111" t="s">
        <v>529</v>
      </c>
      <c r="B244" s="85" t="s">
        <v>530</v>
      </c>
      <c r="C244" s="85" t="s">
        <v>44</v>
      </c>
      <c r="D244" s="85" t="s">
        <v>531</v>
      </c>
      <c r="E244" s="87" t="s">
        <v>519</v>
      </c>
      <c r="F244" s="142">
        <v>2</v>
      </c>
      <c r="G244" s="141">
        <v>115.89</v>
      </c>
      <c r="H244" s="141">
        <f>TRUNC(TRUNC(G244 * J7, 2) + G244, 2)</f>
        <v>146.29</v>
      </c>
      <c r="I244" s="141">
        <f t="shared" si="3"/>
        <v>292.58</v>
      </c>
      <c r="J244" s="151">
        <f>I244 / J738</f>
        <v>1.8170150460868992E-4</v>
      </c>
    </row>
    <row r="245" spans="1:10" ht="117" customHeight="1">
      <c r="A245" s="111" t="s">
        <v>532</v>
      </c>
      <c r="B245" s="85" t="s">
        <v>533</v>
      </c>
      <c r="C245" s="85" t="s">
        <v>44</v>
      </c>
      <c r="D245" s="85" t="s">
        <v>534</v>
      </c>
      <c r="E245" s="87" t="s">
        <v>46</v>
      </c>
      <c r="F245" s="142">
        <v>2</v>
      </c>
      <c r="G245" s="141">
        <v>552.13</v>
      </c>
      <c r="H245" s="141">
        <f>TRUNC(TRUNC(G245 * J7, 2) + G245, 2)</f>
        <v>697</v>
      </c>
      <c r="I245" s="141">
        <f t="shared" si="3"/>
        <v>1394</v>
      </c>
      <c r="J245" s="151">
        <f>I245 / J738</f>
        <v>8.6571842718064721E-4</v>
      </c>
    </row>
    <row r="246" spans="1:10" ht="24" customHeight="1">
      <c r="A246" s="111" t="s">
        <v>535</v>
      </c>
      <c r="B246" s="85" t="s">
        <v>536</v>
      </c>
      <c r="C246" s="85" t="s">
        <v>44</v>
      </c>
      <c r="D246" s="85" t="s">
        <v>537</v>
      </c>
      <c r="E246" s="87" t="s">
        <v>519</v>
      </c>
      <c r="F246" s="142">
        <v>2</v>
      </c>
      <c r="G246" s="141">
        <v>132.83000000000001</v>
      </c>
      <c r="H246" s="141">
        <f>TRUNC(TRUNC(G246 * J7, 2) + G246, 2)</f>
        <v>167.68</v>
      </c>
      <c r="I246" s="141">
        <f t="shared" si="3"/>
        <v>335.36</v>
      </c>
      <c r="J246" s="151">
        <f>I246 / J738</f>
        <v>2.0826924801958525E-4</v>
      </c>
    </row>
    <row r="247" spans="1:10" ht="65.099999999999994" customHeight="1">
      <c r="A247" s="111" t="s">
        <v>538</v>
      </c>
      <c r="B247" s="85" t="s">
        <v>539</v>
      </c>
      <c r="C247" s="85" t="s">
        <v>44</v>
      </c>
      <c r="D247" s="85" t="s">
        <v>540</v>
      </c>
      <c r="E247" s="87" t="s">
        <v>46</v>
      </c>
      <c r="F247" s="142">
        <v>3</v>
      </c>
      <c r="G247" s="141">
        <v>538.91999999999996</v>
      </c>
      <c r="H247" s="141">
        <f>TRUNC(TRUNC(G247 * J7, 2) + G247, 2)</f>
        <v>680.33</v>
      </c>
      <c r="I247" s="141">
        <f t="shared" si="3"/>
        <v>2040.99</v>
      </c>
      <c r="J247" s="151">
        <f>I247 / J738</f>
        <v>1.2675198369378974E-3</v>
      </c>
    </row>
    <row r="248" spans="1:10" ht="24" customHeight="1">
      <c r="A248" s="111" t="s">
        <v>541</v>
      </c>
      <c r="B248" s="85" t="s">
        <v>542</v>
      </c>
      <c r="C248" s="85" t="s">
        <v>44</v>
      </c>
      <c r="D248" s="85" t="s">
        <v>543</v>
      </c>
      <c r="E248" s="87" t="s">
        <v>519</v>
      </c>
      <c r="F248" s="142">
        <v>3</v>
      </c>
      <c r="G248" s="141">
        <v>38.36</v>
      </c>
      <c r="H248" s="141">
        <f>TRUNC(TRUNC(G248 * J7, 2) + G248, 2)</f>
        <v>48.42</v>
      </c>
      <c r="I248" s="141">
        <f t="shared" si="3"/>
        <v>145.26</v>
      </c>
      <c r="J248" s="151">
        <f>I248 / J738</f>
        <v>9.0211089477948929E-5</v>
      </c>
    </row>
    <row r="249" spans="1:10" ht="24" customHeight="1">
      <c r="A249" s="147" t="s">
        <v>544</v>
      </c>
      <c r="B249" s="146" t="s">
        <v>11</v>
      </c>
      <c r="C249" s="146"/>
      <c r="D249" s="146" t="s">
        <v>545</v>
      </c>
      <c r="E249" s="145"/>
      <c r="F249" s="144">
        <v>1</v>
      </c>
      <c r="G249" s="143" t="s">
        <v>13</v>
      </c>
      <c r="H249" s="143">
        <f>I250 + I251 + I252 + I253 + I254 + I255 + I256 + I257</f>
        <v>8209.01</v>
      </c>
      <c r="I249" s="143">
        <f t="shared" si="3"/>
        <v>8209.01</v>
      </c>
      <c r="J249" s="150">
        <f>I249 / J738</f>
        <v>5.0980568335080379E-3</v>
      </c>
    </row>
    <row r="250" spans="1:10" ht="39" customHeight="1">
      <c r="A250" s="111" t="s">
        <v>546</v>
      </c>
      <c r="B250" s="85" t="s">
        <v>547</v>
      </c>
      <c r="C250" s="85" t="s">
        <v>44</v>
      </c>
      <c r="D250" s="85" t="s">
        <v>548</v>
      </c>
      <c r="E250" s="87" t="s">
        <v>46</v>
      </c>
      <c r="F250" s="142">
        <v>3</v>
      </c>
      <c r="G250" s="141">
        <v>112.46</v>
      </c>
      <c r="H250" s="141">
        <f>TRUNC(TRUNC(G250 * J7, 2) + G250, 2)</f>
        <v>141.96</v>
      </c>
      <c r="I250" s="141">
        <f t="shared" si="3"/>
        <v>425.88</v>
      </c>
      <c r="J250" s="151">
        <f>I250 / J738</f>
        <v>2.6448505291800143E-4</v>
      </c>
    </row>
    <row r="251" spans="1:10" ht="39" customHeight="1">
      <c r="A251" s="111" t="s">
        <v>549</v>
      </c>
      <c r="B251" s="85" t="s">
        <v>550</v>
      </c>
      <c r="C251" s="85" t="s">
        <v>44</v>
      </c>
      <c r="D251" s="85" t="s">
        <v>551</v>
      </c>
      <c r="E251" s="87" t="s">
        <v>46</v>
      </c>
      <c r="F251" s="142">
        <v>2</v>
      </c>
      <c r="G251" s="141">
        <v>356.76</v>
      </c>
      <c r="H251" s="141">
        <f>TRUNC(TRUNC(G251 * J7, 2) + G251, 2)</f>
        <v>450.37</v>
      </c>
      <c r="I251" s="141">
        <f t="shared" si="3"/>
        <v>900.74</v>
      </c>
      <c r="J251" s="151">
        <f>I251 / J738</f>
        <v>5.5938824684268016E-4</v>
      </c>
    </row>
    <row r="252" spans="1:10" ht="39" customHeight="1">
      <c r="A252" s="111" t="s">
        <v>552</v>
      </c>
      <c r="B252" s="85" t="s">
        <v>553</v>
      </c>
      <c r="C252" s="85" t="s">
        <v>44</v>
      </c>
      <c r="D252" s="85" t="s">
        <v>554</v>
      </c>
      <c r="E252" s="87" t="s">
        <v>519</v>
      </c>
      <c r="F252" s="142">
        <v>2</v>
      </c>
      <c r="G252" s="141">
        <v>122.09</v>
      </c>
      <c r="H252" s="141">
        <f>TRUNC(TRUNC(G252 * J7, 2) + G252, 2)</f>
        <v>154.12</v>
      </c>
      <c r="I252" s="141">
        <f t="shared" si="3"/>
        <v>308.24</v>
      </c>
      <c r="J252" s="151">
        <f>I252 / J738</f>
        <v>1.9142686369739075E-4</v>
      </c>
    </row>
    <row r="253" spans="1:10" ht="39" customHeight="1">
      <c r="A253" s="111" t="s">
        <v>555</v>
      </c>
      <c r="B253" s="85" t="s">
        <v>556</v>
      </c>
      <c r="C253" s="85" t="s">
        <v>44</v>
      </c>
      <c r="D253" s="85" t="s">
        <v>557</v>
      </c>
      <c r="E253" s="87" t="s">
        <v>46</v>
      </c>
      <c r="F253" s="142">
        <v>2</v>
      </c>
      <c r="G253" s="141">
        <v>173.41</v>
      </c>
      <c r="H253" s="141">
        <f>TRUNC(TRUNC(G253 * J7, 2) + G253, 2)</f>
        <v>218.91</v>
      </c>
      <c r="I253" s="141">
        <f t="shared" si="3"/>
        <v>437.82</v>
      </c>
      <c r="J253" s="151">
        <f>I253 / J738</f>
        <v>2.7190017344923311E-4</v>
      </c>
    </row>
    <row r="254" spans="1:10" ht="51.95" customHeight="1">
      <c r="A254" s="111" t="s">
        <v>558</v>
      </c>
      <c r="B254" s="85" t="s">
        <v>559</v>
      </c>
      <c r="C254" s="85" t="s">
        <v>44</v>
      </c>
      <c r="D254" s="85" t="s">
        <v>560</v>
      </c>
      <c r="E254" s="87" t="s">
        <v>46</v>
      </c>
      <c r="F254" s="142">
        <v>7</v>
      </c>
      <c r="G254" s="141">
        <v>93.55</v>
      </c>
      <c r="H254" s="141">
        <f>TRUNC(TRUNC(G254 * J7, 2) + G254, 2)</f>
        <v>118.09</v>
      </c>
      <c r="I254" s="141">
        <f t="shared" si="3"/>
        <v>826.63</v>
      </c>
      <c r="J254" s="151">
        <f>I254 / J738</f>
        <v>5.1336357493568031E-4</v>
      </c>
    </row>
    <row r="255" spans="1:10" ht="51.95" customHeight="1">
      <c r="A255" s="111" t="s">
        <v>561</v>
      </c>
      <c r="B255" s="85" t="s">
        <v>562</v>
      </c>
      <c r="C255" s="85" t="s">
        <v>44</v>
      </c>
      <c r="D255" s="85" t="s">
        <v>563</v>
      </c>
      <c r="E255" s="87" t="s">
        <v>46</v>
      </c>
      <c r="F255" s="142">
        <v>16</v>
      </c>
      <c r="G255" s="141">
        <v>248.1</v>
      </c>
      <c r="H255" s="141">
        <f>TRUNC(TRUNC(G255 * J7, 2) + G255, 2)</f>
        <v>313.2</v>
      </c>
      <c r="I255" s="141">
        <f t="shared" si="3"/>
        <v>5011.2</v>
      </c>
      <c r="J255" s="151">
        <f>I255 / J738</f>
        <v>3.1121149083842602E-3</v>
      </c>
    </row>
    <row r="256" spans="1:10" ht="39" customHeight="1">
      <c r="A256" s="111" t="s">
        <v>564</v>
      </c>
      <c r="B256" s="85" t="s">
        <v>565</v>
      </c>
      <c r="C256" s="85" t="s">
        <v>44</v>
      </c>
      <c r="D256" s="85" t="s">
        <v>566</v>
      </c>
      <c r="E256" s="87" t="s">
        <v>46</v>
      </c>
      <c r="F256" s="142">
        <v>3</v>
      </c>
      <c r="G256" s="141">
        <v>58.95</v>
      </c>
      <c r="H256" s="141">
        <f>TRUNC(TRUNC(G256 * J7, 2) + G256, 2)</f>
        <v>74.41</v>
      </c>
      <c r="I256" s="141">
        <f t="shared" si="3"/>
        <v>223.23</v>
      </c>
      <c r="J256" s="151">
        <f>I256 / J738</f>
        <v>1.3863294440425816E-4</v>
      </c>
    </row>
    <row r="257" spans="1:10" ht="39" customHeight="1">
      <c r="A257" s="111" t="s">
        <v>567</v>
      </c>
      <c r="B257" s="85" t="s">
        <v>568</v>
      </c>
      <c r="C257" s="85" t="s">
        <v>44</v>
      </c>
      <c r="D257" s="85" t="s">
        <v>569</v>
      </c>
      <c r="E257" s="87" t="s">
        <v>46</v>
      </c>
      <c r="F257" s="142">
        <v>1</v>
      </c>
      <c r="G257" s="141">
        <v>59.63</v>
      </c>
      <c r="H257" s="141">
        <f>TRUNC(TRUNC(G257 * J7, 2) + G257, 2)</f>
        <v>75.27</v>
      </c>
      <c r="I257" s="141">
        <f t="shared" si="3"/>
        <v>75.27</v>
      </c>
      <c r="J257" s="151">
        <f>I257 / J738</f>
        <v>4.6745068876533221E-5</v>
      </c>
    </row>
    <row r="258" spans="1:10" ht="24" customHeight="1">
      <c r="A258" s="147" t="s">
        <v>570</v>
      </c>
      <c r="B258" s="146" t="s">
        <v>11</v>
      </c>
      <c r="C258" s="146"/>
      <c r="D258" s="146" t="s">
        <v>571</v>
      </c>
      <c r="E258" s="145"/>
      <c r="F258" s="144">
        <v>1</v>
      </c>
      <c r="G258" s="143" t="s">
        <v>13</v>
      </c>
      <c r="H258" s="143">
        <f>I259 + I260 + I261 + I262 + I263 + I264</f>
        <v>4153.97</v>
      </c>
      <c r="I258" s="143">
        <f t="shared" si="3"/>
        <v>4153.97</v>
      </c>
      <c r="J258" s="150">
        <f>I258 / J738</f>
        <v>2.5797477582177857E-3</v>
      </c>
    </row>
    <row r="259" spans="1:10" ht="51.95" customHeight="1">
      <c r="A259" s="111" t="s">
        <v>572</v>
      </c>
      <c r="B259" s="85" t="s">
        <v>573</v>
      </c>
      <c r="C259" s="85" t="s">
        <v>44</v>
      </c>
      <c r="D259" s="85" t="s">
        <v>574</v>
      </c>
      <c r="E259" s="87" t="s">
        <v>46</v>
      </c>
      <c r="F259" s="142">
        <v>4</v>
      </c>
      <c r="G259" s="141">
        <v>163.55000000000001</v>
      </c>
      <c r="H259" s="141">
        <f>TRUNC(TRUNC(G259 * J7, 2) + G259, 2)</f>
        <v>206.46</v>
      </c>
      <c r="I259" s="141">
        <f t="shared" si="3"/>
        <v>825.84</v>
      </c>
      <c r="J259" s="151">
        <f>I259 / J738</f>
        <v>5.1287295975815331E-4</v>
      </c>
    </row>
    <row r="260" spans="1:10" ht="51.95" customHeight="1">
      <c r="A260" s="111" t="s">
        <v>575</v>
      </c>
      <c r="B260" s="85" t="s">
        <v>576</v>
      </c>
      <c r="C260" s="85" t="s">
        <v>44</v>
      </c>
      <c r="D260" s="85" t="s">
        <v>577</v>
      </c>
      <c r="E260" s="87" t="s">
        <v>46</v>
      </c>
      <c r="F260" s="142">
        <v>2</v>
      </c>
      <c r="G260" s="141">
        <v>129.74</v>
      </c>
      <c r="H260" s="141">
        <f>TRUNC(TRUNC(G260 * J7, 2) + G260, 2)</f>
        <v>163.78</v>
      </c>
      <c r="I260" s="141">
        <f t="shared" si="3"/>
        <v>327.56</v>
      </c>
      <c r="J260" s="151">
        <f>I260 / J738</f>
        <v>2.0342519943134345E-4</v>
      </c>
    </row>
    <row r="261" spans="1:10" ht="65.099999999999994" customHeight="1">
      <c r="A261" s="111" t="s">
        <v>578</v>
      </c>
      <c r="B261" s="85" t="s">
        <v>579</v>
      </c>
      <c r="C261" s="85" t="s">
        <v>44</v>
      </c>
      <c r="D261" s="85" t="s">
        <v>580</v>
      </c>
      <c r="E261" s="87" t="s">
        <v>46</v>
      </c>
      <c r="F261" s="142">
        <v>6</v>
      </c>
      <c r="G261" s="141">
        <v>97.75</v>
      </c>
      <c r="H261" s="141">
        <f>TRUNC(TRUNC(G261 * J7, 2) + G261, 2)</f>
        <v>123.39</v>
      </c>
      <c r="I261" s="141">
        <f t="shared" si="3"/>
        <v>740.34</v>
      </c>
      <c r="J261" s="151">
        <f>I261 / J738</f>
        <v>4.5977473484857986E-4</v>
      </c>
    </row>
    <row r="262" spans="1:10" ht="51.95" customHeight="1">
      <c r="A262" s="111" t="s">
        <v>581</v>
      </c>
      <c r="B262" s="85" t="s">
        <v>582</v>
      </c>
      <c r="C262" s="85" t="s">
        <v>18</v>
      </c>
      <c r="D262" s="85" t="s">
        <v>583</v>
      </c>
      <c r="E262" s="87" t="s">
        <v>71</v>
      </c>
      <c r="F262" s="142">
        <v>0.36</v>
      </c>
      <c r="G262" s="141">
        <v>285.60000000000002</v>
      </c>
      <c r="H262" s="141">
        <f>TRUNC(TRUNC(G262 * J7, 2) + G262, 2)</f>
        <v>360.54</v>
      </c>
      <c r="I262" s="141">
        <f t="shared" si="3"/>
        <v>129.79</v>
      </c>
      <c r="J262" s="151">
        <f>I262 / J738</f>
        <v>8.0603726444602715E-5</v>
      </c>
    </row>
    <row r="263" spans="1:10" ht="26.1" customHeight="1">
      <c r="A263" s="111" t="s">
        <v>584</v>
      </c>
      <c r="B263" s="85" t="s">
        <v>585</v>
      </c>
      <c r="C263" s="85" t="s">
        <v>44</v>
      </c>
      <c r="D263" s="85" t="s">
        <v>586</v>
      </c>
      <c r="E263" s="87" t="s">
        <v>519</v>
      </c>
      <c r="F263" s="142">
        <v>19</v>
      </c>
      <c r="G263" s="141">
        <v>46.06</v>
      </c>
      <c r="H263" s="141">
        <f>TRUNC(TRUNC(G263 * J7, 2) + G263, 2)</f>
        <v>58.14</v>
      </c>
      <c r="I263" s="141">
        <f t="shared" si="3"/>
        <v>1104.6600000000001</v>
      </c>
      <c r="J263" s="151">
        <f>I263 / J738</f>
        <v>6.8602906583168852E-4</v>
      </c>
    </row>
    <row r="264" spans="1:10" ht="26.1" customHeight="1">
      <c r="A264" s="111" t="s">
        <v>587</v>
      </c>
      <c r="B264" s="85" t="s">
        <v>588</v>
      </c>
      <c r="C264" s="85" t="s">
        <v>44</v>
      </c>
      <c r="D264" s="85" t="s">
        <v>589</v>
      </c>
      <c r="E264" s="87" t="s">
        <v>519</v>
      </c>
      <c r="F264" s="142">
        <v>17</v>
      </c>
      <c r="G264" s="141">
        <v>47.8</v>
      </c>
      <c r="H264" s="141">
        <f>TRUNC(TRUNC(G264 * J7, 2) + G264, 2)</f>
        <v>60.34</v>
      </c>
      <c r="I264" s="141">
        <f t="shared" si="3"/>
        <v>1025.78</v>
      </c>
      <c r="J264" s="151">
        <f>I264 / J738</f>
        <v>6.3704207190341767E-4</v>
      </c>
    </row>
    <row r="265" spans="1:10" ht="24" customHeight="1">
      <c r="A265" s="147" t="s">
        <v>590</v>
      </c>
      <c r="B265" s="146" t="s">
        <v>11</v>
      </c>
      <c r="C265" s="146"/>
      <c r="D265" s="146" t="s">
        <v>591</v>
      </c>
      <c r="E265" s="145"/>
      <c r="F265" s="144">
        <v>1</v>
      </c>
      <c r="G265" s="143" t="s">
        <v>13</v>
      </c>
      <c r="H265" s="143">
        <f>I266 + I267</f>
        <v>1705.6100000000001</v>
      </c>
      <c r="I265" s="143">
        <f t="shared" ref="I265:I328" si="4">TRUNC(F265 * H265,2)</f>
        <v>1705.61</v>
      </c>
      <c r="J265" s="150">
        <f>I265 / J738</f>
        <v>1.0592381682809065E-3</v>
      </c>
    </row>
    <row r="266" spans="1:10" ht="39" customHeight="1">
      <c r="A266" s="111" t="s">
        <v>592</v>
      </c>
      <c r="B266" s="85" t="s">
        <v>593</v>
      </c>
      <c r="C266" s="85" t="s">
        <v>44</v>
      </c>
      <c r="D266" s="85" t="s">
        <v>594</v>
      </c>
      <c r="E266" s="87" t="s">
        <v>46</v>
      </c>
      <c r="F266" s="142">
        <v>3</v>
      </c>
      <c r="G266" s="141">
        <v>175.31</v>
      </c>
      <c r="H266" s="141">
        <f>TRUNC(TRUNC(G266 * J7, 2) + G266, 2)</f>
        <v>221.31</v>
      </c>
      <c r="I266" s="141">
        <f t="shared" si="4"/>
        <v>663.93</v>
      </c>
      <c r="J266" s="151">
        <f>I266 / J738</f>
        <v>4.1232168963991895E-4</v>
      </c>
    </row>
    <row r="267" spans="1:10" ht="24" customHeight="1">
      <c r="A267" s="111" t="s">
        <v>595</v>
      </c>
      <c r="B267" s="85" t="s">
        <v>596</v>
      </c>
      <c r="C267" s="85" t="s">
        <v>44</v>
      </c>
      <c r="D267" s="85" t="s">
        <v>597</v>
      </c>
      <c r="E267" s="87" t="s">
        <v>519</v>
      </c>
      <c r="F267" s="142">
        <v>1</v>
      </c>
      <c r="G267" s="141">
        <v>825.16</v>
      </c>
      <c r="H267" s="141">
        <f>TRUNC(TRUNC(G267 * J7, 2) + G267, 2)</f>
        <v>1041.68</v>
      </c>
      <c r="I267" s="141">
        <f t="shared" si="4"/>
        <v>1041.68</v>
      </c>
      <c r="J267" s="151">
        <f>I267 / J738</f>
        <v>6.4691647864098751E-4</v>
      </c>
    </row>
    <row r="268" spans="1:10" ht="24" customHeight="1">
      <c r="A268" s="147" t="s">
        <v>598</v>
      </c>
      <c r="B268" s="146" t="s">
        <v>11</v>
      </c>
      <c r="C268" s="146"/>
      <c r="D268" s="146" t="s">
        <v>599</v>
      </c>
      <c r="E268" s="145"/>
      <c r="F268" s="144">
        <v>1</v>
      </c>
      <c r="G268" s="143" t="s">
        <v>13</v>
      </c>
      <c r="H268" s="143">
        <f>I269 + I271</f>
        <v>11174.48</v>
      </c>
      <c r="I268" s="143">
        <f t="shared" si="4"/>
        <v>11174.48</v>
      </c>
      <c r="J268" s="150">
        <f>I268 / J738</f>
        <v>6.9397082138892381E-3</v>
      </c>
    </row>
    <row r="269" spans="1:10" ht="24" customHeight="1">
      <c r="A269" s="147" t="s">
        <v>600</v>
      </c>
      <c r="B269" s="146" t="s">
        <v>11</v>
      </c>
      <c r="C269" s="146"/>
      <c r="D269" s="146" t="s">
        <v>601</v>
      </c>
      <c r="E269" s="145"/>
      <c r="F269" s="144">
        <v>1</v>
      </c>
      <c r="G269" s="143" t="s">
        <v>13</v>
      </c>
      <c r="H269" s="143">
        <f>I270</f>
        <v>7339.14</v>
      </c>
      <c r="I269" s="143">
        <f t="shared" si="4"/>
        <v>7339.14</v>
      </c>
      <c r="J269" s="150">
        <f>I269 / J738</f>
        <v>4.5578398405011298E-3</v>
      </c>
    </row>
    <row r="270" spans="1:10" ht="39" customHeight="1">
      <c r="A270" s="111" t="s">
        <v>602</v>
      </c>
      <c r="B270" s="85" t="s">
        <v>603</v>
      </c>
      <c r="C270" s="85" t="s">
        <v>44</v>
      </c>
      <c r="D270" s="85" t="s">
        <v>604</v>
      </c>
      <c r="E270" s="87" t="s">
        <v>71</v>
      </c>
      <c r="F270" s="142">
        <v>11.74</v>
      </c>
      <c r="G270" s="141">
        <v>495.2</v>
      </c>
      <c r="H270" s="141">
        <f>TRUNC(TRUNC(G270 * J7, 2) + G270, 2)</f>
        <v>625.14</v>
      </c>
      <c r="I270" s="141">
        <f t="shared" si="4"/>
        <v>7339.14</v>
      </c>
      <c r="J270" s="151">
        <f>I270 / J738</f>
        <v>4.5578398405011298E-3</v>
      </c>
    </row>
    <row r="271" spans="1:10" ht="24" customHeight="1">
      <c r="A271" s="147" t="s">
        <v>605</v>
      </c>
      <c r="B271" s="146" t="s">
        <v>11</v>
      </c>
      <c r="C271" s="146"/>
      <c r="D271" s="146" t="s">
        <v>606</v>
      </c>
      <c r="E271" s="145"/>
      <c r="F271" s="144">
        <v>1</v>
      </c>
      <c r="G271" s="143" t="s">
        <v>13</v>
      </c>
      <c r="H271" s="143">
        <f>I272</f>
        <v>3835.34</v>
      </c>
      <c r="I271" s="143">
        <f t="shared" si="4"/>
        <v>3835.34</v>
      </c>
      <c r="J271" s="150">
        <f>I271 / J738</f>
        <v>2.3818683733881087E-3</v>
      </c>
    </row>
    <row r="272" spans="1:10" ht="51.95" customHeight="1">
      <c r="A272" s="111" t="s">
        <v>607</v>
      </c>
      <c r="B272" s="85" t="s">
        <v>608</v>
      </c>
      <c r="C272" s="85" t="s">
        <v>18</v>
      </c>
      <c r="D272" s="85" t="s">
        <v>609</v>
      </c>
      <c r="E272" s="87" t="s">
        <v>71</v>
      </c>
      <c r="F272" s="142">
        <v>5.87</v>
      </c>
      <c r="G272" s="141">
        <v>517.57000000000005</v>
      </c>
      <c r="H272" s="141">
        <f>TRUNC(TRUNC(G272 * J7, 2) + G272, 2)</f>
        <v>653.38</v>
      </c>
      <c r="I272" s="141">
        <f t="shared" si="4"/>
        <v>3835.34</v>
      </c>
      <c r="J272" s="151">
        <f>I272 / J738</f>
        <v>2.3818683733881087E-3</v>
      </c>
    </row>
    <row r="273" spans="1:10" ht="24" customHeight="1">
      <c r="A273" s="147" t="s">
        <v>610</v>
      </c>
      <c r="B273" s="146" t="s">
        <v>11</v>
      </c>
      <c r="C273" s="146"/>
      <c r="D273" s="146" t="s">
        <v>611</v>
      </c>
      <c r="E273" s="145"/>
      <c r="F273" s="144">
        <v>1</v>
      </c>
      <c r="G273" s="143" t="s">
        <v>13</v>
      </c>
      <c r="H273" s="143">
        <f>I274 + I276</f>
        <v>39328.949999999997</v>
      </c>
      <c r="I273" s="143">
        <f t="shared" si="4"/>
        <v>39328.949999999997</v>
      </c>
      <c r="J273" s="150">
        <f>I273 / J738</f>
        <v>2.4424531374939964E-2</v>
      </c>
    </row>
    <row r="274" spans="1:10" ht="24" customHeight="1">
      <c r="A274" s="147" t="s">
        <v>612</v>
      </c>
      <c r="B274" s="146" t="s">
        <v>11</v>
      </c>
      <c r="C274" s="146"/>
      <c r="D274" s="146" t="s">
        <v>613</v>
      </c>
      <c r="E274" s="145"/>
      <c r="F274" s="144">
        <v>1</v>
      </c>
      <c r="G274" s="143" t="s">
        <v>13</v>
      </c>
      <c r="H274" s="143">
        <f>I275</f>
        <v>28234.31</v>
      </c>
      <c r="I274" s="143">
        <f t="shared" si="4"/>
        <v>28234.31</v>
      </c>
      <c r="J274" s="150">
        <f>I274 / J738</f>
        <v>1.7534406345574478E-2</v>
      </c>
    </row>
    <row r="275" spans="1:10" ht="51.95" customHeight="1">
      <c r="A275" s="111" t="s">
        <v>614</v>
      </c>
      <c r="B275" s="85" t="s">
        <v>615</v>
      </c>
      <c r="C275" s="85" t="s">
        <v>44</v>
      </c>
      <c r="D275" s="85" t="s">
        <v>616</v>
      </c>
      <c r="E275" s="87" t="s">
        <v>71</v>
      </c>
      <c r="F275" s="142">
        <v>330.69</v>
      </c>
      <c r="G275" s="141">
        <v>67.64</v>
      </c>
      <c r="H275" s="141">
        <f>TRUNC(TRUNC(G275 * J7, 2) + G275, 2)</f>
        <v>85.38</v>
      </c>
      <c r="I275" s="141">
        <f t="shared" si="4"/>
        <v>28234.31</v>
      </c>
      <c r="J275" s="151">
        <f>I275 / J738</f>
        <v>1.7534406345574478E-2</v>
      </c>
    </row>
    <row r="276" spans="1:10" ht="24" customHeight="1">
      <c r="A276" s="147" t="s">
        <v>617</v>
      </c>
      <c r="B276" s="146" t="s">
        <v>11</v>
      </c>
      <c r="C276" s="146"/>
      <c r="D276" s="146" t="s">
        <v>618</v>
      </c>
      <c r="E276" s="145"/>
      <c r="F276" s="144">
        <v>1</v>
      </c>
      <c r="G276" s="143" t="s">
        <v>13</v>
      </c>
      <c r="H276" s="143">
        <f>I277</f>
        <v>11094.64</v>
      </c>
      <c r="I276" s="143">
        <f t="shared" si="4"/>
        <v>11094.64</v>
      </c>
      <c r="J276" s="150">
        <f>I276 / J738</f>
        <v>6.8901250293654914E-3</v>
      </c>
    </row>
    <row r="277" spans="1:10" ht="39" customHeight="1">
      <c r="A277" s="111" t="s">
        <v>619</v>
      </c>
      <c r="B277" s="85" t="s">
        <v>492</v>
      </c>
      <c r="C277" s="85" t="s">
        <v>44</v>
      </c>
      <c r="D277" s="85" t="s">
        <v>493</v>
      </c>
      <c r="E277" s="87" t="s">
        <v>71</v>
      </c>
      <c r="F277" s="142">
        <v>330.69</v>
      </c>
      <c r="G277" s="141">
        <v>26.58</v>
      </c>
      <c r="H277" s="141">
        <f>TRUNC(TRUNC(G277 * J7, 2) + G277, 2)</f>
        <v>33.549999999999997</v>
      </c>
      <c r="I277" s="141">
        <f t="shared" si="4"/>
        <v>11094.64</v>
      </c>
      <c r="J277" s="151">
        <f>I277 / J738</f>
        <v>6.8901250293654914E-3</v>
      </c>
    </row>
    <row r="278" spans="1:10" ht="24" customHeight="1">
      <c r="A278" s="147" t="s">
        <v>620</v>
      </c>
      <c r="B278" s="146" t="s">
        <v>11</v>
      </c>
      <c r="C278" s="146"/>
      <c r="D278" s="146" t="s">
        <v>621</v>
      </c>
      <c r="E278" s="145"/>
      <c r="F278" s="144">
        <v>1</v>
      </c>
      <c r="G278" s="143" t="s">
        <v>13</v>
      </c>
      <c r="H278" s="143">
        <f>I279 + I289 + I331</f>
        <v>54546.39</v>
      </c>
      <c r="I278" s="143">
        <f t="shared" si="4"/>
        <v>54546.39</v>
      </c>
      <c r="J278" s="150">
        <f>I278 / J738</f>
        <v>3.3875046599126386E-2</v>
      </c>
    </row>
    <row r="279" spans="1:10" ht="24" customHeight="1">
      <c r="A279" s="147" t="s">
        <v>622</v>
      </c>
      <c r="B279" s="146" t="s">
        <v>11</v>
      </c>
      <c r="C279" s="146"/>
      <c r="D279" s="146" t="s">
        <v>623</v>
      </c>
      <c r="E279" s="145"/>
      <c r="F279" s="144">
        <v>1</v>
      </c>
      <c r="G279" s="143" t="s">
        <v>13</v>
      </c>
      <c r="H279" s="143">
        <f>I280</f>
        <v>5707.13</v>
      </c>
      <c r="I279" s="143">
        <f t="shared" si="4"/>
        <v>5707.13</v>
      </c>
      <c r="J279" s="150">
        <f>I279 / J738</f>
        <v>3.5443096178733769E-3</v>
      </c>
    </row>
    <row r="280" spans="1:10" ht="24" customHeight="1">
      <c r="A280" s="147" t="s">
        <v>624</v>
      </c>
      <c r="B280" s="146" t="s">
        <v>11</v>
      </c>
      <c r="C280" s="146"/>
      <c r="D280" s="146" t="s">
        <v>625</v>
      </c>
      <c r="E280" s="145"/>
      <c r="F280" s="144">
        <v>1</v>
      </c>
      <c r="G280" s="143" t="s">
        <v>13</v>
      </c>
      <c r="H280" s="143">
        <f>I281 + I282 + I283 + I284 + I285 + I286 + I287 + I288</f>
        <v>5707.13</v>
      </c>
      <c r="I280" s="143">
        <f t="shared" si="4"/>
        <v>5707.13</v>
      </c>
      <c r="J280" s="150">
        <f>I280 / J738</f>
        <v>3.5443096178733769E-3</v>
      </c>
    </row>
    <row r="281" spans="1:10" ht="26.1" customHeight="1">
      <c r="A281" s="111" t="s">
        <v>626</v>
      </c>
      <c r="B281" s="85" t="s">
        <v>131</v>
      </c>
      <c r="C281" s="85" t="s">
        <v>44</v>
      </c>
      <c r="D281" s="85" t="s">
        <v>132</v>
      </c>
      <c r="E281" s="87" t="s">
        <v>93</v>
      </c>
      <c r="F281" s="142">
        <v>28.716000000000001</v>
      </c>
      <c r="G281" s="141">
        <v>48.2</v>
      </c>
      <c r="H281" s="141">
        <f>TRUNC(TRUNC(G281 * J7, 2) + G281, 2)</f>
        <v>60.84</v>
      </c>
      <c r="I281" s="141">
        <f t="shared" si="4"/>
        <v>1747.08</v>
      </c>
      <c r="J281" s="151">
        <f>I281 / J738</f>
        <v>1.0849923599417252E-3</v>
      </c>
    </row>
    <row r="282" spans="1:10" ht="26.1" customHeight="1">
      <c r="A282" s="111" t="s">
        <v>627</v>
      </c>
      <c r="B282" s="85" t="s">
        <v>134</v>
      </c>
      <c r="C282" s="85" t="s">
        <v>44</v>
      </c>
      <c r="D282" s="85" t="s">
        <v>135</v>
      </c>
      <c r="E282" s="87" t="s">
        <v>71</v>
      </c>
      <c r="F282" s="142">
        <v>71.790000000000006</v>
      </c>
      <c r="G282" s="141">
        <v>9.1999999999999993</v>
      </c>
      <c r="H282" s="141">
        <f>TRUNC(TRUNC(G282 * J7, 2) + G282, 2)</f>
        <v>11.61</v>
      </c>
      <c r="I282" s="141">
        <f t="shared" si="4"/>
        <v>833.48</v>
      </c>
      <c r="J282" s="151">
        <f>I282 / J738</f>
        <v>5.1761764324714907E-4</v>
      </c>
    </row>
    <row r="283" spans="1:10" ht="26.1" customHeight="1">
      <c r="A283" s="111" t="s">
        <v>628</v>
      </c>
      <c r="B283" s="85" t="s">
        <v>629</v>
      </c>
      <c r="C283" s="85" t="s">
        <v>44</v>
      </c>
      <c r="D283" s="85" t="s">
        <v>630</v>
      </c>
      <c r="E283" s="87" t="s">
        <v>93</v>
      </c>
      <c r="F283" s="142">
        <v>2.0592000000000001</v>
      </c>
      <c r="G283" s="141">
        <v>122.97</v>
      </c>
      <c r="H283" s="141">
        <f>TRUNC(TRUNC(G283 * J7, 2) + G283, 2)</f>
        <v>155.22999999999999</v>
      </c>
      <c r="I283" s="141">
        <f t="shared" si="4"/>
        <v>319.64</v>
      </c>
      <c r="J283" s="151">
        <f>I283 / J738</f>
        <v>1.9850662701866717E-4</v>
      </c>
    </row>
    <row r="284" spans="1:10" ht="26.1" customHeight="1">
      <c r="A284" s="111" t="s">
        <v>631</v>
      </c>
      <c r="B284" s="85" t="s">
        <v>148</v>
      </c>
      <c r="C284" s="85" t="s">
        <v>44</v>
      </c>
      <c r="D284" s="85" t="s">
        <v>149</v>
      </c>
      <c r="E284" s="87" t="s">
        <v>93</v>
      </c>
      <c r="F284" s="142">
        <v>27.183450000000001</v>
      </c>
      <c r="G284" s="141">
        <v>30.95</v>
      </c>
      <c r="H284" s="141">
        <f>TRUNC(TRUNC(G284 * J7, 2) + G284, 2)</f>
        <v>39.07</v>
      </c>
      <c r="I284" s="141">
        <f t="shared" si="4"/>
        <v>1062.05</v>
      </c>
      <c r="J284" s="151">
        <f>I284 / J738</f>
        <v>6.5956689783874193E-4</v>
      </c>
    </row>
    <row r="285" spans="1:10" ht="39" customHeight="1">
      <c r="A285" s="111" t="s">
        <v>632</v>
      </c>
      <c r="B285" s="85" t="s">
        <v>633</v>
      </c>
      <c r="C285" s="85" t="s">
        <v>44</v>
      </c>
      <c r="D285" s="85" t="s">
        <v>634</v>
      </c>
      <c r="E285" s="87" t="s">
        <v>93</v>
      </c>
      <c r="F285" s="142">
        <v>7.1269666999999997</v>
      </c>
      <c r="G285" s="141">
        <v>28.01</v>
      </c>
      <c r="H285" s="141">
        <f>TRUNC(TRUNC(G285 * J7, 2) + G285, 2)</f>
        <v>35.35</v>
      </c>
      <c r="I285" s="141">
        <f t="shared" si="4"/>
        <v>251.93</v>
      </c>
      <c r="J285" s="151">
        <f>I285 / J738</f>
        <v>1.5645655908150678E-4</v>
      </c>
    </row>
    <row r="286" spans="1:10" ht="26.1" customHeight="1">
      <c r="A286" s="111" t="s">
        <v>635</v>
      </c>
      <c r="B286" s="85" t="s">
        <v>636</v>
      </c>
      <c r="C286" s="85" t="s">
        <v>44</v>
      </c>
      <c r="D286" s="85" t="s">
        <v>637</v>
      </c>
      <c r="E286" s="87" t="s">
        <v>93</v>
      </c>
      <c r="F286" s="142">
        <v>7.1269666999999997</v>
      </c>
      <c r="G286" s="141">
        <v>46.76</v>
      </c>
      <c r="H286" s="141">
        <f>TRUNC(TRUNC(G286 * J7, 2) + G286, 2)</f>
        <v>59.02</v>
      </c>
      <c r="I286" s="141">
        <f t="shared" si="4"/>
        <v>420.63</v>
      </c>
      <c r="J286" s="151">
        <f>I286 / J738</f>
        <v>2.6122463559899255E-4</v>
      </c>
    </row>
    <row r="287" spans="1:10" ht="26.1" customHeight="1">
      <c r="A287" s="111" t="s">
        <v>638</v>
      </c>
      <c r="B287" s="85" t="s">
        <v>107</v>
      </c>
      <c r="C287" s="85" t="s">
        <v>31</v>
      </c>
      <c r="D287" s="85" t="s">
        <v>108</v>
      </c>
      <c r="E287" s="87" t="s">
        <v>93</v>
      </c>
      <c r="F287" s="142">
        <v>7.1269666999999997</v>
      </c>
      <c r="G287" s="141">
        <v>1.1000000000000001</v>
      </c>
      <c r="H287" s="141">
        <f>TRUNC(TRUNC(G287 * J7, 2) + G287, 2)</f>
        <v>1.38</v>
      </c>
      <c r="I287" s="141">
        <f t="shared" si="4"/>
        <v>9.83</v>
      </c>
      <c r="J287" s="151">
        <f>I287 / J738</f>
        <v>6.1047432849252235E-6</v>
      </c>
    </row>
    <row r="288" spans="1:10" ht="26.1" customHeight="1">
      <c r="A288" s="111" t="s">
        <v>639</v>
      </c>
      <c r="B288" s="85" t="s">
        <v>640</v>
      </c>
      <c r="C288" s="85" t="s">
        <v>44</v>
      </c>
      <c r="D288" s="85" t="s">
        <v>641</v>
      </c>
      <c r="E288" s="87" t="s">
        <v>78</v>
      </c>
      <c r="F288" s="142">
        <v>239.3</v>
      </c>
      <c r="G288" s="141">
        <v>3.52</v>
      </c>
      <c r="H288" s="141">
        <f>TRUNC(TRUNC(G288 * J7, 2) + G288, 2)</f>
        <v>4.4400000000000004</v>
      </c>
      <c r="I288" s="141">
        <f t="shared" si="4"/>
        <v>1062.49</v>
      </c>
      <c r="J288" s="151">
        <f>I288 / J738</f>
        <v>6.598401518616685E-4</v>
      </c>
    </row>
    <row r="289" spans="1:10" ht="24" customHeight="1">
      <c r="A289" s="147" t="s">
        <v>642</v>
      </c>
      <c r="B289" s="146" t="s">
        <v>11</v>
      </c>
      <c r="C289" s="146"/>
      <c r="D289" s="146" t="s">
        <v>643</v>
      </c>
      <c r="E289" s="145"/>
      <c r="F289" s="144">
        <v>1</v>
      </c>
      <c r="G289" s="143" t="s">
        <v>13</v>
      </c>
      <c r="H289" s="143">
        <f>I290 + I299 + I306 + I315 + I321 + I326 + I329</f>
        <v>21777.54</v>
      </c>
      <c r="I289" s="143">
        <f t="shared" si="4"/>
        <v>21777.54</v>
      </c>
      <c r="J289" s="150">
        <f>I289 / J738</f>
        <v>1.3524546396458847E-2</v>
      </c>
    </row>
    <row r="290" spans="1:10" ht="24" customHeight="1">
      <c r="A290" s="147" t="s">
        <v>644</v>
      </c>
      <c r="B290" s="146" t="s">
        <v>11</v>
      </c>
      <c r="C290" s="146"/>
      <c r="D290" s="146" t="s">
        <v>645</v>
      </c>
      <c r="E290" s="145"/>
      <c r="F290" s="144">
        <v>1</v>
      </c>
      <c r="G290" s="143" t="s">
        <v>13</v>
      </c>
      <c r="H290" s="143">
        <f>I291 + I292 + I293 + I294 + I295 + I296 + I297 + I298</f>
        <v>6508.3400000000011</v>
      </c>
      <c r="I290" s="143">
        <f t="shared" si="4"/>
        <v>6508.34</v>
      </c>
      <c r="J290" s="150">
        <f>I290 / J738</f>
        <v>4.0418865626663508E-3</v>
      </c>
    </row>
    <row r="291" spans="1:10" ht="39" customHeight="1">
      <c r="A291" s="111" t="s">
        <v>646</v>
      </c>
      <c r="B291" s="85" t="s">
        <v>647</v>
      </c>
      <c r="C291" s="85" t="s">
        <v>18</v>
      </c>
      <c r="D291" s="85" t="s">
        <v>648</v>
      </c>
      <c r="E291" s="87" t="s">
        <v>28</v>
      </c>
      <c r="F291" s="142">
        <v>1</v>
      </c>
      <c r="G291" s="141">
        <v>253.33</v>
      </c>
      <c r="H291" s="141">
        <f>TRUNC(TRUNC(G291 * J7, 2) + G291, 2)</f>
        <v>319.8</v>
      </c>
      <c r="I291" s="141">
        <f t="shared" si="4"/>
        <v>319.8</v>
      </c>
      <c r="J291" s="151">
        <f>I291 / J738</f>
        <v>1.9860599211791319E-4</v>
      </c>
    </row>
    <row r="292" spans="1:10" ht="39" customHeight="1">
      <c r="A292" s="111" t="s">
        <v>649</v>
      </c>
      <c r="B292" s="85" t="s">
        <v>650</v>
      </c>
      <c r="C292" s="85" t="s">
        <v>18</v>
      </c>
      <c r="D292" s="85" t="s">
        <v>651</v>
      </c>
      <c r="E292" s="87" t="s">
        <v>28</v>
      </c>
      <c r="F292" s="142">
        <v>2</v>
      </c>
      <c r="G292" s="141">
        <v>629.91999999999996</v>
      </c>
      <c r="H292" s="141">
        <f>TRUNC(TRUNC(G292 * J7, 2) + G292, 2)</f>
        <v>795.21</v>
      </c>
      <c r="I292" s="141">
        <f t="shared" si="4"/>
        <v>1590.42</v>
      </c>
      <c r="J292" s="151">
        <f>I292 / J738</f>
        <v>9.8770150714249999E-4</v>
      </c>
    </row>
    <row r="293" spans="1:10" ht="78" customHeight="1">
      <c r="A293" s="111" t="s">
        <v>652</v>
      </c>
      <c r="B293" s="85" t="s">
        <v>653</v>
      </c>
      <c r="C293" s="85" t="s">
        <v>18</v>
      </c>
      <c r="D293" s="85" t="s">
        <v>654</v>
      </c>
      <c r="E293" s="87" t="s">
        <v>28</v>
      </c>
      <c r="F293" s="142">
        <v>3</v>
      </c>
      <c r="G293" s="141">
        <v>322.18</v>
      </c>
      <c r="H293" s="141">
        <f>TRUNC(TRUNC(G293 * J7, 2) + G293, 2)</f>
        <v>406.72</v>
      </c>
      <c r="I293" s="141">
        <f t="shared" si="4"/>
        <v>1220.1600000000001</v>
      </c>
      <c r="J293" s="151">
        <f>I293 / J738</f>
        <v>7.5775824684988415E-4</v>
      </c>
    </row>
    <row r="294" spans="1:10" ht="65.099999999999994" customHeight="1">
      <c r="A294" s="111" t="s">
        <v>655</v>
      </c>
      <c r="B294" s="85" t="s">
        <v>656</v>
      </c>
      <c r="C294" s="85" t="s">
        <v>44</v>
      </c>
      <c r="D294" s="85" t="s">
        <v>657</v>
      </c>
      <c r="E294" s="87" t="s">
        <v>46</v>
      </c>
      <c r="F294" s="142">
        <v>3</v>
      </c>
      <c r="G294" s="141">
        <v>356.4</v>
      </c>
      <c r="H294" s="141">
        <f>TRUNC(TRUNC(G294 * J7, 2) + G294, 2)</f>
        <v>449.91</v>
      </c>
      <c r="I294" s="141">
        <f t="shared" si="4"/>
        <v>1349.73</v>
      </c>
      <c r="J294" s="151">
        <f>I294 / J738</f>
        <v>8.3822534628302358E-4</v>
      </c>
    </row>
    <row r="295" spans="1:10" ht="65.099999999999994" customHeight="1">
      <c r="A295" s="111" t="s">
        <v>658</v>
      </c>
      <c r="B295" s="85" t="s">
        <v>659</v>
      </c>
      <c r="C295" s="85" t="s">
        <v>44</v>
      </c>
      <c r="D295" s="85" t="s">
        <v>660</v>
      </c>
      <c r="E295" s="87" t="s">
        <v>46</v>
      </c>
      <c r="F295" s="142">
        <v>1</v>
      </c>
      <c r="G295" s="141">
        <v>376.96</v>
      </c>
      <c r="H295" s="141">
        <f>TRUNC(TRUNC(G295 * J7, 2) + G295, 2)</f>
        <v>475.87</v>
      </c>
      <c r="I295" s="141">
        <f t="shared" si="4"/>
        <v>475.87</v>
      </c>
      <c r="J295" s="151">
        <f>I295 / J738</f>
        <v>2.9553043611366901E-4</v>
      </c>
    </row>
    <row r="296" spans="1:10" ht="65.099999999999994" customHeight="1">
      <c r="A296" s="111" t="s">
        <v>661</v>
      </c>
      <c r="B296" s="85" t="s">
        <v>662</v>
      </c>
      <c r="C296" s="85" t="s">
        <v>44</v>
      </c>
      <c r="D296" s="85" t="s">
        <v>663</v>
      </c>
      <c r="E296" s="87" t="s">
        <v>46</v>
      </c>
      <c r="F296" s="142">
        <v>1</v>
      </c>
      <c r="G296" s="141">
        <v>395.58</v>
      </c>
      <c r="H296" s="141">
        <f>TRUNC(TRUNC(G296 * J7, 2) + G296, 2)</f>
        <v>499.38</v>
      </c>
      <c r="I296" s="141">
        <f t="shared" si="4"/>
        <v>499.38</v>
      </c>
      <c r="J296" s="151">
        <f>I296 / J738</f>
        <v>3.1013089538412593E-4</v>
      </c>
    </row>
    <row r="297" spans="1:10" ht="65.099999999999994" customHeight="1">
      <c r="A297" s="111" t="s">
        <v>664</v>
      </c>
      <c r="B297" s="85" t="s">
        <v>665</v>
      </c>
      <c r="C297" s="85" t="s">
        <v>44</v>
      </c>
      <c r="D297" s="85" t="s">
        <v>666</v>
      </c>
      <c r="E297" s="87" t="s">
        <v>46</v>
      </c>
      <c r="F297" s="142">
        <v>1</v>
      </c>
      <c r="G297" s="141">
        <v>520.91999999999996</v>
      </c>
      <c r="H297" s="141">
        <f>TRUNC(TRUNC(G297 * J7, 2) + G297, 2)</f>
        <v>657.6</v>
      </c>
      <c r="I297" s="141">
        <f t="shared" si="4"/>
        <v>657.6</v>
      </c>
      <c r="J297" s="151">
        <f>I297 / J738</f>
        <v>4.0839055790099972E-4</v>
      </c>
    </row>
    <row r="298" spans="1:10" ht="78" customHeight="1">
      <c r="A298" s="111" t="s">
        <v>667</v>
      </c>
      <c r="B298" s="85" t="s">
        <v>668</v>
      </c>
      <c r="C298" s="85" t="s">
        <v>18</v>
      </c>
      <c r="D298" s="85" t="s">
        <v>669</v>
      </c>
      <c r="E298" s="87" t="s">
        <v>28</v>
      </c>
      <c r="F298" s="142">
        <v>1</v>
      </c>
      <c r="G298" s="141">
        <v>313.2</v>
      </c>
      <c r="H298" s="141">
        <f>TRUNC(TRUNC(G298 * J7, 2) + G298, 2)</f>
        <v>395.38</v>
      </c>
      <c r="I298" s="141">
        <f t="shared" si="4"/>
        <v>395.38</v>
      </c>
      <c r="J298" s="151">
        <f>I298 / J738</f>
        <v>2.4554358087423552E-4</v>
      </c>
    </row>
    <row r="299" spans="1:10" ht="24" customHeight="1">
      <c r="A299" s="147" t="s">
        <v>670</v>
      </c>
      <c r="B299" s="146" t="s">
        <v>11</v>
      </c>
      <c r="C299" s="146"/>
      <c r="D299" s="146" t="s">
        <v>671</v>
      </c>
      <c r="E299" s="145"/>
      <c r="F299" s="144">
        <v>1</v>
      </c>
      <c r="G299" s="143" t="s">
        <v>13</v>
      </c>
      <c r="H299" s="143">
        <f>I300 + I301 + I302 + I303 + I304 + I305</f>
        <v>4424.3499999999995</v>
      </c>
      <c r="I299" s="143">
        <f t="shared" si="4"/>
        <v>4424.3500000000004</v>
      </c>
      <c r="J299" s="150">
        <f>I299 / J738</f>
        <v>2.747662355306095E-3</v>
      </c>
    </row>
    <row r="300" spans="1:10" ht="39" customHeight="1">
      <c r="A300" s="111" t="s">
        <v>672</v>
      </c>
      <c r="B300" s="85" t="s">
        <v>673</v>
      </c>
      <c r="C300" s="85" t="s">
        <v>18</v>
      </c>
      <c r="D300" s="85" t="s">
        <v>674</v>
      </c>
      <c r="E300" s="87" t="s">
        <v>28</v>
      </c>
      <c r="F300" s="142">
        <v>25</v>
      </c>
      <c r="G300" s="141">
        <v>66.53</v>
      </c>
      <c r="H300" s="141">
        <f>TRUNC(TRUNC(G300 * J7, 2) + G300, 2)</f>
        <v>83.98</v>
      </c>
      <c r="I300" s="141">
        <f t="shared" si="4"/>
        <v>2099.5</v>
      </c>
      <c r="J300" s="151">
        <f>I300 / J738</f>
        <v>1.3038564116684137E-3</v>
      </c>
    </row>
    <row r="301" spans="1:10" ht="39" customHeight="1">
      <c r="A301" s="111" t="s">
        <v>675</v>
      </c>
      <c r="B301" s="85" t="s">
        <v>676</v>
      </c>
      <c r="C301" s="85" t="s">
        <v>18</v>
      </c>
      <c r="D301" s="85" t="s">
        <v>677</v>
      </c>
      <c r="E301" s="87" t="s">
        <v>28</v>
      </c>
      <c r="F301" s="142">
        <v>1</v>
      </c>
      <c r="G301" s="141">
        <v>85.04</v>
      </c>
      <c r="H301" s="141">
        <f>TRUNC(TRUNC(G301 * J7, 2) + G301, 2)</f>
        <v>107.35</v>
      </c>
      <c r="I301" s="141">
        <f t="shared" si="4"/>
        <v>107.35</v>
      </c>
      <c r="J301" s="151">
        <f>I301 / J738</f>
        <v>6.666777127535328E-5</v>
      </c>
    </row>
    <row r="302" spans="1:10" ht="26.1" customHeight="1">
      <c r="A302" s="111" t="s">
        <v>678</v>
      </c>
      <c r="B302" s="85" t="s">
        <v>679</v>
      </c>
      <c r="C302" s="85" t="s">
        <v>44</v>
      </c>
      <c r="D302" s="85" t="s">
        <v>680</v>
      </c>
      <c r="E302" s="87" t="s">
        <v>46</v>
      </c>
      <c r="F302" s="142">
        <v>3</v>
      </c>
      <c r="G302" s="141">
        <v>21.92</v>
      </c>
      <c r="H302" s="141">
        <f>TRUNC(TRUNC(G302 * J7, 2) + G302, 2)</f>
        <v>27.67</v>
      </c>
      <c r="I302" s="141">
        <f t="shared" si="4"/>
        <v>83.01</v>
      </c>
      <c r="J302" s="151">
        <f>I302 / J738</f>
        <v>5.1551855552557769E-5</v>
      </c>
    </row>
    <row r="303" spans="1:10" ht="26.1" customHeight="1">
      <c r="A303" s="111" t="s">
        <v>681</v>
      </c>
      <c r="B303" s="85" t="s">
        <v>682</v>
      </c>
      <c r="C303" s="85" t="s">
        <v>18</v>
      </c>
      <c r="D303" s="85" t="s">
        <v>683</v>
      </c>
      <c r="E303" s="87" t="s">
        <v>28</v>
      </c>
      <c r="F303" s="142">
        <v>28</v>
      </c>
      <c r="G303" s="141">
        <v>56.13</v>
      </c>
      <c r="H303" s="141">
        <f>TRUNC(TRUNC(G303 * J7, 2) + G303, 2)</f>
        <v>70.849999999999994</v>
      </c>
      <c r="I303" s="141">
        <f t="shared" si="4"/>
        <v>1983.8</v>
      </c>
      <c r="J303" s="151">
        <f>I303 / J738</f>
        <v>1.2320030242761605E-3</v>
      </c>
    </row>
    <row r="304" spans="1:10" ht="26.1" customHeight="1">
      <c r="A304" s="111" t="s">
        <v>684</v>
      </c>
      <c r="B304" s="85" t="s">
        <v>685</v>
      </c>
      <c r="C304" s="85" t="s">
        <v>18</v>
      </c>
      <c r="D304" s="85" t="s">
        <v>686</v>
      </c>
      <c r="E304" s="87" t="s">
        <v>28</v>
      </c>
      <c r="F304" s="142">
        <v>1</v>
      </c>
      <c r="G304" s="141">
        <v>62.54</v>
      </c>
      <c r="H304" s="141">
        <f>TRUNC(TRUNC(G304 * J7, 2) + G304, 2)</f>
        <v>78.95</v>
      </c>
      <c r="I304" s="141">
        <f t="shared" si="4"/>
        <v>78.95</v>
      </c>
      <c r="J304" s="151">
        <f>I304 / J738</f>
        <v>4.9030466159190889E-5</v>
      </c>
    </row>
    <row r="305" spans="1:10" ht="26.1" customHeight="1">
      <c r="A305" s="111" t="s">
        <v>687</v>
      </c>
      <c r="B305" s="85" t="s">
        <v>688</v>
      </c>
      <c r="C305" s="85" t="s">
        <v>18</v>
      </c>
      <c r="D305" s="85" t="s">
        <v>689</v>
      </c>
      <c r="E305" s="87" t="s">
        <v>28</v>
      </c>
      <c r="F305" s="142">
        <v>2</v>
      </c>
      <c r="G305" s="141">
        <v>28.42</v>
      </c>
      <c r="H305" s="141">
        <f>TRUNC(TRUNC(G305 * J7, 2) + G305, 2)</f>
        <v>35.869999999999997</v>
      </c>
      <c r="I305" s="141">
        <f t="shared" si="4"/>
        <v>71.739999999999995</v>
      </c>
      <c r="J305" s="151">
        <f>I305 / J738</f>
        <v>4.4552826374418672E-5</v>
      </c>
    </row>
    <row r="306" spans="1:10" ht="24" customHeight="1">
      <c r="A306" s="147" t="s">
        <v>690</v>
      </c>
      <c r="B306" s="146" t="s">
        <v>11</v>
      </c>
      <c r="C306" s="146"/>
      <c r="D306" s="146" t="s">
        <v>691</v>
      </c>
      <c r="E306" s="145"/>
      <c r="F306" s="144">
        <v>1</v>
      </c>
      <c r="G306" s="143" t="s">
        <v>13</v>
      </c>
      <c r="H306" s="143">
        <f>I307 + I308 + I309 + I310 + I311 + I312 + I313 + I314</f>
        <v>3354.8</v>
      </c>
      <c r="I306" s="143">
        <f t="shared" si="4"/>
        <v>3354.8</v>
      </c>
      <c r="J306" s="150">
        <f>I306 / J738</f>
        <v>2.0834377184401976E-3</v>
      </c>
    </row>
    <row r="307" spans="1:10" ht="39" customHeight="1">
      <c r="A307" s="111" t="s">
        <v>692</v>
      </c>
      <c r="B307" s="85" t="s">
        <v>693</v>
      </c>
      <c r="C307" s="85" t="s">
        <v>18</v>
      </c>
      <c r="D307" s="85" t="s">
        <v>694</v>
      </c>
      <c r="E307" s="87" t="s">
        <v>28</v>
      </c>
      <c r="F307" s="142">
        <v>3</v>
      </c>
      <c r="G307" s="141">
        <v>10.93</v>
      </c>
      <c r="H307" s="141">
        <f>TRUNC(TRUNC(G307 * J7, 2) + G307, 2)</f>
        <v>13.79</v>
      </c>
      <c r="I307" s="141">
        <f t="shared" si="4"/>
        <v>41.37</v>
      </c>
      <c r="J307" s="151">
        <f>I307 / J738</f>
        <v>2.5692088473790079E-5</v>
      </c>
    </row>
    <row r="308" spans="1:10" ht="39" customHeight="1">
      <c r="A308" s="111" t="s">
        <v>695</v>
      </c>
      <c r="B308" s="85" t="s">
        <v>696</v>
      </c>
      <c r="C308" s="85" t="s">
        <v>18</v>
      </c>
      <c r="D308" s="85" t="s">
        <v>697</v>
      </c>
      <c r="E308" s="87" t="s">
        <v>28</v>
      </c>
      <c r="F308" s="142">
        <v>1</v>
      </c>
      <c r="G308" s="141">
        <v>12.14</v>
      </c>
      <c r="H308" s="141">
        <f>TRUNC(TRUNC(G308 * J7, 2) + G308, 2)</f>
        <v>15.32</v>
      </c>
      <c r="I308" s="141">
        <f t="shared" si="4"/>
        <v>15.32</v>
      </c>
      <c r="J308" s="151">
        <f>I308 / J738</f>
        <v>9.514208252803095E-6</v>
      </c>
    </row>
    <row r="309" spans="1:10" ht="39" customHeight="1">
      <c r="A309" s="111" t="s">
        <v>698</v>
      </c>
      <c r="B309" s="85" t="s">
        <v>699</v>
      </c>
      <c r="C309" s="85" t="s">
        <v>18</v>
      </c>
      <c r="D309" s="85" t="s">
        <v>700</v>
      </c>
      <c r="E309" s="87" t="s">
        <v>28</v>
      </c>
      <c r="F309" s="142">
        <v>1</v>
      </c>
      <c r="G309" s="141">
        <v>13.72</v>
      </c>
      <c r="H309" s="141">
        <f>TRUNC(TRUNC(G309 * J7, 2) + G309, 2)</f>
        <v>17.32</v>
      </c>
      <c r="I309" s="141">
        <f t="shared" si="4"/>
        <v>17.32</v>
      </c>
      <c r="J309" s="151">
        <f>I309 / J738</f>
        <v>1.0756271993377912E-5</v>
      </c>
    </row>
    <row r="310" spans="1:10" ht="51.95" customHeight="1">
      <c r="A310" s="111" t="s">
        <v>701</v>
      </c>
      <c r="B310" s="85" t="s">
        <v>702</v>
      </c>
      <c r="C310" s="85" t="s">
        <v>31</v>
      </c>
      <c r="D310" s="85" t="s">
        <v>703</v>
      </c>
      <c r="E310" s="87" t="s">
        <v>704</v>
      </c>
      <c r="F310" s="142">
        <v>17</v>
      </c>
      <c r="G310" s="141">
        <v>7.75</v>
      </c>
      <c r="H310" s="141">
        <f>TRUNC(TRUNC(G310 * J7, 2) + G310, 2)</f>
        <v>9.7799999999999994</v>
      </c>
      <c r="I310" s="141">
        <f t="shared" si="4"/>
        <v>166.26</v>
      </c>
      <c r="J310" s="151">
        <f>I310 / J738</f>
        <v>1.0325275875398449E-4</v>
      </c>
    </row>
    <row r="311" spans="1:10" ht="26.1" customHeight="1">
      <c r="A311" s="111" t="s">
        <v>705</v>
      </c>
      <c r="B311" s="85" t="s">
        <v>706</v>
      </c>
      <c r="C311" s="85" t="s">
        <v>44</v>
      </c>
      <c r="D311" s="85" t="s">
        <v>707</v>
      </c>
      <c r="E311" s="87" t="s">
        <v>519</v>
      </c>
      <c r="F311" s="142">
        <v>1</v>
      </c>
      <c r="G311" s="141">
        <v>5.74</v>
      </c>
      <c r="H311" s="141">
        <f>TRUNC(TRUNC(G311 * J7, 2) + G311, 2)</f>
        <v>7.24</v>
      </c>
      <c r="I311" s="141">
        <f t="shared" si="4"/>
        <v>7.24</v>
      </c>
      <c r="J311" s="151">
        <f>I311 / J738</f>
        <v>4.4962707408808361E-6</v>
      </c>
    </row>
    <row r="312" spans="1:10" ht="39" customHeight="1">
      <c r="A312" s="111" t="s">
        <v>708</v>
      </c>
      <c r="B312" s="85" t="s">
        <v>709</v>
      </c>
      <c r="C312" s="85" t="s">
        <v>44</v>
      </c>
      <c r="D312" s="85" t="s">
        <v>710</v>
      </c>
      <c r="E312" s="87" t="s">
        <v>78</v>
      </c>
      <c r="F312" s="142">
        <v>13</v>
      </c>
      <c r="G312" s="141">
        <v>15.42</v>
      </c>
      <c r="H312" s="141">
        <f>TRUNC(TRUNC(G312 * J7, 2) + G312, 2)</f>
        <v>19.46</v>
      </c>
      <c r="I312" s="141">
        <f t="shared" si="4"/>
        <v>252.98</v>
      </c>
      <c r="J312" s="151">
        <f>I312 / J738</f>
        <v>1.5710864254530856E-4</v>
      </c>
    </row>
    <row r="313" spans="1:10" ht="39" customHeight="1">
      <c r="A313" s="111" t="s">
        <v>711</v>
      </c>
      <c r="B313" s="85" t="s">
        <v>712</v>
      </c>
      <c r="C313" s="85" t="s">
        <v>44</v>
      </c>
      <c r="D313" s="85" t="s">
        <v>713</v>
      </c>
      <c r="E313" s="87" t="s">
        <v>78</v>
      </c>
      <c r="F313" s="142">
        <v>101</v>
      </c>
      <c r="G313" s="141">
        <v>20.78</v>
      </c>
      <c r="H313" s="141">
        <f>TRUNC(TRUNC(G313 * J7, 2) + G313, 2)</f>
        <v>26.23</v>
      </c>
      <c r="I313" s="141">
        <f t="shared" si="4"/>
        <v>2649.23</v>
      </c>
      <c r="J313" s="151">
        <f>I313 / J738</f>
        <v>1.6452562617215107E-3</v>
      </c>
    </row>
    <row r="314" spans="1:10" ht="39" customHeight="1">
      <c r="A314" s="111" t="s">
        <v>714</v>
      </c>
      <c r="B314" s="85" t="s">
        <v>715</v>
      </c>
      <c r="C314" s="85" t="s">
        <v>44</v>
      </c>
      <c r="D314" s="85" t="s">
        <v>716</v>
      </c>
      <c r="E314" s="87" t="s">
        <v>78</v>
      </c>
      <c r="F314" s="142">
        <v>6</v>
      </c>
      <c r="G314" s="141">
        <v>27.08</v>
      </c>
      <c r="H314" s="141">
        <f>TRUNC(TRUNC(G314 * J7, 2) + G314, 2)</f>
        <v>34.18</v>
      </c>
      <c r="I314" s="141">
        <f t="shared" si="4"/>
        <v>205.08</v>
      </c>
      <c r="J314" s="151">
        <f>I314 / J738</f>
        <v>1.273612159585417E-4</v>
      </c>
    </row>
    <row r="315" spans="1:10" ht="24" customHeight="1">
      <c r="A315" s="147" t="s">
        <v>717</v>
      </c>
      <c r="B315" s="146" t="s">
        <v>11</v>
      </c>
      <c r="C315" s="146"/>
      <c r="D315" s="146" t="s">
        <v>718</v>
      </c>
      <c r="E315" s="145"/>
      <c r="F315" s="144">
        <v>1</v>
      </c>
      <c r="G315" s="143" t="s">
        <v>13</v>
      </c>
      <c r="H315" s="143">
        <f>I316 + I317 + I318 + I319 + I320</f>
        <v>6895.69</v>
      </c>
      <c r="I315" s="143">
        <f t="shared" si="4"/>
        <v>6895.69</v>
      </c>
      <c r="J315" s="150">
        <f>I315 / J738</f>
        <v>4.2824432576221783E-3</v>
      </c>
    </row>
    <row r="316" spans="1:10" ht="39" customHeight="1">
      <c r="A316" s="111" t="s">
        <v>719</v>
      </c>
      <c r="B316" s="85" t="s">
        <v>709</v>
      </c>
      <c r="C316" s="85" t="s">
        <v>44</v>
      </c>
      <c r="D316" s="85" t="s">
        <v>710</v>
      </c>
      <c r="E316" s="87" t="s">
        <v>78</v>
      </c>
      <c r="F316" s="142">
        <v>21</v>
      </c>
      <c r="G316" s="141">
        <v>15.42</v>
      </c>
      <c r="H316" s="141">
        <f>TRUNC(TRUNC(G316 * J7, 2) + G316, 2)</f>
        <v>19.46</v>
      </c>
      <c r="I316" s="141">
        <f t="shared" si="4"/>
        <v>408.66</v>
      </c>
      <c r="J316" s="151">
        <f>I316 / J738</f>
        <v>2.5379088411165232E-4</v>
      </c>
    </row>
    <row r="317" spans="1:10" ht="39" customHeight="1">
      <c r="A317" s="111" t="s">
        <v>720</v>
      </c>
      <c r="B317" s="85" t="s">
        <v>712</v>
      </c>
      <c r="C317" s="85" t="s">
        <v>44</v>
      </c>
      <c r="D317" s="85" t="s">
        <v>713</v>
      </c>
      <c r="E317" s="87" t="s">
        <v>78</v>
      </c>
      <c r="F317" s="142">
        <v>70</v>
      </c>
      <c r="G317" s="141">
        <v>20.78</v>
      </c>
      <c r="H317" s="141">
        <f>TRUNC(TRUNC(G317 * J7, 2) + G317, 2)</f>
        <v>26.23</v>
      </c>
      <c r="I317" s="141">
        <f t="shared" si="4"/>
        <v>1836.1</v>
      </c>
      <c r="J317" s="151">
        <f>I317 / J738</f>
        <v>1.1402766170347104E-3</v>
      </c>
    </row>
    <row r="318" spans="1:10" ht="39" customHeight="1">
      <c r="A318" s="111" t="s">
        <v>721</v>
      </c>
      <c r="B318" s="85" t="s">
        <v>715</v>
      </c>
      <c r="C318" s="85" t="s">
        <v>44</v>
      </c>
      <c r="D318" s="85" t="s">
        <v>716</v>
      </c>
      <c r="E318" s="87" t="s">
        <v>78</v>
      </c>
      <c r="F318" s="142">
        <v>11</v>
      </c>
      <c r="G318" s="141">
        <v>27.08</v>
      </c>
      <c r="H318" s="141">
        <f>TRUNC(TRUNC(G318 * J7, 2) + G318, 2)</f>
        <v>34.18</v>
      </c>
      <c r="I318" s="141">
        <f t="shared" si="4"/>
        <v>375.98</v>
      </c>
      <c r="J318" s="151">
        <f>I318 / J738</f>
        <v>2.3349556259065978E-4</v>
      </c>
    </row>
    <row r="319" spans="1:10" ht="39" customHeight="1">
      <c r="A319" s="111" t="s">
        <v>722</v>
      </c>
      <c r="B319" s="85" t="s">
        <v>723</v>
      </c>
      <c r="C319" s="85" t="s">
        <v>44</v>
      </c>
      <c r="D319" s="85" t="s">
        <v>724</v>
      </c>
      <c r="E319" s="87" t="s">
        <v>78</v>
      </c>
      <c r="F319" s="142">
        <v>79</v>
      </c>
      <c r="G319" s="141">
        <v>29.73</v>
      </c>
      <c r="H319" s="141">
        <f>TRUNC(TRUNC(G319 * J7, 2) + G319, 2)</f>
        <v>37.53</v>
      </c>
      <c r="I319" s="141">
        <f t="shared" si="4"/>
        <v>2964.87</v>
      </c>
      <c r="J319" s="151">
        <f>I319 / J738</f>
        <v>1.8412787612590283E-3</v>
      </c>
    </row>
    <row r="320" spans="1:10" ht="39" customHeight="1">
      <c r="A320" s="111" t="s">
        <v>725</v>
      </c>
      <c r="B320" s="85" t="s">
        <v>726</v>
      </c>
      <c r="C320" s="85" t="s">
        <v>44</v>
      </c>
      <c r="D320" s="85" t="s">
        <v>727</v>
      </c>
      <c r="E320" s="87" t="s">
        <v>78</v>
      </c>
      <c r="F320" s="142">
        <v>10.5</v>
      </c>
      <c r="G320" s="141">
        <v>98.84</v>
      </c>
      <c r="H320" s="141">
        <f>TRUNC(TRUNC(G320 * J7, 2) + G320, 2)</f>
        <v>124.77</v>
      </c>
      <c r="I320" s="141">
        <f t="shared" si="4"/>
        <v>1310.08</v>
      </c>
      <c r="J320" s="151">
        <f>I320 / J738</f>
        <v>8.136014326261278E-4</v>
      </c>
    </row>
    <row r="321" spans="1:10" ht="24" customHeight="1">
      <c r="A321" s="147" t="s">
        <v>728</v>
      </c>
      <c r="B321" s="146" t="s">
        <v>11</v>
      </c>
      <c r="C321" s="146"/>
      <c r="D321" s="146" t="s">
        <v>729</v>
      </c>
      <c r="E321" s="145"/>
      <c r="F321" s="144">
        <v>1</v>
      </c>
      <c r="G321" s="143" t="s">
        <v>13</v>
      </c>
      <c r="H321" s="143">
        <f>I322 + I323 + I324 + I325</f>
        <v>235.95999999999998</v>
      </c>
      <c r="I321" s="143">
        <f t="shared" si="4"/>
        <v>235.96</v>
      </c>
      <c r="J321" s="150">
        <f>I321 / J738</f>
        <v>1.4653868011301686E-4</v>
      </c>
    </row>
    <row r="322" spans="1:10" ht="26.1" customHeight="1">
      <c r="A322" s="111" t="s">
        <v>730</v>
      </c>
      <c r="B322" s="85" t="s">
        <v>731</v>
      </c>
      <c r="C322" s="85" t="s">
        <v>18</v>
      </c>
      <c r="D322" s="85" t="s">
        <v>732</v>
      </c>
      <c r="E322" s="87" t="s">
        <v>28</v>
      </c>
      <c r="F322" s="142">
        <v>1</v>
      </c>
      <c r="G322" s="141">
        <v>8.1</v>
      </c>
      <c r="H322" s="141">
        <f>TRUNC(TRUNC(G322 * J7, 2) + G322, 2)</f>
        <v>10.220000000000001</v>
      </c>
      <c r="I322" s="141">
        <f t="shared" si="4"/>
        <v>10.220000000000001</v>
      </c>
      <c r="J322" s="151">
        <f>I322 / J738</f>
        <v>6.3469457143373137E-6</v>
      </c>
    </row>
    <row r="323" spans="1:10" ht="39" customHeight="1">
      <c r="A323" s="111" t="s">
        <v>733</v>
      </c>
      <c r="B323" s="85" t="s">
        <v>734</v>
      </c>
      <c r="C323" s="85" t="s">
        <v>44</v>
      </c>
      <c r="D323" s="85" t="s">
        <v>735</v>
      </c>
      <c r="E323" s="87" t="s">
        <v>78</v>
      </c>
      <c r="F323" s="142">
        <v>1</v>
      </c>
      <c r="G323" s="141">
        <v>24.29</v>
      </c>
      <c r="H323" s="141">
        <f>TRUNC(TRUNC(G323 * J7, 2) + G323, 2)</f>
        <v>30.66</v>
      </c>
      <c r="I323" s="141">
        <f t="shared" si="4"/>
        <v>30.66</v>
      </c>
      <c r="J323" s="151">
        <f>I323 / J738</f>
        <v>1.9040837143011939E-5</v>
      </c>
    </row>
    <row r="324" spans="1:10" ht="39" customHeight="1">
      <c r="A324" s="111" t="s">
        <v>736</v>
      </c>
      <c r="B324" s="85" t="s">
        <v>737</v>
      </c>
      <c r="C324" s="85" t="s">
        <v>44</v>
      </c>
      <c r="D324" s="85" t="s">
        <v>738</v>
      </c>
      <c r="E324" s="87" t="s">
        <v>78</v>
      </c>
      <c r="F324" s="142">
        <v>4</v>
      </c>
      <c r="G324" s="141">
        <v>36.25</v>
      </c>
      <c r="H324" s="141">
        <f>TRUNC(TRUNC(G324 * J7, 2) + G324, 2)</f>
        <v>45.76</v>
      </c>
      <c r="I324" s="141">
        <f t="shared" si="4"/>
        <v>183.04</v>
      </c>
      <c r="J324" s="151">
        <f>I324 / J738</f>
        <v>1.1367367353740721E-4</v>
      </c>
    </row>
    <row r="325" spans="1:10" ht="39" customHeight="1">
      <c r="A325" s="111" t="s">
        <v>739</v>
      </c>
      <c r="B325" s="85" t="s">
        <v>740</v>
      </c>
      <c r="C325" s="85" t="s">
        <v>44</v>
      </c>
      <c r="D325" s="85" t="s">
        <v>741</v>
      </c>
      <c r="E325" s="87" t="s">
        <v>78</v>
      </c>
      <c r="F325" s="142">
        <v>0.2</v>
      </c>
      <c r="G325" s="141">
        <v>47.7</v>
      </c>
      <c r="H325" s="141">
        <f>TRUNC(TRUNC(G325 * J7, 2) + G325, 2)</f>
        <v>60.21</v>
      </c>
      <c r="I325" s="141">
        <f t="shared" si="4"/>
        <v>12.04</v>
      </c>
      <c r="J325" s="151">
        <f>I325 / J738</f>
        <v>7.4772237182603957E-6</v>
      </c>
    </row>
    <row r="326" spans="1:10" ht="24" customHeight="1">
      <c r="A326" s="147" t="s">
        <v>742</v>
      </c>
      <c r="B326" s="146" t="s">
        <v>11</v>
      </c>
      <c r="C326" s="146"/>
      <c r="D326" s="146" t="s">
        <v>743</v>
      </c>
      <c r="E326" s="145"/>
      <c r="F326" s="144">
        <v>1</v>
      </c>
      <c r="G326" s="143" t="s">
        <v>13</v>
      </c>
      <c r="H326" s="143">
        <f>I327 + I328</f>
        <v>320.32000000000005</v>
      </c>
      <c r="I326" s="143">
        <f t="shared" si="4"/>
        <v>320.32</v>
      </c>
      <c r="J326" s="150">
        <f>I326 / J738</f>
        <v>1.9892892869046263E-4</v>
      </c>
    </row>
    <row r="327" spans="1:10" ht="39" customHeight="1">
      <c r="A327" s="111" t="s">
        <v>744</v>
      </c>
      <c r="B327" s="85" t="s">
        <v>734</v>
      </c>
      <c r="C327" s="85" t="s">
        <v>44</v>
      </c>
      <c r="D327" s="85" t="s">
        <v>735</v>
      </c>
      <c r="E327" s="87" t="s">
        <v>78</v>
      </c>
      <c r="F327" s="142">
        <v>10</v>
      </c>
      <c r="G327" s="141">
        <v>24.29</v>
      </c>
      <c r="H327" s="141">
        <f>TRUNC(TRUNC(G327 * J7, 2) + G327, 2)</f>
        <v>30.66</v>
      </c>
      <c r="I327" s="141">
        <f t="shared" si="4"/>
        <v>306.60000000000002</v>
      </c>
      <c r="J327" s="151">
        <f>I327 / J738</f>
        <v>1.9040837143011939E-4</v>
      </c>
    </row>
    <row r="328" spans="1:10" ht="39" customHeight="1">
      <c r="A328" s="111" t="s">
        <v>745</v>
      </c>
      <c r="B328" s="85" t="s">
        <v>737</v>
      </c>
      <c r="C328" s="85" t="s">
        <v>44</v>
      </c>
      <c r="D328" s="85" t="s">
        <v>738</v>
      </c>
      <c r="E328" s="87" t="s">
        <v>78</v>
      </c>
      <c r="F328" s="142">
        <v>0.3</v>
      </c>
      <c r="G328" s="141">
        <v>36.25</v>
      </c>
      <c r="H328" s="141">
        <f>TRUNC(TRUNC(G328 * J7, 2) + G328, 2)</f>
        <v>45.76</v>
      </c>
      <c r="I328" s="141">
        <f t="shared" si="4"/>
        <v>13.72</v>
      </c>
      <c r="J328" s="151">
        <f>I328 / J738</f>
        <v>8.5205572603432421E-6</v>
      </c>
    </row>
    <row r="329" spans="1:10" ht="24" customHeight="1">
      <c r="A329" s="147" t="s">
        <v>746</v>
      </c>
      <c r="B329" s="146" t="s">
        <v>11</v>
      </c>
      <c r="C329" s="146"/>
      <c r="D329" s="146" t="s">
        <v>571</v>
      </c>
      <c r="E329" s="145"/>
      <c r="F329" s="144">
        <v>1</v>
      </c>
      <c r="G329" s="143" t="s">
        <v>13</v>
      </c>
      <c r="H329" s="143">
        <f>I330</f>
        <v>38.08</v>
      </c>
      <c r="I329" s="143">
        <f t="shared" ref="I329:I392" si="5">TRUNC(F329 * H329,2)</f>
        <v>38.08</v>
      </c>
      <c r="J329" s="150">
        <f>I329 / J738</f>
        <v>2.3648893620544507E-5</v>
      </c>
    </row>
    <row r="330" spans="1:10" ht="24" customHeight="1">
      <c r="A330" s="111" t="s">
        <v>747</v>
      </c>
      <c r="B330" s="85" t="s">
        <v>748</v>
      </c>
      <c r="C330" s="85" t="s">
        <v>44</v>
      </c>
      <c r="D330" s="85" t="s">
        <v>749</v>
      </c>
      <c r="E330" s="87" t="s">
        <v>46</v>
      </c>
      <c r="F330" s="142">
        <v>1</v>
      </c>
      <c r="G330" s="141">
        <v>30.17</v>
      </c>
      <c r="H330" s="141">
        <f>TRUNC(TRUNC(G330 * J7, 2) + G330, 2)</f>
        <v>38.08</v>
      </c>
      <c r="I330" s="141">
        <f t="shared" si="5"/>
        <v>38.08</v>
      </c>
      <c r="J330" s="151">
        <f>I330 / J738</f>
        <v>2.3648893620544507E-5</v>
      </c>
    </row>
    <row r="331" spans="1:10" ht="24" customHeight="1">
      <c r="A331" s="147" t="s">
        <v>750</v>
      </c>
      <c r="B331" s="146" t="s">
        <v>11</v>
      </c>
      <c r="C331" s="146"/>
      <c r="D331" s="146" t="s">
        <v>751</v>
      </c>
      <c r="E331" s="145"/>
      <c r="F331" s="144">
        <v>1</v>
      </c>
      <c r="G331" s="143" t="s">
        <v>13</v>
      </c>
      <c r="H331" s="143">
        <f>I332 + I335 + I344 + I371 + I374 + I378 + I380</f>
        <v>27061.72</v>
      </c>
      <c r="I331" s="143">
        <f t="shared" si="5"/>
        <v>27061.72</v>
      </c>
      <c r="J331" s="150">
        <f>I331 / J738</f>
        <v>1.6806190584794163E-2</v>
      </c>
    </row>
    <row r="332" spans="1:10" ht="24" customHeight="1">
      <c r="A332" s="147" t="s">
        <v>752</v>
      </c>
      <c r="B332" s="146" t="s">
        <v>11</v>
      </c>
      <c r="C332" s="146"/>
      <c r="D332" s="146" t="s">
        <v>753</v>
      </c>
      <c r="E332" s="145"/>
      <c r="F332" s="144">
        <v>1</v>
      </c>
      <c r="G332" s="143" t="s">
        <v>13</v>
      </c>
      <c r="H332" s="143">
        <f>I333 + I334</f>
        <v>534.54</v>
      </c>
      <c r="I332" s="143">
        <f t="shared" si="5"/>
        <v>534.54</v>
      </c>
      <c r="J332" s="150">
        <f>I332 / J738</f>
        <v>3.3196637594343122E-4</v>
      </c>
    </row>
    <row r="333" spans="1:10" ht="39" customHeight="1">
      <c r="A333" s="111" t="s">
        <v>754</v>
      </c>
      <c r="B333" s="85" t="s">
        <v>755</v>
      </c>
      <c r="C333" s="85" t="s">
        <v>44</v>
      </c>
      <c r="D333" s="85" t="s">
        <v>756</v>
      </c>
      <c r="E333" s="87" t="s">
        <v>46</v>
      </c>
      <c r="F333" s="142">
        <v>1</v>
      </c>
      <c r="G333" s="141">
        <v>281.39</v>
      </c>
      <c r="H333" s="141">
        <f>TRUNC(TRUNC(G333 * J7, 2) + G333, 2)</f>
        <v>355.22</v>
      </c>
      <c r="I333" s="141">
        <f t="shared" si="5"/>
        <v>355.22</v>
      </c>
      <c r="J333" s="151">
        <f>I333 / J738</f>
        <v>2.2060294096349319E-4</v>
      </c>
    </row>
    <row r="334" spans="1:10" ht="26.1" customHeight="1">
      <c r="A334" s="111" t="s">
        <v>757</v>
      </c>
      <c r="B334" s="85" t="s">
        <v>758</v>
      </c>
      <c r="C334" s="85" t="s">
        <v>31</v>
      </c>
      <c r="D334" s="85" t="s">
        <v>759</v>
      </c>
      <c r="E334" s="87" t="s">
        <v>704</v>
      </c>
      <c r="F334" s="142">
        <v>1</v>
      </c>
      <c r="G334" s="141">
        <v>142.05000000000001</v>
      </c>
      <c r="H334" s="141">
        <f>TRUNC(TRUNC(G334 * J7, 2) + G334, 2)</f>
        <v>179.32</v>
      </c>
      <c r="I334" s="141">
        <f t="shared" si="5"/>
        <v>179.32</v>
      </c>
      <c r="J334" s="151">
        <f>I334 / J738</f>
        <v>1.1136343497993805E-4</v>
      </c>
    </row>
    <row r="335" spans="1:10" ht="24" customHeight="1">
      <c r="A335" s="147" t="s">
        <v>760</v>
      </c>
      <c r="B335" s="146" t="s">
        <v>11</v>
      </c>
      <c r="C335" s="146"/>
      <c r="D335" s="146" t="s">
        <v>761</v>
      </c>
      <c r="E335" s="145"/>
      <c r="F335" s="144">
        <v>1</v>
      </c>
      <c r="G335" s="143" t="s">
        <v>13</v>
      </c>
      <c r="H335" s="143">
        <f>I336 + I337 + I338 + I339 + I340 + I341 + I342 + I343</f>
        <v>5156.29</v>
      </c>
      <c r="I335" s="143">
        <f t="shared" si="5"/>
        <v>5156.29</v>
      </c>
      <c r="J335" s="150">
        <f>I335 / J738</f>
        <v>3.2022204224442605E-3</v>
      </c>
    </row>
    <row r="336" spans="1:10" ht="51.95" customHeight="1">
      <c r="A336" s="111" t="s">
        <v>762</v>
      </c>
      <c r="B336" s="85" t="s">
        <v>763</v>
      </c>
      <c r="C336" s="85" t="s">
        <v>44</v>
      </c>
      <c r="D336" s="85" t="s">
        <v>764</v>
      </c>
      <c r="E336" s="87" t="s">
        <v>46</v>
      </c>
      <c r="F336" s="142">
        <v>3</v>
      </c>
      <c r="G336" s="141">
        <v>61.23</v>
      </c>
      <c r="H336" s="141">
        <f>TRUNC(TRUNC(G336 * J7, 2) + G336, 2)</f>
        <v>77.290000000000006</v>
      </c>
      <c r="I336" s="141">
        <f t="shared" si="5"/>
        <v>231.87</v>
      </c>
      <c r="J336" s="151">
        <f>I336 / J738</f>
        <v>1.4399865976354138E-4</v>
      </c>
    </row>
    <row r="337" spans="1:10" ht="51.95" customHeight="1">
      <c r="A337" s="111" t="s">
        <v>765</v>
      </c>
      <c r="B337" s="85" t="s">
        <v>766</v>
      </c>
      <c r="C337" s="85" t="s">
        <v>44</v>
      </c>
      <c r="D337" s="85" t="s">
        <v>767</v>
      </c>
      <c r="E337" s="87" t="s">
        <v>46</v>
      </c>
      <c r="F337" s="142">
        <v>2</v>
      </c>
      <c r="G337" s="141">
        <v>87.95</v>
      </c>
      <c r="H337" s="141">
        <f>TRUNC(TRUNC(G337 * J7, 2) + G337, 2)</f>
        <v>111.02</v>
      </c>
      <c r="I337" s="141">
        <f t="shared" si="5"/>
        <v>222.04</v>
      </c>
      <c r="J337" s="151">
        <f>I337 / J738</f>
        <v>1.3789391647861613E-4</v>
      </c>
    </row>
    <row r="338" spans="1:10" ht="51.95" customHeight="1">
      <c r="A338" s="111" t="s">
        <v>768</v>
      </c>
      <c r="B338" s="85" t="s">
        <v>769</v>
      </c>
      <c r="C338" s="85" t="s">
        <v>44</v>
      </c>
      <c r="D338" s="85" t="s">
        <v>770</v>
      </c>
      <c r="E338" s="87" t="s">
        <v>46</v>
      </c>
      <c r="F338" s="142">
        <v>23</v>
      </c>
      <c r="G338" s="141">
        <v>59.75</v>
      </c>
      <c r="H338" s="141">
        <f>TRUNC(TRUNC(G338 * J7, 2) + G338, 2)</f>
        <v>75.42</v>
      </c>
      <c r="I338" s="141">
        <f t="shared" si="5"/>
        <v>1734.66</v>
      </c>
      <c r="J338" s="151">
        <f>I338 / J738</f>
        <v>1.0772791441127558E-3</v>
      </c>
    </row>
    <row r="339" spans="1:10" ht="51.95" customHeight="1">
      <c r="A339" s="111" t="s">
        <v>771</v>
      </c>
      <c r="B339" s="85" t="s">
        <v>772</v>
      </c>
      <c r="C339" s="85" t="s">
        <v>44</v>
      </c>
      <c r="D339" s="85" t="s">
        <v>773</v>
      </c>
      <c r="E339" s="87" t="s">
        <v>46</v>
      </c>
      <c r="F339" s="142">
        <v>7</v>
      </c>
      <c r="G339" s="141">
        <v>133.61000000000001</v>
      </c>
      <c r="H339" s="141">
        <f>TRUNC(TRUNC(G339 * J7, 2) + G339, 2)</f>
        <v>168.66</v>
      </c>
      <c r="I339" s="141">
        <f t="shared" si="5"/>
        <v>1180.6199999999999</v>
      </c>
      <c r="J339" s="151">
        <f>I339 / J738</f>
        <v>7.3320264669871993E-4</v>
      </c>
    </row>
    <row r="340" spans="1:10" ht="39" customHeight="1">
      <c r="A340" s="111" t="s">
        <v>774</v>
      </c>
      <c r="B340" s="85" t="s">
        <v>775</v>
      </c>
      <c r="C340" s="85" t="s">
        <v>44</v>
      </c>
      <c r="D340" s="85" t="s">
        <v>776</v>
      </c>
      <c r="E340" s="87" t="s">
        <v>46</v>
      </c>
      <c r="F340" s="142">
        <v>2</v>
      </c>
      <c r="G340" s="141">
        <v>387.29</v>
      </c>
      <c r="H340" s="141">
        <f>TRUNC(TRUNC(G340 * J7, 2) + G340, 2)</f>
        <v>488.91</v>
      </c>
      <c r="I340" s="141">
        <f t="shared" si="5"/>
        <v>977.82</v>
      </c>
      <c r="J340" s="151">
        <f>I340 / J738</f>
        <v>6.0725738340443357E-4</v>
      </c>
    </row>
    <row r="341" spans="1:10" ht="26.1" customHeight="1">
      <c r="A341" s="111" t="s">
        <v>777</v>
      </c>
      <c r="B341" s="85" t="s">
        <v>778</v>
      </c>
      <c r="C341" s="85" t="s">
        <v>44</v>
      </c>
      <c r="D341" s="85" t="s">
        <v>779</v>
      </c>
      <c r="E341" s="87" t="s">
        <v>46</v>
      </c>
      <c r="F341" s="142">
        <v>3</v>
      </c>
      <c r="G341" s="141">
        <v>18.71</v>
      </c>
      <c r="H341" s="141">
        <f>TRUNC(TRUNC(G341 * J7, 2) + G341, 2)</f>
        <v>23.61</v>
      </c>
      <c r="I341" s="141">
        <f t="shared" si="5"/>
        <v>70.83</v>
      </c>
      <c r="J341" s="151">
        <f>I341 / J738</f>
        <v>4.3987687372457128E-5</v>
      </c>
    </row>
    <row r="342" spans="1:10" ht="26.1" customHeight="1">
      <c r="A342" s="111" t="s">
        <v>780</v>
      </c>
      <c r="B342" s="85" t="s">
        <v>781</v>
      </c>
      <c r="C342" s="85" t="s">
        <v>44</v>
      </c>
      <c r="D342" s="85" t="s">
        <v>782</v>
      </c>
      <c r="E342" s="87" t="s">
        <v>46</v>
      </c>
      <c r="F342" s="142">
        <v>5</v>
      </c>
      <c r="G342" s="141">
        <v>36.520000000000003</v>
      </c>
      <c r="H342" s="141">
        <f>TRUNC(TRUNC(G342 * J7, 2) + G342, 2)</f>
        <v>46.1</v>
      </c>
      <c r="I342" s="141">
        <f t="shared" si="5"/>
        <v>230.5</v>
      </c>
      <c r="J342" s="151">
        <f>I342 / J738</f>
        <v>1.4314784610124762E-4</v>
      </c>
    </row>
    <row r="343" spans="1:10" ht="26.1" customHeight="1">
      <c r="A343" s="111" t="s">
        <v>783</v>
      </c>
      <c r="B343" s="85" t="s">
        <v>784</v>
      </c>
      <c r="C343" s="85" t="s">
        <v>44</v>
      </c>
      <c r="D343" s="85" t="s">
        <v>785</v>
      </c>
      <c r="E343" s="87" t="s">
        <v>46</v>
      </c>
      <c r="F343" s="142">
        <v>5</v>
      </c>
      <c r="G343" s="141">
        <v>80.48</v>
      </c>
      <c r="H343" s="141">
        <f>TRUNC(TRUNC(G343 * J7, 2) + G343, 2)</f>
        <v>101.59</v>
      </c>
      <c r="I343" s="141">
        <f t="shared" si="5"/>
        <v>507.95</v>
      </c>
      <c r="J343" s="151">
        <f>I343 / J738</f>
        <v>3.1545313851248907E-4</v>
      </c>
    </row>
    <row r="344" spans="1:10" ht="24" customHeight="1">
      <c r="A344" s="147" t="s">
        <v>786</v>
      </c>
      <c r="B344" s="146" t="s">
        <v>11</v>
      </c>
      <c r="C344" s="146"/>
      <c r="D344" s="146" t="s">
        <v>787</v>
      </c>
      <c r="E344" s="145"/>
      <c r="F344" s="144">
        <v>1</v>
      </c>
      <c r="G344" s="143" t="s">
        <v>13</v>
      </c>
      <c r="H344" s="143">
        <f>I345 + I346 + I347 + I348 + I349 + I350 + I351 + I352 + I353 + I354 + I355 + I356 + I357 + I358 + I359 + I360 + I361 + I362 + I363 + I364 + I365 + I366 + I367 + I368 + I369 + I370</f>
        <v>16299.35</v>
      </c>
      <c r="I344" s="143">
        <f t="shared" si="5"/>
        <v>16299.35</v>
      </c>
      <c r="J344" s="150">
        <f>I344 / J738</f>
        <v>1.0122415814969069E-2</v>
      </c>
    </row>
    <row r="345" spans="1:10" ht="26.1" customHeight="1">
      <c r="A345" s="111" t="s">
        <v>788</v>
      </c>
      <c r="B345" s="85" t="s">
        <v>789</v>
      </c>
      <c r="C345" s="85" t="s">
        <v>44</v>
      </c>
      <c r="D345" s="85" t="s">
        <v>790</v>
      </c>
      <c r="E345" s="87" t="s">
        <v>46</v>
      </c>
      <c r="F345" s="142">
        <v>2</v>
      </c>
      <c r="G345" s="141">
        <v>12.97</v>
      </c>
      <c r="H345" s="141">
        <f>TRUNC(TRUNC(G345 * J7, 2) + G345, 2)</f>
        <v>16.37</v>
      </c>
      <c r="I345" s="141">
        <f t="shared" si="5"/>
        <v>32.74</v>
      </c>
      <c r="J345" s="151">
        <f>I345 / J738</f>
        <v>2.0332583433209749E-5</v>
      </c>
    </row>
    <row r="346" spans="1:10" ht="26.1" customHeight="1">
      <c r="A346" s="111" t="s">
        <v>791</v>
      </c>
      <c r="B346" s="85" t="s">
        <v>792</v>
      </c>
      <c r="C346" s="85" t="s">
        <v>44</v>
      </c>
      <c r="D346" s="85" t="s">
        <v>793</v>
      </c>
      <c r="E346" s="87" t="s">
        <v>46</v>
      </c>
      <c r="F346" s="142">
        <v>5</v>
      </c>
      <c r="G346" s="141">
        <v>28.14</v>
      </c>
      <c r="H346" s="141">
        <f>TRUNC(TRUNC(G346 * J7, 2) + G346, 2)</f>
        <v>35.520000000000003</v>
      </c>
      <c r="I346" s="141">
        <f t="shared" si="5"/>
        <v>177.6</v>
      </c>
      <c r="J346" s="151">
        <f>I346 / J738</f>
        <v>1.1029526016304371E-4</v>
      </c>
    </row>
    <row r="347" spans="1:10" ht="26.1" customHeight="1">
      <c r="A347" s="111" t="s">
        <v>794</v>
      </c>
      <c r="B347" s="85" t="s">
        <v>795</v>
      </c>
      <c r="C347" s="85" t="s">
        <v>44</v>
      </c>
      <c r="D347" s="85" t="s">
        <v>796</v>
      </c>
      <c r="E347" s="87" t="s">
        <v>46</v>
      </c>
      <c r="F347" s="142">
        <v>14</v>
      </c>
      <c r="G347" s="141">
        <v>39.86</v>
      </c>
      <c r="H347" s="141">
        <f>TRUNC(TRUNC(G347 * J7, 2) + G347, 2)</f>
        <v>50.31</v>
      </c>
      <c r="I347" s="141">
        <f t="shared" si="5"/>
        <v>704.34</v>
      </c>
      <c r="J347" s="151">
        <f>I347 / J738</f>
        <v>4.3741758751823318E-4</v>
      </c>
    </row>
    <row r="348" spans="1:10" ht="39" customHeight="1">
      <c r="A348" s="111" t="s">
        <v>797</v>
      </c>
      <c r="B348" s="85" t="s">
        <v>798</v>
      </c>
      <c r="C348" s="85" t="s">
        <v>31</v>
      </c>
      <c r="D348" s="85" t="s">
        <v>799</v>
      </c>
      <c r="E348" s="87" t="s">
        <v>704</v>
      </c>
      <c r="F348" s="142">
        <v>4</v>
      </c>
      <c r="G348" s="141">
        <v>216.82</v>
      </c>
      <c r="H348" s="141">
        <f>TRUNC(TRUNC(G348 * J7, 2) + G348, 2)</f>
        <v>273.70999999999998</v>
      </c>
      <c r="I348" s="141">
        <f t="shared" si="5"/>
        <v>1094.8399999999999</v>
      </c>
      <c r="J348" s="151">
        <f>I348 / J738</f>
        <v>6.7993053286546608E-4</v>
      </c>
    </row>
    <row r="349" spans="1:10" ht="51.95" customHeight="1">
      <c r="A349" s="111" t="s">
        <v>800</v>
      </c>
      <c r="B349" s="85" t="s">
        <v>801</v>
      </c>
      <c r="C349" s="85" t="s">
        <v>31</v>
      </c>
      <c r="D349" s="85" t="s">
        <v>802</v>
      </c>
      <c r="E349" s="87" t="s">
        <v>704</v>
      </c>
      <c r="F349" s="142">
        <v>51</v>
      </c>
      <c r="G349" s="141">
        <v>4.53</v>
      </c>
      <c r="H349" s="141">
        <f>TRUNC(TRUNC(G349 * J7, 2) + G349, 2)</f>
        <v>5.71</v>
      </c>
      <c r="I349" s="141">
        <f t="shared" si="5"/>
        <v>291.20999999999998</v>
      </c>
      <c r="J349" s="151">
        <f>I349 / J738</f>
        <v>1.8085069094639616E-4</v>
      </c>
    </row>
    <row r="350" spans="1:10" ht="51.95" customHeight="1">
      <c r="A350" s="111" t="s">
        <v>803</v>
      </c>
      <c r="B350" s="85" t="s">
        <v>804</v>
      </c>
      <c r="C350" s="85" t="s">
        <v>31</v>
      </c>
      <c r="D350" s="85" t="s">
        <v>805</v>
      </c>
      <c r="E350" s="87" t="s">
        <v>704</v>
      </c>
      <c r="F350" s="142">
        <v>4</v>
      </c>
      <c r="G350" s="141">
        <v>5.94</v>
      </c>
      <c r="H350" s="141">
        <f>TRUNC(TRUNC(G350 * J7, 2) + G350, 2)</f>
        <v>7.49</v>
      </c>
      <c r="I350" s="141">
        <f t="shared" si="5"/>
        <v>29.96</v>
      </c>
      <c r="J350" s="151">
        <f>I350 / J738</f>
        <v>1.8606114833810752E-5</v>
      </c>
    </row>
    <row r="351" spans="1:10" ht="51.95" customHeight="1">
      <c r="A351" s="111" t="s">
        <v>806</v>
      </c>
      <c r="B351" s="85" t="s">
        <v>807</v>
      </c>
      <c r="C351" s="85" t="s">
        <v>31</v>
      </c>
      <c r="D351" s="85" t="s">
        <v>808</v>
      </c>
      <c r="E351" s="87" t="s">
        <v>704</v>
      </c>
      <c r="F351" s="142">
        <v>21</v>
      </c>
      <c r="G351" s="141">
        <v>9.25</v>
      </c>
      <c r="H351" s="141">
        <f>TRUNC(TRUNC(G351 * J7, 2) + G351, 2)</f>
        <v>11.67</v>
      </c>
      <c r="I351" s="141">
        <f t="shared" si="5"/>
        <v>245.07</v>
      </c>
      <c r="J351" s="151">
        <f>I351 / J738</f>
        <v>1.5219628045133515E-4</v>
      </c>
    </row>
    <row r="352" spans="1:10" ht="39" customHeight="1">
      <c r="A352" s="111" t="s">
        <v>809</v>
      </c>
      <c r="B352" s="85" t="s">
        <v>810</v>
      </c>
      <c r="C352" s="85" t="s">
        <v>31</v>
      </c>
      <c r="D352" s="85" t="s">
        <v>811</v>
      </c>
      <c r="E352" s="87" t="s">
        <v>704</v>
      </c>
      <c r="F352" s="142">
        <v>4</v>
      </c>
      <c r="G352" s="141">
        <v>26.6</v>
      </c>
      <c r="H352" s="141">
        <f>TRUNC(TRUNC(G352 * J7, 2) + G352, 2)</f>
        <v>33.57</v>
      </c>
      <c r="I352" s="141">
        <f t="shared" si="5"/>
        <v>134.28</v>
      </c>
      <c r="J352" s="151">
        <f>I352 / J738</f>
        <v>8.3392159542193195E-5</v>
      </c>
    </row>
    <row r="353" spans="1:10" ht="39" customHeight="1">
      <c r="A353" s="111" t="s">
        <v>812</v>
      </c>
      <c r="B353" s="85" t="s">
        <v>813</v>
      </c>
      <c r="C353" s="85" t="s">
        <v>31</v>
      </c>
      <c r="D353" s="85" t="s">
        <v>814</v>
      </c>
      <c r="E353" s="87" t="s">
        <v>704</v>
      </c>
      <c r="F353" s="142">
        <v>4</v>
      </c>
      <c r="G353" s="141">
        <v>5.38</v>
      </c>
      <c r="H353" s="141">
        <f>TRUNC(TRUNC(G353 * J7, 2) + G353, 2)</f>
        <v>6.79</v>
      </c>
      <c r="I353" s="141">
        <f t="shared" si="5"/>
        <v>27.16</v>
      </c>
      <c r="J353" s="151">
        <f>I353 / J738</f>
        <v>1.6867225597006011E-5</v>
      </c>
    </row>
    <row r="354" spans="1:10" ht="39" customHeight="1">
      <c r="A354" s="111" t="s">
        <v>815</v>
      </c>
      <c r="B354" s="85" t="s">
        <v>816</v>
      </c>
      <c r="C354" s="85" t="s">
        <v>31</v>
      </c>
      <c r="D354" s="85" t="s">
        <v>817</v>
      </c>
      <c r="E354" s="87" t="s">
        <v>704</v>
      </c>
      <c r="F354" s="142">
        <v>1</v>
      </c>
      <c r="G354" s="141">
        <v>9.91</v>
      </c>
      <c r="H354" s="141">
        <f>TRUNC(TRUNC(G354 * J7, 2) + G354, 2)</f>
        <v>12.51</v>
      </c>
      <c r="I354" s="141">
        <f t="shared" si="5"/>
        <v>12.51</v>
      </c>
      <c r="J354" s="151">
        <f>I354 / J738</f>
        <v>7.7691086972954777E-6</v>
      </c>
    </row>
    <row r="355" spans="1:10" ht="51.95" customHeight="1">
      <c r="A355" s="111" t="s">
        <v>818</v>
      </c>
      <c r="B355" s="85" t="s">
        <v>819</v>
      </c>
      <c r="C355" s="85" t="s">
        <v>18</v>
      </c>
      <c r="D355" s="85" t="s">
        <v>820</v>
      </c>
      <c r="E355" s="87" t="s">
        <v>28</v>
      </c>
      <c r="F355" s="142">
        <v>4</v>
      </c>
      <c r="G355" s="141">
        <v>29.11</v>
      </c>
      <c r="H355" s="141">
        <f>TRUNC(TRUNC(G355 * J7, 2) + G355, 2)</f>
        <v>36.74</v>
      </c>
      <c r="I355" s="141">
        <f t="shared" si="5"/>
        <v>146.96</v>
      </c>
      <c r="J355" s="151">
        <f>I355 / J738</f>
        <v>9.1266843657437534E-5</v>
      </c>
    </row>
    <row r="356" spans="1:10" ht="39" customHeight="1">
      <c r="A356" s="111" t="s">
        <v>821</v>
      </c>
      <c r="B356" s="85" t="s">
        <v>822</v>
      </c>
      <c r="C356" s="85" t="s">
        <v>31</v>
      </c>
      <c r="D356" s="85" t="s">
        <v>823</v>
      </c>
      <c r="E356" s="87" t="s">
        <v>704</v>
      </c>
      <c r="F356" s="142">
        <v>5</v>
      </c>
      <c r="G356" s="141">
        <v>5.42</v>
      </c>
      <c r="H356" s="141">
        <f>TRUNC(TRUNC(G356 * J7, 2) + G356, 2)</f>
        <v>6.84</v>
      </c>
      <c r="I356" s="141">
        <f t="shared" si="5"/>
        <v>34.200000000000003</v>
      </c>
      <c r="J356" s="151">
        <f>I356 / J738</f>
        <v>2.1239289963829367E-5</v>
      </c>
    </row>
    <row r="357" spans="1:10" ht="39" customHeight="1">
      <c r="A357" s="111" t="s">
        <v>824</v>
      </c>
      <c r="B357" s="85" t="s">
        <v>825</v>
      </c>
      <c r="C357" s="85" t="s">
        <v>31</v>
      </c>
      <c r="D357" s="85" t="s">
        <v>826</v>
      </c>
      <c r="E357" s="87" t="s">
        <v>704</v>
      </c>
      <c r="F357" s="142">
        <v>2</v>
      </c>
      <c r="G357" s="141">
        <v>6.4</v>
      </c>
      <c r="H357" s="141">
        <f>TRUNC(TRUNC(G357 * J7, 2) + G357, 2)</f>
        <v>8.07</v>
      </c>
      <c r="I357" s="141">
        <f t="shared" si="5"/>
        <v>16.14</v>
      </c>
      <c r="J357" s="151">
        <f>I357 / J738</f>
        <v>1.0023454386438771E-5</v>
      </c>
    </row>
    <row r="358" spans="1:10" ht="39" customHeight="1">
      <c r="A358" s="111" t="s">
        <v>827</v>
      </c>
      <c r="B358" s="85" t="s">
        <v>828</v>
      </c>
      <c r="C358" s="85" t="s">
        <v>31</v>
      </c>
      <c r="D358" s="85" t="s">
        <v>829</v>
      </c>
      <c r="E358" s="87" t="s">
        <v>704</v>
      </c>
      <c r="F358" s="142">
        <v>8</v>
      </c>
      <c r="G358" s="141">
        <v>10.95</v>
      </c>
      <c r="H358" s="141">
        <f>TRUNC(TRUNC(G358 * J7, 2) + G358, 2)</f>
        <v>13.82</v>
      </c>
      <c r="I358" s="141">
        <f t="shared" si="5"/>
        <v>110.56</v>
      </c>
      <c r="J358" s="151">
        <f>I358 / J738</f>
        <v>6.8661283578975866E-5</v>
      </c>
    </row>
    <row r="359" spans="1:10" ht="39" customHeight="1">
      <c r="A359" s="111" t="s">
        <v>830</v>
      </c>
      <c r="B359" s="85" t="s">
        <v>831</v>
      </c>
      <c r="C359" s="85" t="s">
        <v>31</v>
      </c>
      <c r="D359" s="85" t="s">
        <v>832</v>
      </c>
      <c r="E359" s="87" t="s">
        <v>704</v>
      </c>
      <c r="F359" s="142">
        <v>3</v>
      </c>
      <c r="G359" s="141">
        <v>12.91</v>
      </c>
      <c r="H359" s="141">
        <f>TRUNC(TRUNC(G359 * J7, 2) + G359, 2)</f>
        <v>16.29</v>
      </c>
      <c r="I359" s="141">
        <f t="shared" si="5"/>
        <v>48.87</v>
      </c>
      <c r="J359" s="151">
        <f>I359 / J738</f>
        <v>3.0349827500945642E-5</v>
      </c>
    </row>
    <row r="360" spans="1:10" ht="39" customHeight="1">
      <c r="A360" s="111" t="s">
        <v>833</v>
      </c>
      <c r="B360" s="85" t="s">
        <v>834</v>
      </c>
      <c r="C360" s="85" t="s">
        <v>18</v>
      </c>
      <c r="D360" s="85" t="s">
        <v>835</v>
      </c>
      <c r="E360" s="87" t="s">
        <v>28</v>
      </c>
      <c r="F360" s="142">
        <v>1</v>
      </c>
      <c r="G360" s="141">
        <v>16.57</v>
      </c>
      <c r="H360" s="141">
        <f>TRUNC(TRUNC(G360 * J7, 2) + G360, 2)</f>
        <v>20.91</v>
      </c>
      <c r="I360" s="141">
        <f t="shared" si="5"/>
        <v>20.91</v>
      </c>
      <c r="J360" s="151">
        <f>I360 / J738</f>
        <v>1.2985776407709708E-5</v>
      </c>
    </row>
    <row r="361" spans="1:10" ht="39" customHeight="1">
      <c r="A361" s="111" t="s">
        <v>836</v>
      </c>
      <c r="B361" s="85" t="s">
        <v>837</v>
      </c>
      <c r="C361" s="85" t="s">
        <v>31</v>
      </c>
      <c r="D361" s="85" t="s">
        <v>838</v>
      </c>
      <c r="E361" s="87" t="s">
        <v>704</v>
      </c>
      <c r="F361" s="142">
        <v>6</v>
      </c>
      <c r="G361" s="141">
        <v>18.989999999999998</v>
      </c>
      <c r="H361" s="141">
        <f>TRUNC(TRUNC(G361 * J7, 2) + G361, 2)</f>
        <v>23.97</v>
      </c>
      <c r="I361" s="141">
        <f t="shared" si="5"/>
        <v>143.82</v>
      </c>
      <c r="J361" s="151">
        <f>I361 / J738</f>
        <v>8.931680358473506E-5</v>
      </c>
    </row>
    <row r="362" spans="1:10" ht="39" customHeight="1">
      <c r="A362" s="111" t="s">
        <v>839</v>
      </c>
      <c r="B362" s="85" t="s">
        <v>840</v>
      </c>
      <c r="C362" s="85" t="s">
        <v>18</v>
      </c>
      <c r="D362" s="85" t="s">
        <v>841</v>
      </c>
      <c r="E362" s="87" t="s">
        <v>28</v>
      </c>
      <c r="F362" s="142">
        <v>4</v>
      </c>
      <c r="G362" s="141">
        <v>2.2400000000000002</v>
      </c>
      <c r="H362" s="141">
        <f>TRUNC(TRUNC(G362 * J7, 2) + G362, 2)</f>
        <v>2.82</v>
      </c>
      <c r="I362" s="141">
        <f t="shared" si="5"/>
        <v>11.28</v>
      </c>
      <c r="J362" s="151">
        <f>I362 / J738</f>
        <v>7.0052394968419656E-6</v>
      </c>
    </row>
    <row r="363" spans="1:10" ht="51.95" customHeight="1">
      <c r="A363" s="111" t="s">
        <v>842</v>
      </c>
      <c r="B363" s="85" t="s">
        <v>843</v>
      </c>
      <c r="C363" s="85" t="s">
        <v>31</v>
      </c>
      <c r="D363" s="85" t="s">
        <v>844</v>
      </c>
      <c r="E363" s="87" t="s">
        <v>704</v>
      </c>
      <c r="F363" s="142">
        <v>2</v>
      </c>
      <c r="G363" s="141">
        <v>14.94</v>
      </c>
      <c r="H363" s="141">
        <f>TRUNC(TRUNC(G363 * J7, 2) + G363, 2)</f>
        <v>18.86</v>
      </c>
      <c r="I363" s="141">
        <f t="shared" si="5"/>
        <v>37.72</v>
      </c>
      <c r="J363" s="151">
        <f>I363 / J738</f>
        <v>2.3425322147241039E-5</v>
      </c>
    </row>
    <row r="364" spans="1:10" ht="39" customHeight="1">
      <c r="A364" s="111" t="s">
        <v>845</v>
      </c>
      <c r="B364" s="85" t="s">
        <v>846</v>
      </c>
      <c r="C364" s="85" t="s">
        <v>44</v>
      </c>
      <c r="D364" s="85" t="s">
        <v>847</v>
      </c>
      <c r="E364" s="87" t="s">
        <v>78</v>
      </c>
      <c r="F364" s="142">
        <v>120</v>
      </c>
      <c r="G364" s="141">
        <v>17.32</v>
      </c>
      <c r="H364" s="141">
        <f>TRUNC(TRUNC(G364 * J7, 2) + G364, 2)</f>
        <v>21.86</v>
      </c>
      <c r="I364" s="141">
        <f t="shared" si="5"/>
        <v>2623.2</v>
      </c>
      <c r="J364" s="151">
        <f>I364 / J738</f>
        <v>1.6290908021379294E-3</v>
      </c>
    </row>
    <row r="365" spans="1:10" ht="39" customHeight="1">
      <c r="A365" s="111" t="s">
        <v>848</v>
      </c>
      <c r="B365" s="85" t="s">
        <v>849</v>
      </c>
      <c r="C365" s="85" t="s">
        <v>44</v>
      </c>
      <c r="D365" s="85" t="s">
        <v>850</v>
      </c>
      <c r="E365" s="87" t="s">
        <v>78</v>
      </c>
      <c r="F365" s="142">
        <v>18</v>
      </c>
      <c r="G365" s="141">
        <v>24.35</v>
      </c>
      <c r="H365" s="141">
        <f>TRUNC(TRUNC(G365 * J7, 2) + G365, 2)</f>
        <v>30.73</v>
      </c>
      <c r="I365" s="141">
        <f t="shared" si="5"/>
        <v>553.14</v>
      </c>
      <c r="J365" s="151">
        <f>I365 / J738</f>
        <v>3.4351756873077704E-4</v>
      </c>
    </row>
    <row r="366" spans="1:10" ht="39" customHeight="1">
      <c r="A366" s="111" t="s">
        <v>851</v>
      </c>
      <c r="B366" s="85" t="s">
        <v>852</v>
      </c>
      <c r="C366" s="85" t="s">
        <v>44</v>
      </c>
      <c r="D366" s="85" t="s">
        <v>853</v>
      </c>
      <c r="E366" s="87" t="s">
        <v>78</v>
      </c>
      <c r="F366" s="142">
        <v>12</v>
      </c>
      <c r="G366" s="141">
        <v>29.98</v>
      </c>
      <c r="H366" s="141">
        <f>TRUNC(TRUNC(G366 * J7, 2) + G366, 2)</f>
        <v>37.840000000000003</v>
      </c>
      <c r="I366" s="141">
        <f t="shared" si="5"/>
        <v>454.08</v>
      </c>
      <c r="J366" s="151">
        <f>I366 / J738</f>
        <v>2.8199815166010634E-4</v>
      </c>
    </row>
    <row r="367" spans="1:10" ht="39" customHeight="1">
      <c r="A367" s="111" t="s">
        <v>854</v>
      </c>
      <c r="B367" s="85" t="s">
        <v>855</v>
      </c>
      <c r="C367" s="85" t="s">
        <v>44</v>
      </c>
      <c r="D367" s="85" t="s">
        <v>856</v>
      </c>
      <c r="E367" s="87" t="s">
        <v>78</v>
      </c>
      <c r="F367" s="142">
        <v>27</v>
      </c>
      <c r="G367" s="141">
        <v>32.020000000000003</v>
      </c>
      <c r="H367" s="141">
        <f>TRUNC(TRUNC(G367 * J7, 2) + G367, 2)</f>
        <v>40.42</v>
      </c>
      <c r="I367" s="141">
        <f t="shared" si="5"/>
        <v>1091.3399999999999</v>
      </c>
      <c r="J367" s="151">
        <f>I367 / J738</f>
        <v>6.7775692131946013E-4</v>
      </c>
    </row>
    <row r="368" spans="1:10" ht="39" customHeight="1">
      <c r="A368" s="111" t="s">
        <v>857</v>
      </c>
      <c r="B368" s="85" t="s">
        <v>858</v>
      </c>
      <c r="C368" s="85" t="s">
        <v>44</v>
      </c>
      <c r="D368" s="85" t="s">
        <v>859</v>
      </c>
      <c r="E368" s="87" t="s">
        <v>78</v>
      </c>
      <c r="F368" s="142">
        <v>52</v>
      </c>
      <c r="G368" s="141">
        <v>42.39</v>
      </c>
      <c r="H368" s="141">
        <f>TRUNC(TRUNC(G368 * J7, 2) + G368, 2)</f>
        <v>53.51</v>
      </c>
      <c r="I368" s="141">
        <f t="shared" si="5"/>
        <v>2782.52</v>
      </c>
      <c r="J368" s="151">
        <f>I368 / J738</f>
        <v>1.7280335997121193E-3</v>
      </c>
    </row>
    <row r="369" spans="1:10" ht="39" customHeight="1">
      <c r="A369" s="111" t="s">
        <v>860</v>
      </c>
      <c r="B369" s="85" t="s">
        <v>861</v>
      </c>
      <c r="C369" s="85" t="s">
        <v>44</v>
      </c>
      <c r="D369" s="85" t="s">
        <v>862</v>
      </c>
      <c r="E369" s="87" t="s">
        <v>78</v>
      </c>
      <c r="F369" s="142">
        <v>7</v>
      </c>
      <c r="G369" s="141">
        <v>64.61</v>
      </c>
      <c r="H369" s="141">
        <f>TRUNC(TRUNC(G369 * J7, 2) + G369, 2)</f>
        <v>81.56</v>
      </c>
      <c r="I369" s="141">
        <f t="shared" si="5"/>
        <v>570.91999999999996</v>
      </c>
      <c r="J369" s="151">
        <f>I369 / J738</f>
        <v>3.545595153844871E-4</v>
      </c>
    </row>
    <row r="370" spans="1:10" ht="39" customHeight="1">
      <c r="A370" s="111" t="s">
        <v>863</v>
      </c>
      <c r="B370" s="85" t="s">
        <v>864</v>
      </c>
      <c r="C370" s="85" t="s">
        <v>44</v>
      </c>
      <c r="D370" s="85" t="s">
        <v>865</v>
      </c>
      <c r="E370" s="87" t="s">
        <v>78</v>
      </c>
      <c r="F370" s="142">
        <v>47</v>
      </c>
      <c r="G370" s="141">
        <v>82.66</v>
      </c>
      <c r="H370" s="141">
        <f>TRUNC(TRUNC(G370 * J7, 2) + G370, 2)</f>
        <v>104.34</v>
      </c>
      <c r="I370" s="141">
        <f t="shared" si="5"/>
        <v>4903.9799999999996</v>
      </c>
      <c r="J370" s="151">
        <f>I370 / J738</f>
        <v>3.0455278712520442E-3</v>
      </c>
    </row>
    <row r="371" spans="1:10" ht="24" customHeight="1">
      <c r="A371" s="147" t="s">
        <v>866</v>
      </c>
      <c r="B371" s="146" t="s">
        <v>11</v>
      </c>
      <c r="C371" s="146"/>
      <c r="D371" s="146" t="s">
        <v>867</v>
      </c>
      <c r="E371" s="145"/>
      <c r="F371" s="144">
        <v>1</v>
      </c>
      <c r="G371" s="143" t="s">
        <v>13</v>
      </c>
      <c r="H371" s="143">
        <f>I372 + I373</f>
        <v>818.92000000000007</v>
      </c>
      <c r="I371" s="143">
        <f t="shared" si="5"/>
        <v>818.92</v>
      </c>
      <c r="J371" s="150">
        <f>I371 / J738</f>
        <v>5.0857541921576436E-4</v>
      </c>
    </row>
    <row r="372" spans="1:10" ht="39" customHeight="1">
      <c r="A372" s="111" t="s">
        <v>868</v>
      </c>
      <c r="B372" s="85" t="s">
        <v>846</v>
      </c>
      <c r="C372" s="85" t="s">
        <v>44</v>
      </c>
      <c r="D372" s="85" t="s">
        <v>847</v>
      </c>
      <c r="E372" s="87" t="s">
        <v>78</v>
      </c>
      <c r="F372" s="142">
        <v>34</v>
      </c>
      <c r="G372" s="141">
        <v>17.32</v>
      </c>
      <c r="H372" s="141">
        <f>TRUNC(TRUNC(G372 * J7, 2) + G372, 2)</f>
        <v>21.86</v>
      </c>
      <c r="I372" s="141">
        <f t="shared" si="5"/>
        <v>743.24</v>
      </c>
      <c r="J372" s="151">
        <f>I372 / J738</f>
        <v>4.6157572727241334E-4</v>
      </c>
    </row>
    <row r="373" spans="1:10" ht="39" customHeight="1">
      <c r="A373" s="111" t="s">
        <v>869</v>
      </c>
      <c r="B373" s="85" t="s">
        <v>852</v>
      </c>
      <c r="C373" s="85" t="s">
        <v>44</v>
      </c>
      <c r="D373" s="85" t="s">
        <v>853</v>
      </c>
      <c r="E373" s="87" t="s">
        <v>78</v>
      </c>
      <c r="F373" s="142">
        <v>2</v>
      </c>
      <c r="G373" s="141">
        <v>29.98</v>
      </c>
      <c r="H373" s="141">
        <f>TRUNC(TRUNC(G373 * J7, 2) + G373, 2)</f>
        <v>37.840000000000003</v>
      </c>
      <c r="I373" s="141">
        <f t="shared" si="5"/>
        <v>75.680000000000007</v>
      </c>
      <c r="J373" s="151">
        <f>I373 / J738</f>
        <v>4.6999691943351068E-5</v>
      </c>
    </row>
    <row r="374" spans="1:10" ht="24" customHeight="1">
      <c r="A374" s="147" t="s">
        <v>870</v>
      </c>
      <c r="B374" s="146" t="s">
        <v>11</v>
      </c>
      <c r="C374" s="146"/>
      <c r="D374" s="146" t="s">
        <v>871</v>
      </c>
      <c r="E374" s="145"/>
      <c r="F374" s="144">
        <v>1</v>
      </c>
      <c r="G374" s="143" t="s">
        <v>13</v>
      </c>
      <c r="H374" s="143">
        <f>I375 + I376 + I377</f>
        <v>232.29000000000002</v>
      </c>
      <c r="I374" s="143">
        <f t="shared" si="5"/>
        <v>232.29</v>
      </c>
      <c r="J374" s="150">
        <f>I374 / J738</f>
        <v>1.4425949314906208E-4</v>
      </c>
    </row>
    <row r="375" spans="1:10" ht="51.95" customHeight="1">
      <c r="A375" s="111" t="s">
        <v>872</v>
      </c>
      <c r="B375" s="85" t="s">
        <v>873</v>
      </c>
      <c r="C375" s="85" t="s">
        <v>18</v>
      </c>
      <c r="D375" s="85" t="s">
        <v>874</v>
      </c>
      <c r="E375" s="87" t="s">
        <v>28</v>
      </c>
      <c r="F375" s="142">
        <v>2</v>
      </c>
      <c r="G375" s="141">
        <v>36.6</v>
      </c>
      <c r="H375" s="141">
        <f>TRUNC(TRUNC(G375 * J7, 2) + G375, 2)</f>
        <v>46.2</v>
      </c>
      <c r="I375" s="141">
        <f t="shared" si="5"/>
        <v>92.4</v>
      </c>
      <c r="J375" s="151">
        <f>I375 / J738</f>
        <v>5.7383344814556529E-5</v>
      </c>
    </row>
    <row r="376" spans="1:10" ht="26.1" customHeight="1">
      <c r="A376" s="111" t="s">
        <v>875</v>
      </c>
      <c r="B376" s="85" t="s">
        <v>876</v>
      </c>
      <c r="C376" s="85" t="s">
        <v>18</v>
      </c>
      <c r="D376" s="85" t="s">
        <v>877</v>
      </c>
      <c r="E376" s="87" t="s">
        <v>78</v>
      </c>
      <c r="F376" s="142">
        <v>1.5</v>
      </c>
      <c r="G376" s="141">
        <v>25.59</v>
      </c>
      <c r="H376" s="141">
        <f>TRUNC(TRUNC(G376 * J7, 2) + G376, 2)</f>
        <v>32.299999999999997</v>
      </c>
      <c r="I376" s="141">
        <f t="shared" si="5"/>
        <v>48.45</v>
      </c>
      <c r="J376" s="151">
        <f>I376 / J738</f>
        <v>3.0088994115424935E-5</v>
      </c>
    </row>
    <row r="377" spans="1:10" ht="39" customHeight="1">
      <c r="A377" s="111" t="s">
        <v>878</v>
      </c>
      <c r="B377" s="85" t="s">
        <v>879</v>
      </c>
      <c r="C377" s="85" t="s">
        <v>44</v>
      </c>
      <c r="D377" s="85" t="s">
        <v>880</v>
      </c>
      <c r="E377" s="87" t="s">
        <v>78</v>
      </c>
      <c r="F377" s="142">
        <v>1.5</v>
      </c>
      <c r="G377" s="141">
        <v>48.29</v>
      </c>
      <c r="H377" s="141">
        <f>TRUNC(TRUNC(G377 * J7, 2) + G377, 2)</f>
        <v>60.96</v>
      </c>
      <c r="I377" s="141">
        <f t="shared" si="5"/>
        <v>91.44</v>
      </c>
      <c r="J377" s="151">
        <f>I377 / J738</f>
        <v>5.6787154219080611E-5</v>
      </c>
    </row>
    <row r="378" spans="1:10" ht="24" customHeight="1">
      <c r="A378" s="147" t="s">
        <v>881</v>
      </c>
      <c r="B378" s="146" t="s">
        <v>11</v>
      </c>
      <c r="C378" s="146"/>
      <c r="D378" s="146" t="s">
        <v>882</v>
      </c>
      <c r="E378" s="145"/>
      <c r="F378" s="144">
        <v>1</v>
      </c>
      <c r="G378" s="143" t="s">
        <v>13</v>
      </c>
      <c r="H378" s="143">
        <f>I379</f>
        <v>3981.9</v>
      </c>
      <c r="I378" s="143">
        <f t="shared" si="5"/>
        <v>3981.9</v>
      </c>
      <c r="J378" s="150">
        <f>I378 / J738</f>
        <v>2.4728868042974313E-3</v>
      </c>
    </row>
    <row r="379" spans="1:10" ht="51.95" customHeight="1">
      <c r="A379" s="111" t="s">
        <v>883</v>
      </c>
      <c r="B379" s="85" t="s">
        <v>884</v>
      </c>
      <c r="C379" s="85" t="s">
        <v>44</v>
      </c>
      <c r="D379" s="85" t="s">
        <v>885</v>
      </c>
      <c r="E379" s="87" t="s">
        <v>46</v>
      </c>
      <c r="F379" s="142">
        <v>5</v>
      </c>
      <c r="G379" s="141">
        <v>630.85</v>
      </c>
      <c r="H379" s="141">
        <f>TRUNC(TRUNC(G379 * J7, 2) + G379, 2)</f>
        <v>796.38</v>
      </c>
      <c r="I379" s="141">
        <f t="shared" si="5"/>
        <v>3981.9</v>
      </c>
      <c r="J379" s="151">
        <f>I379 / J738</f>
        <v>2.4728868042974313E-3</v>
      </c>
    </row>
    <row r="380" spans="1:10" ht="24" customHeight="1">
      <c r="A380" s="147" t="s">
        <v>886</v>
      </c>
      <c r="B380" s="146" t="s">
        <v>11</v>
      </c>
      <c r="C380" s="146"/>
      <c r="D380" s="146" t="s">
        <v>887</v>
      </c>
      <c r="E380" s="145"/>
      <c r="F380" s="144">
        <v>1</v>
      </c>
      <c r="G380" s="143" t="s">
        <v>13</v>
      </c>
      <c r="H380" s="143">
        <f>I381</f>
        <v>38.43</v>
      </c>
      <c r="I380" s="143">
        <f t="shared" si="5"/>
        <v>38.43</v>
      </c>
      <c r="J380" s="150">
        <f>I380 / J738</f>
        <v>2.3866254775145101E-5</v>
      </c>
    </row>
    <row r="381" spans="1:10" ht="26.1" customHeight="1">
      <c r="A381" s="111" t="s">
        <v>888</v>
      </c>
      <c r="B381" s="85" t="s">
        <v>889</v>
      </c>
      <c r="C381" s="85" t="s">
        <v>44</v>
      </c>
      <c r="D381" s="85" t="s">
        <v>890</v>
      </c>
      <c r="E381" s="87" t="s">
        <v>71</v>
      </c>
      <c r="F381" s="142">
        <v>2.1</v>
      </c>
      <c r="G381" s="141">
        <v>14.5</v>
      </c>
      <c r="H381" s="141">
        <f>TRUNC(TRUNC(G381 * J7, 2) + G381, 2)</f>
        <v>18.3</v>
      </c>
      <c r="I381" s="141">
        <f t="shared" si="5"/>
        <v>38.43</v>
      </c>
      <c r="J381" s="151">
        <f>I381 / J738</f>
        <v>2.3866254775145101E-5</v>
      </c>
    </row>
    <row r="382" spans="1:10" ht="24" customHeight="1">
      <c r="A382" s="147" t="s">
        <v>891</v>
      </c>
      <c r="B382" s="146" t="s">
        <v>11</v>
      </c>
      <c r="C382" s="146"/>
      <c r="D382" s="146" t="s">
        <v>892</v>
      </c>
      <c r="E382" s="145"/>
      <c r="F382" s="144">
        <v>1</v>
      </c>
      <c r="G382" s="143" t="s">
        <v>13</v>
      </c>
      <c r="H382" s="143">
        <f>I383 + I393 + I400</f>
        <v>33547.090000000004</v>
      </c>
      <c r="I382" s="143">
        <f t="shared" si="5"/>
        <v>33547.089999999997</v>
      </c>
      <c r="J382" s="150">
        <f>I382 / J738</f>
        <v>2.083381204540001E-2</v>
      </c>
    </row>
    <row r="383" spans="1:10" ht="24" customHeight="1">
      <c r="A383" s="147" t="s">
        <v>893</v>
      </c>
      <c r="B383" s="146" t="s">
        <v>11</v>
      </c>
      <c r="C383" s="146"/>
      <c r="D383" s="146" t="s">
        <v>623</v>
      </c>
      <c r="E383" s="145"/>
      <c r="F383" s="144">
        <v>1</v>
      </c>
      <c r="G383" s="143" t="s">
        <v>13</v>
      </c>
      <c r="H383" s="143">
        <f>I384</f>
        <v>1764.06</v>
      </c>
      <c r="I383" s="143">
        <f t="shared" si="5"/>
        <v>1764.06</v>
      </c>
      <c r="J383" s="150">
        <f>I383 / J738</f>
        <v>1.0955374810992056E-3</v>
      </c>
    </row>
    <row r="384" spans="1:10" ht="24" customHeight="1">
      <c r="A384" s="147" t="s">
        <v>894</v>
      </c>
      <c r="B384" s="146" t="s">
        <v>11</v>
      </c>
      <c r="C384" s="146"/>
      <c r="D384" s="146" t="s">
        <v>623</v>
      </c>
      <c r="E384" s="145"/>
      <c r="F384" s="144">
        <v>1</v>
      </c>
      <c r="G384" s="143" t="s">
        <v>13</v>
      </c>
      <c r="H384" s="143">
        <f>I385 + I386 + I387 + I388 + I389 + I390 + I391 + I392</f>
        <v>1764.06</v>
      </c>
      <c r="I384" s="143">
        <f t="shared" si="5"/>
        <v>1764.06</v>
      </c>
      <c r="J384" s="150">
        <f>I384 / J738</f>
        <v>1.0955374810992056E-3</v>
      </c>
    </row>
    <row r="385" spans="1:10" ht="26.1" customHeight="1">
      <c r="A385" s="111" t="s">
        <v>895</v>
      </c>
      <c r="B385" s="85" t="s">
        <v>131</v>
      </c>
      <c r="C385" s="85" t="s">
        <v>44</v>
      </c>
      <c r="D385" s="85" t="s">
        <v>132</v>
      </c>
      <c r="E385" s="87" t="s">
        <v>93</v>
      </c>
      <c r="F385" s="142">
        <v>8.7959999999999994</v>
      </c>
      <c r="G385" s="141">
        <v>48.2</v>
      </c>
      <c r="H385" s="141">
        <f>TRUNC(TRUNC(G385 * J7, 2) + G385, 2)</f>
        <v>60.84</v>
      </c>
      <c r="I385" s="141">
        <f t="shared" si="5"/>
        <v>535.14</v>
      </c>
      <c r="J385" s="151">
        <f>I385 / J738</f>
        <v>3.3233899506560365E-4</v>
      </c>
    </row>
    <row r="386" spans="1:10" ht="26.1" customHeight="1">
      <c r="A386" s="111" t="s">
        <v>896</v>
      </c>
      <c r="B386" s="85" t="s">
        <v>134</v>
      </c>
      <c r="C386" s="85" t="s">
        <v>44</v>
      </c>
      <c r="D386" s="85" t="s">
        <v>135</v>
      </c>
      <c r="E386" s="87" t="s">
        <v>71</v>
      </c>
      <c r="F386" s="142">
        <v>21.99</v>
      </c>
      <c r="G386" s="141">
        <v>9.1999999999999993</v>
      </c>
      <c r="H386" s="141">
        <f>TRUNC(TRUNC(G386 * J7, 2) + G386, 2)</f>
        <v>11.61</v>
      </c>
      <c r="I386" s="141">
        <f t="shared" si="5"/>
        <v>255.3</v>
      </c>
      <c r="J386" s="151">
        <f>I386 / J738</f>
        <v>1.5854943648437535E-4</v>
      </c>
    </row>
    <row r="387" spans="1:10" ht="26.1" customHeight="1">
      <c r="A387" s="111" t="s">
        <v>897</v>
      </c>
      <c r="B387" s="85" t="s">
        <v>629</v>
      </c>
      <c r="C387" s="85" t="s">
        <v>44</v>
      </c>
      <c r="D387" s="85" t="s">
        <v>630</v>
      </c>
      <c r="E387" s="87" t="s">
        <v>93</v>
      </c>
      <c r="F387" s="142">
        <v>0.65970010000000001</v>
      </c>
      <c r="G387" s="141">
        <v>122.97</v>
      </c>
      <c r="H387" s="141">
        <f>TRUNC(TRUNC(G387 * J7, 2) + G387, 2)</f>
        <v>155.22999999999999</v>
      </c>
      <c r="I387" s="141">
        <f t="shared" si="5"/>
        <v>102.4</v>
      </c>
      <c r="J387" s="151">
        <f>I387 / J738</f>
        <v>6.3593663517430614E-5</v>
      </c>
    </row>
    <row r="388" spans="1:10" ht="26.1" customHeight="1">
      <c r="A388" s="111" t="s">
        <v>898</v>
      </c>
      <c r="B388" s="85" t="s">
        <v>148</v>
      </c>
      <c r="C388" s="85" t="s">
        <v>44</v>
      </c>
      <c r="D388" s="85" t="s">
        <v>149</v>
      </c>
      <c r="E388" s="87" t="s">
        <v>93</v>
      </c>
      <c r="F388" s="142">
        <v>8.1567349999999994</v>
      </c>
      <c r="G388" s="141">
        <v>30.95</v>
      </c>
      <c r="H388" s="141">
        <f>TRUNC(TRUNC(G388 * J7, 2) + G388, 2)</f>
        <v>39.07</v>
      </c>
      <c r="I388" s="141">
        <f t="shared" si="5"/>
        <v>318.68</v>
      </c>
      <c r="J388" s="151">
        <f>I388 / J738</f>
        <v>1.9791043642319129E-4</v>
      </c>
    </row>
    <row r="389" spans="1:10" ht="39" customHeight="1">
      <c r="A389" s="111" t="s">
        <v>899</v>
      </c>
      <c r="B389" s="85" t="s">
        <v>633</v>
      </c>
      <c r="C389" s="85" t="s">
        <v>44</v>
      </c>
      <c r="D389" s="85" t="s">
        <v>634</v>
      </c>
      <c r="E389" s="87" t="s">
        <v>93</v>
      </c>
      <c r="F389" s="142">
        <v>2.3717611000000001</v>
      </c>
      <c r="G389" s="141">
        <v>28.01</v>
      </c>
      <c r="H389" s="141">
        <f>TRUNC(TRUNC(G389 * J7, 2) + G389, 2)</f>
        <v>35.35</v>
      </c>
      <c r="I389" s="141">
        <f t="shared" si="5"/>
        <v>83.84</v>
      </c>
      <c r="J389" s="151">
        <f>I389 / J738</f>
        <v>5.2067312004896313E-5</v>
      </c>
    </row>
    <row r="390" spans="1:10" ht="26.1" customHeight="1">
      <c r="A390" s="111" t="s">
        <v>900</v>
      </c>
      <c r="B390" s="85" t="s">
        <v>636</v>
      </c>
      <c r="C390" s="85" t="s">
        <v>44</v>
      </c>
      <c r="D390" s="85" t="s">
        <v>637</v>
      </c>
      <c r="E390" s="87" t="s">
        <v>93</v>
      </c>
      <c r="F390" s="142">
        <v>2.3717611000000001</v>
      </c>
      <c r="G390" s="141">
        <v>46.76</v>
      </c>
      <c r="H390" s="141">
        <f>TRUNC(TRUNC(G390 * J7, 2) + G390, 2)</f>
        <v>59.02</v>
      </c>
      <c r="I390" s="141">
        <f t="shared" si="5"/>
        <v>139.97999999999999</v>
      </c>
      <c r="J390" s="151">
        <f>I390 / J738</f>
        <v>8.6932041202831403E-5</v>
      </c>
    </row>
    <row r="391" spans="1:10" ht="26.1" customHeight="1">
      <c r="A391" s="111" t="s">
        <v>901</v>
      </c>
      <c r="B391" s="85" t="s">
        <v>107</v>
      </c>
      <c r="C391" s="85" t="s">
        <v>31</v>
      </c>
      <c r="D391" s="85" t="s">
        <v>108</v>
      </c>
      <c r="E391" s="87" t="s">
        <v>93</v>
      </c>
      <c r="F391" s="142">
        <v>2.3717611000000001</v>
      </c>
      <c r="G391" s="141">
        <v>1.1000000000000001</v>
      </c>
      <c r="H391" s="141">
        <f>TRUNC(TRUNC(G391 * J7, 2) + G391, 2)</f>
        <v>1.38</v>
      </c>
      <c r="I391" s="141">
        <f t="shared" si="5"/>
        <v>3.27</v>
      </c>
      <c r="J391" s="151">
        <f>I391 / J738</f>
        <v>2.030774215839825E-6</v>
      </c>
    </row>
    <row r="392" spans="1:10" ht="26.1" customHeight="1">
      <c r="A392" s="111" t="s">
        <v>902</v>
      </c>
      <c r="B392" s="85" t="s">
        <v>640</v>
      </c>
      <c r="C392" s="85" t="s">
        <v>44</v>
      </c>
      <c r="D392" s="85" t="s">
        <v>641</v>
      </c>
      <c r="E392" s="87" t="s">
        <v>78</v>
      </c>
      <c r="F392" s="142">
        <v>73.3</v>
      </c>
      <c r="G392" s="141">
        <v>3.52</v>
      </c>
      <c r="H392" s="141">
        <f>TRUNC(TRUNC(G392 * J7, 2) + G392, 2)</f>
        <v>4.4400000000000004</v>
      </c>
      <c r="I392" s="141">
        <f t="shared" si="5"/>
        <v>325.45</v>
      </c>
      <c r="J392" s="151">
        <f>I392 / J738</f>
        <v>2.0211482218503702E-4</v>
      </c>
    </row>
    <row r="393" spans="1:10" ht="24" customHeight="1">
      <c r="A393" s="147" t="s">
        <v>903</v>
      </c>
      <c r="B393" s="146" t="s">
        <v>11</v>
      </c>
      <c r="C393" s="146"/>
      <c r="D393" s="146" t="s">
        <v>904</v>
      </c>
      <c r="E393" s="145"/>
      <c r="F393" s="144">
        <v>1</v>
      </c>
      <c r="G393" s="143" t="s">
        <v>13</v>
      </c>
      <c r="H393" s="143">
        <f>I394 + I397</f>
        <v>941.04</v>
      </c>
      <c r="I393" s="143">
        <f t="shared" ref="I393:I456" si="6">TRUNC(F393 * H393,2)</f>
        <v>941.04</v>
      </c>
      <c r="J393" s="150">
        <f>I393 / J738</f>
        <v>5.8441583121526266E-4</v>
      </c>
    </row>
    <row r="394" spans="1:10" ht="24" customHeight="1">
      <c r="A394" s="147" t="s">
        <v>905</v>
      </c>
      <c r="B394" s="146" t="s">
        <v>11</v>
      </c>
      <c r="C394" s="146"/>
      <c r="D394" s="146" t="s">
        <v>906</v>
      </c>
      <c r="E394" s="145"/>
      <c r="F394" s="144">
        <v>1</v>
      </c>
      <c r="G394" s="143" t="s">
        <v>13</v>
      </c>
      <c r="H394" s="143">
        <f>I395 + I396</f>
        <v>720.43000000000006</v>
      </c>
      <c r="I394" s="143">
        <f t="shared" si="6"/>
        <v>720.43</v>
      </c>
      <c r="J394" s="150">
        <f>I394 / J738</f>
        <v>4.4740999031115753E-4</v>
      </c>
    </row>
    <row r="395" spans="1:10" ht="39" customHeight="1">
      <c r="A395" s="111" t="s">
        <v>907</v>
      </c>
      <c r="B395" s="85" t="s">
        <v>849</v>
      </c>
      <c r="C395" s="85" t="s">
        <v>44</v>
      </c>
      <c r="D395" s="85" t="s">
        <v>850</v>
      </c>
      <c r="E395" s="87" t="s">
        <v>78</v>
      </c>
      <c r="F395" s="142">
        <v>11.5</v>
      </c>
      <c r="G395" s="141">
        <v>24.35</v>
      </c>
      <c r="H395" s="141">
        <f>TRUNC(TRUNC(G395 * J7, 2) + G395, 2)</f>
        <v>30.73</v>
      </c>
      <c r="I395" s="141">
        <f t="shared" si="6"/>
        <v>353.39</v>
      </c>
      <c r="J395" s="151">
        <f>I395 / J738</f>
        <v>2.194664526408672E-4</v>
      </c>
    </row>
    <row r="396" spans="1:10" ht="39" customHeight="1">
      <c r="A396" s="111" t="s">
        <v>908</v>
      </c>
      <c r="B396" s="85" t="s">
        <v>852</v>
      </c>
      <c r="C396" s="85" t="s">
        <v>44</v>
      </c>
      <c r="D396" s="85" t="s">
        <v>853</v>
      </c>
      <c r="E396" s="87" t="s">
        <v>78</v>
      </c>
      <c r="F396" s="142">
        <v>9.6999999999999993</v>
      </c>
      <c r="G396" s="141">
        <v>29.98</v>
      </c>
      <c r="H396" s="141">
        <f>TRUNC(TRUNC(G396 * J7, 2) + G396, 2)</f>
        <v>37.840000000000003</v>
      </c>
      <c r="I396" s="141">
        <f t="shared" si="6"/>
        <v>367.04</v>
      </c>
      <c r="J396" s="151">
        <f>I396 / J738</f>
        <v>2.2794353767029035E-4</v>
      </c>
    </row>
    <row r="397" spans="1:10" ht="24" customHeight="1">
      <c r="A397" s="147" t="s">
        <v>909</v>
      </c>
      <c r="B397" s="146" t="s">
        <v>11</v>
      </c>
      <c r="C397" s="146"/>
      <c r="D397" s="146" t="s">
        <v>910</v>
      </c>
      <c r="E397" s="145"/>
      <c r="F397" s="144">
        <v>1</v>
      </c>
      <c r="G397" s="143" t="s">
        <v>13</v>
      </c>
      <c r="H397" s="143">
        <f>I398 + I399</f>
        <v>220.60999999999999</v>
      </c>
      <c r="I397" s="143">
        <f t="shared" si="6"/>
        <v>220.61</v>
      </c>
      <c r="J397" s="150">
        <f>I397 / J738</f>
        <v>1.3700584090410516E-4</v>
      </c>
    </row>
    <row r="398" spans="1:10" ht="39" customHeight="1">
      <c r="A398" s="111" t="s">
        <v>911</v>
      </c>
      <c r="B398" s="85" t="s">
        <v>849</v>
      </c>
      <c r="C398" s="85" t="s">
        <v>44</v>
      </c>
      <c r="D398" s="85" t="s">
        <v>850</v>
      </c>
      <c r="E398" s="87" t="s">
        <v>78</v>
      </c>
      <c r="F398" s="142">
        <v>2.5</v>
      </c>
      <c r="G398" s="141">
        <v>24.35</v>
      </c>
      <c r="H398" s="141">
        <f>TRUNC(TRUNC(G398 * J7, 2) + G398, 2)</f>
        <v>30.73</v>
      </c>
      <c r="I398" s="141">
        <f t="shared" si="6"/>
        <v>76.819999999999993</v>
      </c>
      <c r="J398" s="151">
        <f>I398 / J738</f>
        <v>4.7707668275478699E-5</v>
      </c>
    </row>
    <row r="399" spans="1:10" ht="39" customHeight="1">
      <c r="A399" s="111" t="s">
        <v>912</v>
      </c>
      <c r="B399" s="85" t="s">
        <v>852</v>
      </c>
      <c r="C399" s="85" t="s">
        <v>44</v>
      </c>
      <c r="D399" s="85" t="s">
        <v>853</v>
      </c>
      <c r="E399" s="87" t="s">
        <v>78</v>
      </c>
      <c r="F399" s="142">
        <v>3.8</v>
      </c>
      <c r="G399" s="141">
        <v>29.98</v>
      </c>
      <c r="H399" s="141">
        <f>TRUNC(TRUNC(G399 * J7, 2) + G399, 2)</f>
        <v>37.840000000000003</v>
      </c>
      <c r="I399" s="141">
        <f t="shared" si="6"/>
        <v>143.79</v>
      </c>
      <c r="J399" s="151">
        <f>I399 / J738</f>
        <v>8.9298172628626439E-5</v>
      </c>
    </row>
    <row r="400" spans="1:10" ht="24" customHeight="1">
      <c r="A400" s="147" t="s">
        <v>913</v>
      </c>
      <c r="B400" s="146" t="s">
        <v>11</v>
      </c>
      <c r="C400" s="146"/>
      <c r="D400" s="146" t="s">
        <v>892</v>
      </c>
      <c r="E400" s="145"/>
      <c r="F400" s="144">
        <v>1</v>
      </c>
      <c r="G400" s="143" t="s">
        <v>13</v>
      </c>
      <c r="H400" s="143">
        <f>I401 + I406 + I410 + I412 + I417</f>
        <v>30841.99</v>
      </c>
      <c r="I400" s="143">
        <f t="shared" si="6"/>
        <v>30841.99</v>
      </c>
      <c r="J400" s="150">
        <f>I400 / J738</f>
        <v>1.9153858733085546E-2</v>
      </c>
    </row>
    <row r="401" spans="1:10" ht="24" customHeight="1">
      <c r="A401" s="147" t="s">
        <v>914</v>
      </c>
      <c r="B401" s="146" t="s">
        <v>11</v>
      </c>
      <c r="C401" s="146"/>
      <c r="D401" s="146" t="s">
        <v>915</v>
      </c>
      <c r="E401" s="145"/>
      <c r="F401" s="144">
        <v>1</v>
      </c>
      <c r="G401" s="143" t="s">
        <v>13</v>
      </c>
      <c r="H401" s="143">
        <f>I402 + I403 + I404 + I405</f>
        <v>1868.68</v>
      </c>
      <c r="I401" s="143">
        <f t="shared" si="6"/>
        <v>1868.68</v>
      </c>
      <c r="J401" s="150">
        <f>I401 / J738</f>
        <v>1.1605098353686743E-3</v>
      </c>
    </row>
    <row r="402" spans="1:10" ht="65.099999999999994" customHeight="1">
      <c r="A402" s="111" t="s">
        <v>916</v>
      </c>
      <c r="B402" s="85" t="s">
        <v>917</v>
      </c>
      <c r="C402" s="85" t="s">
        <v>44</v>
      </c>
      <c r="D402" s="85" t="s">
        <v>918</v>
      </c>
      <c r="E402" s="87" t="s">
        <v>46</v>
      </c>
      <c r="F402" s="142">
        <v>2</v>
      </c>
      <c r="G402" s="141">
        <v>285.33999999999997</v>
      </c>
      <c r="H402" s="141">
        <f>TRUNC(TRUNC(G402 * J7, 2) + G402, 2)</f>
        <v>360.21</v>
      </c>
      <c r="I402" s="141">
        <f t="shared" si="6"/>
        <v>720.42</v>
      </c>
      <c r="J402" s="151">
        <f>I402 / J738</f>
        <v>4.4740377999245466E-4</v>
      </c>
    </row>
    <row r="403" spans="1:10" ht="65.099999999999994" customHeight="1">
      <c r="A403" s="111" t="s">
        <v>919</v>
      </c>
      <c r="B403" s="85" t="s">
        <v>920</v>
      </c>
      <c r="C403" s="85" t="s">
        <v>44</v>
      </c>
      <c r="D403" s="85" t="s">
        <v>921</v>
      </c>
      <c r="E403" s="87" t="s">
        <v>46</v>
      </c>
      <c r="F403" s="142">
        <v>1</v>
      </c>
      <c r="G403" s="141">
        <v>229.77</v>
      </c>
      <c r="H403" s="141">
        <f>TRUNC(TRUNC(G403 * J7, 2) + G403, 2)</f>
        <v>290.06</v>
      </c>
      <c r="I403" s="141">
        <f t="shared" si="6"/>
        <v>290.06</v>
      </c>
      <c r="J403" s="151">
        <f>I403 / J738</f>
        <v>1.8013650429556566E-4</v>
      </c>
    </row>
    <row r="404" spans="1:10" ht="65.099999999999994" customHeight="1">
      <c r="A404" s="111" t="s">
        <v>922</v>
      </c>
      <c r="B404" s="85" t="s">
        <v>656</v>
      </c>
      <c r="C404" s="85" t="s">
        <v>44</v>
      </c>
      <c r="D404" s="85" t="s">
        <v>657</v>
      </c>
      <c r="E404" s="87" t="s">
        <v>46</v>
      </c>
      <c r="F404" s="142">
        <v>1</v>
      </c>
      <c r="G404" s="141">
        <v>356.4</v>
      </c>
      <c r="H404" s="141">
        <f>TRUNC(TRUNC(G404 * J7, 2) + G404, 2)</f>
        <v>449.91</v>
      </c>
      <c r="I404" s="141">
        <f t="shared" si="6"/>
        <v>449.91</v>
      </c>
      <c r="J404" s="151">
        <f>I404 / J738</f>
        <v>2.7940844876100788E-4</v>
      </c>
    </row>
    <row r="405" spans="1:10" ht="65.099999999999994" customHeight="1">
      <c r="A405" s="111" t="s">
        <v>923</v>
      </c>
      <c r="B405" s="85" t="s">
        <v>924</v>
      </c>
      <c r="C405" s="85" t="s">
        <v>44</v>
      </c>
      <c r="D405" s="85" t="s">
        <v>925</v>
      </c>
      <c r="E405" s="87" t="s">
        <v>46</v>
      </c>
      <c r="F405" s="142">
        <v>1</v>
      </c>
      <c r="G405" s="141">
        <v>323.43</v>
      </c>
      <c r="H405" s="141">
        <f>TRUNC(TRUNC(G405 * J7, 2) + G405, 2)</f>
        <v>408.29</v>
      </c>
      <c r="I405" s="141">
        <f t="shared" si="6"/>
        <v>408.29</v>
      </c>
      <c r="J405" s="151">
        <f>I405 / J738</f>
        <v>2.5356110231964594E-4</v>
      </c>
    </row>
    <row r="406" spans="1:10" ht="24" customHeight="1">
      <c r="A406" s="147" t="s">
        <v>926</v>
      </c>
      <c r="B406" s="146" t="s">
        <v>11</v>
      </c>
      <c r="C406" s="146"/>
      <c r="D406" s="146" t="s">
        <v>571</v>
      </c>
      <c r="E406" s="145"/>
      <c r="F406" s="144">
        <v>1</v>
      </c>
      <c r="G406" s="143" t="s">
        <v>13</v>
      </c>
      <c r="H406" s="143">
        <f>I407 + I408 + I409</f>
        <v>18074.71</v>
      </c>
      <c r="I406" s="143">
        <f t="shared" si="6"/>
        <v>18074.71</v>
      </c>
      <c r="J406" s="150">
        <f>I406 / J738</f>
        <v>1.1224970956202521E-2</v>
      </c>
    </row>
    <row r="407" spans="1:10" ht="65.099999999999994" customHeight="1">
      <c r="A407" s="111" t="s">
        <v>927</v>
      </c>
      <c r="B407" s="85" t="s">
        <v>928</v>
      </c>
      <c r="C407" s="85" t="s">
        <v>44</v>
      </c>
      <c r="D407" s="85" t="s">
        <v>929</v>
      </c>
      <c r="E407" s="87" t="s">
        <v>78</v>
      </c>
      <c r="F407" s="142">
        <v>69.5</v>
      </c>
      <c r="G407" s="141">
        <v>82.33</v>
      </c>
      <c r="H407" s="141">
        <f>TRUNC(TRUNC(G407 * J7, 2) + G407, 2)</f>
        <v>103.93</v>
      </c>
      <c r="I407" s="141">
        <f t="shared" si="6"/>
        <v>7223.13</v>
      </c>
      <c r="J407" s="151">
        <f>I407 / J738</f>
        <v>4.4857939332290878E-3</v>
      </c>
    </row>
    <row r="408" spans="1:10" ht="39" customHeight="1">
      <c r="A408" s="111" t="s">
        <v>930</v>
      </c>
      <c r="B408" s="85" t="s">
        <v>931</v>
      </c>
      <c r="C408" s="85" t="s">
        <v>31</v>
      </c>
      <c r="D408" s="85" t="s">
        <v>932</v>
      </c>
      <c r="E408" s="87" t="s">
        <v>704</v>
      </c>
      <c r="F408" s="142">
        <v>70</v>
      </c>
      <c r="G408" s="141">
        <v>122.01</v>
      </c>
      <c r="H408" s="141">
        <f>TRUNC(TRUNC(G408 * J7, 2) + G408, 2)</f>
        <v>154.02000000000001</v>
      </c>
      <c r="I408" s="141">
        <f t="shared" si="6"/>
        <v>10781.4</v>
      </c>
      <c r="J408" s="151">
        <f>I408 / J738</f>
        <v>6.6955930063166639E-3</v>
      </c>
    </row>
    <row r="409" spans="1:10" ht="26.1" customHeight="1">
      <c r="A409" s="111" t="s">
        <v>933</v>
      </c>
      <c r="B409" s="85" t="s">
        <v>934</v>
      </c>
      <c r="C409" s="85" t="s">
        <v>44</v>
      </c>
      <c r="D409" s="85" t="s">
        <v>935</v>
      </c>
      <c r="E409" s="87" t="s">
        <v>46</v>
      </c>
      <c r="F409" s="142">
        <v>1</v>
      </c>
      <c r="G409" s="141">
        <v>55.6</v>
      </c>
      <c r="H409" s="141">
        <f>TRUNC(TRUNC(G409 * J7, 2) + G409, 2)</f>
        <v>70.180000000000007</v>
      </c>
      <c r="I409" s="141">
        <f t="shared" si="6"/>
        <v>70.180000000000007</v>
      </c>
      <c r="J409" s="151">
        <f>I409 / J738</f>
        <v>4.3584016656770318E-5</v>
      </c>
    </row>
    <row r="410" spans="1:10" ht="24" customHeight="1">
      <c r="A410" s="147" t="s">
        <v>936</v>
      </c>
      <c r="B410" s="146" t="s">
        <v>11</v>
      </c>
      <c r="C410" s="146"/>
      <c r="D410" s="146" t="s">
        <v>937</v>
      </c>
      <c r="E410" s="145"/>
      <c r="F410" s="144">
        <v>1</v>
      </c>
      <c r="G410" s="143" t="s">
        <v>13</v>
      </c>
      <c r="H410" s="143">
        <f>I411</f>
        <v>3839.65</v>
      </c>
      <c r="I410" s="143">
        <f t="shared" si="6"/>
        <v>3839.65</v>
      </c>
      <c r="J410" s="150">
        <f>I410 / J738</f>
        <v>2.3845450207490475E-3</v>
      </c>
    </row>
    <row r="411" spans="1:10" ht="39" customHeight="1">
      <c r="A411" s="111" t="s">
        <v>938</v>
      </c>
      <c r="B411" s="85" t="s">
        <v>939</v>
      </c>
      <c r="C411" s="85" t="s">
        <v>44</v>
      </c>
      <c r="D411" s="85" t="s">
        <v>940</v>
      </c>
      <c r="E411" s="87" t="s">
        <v>78</v>
      </c>
      <c r="F411" s="142">
        <v>61.9</v>
      </c>
      <c r="G411" s="141">
        <v>49.14</v>
      </c>
      <c r="H411" s="141">
        <f>TRUNC(TRUNC(G411 * J7, 2) + G411, 2)</f>
        <v>62.03</v>
      </c>
      <c r="I411" s="141">
        <f t="shared" si="6"/>
        <v>3839.65</v>
      </c>
      <c r="J411" s="151">
        <f>I411 / J738</f>
        <v>2.3845450207490475E-3</v>
      </c>
    </row>
    <row r="412" spans="1:10" ht="24" customHeight="1">
      <c r="A412" s="147" t="s">
        <v>941</v>
      </c>
      <c r="B412" s="146" t="s">
        <v>11</v>
      </c>
      <c r="C412" s="146"/>
      <c r="D412" s="146" t="s">
        <v>942</v>
      </c>
      <c r="E412" s="145"/>
      <c r="F412" s="144">
        <v>1</v>
      </c>
      <c r="G412" s="143" t="s">
        <v>13</v>
      </c>
      <c r="H412" s="143">
        <f>I413 + I414 + I415 + I416</f>
        <v>3154.9300000000003</v>
      </c>
      <c r="I412" s="143">
        <f t="shared" si="6"/>
        <v>3154.93</v>
      </c>
      <c r="J412" s="150">
        <f>I412 / J738</f>
        <v>1.9593120785258529E-3</v>
      </c>
    </row>
    <row r="413" spans="1:10" ht="26.1" customHeight="1">
      <c r="A413" s="111" t="s">
        <v>943</v>
      </c>
      <c r="B413" s="85" t="s">
        <v>944</v>
      </c>
      <c r="C413" s="85" t="s">
        <v>44</v>
      </c>
      <c r="D413" s="85" t="s">
        <v>945</v>
      </c>
      <c r="E413" s="87" t="s">
        <v>46</v>
      </c>
      <c r="F413" s="142">
        <v>5</v>
      </c>
      <c r="G413" s="141">
        <v>25.5</v>
      </c>
      <c r="H413" s="141">
        <f>TRUNC(TRUNC(G413 * J7, 2) + G413, 2)</f>
        <v>32.19</v>
      </c>
      <c r="I413" s="141">
        <f t="shared" si="6"/>
        <v>160.94999999999999</v>
      </c>
      <c r="J413" s="151">
        <f>I413 / J738</f>
        <v>9.9955079522758361E-5</v>
      </c>
    </row>
    <row r="414" spans="1:10" ht="26.1" customHeight="1">
      <c r="A414" s="111" t="s">
        <v>946</v>
      </c>
      <c r="B414" s="85" t="s">
        <v>947</v>
      </c>
      <c r="C414" s="85" t="s">
        <v>44</v>
      </c>
      <c r="D414" s="85" t="s">
        <v>948</v>
      </c>
      <c r="E414" s="87" t="s">
        <v>46</v>
      </c>
      <c r="F414" s="142">
        <v>5</v>
      </c>
      <c r="G414" s="141">
        <v>28.29</v>
      </c>
      <c r="H414" s="141">
        <f>TRUNC(TRUNC(G414 * J7, 2) + G414, 2)</f>
        <v>35.71</v>
      </c>
      <c r="I414" s="141">
        <f t="shared" si="6"/>
        <v>178.55</v>
      </c>
      <c r="J414" s="151">
        <f>I414 / J738</f>
        <v>1.1088524043981676E-4</v>
      </c>
    </row>
    <row r="415" spans="1:10" ht="39" customHeight="1">
      <c r="A415" s="111" t="s">
        <v>949</v>
      </c>
      <c r="B415" s="85" t="s">
        <v>737</v>
      </c>
      <c r="C415" s="85" t="s">
        <v>44</v>
      </c>
      <c r="D415" s="85" t="s">
        <v>738</v>
      </c>
      <c r="E415" s="87" t="s">
        <v>78</v>
      </c>
      <c r="F415" s="142">
        <v>26</v>
      </c>
      <c r="G415" s="141">
        <v>36.25</v>
      </c>
      <c r="H415" s="141">
        <f>TRUNC(TRUNC(G415 * J7, 2) + G415, 2)</f>
        <v>45.76</v>
      </c>
      <c r="I415" s="141">
        <f t="shared" si="6"/>
        <v>1189.76</v>
      </c>
      <c r="J415" s="151">
        <f>I415 / J738</f>
        <v>7.3887887799314693E-4</v>
      </c>
    </row>
    <row r="416" spans="1:10" ht="39" customHeight="1">
      <c r="A416" s="111" t="s">
        <v>950</v>
      </c>
      <c r="B416" s="85" t="s">
        <v>740</v>
      </c>
      <c r="C416" s="85" t="s">
        <v>44</v>
      </c>
      <c r="D416" s="85" t="s">
        <v>741</v>
      </c>
      <c r="E416" s="87" t="s">
        <v>78</v>
      </c>
      <c r="F416" s="142">
        <v>27</v>
      </c>
      <c r="G416" s="141">
        <v>47.7</v>
      </c>
      <c r="H416" s="141">
        <f>TRUNC(TRUNC(G416 * J7, 2) + G416, 2)</f>
        <v>60.21</v>
      </c>
      <c r="I416" s="141">
        <f t="shared" si="6"/>
        <v>1625.67</v>
      </c>
      <c r="J416" s="151">
        <f>I416 / J738</f>
        <v>1.009592880570131E-3</v>
      </c>
    </row>
    <row r="417" spans="1:10" ht="24" customHeight="1">
      <c r="A417" s="147" t="s">
        <v>951</v>
      </c>
      <c r="B417" s="146" t="s">
        <v>11</v>
      </c>
      <c r="C417" s="146"/>
      <c r="D417" s="146" t="s">
        <v>952</v>
      </c>
      <c r="E417" s="145"/>
      <c r="F417" s="144">
        <v>1</v>
      </c>
      <c r="G417" s="143" t="s">
        <v>13</v>
      </c>
      <c r="H417" s="143">
        <f>I418 + I419</f>
        <v>3904.02</v>
      </c>
      <c r="I417" s="143">
        <f t="shared" si="6"/>
        <v>3904.02</v>
      </c>
      <c r="J417" s="150">
        <f>I417 / J738</f>
        <v>2.4245208422394478E-3</v>
      </c>
    </row>
    <row r="418" spans="1:10" ht="39" customHeight="1">
      <c r="A418" s="111" t="s">
        <v>953</v>
      </c>
      <c r="B418" s="85" t="s">
        <v>737</v>
      </c>
      <c r="C418" s="85" t="s">
        <v>44</v>
      </c>
      <c r="D418" s="85" t="s">
        <v>738</v>
      </c>
      <c r="E418" s="87" t="s">
        <v>78</v>
      </c>
      <c r="F418" s="142">
        <v>9</v>
      </c>
      <c r="G418" s="141">
        <v>36.25</v>
      </c>
      <c r="H418" s="141">
        <f>TRUNC(TRUNC(G418 * J7, 2) + G418, 2)</f>
        <v>45.76</v>
      </c>
      <c r="I418" s="141">
        <f t="shared" si="6"/>
        <v>411.84</v>
      </c>
      <c r="J418" s="151">
        <f>I418 / J738</f>
        <v>2.5576576545916624E-4</v>
      </c>
    </row>
    <row r="419" spans="1:10" ht="39" customHeight="1">
      <c r="A419" s="111" t="s">
        <v>954</v>
      </c>
      <c r="B419" s="85" t="s">
        <v>740</v>
      </c>
      <c r="C419" s="85" t="s">
        <v>44</v>
      </c>
      <c r="D419" s="85" t="s">
        <v>741</v>
      </c>
      <c r="E419" s="87" t="s">
        <v>78</v>
      </c>
      <c r="F419" s="142">
        <v>58</v>
      </c>
      <c r="G419" s="141">
        <v>47.7</v>
      </c>
      <c r="H419" s="141">
        <f>TRUNC(TRUNC(G419 * J7, 2) + G419, 2)</f>
        <v>60.21</v>
      </c>
      <c r="I419" s="141">
        <f t="shared" si="6"/>
        <v>3492.18</v>
      </c>
      <c r="J419" s="151">
        <f>I419 / J738</f>
        <v>2.1687550767802814E-3</v>
      </c>
    </row>
    <row r="420" spans="1:10" ht="24" customHeight="1">
      <c r="A420" s="147" t="s">
        <v>955</v>
      </c>
      <c r="B420" s="146" t="s">
        <v>11</v>
      </c>
      <c r="C420" s="146"/>
      <c r="D420" s="146" t="s">
        <v>956</v>
      </c>
      <c r="E420" s="145"/>
      <c r="F420" s="144">
        <v>1</v>
      </c>
      <c r="G420" s="143" t="s">
        <v>13</v>
      </c>
      <c r="H420" s="143">
        <f>I421 + I431 + I451 + I469 + I479 + I515</f>
        <v>118022.27</v>
      </c>
      <c r="I420" s="143">
        <f t="shared" si="6"/>
        <v>118022.27</v>
      </c>
      <c r="J420" s="150">
        <f>I420 / J738</f>
        <v>7.3295591073665484E-2</v>
      </c>
    </row>
    <row r="421" spans="1:10" ht="24" customHeight="1">
      <c r="A421" s="147" t="s">
        <v>957</v>
      </c>
      <c r="B421" s="146" t="s">
        <v>11</v>
      </c>
      <c r="C421" s="146"/>
      <c r="D421" s="146" t="s">
        <v>623</v>
      </c>
      <c r="E421" s="145"/>
      <c r="F421" s="144">
        <v>1</v>
      </c>
      <c r="G421" s="143" t="s">
        <v>13</v>
      </c>
      <c r="H421" s="143">
        <f>I422</f>
        <v>3915.1</v>
      </c>
      <c r="I421" s="143">
        <f t="shared" si="6"/>
        <v>3915.1</v>
      </c>
      <c r="J421" s="150">
        <f>I421 / J738</f>
        <v>2.4314018753622321E-3</v>
      </c>
    </row>
    <row r="422" spans="1:10" ht="24" customHeight="1">
      <c r="A422" s="147" t="s">
        <v>958</v>
      </c>
      <c r="B422" s="146" t="s">
        <v>11</v>
      </c>
      <c r="C422" s="146"/>
      <c r="D422" s="146" t="s">
        <v>623</v>
      </c>
      <c r="E422" s="145"/>
      <c r="F422" s="144">
        <v>1</v>
      </c>
      <c r="G422" s="143" t="s">
        <v>13</v>
      </c>
      <c r="H422" s="143">
        <f>I423 + I424 + I425 + I426 + I427 + I428 + I429 + I430</f>
        <v>3915.1</v>
      </c>
      <c r="I422" s="143">
        <f t="shared" si="6"/>
        <v>3915.1</v>
      </c>
      <c r="J422" s="150">
        <f>I422 / J738</f>
        <v>2.4314018753622321E-3</v>
      </c>
    </row>
    <row r="423" spans="1:10" ht="26.1" customHeight="1">
      <c r="A423" s="111" t="s">
        <v>959</v>
      </c>
      <c r="B423" s="85" t="s">
        <v>131</v>
      </c>
      <c r="C423" s="85" t="s">
        <v>44</v>
      </c>
      <c r="D423" s="85" t="s">
        <v>132</v>
      </c>
      <c r="E423" s="87" t="s">
        <v>93</v>
      </c>
      <c r="F423" s="142">
        <v>19.920000000000002</v>
      </c>
      <c r="G423" s="141">
        <v>48.2</v>
      </c>
      <c r="H423" s="141">
        <f>TRUNC(TRUNC(G423 * J7, 2) + G423, 2)</f>
        <v>60.84</v>
      </c>
      <c r="I423" s="141">
        <f t="shared" si="6"/>
        <v>1211.93</v>
      </c>
      <c r="J423" s="151">
        <f>I423 / J738</f>
        <v>7.5264715455741879E-4</v>
      </c>
    </row>
    <row r="424" spans="1:10" ht="26.1" customHeight="1">
      <c r="A424" s="111" t="s">
        <v>960</v>
      </c>
      <c r="B424" s="85" t="s">
        <v>134</v>
      </c>
      <c r="C424" s="85" t="s">
        <v>44</v>
      </c>
      <c r="D424" s="85" t="s">
        <v>135</v>
      </c>
      <c r="E424" s="87" t="s">
        <v>71</v>
      </c>
      <c r="F424" s="142">
        <v>49.8</v>
      </c>
      <c r="G424" s="141">
        <v>9.1999999999999993</v>
      </c>
      <c r="H424" s="141">
        <f>TRUNC(TRUNC(G424 * J7, 2) + G424, 2)</f>
        <v>11.61</v>
      </c>
      <c r="I424" s="141">
        <f t="shared" si="6"/>
        <v>578.16999999999996</v>
      </c>
      <c r="J424" s="151">
        <f>I424 / J738</f>
        <v>3.5906199644407085E-4</v>
      </c>
    </row>
    <row r="425" spans="1:10" ht="26.1" customHeight="1">
      <c r="A425" s="111" t="s">
        <v>961</v>
      </c>
      <c r="B425" s="85" t="s">
        <v>629</v>
      </c>
      <c r="C425" s="85" t="s">
        <v>44</v>
      </c>
      <c r="D425" s="85" t="s">
        <v>630</v>
      </c>
      <c r="E425" s="87" t="s">
        <v>93</v>
      </c>
      <c r="F425" s="142">
        <v>1.494</v>
      </c>
      <c r="G425" s="141">
        <v>122.97</v>
      </c>
      <c r="H425" s="141">
        <f>TRUNC(TRUNC(G425 * J7, 2) + G425, 2)</f>
        <v>155.22999999999999</v>
      </c>
      <c r="I425" s="141">
        <f t="shared" si="6"/>
        <v>231.91</v>
      </c>
      <c r="J425" s="151">
        <f>I425 / J738</f>
        <v>1.4402350103835286E-4</v>
      </c>
    </row>
    <row r="426" spans="1:10" ht="26.1" customHeight="1">
      <c r="A426" s="111" t="s">
        <v>962</v>
      </c>
      <c r="B426" s="85" t="s">
        <v>148</v>
      </c>
      <c r="C426" s="85" t="s">
        <v>44</v>
      </c>
      <c r="D426" s="85" t="s">
        <v>149</v>
      </c>
      <c r="E426" s="87" t="s">
        <v>93</v>
      </c>
      <c r="F426" s="142">
        <v>19.659849999999999</v>
      </c>
      <c r="G426" s="141">
        <v>30.95</v>
      </c>
      <c r="H426" s="141">
        <f>TRUNC(TRUNC(G426 * J7, 2) + G426, 2)</f>
        <v>39.07</v>
      </c>
      <c r="I426" s="141">
        <f t="shared" si="6"/>
        <v>768.11</v>
      </c>
      <c r="J426" s="151">
        <f>I426 / J738</f>
        <v>4.7702078988646118E-4</v>
      </c>
    </row>
    <row r="427" spans="1:10" ht="39" customHeight="1">
      <c r="A427" s="111" t="s">
        <v>963</v>
      </c>
      <c r="B427" s="85" t="s">
        <v>633</v>
      </c>
      <c r="C427" s="85" t="s">
        <v>44</v>
      </c>
      <c r="D427" s="85" t="s">
        <v>634</v>
      </c>
      <c r="E427" s="87" t="s">
        <v>93</v>
      </c>
      <c r="F427" s="142">
        <v>4.0517222000000004</v>
      </c>
      <c r="G427" s="141">
        <v>28.01</v>
      </c>
      <c r="H427" s="141">
        <f>TRUNC(TRUNC(G427 * J7, 2) + G427, 2)</f>
        <v>35.35</v>
      </c>
      <c r="I427" s="141">
        <f t="shared" si="6"/>
        <v>143.22</v>
      </c>
      <c r="J427" s="151">
        <f>I427 / J738</f>
        <v>8.8944184462562623E-5</v>
      </c>
    </row>
    <row r="428" spans="1:10" ht="26.1" customHeight="1">
      <c r="A428" s="111" t="s">
        <v>964</v>
      </c>
      <c r="B428" s="85" t="s">
        <v>636</v>
      </c>
      <c r="C428" s="85" t="s">
        <v>44</v>
      </c>
      <c r="D428" s="85" t="s">
        <v>637</v>
      </c>
      <c r="E428" s="87" t="s">
        <v>93</v>
      </c>
      <c r="F428" s="142">
        <v>4.0517222000000004</v>
      </c>
      <c r="G428" s="141">
        <v>46.76</v>
      </c>
      <c r="H428" s="141">
        <f>TRUNC(TRUNC(G428 * J7, 2) + G428, 2)</f>
        <v>59.02</v>
      </c>
      <c r="I428" s="141">
        <f t="shared" si="6"/>
        <v>239.13</v>
      </c>
      <c r="J428" s="151">
        <f>I428 / J738</f>
        <v>1.4850735114182794E-4</v>
      </c>
    </row>
    <row r="429" spans="1:10" ht="26.1" customHeight="1">
      <c r="A429" s="111" t="s">
        <v>965</v>
      </c>
      <c r="B429" s="85" t="s">
        <v>107</v>
      </c>
      <c r="C429" s="85" t="s">
        <v>31</v>
      </c>
      <c r="D429" s="85" t="s">
        <v>108</v>
      </c>
      <c r="E429" s="87" t="s">
        <v>93</v>
      </c>
      <c r="F429" s="142">
        <v>4.0517222000000004</v>
      </c>
      <c r="G429" s="141">
        <v>1.1000000000000001</v>
      </c>
      <c r="H429" s="141">
        <f>TRUNC(TRUNC(G429 * J7, 2) + G429, 2)</f>
        <v>1.38</v>
      </c>
      <c r="I429" s="141">
        <f t="shared" si="6"/>
        <v>5.59</v>
      </c>
      <c r="J429" s="151">
        <f>I429 / J738</f>
        <v>3.4715681549066122E-6</v>
      </c>
    </row>
    <row r="430" spans="1:10" ht="26.1" customHeight="1">
      <c r="A430" s="111" t="s">
        <v>966</v>
      </c>
      <c r="B430" s="85" t="s">
        <v>640</v>
      </c>
      <c r="C430" s="85" t="s">
        <v>44</v>
      </c>
      <c r="D430" s="85" t="s">
        <v>641</v>
      </c>
      <c r="E430" s="87" t="s">
        <v>78</v>
      </c>
      <c r="F430" s="142">
        <v>166</v>
      </c>
      <c r="G430" s="141">
        <v>3.52</v>
      </c>
      <c r="H430" s="141">
        <f>TRUNC(TRUNC(G430 * J7, 2) + G430, 2)</f>
        <v>4.4400000000000004</v>
      </c>
      <c r="I430" s="141">
        <f t="shared" si="6"/>
        <v>737.04</v>
      </c>
      <c r="J430" s="151">
        <f>I430 / J738</f>
        <v>4.577253296766314E-4</v>
      </c>
    </row>
    <row r="431" spans="1:10" ht="24" customHeight="1">
      <c r="A431" s="147" t="s">
        <v>967</v>
      </c>
      <c r="B431" s="146" t="s">
        <v>11</v>
      </c>
      <c r="C431" s="146"/>
      <c r="D431" s="146" t="s">
        <v>968</v>
      </c>
      <c r="E431" s="145"/>
      <c r="F431" s="144">
        <v>1</v>
      </c>
      <c r="G431" s="143" t="s">
        <v>13</v>
      </c>
      <c r="H431" s="143">
        <f>I432</f>
        <v>37325.980000000003</v>
      </c>
      <c r="I431" s="143">
        <f t="shared" si="6"/>
        <v>37325.980000000003</v>
      </c>
      <c r="J431" s="150">
        <f>I431 / J738</f>
        <v>2.3180623169710399E-2</v>
      </c>
    </row>
    <row r="432" spans="1:10" ht="24" customHeight="1">
      <c r="A432" s="147" t="s">
        <v>969</v>
      </c>
      <c r="B432" s="146" t="s">
        <v>11</v>
      </c>
      <c r="C432" s="146"/>
      <c r="D432" s="146" t="s">
        <v>968</v>
      </c>
      <c r="E432" s="145"/>
      <c r="F432" s="144">
        <v>1</v>
      </c>
      <c r="G432" s="143" t="s">
        <v>13</v>
      </c>
      <c r="H432" s="143">
        <f>I433 + I434 + I435 + I436 + I437 + I438 + I439 + I440 + I441 + I442 + I443 + I444 + I445 + I446 + I447 + I448 + I449 + I450</f>
        <v>37325.980000000003</v>
      </c>
      <c r="I432" s="143">
        <f t="shared" si="6"/>
        <v>37325.980000000003</v>
      </c>
      <c r="J432" s="150">
        <f>I432 / J738</f>
        <v>2.3180623169710399E-2</v>
      </c>
    </row>
    <row r="433" spans="1:10" ht="51.95" customHeight="1">
      <c r="A433" s="111" t="s">
        <v>970</v>
      </c>
      <c r="B433" s="85" t="s">
        <v>971</v>
      </c>
      <c r="C433" s="85" t="s">
        <v>18</v>
      </c>
      <c r="D433" s="85" t="s">
        <v>972</v>
      </c>
      <c r="E433" s="87" t="s">
        <v>28</v>
      </c>
      <c r="F433" s="142">
        <v>1</v>
      </c>
      <c r="G433" s="141">
        <v>77.31</v>
      </c>
      <c r="H433" s="141">
        <f>TRUNC(TRUNC(G433 * J7, 2) + G433, 2)</f>
        <v>97.59</v>
      </c>
      <c r="I433" s="141">
        <f t="shared" si="6"/>
        <v>97.59</v>
      </c>
      <c r="J433" s="151">
        <f>I433 / J738</f>
        <v>6.0606500221348178E-5</v>
      </c>
    </row>
    <row r="434" spans="1:10" ht="39" customHeight="1">
      <c r="A434" s="111" t="s">
        <v>973</v>
      </c>
      <c r="B434" s="85" t="s">
        <v>974</v>
      </c>
      <c r="C434" s="85" t="s">
        <v>44</v>
      </c>
      <c r="D434" s="85" t="s">
        <v>975</v>
      </c>
      <c r="E434" s="87" t="s">
        <v>46</v>
      </c>
      <c r="F434" s="142">
        <v>2</v>
      </c>
      <c r="G434" s="141">
        <v>195.07</v>
      </c>
      <c r="H434" s="141">
        <f>TRUNC(TRUNC(G434 * J7, 2) + G434, 2)</f>
        <v>246.25</v>
      </c>
      <c r="I434" s="141">
        <f t="shared" si="6"/>
        <v>492.5</v>
      </c>
      <c r="J434" s="151">
        <f>I434 / J738</f>
        <v>3.0585819611654862E-4</v>
      </c>
    </row>
    <row r="435" spans="1:10" ht="39" customHeight="1">
      <c r="A435" s="111" t="s">
        <v>976</v>
      </c>
      <c r="B435" s="85" t="s">
        <v>977</v>
      </c>
      <c r="C435" s="85" t="s">
        <v>44</v>
      </c>
      <c r="D435" s="85" t="s">
        <v>978</v>
      </c>
      <c r="E435" s="87" t="s">
        <v>46</v>
      </c>
      <c r="F435" s="142">
        <v>142</v>
      </c>
      <c r="G435" s="141">
        <v>7.68</v>
      </c>
      <c r="H435" s="141">
        <f>TRUNC(TRUNC(G435 * J7, 2) + G435, 2)</f>
        <v>9.69</v>
      </c>
      <c r="I435" s="141">
        <f t="shared" si="6"/>
        <v>1375.98</v>
      </c>
      <c r="J435" s="151">
        <f>I435 / J738</f>
        <v>8.5452743287806813E-4</v>
      </c>
    </row>
    <row r="436" spans="1:10" ht="39" customHeight="1">
      <c r="A436" s="111" t="s">
        <v>979</v>
      </c>
      <c r="B436" s="85" t="s">
        <v>980</v>
      </c>
      <c r="C436" s="85" t="s">
        <v>18</v>
      </c>
      <c r="D436" s="85" t="s">
        <v>981</v>
      </c>
      <c r="E436" s="87" t="s">
        <v>28</v>
      </c>
      <c r="F436" s="142">
        <v>87</v>
      </c>
      <c r="G436" s="141">
        <v>36.39</v>
      </c>
      <c r="H436" s="141">
        <f>TRUNC(TRUNC(G436 * J7, 2) + G436, 2)</f>
        <v>45.93</v>
      </c>
      <c r="I436" s="141">
        <f t="shared" si="6"/>
        <v>3995.91</v>
      </c>
      <c r="J436" s="151">
        <f>I436 / J738</f>
        <v>2.4815874608001575E-3</v>
      </c>
    </row>
    <row r="437" spans="1:10" ht="39" customHeight="1">
      <c r="A437" s="111" t="s">
        <v>982</v>
      </c>
      <c r="B437" s="85" t="s">
        <v>983</v>
      </c>
      <c r="C437" s="85" t="s">
        <v>44</v>
      </c>
      <c r="D437" s="85" t="s">
        <v>984</v>
      </c>
      <c r="E437" s="87" t="s">
        <v>46</v>
      </c>
      <c r="F437" s="142">
        <v>5</v>
      </c>
      <c r="G437" s="141">
        <v>31.71</v>
      </c>
      <c r="H437" s="141">
        <f>TRUNC(TRUNC(G437 * J7, 2) + G437, 2)</f>
        <v>40.03</v>
      </c>
      <c r="I437" s="141">
        <f t="shared" si="6"/>
        <v>200.15</v>
      </c>
      <c r="J437" s="151">
        <f>I437 / J738</f>
        <v>1.2429952883802477E-4</v>
      </c>
    </row>
    <row r="438" spans="1:10" ht="39" customHeight="1">
      <c r="A438" s="111" t="s">
        <v>985</v>
      </c>
      <c r="B438" s="85" t="s">
        <v>986</v>
      </c>
      <c r="C438" s="85" t="s">
        <v>44</v>
      </c>
      <c r="D438" s="85" t="s">
        <v>987</v>
      </c>
      <c r="E438" s="87" t="s">
        <v>46</v>
      </c>
      <c r="F438" s="142">
        <v>77</v>
      </c>
      <c r="G438" s="141">
        <v>29.6</v>
      </c>
      <c r="H438" s="141">
        <f>TRUNC(TRUNC(G438 * J7, 2) + G438, 2)</f>
        <v>37.36</v>
      </c>
      <c r="I438" s="141">
        <f t="shared" si="6"/>
        <v>2876.72</v>
      </c>
      <c r="J438" s="151">
        <f>I438 / J738</f>
        <v>1.7865348018931931E-3</v>
      </c>
    </row>
    <row r="439" spans="1:10" ht="39" customHeight="1">
      <c r="A439" s="111" t="s">
        <v>988</v>
      </c>
      <c r="B439" s="85" t="s">
        <v>989</v>
      </c>
      <c r="C439" s="85" t="s">
        <v>44</v>
      </c>
      <c r="D439" s="85" t="s">
        <v>990</v>
      </c>
      <c r="E439" s="87" t="s">
        <v>46</v>
      </c>
      <c r="F439" s="142">
        <v>4</v>
      </c>
      <c r="G439" s="141">
        <v>36.49</v>
      </c>
      <c r="H439" s="141">
        <f>TRUNC(TRUNC(G439 * J7, 2) + G439, 2)</f>
        <v>46.06</v>
      </c>
      <c r="I439" s="141">
        <f t="shared" si="6"/>
        <v>184.24</v>
      </c>
      <c r="J439" s="151">
        <f>I439 / J738</f>
        <v>1.1441891178175211E-4</v>
      </c>
    </row>
    <row r="440" spans="1:10" ht="39" customHeight="1">
      <c r="A440" s="111" t="s">
        <v>991</v>
      </c>
      <c r="B440" s="85" t="s">
        <v>992</v>
      </c>
      <c r="C440" s="85" t="s">
        <v>44</v>
      </c>
      <c r="D440" s="85" t="s">
        <v>993</v>
      </c>
      <c r="E440" s="87" t="s">
        <v>46</v>
      </c>
      <c r="F440" s="142">
        <v>44</v>
      </c>
      <c r="G440" s="141">
        <v>33.82</v>
      </c>
      <c r="H440" s="141">
        <f>TRUNC(TRUNC(G440 * J7, 2) + G440, 2)</f>
        <v>42.69</v>
      </c>
      <c r="I440" s="141">
        <f t="shared" si="6"/>
        <v>1878.36</v>
      </c>
      <c r="J440" s="151">
        <f>I440 / J738</f>
        <v>1.1665214238730562E-3</v>
      </c>
    </row>
    <row r="441" spans="1:10" ht="26.1" customHeight="1">
      <c r="A441" s="111" t="s">
        <v>994</v>
      </c>
      <c r="B441" s="85" t="s">
        <v>995</v>
      </c>
      <c r="C441" s="85" t="s">
        <v>44</v>
      </c>
      <c r="D441" s="85" t="s">
        <v>996</v>
      </c>
      <c r="E441" s="87" t="s">
        <v>46</v>
      </c>
      <c r="F441" s="142">
        <v>126</v>
      </c>
      <c r="G441" s="141">
        <v>4.6500000000000004</v>
      </c>
      <c r="H441" s="141">
        <f>TRUNC(TRUNC(G441 * J7, 2) + G441, 2)</f>
        <v>5.87</v>
      </c>
      <c r="I441" s="141">
        <f t="shared" si="6"/>
        <v>739.62</v>
      </c>
      <c r="J441" s="151">
        <f>I441 / J738</f>
        <v>4.5932759190197295E-4</v>
      </c>
    </row>
    <row r="442" spans="1:10" ht="26.1" customHeight="1">
      <c r="A442" s="111" t="s">
        <v>997</v>
      </c>
      <c r="B442" s="85" t="s">
        <v>998</v>
      </c>
      <c r="C442" s="85" t="s">
        <v>44</v>
      </c>
      <c r="D442" s="85" t="s">
        <v>999</v>
      </c>
      <c r="E442" s="87" t="s">
        <v>46</v>
      </c>
      <c r="F442" s="142">
        <v>4</v>
      </c>
      <c r="G442" s="141">
        <v>7.17</v>
      </c>
      <c r="H442" s="141">
        <f>TRUNC(TRUNC(G442 * J7, 2) + G442, 2)</f>
        <v>9.0500000000000007</v>
      </c>
      <c r="I442" s="141">
        <f t="shared" si="6"/>
        <v>36.200000000000003</v>
      </c>
      <c r="J442" s="151">
        <f>I442 / J738</f>
        <v>2.2481353704404182E-5</v>
      </c>
    </row>
    <row r="443" spans="1:10" ht="39" customHeight="1">
      <c r="A443" s="111" t="s">
        <v>1000</v>
      </c>
      <c r="B443" s="85" t="s">
        <v>1001</v>
      </c>
      <c r="C443" s="85" t="s">
        <v>44</v>
      </c>
      <c r="D443" s="85" t="s">
        <v>1002</v>
      </c>
      <c r="E443" s="87" t="s">
        <v>78</v>
      </c>
      <c r="F443" s="142">
        <v>384</v>
      </c>
      <c r="G443" s="141">
        <v>6.99</v>
      </c>
      <c r="H443" s="141">
        <f>TRUNC(TRUNC(G443 * J7, 2) + G443, 2)</f>
        <v>8.82</v>
      </c>
      <c r="I443" s="141">
        <f t="shared" si="6"/>
        <v>3386.88</v>
      </c>
      <c r="J443" s="151">
        <f>I443 / J738</f>
        <v>2.1033604208390176E-3</v>
      </c>
    </row>
    <row r="444" spans="1:10" ht="39" customHeight="1">
      <c r="A444" s="111" t="s">
        <v>1003</v>
      </c>
      <c r="B444" s="85" t="s">
        <v>1004</v>
      </c>
      <c r="C444" s="85" t="s">
        <v>44</v>
      </c>
      <c r="D444" s="85" t="s">
        <v>1005</v>
      </c>
      <c r="E444" s="87" t="s">
        <v>78</v>
      </c>
      <c r="F444" s="142">
        <v>119</v>
      </c>
      <c r="G444" s="141">
        <v>19.57</v>
      </c>
      <c r="H444" s="141">
        <f>TRUNC(TRUNC(G444 * J7, 2) + G444, 2)</f>
        <v>24.7</v>
      </c>
      <c r="I444" s="141">
        <f t="shared" si="6"/>
        <v>2939.3</v>
      </c>
      <c r="J444" s="151">
        <f>I444 / J738</f>
        <v>1.8253989763357794E-3</v>
      </c>
    </row>
    <row r="445" spans="1:10" ht="39" customHeight="1">
      <c r="A445" s="111" t="s">
        <v>1006</v>
      </c>
      <c r="B445" s="85" t="s">
        <v>1007</v>
      </c>
      <c r="C445" s="85" t="s">
        <v>44</v>
      </c>
      <c r="D445" s="85" t="s">
        <v>1008</v>
      </c>
      <c r="E445" s="87" t="s">
        <v>78</v>
      </c>
      <c r="F445" s="142">
        <v>23</v>
      </c>
      <c r="G445" s="141">
        <v>20.309999999999999</v>
      </c>
      <c r="H445" s="141">
        <f>TRUNC(TRUNC(G445 * J7, 2) + G445, 2)</f>
        <v>25.63</v>
      </c>
      <c r="I445" s="141">
        <f t="shared" si="6"/>
        <v>589.49</v>
      </c>
      <c r="J445" s="151">
        <f>I445 / J738</f>
        <v>3.6609207721572431E-4</v>
      </c>
    </row>
    <row r="446" spans="1:10" ht="39" customHeight="1">
      <c r="A446" s="111" t="s">
        <v>1009</v>
      </c>
      <c r="B446" s="85" t="s">
        <v>1010</v>
      </c>
      <c r="C446" s="85" t="s">
        <v>44</v>
      </c>
      <c r="D446" s="85" t="s">
        <v>1011</v>
      </c>
      <c r="E446" s="87" t="s">
        <v>78</v>
      </c>
      <c r="F446" s="142">
        <v>6</v>
      </c>
      <c r="G446" s="141">
        <v>21.01</v>
      </c>
      <c r="H446" s="141">
        <f>TRUNC(TRUNC(G446 * J7, 2) + G446, 2)</f>
        <v>26.52</v>
      </c>
      <c r="I446" s="141">
        <f t="shared" si="6"/>
        <v>159.12</v>
      </c>
      <c r="J446" s="151">
        <f>I446 / J738</f>
        <v>9.8818591200132416E-5</v>
      </c>
    </row>
    <row r="447" spans="1:10" ht="39" customHeight="1">
      <c r="A447" s="111" t="s">
        <v>1012</v>
      </c>
      <c r="B447" s="85" t="s">
        <v>1013</v>
      </c>
      <c r="C447" s="85" t="s">
        <v>44</v>
      </c>
      <c r="D447" s="85" t="s">
        <v>1014</v>
      </c>
      <c r="E447" s="87" t="s">
        <v>78</v>
      </c>
      <c r="F447" s="142">
        <v>18</v>
      </c>
      <c r="G447" s="141">
        <v>33.83</v>
      </c>
      <c r="H447" s="141">
        <f>TRUNC(TRUNC(G447 * J7, 2) + G447, 2)</f>
        <v>42.7</v>
      </c>
      <c r="I447" s="141">
        <f t="shared" si="6"/>
        <v>768.6</v>
      </c>
      <c r="J447" s="151">
        <f>I447 / J738</f>
        <v>4.7732509550290204E-4</v>
      </c>
    </row>
    <row r="448" spans="1:10" ht="26.1" customHeight="1">
      <c r="A448" s="111" t="s">
        <v>1015</v>
      </c>
      <c r="B448" s="85" t="s">
        <v>1016</v>
      </c>
      <c r="C448" s="85" t="s">
        <v>44</v>
      </c>
      <c r="D448" s="85" t="s">
        <v>1017</v>
      </c>
      <c r="E448" s="87" t="s">
        <v>78</v>
      </c>
      <c r="F448" s="142">
        <v>462</v>
      </c>
      <c r="G448" s="141">
        <v>21.34</v>
      </c>
      <c r="H448" s="141">
        <f>TRUNC(TRUNC(G448 * J7, 2) + G448, 2)</f>
        <v>26.93</v>
      </c>
      <c r="I448" s="141">
        <f t="shared" si="6"/>
        <v>12441.66</v>
      </c>
      <c r="J448" s="151">
        <f>I448 / J738</f>
        <v>7.7266673792800366E-3</v>
      </c>
    </row>
    <row r="449" spans="1:10" ht="26.1" customHeight="1">
      <c r="A449" s="111" t="s">
        <v>1018</v>
      </c>
      <c r="B449" s="85" t="s">
        <v>1019</v>
      </c>
      <c r="C449" s="85" t="s">
        <v>44</v>
      </c>
      <c r="D449" s="85" t="s">
        <v>1020</v>
      </c>
      <c r="E449" s="87" t="s">
        <v>78</v>
      </c>
      <c r="F449" s="142">
        <v>54</v>
      </c>
      <c r="G449" s="141">
        <v>32.24</v>
      </c>
      <c r="H449" s="141">
        <f>TRUNC(TRUNC(G449 * J7, 2) + G449, 2)</f>
        <v>40.69</v>
      </c>
      <c r="I449" s="141">
        <f t="shared" si="6"/>
        <v>2197.2600000000002</v>
      </c>
      <c r="J449" s="151">
        <f>I449 / J738</f>
        <v>1.3645684873077109E-3</v>
      </c>
    </row>
    <row r="450" spans="1:10" ht="51.95" customHeight="1">
      <c r="A450" s="111" t="s">
        <v>1021</v>
      </c>
      <c r="B450" s="85" t="s">
        <v>1022</v>
      </c>
      <c r="C450" s="85" t="s">
        <v>44</v>
      </c>
      <c r="D450" s="85" t="s">
        <v>1023</v>
      </c>
      <c r="E450" s="87" t="s">
        <v>78</v>
      </c>
      <c r="F450" s="142">
        <v>36</v>
      </c>
      <c r="G450" s="141">
        <v>65.28</v>
      </c>
      <c r="H450" s="141">
        <f>TRUNC(TRUNC(G450 * J7, 2) + G450, 2)</f>
        <v>82.4</v>
      </c>
      <c r="I450" s="141">
        <f t="shared" si="6"/>
        <v>2966.4</v>
      </c>
      <c r="J450" s="151">
        <f>I450 / J738</f>
        <v>1.8422289400205681E-3</v>
      </c>
    </row>
    <row r="451" spans="1:10" ht="24" customHeight="1">
      <c r="A451" s="147" t="s">
        <v>1024</v>
      </c>
      <c r="B451" s="146" t="s">
        <v>11</v>
      </c>
      <c r="C451" s="146"/>
      <c r="D451" s="146" t="s">
        <v>1025</v>
      </c>
      <c r="E451" s="145"/>
      <c r="F451" s="144">
        <v>1</v>
      </c>
      <c r="G451" s="143" t="s">
        <v>13</v>
      </c>
      <c r="H451" s="143">
        <f>I452</f>
        <v>33196.47</v>
      </c>
      <c r="I451" s="143">
        <f t="shared" si="6"/>
        <v>33196.47</v>
      </c>
      <c r="J451" s="150">
        <f>I451 / J738</f>
        <v>2.0616065851039842E-2</v>
      </c>
    </row>
    <row r="452" spans="1:10" ht="24" customHeight="1">
      <c r="A452" s="147" t="s">
        <v>1026</v>
      </c>
      <c r="B452" s="146" t="s">
        <v>11</v>
      </c>
      <c r="C452" s="146"/>
      <c r="D452" s="146" t="s">
        <v>1025</v>
      </c>
      <c r="E452" s="145"/>
      <c r="F452" s="144">
        <v>1</v>
      </c>
      <c r="G452" s="143" t="s">
        <v>13</v>
      </c>
      <c r="H452" s="143">
        <f>I453 + I454 + I455 + I456 + I457 + I458 + I459 + I460 + I461 + I462 + I463 + I464 + I465 + I466 + I467 + I468</f>
        <v>33196.47</v>
      </c>
      <c r="I452" s="143">
        <f t="shared" si="6"/>
        <v>33196.47</v>
      </c>
      <c r="J452" s="150">
        <f>I452 / J738</f>
        <v>2.0616065851039842E-2</v>
      </c>
    </row>
    <row r="453" spans="1:10" ht="51.95" customHeight="1">
      <c r="A453" s="111" t="s">
        <v>1027</v>
      </c>
      <c r="B453" s="85" t="s">
        <v>1028</v>
      </c>
      <c r="C453" s="85" t="s">
        <v>44</v>
      </c>
      <c r="D453" s="85" t="s">
        <v>1029</v>
      </c>
      <c r="E453" s="87" t="s">
        <v>46</v>
      </c>
      <c r="F453" s="142">
        <v>21</v>
      </c>
      <c r="G453" s="141">
        <v>18.329999999999998</v>
      </c>
      <c r="H453" s="141">
        <f>TRUNC(TRUNC(G453 * J7, 2) + G453, 2)</f>
        <v>23.13</v>
      </c>
      <c r="I453" s="141">
        <f t="shared" si="6"/>
        <v>485.73</v>
      </c>
      <c r="J453" s="151">
        <f>I453 / J738</f>
        <v>3.0165381035470286E-4</v>
      </c>
    </row>
    <row r="454" spans="1:10" ht="51.95" customHeight="1">
      <c r="A454" s="111" t="s">
        <v>1030</v>
      </c>
      <c r="B454" s="85" t="s">
        <v>1031</v>
      </c>
      <c r="C454" s="85" t="s">
        <v>44</v>
      </c>
      <c r="D454" s="85" t="s">
        <v>1032</v>
      </c>
      <c r="E454" s="87" t="s">
        <v>46</v>
      </c>
      <c r="F454" s="142">
        <v>2</v>
      </c>
      <c r="G454" s="141">
        <v>28.11</v>
      </c>
      <c r="H454" s="141">
        <f>TRUNC(TRUNC(G454 * J7, 2) + G454, 2)</f>
        <v>35.479999999999997</v>
      </c>
      <c r="I454" s="141">
        <f t="shared" si="6"/>
        <v>70.959999999999994</v>
      </c>
      <c r="J454" s="151">
        <f>I454 / J738</f>
        <v>4.4068421515594488E-5</v>
      </c>
    </row>
    <row r="455" spans="1:10" ht="51.95" customHeight="1">
      <c r="A455" s="111" t="s">
        <v>1033</v>
      </c>
      <c r="B455" s="85" t="s">
        <v>1034</v>
      </c>
      <c r="C455" s="85" t="s">
        <v>44</v>
      </c>
      <c r="D455" s="85" t="s">
        <v>1035</v>
      </c>
      <c r="E455" s="87" t="s">
        <v>46</v>
      </c>
      <c r="F455" s="142">
        <v>5</v>
      </c>
      <c r="G455" s="141">
        <v>19.88</v>
      </c>
      <c r="H455" s="141">
        <f>TRUNC(TRUNC(G455 * J7, 2) + G455, 2)</f>
        <v>25.09</v>
      </c>
      <c r="I455" s="141">
        <f t="shared" si="6"/>
        <v>125.45</v>
      </c>
      <c r="J455" s="151">
        <f>I455 / J738</f>
        <v>7.7908448127555368E-5</v>
      </c>
    </row>
    <row r="456" spans="1:10" ht="78" customHeight="1">
      <c r="A456" s="111" t="s">
        <v>1036</v>
      </c>
      <c r="B456" s="85" t="s">
        <v>1037</v>
      </c>
      <c r="C456" s="85" t="s">
        <v>44</v>
      </c>
      <c r="D456" s="85" t="s">
        <v>1038</v>
      </c>
      <c r="E456" s="87" t="s">
        <v>46</v>
      </c>
      <c r="F456" s="142">
        <v>9</v>
      </c>
      <c r="G456" s="141">
        <v>28.6</v>
      </c>
      <c r="H456" s="141">
        <f>TRUNC(TRUNC(G456 * J7, 2) + G456, 2)</f>
        <v>36.1</v>
      </c>
      <c r="I456" s="141">
        <f t="shared" si="6"/>
        <v>324.89999999999998</v>
      </c>
      <c r="J456" s="151">
        <f>I456 / J738</f>
        <v>2.0177325465637895E-4</v>
      </c>
    </row>
    <row r="457" spans="1:10" ht="51.95" customHeight="1">
      <c r="A457" s="111" t="s">
        <v>1039</v>
      </c>
      <c r="B457" s="85" t="s">
        <v>1040</v>
      </c>
      <c r="C457" s="85" t="s">
        <v>44</v>
      </c>
      <c r="D457" s="85" t="s">
        <v>1041</v>
      </c>
      <c r="E457" s="87" t="s">
        <v>46</v>
      </c>
      <c r="F457" s="142">
        <v>4</v>
      </c>
      <c r="G457" s="141">
        <v>9.2799999999999994</v>
      </c>
      <c r="H457" s="141">
        <f>TRUNC(TRUNC(G457 * J7, 2) + G457, 2)</f>
        <v>11.71</v>
      </c>
      <c r="I457" s="141">
        <f t="shared" ref="I457:I520" si="7">TRUNC(F457 * H457,2)</f>
        <v>46.84</v>
      </c>
      <c r="J457" s="151">
        <f>I457 / J738</f>
        <v>2.9089132804262208E-5</v>
      </c>
    </row>
    <row r="458" spans="1:10" ht="51.95" customHeight="1">
      <c r="A458" s="111" t="s">
        <v>1042</v>
      </c>
      <c r="B458" s="85" t="s">
        <v>1043</v>
      </c>
      <c r="C458" s="85" t="s">
        <v>44</v>
      </c>
      <c r="D458" s="85" t="s">
        <v>1044</v>
      </c>
      <c r="E458" s="87" t="s">
        <v>46</v>
      </c>
      <c r="F458" s="142">
        <v>80</v>
      </c>
      <c r="G458" s="141">
        <v>18.82</v>
      </c>
      <c r="H458" s="141">
        <f>TRUNC(TRUNC(G458 * J7, 2) + G458, 2)</f>
        <v>23.75</v>
      </c>
      <c r="I458" s="141">
        <f t="shared" si="7"/>
        <v>1900</v>
      </c>
      <c r="J458" s="151">
        <f>I458 / J738</f>
        <v>1.1799605535460758E-3</v>
      </c>
    </row>
    <row r="459" spans="1:10" ht="65.099999999999994" customHeight="1">
      <c r="A459" s="111" t="s">
        <v>1045</v>
      </c>
      <c r="B459" s="85" t="s">
        <v>1046</v>
      </c>
      <c r="C459" s="85" t="s">
        <v>44</v>
      </c>
      <c r="D459" s="85" t="s">
        <v>1047</v>
      </c>
      <c r="E459" s="87" t="s">
        <v>46</v>
      </c>
      <c r="F459" s="142">
        <v>16</v>
      </c>
      <c r="G459" s="141">
        <v>29.09</v>
      </c>
      <c r="H459" s="141">
        <f>TRUNC(TRUNC(G459 * J7, 2) + G459, 2)</f>
        <v>36.72</v>
      </c>
      <c r="I459" s="141">
        <f t="shared" si="7"/>
        <v>587.52</v>
      </c>
      <c r="J459" s="151">
        <f>I459 / J738</f>
        <v>3.648686444312581E-4</v>
      </c>
    </row>
    <row r="460" spans="1:10" ht="51.95" customHeight="1">
      <c r="A460" s="111" t="s">
        <v>1048</v>
      </c>
      <c r="B460" s="85" t="s">
        <v>1049</v>
      </c>
      <c r="C460" s="85" t="s">
        <v>44</v>
      </c>
      <c r="D460" s="85" t="s">
        <v>1050</v>
      </c>
      <c r="E460" s="87" t="s">
        <v>46</v>
      </c>
      <c r="F460" s="142">
        <v>4</v>
      </c>
      <c r="G460" s="141">
        <v>20.03</v>
      </c>
      <c r="H460" s="141">
        <f>TRUNC(TRUNC(G460 * J7, 2) + G460, 2)</f>
        <v>25.28</v>
      </c>
      <c r="I460" s="141">
        <f t="shared" si="7"/>
        <v>101.12</v>
      </c>
      <c r="J460" s="151">
        <f>I460 / J738</f>
        <v>6.2798742723462733E-5</v>
      </c>
    </row>
    <row r="461" spans="1:10" ht="26.1" customHeight="1">
      <c r="A461" s="111" t="s">
        <v>1051</v>
      </c>
      <c r="B461" s="85" t="s">
        <v>1052</v>
      </c>
      <c r="C461" s="85" t="s">
        <v>18</v>
      </c>
      <c r="D461" s="85" t="s">
        <v>1053</v>
      </c>
      <c r="E461" s="87" t="s">
        <v>28</v>
      </c>
      <c r="F461" s="142">
        <v>4</v>
      </c>
      <c r="G461" s="141">
        <v>48.22</v>
      </c>
      <c r="H461" s="141">
        <f>TRUNC(TRUNC(G461 * J7, 2) + G461, 2)</f>
        <v>60.87</v>
      </c>
      <c r="I461" s="141">
        <f t="shared" si="7"/>
        <v>243.48</v>
      </c>
      <c r="J461" s="151">
        <f>I461 / J738</f>
        <v>1.5120883977757816E-4</v>
      </c>
    </row>
    <row r="462" spans="1:10" ht="51.95" customHeight="1">
      <c r="A462" s="111" t="s">
        <v>1054</v>
      </c>
      <c r="B462" s="85" t="s">
        <v>1055</v>
      </c>
      <c r="C462" s="85" t="s">
        <v>44</v>
      </c>
      <c r="D462" s="85" t="s">
        <v>1056</v>
      </c>
      <c r="E462" s="87" t="s">
        <v>46</v>
      </c>
      <c r="F462" s="142">
        <v>14</v>
      </c>
      <c r="G462" s="141">
        <v>203.72</v>
      </c>
      <c r="H462" s="141">
        <f>TRUNC(TRUNC(G462 * J7, 2) + G462, 2)</f>
        <v>257.17</v>
      </c>
      <c r="I462" s="141">
        <f t="shared" si="7"/>
        <v>3600.38</v>
      </c>
      <c r="J462" s="151">
        <f>I462 / J738</f>
        <v>2.2359507251453791E-3</v>
      </c>
    </row>
    <row r="463" spans="1:10" ht="51.95" customHeight="1">
      <c r="A463" s="111" t="s">
        <v>1057</v>
      </c>
      <c r="B463" s="85" t="s">
        <v>1058</v>
      </c>
      <c r="C463" s="85" t="s">
        <v>44</v>
      </c>
      <c r="D463" s="85" t="s">
        <v>1059</v>
      </c>
      <c r="E463" s="87" t="s">
        <v>46</v>
      </c>
      <c r="F463" s="142">
        <v>1</v>
      </c>
      <c r="G463" s="141">
        <v>192.56</v>
      </c>
      <c r="H463" s="141">
        <f>TRUNC(TRUNC(G463 * J7, 2) + G463, 2)</f>
        <v>243.08</v>
      </c>
      <c r="I463" s="141">
        <f t="shared" si="7"/>
        <v>243.08</v>
      </c>
      <c r="J463" s="151">
        <f>I463 / J738</f>
        <v>1.5096042702946323E-4</v>
      </c>
    </row>
    <row r="464" spans="1:10" ht="51.95" customHeight="1">
      <c r="A464" s="111" t="s">
        <v>1060</v>
      </c>
      <c r="B464" s="85" t="s">
        <v>1061</v>
      </c>
      <c r="C464" s="85" t="s">
        <v>44</v>
      </c>
      <c r="D464" s="85" t="s">
        <v>1062</v>
      </c>
      <c r="E464" s="87" t="s">
        <v>46</v>
      </c>
      <c r="F464" s="142">
        <v>59</v>
      </c>
      <c r="G464" s="141">
        <v>219.28</v>
      </c>
      <c r="H464" s="141">
        <f>TRUNC(TRUNC(G464 * J7, 2) + G464, 2)</f>
        <v>276.81</v>
      </c>
      <c r="I464" s="141">
        <f t="shared" si="7"/>
        <v>16331.79</v>
      </c>
      <c r="J464" s="151">
        <f>I464 / J738</f>
        <v>1.0142562088841192E-2</v>
      </c>
    </row>
    <row r="465" spans="1:10" ht="39" customHeight="1">
      <c r="A465" s="111" t="s">
        <v>1063</v>
      </c>
      <c r="B465" s="85" t="s">
        <v>1064</v>
      </c>
      <c r="C465" s="85" t="s">
        <v>18</v>
      </c>
      <c r="D465" s="85" t="s">
        <v>1065</v>
      </c>
      <c r="E465" s="87" t="s">
        <v>28</v>
      </c>
      <c r="F465" s="142">
        <v>2</v>
      </c>
      <c r="G465" s="141">
        <v>35.880000000000003</v>
      </c>
      <c r="H465" s="141">
        <f>TRUNC(TRUNC(G465 * J7, 2) + G465, 2)</f>
        <v>45.29</v>
      </c>
      <c r="I465" s="141">
        <f t="shared" si="7"/>
        <v>90.58</v>
      </c>
      <c r="J465" s="151">
        <f>I465 / J738</f>
        <v>5.6253066810633447E-5</v>
      </c>
    </row>
    <row r="466" spans="1:10" ht="26.1" customHeight="1">
      <c r="A466" s="111" t="s">
        <v>1066</v>
      </c>
      <c r="B466" s="85" t="s">
        <v>1067</v>
      </c>
      <c r="C466" s="85" t="s">
        <v>18</v>
      </c>
      <c r="D466" s="85" t="s">
        <v>1068</v>
      </c>
      <c r="E466" s="87" t="s">
        <v>28</v>
      </c>
      <c r="F466" s="142">
        <v>4</v>
      </c>
      <c r="G466" s="141">
        <v>1492.4</v>
      </c>
      <c r="H466" s="141">
        <f>TRUNC(TRUNC(G466 * J7, 2) + G466, 2)</f>
        <v>1884</v>
      </c>
      <c r="I466" s="141">
        <f t="shared" si="7"/>
        <v>7536</v>
      </c>
      <c r="J466" s="151">
        <f>I466 / J738</f>
        <v>4.6800961744859091E-3</v>
      </c>
    </row>
    <row r="467" spans="1:10" ht="26.1" customHeight="1">
      <c r="A467" s="111" t="s">
        <v>1069</v>
      </c>
      <c r="B467" s="85" t="s">
        <v>1070</v>
      </c>
      <c r="C467" s="85" t="s">
        <v>44</v>
      </c>
      <c r="D467" s="85" t="s">
        <v>1071</v>
      </c>
      <c r="E467" s="87" t="s">
        <v>46</v>
      </c>
      <c r="F467" s="142">
        <v>2</v>
      </c>
      <c r="G467" s="141">
        <v>34.93</v>
      </c>
      <c r="H467" s="141">
        <f>TRUNC(TRUNC(G467 * J7, 2) + G467, 2)</f>
        <v>44.09</v>
      </c>
      <c r="I467" s="141">
        <f t="shared" si="7"/>
        <v>88.18</v>
      </c>
      <c r="J467" s="151">
        <f>I467 / J738</f>
        <v>5.4762590321943666E-5</v>
      </c>
    </row>
    <row r="468" spans="1:10" ht="39" customHeight="1">
      <c r="A468" s="111" t="s">
        <v>1072</v>
      </c>
      <c r="B468" s="85" t="s">
        <v>1073</v>
      </c>
      <c r="C468" s="85" t="s">
        <v>18</v>
      </c>
      <c r="D468" s="85" t="s">
        <v>1074</v>
      </c>
      <c r="E468" s="87" t="s">
        <v>28</v>
      </c>
      <c r="F468" s="142">
        <v>2</v>
      </c>
      <c r="G468" s="141">
        <v>562.61</v>
      </c>
      <c r="H468" s="141">
        <f>TRUNC(TRUNC(G468 * J7, 2) + G468, 2)</f>
        <v>710.23</v>
      </c>
      <c r="I468" s="141">
        <f t="shared" si="7"/>
        <v>1420.46</v>
      </c>
      <c r="J468" s="151">
        <f>I468 / J738</f>
        <v>8.8215093046845202E-4</v>
      </c>
    </row>
    <row r="469" spans="1:10" ht="24" customHeight="1">
      <c r="A469" s="147" t="s">
        <v>1075</v>
      </c>
      <c r="B469" s="146" t="s">
        <v>11</v>
      </c>
      <c r="C469" s="146"/>
      <c r="D469" s="146" t="s">
        <v>1076</v>
      </c>
      <c r="E469" s="145"/>
      <c r="F469" s="144">
        <v>1</v>
      </c>
      <c r="G469" s="143" t="s">
        <v>13</v>
      </c>
      <c r="H469" s="143">
        <f>I470</f>
        <v>24824.28</v>
      </c>
      <c r="I469" s="143">
        <f t="shared" si="7"/>
        <v>24824.28</v>
      </c>
      <c r="J469" s="150">
        <f>I469 / J738</f>
        <v>1.5416669036938304E-2</v>
      </c>
    </row>
    <row r="470" spans="1:10" ht="24" customHeight="1">
      <c r="A470" s="147" t="s">
        <v>1077</v>
      </c>
      <c r="B470" s="146" t="s">
        <v>11</v>
      </c>
      <c r="C470" s="146"/>
      <c r="D470" s="146" t="s">
        <v>1076</v>
      </c>
      <c r="E470" s="145"/>
      <c r="F470" s="144">
        <v>1</v>
      </c>
      <c r="G470" s="143" t="s">
        <v>13</v>
      </c>
      <c r="H470" s="143">
        <f>I471 + I472 + I473 + I474 + I475 + I476 + I477 + I478</f>
        <v>24824.28</v>
      </c>
      <c r="I470" s="143">
        <f t="shared" si="7"/>
        <v>24824.28</v>
      </c>
      <c r="J470" s="150">
        <f>I470 / J738</f>
        <v>1.5416669036938304E-2</v>
      </c>
    </row>
    <row r="471" spans="1:10" ht="39" customHeight="1">
      <c r="A471" s="111" t="s">
        <v>1078</v>
      </c>
      <c r="B471" s="85" t="s">
        <v>1079</v>
      </c>
      <c r="C471" s="85" t="s">
        <v>44</v>
      </c>
      <c r="D471" s="85" t="s">
        <v>1080</v>
      </c>
      <c r="E471" s="87" t="s">
        <v>78</v>
      </c>
      <c r="F471" s="142">
        <v>3364</v>
      </c>
      <c r="G471" s="141">
        <v>2.82</v>
      </c>
      <c r="H471" s="141">
        <f>TRUNC(TRUNC(G471 * J7, 2) + G471, 2)</f>
        <v>3.55</v>
      </c>
      <c r="I471" s="141">
        <f t="shared" si="7"/>
        <v>11942.2</v>
      </c>
      <c r="J471" s="151">
        <f>I471 / J738</f>
        <v>7.4164868013462878E-3</v>
      </c>
    </row>
    <row r="472" spans="1:10" ht="39" customHeight="1">
      <c r="A472" s="111" t="s">
        <v>1081</v>
      </c>
      <c r="B472" s="85" t="s">
        <v>1082</v>
      </c>
      <c r="C472" s="85" t="s">
        <v>44</v>
      </c>
      <c r="D472" s="85" t="s">
        <v>1083</v>
      </c>
      <c r="E472" s="87" t="s">
        <v>78</v>
      </c>
      <c r="F472" s="142">
        <v>215</v>
      </c>
      <c r="G472" s="141">
        <v>4.22</v>
      </c>
      <c r="H472" s="141">
        <f>TRUNC(TRUNC(G472 * J7, 2) + G472, 2)</f>
        <v>5.32</v>
      </c>
      <c r="I472" s="141">
        <f t="shared" si="7"/>
        <v>1143.8</v>
      </c>
      <c r="J472" s="151">
        <f>I472 / J738</f>
        <v>7.1033625323473765E-4</v>
      </c>
    </row>
    <row r="473" spans="1:10" ht="39" customHeight="1">
      <c r="A473" s="111" t="s">
        <v>1084</v>
      </c>
      <c r="B473" s="85" t="s">
        <v>1085</v>
      </c>
      <c r="C473" s="85" t="s">
        <v>44</v>
      </c>
      <c r="D473" s="85" t="s">
        <v>1086</v>
      </c>
      <c r="E473" s="87" t="s">
        <v>78</v>
      </c>
      <c r="F473" s="142">
        <v>42</v>
      </c>
      <c r="G473" s="141">
        <v>5.58</v>
      </c>
      <c r="H473" s="141">
        <f>TRUNC(TRUNC(G473 * J7, 2) + G473, 2)</f>
        <v>7.04</v>
      </c>
      <c r="I473" s="141">
        <f t="shared" si="7"/>
        <v>295.68</v>
      </c>
      <c r="J473" s="151">
        <f>I473 / J738</f>
        <v>1.8362670340658089E-4</v>
      </c>
    </row>
    <row r="474" spans="1:10" ht="39" customHeight="1">
      <c r="A474" s="111" t="s">
        <v>1087</v>
      </c>
      <c r="B474" s="85" t="s">
        <v>1088</v>
      </c>
      <c r="C474" s="85" t="s">
        <v>44</v>
      </c>
      <c r="D474" s="85" t="s">
        <v>1089</v>
      </c>
      <c r="E474" s="87" t="s">
        <v>78</v>
      </c>
      <c r="F474" s="142">
        <v>740</v>
      </c>
      <c r="G474" s="141">
        <v>2.95</v>
      </c>
      <c r="H474" s="141">
        <f>TRUNC(TRUNC(G474 * J7, 2) + G474, 2)</f>
        <v>3.72</v>
      </c>
      <c r="I474" s="141">
        <f t="shared" si="7"/>
        <v>2752.8</v>
      </c>
      <c r="J474" s="151">
        <f>I474 / J738</f>
        <v>1.7095765325271777E-3</v>
      </c>
    </row>
    <row r="475" spans="1:10" ht="39" customHeight="1">
      <c r="A475" s="111" t="s">
        <v>1090</v>
      </c>
      <c r="B475" s="85" t="s">
        <v>1091</v>
      </c>
      <c r="C475" s="85" t="s">
        <v>44</v>
      </c>
      <c r="D475" s="85" t="s">
        <v>1092</v>
      </c>
      <c r="E475" s="87" t="s">
        <v>78</v>
      </c>
      <c r="F475" s="142">
        <v>200</v>
      </c>
      <c r="G475" s="141">
        <v>9.25</v>
      </c>
      <c r="H475" s="141">
        <f>TRUNC(TRUNC(G475 * J7, 2) + G475, 2)</f>
        <v>11.67</v>
      </c>
      <c r="I475" s="141">
        <f t="shared" si="7"/>
        <v>2334</v>
      </c>
      <c r="J475" s="151">
        <f>I475 / J738</f>
        <v>1.4494883852508109E-3</v>
      </c>
    </row>
    <row r="476" spans="1:10" ht="39" customHeight="1">
      <c r="A476" s="111" t="s">
        <v>1093</v>
      </c>
      <c r="B476" s="85" t="s">
        <v>1094</v>
      </c>
      <c r="C476" s="85" t="s">
        <v>44</v>
      </c>
      <c r="D476" s="85" t="s">
        <v>1095</v>
      </c>
      <c r="E476" s="87" t="s">
        <v>78</v>
      </c>
      <c r="F476" s="142">
        <v>78</v>
      </c>
      <c r="G476" s="141">
        <v>12.28</v>
      </c>
      <c r="H476" s="141">
        <f>TRUNC(TRUNC(G476 * J7, 2) + G476, 2)</f>
        <v>15.5</v>
      </c>
      <c r="I476" s="141">
        <f t="shared" si="7"/>
        <v>1209</v>
      </c>
      <c r="J476" s="151">
        <f>I476 / J738</f>
        <v>7.508275311774766E-4</v>
      </c>
    </row>
    <row r="477" spans="1:10" ht="39" customHeight="1">
      <c r="A477" s="111" t="s">
        <v>1096</v>
      </c>
      <c r="B477" s="85" t="s">
        <v>1097</v>
      </c>
      <c r="C477" s="85" t="s">
        <v>44</v>
      </c>
      <c r="D477" s="85" t="s">
        <v>1098</v>
      </c>
      <c r="E477" s="87" t="s">
        <v>78</v>
      </c>
      <c r="F477" s="142">
        <v>30</v>
      </c>
      <c r="G477" s="141">
        <v>24.21</v>
      </c>
      <c r="H477" s="141">
        <f>TRUNC(TRUNC(G477 * J7, 2) + G477, 2)</f>
        <v>30.56</v>
      </c>
      <c r="I477" s="141">
        <f t="shared" si="7"/>
        <v>916.8</v>
      </c>
      <c r="J477" s="151">
        <f>I477 / J738</f>
        <v>5.693620186794959E-4</v>
      </c>
    </row>
    <row r="478" spans="1:10" ht="39" customHeight="1">
      <c r="A478" s="111" t="s">
        <v>1099</v>
      </c>
      <c r="B478" s="85" t="s">
        <v>1100</v>
      </c>
      <c r="C478" s="85" t="s">
        <v>44</v>
      </c>
      <c r="D478" s="85" t="s">
        <v>1101</v>
      </c>
      <c r="E478" s="87" t="s">
        <v>78</v>
      </c>
      <c r="F478" s="142">
        <v>72</v>
      </c>
      <c r="G478" s="141">
        <v>46.54</v>
      </c>
      <c r="H478" s="141">
        <f>TRUNC(TRUNC(G478 * J7, 2) + G478, 2)</f>
        <v>58.75</v>
      </c>
      <c r="I478" s="141">
        <f t="shared" si="7"/>
        <v>4230</v>
      </c>
      <c r="J478" s="151">
        <f>I478 / J738</f>
        <v>2.6269648113157371E-3</v>
      </c>
    </row>
    <row r="479" spans="1:10" ht="24" customHeight="1">
      <c r="A479" s="147" t="s">
        <v>1102</v>
      </c>
      <c r="B479" s="146" t="s">
        <v>11</v>
      </c>
      <c r="C479" s="146"/>
      <c r="D479" s="146" t="s">
        <v>1103</v>
      </c>
      <c r="E479" s="145"/>
      <c r="F479" s="144">
        <v>1</v>
      </c>
      <c r="G479" s="143" t="s">
        <v>13</v>
      </c>
      <c r="H479" s="143">
        <f>I480 + I489 + I501 + I508</f>
        <v>9742.9500000000007</v>
      </c>
      <c r="I479" s="143">
        <f t="shared" si="7"/>
        <v>9742.9500000000007</v>
      </c>
      <c r="J479" s="150">
        <f>I479 / J738</f>
        <v>6.0506824606167053E-3</v>
      </c>
    </row>
    <row r="480" spans="1:10" ht="24" customHeight="1">
      <c r="A480" s="147" t="s">
        <v>1104</v>
      </c>
      <c r="B480" s="146" t="s">
        <v>11</v>
      </c>
      <c r="C480" s="146"/>
      <c r="D480" s="146" t="s">
        <v>1105</v>
      </c>
      <c r="E480" s="145"/>
      <c r="F480" s="144">
        <v>1</v>
      </c>
      <c r="G480" s="143" t="s">
        <v>13</v>
      </c>
      <c r="H480" s="143">
        <f>I481 + I482 + I483 + I484 + I485 + I486 + I487 + I488</f>
        <v>2618.44</v>
      </c>
      <c r="I480" s="143">
        <f t="shared" si="7"/>
        <v>2618.44</v>
      </c>
      <c r="J480" s="150">
        <f>I480 / J738</f>
        <v>1.6261346904353614E-3</v>
      </c>
    </row>
    <row r="481" spans="1:10" ht="26.1" customHeight="1">
      <c r="A481" s="111" t="s">
        <v>1106</v>
      </c>
      <c r="B481" s="85" t="s">
        <v>1107</v>
      </c>
      <c r="C481" s="85" t="s">
        <v>44</v>
      </c>
      <c r="D481" s="85" t="s">
        <v>1108</v>
      </c>
      <c r="E481" s="87" t="s">
        <v>46</v>
      </c>
      <c r="F481" s="142">
        <v>1</v>
      </c>
      <c r="G481" s="141">
        <v>811.16</v>
      </c>
      <c r="H481" s="141">
        <f>TRUNC(TRUNC(G481 * J7, 2) + G481, 2)</f>
        <v>1024</v>
      </c>
      <c r="I481" s="141">
        <f t="shared" si="7"/>
        <v>1024</v>
      </c>
      <c r="J481" s="151">
        <f>I481 / J738</f>
        <v>6.3593663517430609E-4</v>
      </c>
    </row>
    <row r="482" spans="1:10" ht="26.1" customHeight="1">
      <c r="A482" s="111" t="s">
        <v>1109</v>
      </c>
      <c r="B482" s="85" t="s">
        <v>1110</v>
      </c>
      <c r="C482" s="85" t="s">
        <v>18</v>
      </c>
      <c r="D482" s="85" t="s">
        <v>1111</v>
      </c>
      <c r="E482" s="87" t="s">
        <v>28</v>
      </c>
      <c r="F482" s="142">
        <v>4</v>
      </c>
      <c r="G482" s="141">
        <v>88.45</v>
      </c>
      <c r="H482" s="141">
        <f>TRUNC(TRUNC(G482 * J7, 2) + G482, 2)</f>
        <v>111.65</v>
      </c>
      <c r="I482" s="141">
        <f t="shared" si="7"/>
        <v>446.6</v>
      </c>
      <c r="J482" s="151">
        <f>I482 / J738</f>
        <v>2.7735283327035655E-4</v>
      </c>
    </row>
    <row r="483" spans="1:10" ht="39" customHeight="1">
      <c r="A483" s="111" t="s">
        <v>1112</v>
      </c>
      <c r="B483" s="85" t="s">
        <v>1113</v>
      </c>
      <c r="C483" s="85" t="s">
        <v>44</v>
      </c>
      <c r="D483" s="85" t="s">
        <v>1114</v>
      </c>
      <c r="E483" s="87" t="s">
        <v>46</v>
      </c>
      <c r="F483" s="142">
        <v>4</v>
      </c>
      <c r="G483" s="141">
        <v>9.68</v>
      </c>
      <c r="H483" s="141">
        <f>TRUNC(TRUNC(G483 * J7, 2) + G483, 2)</f>
        <v>12.22</v>
      </c>
      <c r="I483" s="141">
        <f t="shared" si="7"/>
        <v>48.88</v>
      </c>
      <c r="J483" s="151">
        <f>I483 / J738</f>
        <v>3.0356037819648521E-5</v>
      </c>
    </row>
    <row r="484" spans="1:10" ht="39" customHeight="1">
      <c r="A484" s="111" t="s">
        <v>1115</v>
      </c>
      <c r="B484" s="85" t="s">
        <v>1116</v>
      </c>
      <c r="C484" s="85" t="s">
        <v>44</v>
      </c>
      <c r="D484" s="85" t="s">
        <v>1117</v>
      </c>
      <c r="E484" s="87" t="s">
        <v>46</v>
      </c>
      <c r="F484" s="142">
        <v>1</v>
      </c>
      <c r="G484" s="141">
        <v>29.81</v>
      </c>
      <c r="H484" s="141">
        <f>TRUNC(TRUNC(G484 * J7, 2) + G484, 2)</f>
        <v>37.630000000000003</v>
      </c>
      <c r="I484" s="141">
        <f t="shared" si="7"/>
        <v>37.630000000000003</v>
      </c>
      <c r="J484" s="151">
        <f>I484 / J738</f>
        <v>2.3369429278915176E-5</v>
      </c>
    </row>
    <row r="485" spans="1:10" ht="39" customHeight="1">
      <c r="A485" s="111" t="s">
        <v>1118</v>
      </c>
      <c r="B485" s="85" t="s">
        <v>1119</v>
      </c>
      <c r="C485" s="85" t="s">
        <v>44</v>
      </c>
      <c r="D485" s="85" t="s">
        <v>1120</v>
      </c>
      <c r="E485" s="87" t="s">
        <v>46</v>
      </c>
      <c r="F485" s="142">
        <v>9</v>
      </c>
      <c r="G485" s="141">
        <v>9.68</v>
      </c>
      <c r="H485" s="141">
        <f>TRUNC(TRUNC(G485 * J7, 2) + G485, 2)</f>
        <v>12.22</v>
      </c>
      <c r="I485" s="141">
        <f t="shared" si="7"/>
        <v>109.98</v>
      </c>
      <c r="J485" s="151">
        <f>I485 / J738</f>
        <v>6.8301085094209167E-5</v>
      </c>
    </row>
    <row r="486" spans="1:10" ht="39" customHeight="1">
      <c r="A486" s="111" t="s">
        <v>1121</v>
      </c>
      <c r="B486" s="85" t="s">
        <v>1122</v>
      </c>
      <c r="C486" s="85" t="s">
        <v>44</v>
      </c>
      <c r="D486" s="85" t="s">
        <v>1123</v>
      </c>
      <c r="E486" s="87" t="s">
        <v>46</v>
      </c>
      <c r="F486" s="142">
        <v>2</v>
      </c>
      <c r="G486" s="141">
        <v>29.81</v>
      </c>
      <c r="H486" s="141">
        <f>TRUNC(TRUNC(G486 * J7, 2) + G486, 2)</f>
        <v>37.630000000000003</v>
      </c>
      <c r="I486" s="141">
        <f t="shared" si="7"/>
        <v>75.260000000000005</v>
      </c>
      <c r="J486" s="151">
        <f>I486 / J738</f>
        <v>4.6738858557830352E-5</v>
      </c>
    </row>
    <row r="487" spans="1:10" ht="39" customHeight="1">
      <c r="A487" s="111" t="s">
        <v>1124</v>
      </c>
      <c r="B487" s="85" t="s">
        <v>1125</v>
      </c>
      <c r="C487" s="85" t="s">
        <v>44</v>
      </c>
      <c r="D487" s="85" t="s">
        <v>1126</v>
      </c>
      <c r="E487" s="87" t="s">
        <v>46</v>
      </c>
      <c r="F487" s="142">
        <v>1</v>
      </c>
      <c r="G487" s="141">
        <v>55.32</v>
      </c>
      <c r="H487" s="141">
        <f>TRUNC(TRUNC(G487 * J7, 2) + G487, 2)</f>
        <v>69.83</v>
      </c>
      <c r="I487" s="141">
        <f t="shared" si="7"/>
        <v>69.83</v>
      </c>
      <c r="J487" s="151">
        <f>I487 / J738</f>
        <v>4.336665550216972E-5</v>
      </c>
    </row>
    <row r="488" spans="1:10" ht="51.95" customHeight="1">
      <c r="A488" s="111" t="s">
        <v>1127</v>
      </c>
      <c r="B488" s="85" t="s">
        <v>1128</v>
      </c>
      <c r="C488" s="85" t="s">
        <v>44</v>
      </c>
      <c r="D488" s="85" t="s">
        <v>1129</v>
      </c>
      <c r="E488" s="87" t="s">
        <v>46</v>
      </c>
      <c r="F488" s="142">
        <v>7</v>
      </c>
      <c r="G488" s="141">
        <v>91.24</v>
      </c>
      <c r="H488" s="141">
        <f>TRUNC(TRUNC(G488 * J7, 2) + G488, 2)</f>
        <v>115.18</v>
      </c>
      <c r="I488" s="141">
        <f t="shared" si="7"/>
        <v>806.26</v>
      </c>
      <c r="J488" s="151">
        <f>I488 / J738</f>
        <v>5.0071315573792577E-4</v>
      </c>
    </row>
    <row r="489" spans="1:10" ht="24" customHeight="1">
      <c r="A489" s="147" t="s">
        <v>1130</v>
      </c>
      <c r="B489" s="146" t="s">
        <v>11</v>
      </c>
      <c r="C489" s="146"/>
      <c r="D489" s="146" t="s">
        <v>1131</v>
      </c>
      <c r="E489" s="145"/>
      <c r="F489" s="144">
        <v>1</v>
      </c>
      <c r="G489" s="143" t="s">
        <v>13</v>
      </c>
      <c r="H489" s="143">
        <f>I490 + I491 + I492 + I493 + I494 + I495 + I496 + I497 + I498 + I499 + I500</f>
        <v>3097.03</v>
      </c>
      <c r="I489" s="143">
        <f t="shared" si="7"/>
        <v>3097.03</v>
      </c>
      <c r="J489" s="150">
        <f>I489 / J738</f>
        <v>1.9233543332362122E-3</v>
      </c>
    </row>
    <row r="490" spans="1:10" ht="26.1" customHeight="1">
      <c r="A490" s="111" t="s">
        <v>1132</v>
      </c>
      <c r="B490" s="85" t="s">
        <v>1107</v>
      </c>
      <c r="C490" s="85" t="s">
        <v>44</v>
      </c>
      <c r="D490" s="85" t="s">
        <v>1108</v>
      </c>
      <c r="E490" s="87" t="s">
        <v>46</v>
      </c>
      <c r="F490" s="142">
        <v>1</v>
      </c>
      <c r="G490" s="141">
        <v>811.16</v>
      </c>
      <c r="H490" s="141">
        <f>TRUNC(TRUNC(G490 * J7, 2) + G490, 2)</f>
        <v>1024</v>
      </c>
      <c r="I490" s="141">
        <f t="shared" si="7"/>
        <v>1024</v>
      </c>
      <c r="J490" s="151">
        <f>I490 / J738</f>
        <v>6.3593663517430609E-4</v>
      </c>
    </row>
    <row r="491" spans="1:10" ht="26.1" customHeight="1">
      <c r="A491" s="111" t="s">
        <v>1133</v>
      </c>
      <c r="B491" s="85" t="s">
        <v>1110</v>
      </c>
      <c r="C491" s="85" t="s">
        <v>18</v>
      </c>
      <c r="D491" s="85" t="s">
        <v>1111</v>
      </c>
      <c r="E491" s="87" t="s">
        <v>28</v>
      </c>
      <c r="F491" s="142">
        <v>4</v>
      </c>
      <c r="G491" s="141">
        <v>88.45</v>
      </c>
      <c r="H491" s="141">
        <f>TRUNC(TRUNC(G491 * J7, 2) + G491, 2)</f>
        <v>111.65</v>
      </c>
      <c r="I491" s="141">
        <f t="shared" si="7"/>
        <v>446.6</v>
      </c>
      <c r="J491" s="151">
        <f>I491 / J738</f>
        <v>2.7735283327035655E-4</v>
      </c>
    </row>
    <row r="492" spans="1:10" ht="39" customHeight="1">
      <c r="A492" s="111" t="s">
        <v>1134</v>
      </c>
      <c r="B492" s="85" t="s">
        <v>1113</v>
      </c>
      <c r="C492" s="85" t="s">
        <v>44</v>
      </c>
      <c r="D492" s="85" t="s">
        <v>1114</v>
      </c>
      <c r="E492" s="87" t="s">
        <v>46</v>
      </c>
      <c r="F492" s="142">
        <v>3</v>
      </c>
      <c r="G492" s="141">
        <v>9.68</v>
      </c>
      <c r="H492" s="141">
        <f>TRUNC(TRUNC(G492 * J7, 2) + G492, 2)</f>
        <v>12.22</v>
      </c>
      <c r="I492" s="141">
        <f t="shared" si="7"/>
        <v>36.659999999999997</v>
      </c>
      <c r="J492" s="151">
        <f>I492 / J738</f>
        <v>2.2767028364736386E-5</v>
      </c>
    </row>
    <row r="493" spans="1:10" ht="39" customHeight="1">
      <c r="A493" s="111" t="s">
        <v>1135</v>
      </c>
      <c r="B493" s="85" t="s">
        <v>1119</v>
      </c>
      <c r="C493" s="85" t="s">
        <v>44</v>
      </c>
      <c r="D493" s="85" t="s">
        <v>1120</v>
      </c>
      <c r="E493" s="87" t="s">
        <v>46</v>
      </c>
      <c r="F493" s="142">
        <v>5</v>
      </c>
      <c r="G493" s="141">
        <v>9.68</v>
      </c>
      <c r="H493" s="141">
        <f>TRUNC(TRUNC(G493 * J7, 2) + G493, 2)</f>
        <v>12.22</v>
      </c>
      <c r="I493" s="141">
        <f t="shared" si="7"/>
        <v>61.1</v>
      </c>
      <c r="J493" s="151">
        <f>I493 / J738</f>
        <v>3.7945047274560646E-5</v>
      </c>
    </row>
    <row r="494" spans="1:10" ht="39" customHeight="1">
      <c r="A494" s="111" t="s">
        <v>1136</v>
      </c>
      <c r="B494" s="85" t="s">
        <v>1116</v>
      </c>
      <c r="C494" s="85" t="s">
        <v>44</v>
      </c>
      <c r="D494" s="85" t="s">
        <v>1117</v>
      </c>
      <c r="E494" s="87" t="s">
        <v>46</v>
      </c>
      <c r="F494" s="142">
        <v>4</v>
      </c>
      <c r="G494" s="141">
        <v>29.81</v>
      </c>
      <c r="H494" s="141">
        <f>TRUNC(TRUNC(G494 * J7, 2) + G494, 2)</f>
        <v>37.630000000000003</v>
      </c>
      <c r="I494" s="141">
        <f t="shared" si="7"/>
        <v>150.52000000000001</v>
      </c>
      <c r="J494" s="151">
        <f>I494 / J738</f>
        <v>9.3477717115660703E-5</v>
      </c>
    </row>
    <row r="495" spans="1:10" ht="39" customHeight="1">
      <c r="A495" s="111" t="s">
        <v>1137</v>
      </c>
      <c r="B495" s="85" t="s">
        <v>1122</v>
      </c>
      <c r="C495" s="85" t="s">
        <v>44</v>
      </c>
      <c r="D495" s="85" t="s">
        <v>1123</v>
      </c>
      <c r="E495" s="87" t="s">
        <v>46</v>
      </c>
      <c r="F495" s="142">
        <v>1</v>
      </c>
      <c r="G495" s="141">
        <v>29.81</v>
      </c>
      <c r="H495" s="141">
        <f>TRUNC(TRUNC(G495 * J7, 2) + G495, 2)</f>
        <v>37.630000000000003</v>
      </c>
      <c r="I495" s="141">
        <f t="shared" si="7"/>
        <v>37.630000000000003</v>
      </c>
      <c r="J495" s="151">
        <f>I495 / J738</f>
        <v>2.3369429278915176E-5</v>
      </c>
    </row>
    <row r="496" spans="1:10" ht="39" customHeight="1">
      <c r="A496" s="111" t="s">
        <v>1138</v>
      </c>
      <c r="B496" s="85" t="s">
        <v>1139</v>
      </c>
      <c r="C496" s="85" t="s">
        <v>44</v>
      </c>
      <c r="D496" s="85" t="s">
        <v>1140</v>
      </c>
      <c r="E496" s="87" t="s">
        <v>46</v>
      </c>
      <c r="F496" s="142">
        <v>1</v>
      </c>
      <c r="G496" s="141">
        <v>29.81</v>
      </c>
      <c r="H496" s="141">
        <f>TRUNC(TRUNC(G496 * J7, 2) + G496, 2)</f>
        <v>37.630000000000003</v>
      </c>
      <c r="I496" s="141">
        <f t="shared" si="7"/>
        <v>37.630000000000003</v>
      </c>
      <c r="J496" s="151">
        <f>I496 / J738</f>
        <v>2.3369429278915176E-5</v>
      </c>
    </row>
    <row r="497" spans="1:10" ht="39" customHeight="1">
      <c r="A497" s="111" t="s">
        <v>1141</v>
      </c>
      <c r="B497" s="85" t="s">
        <v>1142</v>
      </c>
      <c r="C497" s="85" t="s">
        <v>44</v>
      </c>
      <c r="D497" s="85" t="s">
        <v>1143</v>
      </c>
      <c r="E497" s="87" t="s">
        <v>46</v>
      </c>
      <c r="F497" s="142">
        <v>2</v>
      </c>
      <c r="G497" s="141">
        <v>30.7</v>
      </c>
      <c r="H497" s="141">
        <f>TRUNC(TRUNC(G497 * J7, 2) + G497, 2)</f>
        <v>38.75</v>
      </c>
      <c r="I497" s="141">
        <f t="shared" si="7"/>
        <v>77.5</v>
      </c>
      <c r="J497" s="151">
        <f>I497 / J738</f>
        <v>4.8129969947274143E-5</v>
      </c>
    </row>
    <row r="498" spans="1:10" ht="39" customHeight="1">
      <c r="A498" s="111" t="s">
        <v>1144</v>
      </c>
      <c r="B498" s="85" t="s">
        <v>1145</v>
      </c>
      <c r="C498" s="85" t="s">
        <v>44</v>
      </c>
      <c r="D498" s="85" t="s">
        <v>1146</v>
      </c>
      <c r="E498" s="87" t="s">
        <v>46</v>
      </c>
      <c r="F498" s="142">
        <v>1</v>
      </c>
      <c r="G498" s="141">
        <v>144.22999999999999</v>
      </c>
      <c r="H498" s="141">
        <f>TRUNC(TRUNC(G498 * J7, 2) + G498, 2)</f>
        <v>182.07</v>
      </c>
      <c r="I498" s="141">
        <f t="shared" si="7"/>
        <v>182.07</v>
      </c>
      <c r="J498" s="151">
        <f>I498 / J738</f>
        <v>1.1307127262322842E-4</v>
      </c>
    </row>
    <row r="499" spans="1:10" ht="51.95" customHeight="1">
      <c r="A499" s="111" t="s">
        <v>1147</v>
      </c>
      <c r="B499" s="85" t="s">
        <v>1128</v>
      </c>
      <c r="C499" s="85" t="s">
        <v>44</v>
      </c>
      <c r="D499" s="85" t="s">
        <v>1129</v>
      </c>
      <c r="E499" s="87" t="s">
        <v>46</v>
      </c>
      <c r="F499" s="142">
        <v>7</v>
      </c>
      <c r="G499" s="141">
        <v>91.24</v>
      </c>
      <c r="H499" s="141">
        <f>TRUNC(TRUNC(G499 * J7, 2) + G499, 2)</f>
        <v>115.18</v>
      </c>
      <c r="I499" s="141">
        <f t="shared" si="7"/>
        <v>806.26</v>
      </c>
      <c r="J499" s="151">
        <f>I499 / J738</f>
        <v>5.0071315573792577E-4</v>
      </c>
    </row>
    <row r="500" spans="1:10" ht="51.95" customHeight="1">
      <c r="A500" s="111" t="s">
        <v>1148</v>
      </c>
      <c r="B500" s="85" t="s">
        <v>1149</v>
      </c>
      <c r="C500" s="85" t="s">
        <v>44</v>
      </c>
      <c r="D500" s="85" t="s">
        <v>1150</v>
      </c>
      <c r="E500" s="87" t="s">
        <v>46</v>
      </c>
      <c r="F500" s="142">
        <v>2</v>
      </c>
      <c r="G500" s="141">
        <v>93.9</v>
      </c>
      <c r="H500" s="141">
        <f>TRUNC(TRUNC(G500 * J7, 2) + G500, 2)</f>
        <v>118.53</v>
      </c>
      <c r="I500" s="141">
        <f t="shared" si="7"/>
        <v>237.06</v>
      </c>
      <c r="J500" s="151">
        <f>I500 / J738</f>
        <v>1.4722181517033301E-4</v>
      </c>
    </row>
    <row r="501" spans="1:10" ht="24" customHeight="1">
      <c r="A501" s="147" t="s">
        <v>1151</v>
      </c>
      <c r="B501" s="146" t="s">
        <v>11</v>
      </c>
      <c r="C501" s="146"/>
      <c r="D501" s="146" t="s">
        <v>1152</v>
      </c>
      <c r="E501" s="145"/>
      <c r="F501" s="144">
        <v>1</v>
      </c>
      <c r="G501" s="143" t="s">
        <v>13</v>
      </c>
      <c r="H501" s="143">
        <f>I502 + I503 + I504 + I505 + I506 + I507</f>
        <v>1486.08</v>
      </c>
      <c r="I501" s="143">
        <f t="shared" si="7"/>
        <v>1486.08</v>
      </c>
      <c r="J501" s="150">
        <f>I501 / J738</f>
        <v>9.2290304179671169E-4</v>
      </c>
    </row>
    <row r="502" spans="1:10" ht="26.1" customHeight="1">
      <c r="A502" s="111" t="s">
        <v>1153</v>
      </c>
      <c r="B502" s="85" t="s">
        <v>1154</v>
      </c>
      <c r="C502" s="85" t="s">
        <v>44</v>
      </c>
      <c r="D502" s="85" t="s">
        <v>1155</v>
      </c>
      <c r="E502" s="87" t="s">
        <v>46</v>
      </c>
      <c r="F502" s="142">
        <v>1</v>
      </c>
      <c r="G502" s="141">
        <v>361.93</v>
      </c>
      <c r="H502" s="141">
        <f>TRUNC(TRUNC(G502 * J7, 2) + G502, 2)</f>
        <v>456.9</v>
      </c>
      <c r="I502" s="141">
        <f t="shared" si="7"/>
        <v>456.9</v>
      </c>
      <c r="J502" s="151">
        <f>I502 / J738</f>
        <v>2.8374946153431686E-4</v>
      </c>
    </row>
    <row r="503" spans="1:10" ht="26.1" customHeight="1">
      <c r="A503" s="111" t="s">
        <v>1156</v>
      </c>
      <c r="B503" s="85" t="s">
        <v>1110</v>
      </c>
      <c r="C503" s="85" t="s">
        <v>18</v>
      </c>
      <c r="D503" s="85" t="s">
        <v>1111</v>
      </c>
      <c r="E503" s="87" t="s">
        <v>28</v>
      </c>
      <c r="F503" s="142">
        <v>4</v>
      </c>
      <c r="G503" s="141">
        <v>88.45</v>
      </c>
      <c r="H503" s="141">
        <f>TRUNC(TRUNC(G503 * J7, 2) + G503, 2)</f>
        <v>111.65</v>
      </c>
      <c r="I503" s="141">
        <f t="shared" si="7"/>
        <v>446.6</v>
      </c>
      <c r="J503" s="151">
        <f>I503 / J738</f>
        <v>2.7735283327035655E-4</v>
      </c>
    </row>
    <row r="504" spans="1:10" ht="39" customHeight="1">
      <c r="A504" s="111" t="s">
        <v>1157</v>
      </c>
      <c r="B504" s="85" t="s">
        <v>1116</v>
      </c>
      <c r="C504" s="85" t="s">
        <v>44</v>
      </c>
      <c r="D504" s="85" t="s">
        <v>1117</v>
      </c>
      <c r="E504" s="87" t="s">
        <v>46</v>
      </c>
      <c r="F504" s="142">
        <v>3</v>
      </c>
      <c r="G504" s="141">
        <v>29.81</v>
      </c>
      <c r="H504" s="141">
        <f>TRUNC(TRUNC(G504 * J7, 2) + G504, 2)</f>
        <v>37.630000000000003</v>
      </c>
      <c r="I504" s="141">
        <f t="shared" si="7"/>
        <v>112.89</v>
      </c>
      <c r="J504" s="151">
        <f>I504 / J738</f>
        <v>7.0108287836745528E-5</v>
      </c>
    </row>
    <row r="505" spans="1:10" ht="39" customHeight="1">
      <c r="A505" s="111" t="s">
        <v>1158</v>
      </c>
      <c r="B505" s="85" t="s">
        <v>1122</v>
      </c>
      <c r="C505" s="85" t="s">
        <v>44</v>
      </c>
      <c r="D505" s="85" t="s">
        <v>1123</v>
      </c>
      <c r="E505" s="87" t="s">
        <v>46</v>
      </c>
      <c r="F505" s="142">
        <v>1</v>
      </c>
      <c r="G505" s="141">
        <v>29.81</v>
      </c>
      <c r="H505" s="141">
        <f>TRUNC(TRUNC(G505 * J7, 2) + G505, 2)</f>
        <v>37.630000000000003</v>
      </c>
      <c r="I505" s="141">
        <f t="shared" si="7"/>
        <v>37.630000000000003</v>
      </c>
      <c r="J505" s="151">
        <f>I505 / J738</f>
        <v>2.3369429278915176E-5</v>
      </c>
    </row>
    <row r="506" spans="1:10" ht="39" customHeight="1">
      <c r="A506" s="111" t="s">
        <v>1159</v>
      </c>
      <c r="B506" s="85" t="s">
        <v>1125</v>
      </c>
      <c r="C506" s="85" t="s">
        <v>44</v>
      </c>
      <c r="D506" s="85" t="s">
        <v>1126</v>
      </c>
      <c r="E506" s="87" t="s">
        <v>46</v>
      </c>
      <c r="F506" s="142">
        <v>2</v>
      </c>
      <c r="G506" s="141">
        <v>55.32</v>
      </c>
      <c r="H506" s="141">
        <f>TRUNC(TRUNC(G506 * J7, 2) + G506, 2)</f>
        <v>69.83</v>
      </c>
      <c r="I506" s="141">
        <f t="shared" si="7"/>
        <v>139.66</v>
      </c>
      <c r="J506" s="151">
        <f>I506 / J738</f>
        <v>8.673331100433944E-5</v>
      </c>
    </row>
    <row r="507" spans="1:10" ht="39" customHeight="1">
      <c r="A507" s="111" t="s">
        <v>1160</v>
      </c>
      <c r="B507" s="85" t="s">
        <v>1161</v>
      </c>
      <c r="C507" s="85" t="s">
        <v>44</v>
      </c>
      <c r="D507" s="85" t="s">
        <v>1162</v>
      </c>
      <c r="E507" s="87" t="s">
        <v>46</v>
      </c>
      <c r="F507" s="142">
        <v>1</v>
      </c>
      <c r="G507" s="141">
        <v>231.63</v>
      </c>
      <c r="H507" s="141">
        <f>TRUNC(TRUNC(G507 * J7, 2) + G507, 2)</f>
        <v>292.39999999999998</v>
      </c>
      <c r="I507" s="141">
        <f t="shared" si="7"/>
        <v>292.39999999999998</v>
      </c>
      <c r="J507" s="151">
        <f>I507 / J738</f>
        <v>1.8158971887203816E-4</v>
      </c>
    </row>
    <row r="508" spans="1:10" ht="24" customHeight="1">
      <c r="A508" s="147" t="s">
        <v>1163</v>
      </c>
      <c r="B508" s="146" t="s">
        <v>11</v>
      </c>
      <c r="C508" s="146"/>
      <c r="D508" s="146" t="s">
        <v>1164</v>
      </c>
      <c r="E508" s="145"/>
      <c r="F508" s="144">
        <v>1</v>
      </c>
      <c r="G508" s="143" t="s">
        <v>13</v>
      </c>
      <c r="H508" s="143">
        <f>I509 + I510 + I511 + I512 + I513 + I514</f>
        <v>2541.3999999999996</v>
      </c>
      <c r="I508" s="143">
        <f t="shared" si="7"/>
        <v>2541.4</v>
      </c>
      <c r="J508" s="150">
        <f>I508 / J738</f>
        <v>1.5782903951484196E-3</v>
      </c>
    </row>
    <row r="509" spans="1:10" ht="26.1" customHeight="1">
      <c r="A509" s="111" t="s">
        <v>1165</v>
      </c>
      <c r="B509" s="85" t="s">
        <v>1166</v>
      </c>
      <c r="C509" s="85" t="s">
        <v>18</v>
      </c>
      <c r="D509" s="85" t="s">
        <v>1167</v>
      </c>
      <c r="E509" s="87" t="s">
        <v>28</v>
      </c>
      <c r="F509" s="142">
        <v>1</v>
      </c>
      <c r="G509" s="141">
        <v>361.93</v>
      </c>
      <c r="H509" s="141">
        <f>TRUNC(TRUNC(G509 * J7, 2) + G509, 2)</f>
        <v>456.9</v>
      </c>
      <c r="I509" s="141">
        <f t="shared" si="7"/>
        <v>456.9</v>
      </c>
      <c r="J509" s="151">
        <f>I509 / J738</f>
        <v>2.8374946153431686E-4</v>
      </c>
    </row>
    <row r="510" spans="1:10" ht="26.1" customHeight="1">
      <c r="A510" s="111" t="s">
        <v>1168</v>
      </c>
      <c r="B510" s="85" t="s">
        <v>1169</v>
      </c>
      <c r="C510" s="85" t="s">
        <v>44</v>
      </c>
      <c r="D510" s="85" t="s">
        <v>1170</v>
      </c>
      <c r="E510" s="87" t="s">
        <v>46</v>
      </c>
      <c r="F510" s="142">
        <v>4</v>
      </c>
      <c r="G510" s="141">
        <v>230.12</v>
      </c>
      <c r="H510" s="141">
        <f>TRUNC(TRUNC(G510 * J7, 2) + G510, 2)</f>
        <v>290.5</v>
      </c>
      <c r="I510" s="141">
        <f t="shared" si="7"/>
        <v>1162</v>
      </c>
      <c r="J510" s="151">
        <f>I510 / J738</f>
        <v>7.2163903327396848E-4</v>
      </c>
    </row>
    <row r="511" spans="1:10" ht="39" customHeight="1">
      <c r="A511" s="111" t="s">
        <v>1171</v>
      </c>
      <c r="B511" s="85" t="s">
        <v>1145</v>
      </c>
      <c r="C511" s="85" t="s">
        <v>44</v>
      </c>
      <c r="D511" s="85" t="s">
        <v>1146</v>
      </c>
      <c r="E511" s="87" t="s">
        <v>46</v>
      </c>
      <c r="F511" s="142">
        <v>1</v>
      </c>
      <c r="G511" s="141">
        <v>144.22999999999999</v>
      </c>
      <c r="H511" s="141">
        <f>TRUNC(TRUNC(G511 * J7, 2) + G511, 2)</f>
        <v>182.07</v>
      </c>
      <c r="I511" s="141">
        <f t="shared" si="7"/>
        <v>182.07</v>
      </c>
      <c r="J511" s="151">
        <f>I511 / J738</f>
        <v>1.1307127262322842E-4</v>
      </c>
    </row>
    <row r="512" spans="1:10" ht="39" customHeight="1">
      <c r="A512" s="111" t="s">
        <v>1172</v>
      </c>
      <c r="B512" s="85" t="s">
        <v>1125</v>
      </c>
      <c r="C512" s="85" t="s">
        <v>44</v>
      </c>
      <c r="D512" s="85" t="s">
        <v>1126</v>
      </c>
      <c r="E512" s="87" t="s">
        <v>46</v>
      </c>
      <c r="F512" s="142">
        <v>1</v>
      </c>
      <c r="G512" s="141">
        <v>55.32</v>
      </c>
      <c r="H512" s="141">
        <f>TRUNC(TRUNC(G512 * J7, 2) + G512, 2)</f>
        <v>69.83</v>
      </c>
      <c r="I512" s="141">
        <f t="shared" si="7"/>
        <v>69.83</v>
      </c>
      <c r="J512" s="151">
        <f>I512 / J738</f>
        <v>4.336665550216972E-5</v>
      </c>
    </row>
    <row r="513" spans="1:10" ht="39" customHeight="1">
      <c r="A513" s="111" t="s">
        <v>1173</v>
      </c>
      <c r="B513" s="85" t="s">
        <v>1161</v>
      </c>
      <c r="C513" s="85" t="s">
        <v>44</v>
      </c>
      <c r="D513" s="85" t="s">
        <v>1162</v>
      </c>
      <c r="E513" s="87" t="s">
        <v>46</v>
      </c>
      <c r="F513" s="142">
        <v>1</v>
      </c>
      <c r="G513" s="141">
        <v>231.63</v>
      </c>
      <c r="H513" s="141">
        <f>TRUNC(TRUNC(G513 * J7, 2) + G513, 2)</f>
        <v>292.39999999999998</v>
      </c>
      <c r="I513" s="141">
        <f t="shared" si="7"/>
        <v>292.39999999999998</v>
      </c>
      <c r="J513" s="151">
        <f>I513 / J738</f>
        <v>1.8158971887203816E-4</v>
      </c>
    </row>
    <row r="514" spans="1:10" ht="39" customHeight="1">
      <c r="A514" s="111" t="s">
        <v>1174</v>
      </c>
      <c r="B514" s="85" t="s">
        <v>1175</v>
      </c>
      <c r="C514" s="85" t="s">
        <v>18</v>
      </c>
      <c r="D514" s="85" t="s">
        <v>1176</v>
      </c>
      <c r="E514" s="87" t="s">
        <v>28</v>
      </c>
      <c r="F514" s="142">
        <v>1</v>
      </c>
      <c r="G514" s="141">
        <v>299.58999999999997</v>
      </c>
      <c r="H514" s="141">
        <f>TRUNC(TRUNC(G514 * J7, 2) + G514, 2)</f>
        <v>378.2</v>
      </c>
      <c r="I514" s="141">
        <f t="shared" si="7"/>
        <v>378.2</v>
      </c>
      <c r="J514" s="151">
        <f>I514 / J738</f>
        <v>2.3487425334269783E-4</v>
      </c>
    </row>
    <row r="515" spans="1:10" ht="24" customHeight="1">
      <c r="A515" s="147" t="s">
        <v>1177</v>
      </c>
      <c r="B515" s="146" t="s">
        <v>11</v>
      </c>
      <c r="C515" s="146"/>
      <c r="D515" s="146" t="s">
        <v>1178</v>
      </c>
      <c r="E515" s="145"/>
      <c r="F515" s="144">
        <v>1</v>
      </c>
      <c r="G515" s="143" t="s">
        <v>13</v>
      </c>
      <c r="H515" s="143">
        <f>I516</f>
        <v>9017.49</v>
      </c>
      <c r="I515" s="143">
        <f t="shared" si="7"/>
        <v>9017.49</v>
      </c>
      <c r="J515" s="150">
        <f>I515 / J738</f>
        <v>5.6001486799980016E-3</v>
      </c>
    </row>
    <row r="516" spans="1:10" ht="24" customHeight="1">
      <c r="A516" s="147" t="s">
        <v>1179</v>
      </c>
      <c r="B516" s="146" t="s">
        <v>11</v>
      </c>
      <c r="C516" s="146"/>
      <c r="D516" s="146" t="s">
        <v>1180</v>
      </c>
      <c r="E516" s="145"/>
      <c r="F516" s="144">
        <v>1</v>
      </c>
      <c r="G516" s="143" t="s">
        <v>13</v>
      </c>
      <c r="H516" s="143">
        <f>I517</f>
        <v>9017.49</v>
      </c>
      <c r="I516" s="143">
        <f t="shared" si="7"/>
        <v>9017.49</v>
      </c>
      <c r="J516" s="150">
        <f>I516 / J738</f>
        <v>5.6001486799980016E-3</v>
      </c>
    </row>
    <row r="517" spans="1:10" ht="65.099999999999994" customHeight="1">
      <c r="A517" s="111" t="s">
        <v>1181</v>
      </c>
      <c r="B517" s="85" t="s">
        <v>1182</v>
      </c>
      <c r="C517" s="85" t="s">
        <v>18</v>
      </c>
      <c r="D517" s="85" t="s">
        <v>1183</v>
      </c>
      <c r="E517" s="87" t="s">
        <v>28</v>
      </c>
      <c r="F517" s="142">
        <v>1</v>
      </c>
      <c r="G517" s="141">
        <v>7143.14</v>
      </c>
      <c r="H517" s="141">
        <f>TRUNC(TRUNC(G517 * J7, 2) + G517, 2)</f>
        <v>9017.49</v>
      </c>
      <c r="I517" s="141">
        <f t="shared" si="7"/>
        <v>9017.49</v>
      </c>
      <c r="J517" s="151">
        <f>I517 / J738</f>
        <v>5.6001486799980016E-3</v>
      </c>
    </row>
    <row r="518" spans="1:10" ht="24" customHeight="1">
      <c r="A518" s="147" t="s">
        <v>1184</v>
      </c>
      <c r="B518" s="146" t="s">
        <v>11</v>
      </c>
      <c r="C518" s="146"/>
      <c r="D518" s="146" t="s">
        <v>1185</v>
      </c>
      <c r="E518" s="145"/>
      <c r="F518" s="144">
        <v>1</v>
      </c>
      <c r="G518" s="143" t="s">
        <v>13</v>
      </c>
      <c r="H518" s="143">
        <f>I519 + I529 + I543 + I547 + I553</f>
        <v>29041.93</v>
      </c>
      <c r="I518" s="143">
        <f t="shared" si="7"/>
        <v>29041.93</v>
      </c>
      <c r="J518" s="150">
        <f>I518 / J738</f>
        <v>1.8035964104655994E-2</v>
      </c>
    </row>
    <row r="519" spans="1:10" ht="24" customHeight="1">
      <c r="A519" s="147" t="s">
        <v>1186</v>
      </c>
      <c r="B519" s="146" t="s">
        <v>11</v>
      </c>
      <c r="C519" s="146"/>
      <c r="D519" s="146" t="s">
        <v>623</v>
      </c>
      <c r="E519" s="145"/>
      <c r="F519" s="144">
        <v>1</v>
      </c>
      <c r="G519" s="143" t="s">
        <v>13</v>
      </c>
      <c r="H519" s="143">
        <f>I520</f>
        <v>477.14</v>
      </c>
      <c r="I519" s="143">
        <f t="shared" si="7"/>
        <v>477.14</v>
      </c>
      <c r="J519" s="150">
        <f>I519 / J738</f>
        <v>2.9631914658893399E-4</v>
      </c>
    </row>
    <row r="520" spans="1:10" ht="24" customHeight="1">
      <c r="A520" s="147" t="s">
        <v>1187</v>
      </c>
      <c r="B520" s="146" t="s">
        <v>11</v>
      </c>
      <c r="C520" s="146"/>
      <c r="D520" s="146" t="s">
        <v>623</v>
      </c>
      <c r="E520" s="145"/>
      <c r="F520" s="144">
        <v>1</v>
      </c>
      <c r="G520" s="143" t="s">
        <v>13</v>
      </c>
      <c r="H520" s="143">
        <f>I521 + I522 + I523 + I524 + I525 + I526 + I527 + I528</f>
        <v>477.14000000000004</v>
      </c>
      <c r="I520" s="143">
        <f t="shared" si="7"/>
        <v>477.14</v>
      </c>
      <c r="J520" s="150">
        <f>I520 / J738</f>
        <v>2.9631914658893399E-4</v>
      </c>
    </row>
    <row r="521" spans="1:10" ht="26.1" customHeight="1">
      <c r="A521" s="111" t="s">
        <v>1188</v>
      </c>
      <c r="B521" s="85" t="s">
        <v>131</v>
      </c>
      <c r="C521" s="85" t="s">
        <v>44</v>
      </c>
      <c r="D521" s="85" t="s">
        <v>132</v>
      </c>
      <c r="E521" s="87" t="s">
        <v>93</v>
      </c>
      <c r="F521" s="142">
        <v>2.4</v>
      </c>
      <c r="G521" s="141">
        <v>48.2</v>
      </c>
      <c r="H521" s="141">
        <f>TRUNC(TRUNC(G521 * J7, 2) + G521, 2)</f>
        <v>60.84</v>
      </c>
      <c r="I521" s="141">
        <f t="shared" ref="I521:I584" si="8">TRUNC(F521 * H521,2)</f>
        <v>146.01</v>
      </c>
      <c r="J521" s="151">
        <f>I521 / J738</f>
        <v>9.0676863380664485E-5</v>
      </c>
    </row>
    <row r="522" spans="1:10" ht="26.1" customHeight="1">
      <c r="A522" s="111" t="s">
        <v>1189</v>
      </c>
      <c r="B522" s="85" t="s">
        <v>134</v>
      </c>
      <c r="C522" s="85" t="s">
        <v>44</v>
      </c>
      <c r="D522" s="85" t="s">
        <v>135</v>
      </c>
      <c r="E522" s="87" t="s">
        <v>71</v>
      </c>
      <c r="F522" s="142">
        <v>6</v>
      </c>
      <c r="G522" s="141">
        <v>9.1999999999999993</v>
      </c>
      <c r="H522" s="141">
        <f>TRUNC(TRUNC(G522 * J7, 2) + G522, 2)</f>
        <v>11.61</v>
      </c>
      <c r="I522" s="141">
        <f t="shared" si="8"/>
        <v>69.66</v>
      </c>
      <c r="J522" s="151">
        <f>I522 / J738</f>
        <v>4.3261080084220862E-5</v>
      </c>
    </row>
    <row r="523" spans="1:10" ht="26.1" customHeight="1">
      <c r="A523" s="111" t="s">
        <v>1190</v>
      </c>
      <c r="B523" s="85" t="s">
        <v>629</v>
      </c>
      <c r="C523" s="85" t="s">
        <v>44</v>
      </c>
      <c r="D523" s="85" t="s">
        <v>630</v>
      </c>
      <c r="E523" s="87" t="s">
        <v>93</v>
      </c>
      <c r="F523" s="142">
        <v>0.18</v>
      </c>
      <c r="G523" s="141">
        <v>122.97</v>
      </c>
      <c r="H523" s="141">
        <f>TRUNC(TRUNC(G523 * J7, 2) + G523, 2)</f>
        <v>155.22999999999999</v>
      </c>
      <c r="I523" s="141">
        <f t="shared" si="8"/>
        <v>27.94</v>
      </c>
      <c r="J523" s="151">
        <f>I523 / J738</f>
        <v>1.7351630455830188E-5</v>
      </c>
    </row>
    <row r="524" spans="1:10" ht="26.1" customHeight="1">
      <c r="A524" s="111" t="s">
        <v>1191</v>
      </c>
      <c r="B524" s="85" t="s">
        <v>148</v>
      </c>
      <c r="C524" s="85" t="s">
        <v>44</v>
      </c>
      <c r="D524" s="85" t="s">
        <v>149</v>
      </c>
      <c r="E524" s="87" t="s">
        <v>93</v>
      </c>
      <c r="F524" s="142">
        <v>2.2875000000000001</v>
      </c>
      <c r="G524" s="141">
        <v>30.95</v>
      </c>
      <c r="H524" s="141">
        <f>TRUNC(TRUNC(G524 * J7, 2) + G524, 2)</f>
        <v>39.07</v>
      </c>
      <c r="I524" s="141">
        <f t="shared" si="8"/>
        <v>89.37</v>
      </c>
      <c r="J524" s="151">
        <f>I524 / J738</f>
        <v>5.5501618247585684E-5</v>
      </c>
    </row>
    <row r="525" spans="1:10" ht="39" customHeight="1">
      <c r="A525" s="111" t="s">
        <v>1192</v>
      </c>
      <c r="B525" s="85" t="s">
        <v>633</v>
      </c>
      <c r="C525" s="85" t="s">
        <v>44</v>
      </c>
      <c r="D525" s="85" t="s">
        <v>634</v>
      </c>
      <c r="E525" s="87" t="s">
        <v>93</v>
      </c>
      <c r="F525" s="142">
        <v>0.57833330000000005</v>
      </c>
      <c r="G525" s="141">
        <v>28.01</v>
      </c>
      <c r="H525" s="141">
        <f>TRUNC(TRUNC(G525 * J7, 2) + G525, 2)</f>
        <v>35.35</v>
      </c>
      <c r="I525" s="141">
        <f t="shared" si="8"/>
        <v>20.440000000000001</v>
      </c>
      <c r="J525" s="151">
        <f>I525 / J738</f>
        <v>1.2693891428674627E-5</v>
      </c>
    </row>
    <row r="526" spans="1:10" ht="26.1" customHeight="1">
      <c r="A526" s="111" t="s">
        <v>1193</v>
      </c>
      <c r="B526" s="85" t="s">
        <v>636</v>
      </c>
      <c r="C526" s="85" t="s">
        <v>44</v>
      </c>
      <c r="D526" s="85" t="s">
        <v>637</v>
      </c>
      <c r="E526" s="87" t="s">
        <v>93</v>
      </c>
      <c r="F526" s="142">
        <v>0.57833330000000005</v>
      </c>
      <c r="G526" s="141">
        <v>46.76</v>
      </c>
      <c r="H526" s="141">
        <f>TRUNC(TRUNC(G526 * J7, 2) + G526, 2)</f>
        <v>59.02</v>
      </c>
      <c r="I526" s="141">
        <f t="shared" si="8"/>
        <v>34.130000000000003</v>
      </c>
      <c r="J526" s="151">
        <f>I526 / J738</f>
        <v>2.1195817732909248E-5</v>
      </c>
    </row>
    <row r="527" spans="1:10" ht="26.1" customHeight="1">
      <c r="A527" s="111" t="s">
        <v>1194</v>
      </c>
      <c r="B527" s="85" t="s">
        <v>107</v>
      </c>
      <c r="C527" s="85" t="s">
        <v>31</v>
      </c>
      <c r="D527" s="85" t="s">
        <v>108</v>
      </c>
      <c r="E527" s="87" t="s">
        <v>93</v>
      </c>
      <c r="F527" s="142">
        <v>0.57833330000000005</v>
      </c>
      <c r="G527" s="141">
        <v>1.1000000000000001</v>
      </c>
      <c r="H527" s="141">
        <f>TRUNC(TRUNC(G527 * J7, 2) + G527, 2)</f>
        <v>1.38</v>
      </c>
      <c r="I527" s="141">
        <f t="shared" si="8"/>
        <v>0.79</v>
      </c>
      <c r="J527" s="151">
        <f>I527 / J738</f>
        <v>4.906151775270526E-7</v>
      </c>
    </row>
    <row r="528" spans="1:10" ht="26.1" customHeight="1">
      <c r="A528" s="111" t="s">
        <v>1195</v>
      </c>
      <c r="B528" s="85" t="s">
        <v>640</v>
      </c>
      <c r="C528" s="85" t="s">
        <v>44</v>
      </c>
      <c r="D528" s="85" t="s">
        <v>641</v>
      </c>
      <c r="E528" s="87" t="s">
        <v>78</v>
      </c>
      <c r="F528" s="142">
        <v>20</v>
      </c>
      <c r="G528" s="141">
        <v>3.52</v>
      </c>
      <c r="H528" s="141">
        <f>TRUNC(TRUNC(G528 * J7, 2) + G528, 2)</f>
        <v>4.4400000000000004</v>
      </c>
      <c r="I528" s="141">
        <f t="shared" si="8"/>
        <v>88.8</v>
      </c>
      <c r="J528" s="151">
        <f>I528 / J738</f>
        <v>5.5147630081521855E-5</v>
      </c>
    </row>
    <row r="529" spans="1:10" ht="24" customHeight="1">
      <c r="A529" s="147" t="s">
        <v>1196</v>
      </c>
      <c r="B529" s="146" t="s">
        <v>11</v>
      </c>
      <c r="C529" s="146"/>
      <c r="D529" s="146" t="s">
        <v>968</v>
      </c>
      <c r="E529" s="145"/>
      <c r="F529" s="144">
        <v>1</v>
      </c>
      <c r="G529" s="143" t="s">
        <v>13</v>
      </c>
      <c r="H529" s="143">
        <f>I530</f>
        <v>6873.79</v>
      </c>
      <c r="I529" s="143">
        <f t="shared" si="8"/>
        <v>6873.79</v>
      </c>
      <c r="J529" s="150">
        <f>I529 / J738</f>
        <v>4.2688426596628843E-3</v>
      </c>
    </row>
    <row r="530" spans="1:10" ht="24" customHeight="1">
      <c r="A530" s="147" t="s">
        <v>1197</v>
      </c>
      <c r="B530" s="146" t="s">
        <v>11</v>
      </c>
      <c r="C530" s="146"/>
      <c r="D530" s="146" t="s">
        <v>968</v>
      </c>
      <c r="E530" s="145"/>
      <c r="F530" s="144">
        <v>1</v>
      </c>
      <c r="G530" s="143" t="s">
        <v>13</v>
      </c>
      <c r="H530" s="143">
        <f>I531 + I532 + I533 + I534 + I535 + I536 + I537 + I538 + I539 + I540 + I541 + I542</f>
        <v>6873.7899999999991</v>
      </c>
      <c r="I530" s="143">
        <f t="shared" si="8"/>
        <v>6873.79</v>
      </c>
      <c r="J530" s="150">
        <f>I530 / J738</f>
        <v>4.2688426596628843E-3</v>
      </c>
    </row>
    <row r="531" spans="1:10" ht="39" customHeight="1">
      <c r="A531" s="111" t="s">
        <v>1198</v>
      </c>
      <c r="B531" s="85" t="s">
        <v>1199</v>
      </c>
      <c r="C531" s="85" t="s">
        <v>44</v>
      </c>
      <c r="D531" s="85" t="s">
        <v>1200</v>
      </c>
      <c r="E531" s="87" t="s">
        <v>78</v>
      </c>
      <c r="F531" s="142">
        <v>12</v>
      </c>
      <c r="G531" s="141">
        <v>13.24</v>
      </c>
      <c r="H531" s="141">
        <f>TRUNC(TRUNC(G531 * J7, 2) + G531, 2)</f>
        <v>16.71</v>
      </c>
      <c r="I531" s="141">
        <f t="shared" si="8"/>
        <v>200.52</v>
      </c>
      <c r="J531" s="151">
        <f>I531 / J738</f>
        <v>1.2452931063003112E-4</v>
      </c>
    </row>
    <row r="532" spans="1:10" ht="39" customHeight="1">
      <c r="A532" s="111" t="s">
        <v>1201</v>
      </c>
      <c r="B532" s="85" t="s">
        <v>1001</v>
      </c>
      <c r="C532" s="85" t="s">
        <v>44</v>
      </c>
      <c r="D532" s="85" t="s">
        <v>1002</v>
      </c>
      <c r="E532" s="87" t="s">
        <v>78</v>
      </c>
      <c r="F532" s="142">
        <v>56</v>
      </c>
      <c r="G532" s="141">
        <v>6.99</v>
      </c>
      <c r="H532" s="141">
        <f>TRUNC(TRUNC(G532 * J7, 2) + G532, 2)</f>
        <v>8.82</v>
      </c>
      <c r="I532" s="141">
        <f t="shared" si="8"/>
        <v>493.92</v>
      </c>
      <c r="J532" s="151">
        <f>I532 / J738</f>
        <v>3.0674006137235675E-4</v>
      </c>
    </row>
    <row r="533" spans="1:10" ht="39" customHeight="1">
      <c r="A533" s="111" t="s">
        <v>1202</v>
      </c>
      <c r="B533" s="85" t="s">
        <v>1203</v>
      </c>
      <c r="C533" s="85" t="s">
        <v>44</v>
      </c>
      <c r="D533" s="85" t="s">
        <v>1204</v>
      </c>
      <c r="E533" s="87" t="s">
        <v>78</v>
      </c>
      <c r="F533" s="142">
        <v>3</v>
      </c>
      <c r="G533" s="141">
        <v>9.6999999999999993</v>
      </c>
      <c r="H533" s="141">
        <f>TRUNC(TRUNC(G533 * J7, 2) + G533, 2)</f>
        <v>12.24</v>
      </c>
      <c r="I533" s="141">
        <f t="shared" si="8"/>
        <v>36.72</v>
      </c>
      <c r="J533" s="151">
        <f>I533 / J738</f>
        <v>2.2804290276953631E-5</v>
      </c>
    </row>
    <row r="534" spans="1:10" ht="39" customHeight="1">
      <c r="A534" s="111" t="s">
        <v>1205</v>
      </c>
      <c r="B534" s="85" t="s">
        <v>1013</v>
      </c>
      <c r="C534" s="85" t="s">
        <v>44</v>
      </c>
      <c r="D534" s="85" t="s">
        <v>1014</v>
      </c>
      <c r="E534" s="87" t="s">
        <v>78</v>
      </c>
      <c r="F534" s="142">
        <v>20</v>
      </c>
      <c r="G534" s="141">
        <v>33.83</v>
      </c>
      <c r="H534" s="141">
        <f>TRUNC(TRUNC(G534 * J7, 2) + G534, 2)</f>
        <v>42.7</v>
      </c>
      <c r="I534" s="141">
        <f t="shared" si="8"/>
        <v>854</v>
      </c>
      <c r="J534" s="151">
        <f>I534 / J738</f>
        <v>5.3036121722544664E-4</v>
      </c>
    </row>
    <row r="535" spans="1:10" ht="39" customHeight="1">
      <c r="A535" s="111" t="s">
        <v>1206</v>
      </c>
      <c r="B535" s="85" t="s">
        <v>992</v>
      </c>
      <c r="C535" s="85" t="s">
        <v>44</v>
      </c>
      <c r="D535" s="85" t="s">
        <v>993</v>
      </c>
      <c r="E535" s="87" t="s">
        <v>46</v>
      </c>
      <c r="F535" s="142">
        <v>3</v>
      </c>
      <c r="G535" s="141">
        <v>33.82</v>
      </c>
      <c r="H535" s="141">
        <f>TRUNC(TRUNC(G535 * J7, 2) + G535, 2)</f>
        <v>42.69</v>
      </c>
      <c r="I535" s="141">
        <f t="shared" si="8"/>
        <v>128.07</v>
      </c>
      <c r="J535" s="151">
        <f>I535 / J738</f>
        <v>7.9535551627708372E-5</v>
      </c>
    </row>
    <row r="536" spans="1:10" ht="26.1" customHeight="1">
      <c r="A536" s="111" t="s">
        <v>1207</v>
      </c>
      <c r="B536" s="85" t="s">
        <v>995</v>
      </c>
      <c r="C536" s="85" t="s">
        <v>44</v>
      </c>
      <c r="D536" s="85" t="s">
        <v>996</v>
      </c>
      <c r="E536" s="87" t="s">
        <v>46</v>
      </c>
      <c r="F536" s="142">
        <v>3</v>
      </c>
      <c r="G536" s="141">
        <v>4.6500000000000004</v>
      </c>
      <c r="H536" s="141">
        <f>TRUNC(TRUNC(G536 * J7, 2) + G536, 2)</f>
        <v>5.87</v>
      </c>
      <c r="I536" s="141">
        <f t="shared" si="8"/>
        <v>17.61</v>
      </c>
      <c r="J536" s="151">
        <f>I536 / J738</f>
        <v>1.093637123576126E-5</v>
      </c>
    </row>
    <row r="537" spans="1:10" ht="51.95" customHeight="1">
      <c r="A537" s="111" t="s">
        <v>1208</v>
      </c>
      <c r="B537" s="85" t="s">
        <v>1209</v>
      </c>
      <c r="C537" s="85" t="s">
        <v>44</v>
      </c>
      <c r="D537" s="85" t="s">
        <v>1210</v>
      </c>
      <c r="E537" s="87" t="s">
        <v>78</v>
      </c>
      <c r="F537" s="142">
        <v>30</v>
      </c>
      <c r="G537" s="141">
        <v>85.37</v>
      </c>
      <c r="H537" s="141">
        <f>TRUNC(TRUNC(G537 * J7, 2) + G537, 2)</f>
        <v>107.77</v>
      </c>
      <c r="I537" s="141">
        <f t="shared" si="8"/>
        <v>3233.1</v>
      </c>
      <c r="J537" s="151">
        <f>I537 / J738</f>
        <v>2.0078581398262196E-3</v>
      </c>
    </row>
    <row r="538" spans="1:10" ht="51.95" customHeight="1">
      <c r="A538" s="111" t="s">
        <v>1211</v>
      </c>
      <c r="B538" s="85" t="s">
        <v>1212</v>
      </c>
      <c r="C538" s="85" t="s">
        <v>18</v>
      </c>
      <c r="D538" s="85" t="s">
        <v>1213</v>
      </c>
      <c r="E538" s="87" t="s">
        <v>28</v>
      </c>
      <c r="F538" s="142">
        <v>2</v>
      </c>
      <c r="G538" s="141">
        <v>40.58</v>
      </c>
      <c r="H538" s="141">
        <f>TRUNC(TRUNC(G538 * J7, 2) + G538, 2)</f>
        <v>51.22</v>
      </c>
      <c r="I538" s="141">
        <f t="shared" si="8"/>
        <v>102.44</v>
      </c>
      <c r="J538" s="151">
        <f>I538 / J738</f>
        <v>6.3618504792242104E-5</v>
      </c>
    </row>
    <row r="539" spans="1:10" ht="39" customHeight="1">
      <c r="A539" s="111" t="s">
        <v>1214</v>
      </c>
      <c r="B539" s="85" t="s">
        <v>1215</v>
      </c>
      <c r="C539" s="85" t="s">
        <v>44</v>
      </c>
      <c r="D539" s="85" t="s">
        <v>1216</v>
      </c>
      <c r="E539" s="87" t="s">
        <v>46</v>
      </c>
      <c r="F539" s="142">
        <v>1</v>
      </c>
      <c r="G539" s="141">
        <v>10.26</v>
      </c>
      <c r="H539" s="141">
        <f>TRUNC(TRUNC(G539 * J7, 2) + G539, 2)</f>
        <v>12.95</v>
      </c>
      <c r="I539" s="141">
        <f t="shared" si="8"/>
        <v>12.95</v>
      </c>
      <c r="J539" s="151">
        <f>I539 / J738</f>
        <v>8.0423627202219376E-6</v>
      </c>
    </row>
    <row r="540" spans="1:10" ht="39" customHeight="1">
      <c r="A540" s="111" t="s">
        <v>1217</v>
      </c>
      <c r="B540" s="85" t="s">
        <v>977</v>
      </c>
      <c r="C540" s="85" t="s">
        <v>44</v>
      </c>
      <c r="D540" s="85" t="s">
        <v>978</v>
      </c>
      <c r="E540" s="87" t="s">
        <v>46</v>
      </c>
      <c r="F540" s="142">
        <v>20</v>
      </c>
      <c r="G540" s="141">
        <v>7.68</v>
      </c>
      <c r="H540" s="141">
        <f>TRUNC(TRUNC(G540 * J7, 2) + G540, 2)</f>
        <v>9.69</v>
      </c>
      <c r="I540" s="141">
        <f t="shared" si="8"/>
        <v>193.8</v>
      </c>
      <c r="J540" s="151">
        <f>I540 / J738</f>
        <v>1.2035597646169974E-4</v>
      </c>
    </row>
    <row r="541" spans="1:10" ht="39" customHeight="1">
      <c r="A541" s="111" t="s">
        <v>1218</v>
      </c>
      <c r="B541" s="85" t="s">
        <v>1219</v>
      </c>
      <c r="C541" s="85" t="s">
        <v>44</v>
      </c>
      <c r="D541" s="85" t="s">
        <v>1220</v>
      </c>
      <c r="E541" s="87" t="s">
        <v>46</v>
      </c>
      <c r="F541" s="142">
        <v>1</v>
      </c>
      <c r="G541" s="141">
        <v>879.64</v>
      </c>
      <c r="H541" s="141">
        <f>TRUNC(TRUNC(G541 * J7, 2) + G541, 2)</f>
        <v>1110.45</v>
      </c>
      <c r="I541" s="141">
        <f t="shared" si="8"/>
        <v>1110.45</v>
      </c>
      <c r="J541" s="151">
        <f>I541 / J738</f>
        <v>6.896248403606526E-4</v>
      </c>
    </row>
    <row r="542" spans="1:10" ht="65.099999999999994" customHeight="1">
      <c r="A542" s="111" t="s">
        <v>1221</v>
      </c>
      <c r="B542" s="85" t="s">
        <v>1222</v>
      </c>
      <c r="C542" s="85" t="s">
        <v>44</v>
      </c>
      <c r="D542" s="85" t="s">
        <v>1223</v>
      </c>
      <c r="E542" s="87" t="s">
        <v>46</v>
      </c>
      <c r="F542" s="142">
        <v>1</v>
      </c>
      <c r="G542" s="141">
        <v>388.32</v>
      </c>
      <c r="H542" s="141">
        <f>TRUNC(TRUNC(G542 * J7, 2) + G542, 2)</f>
        <v>490.21</v>
      </c>
      <c r="I542" s="141">
        <f t="shared" si="8"/>
        <v>490.21</v>
      </c>
      <c r="J542" s="151">
        <f>I542 / J738</f>
        <v>3.0443603313359043E-4</v>
      </c>
    </row>
    <row r="543" spans="1:10" ht="24" customHeight="1">
      <c r="A543" s="147" t="s">
        <v>1224</v>
      </c>
      <c r="B543" s="146" t="s">
        <v>11</v>
      </c>
      <c r="C543" s="146"/>
      <c r="D543" s="146" t="s">
        <v>1225</v>
      </c>
      <c r="E543" s="145"/>
      <c r="F543" s="144">
        <v>1</v>
      </c>
      <c r="G543" s="143" t="s">
        <v>13</v>
      </c>
      <c r="H543" s="143">
        <f>I544</f>
        <v>982.7</v>
      </c>
      <c r="I543" s="143">
        <f t="shared" si="8"/>
        <v>982.7</v>
      </c>
      <c r="J543" s="150">
        <f>I543 / J738</f>
        <v>6.1028801893143613E-4</v>
      </c>
    </row>
    <row r="544" spans="1:10" ht="24" customHeight="1">
      <c r="A544" s="147" t="s">
        <v>1226</v>
      </c>
      <c r="B544" s="146" t="s">
        <v>11</v>
      </c>
      <c r="C544" s="146"/>
      <c r="D544" s="146" t="s">
        <v>1225</v>
      </c>
      <c r="E544" s="145"/>
      <c r="F544" s="144">
        <v>1</v>
      </c>
      <c r="G544" s="143" t="s">
        <v>13</v>
      </c>
      <c r="H544" s="143">
        <f>I545 + I546</f>
        <v>982.7</v>
      </c>
      <c r="I544" s="143">
        <f t="shared" si="8"/>
        <v>982.7</v>
      </c>
      <c r="J544" s="150">
        <f>I544 / J738</f>
        <v>6.1028801893143613E-4</v>
      </c>
    </row>
    <row r="545" spans="1:10" ht="51.95" customHeight="1">
      <c r="A545" s="111" t="s">
        <v>1227</v>
      </c>
      <c r="B545" s="85" t="s">
        <v>1228</v>
      </c>
      <c r="C545" s="85" t="s">
        <v>44</v>
      </c>
      <c r="D545" s="85" t="s">
        <v>1229</v>
      </c>
      <c r="E545" s="87" t="s">
        <v>46</v>
      </c>
      <c r="F545" s="142">
        <v>10</v>
      </c>
      <c r="G545" s="141">
        <v>28.8</v>
      </c>
      <c r="H545" s="141">
        <f>TRUNC(TRUNC(G545 * J7, 2) + G545, 2)</f>
        <v>36.35</v>
      </c>
      <c r="I545" s="141">
        <f t="shared" si="8"/>
        <v>363.5</v>
      </c>
      <c r="J545" s="151">
        <f>I545 / J738</f>
        <v>2.2574508484947292E-4</v>
      </c>
    </row>
    <row r="546" spans="1:10" ht="51.95" customHeight="1">
      <c r="A546" s="111" t="s">
        <v>1230</v>
      </c>
      <c r="B546" s="85" t="s">
        <v>1231</v>
      </c>
      <c r="C546" s="85" t="s">
        <v>44</v>
      </c>
      <c r="D546" s="85" t="s">
        <v>1232</v>
      </c>
      <c r="E546" s="87" t="s">
        <v>46</v>
      </c>
      <c r="F546" s="142">
        <v>10</v>
      </c>
      <c r="G546" s="141">
        <v>49.05</v>
      </c>
      <c r="H546" s="141">
        <f>TRUNC(TRUNC(G546 * J7, 2) + G546, 2)</f>
        <v>61.92</v>
      </c>
      <c r="I546" s="141">
        <f t="shared" si="8"/>
        <v>619.20000000000005</v>
      </c>
      <c r="J546" s="151">
        <f>I546 / J738</f>
        <v>3.8454293408196323E-4</v>
      </c>
    </row>
    <row r="547" spans="1:10" ht="24" customHeight="1">
      <c r="A547" s="147" t="s">
        <v>1233</v>
      </c>
      <c r="B547" s="146" t="s">
        <v>11</v>
      </c>
      <c r="C547" s="146"/>
      <c r="D547" s="146" t="s">
        <v>1076</v>
      </c>
      <c r="E547" s="145"/>
      <c r="F547" s="144">
        <v>1</v>
      </c>
      <c r="G547" s="143" t="s">
        <v>13</v>
      </c>
      <c r="H547" s="143">
        <f>I548</f>
        <v>8329.9699999999993</v>
      </c>
      <c r="I547" s="143">
        <f t="shared" si="8"/>
        <v>8329.9699999999993</v>
      </c>
      <c r="J547" s="150">
        <f>I547 / J738</f>
        <v>5.1731768485380018E-3</v>
      </c>
    </row>
    <row r="548" spans="1:10" ht="24" customHeight="1">
      <c r="A548" s="147" t="s">
        <v>1234</v>
      </c>
      <c r="B548" s="146" t="s">
        <v>11</v>
      </c>
      <c r="C548" s="146"/>
      <c r="D548" s="146" t="s">
        <v>1076</v>
      </c>
      <c r="E548" s="145"/>
      <c r="F548" s="144">
        <v>1</v>
      </c>
      <c r="G548" s="143" t="s">
        <v>13</v>
      </c>
      <c r="H548" s="143">
        <f>I549 + I550 + I551 + I552</f>
        <v>8329.9699999999993</v>
      </c>
      <c r="I548" s="143">
        <f t="shared" si="8"/>
        <v>8329.9699999999993</v>
      </c>
      <c r="J548" s="150">
        <f>I548 / J738</f>
        <v>5.1731768485380018E-3</v>
      </c>
    </row>
    <row r="549" spans="1:10" ht="26.1" customHeight="1">
      <c r="A549" s="111" t="s">
        <v>1235</v>
      </c>
      <c r="B549" s="85" t="s">
        <v>1236</v>
      </c>
      <c r="C549" s="85" t="s">
        <v>44</v>
      </c>
      <c r="D549" s="85" t="s">
        <v>1237</v>
      </c>
      <c r="E549" s="87" t="s">
        <v>78</v>
      </c>
      <c r="F549" s="142">
        <v>647</v>
      </c>
      <c r="G549" s="141">
        <v>6.57</v>
      </c>
      <c r="H549" s="141">
        <f>TRUNC(TRUNC(G549 * J7, 2) + G549, 2)</f>
        <v>8.2899999999999991</v>
      </c>
      <c r="I549" s="141">
        <f t="shared" si="8"/>
        <v>5363.63</v>
      </c>
      <c r="J549" s="151">
        <f>I549 / J738</f>
        <v>3.330985170429652E-3</v>
      </c>
    </row>
    <row r="550" spans="1:10" ht="24" customHeight="1">
      <c r="A550" s="111" t="s">
        <v>1238</v>
      </c>
      <c r="B550" s="85" t="s">
        <v>1239</v>
      </c>
      <c r="C550" s="85" t="s">
        <v>44</v>
      </c>
      <c r="D550" s="85" t="s">
        <v>1240</v>
      </c>
      <c r="E550" s="87" t="s">
        <v>78</v>
      </c>
      <c r="F550" s="142">
        <v>6</v>
      </c>
      <c r="G550" s="141">
        <v>22.52</v>
      </c>
      <c r="H550" s="141">
        <f>TRUNC(TRUNC(G550 * J7, 2) + G550, 2)</f>
        <v>28.42</v>
      </c>
      <c r="I550" s="141">
        <f t="shared" si="8"/>
        <v>170.52</v>
      </c>
      <c r="J550" s="151">
        <f>I550 / J738</f>
        <v>1.0589835452140887E-4</v>
      </c>
    </row>
    <row r="551" spans="1:10" ht="26.1" customHeight="1">
      <c r="A551" s="111" t="s">
        <v>1241</v>
      </c>
      <c r="B551" s="85" t="s">
        <v>1242</v>
      </c>
      <c r="C551" s="85" t="s">
        <v>44</v>
      </c>
      <c r="D551" s="85" t="s">
        <v>1243</v>
      </c>
      <c r="E551" s="87" t="s">
        <v>46</v>
      </c>
      <c r="F551" s="142">
        <v>34</v>
      </c>
      <c r="G551" s="141">
        <v>29.73</v>
      </c>
      <c r="H551" s="141">
        <f>TRUNC(TRUNC(G551 * J7, 2) + G551, 2)</f>
        <v>37.53</v>
      </c>
      <c r="I551" s="141">
        <f t="shared" si="8"/>
        <v>1276.02</v>
      </c>
      <c r="J551" s="151">
        <f>I551 / J738</f>
        <v>7.9244908712413872E-4</v>
      </c>
    </row>
    <row r="552" spans="1:10" ht="26.1" customHeight="1">
      <c r="A552" s="111" t="s">
        <v>1244</v>
      </c>
      <c r="B552" s="85" t="s">
        <v>1245</v>
      </c>
      <c r="C552" s="85" t="s">
        <v>1246</v>
      </c>
      <c r="D552" s="85" t="s">
        <v>1247</v>
      </c>
      <c r="E552" s="87" t="s">
        <v>704</v>
      </c>
      <c r="F552" s="142">
        <v>68</v>
      </c>
      <c r="G552" s="141">
        <v>17.71</v>
      </c>
      <c r="H552" s="141">
        <f>TRUNC(TRUNC(G552 * J7, 2) + G552, 2)</f>
        <v>22.35</v>
      </c>
      <c r="I552" s="141">
        <f t="shared" si="8"/>
        <v>1519.8</v>
      </c>
      <c r="J552" s="151">
        <f>I552 / J738</f>
        <v>9.4384423646280311E-4</v>
      </c>
    </row>
    <row r="553" spans="1:10" ht="24" customHeight="1">
      <c r="A553" s="147" t="s">
        <v>1248</v>
      </c>
      <c r="B553" s="146" t="s">
        <v>11</v>
      </c>
      <c r="C553" s="146"/>
      <c r="D553" s="146" t="s">
        <v>1249</v>
      </c>
      <c r="E553" s="145"/>
      <c r="F553" s="144">
        <v>1</v>
      </c>
      <c r="G553" s="143" t="s">
        <v>13</v>
      </c>
      <c r="H553" s="143">
        <f>I554</f>
        <v>12378.33</v>
      </c>
      <c r="I553" s="143">
        <f t="shared" si="8"/>
        <v>12378.33</v>
      </c>
      <c r="J553" s="150">
        <f>I553 / J738</f>
        <v>7.6873374309347348E-3</v>
      </c>
    </row>
    <row r="554" spans="1:10" ht="24" customHeight="1">
      <c r="A554" s="147" t="s">
        <v>1250</v>
      </c>
      <c r="B554" s="146" t="s">
        <v>11</v>
      </c>
      <c r="C554" s="146"/>
      <c r="D554" s="146" t="s">
        <v>1249</v>
      </c>
      <c r="E554" s="145"/>
      <c r="F554" s="144">
        <v>1</v>
      </c>
      <c r="G554" s="143" t="s">
        <v>13</v>
      </c>
      <c r="H554" s="143">
        <f>I555 + I556 + I557 + I558 + I559 + I560 + I561</f>
        <v>12378.33</v>
      </c>
      <c r="I554" s="143">
        <f t="shared" si="8"/>
        <v>12378.33</v>
      </c>
      <c r="J554" s="150">
        <f>I554 / J738</f>
        <v>7.6873374309347348E-3</v>
      </c>
    </row>
    <row r="555" spans="1:10" ht="39" customHeight="1">
      <c r="A555" s="111" t="s">
        <v>1251</v>
      </c>
      <c r="B555" s="85" t="s">
        <v>1252</v>
      </c>
      <c r="C555" s="85" t="s">
        <v>18</v>
      </c>
      <c r="D555" s="85" t="s">
        <v>1253</v>
      </c>
      <c r="E555" s="87" t="s">
        <v>28</v>
      </c>
      <c r="F555" s="142">
        <v>1</v>
      </c>
      <c r="G555" s="141">
        <v>586.80999999999995</v>
      </c>
      <c r="H555" s="141">
        <f>TRUNC(TRUNC(G555 * J7, 2) + G555, 2)</f>
        <v>740.78</v>
      </c>
      <c r="I555" s="141">
        <f t="shared" si="8"/>
        <v>740.78</v>
      </c>
      <c r="J555" s="151">
        <f>I555 / J738</f>
        <v>4.6004798887150632E-4</v>
      </c>
    </row>
    <row r="556" spans="1:10" ht="26.1" customHeight="1">
      <c r="A556" s="111" t="s">
        <v>1254</v>
      </c>
      <c r="B556" s="85" t="s">
        <v>1255</v>
      </c>
      <c r="C556" s="85" t="s">
        <v>44</v>
      </c>
      <c r="D556" s="85" t="s">
        <v>1256</v>
      </c>
      <c r="E556" s="87" t="s">
        <v>1257</v>
      </c>
      <c r="F556" s="142">
        <v>4</v>
      </c>
      <c r="G556" s="141">
        <v>1013.19</v>
      </c>
      <c r="H556" s="141">
        <f>TRUNC(TRUNC(G556 * J7, 2) + G556, 2)</f>
        <v>1279.05</v>
      </c>
      <c r="I556" s="141">
        <f t="shared" si="8"/>
        <v>5116.2</v>
      </c>
      <c r="J556" s="151">
        <f>I556 / J738</f>
        <v>3.1773232547644384E-3</v>
      </c>
    </row>
    <row r="557" spans="1:10" ht="26.1" customHeight="1">
      <c r="A557" s="111" t="s">
        <v>1258</v>
      </c>
      <c r="B557" s="85" t="s">
        <v>1259</v>
      </c>
      <c r="C557" s="85" t="s">
        <v>18</v>
      </c>
      <c r="D557" s="85" t="s">
        <v>1260</v>
      </c>
      <c r="E557" s="87" t="s">
        <v>28</v>
      </c>
      <c r="F557" s="142">
        <v>1</v>
      </c>
      <c r="G557" s="141">
        <v>428.26</v>
      </c>
      <c r="H557" s="141">
        <f>TRUNC(TRUNC(G557 * J7, 2) + G557, 2)</f>
        <v>540.63</v>
      </c>
      <c r="I557" s="141">
        <f t="shared" si="8"/>
        <v>540.63</v>
      </c>
      <c r="J557" s="151">
        <f>I557 / J738</f>
        <v>3.3574846003348155E-4</v>
      </c>
    </row>
    <row r="558" spans="1:10" ht="26.1" customHeight="1">
      <c r="A558" s="111" t="s">
        <v>1261</v>
      </c>
      <c r="B558" s="85" t="s">
        <v>1262</v>
      </c>
      <c r="C558" s="85" t="s">
        <v>18</v>
      </c>
      <c r="D558" s="85" t="s">
        <v>1263</v>
      </c>
      <c r="E558" s="87" t="s">
        <v>28</v>
      </c>
      <c r="F558" s="142">
        <v>1</v>
      </c>
      <c r="G558" s="141">
        <v>72</v>
      </c>
      <c r="H558" s="141">
        <f>TRUNC(TRUNC(G558 * J7, 2) + G558, 2)</f>
        <v>90.89</v>
      </c>
      <c r="I558" s="141">
        <f t="shared" si="8"/>
        <v>90.89</v>
      </c>
      <c r="J558" s="151">
        <f>I558 / J738</f>
        <v>5.6445586690422541E-5</v>
      </c>
    </row>
    <row r="559" spans="1:10" ht="24" customHeight="1">
      <c r="A559" s="111" t="s">
        <v>1264</v>
      </c>
      <c r="B559" s="85" t="s">
        <v>1265</v>
      </c>
      <c r="C559" s="85" t="s">
        <v>44</v>
      </c>
      <c r="D559" s="85" t="s">
        <v>1266</v>
      </c>
      <c r="E559" s="87" t="s">
        <v>1257</v>
      </c>
      <c r="F559" s="142">
        <v>4</v>
      </c>
      <c r="G559" s="141">
        <v>102.67</v>
      </c>
      <c r="H559" s="141">
        <f>TRUNC(TRUNC(G559 * J7, 2) + G559, 2)</f>
        <v>129.61000000000001</v>
      </c>
      <c r="I559" s="141">
        <f t="shared" si="8"/>
        <v>518.44000000000005</v>
      </c>
      <c r="J559" s="151">
        <f>I559 / J738</f>
        <v>3.2196776283180401E-4</v>
      </c>
    </row>
    <row r="560" spans="1:10" ht="39" customHeight="1">
      <c r="A560" s="111" t="s">
        <v>1267</v>
      </c>
      <c r="B560" s="85" t="s">
        <v>1268</v>
      </c>
      <c r="C560" s="85" t="s">
        <v>18</v>
      </c>
      <c r="D560" s="85" t="s">
        <v>1269</v>
      </c>
      <c r="E560" s="87" t="s">
        <v>28</v>
      </c>
      <c r="F560" s="142">
        <v>1</v>
      </c>
      <c r="G560" s="141">
        <v>4200.24</v>
      </c>
      <c r="H560" s="141">
        <f>TRUNC(TRUNC(G560 * J7, 2) + G560, 2)</f>
        <v>5302.38</v>
      </c>
      <c r="I560" s="141">
        <f t="shared" si="8"/>
        <v>5302.38</v>
      </c>
      <c r="J560" s="151">
        <f>I560 / J738</f>
        <v>3.2929469683745482E-3</v>
      </c>
    </row>
    <row r="561" spans="1:10" ht="26.1" customHeight="1">
      <c r="A561" s="111" t="s">
        <v>1270</v>
      </c>
      <c r="B561" s="85" t="s">
        <v>1271</v>
      </c>
      <c r="C561" s="85" t="s">
        <v>44</v>
      </c>
      <c r="D561" s="85" t="s">
        <v>1272</v>
      </c>
      <c r="E561" s="87" t="s">
        <v>46</v>
      </c>
      <c r="F561" s="142">
        <v>1</v>
      </c>
      <c r="G561" s="141">
        <v>54.67</v>
      </c>
      <c r="H561" s="141">
        <f>TRUNC(TRUNC(G561 * J7, 2) + G561, 2)</f>
        <v>69.010000000000005</v>
      </c>
      <c r="I561" s="141">
        <f t="shared" si="8"/>
        <v>69.010000000000005</v>
      </c>
      <c r="J561" s="151">
        <f>I561 / J738</f>
        <v>4.2857409368534053E-5</v>
      </c>
    </row>
    <row r="562" spans="1:10" ht="24" customHeight="1">
      <c r="A562" s="147" t="s">
        <v>1273</v>
      </c>
      <c r="B562" s="146" t="s">
        <v>11</v>
      </c>
      <c r="C562" s="146"/>
      <c r="D562" s="146" t="s">
        <v>1274</v>
      </c>
      <c r="E562" s="145"/>
      <c r="F562" s="144">
        <v>1</v>
      </c>
      <c r="G562" s="143" t="s">
        <v>13</v>
      </c>
      <c r="H562" s="143">
        <f>I563 + I573 + I581 + I592 + I596</f>
        <v>15572.29</v>
      </c>
      <c r="I562" s="143">
        <f t="shared" si="8"/>
        <v>15572.29</v>
      </c>
      <c r="J562" s="150">
        <f>I562 / J738</f>
        <v>9.6708883833579052E-3</v>
      </c>
    </row>
    <row r="563" spans="1:10" ht="24" customHeight="1">
      <c r="A563" s="147" t="s">
        <v>1275</v>
      </c>
      <c r="B563" s="146" t="s">
        <v>11</v>
      </c>
      <c r="C563" s="146"/>
      <c r="D563" s="146" t="s">
        <v>623</v>
      </c>
      <c r="E563" s="145"/>
      <c r="F563" s="144">
        <v>1</v>
      </c>
      <c r="G563" s="143" t="s">
        <v>13</v>
      </c>
      <c r="H563" s="143">
        <f>I564</f>
        <v>141.86000000000001</v>
      </c>
      <c r="I563" s="143">
        <f t="shared" si="8"/>
        <v>141.86000000000001</v>
      </c>
      <c r="J563" s="150">
        <f>I563 / J738</f>
        <v>8.8099581118971748E-5</v>
      </c>
    </row>
    <row r="564" spans="1:10" ht="24" customHeight="1">
      <c r="A564" s="147" t="s">
        <v>1276</v>
      </c>
      <c r="B564" s="146" t="s">
        <v>11</v>
      </c>
      <c r="C564" s="146"/>
      <c r="D564" s="146" t="s">
        <v>623</v>
      </c>
      <c r="E564" s="145"/>
      <c r="F564" s="144">
        <v>1</v>
      </c>
      <c r="G564" s="143" t="s">
        <v>13</v>
      </c>
      <c r="H564" s="143">
        <f>I565 + I566 + I567 + I568 + I569 + I570 + I571 + I572</f>
        <v>141.85999999999999</v>
      </c>
      <c r="I564" s="143">
        <f t="shared" si="8"/>
        <v>141.86000000000001</v>
      </c>
      <c r="J564" s="150">
        <f>I564 / J738</f>
        <v>8.8099581118971748E-5</v>
      </c>
    </row>
    <row r="565" spans="1:10" ht="26.1" customHeight="1">
      <c r="A565" s="111" t="s">
        <v>1277</v>
      </c>
      <c r="B565" s="85" t="s">
        <v>131</v>
      </c>
      <c r="C565" s="85" t="s">
        <v>44</v>
      </c>
      <c r="D565" s="85" t="s">
        <v>132</v>
      </c>
      <c r="E565" s="87" t="s">
        <v>93</v>
      </c>
      <c r="F565" s="142">
        <v>0.72</v>
      </c>
      <c r="G565" s="141">
        <v>48.2</v>
      </c>
      <c r="H565" s="141">
        <f>TRUNC(TRUNC(G565 * J7, 2) + G565, 2)</f>
        <v>60.84</v>
      </c>
      <c r="I565" s="141">
        <f t="shared" si="8"/>
        <v>43.8</v>
      </c>
      <c r="J565" s="151">
        <f>I565 / J738</f>
        <v>2.7201195918588481E-5</v>
      </c>
    </row>
    <row r="566" spans="1:10" ht="26.1" customHeight="1">
      <c r="A566" s="111" t="s">
        <v>1278</v>
      </c>
      <c r="B566" s="85" t="s">
        <v>134</v>
      </c>
      <c r="C566" s="85" t="s">
        <v>44</v>
      </c>
      <c r="D566" s="85" t="s">
        <v>135</v>
      </c>
      <c r="E566" s="87" t="s">
        <v>71</v>
      </c>
      <c r="F566" s="142">
        <v>1.8</v>
      </c>
      <c r="G566" s="141">
        <v>9.1999999999999993</v>
      </c>
      <c r="H566" s="141">
        <f>TRUNC(TRUNC(G566 * J7, 2) + G566, 2)</f>
        <v>11.61</v>
      </c>
      <c r="I566" s="141">
        <f t="shared" si="8"/>
        <v>20.89</v>
      </c>
      <c r="J566" s="151">
        <f>I566 / J738</f>
        <v>1.297335577030396E-5</v>
      </c>
    </row>
    <row r="567" spans="1:10" ht="26.1" customHeight="1">
      <c r="A567" s="111" t="s">
        <v>1279</v>
      </c>
      <c r="B567" s="85" t="s">
        <v>629</v>
      </c>
      <c r="C567" s="85" t="s">
        <v>44</v>
      </c>
      <c r="D567" s="85" t="s">
        <v>630</v>
      </c>
      <c r="E567" s="87" t="s">
        <v>93</v>
      </c>
      <c r="F567" s="142">
        <v>5.3999999999999999E-2</v>
      </c>
      <c r="G567" s="141">
        <v>122.97</v>
      </c>
      <c r="H567" s="141">
        <f>TRUNC(TRUNC(G567 * J7, 2) + G567, 2)</f>
        <v>155.22999999999999</v>
      </c>
      <c r="I567" s="141">
        <f t="shared" si="8"/>
        <v>8.3800000000000008</v>
      </c>
      <c r="J567" s="151">
        <f>I567 / J738</f>
        <v>5.2042470730084822E-6</v>
      </c>
    </row>
    <row r="568" spans="1:10" ht="26.1" customHeight="1">
      <c r="A568" s="111" t="s">
        <v>1280</v>
      </c>
      <c r="B568" s="85" t="s">
        <v>148</v>
      </c>
      <c r="C568" s="85" t="s">
        <v>44</v>
      </c>
      <c r="D568" s="85" t="s">
        <v>149</v>
      </c>
      <c r="E568" s="87" t="s">
        <v>93</v>
      </c>
      <c r="F568" s="142">
        <v>0.70499999999999996</v>
      </c>
      <c r="G568" s="141">
        <v>30.95</v>
      </c>
      <c r="H568" s="141">
        <f>TRUNC(TRUNC(G568 * J7, 2) + G568, 2)</f>
        <v>39.07</v>
      </c>
      <c r="I568" s="141">
        <f t="shared" si="8"/>
        <v>27.54</v>
      </c>
      <c r="J568" s="151">
        <f>I568 / J738</f>
        <v>1.7103217707715224E-5</v>
      </c>
    </row>
    <row r="569" spans="1:10" ht="39" customHeight="1">
      <c r="A569" s="111" t="s">
        <v>1281</v>
      </c>
      <c r="B569" s="85" t="s">
        <v>633</v>
      </c>
      <c r="C569" s="85" t="s">
        <v>44</v>
      </c>
      <c r="D569" s="85" t="s">
        <v>634</v>
      </c>
      <c r="E569" s="87" t="s">
        <v>93</v>
      </c>
      <c r="F569" s="142">
        <v>0.15266669999999999</v>
      </c>
      <c r="G569" s="141">
        <v>28.01</v>
      </c>
      <c r="H569" s="141">
        <f>TRUNC(TRUNC(G569 * J7, 2) + G569, 2)</f>
        <v>35.35</v>
      </c>
      <c r="I569" s="141">
        <f t="shared" si="8"/>
        <v>5.39</v>
      </c>
      <c r="J569" s="151">
        <f>I569 / J738</f>
        <v>3.3473617808491304E-6</v>
      </c>
    </row>
    <row r="570" spans="1:10" ht="26.1" customHeight="1">
      <c r="A570" s="111" t="s">
        <v>1282</v>
      </c>
      <c r="B570" s="85" t="s">
        <v>636</v>
      </c>
      <c r="C570" s="85" t="s">
        <v>44</v>
      </c>
      <c r="D570" s="85" t="s">
        <v>637</v>
      </c>
      <c r="E570" s="87" t="s">
        <v>93</v>
      </c>
      <c r="F570" s="142">
        <v>0.15266669999999999</v>
      </c>
      <c r="G570" s="141">
        <v>46.76</v>
      </c>
      <c r="H570" s="141">
        <f>TRUNC(TRUNC(G570 * J7, 2) + G570, 2)</f>
        <v>59.02</v>
      </c>
      <c r="I570" s="141">
        <f t="shared" si="8"/>
        <v>9.01</v>
      </c>
      <c r="J570" s="151">
        <f>I570 / J738</f>
        <v>5.5954971512895485E-6</v>
      </c>
    </row>
    <row r="571" spans="1:10" ht="26.1" customHeight="1">
      <c r="A571" s="111" t="s">
        <v>1283</v>
      </c>
      <c r="B571" s="85" t="s">
        <v>107</v>
      </c>
      <c r="C571" s="85" t="s">
        <v>31</v>
      </c>
      <c r="D571" s="85" t="s">
        <v>108</v>
      </c>
      <c r="E571" s="87" t="s">
        <v>93</v>
      </c>
      <c r="F571" s="142">
        <v>0.15266669999999999</v>
      </c>
      <c r="G571" s="141">
        <v>1.1000000000000001</v>
      </c>
      <c r="H571" s="141">
        <f>TRUNC(TRUNC(G571 * J7, 2) + G571, 2)</f>
        <v>1.38</v>
      </c>
      <c r="I571" s="141">
        <f t="shared" si="8"/>
        <v>0.21</v>
      </c>
      <c r="J571" s="151">
        <f>I571 / J738</f>
        <v>1.3041669276035574E-7</v>
      </c>
    </row>
    <row r="572" spans="1:10" ht="26.1" customHeight="1">
      <c r="A572" s="111" t="s">
        <v>1284</v>
      </c>
      <c r="B572" s="85" t="s">
        <v>640</v>
      </c>
      <c r="C572" s="85" t="s">
        <v>44</v>
      </c>
      <c r="D572" s="85" t="s">
        <v>641</v>
      </c>
      <c r="E572" s="87" t="s">
        <v>78</v>
      </c>
      <c r="F572" s="142">
        <v>6</v>
      </c>
      <c r="G572" s="141">
        <v>3.52</v>
      </c>
      <c r="H572" s="141">
        <f>TRUNC(TRUNC(G572 * J7, 2) + G572, 2)</f>
        <v>4.4400000000000004</v>
      </c>
      <c r="I572" s="141">
        <f t="shared" si="8"/>
        <v>26.64</v>
      </c>
      <c r="J572" s="151">
        <f>I572 / J738</f>
        <v>1.6544289024456559E-5</v>
      </c>
    </row>
    <row r="573" spans="1:10" ht="24" customHeight="1">
      <c r="A573" s="147" t="s">
        <v>1285</v>
      </c>
      <c r="B573" s="146" t="s">
        <v>11</v>
      </c>
      <c r="C573" s="146"/>
      <c r="D573" s="146" t="s">
        <v>1286</v>
      </c>
      <c r="E573" s="145"/>
      <c r="F573" s="144">
        <v>1</v>
      </c>
      <c r="G573" s="143" t="s">
        <v>13</v>
      </c>
      <c r="H573" s="143">
        <f>I574</f>
        <v>12569.25</v>
      </c>
      <c r="I573" s="143">
        <f t="shared" si="8"/>
        <v>12569.25</v>
      </c>
      <c r="J573" s="150">
        <f>I573 / J738</f>
        <v>7.8059048356100072E-3</v>
      </c>
    </row>
    <row r="574" spans="1:10" ht="24" customHeight="1">
      <c r="A574" s="147" t="s">
        <v>1287</v>
      </c>
      <c r="B574" s="146" t="s">
        <v>11</v>
      </c>
      <c r="C574" s="146"/>
      <c r="D574" s="146" t="s">
        <v>1286</v>
      </c>
      <c r="E574" s="145"/>
      <c r="F574" s="144">
        <v>1</v>
      </c>
      <c r="G574" s="143" t="s">
        <v>13</v>
      </c>
      <c r="H574" s="143">
        <f>I575 + I576 + I577 + I578 + I579 + I580</f>
        <v>12569.25</v>
      </c>
      <c r="I574" s="143">
        <f t="shared" si="8"/>
        <v>12569.25</v>
      </c>
      <c r="J574" s="150">
        <f>I574 / J738</f>
        <v>7.8059048356100072E-3</v>
      </c>
    </row>
    <row r="575" spans="1:10" ht="39" customHeight="1">
      <c r="A575" s="111" t="s">
        <v>1288</v>
      </c>
      <c r="B575" s="85" t="s">
        <v>1289</v>
      </c>
      <c r="C575" s="85" t="s">
        <v>44</v>
      </c>
      <c r="D575" s="85" t="s">
        <v>1290</v>
      </c>
      <c r="E575" s="87" t="s">
        <v>78</v>
      </c>
      <c r="F575" s="142">
        <v>39</v>
      </c>
      <c r="G575" s="141">
        <v>20.170000000000002</v>
      </c>
      <c r="H575" s="141">
        <f>TRUNC(TRUNC(G575 * J7, 2) + G575, 2)</f>
        <v>25.46</v>
      </c>
      <c r="I575" s="141">
        <f t="shared" si="8"/>
        <v>992.94</v>
      </c>
      <c r="J575" s="151">
        <f>I575 / J738</f>
        <v>6.1664738528317928E-4</v>
      </c>
    </row>
    <row r="576" spans="1:10" ht="39" customHeight="1">
      <c r="A576" s="111" t="s">
        <v>1291</v>
      </c>
      <c r="B576" s="85" t="s">
        <v>1292</v>
      </c>
      <c r="C576" s="85" t="s">
        <v>44</v>
      </c>
      <c r="D576" s="85" t="s">
        <v>1293</v>
      </c>
      <c r="E576" s="87" t="s">
        <v>78</v>
      </c>
      <c r="F576" s="142">
        <v>113</v>
      </c>
      <c r="G576" s="141">
        <v>29.21</v>
      </c>
      <c r="H576" s="141">
        <f>TRUNC(TRUNC(G576 * J7, 2) + G576, 2)</f>
        <v>36.869999999999997</v>
      </c>
      <c r="I576" s="141">
        <f t="shared" si="8"/>
        <v>4166.3100000000004</v>
      </c>
      <c r="J576" s="151">
        <f>I576 / J738</f>
        <v>2.5874112914971324E-3</v>
      </c>
    </row>
    <row r="577" spans="1:10" ht="26.1" customHeight="1">
      <c r="A577" s="111" t="s">
        <v>1294</v>
      </c>
      <c r="B577" s="85" t="s">
        <v>1295</v>
      </c>
      <c r="C577" s="85" t="s">
        <v>44</v>
      </c>
      <c r="D577" s="85" t="s">
        <v>1296</v>
      </c>
      <c r="E577" s="87" t="s">
        <v>78</v>
      </c>
      <c r="F577" s="142">
        <v>6</v>
      </c>
      <c r="G577" s="141">
        <v>34.840000000000003</v>
      </c>
      <c r="H577" s="141">
        <f>TRUNC(TRUNC(G577 * J7, 2) + G577, 2)</f>
        <v>43.98</v>
      </c>
      <c r="I577" s="141">
        <f t="shared" si="8"/>
        <v>263.88</v>
      </c>
      <c r="J577" s="151">
        <f>I577 / J738</f>
        <v>1.638778899314413E-4</v>
      </c>
    </row>
    <row r="578" spans="1:10" ht="24" customHeight="1">
      <c r="A578" s="111" t="s">
        <v>1297</v>
      </c>
      <c r="B578" s="85" t="s">
        <v>1298</v>
      </c>
      <c r="C578" s="85" t="s">
        <v>44</v>
      </c>
      <c r="D578" s="85" t="s">
        <v>1299</v>
      </c>
      <c r="E578" s="87" t="s">
        <v>519</v>
      </c>
      <c r="F578" s="142">
        <v>23</v>
      </c>
      <c r="G578" s="141">
        <v>43.3</v>
      </c>
      <c r="H578" s="141">
        <f>TRUNC(TRUNC(G578 * J7, 2) + G578, 2)</f>
        <v>54.66</v>
      </c>
      <c r="I578" s="141">
        <f t="shared" si="8"/>
        <v>1257.18</v>
      </c>
      <c r="J578" s="151">
        <f>I578 / J738</f>
        <v>7.8074884668792404E-4</v>
      </c>
    </row>
    <row r="579" spans="1:10" ht="24" customHeight="1">
      <c r="A579" s="111" t="s">
        <v>1300</v>
      </c>
      <c r="B579" s="85" t="s">
        <v>1301</v>
      </c>
      <c r="C579" s="85" t="s">
        <v>44</v>
      </c>
      <c r="D579" s="85" t="s">
        <v>1302</v>
      </c>
      <c r="E579" s="87" t="s">
        <v>519</v>
      </c>
      <c r="F579" s="142">
        <v>42</v>
      </c>
      <c r="G579" s="141">
        <v>50.2</v>
      </c>
      <c r="H579" s="141">
        <f>TRUNC(TRUNC(G579 * J7, 2) + G579, 2)</f>
        <v>63.37</v>
      </c>
      <c r="I579" s="141">
        <f t="shared" si="8"/>
        <v>2661.54</v>
      </c>
      <c r="J579" s="151">
        <f>I579 / J738</f>
        <v>1.6529011640447487E-3</v>
      </c>
    </row>
    <row r="580" spans="1:10" ht="39" customHeight="1">
      <c r="A580" s="111" t="s">
        <v>1303</v>
      </c>
      <c r="B580" s="85" t="s">
        <v>1304</v>
      </c>
      <c r="C580" s="85" t="s">
        <v>44</v>
      </c>
      <c r="D580" s="85" t="s">
        <v>1305</v>
      </c>
      <c r="E580" s="87" t="s">
        <v>78</v>
      </c>
      <c r="F580" s="142">
        <v>60</v>
      </c>
      <c r="G580" s="141">
        <v>42.61</v>
      </c>
      <c r="H580" s="141">
        <f>TRUNC(TRUNC(G580 * J7, 2) + G580, 2)</f>
        <v>53.79</v>
      </c>
      <c r="I580" s="141">
        <f t="shared" si="8"/>
        <v>3227.4</v>
      </c>
      <c r="J580" s="151">
        <f>I580 / J738</f>
        <v>2.0043182581655815E-3</v>
      </c>
    </row>
    <row r="581" spans="1:10" ht="24" customHeight="1">
      <c r="A581" s="147" t="s">
        <v>1306</v>
      </c>
      <c r="B581" s="146" t="s">
        <v>11</v>
      </c>
      <c r="C581" s="146"/>
      <c r="D581" s="146" t="s">
        <v>1307</v>
      </c>
      <c r="E581" s="145"/>
      <c r="F581" s="144">
        <v>1</v>
      </c>
      <c r="G581" s="143" t="s">
        <v>13</v>
      </c>
      <c r="H581" s="143">
        <f>I582</f>
        <v>1960.02</v>
      </c>
      <c r="I581" s="143">
        <f t="shared" si="8"/>
        <v>1960.02</v>
      </c>
      <c r="J581" s="150">
        <f>I581 / J738</f>
        <v>1.217234886400726E-3</v>
      </c>
    </row>
    <row r="582" spans="1:10" ht="24" customHeight="1">
      <c r="A582" s="147" t="s">
        <v>1308</v>
      </c>
      <c r="B582" s="146" t="s">
        <v>11</v>
      </c>
      <c r="C582" s="146"/>
      <c r="D582" s="146" t="s">
        <v>1307</v>
      </c>
      <c r="E582" s="145"/>
      <c r="F582" s="144">
        <v>1</v>
      </c>
      <c r="G582" s="143" t="s">
        <v>13</v>
      </c>
      <c r="H582" s="143">
        <f>I583 + I584 + I585 + I586 + I587 + I588 + I589 + I590 + I591</f>
        <v>1960.0200000000002</v>
      </c>
      <c r="I582" s="143">
        <f t="shared" si="8"/>
        <v>1960.02</v>
      </c>
      <c r="J582" s="150">
        <f>I582 / J738</f>
        <v>1.217234886400726E-3</v>
      </c>
    </row>
    <row r="583" spans="1:10" ht="26.1" customHeight="1">
      <c r="A583" s="111" t="s">
        <v>1309</v>
      </c>
      <c r="B583" s="85" t="s">
        <v>1310</v>
      </c>
      <c r="C583" s="85" t="s">
        <v>1246</v>
      </c>
      <c r="D583" s="85" t="s">
        <v>1311</v>
      </c>
      <c r="E583" s="87" t="s">
        <v>704</v>
      </c>
      <c r="F583" s="142">
        <v>11</v>
      </c>
      <c r="G583" s="141">
        <v>24.01</v>
      </c>
      <c r="H583" s="141">
        <f>TRUNC(TRUNC(G583 * J7, 2) + G583, 2)</f>
        <v>30.31</v>
      </c>
      <c r="I583" s="141">
        <f t="shared" si="8"/>
        <v>333.41</v>
      </c>
      <c r="J583" s="151">
        <f>I583 / J738</f>
        <v>2.0705823587252481E-4</v>
      </c>
    </row>
    <row r="584" spans="1:10" ht="26.1" customHeight="1">
      <c r="A584" s="111" t="s">
        <v>1312</v>
      </c>
      <c r="B584" s="85" t="s">
        <v>1313</v>
      </c>
      <c r="C584" s="85" t="s">
        <v>44</v>
      </c>
      <c r="D584" s="85" t="s">
        <v>1314</v>
      </c>
      <c r="E584" s="87" t="s">
        <v>46</v>
      </c>
      <c r="F584" s="142">
        <v>10</v>
      </c>
      <c r="G584" s="141">
        <v>3.22</v>
      </c>
      <c r="H584" s="141">
        <f>TRUNC(TRUNC(G584 * J7, 2) + G584, 2)</f>
        <v>4.0599999999999996</v>
      </c>
      <c r="I584" s="141">
        <f t="shared" si="8"/>
        <v>40.6</v>
      </c>
      <c r="J584" s="151">
        <f>I584 / J738</f>
        <v>2.5213893933668778E-5</v>
      </c>
    </row>
    <row r="585" spans="1:10" ht="26.1" customHeight="1">
      <c r="A585" s="111" t="s">
        <v>1315</v>
      </c>
      <c r="B585" s="85" t="s">
        <v>1316</v>
      </c>
      <c r="C585" s="85" t="s">
        <v>44</v>
      </c>
      <c r="D585" s="85" t="s">
        <v>1317</v>
      </c>
      <c r="E585" s="87" t="s">
        <v>46</v>
      </c>
      <c r="F585" s="142">
        <v>7</v>
      </c>
      <c r="G585" s="141">
        <v>4.6100000000000003</v>
      </c>
      <c r="H585" s="141">
        <f>TRUNC(TRUNC(G585 * J7, 2) + G585, 2)</f>
        <v>5.81</v>
      </c>
      <c r="I585" s="141">
        <f t="shared" ref="I585:I648" si="9">TRUNC(F585 * H585,2)</f>
        <v>40.67</v>
      </c>
      <c r="J585" s="151">
        <f>I585 / J738</f>
        <v>2.5257366164588897E-5</v>
      </c>
    </row>
    <row r="586" spans="1:10" ht="26.1" customHeight="1">
      <c r="A586" s="111" t="s">
        <v>1318</v>
      </c>
      <c r="B586" s="85" t="s">
        <v>1319</v>
      </c>
      <c r="C586" s="85" t="s">
        <v>44</v>
      </c>
      <c r="D586" s="85" t="s">
        <v>1320</v>
      </c>
      <c r="E586" s="87" t="s">
        <v>46</v>
      </c>
      <c r="F586" s="142">
        <v>1</v>
      </c>
      <c r="G586" s="141">
        <v>7.21</v>
      </c>
      <c r="H586" s="141">
        <f>TRUNC(TRUNC(G586 * J7, 2) + G586, 2)</f>
        <v>9.1</v>
      </c>
      <c r="I586" s="141">
        <f t="shared" si="9"/>
        <v>9.1</v>
      </c>
      <c r="J586" s="151">
        <f>I586 / J738</f>
        <v>5.6513900196154153E-6</v>
      </c>
    </row>
    <row r="587" spans="1:10" ht="24" customHeight="1">
      <c r="A587" s="111" t="s">
        <v>1321</v>
      </c>
      <c r="B587" s="85" t="s">
        <v>1322</v>
      </c>
      <c r="C587" s="85" t="s">
        <v>1246</v>
      </c>
      <c r="D587" s="85" t="s">
        <v>1323</v>
      </c>
      <c r="E587" s="87" t="s">
        <v>704</v>
      </c>
      <c r="F587" s="142">
        <v>1</v>
      </c>
      <c r="G587" s="141">
        <v>392.97</v>
      </c>
      <c r="H587" s="141">
        <f>TRUNC(TRUNC(G587 * J7, 2) + G587, 2)</f>
        <v>496.08</v>
      </c>
      <c r="I587" s="141">
        <f t="shared" si="9"/>
        <v>496.08</v>
      </c>
      <c r="J587" s="151">
        <f>I587 / J738</f>
        <v>3.0808149021217753E-4</v>
      </c>
    </row>
    <row r="588" spans="1:10" ht="26.1" customHeight="1">
      <c r="A588" s="111" t="s">
        <v>1324</v>
      </c>
      <c r="B588" s="85" t="s">
        <v>1325</v>
      </c>
      <c r="C588" s="85" t="s">
        <v>31</v>
      </c>
      <c r="D588" s="85" t="s">
        <v>1326</v>
      </c>
      <c r="E588" s="87" t="s">
        <v>704</v>
      </c>
      <c r="F588" s="142">
        <v>1</v>
      </c>
      <c r="G588" s="141">
        <v>41.81</v>
      </c>
      <c r="H588" s="141">
        <f>TRUNC(TRUNC(G588 * J7, 2) + G588, 2)</f>
        <v>52.78</v>
      </c>
      <c r="I588" s="141">
        <f t="shared" si="9"/>
        <v>52.78</v>
      </c>
      <c r="J588" s="151">
        <f>I588 / J738</f>
        <v>3.2778062113769413E-5</v>
      </c>
    </row>
    <row r="589" spans="1:10" ht="39" customHeight="1">
      <c r="A589" s="111" t="s">
        <v>1327</v>
      </c>
      <c r="B589" s="85" t="s">
        <v>1328</v>
      </c>
      <c r="C589" s="85" t="s">
        <v>44</v>
      </c>
      <c r="D589" s="85" t="s">
        <v>1329</v>
      </c>
      <c r="E589" s="87" t="s">
        <v>46</v>
      </c>
      <c r="F589" s="142">
        <v>6</v>
      </c>
      <c r="G589" s="141">
        <v>26.1</v>
      </c>
      <c r="H589" s="141">
        <f>TRUNC(TRUNC(G589 * J7, 2) + G589, 2)</f>
        <v>32.94</v>
      </c>
      <c r="I589" s="141">
        <f t="shared" si="9"/>
        <v>197.64</v>
      </c>
      <c r="J589" s="151">
        <f>I589 / J738</f>
        <v>1.2274073884360336E-4</v>
      </c>
    </row>
    <row r="590" spans="1:10" ht="39" customHeight="1">
      <c r="A590" s="111" t="s">
        <v>1330</v>
      </c>
      <c r="B590" s="85" t="s">
        <v>1331</v>
      </c>
      <c r="C590" s="85" t="s">
        <v>18</v>
      </c>
      <c r="D590" s="85" t="s">
        <v>1332</v>
      </c>
      <c r="E590" s="87" t="s">
        <v>28</v>
      </c>
      <c r="F590" s="142">
        <v>7</v>
      </c>
      <c r="G590" s="141">
        <v>49.58</v>
      </c>
      <c r="H590" s="141">
        <f>TRUNC(TRUNC(G590 * J7, 2) + G590, 2)</f>
        <v>62.58</v>
      </c>
      <c r="I590" s="141">
        <f t="shared" si="9"/>
        <v>438.06</v>
      </c>
      <c r="J590" s="151">
        <f>I590 / J738</f>
        <v>2.7204922109810208E-4</v>
      </c>
    </row>
    <row r="591" spans="1:10" ht="26.1" customHeight="1">
      <c r="A591" s="111" t="s">
        <v>1333</v>
      </c>
      <c r="B591" s="85" t="s">
        <v>1334</v>
      </c>
      <c r="C591" s="85" t="s">
        <v>18</v>
      </c>
      <c r="D591" s="85" t="s">
        <v>1335</v>
      </c>
      <c r="E591" s="87" t="s">
        <v>28</v>
      </c>
      <c r="F591" s="142">
        <v>7</v>
      </c>
      <c r="G591" s="141">
        <v>39.799999999999997</v>
      </c>
      <c r="H591" s="141">
        <f>TRUNC(TRUNC(G591 * J7, 2) + G591, 2)</f>
        <v>50.24</v>
      </c>
      <c r="I591" s="141">
        <f t="shared" si="9"/>
        <v>351.68</v>
      </c>
      <c r="J591" s="151">
        <f>I591 / J738</f>
        <v>2.1840448814267575E-4</v>
      </c>
    </row>
    <row r="592" spans="1:10" ht="24" customHeight="1">
      <c r="A592" s="147" t="s">
        <v>1336</v>
      </c>
      <c r="B592" s="146" t="s">
        <v>11</v>
      </c>
      <c r="C592" s="146"/>
      <c r="D592" s="146" t="s">
        <v>1337</v>
      </c>
      <c r="E592" s="145"/>
      <c r="F592" s="144">
        <v>1</v>
      </c>
      <c r="G592" s="143" t="s">
        <v>13</v>
      </c>
      <c r="H592" s="143">
        <f>I593</f>
        <v>24.2</v>
      </c>
      <c r="I592" s="143">
        <f t="shared" si="9"/>
        <v>24.2</v>
      </c>
      <c r="J592" s="150">
        <f>I592 / J738</f>
        <v>1.5028971260955281E-5</v>
      </c>
    </row>
    <row r="593" spans="1:10" ht="24" customHeight="1">
      <c r="A593" s="147" t="s">
        <v>1338</v>
      </c>
      <c r="B593" s="146" t="s">
        <v>11</v>
      </c>
      <c r="C593" s="146"/>
      <c r="D593" s="146" t="s">
        <v>1337</v>
      </c>
      <c r="E593" s="145"/>
      <c r="F593" s="144">
        <v>1</v>
      </c>
      <c r="G593" s="143" t="s">
        <v>13</v>
      </c>
      <c r="H593" s="143">
        <f>I594 + I595</f>
        <v>24.2</v>
      </c>
      <c r="I593" s="143">
        <f t="shared" si="9"/>
        <v>24.2</v>
      </c>
      <c r="J593" s="150">
        <f>I593 / J738</f>
        <v>1.5028971260955281E-5</v>
      </c>
    </row>
    <row r="594" spans="1:10" ht="26.1" customHeight="1">
      <c r="A594" s="111" t="s">
        <v>1339</v>
      </c>
      <c r="B594" s="85" t="s">
        <v>1340</v>
      </c>
      <c r="C594" s="85" t="s">
        <v>18</v>
      </c>
      <c r="D594" s="85" t="s">
        <v>1341</v>
      </c>
      <c r="E594" s="87" t="s">
        <v>28</v>
      </c>
      <c r="F594" s="142">
        <v>20</v>
      </c>
      <c r="G594" s="141">
        <v>0.8</v>
      </c>
      <c r="H594" s="141">
        <f>TRUNC(TRUNC(G594 * J7, 2) + G594, 2)</f>
        <v>1</v>
      </c>
      <c r="I594" s="141">
        <f t="shared" si="9"/>
        <v>20</v>
      </c>
      <c r="J594" s="151">
        <f>I594 / J738</f>
        <v>1.2420637405748166E-5</v>
      </c>
    </row>
    <row r="595" spans="1:10" ht="26.1" customHeight="1">
      <c r="A595" s="111" t="s">
        <v>1342</v>
      </c>
      <c r="B595" s="85" t="s">
        <v>1343</v>
      </c>
      <c r="C595" s="85" t="s">
        <v>18</v>
      </c>
      <c r="D595" s="85" t="s">
        <v>1344</v>
      </c>
      <c r="E595" s="87" t="s">
        <v>28</v>
      </c>
      <c r="F595" s="142">
        <v>7</v>
      </c>
      <c r="G595" s="141">
        <v>0.48</v>
      </c>
      <c r="H595" s="141">
        <f>TRUNC(TRUNC(G595 * J7, 2) + G595, 2)</f>
        <v>0.6</v>
      </c>
      <c r="I595" s="141">
        <f t="shared" si="9"/>
        <v>4.2</v>
      </c>
      <c r="J595" s="151">
        <f>I595 / J738</f>
        <v>2.608333855207115E-6</v>
      </c>
    </row>
    <row r="596" spans="1:10" ht="24" customHeight="1">
      <c r="A596" s="147" t="s">
        <v>1345</v>
      </c>
      <c r="B596" s="146" t="s">
        <v>11</v>
      </c>
      <c r="C596" s="146"/>
      <c r="D596" s="146" t="s">
        <v>1346</v>
      </c>
      <c r="E596" s="145"/>
      <c r="F596" s="144">
        <v>1</v>
      </c>
      <c r="G596" s="143" t="s">
        <v>13</v>
      </c>
      <c r="H596" s="143">
        <f>I597 + I598 + I599 + I600 + I601 + I602 + I603</f>
        <v>876.96</v>
      </c>
      <c r="I596" s="143">
        <f t="shared" si="9"/>
        <v>876.96</v>
      </c>
      <c r="J596" s="150">
        <f>I596 / J738</f>
        <v>5.446201089672456E-4</v>
      </c>
    </row>
    <row r="597" spans="1:10" ht="24" customHeight="1">
      <c r="A597" s="147" t="s">
        <v>1347</v>
      </c>
      <c r="B597" s="146" t="s">
        <v>11</v>
      </c>
      <c r="C597" s="146"/>
      <c r="D597" s="146" t="s">
        <v>1346</v>
      </c>
      <c r="E597" s="145"/>
      <c r="F597" s="144">
        <v>1</v>
      </c>
      <c r="G597" s="143" t="s">
        <v>13</v>
      </c>
      <c r="H597" s="143"/>
      <c r="I597" s="143">
        <f t="shared" si="9"/>
        <v>0</v>
      </c>
      <c r="J597" s="150">
        <f>I597 / J738</f>
        <v>0</v>
      </c>
    </row>
    <row r="598" spans="1:10" ht="26.1" customHeight="1">
      <c r="A598" s="111" t="s">
        <v>1348</v>
      </c>
      <c r="B598" s="85" t="s">
        <v>1349</v>
      </c>
      <c r="C598" s="85" t="s">
        <v>18</v>
      </c>
      <c r="D598" s="85" t="s">
        <v>1350</v>
      </c>
      <c r="E598" s="87" t="s">
        <v>28</v>
      </c>
      <c r="F598" s="142">
        <v>2</v>
      </c>
      <c r="G598" s="141">
        <v>72.8</v>
      </c>
      <c r="H598" s="141">
        <f>TRUNC(TRUNC(G598 * J7, 2) + G598, 2)</f>
        <v>91.9</v>
      </c>
      <c r="I598" s="141">
        <f t="shared" si="9"/>
        <v>183.8</v>
      </c>
      <c r="J598" s="151">
        <f>I598 / J738</f>
        <v>1.1414565775882565E-4</v>
      </c>
    </row>
    <row r="599" spans="1:10" ht="26.1" customHeight="1">
      <c r="A599" s="111" t="s">
        <v>1351</v>
      </c>
      <c r="B599" s="85" t="s">
        <v>1352</v>
      </c>
      <c r="C599" s="85" t="s">
        <v>18</v>
      </c>
      <c r="D599" s="85" t="s">
        <v>1353</v>
      </c>
      <c r="E599" s="87" t="s">
        <v>28</v>
      </c>
      <c r="F599" s="142">
        <v>1</v>
      </c>
      <c r="G599" s="141">
        <v>249.39</v>
      </c>
      <c r="H599" s="141">
        <f>TRUNC(TRUNC(G599 * J7, 2) + G599, 2)</f>
        <v>314.82</v>
      </c>
      <c r="I599" s="141">
        <f t="shared" si="9"/>
        <v>314.82</v>
      </c>
      <c r="J599" s="151">
        <f>I599 / J738</f>
        <v>1.9551325340388189E-4</v>
      </c>
    </row>
    <row r="600" spans="1:10" ht="39" customHeight="1">
      <c r="A600" s="111" t="s">
        <v>1354</v>
      </c>
      <c r="B600" s="85" t="s">
        <v>1355</v>
      </c>
      <c r="C600" s="85" t="s">
        <v>18</v>
      </c>
      <c r="D600" s="85" t="s">
        <v>1356</v>
      </c>
      <c r="E600" s="87" t="s">
        <v>28</v>
      </c>
      <c r="F600" s="142">
        <v>5</v>
      </c>
      <c r="G600" s="141">
        <v>16.16</v>
      </c>
      <c r="H600" s="141">
        <f>TRUNC(TRUNC(G600 * J7, 2) + G600, 2)</f>
        <v>20.399999999999999</v>
      </c>
      <c r="I600" s="141">
        <f t="shared" si="9"/>
        <v>102</v>
      </c>
      <c r="J600" s="151">
        <f>I600 / J738</f>
        <v>6.3345250769315643E-5</v>
      </c>
    </row>
    <row r="601" spans="1:10" ht="24" customHeight="1">
      <c r="A601" s="111" t="s">
        <v>1357</v>
      </c>
      <c r="B601" s="85" t="s">
        <v>1358</v>
      </c>
      <c r="C601" s="85" t="s">
        <v>44</v>
      </c>
      <c r="D601" s="85" t="s">
        <v>1359</v>
      </c>
      <c r="E601" s="87" t="s">
        <v>519</v>
      </c>
      <c r="F601" s="142">
        <v>3</v>
      </c>
      <c r="G601" s="141">
        <v>26.74</v>
      </c>
      <c r="H601" s="141">
        <f>TRUNC(TRUNC(G601 * J7, 2) + G601, 2)</f>
        <v>33.75</v>
      </c>
      <c r="I601" s="141">
        <f t="shared" si="9"/>
        <v>101.25</v>
      </c>
      <c r="J601" s="151">
        <f>I601 / J738</f>
        <v>6.2879476866600087E-5</v>
      </c>
    </row>
    <row r="602" spans="1:10" ht="26.1" customHeight="1">
      <c r="A602" s="111" t="s">
        <v>1360</v>
      </c>
      <c r="B602" s="85" t="s">
        <v>1361</v>
      </c>
      <c r="C602" s="85" t="s">
        <v>1246</v>
      </c>
      <c r="D602" s="85" t="s">
        <v>1362</v>
      </c>
      <c r="E602" s="87" t="s">
        <v>704</v>
      </c>
      <c r="F602" s="142">
        <v>1</v>
      </c>
      <c r="G602" s="141">
        <v>65.180000000000007</v>
      </c>
      <c r="H602" s="141">
        <f>TRUNC(TRUNC(G602 * J7, 2) + G602, 2)</f>
        <v>82.28</v>
      </c>
      <c r="I602" s="141">
        <f t="shared" si="9"/>
        <v>82.28</v>
      </c>
      <c r="J602" s="151">
        <f>I602 / J738</f>
        <v>5.1098502287247959E-5</v>
      </c>
    </row>
    <row r="603" spans="1:10" ht="24" customHeight="1">
      <c r="A603" s="111" t="s">
        <v>1363</v>
      </c>
      <c r="B603" s="85" t="s">
        <v>1364</v>
      </c>
      <c r="C603" s="85" t="s">
        <v>44</v>
      </c>
      <c r="D603" s="85" t="s">
        <v>1365</v>
      </c>
      <c r="E603" s="87" t="s">
        <v>519</v>
      </c>
      <c r="F603" s="142">
        <v>1</v>
      </c>
      <c r="G603" s="141">
        <v>73.52</v>
      </c>
      <c r="H603" s="141">
        <f>TRUNC(TRUNC(G603 * J7, 2) + G603, 2)</f>
        <v>92.81</v>
      </c>
      <c r="I603" s="141">
        <f t="shared" si="9"/>
        <v>92.81</v>
      </c>
      <c r="J603" s="151">
        <f>I603 / J738</f>
        <v>5.7637967881374369E-5</v>
      </c>
    </row>
    <row r="604" spans="1:10" ht="24" customHeight="1">
      <c r="A604" s="147" t="s">
        <v>1366</v>
      </c>
      <c r="B604" s="146" t="s">
        <v>11</v>
      </c>
      <c r="C604" s="146"/>
      <c r="D604" s="146" t="s">
        <v>1367</v>
      </c>
      <c r="E604" s="145"/>
      <c r="F604" s="144">
        <v>1</v>
      </c>
      <c r="G604" s="143" t="s">
        <v>13</v>
      </c>
      <c r="H604" s="143">
        <f>I605 + I620 + I637</f>
        <v>211446.63</v>
      </c>
      <c r="I604" s="143">
        <f t="shared" si="9"/>
        <v>211446.63</v>
      </c>
      <c r="J604" s="150">
        <f>I604 / J738</f>
        <v>0.13131509609486963</v>
      </c>
    </row>
    <row r="605" spans="1:10" ht="24" customHeight="1">
      <c r="A605" s="147" t="s">
        <v>1368</v>
      </c>
      <c r="B605" s="146" t="s">
        <v>11</v>
      </c>
      <c r="C605" s="146"/>
      <c r="D605" s="146" t="s">
        <v>571</v>
      </c>
      <c r="E605" s="145"/>
      <c r="F605" s="144">
        <v>1</v>
      </c>
      <c r="G605" s="143" t="s">
        <v>13</v>
      </c>
      <c r="H605" s="143">
        <f>I606</f>
        <v>15651.31</v>
      </c>
      <c r="I605" s="143">
        <f t="shared" si="9"/>
        <v>15651.31</v>
      </c>
      <c r="J605" s="150">
        <f>I605 / J738</f>
        <v>9.7199623217480158E-3</v>
      </c>
    </row>
    <row r="606" spans="1:10" ht="24" customHeight="1">
      <c r="A606" s="147" t="s">
        <v>1369</v>
      </c>
      <c r="B606" s="146" t="s">
        <v>11</v>
      </c>
      <c r="C606" s="146"/>
      <c r="D606" s="146" t="s">
        <v>571</v>
      </c>
      <c r="E606" s="145"/>
      <c r="F606" s="144">
        <v>1</v>
      </c>
      <c r="G606" s="143" t="s">
        <v>13</v>
      </c>
      <c r="H606" s="143">
        <f>I607 + I608 + I609 + I610 + I611 + I612 + I613 + I614 + I615 + I616 + I617 + I618 + I619</f>
        <v>15651.310000000001</v>
      </c>
      <c r="I606" s="143">
        <f t="shared" si="9"/>
        <v>15651.31</v>
      </c>
      <c r="J606" s="150">
        <f>I606 / J738</f>
        <v>9.7199623217480158E-3</v>
      </c>
    </row>
    <row r="607" spans="1:10" ht="39" customHeight="1">
      <c r="A607" s="111" t="s">
        <v>1370</v>
      </c>
      <c r="B607" s="85" t="s">
        <v>1371</v>
      </c>
      <c r="C607" s="85" t="s">
        <v>18</v>
      </c>
      <c r="D607" s="85" t="s">
        <v>1372</v>
      </c>
      <c r="E607" s="87" t="s">
        <v>28</v>
      </c>
      <c r="F607" s="142">
        <v>8</v>
      </c>
      <c r="G607" s="141">
        <v>124.24</v>
      </c>
      <c r="H607" s="141">
        <f>TRUNC(TRUNC(G607 * J7, 2) + G607, 2)</f>
        <v>156.84</v>
      </c>
      <c r="I607" s="141">
        <f t="shared" si="9"/>
        <v>1254.72</v>
      </c>
      <c r="J607" s="151">
        <f>I607 / J738</f>
        <v>7.7922110828701702E-4</v>
      </c>
    </row>
    <row r="608" spans="1:10" ht="26.1" customHeight="1">
      <c r="A608" s="111" t="s">
        <v>1373</v>
      </c>
      <c r="B608" s="85" t="s">
        <v>1374</v>
      </c>
      <c r="C608" s="85" t="s">
        <v>18</v>
      </c>
      <c r="D608" s="85" t="s">
        <v>1375</v>
      </c>
      <c r="E608" s="87" t="s">
        <v>28</v>
      </c>
      <c r="F608" s="142">
        <v>3</v>
      </c>
      <c r="G608" s="141">
        <v>123.47</v>
      </c>
      <c r="H608" s="141">
        <f>TRUNC(TRUNC(G608 * J7, 2) + G608, 2)</f>
        <v>155.86000000000001</v>
      </c>
      <c r="I608" s="141">
        <f t="shared" si="9"/>
        <v>467.58</v>
      </c>
      <c r="J608" s="151">
        <f>I608 / J738</f>
        <v>2.9038208190898637E-4</v>
      </c>
    </row>
    <row r="609" spans="1:10" ht="26.1" customHeight="1">
      <c r="A609" s="111" t="s">
        <v>1376</v>
      </c>
      <c r="B609" s="85" t="s">
        <v>1377</v>
      </c>
      <c r="C609" s="85" t="s">
        <v>18</v>
      </c>
      <c r="D609" s="85" t="s">
        <v>1378</v>
      </c>
      <c r="E609" s="87" t="s">
        <v>28</v>
      </c>
      <c r="F609" s="142">
        <v>1</v>
      </c>
      <c r="G609" s="141">
        <v>141.09</v>
      </c>
      <c r="H609" s="141">
        <f>TRUNC(TRUNC(G609 * J7, 2) + G609, 2)</f>
        <v>178.11</v>
      </c>
      <c r="I609" s="141">
        <f t="shared" si="9"/>
        <v>178.11</v>
      </c>
      <c r="J609" s="151">
        <f>I609 / J738</f>
        <v>1.106119864168903E-4</v>
      </c>
    </row>
    <row r="610" spans="1:10" ht="26.1" customHeight="1">
      <c r="A610" s="111" t="s">
        <v>1379</v>
      </c>
      <c r="B610" s="85" t="s">
        <v>1380</v>
      </c>
      <c r="C610" s="85" t="s">
        <v>18</v>
      </c>
      <c r="D610" s="85" t="s">
        <v>1381</v>
      </c>
      <c r="E610" s="87" t="s">
        <v>28</v>
      </c>
      <c r="F610" s="142">
        <v>1</v>
      </c>
      <c r="G610" s="141">
        <v>141.09</v>
      </c>
      <c r="H610" s="141">
        <f>TRUNC(TRUNC(G610 * J7, 2) + G610, 2)</f>
        <v>178.11</v>
      </c>
      <c r="I610" s="141">
        <f t="shared" si="9"/>
        <v>178.11</v>
      </c>
      <c r="J610" s="151">
        <f>I610 / J738</f>
        <v>1.106119864168903E-4</v>
      </c>
    </row>
    <row r="611" spans="1:10" ht="26.1" customHeight="1">
      <c r="A611" s="111" t="s">
        <v>1382</v>
      </c>
      <c r="B611" s="85" t="s">
        <v>1383</v>
      </c>
      <c r="C611" s="85" t="s">
        <v>18</v>
      </c>
      <c r="D611" s="85" t="s">
        <v>1384</v>
      </c>
      <c r="E611" s="87" t="s">
        <v>28</v>
      </c>
      <c r="F611" s="142">
        <v>5</v>
      </c>
      <c r="G611" s="141">
        <v>181.98</v>
      </c>
      <c r="H611" s="141">
        <f>TRUNC(TRUNC(G611 * J7, 2) + G611, 2)</f>
        <v>229.73</v>
      </c>
      <c r="I611" s="141">
        <f t="shared" si="9"/>
        <v>1148.6500000000001</v>
      </c>
      <c r="J611" s="151">
        <f>I611 / J738</f>
        <v>7.1334825780563159E-4</v>
      </c>
    </row>
    <row r="612" spans="1:10" ht="26.1" customHeight="1">
      <c r="A612" s="111" t="s">
        <v>1385</v>
      </c>
      <c r="B612" s="85" t="s">
        <v>1386</v>
      </c>
      <c r="C612" s="85" t="s">
        <v>18</v>
      </c>
      <c r="D612" s="85" t="s">
        <v>1387</v>
      </c>
      <c r="E612" s="87" t="s">
        <v>28</v>
      </c>
      <c r="F612" s="142">
        <v>2.4700000000000002</v>
      </c>
      <c r="G612" s="141">
        <v>3145.31</v>
      </c>
      <c r="H612" s="141">
        <f>TRUNC(TRUNC(G612 * J7, 2) + G612, 2)</f>
        <v>3970.63</v>
      </c>
      <c r="I612" s="141">
        <f t="shared" si="9"/>
        <v>9807.4500000000007</v>
      </c>
      <c r="J612" s="151">
        <f>I612 / J738</f>
        <v>6.0907390162502429E-3</v>
      </c>
    </row>
    <row r="613" spans="1:10" ht="26.1" customHeight="1">
      <c r="A613" s="111" t="s">
        <v>1388</v>
      </c>
      <c r="B613" s="85" t="s">
        <v>1389</v>
      </c>
      <c r="C613" s="85" t="s">
        <v>18</v>
      </c>
      <c r="D613" s="85" t="s">
        <v>1390</v>
      </c>
      <c r="E613" s="87" t="s">
        <v>28</v>
      </c>
      <c r="F613" s="142">
        <v>0.45</v>
      </c>
      <c r="G613" s="141">
        <v>1560.92</v>
      </c>
      <c r="H613" s="141">
        <f>TRUNC(TRUNC(G613 * J7, 2) + G613, 2)</f>
        <v>1970.5</v>
      </c>
      <c r="I613" s="141">
        <f t="shared" si="9"/>
        <v>886.72</v>
      </c>
      <c r="J613" s="151">
        <f>I613 / J738</f>
        <v>5.5068138002125071E-4</v>
      </c>
    </row>
    <row r="614" spans="1:10" ht="39" customHeight="1">
      <c r="A614" s="111" t="s">
        <v>1391</v>
      </c>
      <c r="B614" s="85" t="s">
        <v>1392</v>
      </c>
      <c r="C614" s="85" t="s">
        <v>18</v>
      </c>
      <c r="D614" s="85" t="s">
        <v>1393</v>
      </c>
      <c r="E614" s="87" t="s">
        <v>28</v>
      </c>
      <c r="F614" s="142">
        <v>1</v>
      </c>
      <c r="G614" s="141">
        <v>422.98</v>
      </c>
      <c r="H614" s="141">
        <f>TRUNC(TRUNC(G614 * J7, 2) + G614, 2)</f>
        <v>533.96</v>
      </c>
      <c r="I614" s="141">
        <f t="shared" si="9"/>
        <v>533.96</v>
      </c>
      <c r="J614" s="151">
        <f>I614 / J738</f>
        <v>3.3160617745866454E-4</v>
      </c>
    </row>
    <row r="615" spans="1:10" ht="26.1" customHeight="1">
      <c r="A615" s="111" t="s">
        <v>1394</v>
      </c>
      <c r="B615" s="85" t="s">
        <v>1395</v>
      </c>
      <c r="C615" s="85" t="s">
        <v>18</v>
      </c>
      <c r="D615" s="85" t="s">
        <v>1396</v>
      </c>
      <c r="E615" s="87" t="s">
        <v>28</v>
      </c>
      <c r="F615" s="142">
        <v>0.62</v>
      </c>
      <c r="G615" s="141">
        <v>1059.4100000000001</v>
      </c>
      <c r="H615" s="141">
        <f>TRUNC(TRUNC(G615 * J7, 2) + G615, 2)</f>
        <v>1337.39</v>
      </c>
      <c r="I615" s="141">
        <f t="shared" si="9"/>
        <v>829.18</v>
      </c>
      <c r="J615" s="151">
        <f>I615 / J738</f>
        <v>5.1494720620491314E-4</v>
      </c>
    </row>
    <row r="616" spans="1:10" ht="26.1" customHeight="1">
      <c r="A616" s="111" t="s">
        <v>1397</v>
      </c>
      <c r="B616" s="85" t="s">
        <v>1398</v>
      </c>
      <c r="C616" s="85" t="s">
        <v>18</v>
      </c>
      <c r="D616" s="85" t="s">
        <v>1399</v>
      </c>
      <c r="E616" s="87" t="s">
        <v>28</v>
      </c>
      <c r="F616" s="142">
        <v>2</v>
      </c>
      <c r="G616" s="141">
        <v>17.45</v>
      </c>
      <c r="H616" s="141">
        <f>TRUNC(TRUNC(G616 * J7, 2) + G616, 2)</f>
        <v>22.02</v>
      </c>
      <c r="I616" s="141">
        <f t="shared" si="9"/>
        <v>44.04</v>
      </c>
      <c r="J616" s="151">
        <f>I616 / J738</f>
        <v>2.735024356745746E-5</v>
      </c>
    </row>
    <row r="617" spans="1:10" ht="26.1" customHeight="1">
      <c r="A617" s="111" t="s">
        <v>1400</v>
      </c>
      <c r="B617" s="85" t="s">
        <v>1401</v>
      </c>
      <c r="C617" s="85" t="s">
        <v>18</v>
      </c>
      <c r="D617" s="85" t="s">
        <v>1402</v>
      </c>
      <c r="E617" s="87" t="s">
        <v>28</v>
      </c>
      <c r="F617" s="142">
        <v>1</v>
      </c>
      <c r="G617" s="141">
        <v>17.579999999999998</v>
      </c>
      <c r="H617" s="141">
        <f>TRUNC(TRUNC(G617 * J7, 2) + G617, 2)</f>
        <v>22.19</v>
      </c>
      <c r="I617" s="141">
        <f t="shared" si="9"/>
        <v>22.19</v>
      </c>
      <c r="J617" s="151">
        <f>I617 / J738</f>
        <v>1.3780697201677591E-5</v>
      </c>
    </row>
    <row r="618" spans="1:10" ht="26.1" customHeight="1">
      <c r="A618" s="111" t="s">
        <v>1403</v>
      </c>
      <c r="B618" s="85" t="s">
        <v>1404</v>
      </c>
      <c r="C618" s="85" t="s">
        <v>18</v>
      </c>
      <c r="D618" s="85" t="s">
        <v>1405</v>
      </c>
      <c r="E618" s="87" t="s">
        <v>28</v>
      </c>
      <c r="F618" s="142">
        <v>1</v>
      </c>
      <c r="G618" s="141">
        <v>33.83</v>
      </c>
      <c r="H618" s="141">
        <f>TRUNC(TRUNC(G618 * J7, 2) + G618, 2)</f>
        <v>42.7</v>
      </c>
      <c r="I618" s="141">
        <f t="shared" si="9"/>
        <v>42.7</v>
      </c>
      <c r="J618" s="151">
        <f>I618 / J738</f>
        <v>2.6518060861272337E-5</v>
      </c>
    </row>
    <row r="619" spans="1:10" ht="39" customHeight="1">
      <c r="A619" s="111" t="s">
        <v>1406</v>
      </c>
      <c r="B619" s="85" t="s">
        <v>1407</v>
      </c>
      <c r="C619" s="85" t="s">
        <v>18</v>
      </c>
      <c r="D619" s="85" t="s">
        <v>1408</v>
      </c>
      <c r="E619" s="87" t="s">
        <v>28</v>
      </c>
      <c r="F619" s="142">
        <v>1</v>
      </c>
      <c r="G619" s="141">
        <v>204.3</v>
      </c>
      <c r="H619" s="141">
        <f>TRUNC(TRUNC(G619 * J7, 2) + G619, 2)</f>
        <v>257.89999999999998</v>
      </c>
      <c r="I619" s="141">
        <f t="shared" si="9"/>
        <v>257.89999999999998</v>
      </c>
      <c r="J619" s="151">
        <f>I619 / J738</f>
        <v>1.6016411934712259E-4</v>
      </c>
    </row>
    <row r="620" spans="1:10" ht="24" customHeight="1">
      <c r="A620" s="147" t="s">
        <v>1409</v>
      </c>
      <c r="B620" s="146" t="s">
        <v>11</v>
      </c>
      <c r="C620" s="146"/>
      <c r="D620" s="146" t="s">
        <v>1410</v>
      </c>
      <c r="E620" s="145"/>
      <c r="F620" s="144">
        <v>1</v>
      </c>
      <c r="G620" s="143" t="s">
        <v>13</v>
      </c>
      <c r="H620" s="143">
        <f>I621 + I629 + I632</f>
        <v>162458.41999999998</v>
      </c>
      <c r="I620" s="143">
        <f t="shared" si="9"/>
        <v>162458.42000000001</v>
      </c>
      <c r="J620" s="150">
        <f>I620 / J738</f>
        <v>0.10089185641653731</v>
      </c>
    </row>
    <row r="621" spans="1:10" ht="24" customHeight="1">
      <c r="A621" s="147" t="s">
        <v>1411</v>
      </c>
      <c r="B621" s="146" t="s">
        <v>11</v>
      </c>
      <c r="C621" s="146"/>
      <c r="D621" s="146" t="s">
        <v>1412</v>
      </c>
      <c r="E621" s="145"/>
      <c r="F621" s="144">
        <v>1</v>
      </c>
      <c r="G621" s="143" t="s">
        <v>13</v>
      </c>
      <c r="H621" s="143">
        <f>I622 + I623 + I624 + I625 + I626 + I627 + I628</f>
        <v>49796.87000000001</v>
      </c>
      <c r="I621" s="143">
        <f t="shared" si="9"/>
        <v>49796.87</v>
      </c>
      <c r="J621" s="150">
        <f>I621 / J738</f>
        <v>3.0925443310558937E-2</v>
      </c>
    </row>
    <row r="622" spans="1:10" ht="26.1" customHeight="1">
      <c r="A622" s="111" t="s">
        <v>1413</v>
      </c>
      <c r="B622" s="85" t="s">
        <v>1414</v>
      </c>
      <c r="C622" s="85" t="s">
        <v>18</v>
      </c>
      <c r="D622" s="85" t="s">
        <v>1415</v>
      </c>
      <c r="E622" s="87" t="s">
        <v>1416</v>
      </c>
      <c r="F622" s="142">
        <v>2</v>
      </c>
      <c r="G622" s="141">
        <v>3632.9</v>
      </c>
      <c r="H622" s="141">
        <f>TRUNC(TRUNC(G622 * J7, 2) + G622, 2)</f>
        <v>4586.17</v>
      </c>
      <c r="I622" s="141">
        <f t="shared" si="9"/>
        <v>9172.34</v>
      </c>
      <c r="J622" s="151">
        <f>I622 / J738</f>
        <v>5.6963154651120066E-3</v>
      </c>
    </row>
    <row r="623" spans="1:10" ht="26.1" customHeight="1">
      <c r="A623" s="111" t="s">
        <v>1417</v>
      </c>
      <c r="B623" s="85" t="s">
        <v>1418</v>
      </c>
      <c r="C623" s="85" t="s">
        <v>18</v>
      </c>
      <c r="D623" s="85" t="s">
        <v>1419</v>
      </c>
      <c r="E623" s="87" t="s">
        <v>28</v>
      </c>
      <c r="F623" s="142">
        <v>1</v>
      </c>
      <c r="G623" s="141">
        <v>4539.3599999999997</v>
      </c>
      <c r="H623" s="141">
        <f>TRUNC(TRUNC(G623 * J7, 2) + G623, 2)</f>
        <v>5730.48</v>
      </c>
      <c r="I623" s="141">
        <f t="shared" si="9"/>
        <v>5730.48</v>
      </c>
      <c r="J623" s="151">
        <f>I623 / J738</f>
        <v>3.5588107120445873E-3</v>
      </c>
    </row>
    <row r="624" spans="1:10" ht="26.1" customHeight="1">
      <c r="A624" s="111" t="s">
        <v>1420</v>
      </c>
      <c r="B624" s="85" t="s">
        <v>1421</v>
      </c>
      <c r="C624" s="85" t="s">
        <v>18</v>
      </c>
      <c r="D624" s="85" t="s">
        <v>1422</v>
      </c>
      <c r="E624" s="87" t="s">
        <v>28</v>
      </c>
      <c r="F624" s="142">
        <v>3</v>
      </c>
      <c r="G624" s="141">
        <v>6972.04</v>
      </c>
      <c r="H624" s="141">
        <f>TRUNC(TRUNC(G624 * J7, 2) + G624, 2)</f>
        <v>8801.5</v>
      </c>
      <c r="I624" s="141">
        <f t="shared" si="9"/>
        <v>26404.5</v>
      </c>
      <c r="J624" s="151">
        <f>I624 / J738</f>
        <v>1.6398036019003873E-2</v>
      </c>
    </row>
    <row r="625" spans="1:10" ht="26.1" customHeight="1">
      <c r="A625" s="111" t="s">
        <v>1423</v>
      </c>
      <c r="B625" s="85" t="s">
        <v>1424</v>
      </c>
      <c r="C625" s="85" t="s">
        <v>18</v>
      </c>
      <c r="D625" s="85" t="s">
        <v>1425</v>
      </c>
      <c r="E625" s="87" t="s">
        <v>28</v>
      </c>
      <c r="F625" s="142">
        <v>1</v>
      </c>
      <c r="G625" s="141">
        <v>49.44</v>
      </c>
      <c r="H625" s="141">
        <f>TRUNC(TRUNC(G625 * J7, 2) + G625, 2)</f>
        <v>62.41</v>
      </c>
      <c r="I625" s="141">
        <f t="shared" si="9"/>
        <v>62.41</v>
      </c>
      <c r="J625" s="151">
        <f>I625 / J738</f>
        <v>3.8758599024637148E-5</v>
      </c>
    </row>
    <row r="626" spans="1:10" ht="26.1" customHeight="1">
      <c r="A626" s="111" t="s">
        <v>1426</v>
      </c>
      <c r="B626" s="85" t="s">
        <v>1427</v>
      </c>
      <c r="C626" s="85" t="s">
        <v>18</v>
      </c>
      <c r="D626" s="85" t="s">
        <v>1428</v>
      </c>
      <c r="E626" s="87" t="s">
        <v>28</v>
      </c>
      <c r="F626" s="142">
        <v>1</v>
      </c>
      <c r="G626" s="141">
        <v>828.88</v>
      </c>
      <c r="H626" s="141">
        <f>TRUNC(TRUNC(G626 * J7, 2) + G626, 2)</f>
        <v>1046.3699999999999</v>
      </c>
      <c r="I626" s="141">
        <f t="shared" si="9"/>
        <v>1046.3699999999999</v>
      </c>
      <c r="J626" s="151">
        <f>I626 / J738</f>
        <v>6.4982911811263533E-4</v>
      </c>
    </row>
    <row r="627" spans="1:10" ht="26.1" customHeight="1">
      <c r="A627" s="111" t="s">
        <v>1429</v>
      </c>
      <c r="B627" s="85" t="s">
        <v>1430</v>
      </c>
      <c r="C627" s="85" t="s">
        <v>18</v>
      </c>
      <c r="D627" s="85" t="s">
        <v>1431</v>
      </c>
      <c r="E627" s="87" t="s">
        <v>1416</v>
      </c>
      <c r="F627" s="142">
        <v>1</v>
      </c>
      <c r="G627" s="141">
        <v>49.44</v>
      </c>
      <c r="H627" s="141">
        <f>TRUNC(TRUNC(G627 * J7, 2) + G627, 2)</f>
        <v>62.41</v>
      </c>
      <c r="I627" s="141">
        <f t="shared" si="9"/>
        <v>62.41</v>
      </c>
      <c r="J627" s="151">
        <f>I627 / J738</f>
        <v>3.8758599024637148E-5</v>
      </c>
    </row>
    <row r="628" spans="1:10" ht="26.1" customHeight="1">
      <c r="A628" s="111" t="s">
        <v>1432</v>
      </c>
      <c r="B628" s="85" t="s">
        <v>1433</v>
      </c>
      <c r="C628" s="85" t="s">
        <v>18</v>
      </c>
      <c r="D628" s="85" t="s">
        <v>1434</v>
      </c>
      <c r="E628" s="87" t="s">
        <v>1416</v>
      </c>
      <c r="F628" s="142">
        <v>1</v>
      </c>
      <c r="G628" s="141">
        <v>5797.18</v>
      </c>
      <c r="H628" s="141">
        <f>TRUNC(TRUNC(G628 * J7, 2) + G628, 2)</f>
        <v>7318.36</v>
      </c>
      <c r="I628" s="141">
        <f t="shared" si="9"/>
        <v>7318.36</v>
      </c>
      <c r="J628" s="151">
        <f>I628 / J738</f>
        <v>4.5449347982365572E-3</v>
      </c>
    </row>
    <row r="629" spans="1:10" ht="24" customHeight="1">
      <c r="A629" s="147" t="s">
        <v>1435</v>
      </c>
      <c r="B629" s="146" t="s">
        <v>11</v>
      </c>
      <c r="C629" s="146"/>
      <c r="D629" s="146" t="s">
        <v>1436</v>
      </c>
      <c r="E629" s="145"/>
      <c r="F629" s="144">
        <v>1</v>
      </c>
      <c r="G629" s="143" t="s">
        <v>13</v>
      </c>
      <c r="H629" s="143">
        <f>I630 + I631</f>
        <v>78819.56</v>
      </c>
      <c r="I629" s="143">
        <f t="shared" si="9"/>
        <v>78819.56</v>
      </c>
      <c r="J629" s="150">
        <f>I629 / J738</f>
        <v>4.8949458762030593E-2</v>
      </c>
    </row>
    <row r="630" spans="1:10" ht="51.95" customHeight="1">
      <c r="A630" s="111" t="s">
        <v>1437</v>
      </c>
      <c r="B630" s="85" t="s">
        <v>1438</v>
      </c>
      <c r="C630" s="85" t="s">
        <v>18</v>
      </c>
      <c r="D630" s="85" t="s">
        <v>1439</v>
      </c>
      <c r="E630" s="87" t="s">
        <v>28</v>
      </c>
      <c r="F630" s="142">
        <v>1</v>
      </c>
      <c r="G630" s="141">
        <v>31217.29</v>
      </c>
      <c r="H630" s="141">
        <f>TRUNC(TRUNC(G630 * J7, 2) + G630, 2)</f>
        <v>39408.699999999997</v>
      </c>
      <c r="I630" s="141">
        <f t="shared" si="9"/>
        <v>39408.699999999997</v>
      </c>
      <c r="J630" s="151">
        <f>I630 / J738</f>
        <v>2.4474058666595386E-2</v>
      </c>
    </row>
    <row r="631" spans="1:10" ht="51.95" customHeight="1">
      <c r="A631" s="111" t="s">
        <v>1440</v>
      </c>
      <c r="B631" s="85" t="s">
        <v>1441</v>
      </c>
      <c r="C631" s="85" t="s">
        <v>18</v>
      </c>
      <c r="D631" s="85" t="s">
        <v>1442</v>
      </c>
      <c r="E631" s="87" t="s">
        <v>28</v>
      </c>
      <c r="F631" s="142">
        <v>1</v>
      </c>
      <c r="G631" s="141">
        <v>31219</v>
      </c>
      <c r="H631" s="141">
        <f>TRUNC(TRUNC(G631 * J7, 2) + G631, 2)</f>
        <v>39410.86</v>
      </c>
      <c r="I631" s="141">
        <f t="shared" si="9"/>
        <v>39410.86</v>
      </c>
      <c r="J631" s="151">
        <f>I631 / J738</f>
        <v>2.447540009543521E-2</v>
      </c>
    </row>
    <row r="632" spans="1:10" ht="24" customHeight="1">
      <c r="A632" s="147" t="s">
        <v>1443</v>
      </c>
      <c r="B632" s="146" t="s">
        <v>11</v>
      </c>
      <c r="C632" s="146"/>
      <c r="D632" s="146" t="s">
        <v>1444</v>
      </c>
      <c r="E632" s="145"/>
      <c r="F632" s="144">
        <v>1</v>
      </c>
      <c r="G632" s="143" t="s">
        <v>13</v>
      </c>
      <c r="H632" s="143">
        <f>I633 + I634 + I635 + I636</f>
        <v>33841.99</v>
      </c>
      <c r="I632" s="143">
        <f t="shared" si="9"/>
        <v>33841.99</v>
      </c>
      <c r="J632" s="150">
        <f>I632 / J738</f>
        <v>2.1016954343947767E-2</v>
      </c>
    </row>
    <row r="633" spans="1:10" ht="51.95" customHeight="1">
      <c r="A633" s="111" t="s">
        <v>1445</v>
      </c>
      <c r="B633" s="85" t="s">
        <v>1446</v>
      </c>
      <c r="C633" s="85" t="s">
        <v>18</v>
      </c>
      <c r="D633" s="85" t="s">
        <v>1447</v>
      </c>
      <c r="E633" s="87" t="s">
        <v>28</v>
      </c>
      <c r="F633" s="142">
        <v>1</v>
      </c>
      <c r="G633" s="141">
        <v>4486.4399999999996</v>
      </c>
      <c r="H633" s="141">
        <f>TRUNC(TRUNC(G633 * J7, 2) + G633, 2)</f>
        <v>5663.68</v>
      </c>
      <c r="I633" s="141">
        <f t="shared" si="9"/>
        <v>5663.68</v>
      </c>
      <c r="J633" s="151">
        <f>I633 / J738</f>
        <v>3.5173257831093889E-3</v>
      </c>
    </row>
    <row r="634" spans="1:10" ht="65.099999999999994" customHeight="1">
      <c r="A634" s="111" t="s">
        <v>1448</v>
      </c>
      <c r="B634" s="85" t="s">
        <v>1449</v>
      </c>
      <c r="C634" s="85" t="s">
        <v>18</v>
      </c>
      <c r="D634" s="85" t="s">
        <v>1450</v>
      </c>
      <c r="E634" s="87" t="s">
        <v>28</v>
      </c>
      <c r="F634" s="142">
        <v>1</v>
      </c>
      <c r="G634" s="141">
        <v>4755.67</v>
      </c>
      <c r="H634" s="141">
        <f>TRUNC(TRUNC(G634 * J7, 2) + G634, 2)</f>
        <v>6003.55</v>
      </c>
      <c r="I634" s="141">
        <f t="shared" si="9"/>
        <v>6003.55</v>
      </c>
      <c r="J634" s="151">
        <f>I634 / J738</f>
        <v>3.7283958848639701E-3</v>
      </c>
    </row>
    <row r="635" spans="1:10" ht="65.099999999999994" customHeight="1">
      <c r="A635" s="111" t="s">
        <v>1451</v>
      </c>
      <c r="B635" s="85" t="s">
        <v>1452</v>
      </c>
      <c r="C635" s="85" t="s">
        <v>18</v>
      </c>
      <c r="D635" s="85" t="s">
        <v>1453</v>
      </c>
      <c r="E635" s="87" t="s">
        <v>28</v>
      </c>
      <c r="F635" s="142">
        <v>1</v>
      </c>
      <c r="G635" s="141">
        <v>8398.06</v>
      </c>
      <c r="H635" s="141">
        <f>TRUNC(TRUNC(G635 * J7, 2) + G635, 2)</f>
        <v>10601.71</v>
      </c>
      <c r="I635" s="141">
        <f t="shared" si="9"/>
        <v>10601.71</v>
      </c>
      <c r="J635" s="151">
        <f>I635 / J738</f>
        <v>6.5839997895447188E-3</v>
      </c>
    </row>
    <row r="636" spans="1:10" ht="65.099999999999994" customHeight="1">
      <c r="A636" s="111" t="s">
        <v>1454</v>
      </c>
      <c r="B636" s="85" t="s">
        <v>1455</v>
      </c>
      <c r="C636" s="85" t="s">
        <v>18</v>
      </c>
      <c r="D636" s="85" t="s">
        <v>1456</v>
      </c>
      <c r="E636" s="87" t="s">
        <v>28</v>
      </c>
      <c r="F636" s="142">
        <v>1</v>
      </c>
      <c r="G636" s="141">
        <v>9167.5</v>
      </c>
      <c r="H636" s="141">
        <f>TRUNC(TRUNC(G636 * J7, 2) + G636, 2)</f>
        <v>11573.05</v>
      </c>
      <c r="I636" s="141">
        <f t="shared" si="9"/>
        <v>11573.05</v>
      </c>
      <c r="J636" s="151">
        <f>I636 / J738</f>
        <v>7.1872328864296901E-3</v>
      </c>
    </row>
    <row r="637" spans="1:10" ht="24" customHeight="1">
      <c r="A637" s="147" t="s">
        <v>1457</v>
      </c>
      <c r="B637" s="146" t="s">
        <v>11</v>
      </c>
      <c r="C637" s="146"/>
      <c r="D637" s="146" t="s">
        <v>1458</v>
      </c>
      <c r="E637" s="145"/>
      <c r="F637" s="144">
        <v>1</v>
      </c>
      <c r="G637" s="143" t="s">
        <v>13</v>
      </c>
      <c r="H637" s="143">
        <f>I638 + I644 + I651 + I654</f>
        <v>33336.9</v>
      </c>
      <c r="I637" s="143">
        <f t="shared" si="9"/>
        <v>33336.9</v>
      </c>
      <c r="J637" s="150">
        <f>I637 / J738</f>
        <v>2.0703277356584303E-2</v>
      </c>
    </row>
    <row r="638" spans="1:10" ht="24" customHeight="1">
      <c r="A638" s="147" t="s">
        <v>1459</v>
      </c>
      <c r="B638" s="146" t="s">
        <v>11</v>
      </c>
      <c r="C638" s="146"/>
      <c r="D638" s="146" t="s">
        <v>1460</v>
      </c>
      <c r="E638" s="145"/>
      <c r="F638" s="144">
        <v>1</v>
      </c>
      <c r="G638" s="143" t="s">
        <v>13</v>
      </c>
      <c r="H638" s="143">
        <f>I639 + I640 + I641 + I642 + I643</f>
        <v>20540.39</v>
      </c>
      <c r="I638" s="143">
        <f t="shared" si="9"/>
        <v>20540.39</v>
      </c>
      <c r="J638" s="150">
        <f>I638 / J738</f>
        <v>1.2756236818132779E-2</v>
      </c>
    </row>
    <row r="639" spans="1:10" ht="26.1" customHeight="1">
      <c r="A639" s="111" t="s">
        <v>1461</v>
      </c>
      <c r="B639" s="85" t="s">
        <v>1462</v>
      </c>
      <c r="C639" s="85" t="s">
        <v>18</v>
      </c>
      <c r="D639" s="85" t="s">
        <v>1463</v>
      </c>
      <c r="E639" s="87" t="s">
        <v>210</v>
      </c>
      <c r="F639" s="142">
        <v>815</v>
      </c>
      <c r="G639" s="141">
        <v>19.190000000000001</v>
      </c>
      <c r="H639" s="141">
        <f>TRUNC(TRUNC(G639 * J7, 2) + G639, 2)</f>
        <v>24.22</v>
      </c>
      <c r="I639" s="141">
        <f t="shared" si="9"/>
        <v>19739.3</v>
      </c>
      <c r="J639" s="151">
        <f>I639 / J738</f>
        <v>1.2258734397164238E-2</v>
      </c>
    </row>
    <row r="640" spans="1:10" ht="39" customHeight="1">
      <c r="A640" s="111" t="s">
        <v>1464</v>
      </c>
      <c r="B640" s="85" t="s">
        <v>1465</v>
      </c>
      <c r="C640" s="85" t="s">
        <v>18</v>
      </c>
      <c r="D640" s="85" t="s">
        <v>1466</v>
      </c>
      <c r="E640" s="87" t="s">
        <v>28</v>
      </c>
      <c r="F640" s="142">
        <v>1.5</v>
      </c>
      <c r="G640" s="141">
        <v>24.21</v>
      </c>
      <c r="H640" s="141">
        <f>TRUNC(TRUNC(G640 * J7, 2) + G640, 2)</f>
        <v>30.56</v>
      </c>
      <c r="I640" s="141">
        <f t="shared" si="9"/>
        <v>45.84</v>
      </c>
      <c r="J640" s="151">
        <f>I640 / J738</f>
        <v>2.84681009339748E-5</v>
      </c>
    </row>
    <row r="641" spans="1:10" ht="39" customHeight="1">
      <c r="A641" s="111" t="s">
        <v>1467</v>
      </c>
      <c r="B641" s="85" t="s">
        <v>1468</v>
      </c>
      <c r="C641" s="85" t="s">
        <v>18</v>
      </c>
      <c r="D641" s="85" t="s">
        <v>1469</v>
      </c>
      <c r="E641" s="87" t="s">
        <v>78</v>
      </c>
      <c r="F641" s="142">
        <v>10</v>
      </c>
      <c r="G641" s="141">
        <v>27.46</v>
      </c>
      <c r="H641" s="141">
        <f>TRUNC(TRUNC(G641 * J7, 2) + G641, 2)</f>
        <v>34.659999999999997</v>
      </c>
      <c r="I641" s="141">
        <f t="shared" si="9"/>
        <v>346.6</v>
      </c>
      <c r="J641" s="151">
        <f>I641 / J738</f>
        <v>2.1524964624161573E-4</v>
      </c>
    </row>
    <row r="642" spans="1:10" ht="39" customHeight="1">
      <c r="A642" s="111" t="s">
        <v>1470</v>
      </c>
      <c r="B642" s="85" t="s">
        <v>1471</v>
      </c>
      <c r="C642" s="85" t="s">
        <v>18</v>
      </c>
      <c r="D642" s="85" t="s">
        <v>1472</v>
      </c>
      <c r="E642" s="87" t="s">
        <v>78</v>
      </c>
      <c r="F642" s="142">
        <v>5</v>
      </c>
      <c r="G642" s="141">
        <v>31.57</v>
      </c>
      <c r="H642" s="141">
        <f>TRUNC(TRUNC(G642 * J7, 2) + G642, 2)</f>
        <v>39.85</v>
      </c>
      <c r="I642" s="141">
        <f t="shared" si="9"/>
        <v>199.25</v>
      </c>
      <c r="J642" s="151">
        <f>I642 / J738</f>
        <v>1.2374060015476611E-4</v>
      </c>
    </row>
    <row r="643" spans="1:10" ht="39" customHeight="1">
      <c r="A643" s="111" t="s">
        <v>1473</v>
      </c>
      <c r="B643" s="85" t="s">
        <v>1474</v>
      </c>
      <c r="C643" s="85" t="s">
        <v>18</v>
      </c>
      <c r="D643" s="85" t="s">
        <v>1475</v>
      </c>
      <c r="E643" s="87" t="s">
        <v>78</v>
      </c>
      <c r="F643" s="142">
        <v>5</v>
      </c>
      <c r="G643" s="141">
        <v>33.18</v>
      </c>
      <c r="H643" s="141">
        <f>TRUNC(TRUNC(G643 * J7, 2) + G643, 2)</f>
        <v>41.88</v>
      </c>
      <c r="I643" s="141">
        <f t="shared" si="9"/>
        <v>209.4</v>
      </c>
      <c r="J643" s="151">
        <f>I643 / J738</f>
        <v>1.3004407363818331E-4</v>
      </c>
    </row>
    <row r="644" spans="1:10" ht="24" customHeight="1">
      <c r="A644" s="147" t="s">
        <v>1476</v>
      </c>
      <c r="B644" s="146" t="s">
        <v>11</v>
      </c>
      <c r="C644" s="146"/>
      <c r="D644" s="146" t="s">
        <v>1458</v>
      </c>
      <c r="E644" s="145"/>
      <c r="F644" s="144">
        <v>1</v>
      </c>
      <c r="G644" s="143" t="s">
        <v>13</v>
      </c>
      <c r="H644" s="143">
        <f>I645 + I646 + I647 + I648 + I649 + I650</f>
        <v>10399.049999999999</v>
      </c>
      <c r="I644" s="143">
        <f t="shared" si="9"/>
        <v>10399.049999999999</v>
      </c>
      <c r="J644" s="150">
        <f>I644 / J738</f>
        <v>6.4581414707122727E-3</v>
      </c>
    </row>
    <row r="645" spans="1:10" ht="51.95" customHeight="1">
      <c r="A645" s="111" t="s">
        <v>1477</v>
      </c>
      <c r="B645" s="85" t="s">
        <v>1478</v>
      </c>
      <c r="C645" s="85" t="s">
        <v>31</v>
      </c>
      <c r="D645" s="85" t="s">
        <v>1479</v>
      </c>
      <c r="E645" s="87" t="s">
        <v>267</v>
      </c>
      <c r="F645" s="142">
        <v>5</v>
      </c>
      <c r="G645" s="141">
        <v>93.06</v>
      </c>
      <c r="H645" s="141">
        <f>TRUNC(TRUNC(G645 * J7, 2) + G645, 2)</f>
        <v>117.47</v>
      </c>
      <c r="I645" s="141">
        <f t="shared" si="9"/>
        <v>587.35</v>
      </c>
      <c r="J645" s="151">
        <f>I645 / J738</f>
        <v>3.6476306901330927E-4</v>
      </c>
    </row>
    <row r="646" spans="1:10" ht="51.95" customHeight="1">
      <c r="A646" s="111" t="s">
        <v>1480</v>
      </c>
      <c r="B646" s="85" t="s">
        <v>1481</v>
      </c>
      <c r="C646" s="85" t="s">
        <v>31</v>
      </c>
      <c r="D646" s="85" t="s">
        <v>1482</v>
      </c>
      <c r="E646" s="87" t="s">
        <v>267</v>
      </c>
      <c r="F646" s="142">
        <v>30</v>
      </c>
      <c r="G646" s="141">
        <v>40.700000000000003</v>
      </c>
      <c r="H646" s="141">
        <f>TRUNC(TRUNC(G646 * J7, 2) + G646, 2)</f>
        <v>51.37</v>
      </c>
      <c r="I646" s="141">
        <f t="shared" si="9"/>
        <v>1541.1</v>
      </c>
      <c r="J646" s="151">
        <f>I646 / J738</f>
        <v>9.5707221529992492E-4</v>
      </c>
    </row>
    <row r="647" spans="1:10" ht="39" customHeight="1">
      <c r="A647" s="111" t="s">
        <v>1483</v>
      </c>
      <c r="B647" s="85" t="s">
        <v>1484</v>
      </c>
      <c r="C647" s="85" t="s">
        <v>31</v>
      </c>
      <c r="D647" s="85" t="s">
        <v>1485</v>
      </c>
      <c r="E647" s="87" t="s">
        <v>267</v>
      </c>
      <c r="F647" s="142">
        <v>40</v>
      </c>
      <c r="G647" s="141">
        <v>75.23</v>
      </c>
      <c r="H647" s="141">
        <f>TRUNC(TRUNC(G647 * J7, 2) + G647, 2)</f>
        <v>94.97</v>
      </c>
      <c r="I647" s="141">
        <f t="shared" si="9"/>
        <v>3798.8</v>
      </c>
      <c r="J647" s="151">
        <f>I647 / J738</f>
        <v>2.3591758688478069E-3</v>
      </c>
    </row>
    <row r="648" spans="1:10" ht="39" customHeight="1">
      <c r="A648" s="111" t="s">
        <v>1486</v>
      </c>
      <c r="B648" s="85" t="s">
        <v>1484</v>
      </c>
      <c r="C648" s="85" t="s">
        <v>31</v>
      </c>
      <c r="D648" s="85" t="s">
        <v>1485</v>
      </c>
      <c r="E648" s="87" t="s">
        <v>267</v>
      </c>
      <c r="F648" s="142">
        <v>20</v>
      </c>
      <c r="G648" s="141">
        <v>75.23</v>
      </c>
      <c r="H648" s="141">
        <f>TRUNC(TRUNC(G648 * J7, 2) + G648, 2)</f>
        <v>94.97</v>
      </c>
      <c r="I648" s="141">
        <f t="shared" si="9"/>
        <v>1899.4</v>
      </c>
      <c r="J648" s="151">
        <f>I648 / J738</f>
        <v>1.1795879344239034E-3</v>
      </c>
    </row>
    <row r="649" spans="1:10" ht="51.95" customHeight="1">
      <c r="A649" s="111" t="s">
        <v>1487</v>
      </c>
      <c r="B649" s="85" t="s">
        <v>1488</v>
      </c>
      <c r="C649" s="85" t="s">
        <v>31</v>
      </c>
      <c r="D649" s="85" t="s">
        <v>1489</v>
      </c>
      <c r="E649" s="87" t="s">
        <v>267</v>
      </c>
      <c r="F649" s="142">
        <v>40</v>
      </c>
      <c r="G649" s="141">
        <v>32.549999999999997</v>
      </c>
      <c r="H649" s="141">
        <f>TRUNC(TRUNC(G649 * J7, 2) + G649, 2)</f>
        <v>41.09</v>
      </c>
      <c r="I649" s="141">
        <f t="shared" ref="I649:I712" si="10">TRUNC(F649 * H649,2)</f>
        <v>1643.6</v>
      </c>
      <c r="J649" s="151">
        <f>I649 / J738</f>
        <v>1.0207279820043842E-3</v>
      </c>
    </row>
    <row r="650" spans="1:10" ht="51.95" customHeight="1">
      <c r="A650" s="111" t="s">
        <v>1490</v>
      </c>
      <c r="B650" s="85" t="s">
        <v>1491</v>
      </c>
      <c r="C650" s="85" t="s">
        <v>31</v>
      </c>
      <c r="D650" s="85" t="s">
        <v>1492</v>
      </c>
      <c r="E650" s="87" t="s">
        <v>267</v>
      </c>
      <c r="F650" s="142">
        <v>15</v>
      </c>
      <c r="G650" s="141">
        <v>49.05</v>
      </c>
      <c r="H650" s="141">
        <f>TRUNC(TRUNC(G650 * J7, 2) + G650, 2)</f>
        <v>61.92</v>
      </c>
      <c r="I650" s="141">
        <f t="shared" si="10"/>
        <v>928.8</v>
      </c>
      <c r="J650" s="151">
        <f>I650 / J738</f>
        <v>5.7681440112294479E-4</v>
      </c>
    </row>
    <row r="651" spans="1:10" ht="24" customHeight="1">
      <c r="A651" s="147" t="s">
        <v>1493</v>
      </c>
      <c r="B651" s="146" t="s">
        <v>11</v>
      </c>
      <c r="C651" s="146"/>
      <c r="D651" s="146" t="s">
        <v>1494</v>
      </c>
      <c r="E651" s="145"/>
      <c r="F651" s="144">
        <v>1</v>
      </c>
      <c r="G651" s="143" t="s">
        <v>13</v>
      </c>
      <c r="H651" s="143">
        <f>I652 + I653</f>
        <v>755.82999999999993</v>
      </c>
      <c r="I651" s="143">
        <f t="shared" si="10"/>
        <v>755.83</v>
      </c>
      <c r="J651" s="150">
        <f>I651 / J738</f>
        <v>4.6939451851933184E-4</v>
      </c>
    </row>
    <row r="652" spans="1:10" ht="26.1" customHeight="1">
      <c r="A652" s="111" t="s">
        <v>1495</v>
      </c>
      <c r="B652" s="85" t="s">
        <v>1496</v>
      </c>
      <c r="C652" s="85" t="s">
        <v>18</v>
      </c>
      <c r="D652" s="85" t="s">
        <v>1497</v>
      </c>
      <c r="E652" s="87" t="s">
        <v>28</v>
      </c>
      <c r="F652" s="142">
        <v>1</v>
      </c>
      <c r="G652" s="141">
        <v>251.66</v>
      </c>
      <c r="H652" s="141">
        <f>TRUNC(TRUNC(G652 * J7, 2) + G652, 2)</f>
        <v>317.69</v>
      </c>
      <c r="I652" s="141">
        <f t="shared" si="10"/>
        <v>317.69</v>
      </c>
      <c r="J652" s="151">
        <f>I652 / J738</f>
        <v>1.9729561487160676E-4</v>
      </c>
    </row>
    <row r="653" spans="1:10" ht="26.1" customHeight="1">
      <c r="A653" s="111" t="s">
        <v>1498</v>
      </c>
      <c r="B653" s="85" t="s">
        <v>1499</v>
      </c>
      <c r="C653" s="85" t="s">
        <v>18</v>
      </c>
      <c r="D653" s="85" t="s">
        <v>1500</v>
      </c>
      <c r="E653" s="87" t="s">
        <v>28</v>
      </c>
      <c r="F653" s="142">
        <v>1</v>
      </c>
      <c r="G653" s="141">
        <v>347.07</v>
      </c>
      <c r="H653" s="141">
        <f>TRUNC(TRUNC(G653 * J7, 2) + G653, 2)</f>
        <v>438.14</v>
      </c>
      <c r="I653" s="141">
        <f t="shared" si="10"/>
        <v>438.14</v>
      </c>
      <c r="J653" s="151">
        <f>I653 / J738</f>
        <v>2.7209890364772508E-4</v>
      </c>
    </row>
    <row r="654" spans="1:10" ht="24" customHeight="1">
      <c r="A654" s="147" t="s">
        <v>1501</v>
      </c>
      <c r="B654" s="146" t="s">
        <v>11</v>
      </c>
      <c r="C654" s="146"/>
      <c r="D654" s="146" t="s">
        <v>1502</v>
      </c>
      <c r="E654" s="145"/>
      <c r="F654" s="144">
        <v>1</v>
      </c>
      <c r="G654" s="143" t="s">
        <v>13</v>
      </c>
      <c r="H654" s="143">
        <f>I655 + I656 + I657 + I658 + I659</f>
        <v>1641.6299999999999</v>
      </c>
      <c r="I654" s="143">
        <f t="shared" si="10"/>
        <v>1641.63</v>
      </c>
      <c r="J654" s="150">
        <f>I654 / J738</f>
        <v>1.0195045492199181E-3</v>
      </c>
    </row>
    <row r="655" spans="1:10" ht="26.1" customHeight="1">
      <c r="A655" s="111" t="s">
        <v>1503</v>
      </c>
      <c r="B655" s="85" t="s">
        <v>1504</v>
      </c>
      <c r="C655" s="85" t="s">
        <v>18</v>
      </c>
      <c r="D655" s="85" t="s">
        <v>1505</v>
      </c>
      <c r="E655" s="87" t="s">
        <v>28</v>
      </c>
      <c r="F655" s="142">
        <v>2</v>
      </c>
      <c r="G655" s="141">
        <v>224.14</v>
      </c>
      <c r="H655" s="141">
        <f>TRUNC(TRUNC(G655 * J7, 2) + G655, 2)</f>
        <v>282.95</v>
      </c>
      <c r="I655" s="141">
        <f t="shared" si="10"/>
        <v>565.9</v>
      </c>
      <c r="J655" s="151">
        <f>I655 / J738</f>
        <v>3.5144193539564432E-4</v>
      </c>
    </row>
    <row r="656" spans="1:10" ht="26.1" customHeight="1">
      <c r="A656" s="111" t="s">
        <v>1506</v>
      </c>
      <c r="B656" s="85" t="s">
        <v>1507</v>
      </c>
      <c r="C656" s="85" t="s">
        <v>18</v>
      </c>
      <c r="D656" s="85" t="s">
        <v>1508</v>
      </c>
      <c r="E656" s="87" t="s">
        <v>28</v>
      </c>
      <c r="F656" s="142">
        <v>2</v>
      </c>
      <c r="G656" s="141">
        <v>122.61</v>
      </c>
      <c r="H656" s="141">
        <f>TRUNC(TRUNC(G656 * J7, 2) + G656, 2)</f>
        <v>154.78</v>
      </c>
      <c r="I656" s="141">
        <f t="shared" si="10"/>
        <v>309.56</v>
      </c>
      <c r="J656" s="151">
        <f>I656 / J738</f>
        <v>1.9224662576617011E-4</v>
      </c>
    </row>
    <row r="657" spans="1:10" ht="26.1" customHeight="1">
      <c r="A657" s="111" t="s">
        <v>1509</v>
      </c>
      <c r="B657" s="85" t="s">
        <v>1510</v>
      </c>
      <c r="C657" s="85" t="s">
        <v>18</v>
      </c>
      <c r="D657" s="85" t="s">
        <v>1511</v>
      </c>
      <c r="E657" s="87" t="s">
        <v>28</v>
      </c>
      <c r="F657" s="142">
        <v>1</v>
      </c>
      <c r="G657" s="141">
        <v>221.44</v>
      </c>
      <c r="H657" s="141">
        <f>TRUNC(TRUNC(G657 * J7, 2) + G657, 2)</f>
        <v>279.54000000000002</v>
      </c>
      <c r="I657" s="141">
        <f t="shared" si="10"/>
        <v>279.54000000000002</v>
      </c>
      <c r="J657" s="151">
        <f>I657 / J738</f>
        <v>1.7360324902014214E-4</v>
      </c>
    </row>
    <row r="658" spans="1:10" ht="26.1" customHeight="1">
      <c r="A658" s="111" t="s">
        <v>1512</v>
      </c>
      <c r="B658" s="85" t="s">
        <v>1513</v>
      </c>
      <c r="C658" s="85" t="s">
        <v>18</v>
      </c>
      <c r="D658" s="85" t="s">
        <v>1514</v>
      </c>
      <c r="E658" s="87" t="s">
        <v>28</v>
      </c>
      <c r="F658" s="142">
        <v>2</v>
      </c>
      <c r="G658" s="141">
        <v>131.41</v>
      </c>
      <c r="H658" s="141">
        <f>TRUNC(TRUNC(G658 * J7, 2) + G658, 2)</f>
        <v>165.89</v>
      </c>
      <c r="I658" s="141">
        <f t="shared" si="10"/>
        <v>331.78</v>
      </c>
      <c r="J658" s="151">
        <f>I658 / J738</f>
        <v>2.0604595392395632E-4</v>
      </c>
    </row>
    <row r="659" spans="1:10" ht="26.1" customHeight="1">
      <c r="A659" s="111" t="s">
        <v>1515</v>
      </c>
      <c r="B659" s="85" t="s">
        <v>1516</v>
      </c>
      <c r="C659" s="85" t="s">
        <v>18</v>
      </c>
      <c r="D659" s="85" t="s">
        <v>1517</v>
      </c>
      <c r="E659" s="87" t="s">
        <v>28</v>
      </c>
      <c r="F659" s="142">
        <v>1</v>
      </c>
      <c r="G659" s="141">
        <v>122.67</v>
      </c>
      <c r="H659" s="141">
        <f>TRUNC(TRUNC(G659 * J7, 2) + G659, 2)</f>
        <v>154.85</v>
      </c>
      <c r="I659" s="141">
        <f t="shared" si="10"/>
        <v>154.85</v>
      </c>
      <c r="J659" s="151">
        <f>I659 / J738</f>
        <v>9.6166785114005167E-5</v>
      </c>
    </row>
    <row r="660" spans="1:10" ht="24" customHeight="1">
      <c r="A660" s="147" t="s">
        <v>1518</v>
      </c>
      <c r="B660" s="146" t="s">
        <v>11</v>
      </c>
      <c r="C660" s="146"/>
      <c r="D660" s="146" t="s">
        <v>1519</v>
      </c>
      <c r="E660" s="145"/>
      <c r="F660" s="144">
        <v>1</v>
      </c>
      <c r="G660" s="143" t="s">
        <v>13</v>
      </c>
      <c r="H660" s="143">
        <f>I661 + I673 + I679</f>
        <v>21152.41</v>
      </c>
      <c r="I660" s="143">
        <f t="shared" si="10"/>
        <v>21152.41</v>
      </c>
      <c r="J660" s="150">
        <f>I660 / J738</f>
        <v>1.3136320743386078E-2</v>
      </c>
    </row>
    <row r="661" spans="1:10" ht="24" customHeight="1">
      <c r="A661" s="147" t="s">
        <v>1520</v>
      </c>
      <c r="B661" s="146" t="s">
        <v>11</v>
      </c>
      <c r="C661" s="146"/>
      <c r="D661" s="146" t="s">
        <v>968</v>
      </c>
      <c r="E661" s="145"/>
      <c r="F661" s="144">
        <v>1</v>
      </c>
      <c r="G661" s="143" t="s">
        <v>13</v>
      </c>
      <c r="H661" s="143">
        <f>I662</f>
        <v>2309.06</v>
      </c>
      <c r="I661" s="143">
        <f t="shared" si="10"/>
        <v>2309.06</v>
      </c>
      <c r="J661" s="150">
        <f>I661 / J738</f>
        <v>1.433999850405843E-3</v>
      </c>
    </row>
    <row r="662" spans="1:10" ht="24" customHeight="1">
      <c r="A662" s="147" t="s">
        <v>1521</v>
      </c>
      <c r="B662" s="146" t="s">
        <v>11</v>
      </c>
      <c r="C662" s="146"/>
      <c r="D662" s="146" t="s">
        <v>968</v>
      </c>
      <c r="E662" s="145"/>
      <c r="F662" s="144">
        <v>1</v>
      </c>
      <c r="G662" s="143" t="s">
        <v>13</v>
      </c>
      <c r="H662" s="143">
        <f>I663 + I664 + I665 + I666 + I667 + I668 + I669 + I670 + I671 + I672</f>
        <v>2309.0599999999995</v>
      </c>
      <c r="I662" s="143">
        <f t="shared" si="10"/>
        <v>2309.06</v>
      </c>
      <c r="J662" s="150">
        <f>I662 / J738</f>
        <v>1.433999850405843E-3</v>
      </c>
    </row>
    <row r="663" spans="1:10" ht="39" customHeight="1">
      <c r="A663" s="111" t="s">
        <v>1522</v>
      </c>
      <c r="B663" s="85" t="s">
        <v>1001</v>
      </c>
      <c r="C663" s="85" t="s">
        <v>44</v>
      </c>
      <c r="D663" s="85" t="s">
        <v>1002</v>
      </c>
      <c r="E663" s="87" t="s">
        <v>78</v>
      </c>
      <c r="F663" s="142">
        <v>8</v>
      </c>
      <c r="G663" s="141">
        <v>6.99</v>
      </c>
      <c r="H663" s="141">
        <f>TRUNC(TRUNC(G663 * J7, 2) + G663, 2)</f>
        <v>8.82</v>
      </c>
      <c r="I663" s="141">
        <f t="shared" si="10"/>
        <v>70.56</v>
      </c>
      <c r="J663" s="151">
        <f>I663 / J738</f>
        <v>4.3820008767479531E-5</v>
      </c>
    </row>
    <row r="664" spans="1:10" ht="39" customHeight="1">
      <c r="A664" s="111" t="s">
        <v>1523</v>
      </c>
      <c r="B664" s="85" t="s">
        <v>1199</v>
      </c>
      <c r="C664" s="85" t="s">
        <v>44</v>
      </c>
      <c r="D664" s="85" t="s">
        <v>1200</v>
      </c>
      <c r="E664" s="87" t="s">
        <v>78</v>
      </c>
      <c r="F664" s="142">
        <v>66</v>
      </c>
      <c r="G664" s="141">
        <v>13.24</v>
      </c>
      <c r="H664" s="141">
        <f>TRUNC(TRUNC(G664 * J7, 2) + G664, 2)</f>
        <v>16.71</v>
      </c>
      <c r="I664" s="141">
        <f t="shared" si="10"/>
        <v>1102.8599999999999</v>
      </c>
      <c r="J664" s="151">
        <f>I664 / J738</f>
        <v>6.8491120846517109E-4</v>
      </c>
    </row>
    <row r="665" spans="1:10" ht="39" customHeight="1">
      <c r="A665" s="111" t="s">
        <v>1524</v>
      </c>
      <c r="B665" s="85" t="s">
        <v>983</v>
      </c>
      <c r="C665" s="85" t="s">
        <v>44</v>
      </c>
      <c r="D665" s="85" t="s">
        <v>984</v>
      </c>
      <c r="E665" s="87" t="s">
        <v>46</v>
      </c>
      <c r="F665" s="142">
        <v>7</v>
      </c>
      <c r="G665" s="141">
        <v>31.71</v>
      </c>
      <c r="H665" s="141">
        <f>TRUNC(TRUNC(G665 * J7, 2) + G665, 2)</f>
        <v>40.03</v>
      </c>
      <c r="I665" s="141">
        <f t="shared" si="10"/>
        <v>280.20999999999998</v>
      </c>
      <c r="J665" s="151">
        <f>I665 / J738</f>
        <v>1.7401934037323467E-4</v>
      </c>
    </row>
    <row r="666" spans="1:10" ht="39" customHeight="1">
      <c r="A666" s="111" t="s">
        <v>1525</v>
      </c>
      <c r="B666" s="85" t="s">
        <v>986</v>
      </c>
      <c r="C666" s="85" t="s">
        <v>44</v>
      </c>
      <c r="D666" s="85" t="s">
        <v>987</v>
      </c>
      <c r="E666" s="87" t="s">
        <v>46</v>
      </c>
      <c r="F666" s="142">
        <v>7</v>
      </c>
      <c r="G666" s="141">
        <v>29.6</v>
      </c>
      <c r="H666" s="141">
        <f>TRUNC(TRUNC(G666 * J7, 2) + G666, 2)</f>
        <v>37.36</v>
      </c>
      <c r="I666" s="141">
        <f t="shared" si="10"/>
        <v>261.52</v>
      </c>
      <c r="J666" s="151">
        <f>I666 / J738</f>
        <v>1.62412254717563E-4</v>
      </c>
    </row>
    <row r="667" spans="1:10" ht="39" customHeight="1">
      <c r="A667" s="111" t="s">
        <v>1526</v>
      </c>
      <c r="B667" s="85" t="s">
        <v>1527</v>
      </c>
      <c r="C667" s="85" t="s">
        <v>44</v>
      </c>
      <c r="D667" s="85" t="s">
        <v>1528</v>
      </c>
      <c r="E667" s="87" t="s">
        <v>46</v>
      </c>
      <c r="F667" s="142">
        <v>3</v>
      </c>
      <c r="G667" s="141">
        <v>29.6</v>
      </c>
      <c r="H667" s="141">
        <f>TRUNC(TRUNC(G667 * J7, 2) + G667, 2)</f>
        <v>37.36</v>
      </c>
      <c r="I667" s="141">
        <f t="shared" si="10"/>
        <v>112.08</v>
      </c>
      <c r="J667" s="151">
        <f>I667 / J738</f>
        <v>6.9605252021812716E-5</v>
      </c>
    </row>
    <row r="668" spans="1:10" ht="39" customHeight="1">
      <c r="A668" s="111" t="s">
        <v>1529</v>
      </c>
      <c r="B668" s="85" t="s">
        <v>1530</v>
      </c>
      <c r="C668" s="85" t="s">
        <v>44</v>
      </c>
      <c r="D668" s="85" t="s">
        <v>1531</v>
      </c>
      <c r="E668" s="87" t="s">
        <v>46</v>
      </c>
      <c r="F668" s="142">
        <v>4</v>
      </c>
      <c r="G668" s="141">
        <v>27.49</v>
      </c>
      <c r="H668" s="141">
        <f>TRUNC(TRUNC(G668 * J7, 2) + G668, 2)</f>
        <v>34.700000000000003</v>
      </c>
      <c r="I668" s="141">
        <f t="shared" si="10"/>
        <v>138.80000000000001</v>
      </c>
      <c r="J668" s="151">
        <f>I668 / J738</f>
        <v>8.6199223595892282E-5</v>
      </c>
    </row>
    <row r="669" spans="1:10" ht="39" customHeight="1">
      <c r="A669" s="111" t="s">
        <v>1532</v>
      </c>
      <c r="B669" s="85" t="s">
        <v>992</v>
      </c>
      <c r="C669" s="85" t="s">
        <v>44</v>
      </c>
      <c r="D669" s="85" t="s">
        <v>993</v>
      </c>
      <c r="E669" s="87" t="s">
        <v>46</v>
      </c>
      <c r="F669" s="142">
        <v>1</v>
      </c>
      <c r="G669" s="141">
        <v>33.82</v>
      </c>
      <c r="H669" s="141">
        <f>TRUNC(TRUNC(G669 * J7, 2) + G669, 2)</f>
        <v>42.69</v>
      </c>
      <c r="I669" s="141">
        <f t="shared" si="10"/>
        <v>42.69</v>
      </c>
      <c r="J669" s="151">
        <f>I669 / J738</f>
        <v>2.6511850542569461E-5</v>
      </c>
    </row>
    <row r="670" spans="1:10" ht="26.1" customHeight="1">
      <c r="A670" s="111" t="s">
        <v>1533</v>
      </c>
      <c r="B670" s="85" t="s">
        <v>995</v>
      </c>
      <c r="C670" s="85" t="s">
        <v>44</v>
      </c>
      <c r="D670" s="85" t="s">
        <v>996</v>
      </c>
      <c r="E670" s="87" t="s">
        <v>46</v>
      </c>
      <c r="F670" s="142">
        <v>22</v>
      </c>
      <c r="G670" s="141">
        <v>4.6500000000000004</v>
      </c>
      <c r="H670" s="141">
        <f>TRUNC(TRUNC(G670 * J7, 2) + G670, 2)</f>
        <v>5.87</v>
      </c>
      <c r="I670" s="141">
        <f t="shared" si="10"/>
        <v>129.13999999999999</v>
      </c>
      <c r="J670" s="151">
        <f>I670 / J738</f>
        <v>8.0200055728915905E-5</v>
      </c>
    </row>
    <row r="671" spans="1:10" ht="39" customHeight="1">
      <c r="A671" s="111" t="s">
        <v>1534</v>
      </c>
      <c r="B671" s="85" t="s">
        <v>977</v>
      </c>
      <c r="C671" s="85" t="s">
        <v>44</v>
      </c>
      <c r="D671" s="85" t="s">
        <v>978</v>
      </c>
      <c r="E671" s="87" t="s">
        <v>46</v>
      </c>
      <c r="F671" s="142">
        <v>8</v>
      </c>
      <c r="G671" s="141">
        <v>7.68</v>
      </c>
      <c r="H671" s="141">
        <f>TRUNC(TRUNC(G671 * J7, 2) + G671, 2)</f>
        <v>9.69</v>
      </c>
      <c r="I671" s="141">
        <f t="shared" si="10"/>
        <v>77.52</v>
      </c>
      <c r="J671" s="151">
        <f>I671 / J738</f>
        <v>4.8142390584679889E-5</v>
      </c>
    </row>
    <row r="672" spans="1:10" ht="51.95" customHeight="1">
      <c r="A672" s="111" t="s">
        <v>1535</v>
      </c>
      <c r="B672" s="85" t="s">
        <v>1040</v>
      </c>
      <c r="C672" s="85" t="s">
        <v>44</v>
      </c>
      <c r="D672" s="85" t="s">
        <v>1041</v>
      </c>
      <c r="E672" s="87" t="s">
        <v>46</v>
      </c>
      <c r="F672" s="142">
        <v>8</v>
      </c>
      <c r="G672" s="141">
        <v>9.2799999999999994</v>
      </c>
      <c r="H672" s="141">
        <f>TRUNC(TRUNC(G672 * J7, 2) + G672, 2)</f>
        <v>11.71</v>
      </c>
      <c r="I672" s="141">
        <f t="shared" si="10"/>
        <v>93.68</v>
      </c>
      <c r="J672" s="151">
        <f>I672 / J738</f>
        <v>5.8178265608524416E-5</v>
      </c>
    </row>
    <row r="673" spans="1:10" ht="24" customHeight="1">
      <c r="A673" s="147" t="s">
        <v>1536</v>
      </c>
      <c r="B673" s="146" t="s">
        <v>11</v>
      </c>
      <c r="C673" s="146"/>
      <c r="D673" s="146" t="s">
        <v>1076</v>
      </c>
      <c r="E673" s="145"/>
      <c r="F673" s="144">
        <v>1</v>
      </c>
      <c r="G673" s="143" t="s">
        <v>13</v>
      </c>
      <c r="H673" s="143">
        <f>I674 + I677</f>
        <v>4141.2300000000005</v>
      </c>
      <c r="I673" s="143">
        <f t="shared" si="10"/>
        <v>4141.2299999999996</v>
      </c>
      <c r="J673" s="150">
        <f>I673 / J738</f>
        <v>2.5718358121903234E-3</v>
      </c>
    </row>
    <row r="674" spans="1:10" ht="24" customHeight="1">
      <c r="A674" s="147" t="s">
        <v>1537</v>
      </c>
      <c r="B674" s="146" t="s">
        <v>11</v>
      </c>
      <c r="C674" s="146"/>
      <c r="D674" s="146" t="s">
        <v>1076</v>
      </c>
      <c r="E674" s="145"/>
      <c r="F674" s="144">
        <v>1</v>
      </c>
      <c r="G674" s="143" t="s">
        <v>13</v>
      </c>
      <c r="H674" s="143">
        <f>I675 + I676</f>
        <v>3336.63</v>
      </c>
      <c r="I674" s="143">
        <f t="shared" si="10"/>
        <v>3336.63</v>
      </c>
      <c r="J674" s="150">
        <f>I674 / J738</f>
        <v>2.0721535693570751E-3</v>
      </c>
    </row>
    <row r="675" spans="1:10" ht="26.1" customHeight="1">
      <c r="A675" s="111" t="s">
        <v>1538</v>
      </c>
      <c r="B675" s="85" t="s">
        <v>1236</v>
      </c>
      <c r="C675" s="85" t="s">
        <v>44</v>
      </c>
      <c r="D675" s="85" t="s">
        <v>1237</v>
      </c>
      <c r="E675" s="87" t="s">
        <v>78</v>
      </c>
      <c r="F675" s="142">
        <v>321</v>
      </c>
      <c r="G675" s="141">
        <v>6.57</v>
      </c>
      <c r="H675" s="141">
        <f>TRUNC(TRUNC(G675 * J7, 2) + G675, 2)</f>
        <v>8.2899999999999991</v>
      </c>
      <c r="I675" s="141">
        <f t="shared" si="10"/>
        <v>2661.09</v>
      </c>
      <c r="J675" s="151">
        <f>I675 / J738</f>
        <v>1.6526216997031194E-3</v>
      </c>
    </row>
    <row r="676" spans="1:10" ht="26.1" customHeight="1">
      <c r="A676" s="111" t="s">
        <v>1539</v>
      </c>
      <c r="B676" s="85" t="s">
        <v>1242</v>
      </c>
      <c r="C676" s="85" t="s">
        <v>44</v>
      </c>
      <c r="D676" s="85" t="s">
        <v>1243</v>
      </c>
      <c r="E676" s="87" t="s">
        <v>46</v>
      </c>
      <c r="F676" s="142">
        <v>18</v>
      </c>
      <c r="G676" s="141">
        <v>29.73</v>
      </c>
      <c r="H676" s="141">
        <f>TRUNC(TRUNC(G676 * J7, 2) + G676, 2)</f>
        <v>37.53</v>
      </c>
      <c r="I676" s="141">
        <f t="shared" si="10"/>
        <v>675.54</v>
      </c>
      <c r="J676" s="151">
        <f>I676 / J738</f>
        <v>4.1953186965395579E-4</v>
      </c>
    </row>
    <row r="677" spans="1:10" ht="24" customHeight="1">
      <c r="A677" s="147" t="s">
        <v>1540</v>
      </c>
      <c r="B677" s="146" t="s">
        <v>11</v>
      </c>
      <c r="C677" s="146"/>
      <c r="D677" s="146" t="s">
        <v>1541</v>
      </c>
      <c r="E677" s="145"/>
      <c r="F677" s="144">
        <v>1</v>
      </c>
      <c r="G677" s="143" t="s">
        <v>13</v>
      </c>
      <c r="H677" s="143">
        <f>I678</f>
        <v>804.6</v>
      </c>
      <c r="I677" s="143">
        <f t="shared" si="10"/>
        <v>804.6</v>
      </c>
      <c r="J677" s="150">
        <f>I677 / J738</f>
        <v>4.9968224283324873E-4</v>
      </c>
    </row>
    <row r="678" spans="1:10" ht="26.1" customHeight="1">
      <c r="A678" s="111" t="s">
        <v>1542</v>
      </c>
      <c r="B678" s="85" t="s">
        <v>1245</v>
      </c>
      <c r="C678" s="85" t="s">
        <v>1246</v>
      </c>
      <c r="D678" s="85" t="s">
        <v>1247</v>
      </c>
      <c r="E678" s="87" t="s">
        <v>704</v>
      </c>
      <c r="F678" s="142">
        <v>36</v>
      </c>
      <c r="G678" s="141">
        <v>17.71</v>
      </c>
      <c r="H678" s="141">
        <f>TRUNC(TRUNC(G678 * J7, 2) + G678, 2)</f>
        <v>22.35</v>
      </c>
      <c r="I678" s="141">
        <f t="shared" si="10"/>
        <v>804.6</v>
      </c>
      <c r="J678" s="151">
        <f>I678 / J738</f>
        <v>4.9968224283324873E-4</v>
      </c>
    </row>
    <row r="679" spans="1:10" ht="24" customHeight="1">
      <c r="A679" s="147" t="s">
        <v>1543</v>
      </c>
      <c r="B679" s="146" t="s">
        <v>11</v>
      </c>
      <c r="C679" s="146"/>
      <c r="D679" s="146" t="s">
        <v>1410</v>
      </c>
      <c r="E679" s="145"/>
      <c r="F679" s="144">
        <v>1</v>
      </c>
      <c r="G679" s="143" t="s">
        <v>13</v>
      </c>
      <c r="H679" s="143">
        <f>I680 + I683</f>
        <v>14702.119999999999</v>
      </c>
      <c r="I679" s="143">
        <f t="shared" si="10"/>
        <v>14702.12</v>
      </c>
      <c r="J679" s="150">
        <f>I679 / J738</f>
        <v>9.1304850807899119E-3</v>
      </c>
    </row>
    <row r="680" spans="1:10" ht="24" customHeight="1">
      <c r="A680" s="147" t="s">
        <v>1544</v>
      </c>
      <c r="B680" s="146" t="s">
        <v>11</v>
      </c>
      <c r="C680" s="146"/>
      <c r="D680" s="146" t="s">
        <v>1545</v>
      </c>
      <c r="E680" s="145"/>
      <c r="F680" s="144">
        <v>1</v>
      </c>
      <c r="G680" s="143" t="s">
        <v>13</v>
      </c>
      <c r="H680" s="143">
        <f>I681 + I682</f>
        <v>10020.720000000001</v>
      </c>
      <c r="I680" s="143">
        <f t="shared" si="10"/>
        <v>10020.719999999999</v>
      </c>
      <c r="J680" s="150">
        <f>I680 / J738</f>
        <v>6.2231864832264375E-3</v>
      </c>
    </row>
    <row r="681" spans="1:10" ht="51.95" customHeight="1">
      <c r="A681" s="111" t="s">
        <v>1546</v>
      </c>
      <c r="B681" s="85" t="s">
        <v>1547</v>
      </c>
      <c r="C681" s="85" t="s">
        <v>18</v>
      </c>
      <c r="D681" s="85" t="s">
        <v>1548</v>
      </c>
      <c r="E681" s="87" t="s">
        <v>28</v>
      </c>
      <c r="F681" s="142">
        <v>8</v>
      </c>
      <c r="G681" s="141">
        <v>507.96</v>
      </c>
      <c r="H681" s="141">
        <f>TRUNC(TRUNC(G681 * J7, 2) + G681, 2)</f>
        <v>641.24</v>
      </c>
      <c r="I681" s="141">
        <f t="shared" si="10"/>
        <v>5129.92</v>
      </c>
      <c r="J681" s="151">
        <f>I681 / J738</f>
        <v>3.1858438120247819E-3</v>
      </c>
    </row>
    <row r="682" spans="1:10" ht="26.1" customHeight="1">
      <c r="A682" s="111" t="s">
        <v>1549</v>
      </c>
      <c r="B682" s="85" t="s">
        <v>1550</v>
      </c>
      <c r="C682" s="85" t="s">
        <v>18</v>
      </c>
      <c r="D682" s="85" t="s">
        <v>1551</v>
      </c>
      <c r="E682" s="87" t="s">
        <v>28</v>
      </c>
      <c r="F682" s="142">
        <v>8</v>
      </c>
      <c r="G682" s="141">
        <v>484.28</v>
      </c>
      <c r="H682" s="141">
        <f>TRUNC(TRUNC(G682 * J7, 2) + G682, 2)</f>
        <v>611.35</v>
      </c>
      <c r="I682" s="141">
        <f t="shared" si="10"/>
        <v>4890.8</v>
      </c>
      <c r="J682" s="151">
        <f>I682 / J738</f>
        <v>3.0373426712016565E-3</v>
      </c>
    </row>
    <row r="683" spans="1:10" ht="24" customHeight="1">
      <c r="A683" s="147" t="s">
        <v>1552</v>
      </c>
      <c r="B683" s="146" t="s">
        <v>11</v>
      </c>
      <c r="C683" s="146"/>
      <c r="D683" s="146" t="s">
        <v>1553</v>
      </c>
      <c r="E683" s="145"/>
      <c r="F683" s="144">
        <v>1</v>
      </c>
      <c r="G683" s="143" t="s">
        <v>13</v>
      </c>
      <c r="H683" s="143">
        <f>I684</f>
        <v>4681.3999999999996</v>
      </c>
      <c r="I683" s="143">
        <f t="shared" si="10"/>
        <v>4681.3999999999996</v>
      </c>
      <c r="J683" s="150">
        <f>I683 / J738</f>
        <v>2.9072985975634731E-3</v>
      </c>
    </row>
    <row r="684" spans="1:10" ht="51.95" customHeight="1">
      <c r="A684" s="111" t="s">
        <v>1554</v>
      </c>
      <c r="B684" s="85" t="s">
        <v>1555</v>
      </c>
      <c r="C684" s="85" t="s">
        <v>18</v>
      </c>
      <c r="D684" s="85" t="s">
        <v>1556</v>
      </c>
      <c r="E684" s="87" t="s">
        <v>28</v>
      </c>
      <c r="F684" s="142">
        <v>1</v>
      </c>
      <c r="G684" s="141">
        <v>3708.34</v>
      </c>
      <c r="H684" s="141">
        <f>TRUNC(TRUNC(G684 * J7, 2) + G684, 2)</f>
        <v>4681.3999999999996</v>
      </c>
      <c r="I684" s="141">
        <f t="shared" si="10"/>
        <v>4681.3999999999996</v>
      </c>
      <c r="J684" s="151">
        <f>I684 / J738</f>
        <v>2.9072985975634731E-3</v>
      </c>
    </row>
    <row r="685" spans="1:10" ht="24" customHeight="1">
      <c r="A685" s="147" t="s">
        <v>1557</v>
      </c>
      <c r="B685" s="146" t="s">
        <v>11</v>
      </c>
      <c r="C685" s="146"/>
      <c r="D685" s="146" t="s">
        <v>1558</v>
      </c>
      <c r="E685" s="145"/>
      <c r="F685" s="144">
        <v>1</v>
      </c>
      <c r="G685" s="143" t="s">
        <v>13</v>
      </c>
      <c r="H685" s="143">
        <f>I686 + I690 + I693 + I702</f>
        <v>19580.599999999999</v>
      </c>
      <c r="I685" s="143">
        <f t="shared" si="10"/>
        <v>19580.599999999999</v>
      </c>
      <c r="J685" s="150">
        <f>I685 / J738</f>
        <v>1.2160176639349627E-2</v>
      </c>
    </row>
    <row r="686" spans="1:10" ht="24" customHeight="1">
      <c r="A686" s="147" t="s">
        <v>1559</v>
      </c>
      <c r="B686" s="146" t="s">
        <v>11</v>
      </c>
      <c r="C686" s="146"/>
      <c r="D686" s="146" t="s">
        <v>1560</v>
      </c>
      <c r="E686" s="145"/>
      <c r="F686" s="144">
        <v>1</v>
      </c>
      <c r="G686" s="143" t="s">
        <v>13</v>
      </c>
      <c r="H686" s="143">
        <f>I687</f>
        <v>615.88</v>
      </c>
      <c r="I686" s="143">
        <f t="shared" si="10"/>
        <v>615.88</v>
      </c>
      <c r="J686" s="150">
        <f>I686 / J738</f>
        <v>3.8248110827260903E-4</v>
      </c>
    </row>
    <row r="687" spans="1:10" ht="24" customHeight="1">
      <c r="A687" s="147" t="s">
        <v>1561</v>
      </c>
      <c r="B687" s="146" t="s">
        <v>11</v>
      </c>
      <c r="C687" s="146"/>
      <c r="D687" s="146" t="s">
        <v>1560</v>
      </c>
      <c r="E687" s="145"/>
      <c r="F687" s="144">
        <v>1</v>
      </c>
      <c r="G687" s="143" t="s">
        <v>13</v>
      </c>
      <c r="H687" s="143">
        <f>I688 + I689</f>
        <v>615.88</v>
      </c>
      <c r="I687" s="143">
        <f t="shared" si="10"/>
        <v>615.88</v>
      </c>
      <c r="J687" s="150">
        <f>I687 / J738</f>
        <v>3.8248110827260903E-4</v>
      </c>
    </row>
    <row r="688" spans="1:10" ht="24" customHeight="1">
      <c r="A688" s="111" t="s">
        <v>1562</v>
      </c>
      <c r="B688" s="85" t="s">
        <v>1563</v>
      </c>
      <c r="C688" s="85" t="s">
        <v>1246</v>
      </c>
      <c r="D688" s="85" t="s">
        <v>1564</v>
      </c>
      <c r="E688" s="87" t="s">
        <v>704</v>
      </c>
      <c r="F688" s="142">
        <v>3</v>
      </c>
      <c r="G688" s="141">
        <v>104.23</v>
      </c>
      <c r="H688" s="141">
        <f>TRUNC(TRUNC(G688 * J7, 2) + G688, 2)</f>
        <v>131.57</v>
      </c>
      <c r="I688" s="141">
        <f t="shared" si="10"/>
        <v>394.71</v>
      </c>
      <c r="J688" s="151">
        <f>I688 / J738</f>
        <v>2.451274895211429E-4</v>
      </c>
    </row>
    <row r="689" spans="1:10" ht="24" customHeight="1">
      <c r="A689" s="111" t="s">
        <v>1565</v>
      </c>
      <c r="B689" s="85" t="s">
        <v>1566</v>
      </c>
      <c r="C689" s="85" t="s">
        <v>1246</v>
      </c>
      <c r="D689" s="85" t="s">
        <v>1567</v>
      </c>
      <c r="E689" s="87" t="s">
        <v>704</v>
      </c>
      <c r="F689" s="142">
        <v>1</v>
      </c>
      <c r="G689" s="141">
        <v>175.2</v>
      </c>
      <c r="H689" s="141">
        <f>TRUNC(TRUNC(G689 * J7, 2) + G689, 2)</f>
        <v>221.17</v>
      </c>
      <c r="I689" s="141">
        <f t="shared" si="10"/>
        <v>221.17</v>
      </c>
      <c r="J689" s="151">
        <f>I689 / J738</f>
        <v>1.3735361875146608E-4</v>
      </c>
    </row>
    <row r="690" spans="1:10" ht="24" customHeight="1">
      <c r="A690" s="147" t="s">
        <v>1568</v>
      </c>
      <c r="B690" s="146" t="s">
        <v>11</v>
      </c>
      <c r="C690" s="146"/>
      <c r="D690" s="146" t="s">
        <v>1569</v>
      </c>
      <c r="E690" s="145"/>
      <c r="F690" s="144">
        <v>1</v>
      </c>
      <c r="G690" s="143" t="s">
        <v>13</v>
      </c>
      <c r="H690" s="143">
        <f>I691</f>
        <v>664.44</v>
      </c>
      <c r="I690" s="143">
        <f t="shared" si="10"/>
        <v>664.44</v>
      </c>
      <c r="J690" s="150">
        <f>I690 / J738</f>
        <v>4.1263841589376561E-4</v>
      </c>
    </row>
    <row r="691" spans="1:10" ht="24" customHeight="1">
      <c r="A691" s="147" t="s">
        <v>1570</v>
      </c>
      <c r="B691" s="146" t="s">
        <v>11</v>
      </c>
      <c r="C691" s="146"/>
      <c r="D691" s="146" t="s">
        <v>1571</v>
      </c>
      <c r="E691" s="145"/>
      <c r="F691" s="144">
        <v>1</v>
      </c>
      <c r="G691" s="143" t="s">
        <v>13</v>
      </c>
      <c r="H691" s="143">
        <f>I692</f>
        <v>664.44</v>
      </c>
      <c r="I691" s="143">
        <f t="shared" si="10"/>
        <v>664.44</v>
      </c>
      <c r="J691" s="150">
        <f>I691 / J738</f>
        <v>4.1263841589376561E-4</v>
      </c>
    </row>
    <row r="692" spans="1:10" ht="24" customHeight="1">
      <c r="A692" s="111" t="s">
        <v>1572</v>
      </c>
      <c r="B692" s="85" t="s">
        <v>1573</v>
      </c>
      <c r="C692" s="85" t="s">
        <v>1246</v>
      </c>
      <c r="D692" s="85" t="s">
        <v>1574</v>
      </c>
      <c r="E692" s="87" t="s">
        <v>704</v>
      </c>
      <c r="F692" s="142">
        <v>21</v>
      </c>
      <c r="G692" s="141">
        <v>25.07</v>
      </c>
      <c r="H692" s="141">
        <f>TRUNC(TRUNC(G692 * J7, 2) + G692, 2)</f>
        <v>31.64</v>
      </c>
      <c r="I692" s="141">
        <f t="shared" si="10"/>
        <v>664.44</v>
      </c>
      <c r="J692" s="151">
        <f>I692 / J738</f>
        <v>4.1263841589376561E-4</v>
      </c>
    </row>
    <row r="693" spans="1:10" ht="24" customHeight="1">
      <c r="A693" s="147" t="s">
        <v>1575</v>
      </c>
      <c r="B693" s="146" t="s">
        <v>11</v>
      </c>
      <c r="C693" s="146"/>
      <c r="D693" s="146" t="s">
        <v>1576</v>
      </c>
      <c r="E693" s="145"/>
      <c r="F693" s="144">
        <v>1</v>
      </c>
      <c r="G693" s="143" t="s">
        <v>13</v>
      </c>
      <c r="H693" s="143">
        <f>I694 + I696 + I699</f>
        <v>318.02</v>
      </c>
      <c r="I693" s="143">
        <f t="shared" si="10"/>
        <v>318.02</v>
      </c>
      <c r="J693" s="150">
        <f>I693 / J738</f>
        <v>1.9750055538880157E-4</v>
      </c>
    </row>
    <row r="694" spans="1:10" ht="24" customHeight="1">
      <c r="A694" s="147" t="s">
        <v>1577</v>
      </c>
      <c r="B694" s="146" t="s">
        <v>11</v>
      </c>
      <c r="C694" s="146"/>
      <c r="D694" s="146" t="s">
        <v>1578</v>
      </c>
      <c r="E694" s="145"/>
      <c r="F694" s="144">
        <v>1</v>
      </c>
      <c r="G694" s="143" t="s">
        <v>13</v>
      </c>
      <c r="H694" s="143">
        <f>I695</f>
        <v>196.08</v>
      </c>
      <c r="I694" s="143">
        <f t="shared" si="10"/>
        <v>196.08</v>
      </c>
      <c r="J694" s="150">
        <f>I694 / J738</f>
        <v>1.2177192912595503E-4</v>
      </c>
    </row>
    <row r="695" spans="1:10" ht="65.099999999999994" customHeight="1">
      <c r="A695" s="111" t="s">
        <v>1579</v>
      </c>
      <c r="B695" s="85" t="s">
        <v>1580</v>
      </c>
      <c r="C695" s="85" t="s">
        <v>18</v>
      </c>
      <c r="D695" s="85" t="s">
        <v>1581</v>
      </c>
      <c r="E695" s="87" t="s">
        <v>28</v>
      </c>
      <c r="F695" s="142">
        <v>19</v>
      </c>
      <c r="G695" s="141">
        <v>8.18</v>
      </c>
      <c r="H695" s="141">
        <f>TRUNC(TRUNC(G695 * J7, 2) + G695, 2)</f>
        <v>10.32</v>
      </c>
      <c r="I695" s="141">
        <f t="shared" si="10"/>
        <v>196.08</v>
      </c>
      <c r="J695" s="151">
        <f>I695 / J738</f>
        <v>1.2177192912595503E-4</v>
      </c>
    </row>
    <row r="696" spans="1:10" ht="24" customHeight="1">
      <c r="A696" s="147" t="s">
        <v>1582</v>
      </c>
      <c r="B696" s="146" t="s">
        <v>11</v>
      </c>
      <c r="C696" s="146"/>
      <c r="D696" s="146" t="s">
        <v>1583</v>
      </c>
      <c r="E696" s="145"/>
      <c r="F696" s="144">
        <v>1</v>
      </c>
      <c r="G696" s="143" t="s">
        <v>13</v>
      </c>
      <c r="H696" s="143">
        <f>I697 + I698</f>
        <v>93.93</v>
      </c>
      <c r="I696" s="143">
        <f t="shared" si="10"/>
        <v>93.93</v>
      </c>
      <c r="J696" s="150">
        <f>I696 / J738</f>
        <v>5.8333523576096268E-5</v>
      </c>
    </row>
    <row r="697" spans="1:10" ht="39" customHeight="1">
      <c r="A697" s="111" t="s">
        <v>1584</v>
      </c>
      <c r="B697" s="85" t="s">
        <v>1585</v>
      </c>
      <c r="C697" s="85" t="s">
        <v>18</v>
      </c>
      <c r="D697" s="85" t="s">
        <v>1586</v>
      </c>
      <c r="E697" s="87" t="s">
        <v>28</v>
      </c>
      <c r="F697" s="142">
        <v>3</v>
      </c>
      <c r="G697" s="141">
        <v>8.73</v>
      </c>
      <c r="H697" s="141">
        <f>TRUNC(TRUNC(G697 * J7, 2) + G697, 2)</f>
        <v>11.02</v>
      </c>
      <c r="I697" s="141">
        <f t="shared" si="10"/>
        <v>33.06</v>
      </c>
      <c r="J697" s="151">
        <f>I697 / J738</f>
        <v>2.0531313631701719E-5</v>
      </c>
    </row>
    <row r="698" spans="1:10" ht="39" customHeight="1">
      <c r="A698" s="111" t="s">
        <v>1587</v>
      </c>
      <c r="B698" s="85" t="s">
        <v>1588</v>
      </c>
      <c r="C698" s="85" t="s">
        <v>44</v>
      </c>
      <c r="D698" s="85" t="s">
        <v>1589</v>
      </c>
      <c r="E698" s="87" t="s">
        <v>46</v>
      </c>
      <c r="F698" s="142">
        <v>1</v>
      </c>
      <c r="G698" s="141">
        <v>48.22</v>
      </c>
      <c r="H698" s="141">
        <f>TRUNC(TRUNC(G698 * J7, 2) + G698, 2)</f>
        <v>60.87</v>
      </c>
      <c r="I698" s="141">
        <f t="shared" si="10"/>
        <v>60.87</v>
      </c>
      <c r="J698" s="151">
        <f>I698 / J738</f>
        <v>3.7802209944394539E-5</v>
      </c>
    </row>
    <row r="699" spans="1:10" ht="24" customHeight="1">
      <c r="A699" s="147" t="s">
        <v>1590</v>
      </c>
      <c r="B699" s="146" t="s">
        <v>11</v>
      </c>
      <c r="C699" s="146"/>
      <c r="D699" s="146" t="s">
        <v>1591</v>
      </c>
      <c r="E699" s="145"/>
      <c r="F699" s="144">
        <v>1</v>
      </c>
      <c r="G699" s="143" t="s">
        <v>13</v>
      </c>
      <c r="H699" s="143">
        <f>I700 + I701</f>
        <v>28.01</v>
      </c>
      <c r="I699" s="143">
        <f t="shared" si="10"/>
        <v>28.01</v>
      </c>
      <c r="J699" s="150">
        <f>I699 / J738</f>
        <v>1.7395102686750306E-5</v>
      </c>
    </row>
    <row r="700" spans="1:10" ht="39" customHeight="1">
      <c r="A700" s="111" t="s">
        <v>1592</v>
      </c>
      <c r="B700" s="85" t="s">
        <v>1593</v>
      </c>
      <c r="C700" s="85" t="s">
        <v>18</v>
      </c>
      <c r="D700" s="85" t="s">
        <v>1594</v>
      </c>
      <c r="E700" s="87" t="s">
        <v>28</v>
      </c>
      <c r="F700" s="142">
        <v>1</v>
      </c>
      <c r="G700" s="141">
        <v>14.02</v>
      </c>
      <c r="H700" s="141">
        <f>TRUNC(TRUNC(G700 * J7, 2) + G700, 2)</f>
        <v>17.690000000000001</v>
      </c>
      <c r="I700" s="141">
        <f t="shared" si="10"/>
        <v>17.690000000000001</v>
      </c>
      <c r="J700" s="151">
        <f>I700 / J738</f>
        <v>1.0986053785384254E-5</v>
      </c>
    </row>
    <row r="701" spans="1:10" ht="65.099999999999994" customHeight="1">
      <c r="A701" s="111" t="s">
        <v>1595</v>
      </c>
      <c r="B701" s="85" t="s">
        <v>1580</v>
      </c>
      <c r="C701" s="85" t="s">
        <v>18</v>
      </c>
      <c r="D701" s="85" t="s">
        <v>1581</v>
      </c>
      <c r="E701" s="87" t="s">
        <v>28</v>
      </c>
      <c r="F701" s="142">
        <v>1</v>
      </c>
      <c r="G701" s="141">
        <v>8.18</v>
      </c>
      <c r="H701" s="141">
        <f>TRUNC(TRUNC(G701 * J7, 2) + G701, 2)</f>
        <v>10.32</v>
      </c>
      <c r="I701" s="141">
        <f t="shared" si="10"/>
        <v>10.32</v>
      </c>
      <c r="J701" s="151">
        <f>I701 / J738</f>
        <v>6.409048901366054E-6</v>
      </c>
    </row>
    <row r="702" spans="1:10" ht="24" customHeight="1">
      <c r="A702" s="147" t="s">
        <v>1596</v>
      </c>
      <c r="B702" s="146" t="s">
        <v>11</v>
      </c>
      <c r="C702" s="146"/>
      <c r="D702" s="146" t="s">
        <v>1597</v>
      </c>
      <c r="E702" s="145"/>
      <c r="F702" s="144">
        <v>1</v>
      </c>
      <c r="G702" s="143" t="s">
        <v>13</v>
      </c>
      <c r="H702" s="143">
        <f>I703</f>
        <v>17982.259999999998</v>
      </c>
      <c r="I702" s="143">
        <f t="shared" si="10"/>
        <v>17982.259999999998</v>
      </c>
      <c r="J702" s="150">
        <f>I702 / J738</f>
        <v>1.1167556559794451E-2</v>
      </c>
    </row>
    <row r="703" spans="1:10" ht="24" customHeight="1">
      <c r="A703" s="147" t="s">
        <v>1598</v>
      </c>
      <c r="B703" s="146" t="s">
        <v>11</v>
      </c>
      <c r="C703" s="146"/>
      <c r="D703" s="146" t="s">
        <v>1597</v>
      </c>
      <c r="E703" s="145"/>
      <c r="F703" s="144">
        <v>1</v>
      </c>
      <c r="G703" s="143" t="s">
        <v>13</v>
      </c>
      <c r="H703" s="143">
        <f>I704 + I705 + I706 + I707 + I708</f>
        <v>17982.260000000002</v>
      </c>
      <c r="I703" s="143">
        <f t="shared" si="10"/>
        <v>17982.259999999998</v>
      </c>
      <c r="J703" s="150">
        <f>I703 / J738</f>
        <v>1.1167556559794451E-2</v>
      </c>
    </row>
    <row r="704" spans="1:10" ht="65.099999999999994" customHeight="1">
      <c r="A704" s="111" t="s">
        <v>1599</v>
      </c>
      <c r="B704" s="85" t="s">
        <v>1600</v>
      </c>
      <c r="C704" s="85" t="s">
        <v>44</v>
      </c>
      <c r="D704" s="85" t="s">
        <v>1601</v>
      </c>
      <c r="E704" s="87" t="s">
        <v>78</v>
      </c>
      <c r="F704" s="142">
        <v>1.8</v>
      </c>
      <c r="G704" s="141">
        <v>359.97</v>
      </c>
      <c r="H704" s="141">
        <f>TRUNC(TRUNC(G704 * J7, 2) + G704, 2)</f>
        <v>454.42</v>
      </c>
      <c r="I704" s="141">
        <f t="shared" si="10"/>
        <v>817.95</v>
      </c>
      <c r="J704" s="151">
        <f>I704 / J738</f>
        <v>5.0797301830158561E-4</v>
      </c>
    </row>
    <row r="705" spans="1:10" ht="65.099999999999994" customHeight="1">
      <c r="A705" s="111" t="s">
        <v>1602</v>
      </c>
      <c r="B705" s="85" t="s">
        <v>1603</v>
      </c>
      <c r="C705" s="85" t="s">
        <v>44</v>
      </c>
      <c r="D705" s="85" t="s">
        <v>1604</v>
      </c>
      <c r="E705" s="87" t="s">
        <v>78</v>
      </c>
      <c r="F705" s="142">
        <v>21.56</v>
      </c>
      <c r="G705" s="141">
        <v>481.77</v>
      </c>
      <c r="H705" s="141">
        <f>TRUNC(TRUNC(G705 * J7, 2) + G705, 2)</f>
        <v>608.17999999999995</v>
      </c>
      <c r="I705" s="141">
        <f t="shared" si="10"/>
        <v>13112.36</v>
      </c>
      <c r="J705" s="151">
        <f>I705 / J738</f>
        <v>8.1431934546818008E-3</v>
      </c>
    </row>
    <row r="706" spans="1:10" ht="65.099999999999994" customHeight="1">
      <c r="A706" s="111" t="s">
        <v>1605</v>
      </c>
      <c r="B706" s="85" t="s">
        <v>1606</v>
      </c>
      <c r="C706" s="85" t="s">
        <v>44</v>
      </c>
      <c r="D706" s="85" t="s">
        <v>1607</v>
      </c>
      <c r="E706" s="87" t="s">
        <v>78</v>
      </c>
      <c r="F706" s="142">
        <v>3.6</v>
      </c>
      <c r="G706" s="141">
        <v>623.66999999999996</v>
      </c>
      <c r="H706" s="141">
        <f>TRUNC(TRUNC(G706 * J7, 2) + G706, 2)</f>
        <v>787.32</v>
      </c>
      <c r="I706" s="141">
        <f t="shared" si="10"/>
        <v>2834.35</v>
      </c>
      <c r="J706" s="151">
        <f>I706 / J738</f>
        <v>1.7602216815491157E-3</v>
      </c>
    </row>
    <row r="707" spans="1:10" ht="26.1" customHeight="1">
      <c r="A707" s="111" t="s">
        <v>1608</v>
      </c>
      <c r="B707" s="85" t="s">
        <v>1609</v>
      </c>
      <c r="C707" s="85" t="s">
        <v>18</v>
      </c>
      <c r="D707" s="85" t="s">
        <v>1610</v>
      </c>
      <c r="E707" s="87" t="s">
        <v>78</v>
      </c>
      <c r="F707" s="142">
        <v>5.4</v>
      </c>
      <c r="G707" s="141">
        <v>5.1100000000000003</v>
      </c>
      <c r="H707" s="141">
        <f>TRUNC(TRUNC(G707 * J7, 2) + G707, 2)</f>
        <v>6.45</v>
      </c>
      <c r="I707" s="141">
        <f t="shared" si="10"/>
        <v>34.83</v>
      </c>
      <c r="J707" s="151">
        <f>I707 / J738</f>
        <v>2.1630540042110431E-5</v>
      </c>
    </row>
    <row r="708" spans="1:10" ht="39" customHeight="1">
      <c r="A708" s="111" t="s">
        <v>1611</v>
      </c>
      <c r="B708" s="85" t="s">
        <v>1612</v>
      </c>
      <c r="C708" s="85" t="s">
        <v>18</v>
      </c>
      <c r="D708" s="85" t="s">
        <v>1613</v>
      </c>
      <c r="E708" s="87" t="s">
        <v>78</v>
      </c>
      <c r="F708" s="142">
        <v>25.16</v>
      </c>
      <c r="G708" s="141">
        <v>37.24</v>
      </c>
      <c r="H708" s="141">
        <f>TRUNC(TRUNC(G708 * J7, 2) + G708, 2)</f>
        <v>47.01</v>
      </c>
      <c r="I708" s="141">
        <f t="shared" si="10"/>
        <v>1182.77</v>
      </c>
      <c r="J708" s="151">
        <f>I708 / J738</f>
        <v>7.3453786521983789E-4</v>
      </c>
    </row>
    <row r="709" spans="1:10" ht="24" customHeight="1">
      <c r="A709" s="147" t="s">
        <v>1614</v>
      </c>
      <c r="B709" s="146" t="s">
        <v>11</v>
      </c>
      <c r="C709" s="146"/>
      <c r="D709" s="146" t="s">
        <v>1615</v>
      </c>
      <c r="E709" s="145"/>
      <c r="F709" s="144">
        <v>1</v>
      </c>
      <c r="G709" s="143" t="s">
        <v>13</v>
      </c>
      <c r="H709" s="143">
        <f>I710</f>
        <v>20376.22</v>
      </c>
      <c r="I709" s="143">
        <f t="shared" si="10"/>
        <v>20376.22</v>
      </c>
      <c r="J709" s="150">
        <f>I709 / J738</f>
        <v>1.2654282015987695E-2</v>
      </c>
    </row>
    <row r="710" spans="1:10" ht="24" customHeight="1">
      <c r="A710" s="147" t="s">
        <v>1616</v>
      </c>
      <c r="B710" s="146" t="s">
        <v>11</v>
      </c>
      <c r="C710" s="146"/>
      <c r="D710" s="146" t="s">
        <v>1615</v>
      </c>
      <c r="E710" s="145"/>
      <c r="F710" s="144">
        <v>1</v>
      </c>
      <c r="G710" s="143" t="s">
        <v>13</v>
      </c>
      <c r="H710" s="143">
        <f>I711</f>
        <v>20376.22</v>
      </c>
      <c r="I710" s="143">
        <f t="shared" si="10"/>
        <v>20376.22</v>
      </c>
      <c r="J710" s="150">
        <f>I710 / J738</f>
        <v>1.2654282015987695E-2</v>
      </c>
    </row>
    <row r="711" spans="1:10" ht="24" customHeight="1">
      <c r="A711" s="147" t="s">
        <v>1617</v>
      </c>
      <c r="B711" s="146" t="s">
        <v>11</v>
      </c>
      <c r="C711" s="146"/>
      <c r="D711" s="146" t="s">
        <v>1615</v>
      </c>
      <c r="E711" s="145"/>
      <c r="F711" s="144">
        <v>1</v>
      </c>
      <c r="G711" s="143" t="s">
        <v>13</v>
      </c>
      <c r="H711" s="143">
        <f>I712 + I713 + I714 + I715 + I716 + I717 + I718</f>
        <v>20376.219999999998</v>
      </c>
      <c r="I711" s="143">
        <f t="shared" si="10"/>
        <v>20376.22</v>
      </c>
      <c r="J711" s="150">
        <f>I711 / J738</f>
        <v>1.2654282015987695E-2</v>
      </c>
    </row>
    <row r="712" spans="1:10" ht="26.1" customHeight="1">
      <c r="A712" s="111" t="s">
        <v>1618</v>
      </c>
      <c r="B712" s="85" t="s">
        <v>1619</v>
      </c>
      <c r="C712" s="85" t="s">
        <v>18</v>
      </c>
      <c r="D712" s="85" t="s">
        <v>1620</v>
      </c>
      <c r="E712" s="87" t="s">
        <v>28</v>
      </c>
      <c r="F712" s="142">
        <v>3</v>
      </c>
      <c r="G712" s="141">
        <v>104.87</v>
      </c>
      <c r="H712" s="141">
        <f>TRUNC(TRUNC(G712 * J7, 2) + G712, 2)</f>
        <v>132.38</v>
      </c>
      <c r="I712" s="141">
        <f t="shared" si="10"/>
        <v>397.14</v>
      </c>
      <c r="J712" s="151">
        <f>I712 / J738</f>
        <v>2.4663659696594131E-4</v>
      </c>
    </row>
    <row r="713" spans="1:10" ht="26.1" customHeight="1">
      <c r="A713" s="111" t="s">
        <v>1621</v>
      </c>
      <c r="B713" s="85" t="s">
        <v>1622</v>
      </c>
      <c r="C713" s="85" t="s">
        <v>18</v>
      </c>
      <c r="D713" s="85" t="s">
        <v>1623</v>
      </c>
      <c r="E713" s="87" t="s">
        <v>28</v>
      </c>
      <c r="F713" s="142">
        <v>2</v>
      </c>
      <c r="G713" s="141">
        <v>104.87</v>
      </c>
      <c r="H713" s="141">
        <f>TRUNC(TRUNC(G713 * J7, 2) + G713, 2)</f>
        <v>132.38</v>
      </c>
      <c r="I713" s="141">
        <f t="shared" ref="I713:I734" si="11">TRUNC(F713 * H713,2)</f>
        <v>264.76</v>
      </c>
      <c r="J713" s="151">
        <f>I713 / J738</f>
        <v>1.6442439797729422E-4</v>
      </c>
    </row>
    <row r="714" spans="1:10" ht="51.95" customHeight="1">
      <c r="A714" s="111" t="s">
        <v>1624</v>
      </c>
      <c r="B714" s="85" t="s">
        <v>1625</v>
      </c>
      <c r="C714" s="85" t="s">
        <v>18</v>
      </c>
      <c r="D714" s="85" t="s">
        <v>1626</v>
      </c>
      <c r="E714" s="87" t="s">
        <v>78</v>
      </c>
      <c r="F714" s="142">
        <v>62</v>
      </c>
      <c r="G714" s="141">
        <v>89.44</v>
      </c>
      <c r="H714" s="141">
        <f>TRUNC(TRUNC(G714 * J7, 2) + G714, 2)</f>
        <v>112.9</v>
      </c>
      <c r="I714" s="141">
        <f t="shared" si="11"/>
        <v>6999.8</v>
      </c>
      <c r="J714" s="151">
        <f>I714 / J738</f>
        <v>4.3470988856378007E-3</v>
      </c>
    </row>
    <row r="715" spans="1:10" ht="26.1" customHeight="1">
      <c r="A715" s="111" t="s">
        <v>1627</v>
      </c>
      <c r="B715" s="85" t="s">
        <v>1628</v>
      </c>
      <c r="C715" s="85" t="s">
        <v>18</v>
      </c>
      <c r="D715" s="85" t="s">
        <v>1629</v>
      </c>
      <c r="E715" s="87" t="s">
        <v>28</v>
      </c>
      <c r="F715" s="142">
        <v>2</v>
      </c>
      <c r="G715" s="141">
        <v>360.27</v>
      </c>
      <c r="H715" s="141">
        <f>TRUNC(TRUNC(G715 * J7, 2) + G715, 2)</f>
        <v>454.8</v>
      </c>
      <c r="I715" s="141">
        <f t="shared" si="11"/>
        <v>909.6</v>
      </c>
      <c r="J715" s="151">
        <f>I715 / J738</f>
        <v>5.6489058921342661E-4</v>
      </c>
    </row>
    <row r="716" spans="1:10" ht="26.1" customHeight="1">
      <c r="A716" s="111" t="s">
        <v>1630</v>
      </c>
      <c r="B716" s="85" t="s">
        <v>1631</v>
      </c>
      <c r="C716" s="85" t="s">
        <v>18</v>
      </c>
      <c r="D716" s="85" t="s">
        <v>1632</v>
      </c>
      <c r="E716" s="87" t="s">
        <v>28</v>
      </c>
      <c r="F716" s="142">
        <v>1</v>
      </c>
      <c r="G716" s="141">
        <v>360.27</v>
      </c>
      <c r="H716" s="141">
        <f>TRUNC(TRUNC(G716 * J7, 2) + G716, 2)</f>
        <v>454.8</v>
      </c>
      <c r="I716" s="141">
        <f t="shared" si="11"/>
        <v>454.8</v>
      </c>
      <c r="J716" s="151">
        <f>I716 / J738</f>
        <v>2.824452946067133E-4</v>
      </c>
    </row>
    <row r="717" spans="1:10" ht="26.1" customHeight="1">
      <c r="A717" s="111" t="s">
        <v>1633</v>
      </c>
      <c r="B717" s="85" t="s">
        <v>1634</v>
      </c>
      <c r="C717" s="85" t="s">
        <v>18</v>
      </c>
      <c r="D717" s="85" t="s">
        <v>1635</v>
      </c>
      <c r="E717" s="87" t="s">
        <v>28</v>
      </c>
      <c r="F717" s="142">
        <v>1</v>
      </c>
      <c r="G717" s="141">
        <v>5480.08</v>
      </c>
      <c r="H717" s="141">
        <f>TRUNC(TRUNC(G717 * J7, 2) + G717, 2)</f>
        <v>6918.05</v>
      </c>
      <c r="I717" s="141">
        <f t="shared" si="11"/>
        <v>6918.05</v>
      </c>
      <c r="J717" s="151">
        <f>I717 / J738</f>
        <v>4.2963295302418051E-3</v>
      </c>
    </row>
    <row r="718" spans="1:10" ht="26.1" customHeight="1">
      <c r="A718" s="111" t="s">
        <v>1636</v>
      </c>
      <c r="B718" s="85" t="s">
        <v>1637</v>
      </c>
      <c r="C718" s="85" t="s">
        <v>18</v>
      </c>
      <c r="D718" s="85" t="s">
        <v>1638</v>
      </c>
      <c r="E718" s="87" t="s">
        <v>28</v>
      </c>
      <c r="F718" s="142">
        <v>1</v>
      </c>
      <c r="G718" s="141">
        <v>3510.83</v>
      </c>
      <c r="H718" s="141">
        <f>TRUNC(TRUNC(G718 * J7, 2) + G718, 2)</f>
        <v>4432.07</v>
      </c>
      <c r="I718" s="141">
        <f t="shared" si="11"/>
        <v>4432.07</v>
      </c>
      <c r="J718" s="151">
        <f>I718 / J738</f>
        <v>2.7524567213447135E-3</v>
      </c>
    </row>
    <row r="719" spans="1:10" ht="24" customHeight="1">
      <c r="A719" s="147" t="s">
        <v>1639</v>
      </c>
      <c r="B719" s="146" t="s">
        <v>11</v>
      </c>
      <c r="C719" s="146"/>
      <c r="D719" s="146" t="s">
        <v>1640</v>
      </c>
      <c r="E719" s="145"/>
      <c r="F719" s="144">
        <v>1</v>
      </c>
      <c r="G719" s="143" t="s">
        <v>13</v>
      </c>
      <c r="H719" s="143">
        <f>I720 + I724 + I728</f>
        <v>39571.630000000005</v>
      </c>
      <c r="I719" s="143">
        <f t="shared" si="11"/>
        <v>39571.629999999997</v>
      </c>
      <c r="J719" s="150">
        <f>I719 / J738</f>
        <v>2.4575243389221315E-2</v>
      </c>
    </row>
    <row r="720" spans="1:10" ht="24" customHeight="1">
      <c r="A720" s="147" t="s">
        <v>1641</v>
      </c>
      <c r="B720" s="146" t="s">
        <v>11</v>
      </c>
      <c r="C720" s="146"/>
      <c r="D720" s="146" t="s">
        <v>1642</v>
      </c>
      <c r="E720" s="145"/>
      <c r="F720" s="144">
        <v>1</v>
      </c>
      <c r="G720" s="143" t="s">
        <v>13</v>
      </c>
      <c r="H720" s="143">
        <f>I721</f>
        <v>29476.52</v>
      </c>
      <c r="I720" s="143">
        <f t="shared" si="11"/>
        <v>29476.52</v>
      </c>
      <c r="J720" s="150">
        <f>I720 / J738</f>
        <v>1.8305858345164197E-2</v>
      </c>
    </row>
    <row r="721" spans="1:10" ht="24" customHeight="1">
      <c r="A721" s="147" t="s">
        <v>1643</v>
      </c>
      <c r="B721" s="146" t="s">
        <v>11</v>
      </c>
      <c r="C721" s="146"/>
      <c r="D721" s="146" t="s">
        <v>1642</v>
      </c>
      <c r="E721" s="145"/>
      <c r="F721" s="144">
        <v>1</v>
      </c>
      <c r="G721" s="143" t="s">
        <v>13</v>
      </c>
      <c r="H721" s="143">
        <f>I722 + I723</f>
        <v>29476.52</v>
      </c>
      <c r="I721" s="143">
        <f t="shared" si="11"/>
        <v>29476.52</v>
      </c>
      <c r="J721" s="150">
        <f>I721 / J738</f>
        <v>1.8305858345164197E-2</v>
      </c>
    </row>
    <row r="722" spans="1:10" ht="26.1" customHeight="1">
      <c r="A722" s="111" t="s">
        <v>1644</v>
      </c>
      <c r="B722" s="85" t="s">
        <v>1645</v>
      </c>
      <c r="C722" s="85" t="s">
        <v>44</v>
      </c>
      <c r="D722" s="85" t="s">
        <v>1646</v>
      </c>
      <c r="E722" s="87" t="s">
        <v>71</v>
      </c>
      <c r="F722" s="142">
        <v>440.11</v>
      </c>
      <c r="G722" s="141">
        <v>51.94</v>
      </c>
      <c r="H722" s="141">
        <f>TRUNC(TRUNC(G722 * J7, 2) + G722, 2)</f>
        <v>65.56</v>
      </c>
      <c r="I722" s="141">
        <f t="shared" si="11"/>
        <v>28853.61</v>
      </c>
      <c r="J722" s="151">
        <f>I722 / J738</f>
        <v>1.7919011382843467E-2</v>
      </c>
    </row>
    <row r="723" spans="1:10" ht="26.1" customHeight="1">
      <c r="A723" s="111" t="s">
        <v>1647</v>
      </c>
      <c r="B723" s="85" t="s">
        <v>1648</v>
      </c>
      <c r="C723" s="85" t="s">
        <v>18</v>
      </c>
      <c r="D723" s="85" t="s">
        <v>1649</v>
      </c>
      <c r="E723" s="87" t="s">
        <v>28</v>
      </c>
      <c r="F723" s="142">
        <v>1</v>
      </c>
      <c r="G723" s="141">
        <v>493.44</v>
      </c>
      <c r="H723" s="141">
        <f>TRUNC(TRUNC(G723 * J7, 2) + G723, 2)</f>
        <v>622.91</v>
      </c>
      <c r="I723" s="141">
        <f t="shared" si="11"/>
        <v>622.91</v>
      </c>
      <c r="J723" s="151">
        <f>I723 / J738</f>
        <v>3.8684696232072949E-4</v>
      </c>
    </row>
    <row r="724" spans="1:10" ht="24" customHeight="1">
      <c r="A724" s="147" t="s">
        <v>1650</v>
      </c>
      <c r="B724" s="146" t="s">
        <v>11</v>
      </c>
      <c r="C724" s="146"/>
      <c r="D724" s="146" t="s">
        <v>1651</v>
      </c>
      <c r="E724" s="145"/>
      <c r="F724" s="144">
        <v>1</v>
      </c>
      <c r="G724" s="143" t="s">
        <v>13</v>
      </c>
      <c r="H724" s="143">
        <f>I725</f>
        <v>8358.74</v>
      </c>
      <c r="I724" s="143">
        <f t="shared" si="11"/>
        <v>8358.74</v>
      </c>
      <c r="J724" s="150">
        <f>I724 / J738</f>
        <v>5.1910439354461713E-3</v>
      </c>
    </row>
    <row r="725" spans="1:10" ht="24" customHeight="1">
      <c r="A725" s="147" t="s">
        <v>1652</v>
      </c>
      <c r="B725" s="146" t="s">
        <v>11</v>
      </c>
      <c r="C725" s="146"/>
      <c r="D725" s="146" t="s">
        <v>1651</v>
      </c>
      <c r="E725" s="145"/>
      <c r="F725" s="144">
        <v>1</v>
      </c>
      <c r="G725" s="143" t="s">
        <v>13</v>
      </c>
      <c r="H725" s="143">
        <f>I726 + I727</f>
        <v>8358.74</v>
      </c>
      <c r="I725" s="143">
        <f t="shared" si="11"/>
        <v>8358.74</v>
      </c>
      <c r="J725" s="150">
        <f>I725 / J738</f>
        <v>5.1910439354461713E-3</v>
      </c>
    </row>
    <row r="726" spans="1:10" ht="26.1" customHeight="1">
      <c r="A726" s="111" t="s">
        <v>1653</v>
      </c>
      <c r="B726" s="85" t="s">
        <v>1654</v>
      </c>
      <c r="C726" s="85" t="s">
        <v>1246</v>
      </c>
      <c r="D726" s="85" t="s">
        <v>1655</v>
      </c>
      <c r="E726" s="87" t="s">
        <v>71</v>
      </c>
      <c r="F726" s="142">
        <v>204.76</v>
      </c>
      <c r="G726" s="141">
        <v>29.93</v>
      </c>
      <c r="H726" s="141">
        <f>TRUNC(TRUNC(G726 * J7, 2) + G726, 2)</f>
        <v>37.78</v>
      </c>
      <c r="I726" s="141">
        <f t="shared" si="11"/>
        <v>7735.83</v>
      </c>
      <c r="J726" s="151">
        <f>I726 / J738</f>
        <v>4.8041969731254415E-3</v>
      </c>
    </row>
    <row r="727" spans="1:10" ht="26.1" customHeight="1">
      <c r="A727" s="111" t="s">
        <v>1656</v>
      </c>
      <c r="B727" s="85" t="s">
        <v>1648</v>
      </c>
      <c r="C727" s="85" t="s">
        <v>18</v>
      </c>
      <c r="D727" s="85" t="s">
        <v>1649</v>
      </c>
      <c r="E727" s="87" t="s">
        <v>28</v>
      </c>
      <c r="F727" s="142">
        <v>1</v>
      </c>
      <c r="G727" s="141">
        <v>493.44</v>
      </c>
      <c r="H727" s="141">
        <f>TRUNC(TRUNC(G727 * J7, 2) + G727, 2)</f>
        <v>622.91</v>
      </c>
      <c r="I727" s="141">
        <f t="shared" si="11"/>
        <v>622.91</v>
      </c>
      <c r="J727" s="151">
        <f>I727 / J738</f>
        <v>3.8684696232072949E-4</v>
      </c>
    </row>
    <row r="728" spans="1:10" ht="24" customHeight="1">
      <c r="A728" s="147" t="s">
        <v>1657</v>
      </c>
      <c r="B728" s="146" t="s">
        <v>11</v>
      </c>
      <c r="C728" s="146"/>
      <c r="D728" s="146" t="s">
        <v>1658</v>
      </c>
      <c r="E728" s="145"/>
      <c r="F728" s="144">
        <v>1</v>
      </c>
      <c r="G728" s="143" t="s">
        <v>13</v>
      </c>
      <c r="H728" s="143">
        <f>I729</f>
        <v>1736.37</v>
      </c>
      <c r="I728" s="143">
        <f t="shared" si="11"/>
        <v>1736.37</v>
      </c>
      <c r="J728" s="150">
        <f>I728 / J738</f>
        <v>1.0783411086109471E-3</v>
      </c>
    </row>
    <row r="729" spans="1:10" ht="24" customHeight="1">
      <c r="A729" s="147" t="s">
        <v>1659</v>
      </c>
      <c r="B729" s="146" t="s">
        <v>11</v>
      </c>
      <c r="C729" s="146"/>
      <c r="D729" s="146" t="s">
        <v>1658</v>
      </c>
      <c r="E729" s="145"/>
      <c r="F729" s="144">
        <v>1</v>
      </c>
      <c r="G729" s="143" t="s">
        <v>13</v>
      </c>
      <c r="H729" s="143">
        <f>I730</f>
        <v>1736.37</v>
      </c>
      <c r="I729" s="143">
        <f t="shared" si="11"/>
        <v>1736.37</v>
      </c>
      <c r="J729" s="150">
        <f>I729 / J738</f>
        <v>1.0783411086109471E-3</v>
      </c>
    </row>
    <row r="730" spans="1:10" ht="26.1" customHeight="1">
      <c r="A730" s="111" t="s">
        <v>1660</v>
      </c>
      <c r="B730" s="85" t="s">
        <v>1661</v>
      </c>
      <c r="C730" s="85" t="s">
        <v>31</v>
      </c>
      <c r="D730" s="85" t="s">
        <v>1662</v>
      </c>
      <c r="E730" s="87" t="s">
        <v>71</v>
      </c>
      <c r="F730" s="142">
        <v>11.8</v>
      </c>
      <c r="G730" s="141">
        <v>116.57</v>
      </c>
      <c r="H730" s="141">
        <f>TRUNC(TRUNC(G730 * J7, 2) + G730, 2)</f>
        <v>147.15</v>
      </c>
      <c r="I730" s="141">
        <f t="shared" si="11"/>
        <v>1736.37</v>
      </c>
      <c r="J730" s="151">
        <f>I730 / J738</f>
        <v>1.0783411086109471E-3</v>
      </c>
    </row>
    <row r="731" spans="1:10" ht="24" customHeight="1">
      <c r="A731" s="147" t="s">
        <v>1663</v>
      </c>
      <c r="B731" s="146" t="s">
        <v>11</v>
      </c>
      <c r="C731" s="146"/>
      <c r="D731" s="146" t="s">
        <v>1664</v>
      </c>
      <c r="E731" s="145"/>
      <c r="F731" s="144">
        <v>1</v>
      </c>
      <c r="G731" s="143" t="s">
        <v>13</v>
      </c>
      <c r="H731" s="143">
        <f>I732</f>
        <v>3262.53</v>
      </c>
      <c r="I731" s="143">
        <f t="shared" si="11"/>
        <v>3262.53</v>
      </c>
      <c r="J731" s="150">
        <f>I731 / J738</f>
        <v>2.0261351077687784E-3</v>
      </c>
    </row>
    <row r="732" spans="1:10" ht="24" customHeight="1">
      <c r="A732" s="147" t="s">
        <v>1665</v>
      </c>
      <c r="B732" s="146" t="s">
        <v>11</v>
      </c>
      <c r="C732" s="146"/>
      <c r="D732" s="146" t="s">
        <v>1666</v>
      </c>
      <c r="E732" s="145"/>
      <c r="F732" s="144">
        <v>1</v>
      </c>
      <c r="G732" s="143" t="s">
        <v>13</v>
      </c>
      <c r="H732" s="143">
        <f>I733</f>
        <v>3262.53</v>
      </c>
      <c r="I732" s="143">
        <f t="shared" si="11"/>
        <v>3262.53</v>
      </c>
      <c r="J732" s="150">
        <f>I732 / J738</f>
        <v>2.0261351077687784E-3</v>
      </c>
    </row>
    <row r="733" spans="1:10" ht="24" customHeight="1">
      <c r="A733" s="147" t="s">
        <v>1667</v>
      </c>
      <c r="B733" s="146" t="s">
        <v>11</v>
      </c>
      <c r="C733" s="146"/>
      <c r="D733" s="146" t="s">
        <v>1666</v>
      </c>
      <c r="E733" s="145"/>
      <c r="F733" s="144">
        <v>1</v>
      </c>
      <c r="G733" s="143" t="s">
        <v>13</v>
      </c>
      <c r="H733" s="143">
        <f>I734</f>
        <v>3262.53</v>
      </c>
      <c r="I733" s="143">
        <f t="shared" si="11"/>
        <v>3262.53</v>
      </c>
      <c r="J733" s="150">
        <f>I733 / J738</f>
        <v>2.0261351077687784E-3</v>
      </c>
    </row>
    <row r="734" spans="1:10" ht="24" customHeight="1" thickBot="1">
      <c r="A734" s="111" t="s">
        <v>1668</v>
      </c>
      <c r="B734" s="85" t="s">
        <v>1669</v>
      </c>
      <c r="C734" s="85" t="s">
        <v>44</v>
      </c>
      <c r="D734" s="85" t="s">
        <v>1666</v>
      </c>
      <c r="E734" s="87" t="s">
        <v>71</v>
      </c>
      <c r="F734" s="142">
        <v>496.58</v>
      </c>
      <c r="G734" s="141">
        <v>5.21</v>
      </c>
      <c r="H734" s="141">
        <f>TRUNC(TRUNC(G734 * J7, 2) + G734, 2)</f>
        <v>6.57</v>
      </c>
      <c r="I734" s="141">
        <f t="shared" si="11"/>
        <v>3262.53</v>
      </c>
      <c r="J734" s="151">
        <f>I734 / J738</f>
        <v>2.0261351077687784E-3</v>
      </c>
    </row>
    <row r="735" spans="1:10">
      <c r="A735" s="140"/>
      <c r="B735" s="139"/>
      <c r="C735" s="139"/>
      <c r="D735" s="139"/>
      <c r="E735" s="139"/>
      <c r="F735" s="139"/>
      <c r="G735" s="139"/>
      <c r="H735" s="139"/>
      <c r="I735" s="139"/>
      <c r="J735" s="138"/>
    </row>
    <row r="736" spans="1:10">
      <c r="A736" s="221" t="s">
        <v>1670</v>
      </c>
      <c r="B736" s="222"/>
      <c r="C736" s="222"/>
      <c r="D736" s="137" t="s">
        <v>1671</v>
      </c>
      <c r="E736" s="101"/>
      <c r="F736" s="220" t="s">
        <v>1672</v>
      </c>
      <c r="G736" s="222"/>
      <c r="H736" s="223">
        <f>J738-H737</f>
        <v>1275737.32</v>
      </c>
      <c r="I736" s="222"/>
      <c r="J736" s="224"/>
    </row>
    <row r="737" spans="1:10">
      <c r="A737" s="221" t="s">
        <v>1673</v>
      </c>
      <c r="B737" s="222"/>
      <c r="C737" s="222"/>
      <c r="D737" s="137" t="s">
        <v>1674</v>
      </c>
      <c r="E737" s="101"/>
      <c r="F737" s="220" t="s">
        <v>1675</v>
      </c>
      <c r="G737" s="222"/>
      <c r="H737" s="223">
        <v>334486</v>
      </c>
      <c r="I737" s="222"/>
      <c r="J737" s="224"/>
    </row>
    <row r="738" spans="1:10" ht="25.5">
      <c r="A738" s="221" t="s">
        <v>1676</v>
      </c>
      <c r="B738" s="222"/>
      <c r="C738" s="222"/>
      <c r="D738" s="137" t="s">
        <v>1677</v>
      </c>
      <c r="E738" s="101"/>
      <c r="F738" s="220" t="s">
        <v>1678</v>
      </c>
      <c r="G738" s="222"/>
      <c r="H738" s="136"/>
      <c r="I738" s="132"/>
      <c r="J738" s="152">
        <f>I9 + I13 + I19 + I39 + I48 + I136 + I153 + I278 + I382 + I420 + I518 + I562 + I604 + I660 + I685 + I709 + I719 + I731</f>
        <v>1610223.32</v>
      </c>
    </row>
    <row r="739" spans="1:10">
      <c r="A739" s="135"/>
      <c r="B739" s="103"/>
      <c r="C739" s="103"/>
      <c r="D739" s="103"/>
      <c r="E739" s="103"/>
      <c r="F739" s="103"/>
      <c r="G739" s="103"/>
      <c r="H739" s="103"/>
      <c r="I739" s="103"/>
      <c r="J739" s="134"/>
    </row>
    <row r="740" spans="1:10" ht="84.75" customHeight="1" thickBot="1">
      <c r="A740" s="217" t="s">
        <v>1679</v>
      </c>
      <c r="B740" s="218"/>
      <c r="C740" s="218"/>
      <c r="D740" s="218"/>
      <c r="E740" s="218"/>
      <c r="F740" s="218"/>
      <c r="G740" s="218"/>
      <c r="H740" s="218"/>
      <c r="I740" s="218"/>
      <c r="J740" s="219"/>
    </row>
    <row r="741" spans="1:10">
      <c r="J741" s="3"/>
    </row>
    <row r="753" spans="9:10">
      <c r="I753" s="220" t="s">
        <v>5707</v>
      </c>
      <c r="J753" s="220"/>
    </row>
  </sheetData>
  <mergeCells count="21">
    <mergeCell ref="A740:J740"/>
    <mergeCell ref="G4:J4"/>
    <mergeCell ref="I753:J753"/>
    <mergeCell ref="A736:C736"/>
    <mergeCell ref="F736:G736"/>
    <mergeCell ref="H736:J736"/>
    <mergeCell ref="A737:C737"/>
    <mergeCell ref="F737:G737"/>
    <mergeCell ref="H737:J737"/>
    <mergeCell ref="A738:C738"/>
    <mergeCell ref="F738:G738"/>
    <mergeCell ref="A5:F5"/>
    <mergeCell ref="G5:J5"/>
    <mergeCell ref="A6:F7"/>
    <mergeCell ref="G6:G7"/>
    <mergeCell ref="H6:H7"/>
    <mergeCell ref="A1:J1"/>
    <mergeCell ref="A2:J2"/>
    <mergeCell ref="A3:F3"/>
    <mergeCell ref="G3:J3"/>
    <mergeCell ref="A4:F4"/>
  </mergeCells>
  <pageMargins left="0.5" right="0.5" top="1" bottom="1" header="0.5" footer="0.5"/>
  <pageSetup paperSize="9" scale="70" fitToHeight="0" orientation="landscape" r:id="rId1"/>
  <headerFooter>
    <oddHeader>&amp;L &amp;C &amp;R</oddHeader>
    <oddFooter>&amp;L &amp;C &amp;R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740"/>
  <sheetViews>
    <sheetView showWhiteSpace="0" view="pageBreakPreview" topLeftCell="A721" zoomScale="60" zoomScaleNormal="100" workbookViewId="0">
      <selection activeCell="A740" sqref="A740:J740"/>
    </sheetView>
  </sheetViews>
  <sheetFormatPr defaultRowHeight="14.25"/>
  <cols>
    <col min="1" max="2" width="10" bestFit="1" customWidth="1"/>
    <col min="3" max="3" width="13.25" bestFit="1" customWidth="1"/>
    <col min="4" max="4" width="75.125" customWidth="1"/>
    <col min="5" max="5" width="8" bestFit="1" customWidth="1"/>
    <col min="6" max="6" width="13" bestFit="1" customWidth="1"/>
    <col min="7" max="7" width="13.625" bestFit="1" customWidth="1"/>
    <col min="8" max="9" width="16.125" bestFit="1" customWidth="1"/>
    <col min="10" max="10" width="13" style="3" bestFit="1" customWidth="1"/>
  </cols>
  <sheetData>
    <row r="1" spans="1:10">
      <c r="A1" s="204" t="s">
        <v>1680</v>
      </c>
      <c r="B1" s="205"/>
      <c r="C1" s="205"/>
      <c r="D1" s="205"/>
      <c r="E1" s="205"/>
      <c r="F1" s="205"/>
      <c r="G1" s="205"/>
      <c r="H1" s="205"/>
      <c r="I1" s="205"/>
      <c r="J1" s="206"/>
    </row>
    <row r="2" spans="1:10">
      <c r="A2" s="207" t="s">
        <v>1681</v>
      </c>
      <c r="B2" s="208"/>
      <c r="C2" s="208"/>
      <c r="D2" s="208"/>
      <c r="E2" s="208"/>
      <c r="F2" s="208"/>
      <c r="G2" s="208"/>
      <c r="H2" s="208"/>
      <c r="I2" s="208"/>
      <c r="J2" s="209"/>
    </row>
    <row r="3" spans="1:10">
      <c r="A3" s="210" t="s">
        <v>1683</v>
      </c>
      <c r="B3" s="211"/>
      <c r="C3" s="211"/>
      <c r="D3" s="211"/>
      <c r="E3" s="211"/>
      <c r="F3" s="211"/>
      <c r="G3" s="212" t="s">
        <v>1682</v>
      </c>
      <c r="H3" s="213"/>
      <c r="I3" s="213"/>
      <c r="J3" s="214"/>
    </row>
    <row r="4" spans="1:10">
      <c r="A4" s="215" t="s">
        <v>1685</v>
      </c>
      <c r="B4" s="216"/>
      <c r="C4" s="216"/>
      <c r="D4" s="216"/>
      <c r="E4" s="216"/>
      <c r="F4" s="216"/>
      <c r="G4" s="212" t="s">
        <v>1684</v>
      </c>
      <c r="H4" s="213"/>
      <c r="I4" s="213"/>
      <c r="J4" s="214"/>
    </row>
    <row r="5" spans="1:10">
      <c r="A5" s="215" t="s">
        <v>1687</v>
      </c>
      <c r="B5" s="216"/>
      <c r="C5" s="216"/>
      <c r="D5" s="216"/>
      <c r="E5" s="216"/>
      <c r="F5" s="216"/>
      <c r="G5" s="225" t="s">
        <v>1686</v>
      </c>
      <c r="H5" s="225"/>
      <c r="I5" s="225"/>
      <c r="J5" s="226"/>
    </row>
    <row r="6" spans="1:10" ht="15" customHeight="1">
      <c r="A6" s="227" t="s">
        <v>1692</v>
      </c>
      <c r="B6" s="228"/>
      <c r="C6" s="228"/>
      <c r="D6" s="228"/>
      <c r="E6" s="228"/>
      <c r="F6" s="229"/>
      <c r="G6" s="233" t="s">
        <v>1688</v>
      </c>
      <c r="H6" s="216" t="s">
        <v>1689</v>
      </c>
      <c r="I6" s="1" t="s">
        <v>1690</v>
      </c>
      <c r="J6" s="4" t="s">
        <v>1691</v>
      </c>
    </row>
    <row r="7" spans="1:10">
      <c r="A7" s="230"/>
      <c r="B7" s="231"/>
      <c r="C7" s="231"/>
      <c r="D7" s="231"/>
      <c r="E7" s="231"/>
      <c r="F7" s="232"/>
      <c r="G7" s="233"/>
      <c r="H7" s="216"/>
      <c r="I7" s="1" t="s">
        <v>1695</v>
      </c>
      <c r="J7" s="5">
        <f>[1]BDI!Z21</f>
        <v>0.26240000000000002</v>
      </c>
    </row>
    <row r="8" spans="1:10" ht="30" customHeight="1">
      <c r="A8" s="79" t="s">
        <v>0</v>
      </c>
      <c r="B8" s="2" t="s">
        <v>1</v>
      </c>
      <c r="C8" s="80" t="s">
        <v>2</v>
      </c>
      <c r="D8" s="80" t="s">
        <v>3</v>
      </c>
      <c r="E8" s="81" t="s">
        <v>4</v>
      </c>
      <c r="F8" s="2" t="s">
        <v>5</v>
      </c>
      <c r="G8" s="2" t="s">
        <v>6</v>
      </c>
      <c r="H8" s="2" t="s">
        <v>7</v>
      </c>
      <c r="I8" s="2" t="s">
        <v>8</v>
      </c>
      <c r="J8" s="6" t="s">
        <v>9</v>
      </c>
    </row>
    <row r="9" spans="1:10" ht="24" customHeight="1">
      <c r="A9" s="7" t="s">
        <v>10</v>
      </c>
      <c r="B9" s="8" t="s">
        <v>11</v>
      </c>
      <c r="C9" s="8"/>
      <c r="D9" s="8" t="s">
        <v>12</v>
      </c>
      <c r="E9" s="9"/>
      <c r="F9" s="10">
        <v>1</v>
      </c>
      <c r="G9" s="11" t="s">
        <v>13</v>
      </c>
      <c r="H9" s="12">
        <v>4817.4399999999996</v>
      </c>
      <c r="I9" s="12">
        <v>4817.4399999999996</v>
      </c>
      <c r="J9" s="13">
        <v>2.9917837731973725E-3</v>
      </c>
    </row>
    <row r="10" spans="1:10" ht="24" customHeight="1">
      <c r="A10" s="7" t="s">
        <v>14</v>
      </c>
      <c r="B10" s="8" t="s">
        <v>11</v>
      </c>
      <c r="C10" s="8"/>
      <c r="D10" s="8" t="s">
        <v>12</v>
      </c>
      <c r="E10" s="9"/>
      <c r="F10" s="10">
        <v>1</v>
      </c>
      <c r="G10" s="11" t="s">
        <v>13</v>
      </c>
      <c r="H10" s="12">
        <v>4817.4399999999996</v>
      </c>
      <c r="I10" s="12">
        <v>4817.4399999999996</v>
      </c>
      <c r="J10" s="13">
        <v>2.9917837731973725E-3</v>
      </c>
    </row>
    <row r="11" spans="1:10" ht="24" customHeight="1">
      <c r="A11" s="7" t="s">
        <v>15</v>
      </c>
      <c r="B11" s="8" t="s">
        <v>11</v>
      </c>
      <c r="C11" s="8"/>
      <c r="D11" s="8" t="s">
        <v>12</v>
      </c>
      <c r="E11" s="9"/>
      <c r="F11" s="10">
        <v>1</v>
      </c>
      <c r="G11" s="11" t="s">
        <v>13</v>
      </c>
      <c r="H11" s="12">
        <v>4817.4399999999996</v>
      </c>
      <c r="I11" s="12">
        <v>4817.4399999999996</v>
      </c>
      <c r="J11" s="13">
        <v>2.9917837731973725E-3</v>
      </c>
    </row>
    <row r="12" spans="1:10" ht="39" customHeight="1">
      <c r="A12" s="14" t="s">
        <v>16</v>
      </c>
      <c r="B12" s="15" t="s">
        <v>17</v>
      </c>
      <c r="C12" s="15" t="s">
        <v>18</v>
      </c>
      <c r="D12" s="15" t="s">
        <v>19</v>
      </c>
      <c r="E12" s="16" t="s">
        <v>20</v>
      </c>
      <c r="F12" s="17">
        <v>3.0000000000000001E-3</v>
      </c>
      <c r="G12" s="18">
        <v>1272032.52</v>
      </c>
      <c r="H12" s="18">
        <v>1605813.85</v>
      </c>
      <c r="I12" s="18">
        <v>4817.4399999999996</v>
      </c>
      <c r="J12" s="19">
        <v>2.9917837731973725E-3</v>
      </c>
    </row>
    <row r="13" spans="1:10" ht="24" customHeight="1">
      <c r="A13" s="7" t="s">
        <v>21</v>
      </c>
      <c r="B13" s="8" t="s">
        <v>11</v>
      </c>
      <c r="C13" s="8"/>
      <c r="D13" s="8" t="s">
        <v>22</v>
      </c>
      <c r="E13" s="9"/>
      <c r="F13" s="10">
        <v>1</v>
      </c>
      <c r="G13" s="11" t="s">
        <v>13</v>
      </c>
      <c r="H13" s="12">
        <v>59450.64</v>
      </c>
      <c r="I13" s="12">
        <v>59450.64</v>
      </c>
      <c r="J13" s="13">
        <v>3.6920742148983408E-2</v>
      </c>
    </row>
    <row r="14" spans="1:10" ht="24" customHeight="1">
      <c r="A14" s="7" t="s">
        <v>23</v>
      </c>
      <c r="B14" s="8" t="s">
        <v>11</v>
      </c>
      <c r="C14" s="8"/>
      <c r="D14" s="8" t="s">
        <v>22</v>
      </c>
      <c r="E14" s="9"/>
      <c r="F14" s="10">
        <v>1</v>
      </c>
      <c r="G14" s="11" t="s">
        <v>13</v>
      </c>
      <c r="H14" s="12">
        <v>59450.64</v>
      </c>
      <c r="I14" s="12">
        <v>59450.64</v>
      </c>
      <c r="J14" s="13">
        <v>3.6920742148983408E-2</v>
      </c>
    </row>
    <row r="15" spans="1:10" ht="24" customHeight="1">
      <c r="A15" s="7" t="s">
        <v>24</v>
      </c>
      <c r="B15" s="8" t="s">
        <v>11</v>
      </c>
      <c r="C15" s="8"/>
      <c r="D15" s="8" t="s">
        <v>22</v>
      </c>
      <c r="E15" s="9"/>
      <c r="F15" s="10">
        <v>1</v>
      </c>
      <c r="G15" s="11" t="s">
        <v>13</v>
      </c>
      <c r="H15" s="12">
        <v>59450.64</v>
      </c>
      <c r="I15" s="12">
        <v>59450.64</v>
      </c>
      <c r="J15" s="13">
        <v>3.6920742148983408E-2</v>
      </c>
    </row>
    <row r="16" spans="1:10" ht="24" customHeight="1">
      <c r="A16" s="14" t="s">
        <v>25</v>
      </c>
      <c r="B16" s="15" t="s">
        <v>26</v>
      </c>
      <c r="C16" s="15" t="s">
        <v>18</v>
      </c>
      <c r="D16" s="15" t="s">
        <v>27</v>
      </c>
      <c r="E16" s="16" t="s">
        <v>28</v>
      </c>
      <c r="F16" s="20">
        <v>1</v>
      </c>
      <c r="G16" s="18">
        <v>262.55</v>
      </c>
      <c r="H16" s="18">
        <v>331.44</v>
      </c>
      <c r="I16" s="18">
        <v>331.44</v>
      </c>
      <c r="J16" s="19">
        <v>2.0583480308805863E-4</v>
      </c>
    </row>
    <row r="17" spans="1:10" ht="26.1" customHeight="1">
      <c r="A17" s="14" t="s">
        <v>29</v>
      </c>
      <c r="B17" s="15" t="s">
        <v>30</v>
      </c>
      <c r="C17" s="15" t="s">
        <v>31</v>
      </c>
      <c r="D17" s="15" t="s">
        <v>32</v>
      </c>
      <c r="E17" s="16" t="s">
        <v>33</v>
      </c>
      <c r="F17" s="20">
        <v>192</v>
      </c>
      <c r="G17" s="18">
        <v>83.61</v>
      </c>
      <c r="H17" s="18">
        <v>105.54</v>
      </c>
      <c r="I17" s="18">
        <v>20263.68</v>
      </c>
      <c r="J17" s="19">
        <v>1.2584391089305551E-2</v>
      </c>
    </row>
    <row r="18" spans="1:10" ht="24" customHeight="1">
      <c r="A18" s="14" t="s">
        <v>34</v>
      </c>
      <c r="B18" s="15" t="s">
        <v>35</v>
      </c>
      <c r="C18" s="15" t="s">
        <v>31</v>
      </c>
      <c r="D18" s="15" t="s">
        <v>36</v>
      </c>
      <c r="E18" s="16" t="s">
        <v>33</v>
      </c>
      <c r="F18" s="20">
        <v>792</v>
      </c>
      <c r="G18" s="18">
        <v>38.869999999999997</v>
      </c>
      <c r="H18" s="18">
        <v>49.06</v>
      </c>
      <c r="I18" s="18">
        <v>38855.519999999997</v>
      </c>
      <c r="J18" s="19">
        <v>2.4130516256589799E-2</v>
      </c>
    </row>
    <row r="19" spans="1:10" ht="24" customHeight="1">
      <c r="A19" s="7" t="s">
        <v>37</v>
      </c>
      <c r="B19" s="8" t="s">
        <v>11</v>
      </c>
      <c r="C19" s="8"/>
      <c r="D19" s="8" t="s">
        <v>38</v>
      </c>
      <c r="E19" s="9"/>
      <c r="F19" s="10">
        <v>1</v>
      </c>
      <c r="G19" s="11" t="s">
        <v>13</v>
      </c>
      <c r="H19" s="12">
        <v>58044.67</v>
      </c>
      <c r="I19" s="12">
        <v>58044.67</v>
      </c>
      <c r="J19" s="13">
        <v>3.6047589970315423E-2</v>
      </c>
    </row>
    <row r="20" spans="1:10" ht="24" customHeight="1">
      <c r="A20" s="7" t="s">
        <v>39</v>
      </c>
      <c r="B20" s="8" t="s">
        <v>11</v>
      </c>
      <c r="C20" s="8"/>
      <c r="D20" s="8" t="s">
        <v>40</v>
      </c>
      <c r="E20" s="9"/>
      <c r="F20" s="10">
        <v>1</v>
      </c>
      <c r="G20" s="11" t="s">
        <v>13</v>
      </c>
      <c r="H20" s="12">
        <v>1239.8399999999999</v>
      </c>
      <c r="I20" s="12">
        <v>1239.8399999999999</v>
      </c>
      <c r="J20" s="13">
        <v>7.6998015405714039E-4</v>
      </c>
    </row>
    <row r="21" spans="1:10" ht="24" customHeight="1">
      <c r="A21" s="7" t="s">
        <v>41</v>
      </c>
      <c r="B21" s="8" t="s">
        <v>11</v>
      </c>
      <c r="C21" s="8"/>
      <c r="D21" s="8" t="s">
        <v>40</v>
      </c>
      <c r="E21" s="9"/>
      <c r="F21" s="10">
        <v>1</v>
      </c>
      <c r="G21" s="11" t="s">
        <v>13</v>
      </c>
      <c r="H21" s="12">
        <v>1239.8399999999999</v>
      </c>
      <c r="I21" s="12">
        <v>1239.8399999999999</v>
      </c>
      <c r="J21" s="13">
        <v>7.6998015405714039E-4</v>
      </c>
    </row>
    <row r="22" spans="1:10" ht="78" customHeight="1">
      <c r="A22" s="14" t="s">
        <v>42</v>
      </c>
      <c r="B22" s="15" t="s">
        <v>43</v>
      </c>
      <c r="C22" s="15" t="s">
        <v>44</v>
      </c>
      <c r="D22" s="15" t="s">
        <v>45</v>
      </c>
      <c r="E22" s="16" t="s">
        <v>46</v>
      </c>
      <c r="F22" s="20">
        <v>1</v>
      </c>
      <c r="G22" s="18">
        <v>982.13</v>
      </c>
      <c r="H22" s="18">
        <v>1239.8399999999999</v>
      </c>
      <c r="I22" s="18">
        <v>1239.8399999999999</v>
      </c>
      <c r="J22" s="19">
        <v>7.6998015405714039E-4</v>
      </c>
    </row>
    <row r="23" spans="1:10" ht="24" customHeight="1">
      <c r="A23" s="7" t="s">
        <v>47</v>
      </c>
      <c r="B23" s="8" t="s">
        <v>11</v>
      </c>
      <c r="C23" s="8"/>
      <c r="D23" s="8" t="s">
        <v>48</v>
      </c>
      <c r="E23" s="9"/>
      <c r="F23" s="10">
        <v>1</v>
      </c>
      <c r="G23" s="11" t="s">
        <v>13</v>
      </c>
      <c r="H23" s="12">
        <v>39099.75</v>
      </c>
      <c r="I23" s="12">
        <v>39099.75</v>
      </c>
      <c r="J23" s="13">
        <v>2.4282190870270094E-2</v>
      </c>
    </row>
    <row r="24" spans="1:10" ht="24" customHeight="1">
      <c r="A24" s="7" t="s">
        <v>49</v>
      </c>
      <c r="B24" s="8" t="s">
        <v>11</v>
      </c>
      <c r="C24" s="8"/>
      <c r="D24" s="8" t="s">
        <v>48</v>
      </c>
      <c r="E24" s="9"/>
      <c r="F24" s="10">
        <v>1</v>
      </c>
      <c r="G24" s="11" t="s">
        <v>13</v>
      </c>
      <c r="H24" s="12">
        <v>39099.75</v>
      </c>
      <c r="I24" s="12">
        <v>39099.75</v>
      </c>
      <c r="J24" s="13">
        <v>2.4282190870270094E-2</v>
      </c>
    </row>
    <row r="25" spans="1:10" ht="65.099999999999994" customHeight="1">
      <c r="A25" s="14" t="s">
        <v>50</v>
      </c>
      <c r="B25" s="15" t="s">
        <v>51</v>
      </c>
      <c r="C25" s="15" t="s">
        <v>44</v>
      </c>
      <c r="D25" s="15" t="s">
        <v>52</v>
      </c>
      <c r="E25" s="16" t="s">
        <v>46</v>
      </c>
      <c r="F25" s="20">
        <v>1</v>
      </c>
      <c r="G25" s="18">
        <v>7545.31</v>
      </c>
      <c r="H25" s="18">
        <v>9525.19</v>
      </c>
      <c r="I25" s="18">
        <v>9525.19</v>
      </c>
      <c r="J25" s="19">
        <v>5.9154465605429189E-3</v>
      </c>
    </row>
    <row r="26" spans="1:10" ht="51.95" customHeight="1">
      <c r="A26" s="14" t="s">
        <v>53</v>
      </c>
      <c r="B26" s="15" t="s">
        <v>54</v>
      </c>
      <c r="C26" s="15" t="s">
        <v>44</v>
      </c>
      <c r="D26" s="15" t="s">
        <v>55</v>
      </c>
      <c r="E26" s="16" t="s">
        <v>46</v>
      </c>
      <c r="F26" s="20">
        <v>1</v>
      </c>
      <c r="G26" s="18">
        <v>5590.9</v>
      </c>
      <c r="H26" s="18">
        <v>7057.95</v>
      </c>
      <c r="I26" s="18">
        <v>7057.95</v>
      </c>
      <c r="J26" s="19">
        <v>4.3832118888950137E-3</v>
      </c>
    </row>
    <row r="27" spans="1:10" ht="51.95" customHeight="1">
      <c r="A27" s="14" t="s">
        <v>56</v>
      </c>
      <c r="B27" s="15" t="s">
        <v>57</v>
      </c>
      <c r="C27" s="15" t="s">
        <v>44</v>
      </c>
      <c r="D27" s="15" t="s">
        <v>58</v>
      </c>
      <c r="E27" s="16" t="s">
        <v>46</v>
      </c>
      <c r="F27" s="20">
        <v>1</v>
      </c>
      <c r="G27" s="18">
        <v>6988.06</v>
      </c>
      <c r="H27" s="18">
        <v>8821.7199999999993</v>
      </c>
      <c r="I27" s="18">
        <v>8821.7199999999993</v>
      </c>
      <c r="J27" s="19">
        <v>5.4785692707518359E-3</v>
      </c>
    </row>
    <row r="28" spans="1:10" ht="51.95" customHeight="1">
      <c r="A28" s="14" t="s">
        <v>59</v>
      </c>
      <c r="B28" s="15" t="s">
        <v>60</v>
      </c>
      <c r="C28" s="15" t="s">
        <v>44</v>
      </c>
      <c r="D28" s="15" t="s">
        <v>61</v>
      </c>
      <c r="E28" s="16" t="s">
        <v>46</v>
      </c>
      <c r="F28" s="20">
        <v>1</v>
      </c>
      <c r="G28" s="18">
        <v>10276.11</v>
      </c>
      <c r="H28" s="18">
        <v>12972.56</v>
      </c>
      <c r="I28" s="18">
        <v>12972.56</v>
      </c>
      <c r="J28" s="19">
        <v>8.0563731992156218E-3</v>
      </c>
    </row>
    <row r="29" spans="1:10" ht="26.1" customHeight="1">
      <c r="A29" s="14" t="s">
        <v>62</v>
      </c>
      <c r="B29" s="15" t="s">
        <v>63</v>
      </c>
      <c r="C29" s="15" t="s">
        <v>44</v>
      </c>
      <c r="D29" s="15" t="s">
        <v>64</v>
      </c>
      <c r="E29" s="16" t="s">
        <v>46</v>
      </c>
      <c r="F29" s="20">
        <v>1</v>
      </c>
      <c r="G29" s="18">
        <v>572.19000000000005</v>
      </c>
      <c r="H29" s="18">
        <v>722.33</v>
      </c>
      <c r="I29" s="18">
        <v>722.33</v>
      </c>
      <c r="J29" s="19">
        <v>4.4858995086470365E-4</v>
      </c>
    </row>
    <row r="30" spans="1:10" ht="24" customHeight="1">
      <c r="A30" s="7" t="s">
        <v>65</v>
      </c>
      <c r="B30" s="8" t="s">
        <v>11</v>
      </c>
      <c r="C30" s="8"/>
      <c r="D30" s="8" t="s">
        <v>66</v>
      </c>
      <c r="E30" s="9"/>
      <c r="F30" s="10">
        <v>1</v>
      </c>
      <c r="G30" s="11" t="s">
        <v>13</v>
      </c>
      <c r="H30" s="12">
        <v>13391.07</v>
      </c>
      <c r="I30" s="12">
        <v>13391.07</v>
      </c>
      <c r="J30" s="13">
        <v>8.3162812472496045E-3</v>
      </c>
    </row>
    <row r="31" spans="1:10" ht="24" customHeight="1">
      <c r="A31" s="7" t="s">
        <v>67</v>
      </c>
      <c r="B31" s="8" t="s">
        <v>11</v>
      </c>
      <c r="C31" s="8"/>
      <c r="D31" s="8" t="s">
        <v>66</v>
      </c>
      <c r="E31" s="9"/>
      <c r="F31" s="10">
        <v>1</v>
      </c>
      <c r="G31" s="11" t="s">
        <v>13</v>
      </c>
      <c r="H31" s="12">
        <v>13391.07</v>
      </c>
      <c r="I31" s="12">
        <v>13391.07</v>
      </c>
      <c r="J31" s="13">
        <v>8.3162812472496045E-3</v>
      </c>
    </row>
    <row r="32" spans="1:10" ht="65.099999999999994" customHeight="1">
      <c r="A32" s="14" t="s">
        <v>68</v>
      </c>
      <c r="B32" s="15" t="s">
        <v>69</v>
      </c>
      <c r="C32" s="15" t="s">
        <v>44</v>
      </c>
      <c r="D32" s="15" t="s">
        <v>70</v>
      </c>
      <c r="E32" s="16" t="s">
        <v>71</v>
      </c>
      <c r="F32" s="20">
        <v>249.09</v>
      </c>
      <c r="G32" s="18">
        <v>42.59</v>
      </c>
      <c r="H32" s="18">
        <v>53.76</v>
      </c>
      <c r="I32" s="18">
        <v>13391.07</v>
      </c>
      <c r="J32" s="19">
        <v>8.3162812472496045E-3</v>
      </c>
    </row>
    <row r="33" spans="1:10" ht="24" customHeight="1">
      <c r="A33" s="7" t="s">
        <v>72</v>
      </c>
      <c r="B33" s="8" t="s">
        <v>11</v>
      </c>
      <c r="C33" s="8"/>
      <c r="D33" s="8" t="s">
        <v>73</v>
      </c>
      <c r="E33" s="9"/>
      <c r="F33" s="10">
        <v>1</v>
      </c>
      <c r="G33" s="11" t="s">
        <v>13</v>
      </c>
      <c r="H33" s="12">
        <v>3021.72</v>
      </c>
      <c r="I33" s="12">
        <v>3021.72</v>
      </c>
      <c r="J33" s="13">
        <v>1.8765844230848674E-3</v>
      </c>
    </row>
    <row r="34" spans="1:10" ht="24" customHeight="1">
      <c r="A34" s="7" t="s">
        <v>74</v>
      </c>
      <c r="B34" s="8" t="s">
        <v>11</v>
      </c>
      <c r="C34" s="8"/>
      <c r="D34" s="8" t="s">
        <v>73</v>
      </c>
      <c r="E34" s="9"/>
      <c r="F34" s="10">
        <v>1</v>
      </c>
      <c r="G34" s="11" t="s">
        <v>13</v>
      </c>
      <c r="H34" s="12">
        <v>3021.72</v>
      </c>
      <c r="I34" s="12">
        <v>3021.72</v>
      </c>
      <c r="J34" s="13">
        <v>1.8765844230848674E-3</v>
      </c>
    </row>
    <row r="35" spans="1:10" ht="51.95" customHeight="1">
      <c r="A35" s="14" t="s">
        <v>75</v>
      </c>
      <c r="B35" s="15" t="s">
        <v>76</v>
      </c>
      <c r="C35" s="15" t="s">
        <v>44</v>
      </c>
      <c r="D35" s="15" t="s">
        <v>77</v>
      </c>
      <c r="E35" s="16" t="s">
        <v>78</v>
      </c>
      <c r="F35" s="20">
        <v>78</v>
      </c>
      <c r="G35" s="18">
        <v>30.69</v>
      </c>
      <c r="H35" s="18">
        <v>38.74</v>
      </c>
      <c r="I35" s="18">
        <v>3021.72</v>
      </c>
      <c r="J35" s="19">
        <v>1.8765844230848674E-3</v>
      </c>
    </row>
    <row r="36" spans="1:10" ht="24" customHeight="1">
      <c r="A36" s="7" t="s">
        <v>79</v>
      </c>
      <c r="B36" s="8" t="s">
        <v>11</v>
      </c>
      <c r="C36" s="8"/>
      <c r="D36" s="8" t="s">
        <v>80</v>
      </c>
      <c r="E36" s="9"/>
      <c r="F36" s="10">
        <v>1</v>
      </c>
      <c r="G36" s="11" t="s">
        <v>13</v>
      </c>
      <c r="H36" s="12">
        <v>1292.29</v>
      </c>
      <c r="I36" s="12">
        <v>1292.29</v>
      </c>
      <c r="J36" s="13">
        <v>8.0255327565371493E-4</v>
      </c>
    </row>
    <row r="37" spans="1:10" ht="24" customHeight="1">
      <c r="A37" s="7" t="s">
        <v>81</v>
      </c>
      <c r="B37" s="8" t="s">
        <v>11</v>
      </c>
      <c r="C37" s="8"/>
      <c r="D37" s="8" t="s">
        <v>80</v>
      </c>
      <c r="E37" s="9"/>
      <c r="F37" s="10">
        <v>1</v>
      </c>
      <c r="G37" s="11" t="s">
        <v>13</v>
      </c>
      <c r="H37" s="12">
        <v>1292.29</v>
      </c>
      <c r="I37" s="12">
        <v>1292.29</v>
      </c>
      <c r="J37" s="13">
        <v>8.0255327565371493E-4</v>
      </c>
    </row>
    <row r="38" spans="1:10" ht="39" customHeight="1">
      <c r="A38" s="14" t="s">
        <v>82</v>
      </c>
      <c r="B38" s="15" t="s">
        <v>83</v>
      </c>
      <c r="C38" s="15" t="s">
        <v>44</v>
      </c>
      <c r="D38" s="15" t="s">
        <v>84</v>
      </c>
      <c r="E38" s="16" t="s">
        <v>71</v>
      </c>
      <c r="F38" s="20">
        <v>615.38</v>
      </c>
      <c r="G38" s="18">
        <v>1.67</v>
      </c>
      <c r="H38" s="18">
        <v>2.1</v>
      </c>
      <c r="I38" s="18">
        <v>1292.29</v>
      </c>
      <c r="J38" s="19">
        <v>8.0255327565371493E-4</v>
      </c>
    </row>
    <row r="39" spans="1:10" ht="24" customHeight="1">
      <c r="A39" s="7" t="s">
        <v>85</v>
      </c>
      <c r="B39" s="8" t="s">
        <v>11</v>
      </c>
      <c r="C39" s="8"/>
      <c r="D39" s="8" t="s">
        <v>86</v>
      </c>
      <c r="E39" s="9"/>
      <c r="F39" s="10">
        <v>1</v>
      </c>
      <c r="G39" s="11" t="s">
        <v>13</v>
      </c>
      <c r="H39" s="12">
        <v>10150.709999999999</v>
      </c>
      <c r="I39" s="12">
        <v>10150.709999999999</v>
      </c>
      <c r="J39" s="13">
        <v>6.3039144160450984E-3</v>
      </c>
    </row>
    <row r="40" spans="1:10" ht="24" customHeight="1">
      <c r="A40" s="7" t="s">
        <v>87</v>
      </c>
      <c r="B40" s="8" t="s">
        <v>11</v>
      </c>
      <c r="C40" s="8"/>
      <c r="D40" s="8" t="s">
        <v>86</v>
      </c>
      <c r="E40" s="9"/>
      <c r="F40" s="10">
        <v>1</v>
      </c>
      <c r="G40" s="11" t="s">
        <v>13</v>
      </c>
      <c r="H40" s="12">
        <v>10150.709999999999</v>
      </c>
      <c r="I40" s="12">
        <v>10150.709999999999</v>
      </c>
      <c r="J40" s="13">
        <v>6.3039144160450984E-3</v>
      </c>
    </row>
    <row r="41" spans="1:10" ht="24" customHeight="1">
      <c r="A41" s="7" t="s">
        <v>88</v>
      </c>
      <c r="B41" s="8" t="s">
        <v>11</v>
      </c>
      <c r="C41" s="8"/>
      <c r="D41" s="8" t="s">
        <v>89</v>
      </c>
      <c r="E41" s="9"/>
      <c r="F41" s="10">
        <v>1</v>
      </c>
      <c r="G41" s="11" t="s">
        <v>13</v>
      </c>
      <c r="H41" s="12">
        <v>737.85</v>
      </c>
      <c r="I41" s="12">
        <v>737.85</v>
      </c>
      <c r="J41" s="13">
        <v>4.5822836549156424E-4</v>
      </c>
    </row>
    <row r="42" spans="1:10" ht="65.099999999999994" customHeight="1">
      <c r="A42" s="14" t="s">
        <v>90</v>
      </c>
      <c r="B42" s="15" t="s">
        <v>91</v>
      </c>
      <c r="C42" s="15" t="s">
        <v>44</v>
      </c>
      <c r="D42" s="15" t="s">
        <v>92</v>
      </c>
      <c r="E42" s="16" t="s">
        <v>93</v>
      </c>
      <c r="F42" s="20">
        <v>220.6</v>
      </c>
      <c r="G42" s="18">
        <v>2.13</v>
      </c>
      <c r="H42" s="18">
        <v>2.68</v>
      </c>
      <c r="I42" s="18">
        <v>591.20000000000005</v>
      </c>
      <c r="J42" s="19">
        <v>3.6715404171391581E-4</v>
      </c>
    </row>
    <row r="43" spans="1:10" ht="26.1" customHeight="1">
      <c r="A43" s="14" t="s">
        <v>94</v>
      </c>
      <c r="B43" s="15" t="s">
        <v>95</v>
      </c>
      <c r="C43" s="15" t="s">
        <v>44</v>
      </c>
      <c r="D43" s="15" t="s">
        <v>96</v>
      </c>
      <c r="E43" s="16" t="s">
        <v>93</v>
      </c>
      <c r="F43" s="20">
        <v>36.21</v>
      </c>
      <c r="G43" s="18">
        <v>3.21</v>
      </c>
      <c r="H43" s="18">
        <v>4.05</v>
      </c>
      <c r="I43" s="18">
        <v>146.65</v>
      </c>
      <c r="J43" s="19">
        <v>9.1074323777648426E-5</v>
      </c>
    </row>
    <row r="44" spans="1:10" ht="24" customHeight="1">
      <c r="A44" s="7" t="s">
        <v>97</v>
      </c>
      <c r="B44" s="8" t="s">
        <v>11</v>
      </c>
      <c r="C44" s="8"/>
      <c r="D44" s="8" t="s">
        <v>98</v>
      </c>
      <c r="E44" s="9"/>
      <c r="F44" s="10">
        <v>1</v>
      </c>
      <c r="G44" s="11" t="s">
        <v>13</v>
      </c>
      <c r="H44" s="12">
        <v>9412.86</v>
      </c>
      <c r="I44" s="12">
        <v>9412.86</v>
      </c>
      <c r="J44" s="13">
        <v>5.8456860505535346E-3</v>
      </c>
    </row>
    <row r="45" spans="1:10" ht="26.1" customHeight="1">
      <c r="A45" s="14" t="s">
        <v>99</v>
      </c>
      <c r="B45" s="15" t="s">
        <v>100</v>
      </c>
      <c r="C45" s="15" t="s">
        <v>44</v>
      </c>
      <c r="D45" s="15" t="s">
        <v>101</v>
      </c>
      <c r="E45" s="16" t="s">
        <v>93</v>
      </c>
      <c r="F45" s="20">
        <v>246.54</v>
      </c>
      <c r="G45" s="18">
        <v>2.1800000000000002</v>
      </c>
      <c r="H45" s="18">
        <v>2.75</v>
      </c>
      <c r="I45" s="18">
        <v>677.98</v>
      </c>
      <c r="J45" s="19">
        <v>4.2104718741745712E-4</v>
      </c>
    </row>
    <row r="46" spans="1:10" ht="51.95" customHeight="1">
      <c r="A46" s="14" t="s">
        <v>102</v>
      </c>
      <c r="B46" s="15" t="s">
        <v>103</v>
      </c>
      <c r="C46" s="15" t="s">
        <v>44</v>
      </c>
      <c r="D46" s="15" t="s">
        <v>104</v>
      </c>
      <c r="E46" s="16" t="s">
        <v>105</v>
      </c>
      <c r="F46" s="20">
        <v>3698.09</v>
      </c>
      <c r="G46" s="18">
        <v>1.8</v>
      </c>
      <c r="H46" s="18">
        <v>2.27</v>
      </c>
      <c r="I46" s="18">
        <v>8394.66</v>
      </c>
      <c r="J46" s="19">
        <v>5.2133514002268956E-3</v>
      </c>
    </row>
    <row r="47" spans="1:10" ht="26.1" customHeight="1">
      <c r="A47" s="14" t="s">
        <v>106</v>
      </c>
      <c r="B47" s="15" t="s">
        <v>107</v>
      </c>
      <c r="C47" s="15" t="s">
        <v>31</v>
      </c>
      <c r="D47" s="15" t="s">
        <v>108</v>
      </c>
      <c r="E47" s="16" t="s">
        <v>93</v>
      </c>
      <c r="F47" s="20">
        <v>246.54</v>
      </c>
      <c r="G47" s="18">
        <v>1.1000000000000001</v>
      </c>
      <c r="H47" s="18">
        <v>1.38</v>
      </c>
      <c r="I47" s="18">
        <v>340.22</v>
      </c>
      <c r="J47" s="19">
        <v>2.1128746290918207E-4</v>
      </c>
    </row>
    <row r="48" spans="1:10" ht="24" customHeight="1">
      <c r="A48" s="7" t="s">
        <v>109</v>
      </c>
      <c r="B48" s="8" t="s">
        <v>11</v>
      </c>
      <c r="C48" s="8"/>
      <c r="D48" s="8" t="s">
        <v>110</v>
      </c>
      <c r="E48" s="9"/>
      <c r="F48" s="10">
        <v>1</v>
      </c>
      <c r="G48" s="11" t="s">
        <v>13</v>
      </c>
      <c r="H48" s="12">
        <v>294270.39</v>
      </c>
      <c r="I48" s="12">
        <v>294270.39</v>
      </c>
      <c r="J48" s="13">
        <v>0.18275129067190507</v>
      </c>
    </row>
    <row r="49" spans="1:10" ht="24" customHeight="1">
      <c r="A49" s="7" t="s">
        <v>111</v>
      </c>
      <c r="B49" s="8" t="s">
        <v>11</v>
      </c>
      <c r="C49" s="8"/>
      <c r="D49" s="8" t="s">
        <v>112</v>
      </c>
      <c r="E49" s="9"/>
      <c r="F49" s="10">
        <v>1</v>
      </c>
      <c r="G49" s="11" t="s">
        <v>13</v>
      </c>
      <c r="H49" s="12">
        <v>129657.69</v>
      </c>
      <c r="I49" s="12">
        <v>129657.69</v>
      </c>
      <c r="J49" s="13">
        <v>8.0521557717844999E-2</v>
      </c>
    </row>
    <row r="50" spans="1:10" ht="24" customHeight="1">
      <c r="A50" s="7" t="s">
        <v>113</v>
      </c>
      <c r="B50" s="8" t="s">
        <v>11</v>
      </c>
      <c r="C50" s="8"/>
      <c r="D50" s="8" t="s">
        <v>114</v>
      </c>
      <c r="E50" s="9"/>
      <c r="F50" s="10">
        <v>1</v>
      </c>
      <c r="G50" s="11" t="s">
        <v>13</v>
      </c>
      <c r="H50" s="12">
        <v>2212.14</v>
      </c>
      <c r="I50" s="12">
        <v>2212.14</v>
      </c>
      <c r="J50" s="13">
        <v>1.3738094415375874E-3</v>
      </c>
    </row>
    <row r="51" spans="1:10" ht="51.95" customHeight="1">
      <c r="A51" s="14" t="s">
        <v>115</v>
      </c>
      <c r="B51" s="15" t="s">
        <v>116</v>
      </c>
      <c r="C51" s="15" t="s">
        <v>44</v>
      </c>
      <c r="D51" s="15" t="s">
        <v>117</v>
      </c>
      <c r="E51" s="16" t="s">
        <v>93</v>
      </c>
      <c r="F51" s="20">
        <v>1.66</v>
      </c>
      <c r="G51" s="18">
        <v>157.06</v>
      </c>
      <c r="H51" s="18">
        <v>198.27</v>
      </c>
      <c r="I51" s="18">
        <v>329.12</v>
      </c>
      <c r="J51" s="19">
        <v>2.0439400914899183E-4</v>
      </c>
    </row>
    <row r="52" spans="1:10" ht="26.1" customHeight="1">
      <c r="A52" s="14" t="s">
        <v>118</v>
      </c>
      <c r="B52" s="15" t="s">
        <v>119</v>
      </c>
      <c r="C52" s="15" t="s">
        <v>44</v>
      </c>
      <c r="D52" s="15" t="s">
        <v>120</v>
      </c>
      <c r="E52" s="16" t="s">
        <v>121</v>
      </c>
      <c r="F52" s="20">
        <v>75.52</v>
      </c>
      <c r="G52" s="18">
        <v>8.17</v>
      </c>
      <c r="H52" s="18">
        <v>10.31</v>
      </c>
      <c r="I52" s="18">
        <v>778.61</v>
      </c>
      <c r="J52" s="19">
        <v>4.8354162452447899E-4</v>
      </c>
    </row>
    <row r="53" spans="1:10" ht="39" customHeight="1">
      <c r="A53" s="14" t="s">
        <v>122</v>
      </c>
      <c r="B53" s="15" t="s">
        <v>123</v>
      </c>
      <c r="C53" s="15" t="s">
        <v>44</v>
      </c>
      <c r="D53" s="15" t="s">
        <v>124</v>
      </c>
      <c r="E53" s="16" t="s">
        <v>93</v>
      </c>
      <c r="F53" s="20">
        <v>1.66</v>
      </c>
      <c r="G53" s="18">
        <v>487.83</v>
      </c>
      <c r="H53" s="18">
        <v>615.83000000000004</v>
      </c>
      <c r="I53" s="18">
        <v>1022.27</v>
      </c>
      <c r="J53" s="19">
        <v>6.3486225003870896E-4</v>
      </c>
    </row>
    <row r="54" spans="1:10" ht="26.1" customHeight="1">
      <c r="A54" s="14" t="s">
        <v>125</v>
      </c>
      <c r="B54" s="15" t="s">
        <v>100</v>
      </c>
      <c r="C54" s="15" t="s">
        <v>44</v>
      </c>
      <c r="D54" s="15" t="s">
        <v>101</v>
      </c>
      <c r="E54" s="16" t="s">
        <v>93</v>
      </c>
      <c r="F54" s="20">
        <v>2.15</v>
      </c>
      <c r="G54" s="18">
        <v>2.1800000000000002</v>
      </c>
      <c r="H54" s="18">
        <v>2.75</v>
      </c>
      <c r="I54" s="18">
        <v>5.91</v>
      </c>
      <c r="J54" s="19">
        <v>3.6702983533985833E-6</v>
      </c>
    </row>
    <row r="55" spans="1:10" ht="51.95" customHeight="1">
      <c r="A55" s="14" t="s">
        <v>126</v>
      </c>
      <c r="B55" s="15" t="s">
        <v>103</v>
      </c>
      <c r="C55" s="15" t="s">
        <v>44</v>
      </c>
      <c r="D55" s="15" t="s">
        <v>104</v>
      </c>
      <c r="E55" s="16" t="s">
        <v>105</v>
      </c>
      <c r="F55" s="20">
        <v>32.28</v>
      </c>
      <c r="G55" s="18">
        <v>1.8</v>
      </c>
      <c r="H55" s="18">
        <v>2.27</v>
      </c>
      <c r="I55" s="18">
        <v>73.27</v>
      </c>
      <c r="J55" s="19">
        <v>4.5503005135958412E-5</v>
      </c>
    </row>
    <row r="56" spans="1:10" ht="26.1" customHeight="1">
      <c r="A56" s="14" t="s">
        <v>127</v>
      </c>
      <c r="B56" s="15" t="s">
        <v>107</v>
      </c>
      <c r="C56" s="15" t="s">
        <v>31</v>
      </c>
      <c r="D56" s="15" t="s">
        <v>108</v>
      </c>
      <c r="E56" s="16" t="s">
        <v>93</v>
      </c>
      <c r="F56" s="20">
        <v>2.15</v>
      </c>
      <c r="G56" s="18">
        <v>1.1000000000000001</v>
      </c>
      <c r="H56" s="18">
        <v>1.38</v>
      </c>
      <c r="I56" s="18">
        <v>2.96</v>
      </c>
      <c r="J56" s="19">
        <v>1.8382543360507286E-6</v>
      </c>
    </row>
    <row r="57" spans="1:10" ht="24" customHeight="1">
      <c r="A57" s="7" t="s">
        <v>128</v>
      </c>
      <c r="B57" s="8" t="s">
        <v>11</v>
      </c>
      <c r="C57" s="8"/>
      <c r="D57" s="8" t="s">
        <v>129</v>
      </c>
      <c r="E57" s="9"/>
      <c r="F57" s="10">
        <v>1</v>
      </c>
      <c r="G57" s="11" t="s">
        <v>13</v>
      </c>
      <c r="H57" s="12">
        <v>80740.84</v>
      </c>
      <c r="I57" s="12">
        <v>80740.84</v>
      </c>
      <c r="J57" s="13">
        <v>5.014263487377639E-2</v>
      </c>
    </row>
    <row r="58" spans="1:10" ht="26.1" customHeight="1">
      <c r="A58" s="14" t="s">
        <v>130</v>
      </c>
      <c r="B58" s="15" t="s">
        <v>131</v>
      </c>
      <c r="C58" s="15" t="s">
        <v>44</v>
      </c>
      <c r="D58" s="15" t="s">
        <v>132</v>
      </c>
      <c r="E58" s="16" t="s">
        <v>93</v>
      </c>
      <c r="F58" s="20">
        <v>315.83999999999997</v>
      </c>
      <c r="G58" s="18">
        <v>48.2</v>
      </c>
      <c r="H58" s="18">
        <v>60.84</v>
      </c>
      <c r="I58" s="18">
        <v>19215.7</v>
      </c>
      <c r="J58" s="19">
        <v>1.1933562109881753E-2</v>
      </c>
    </row>
    <row r="59" spans="1:10" ht="26.1" customHeight="1">
      <c r="A59" s="14" t="s">
        <v>133</v>
      </c>
      <c r="B59" s="15" t="s">
        <v>134</v>
      </c>
      <c r="C59" s="15" t="s">
        <v>44</v>
      </c>
      <c r="D59" s="15" t="s">
        <v>135</v>
      </c>
      <c r="E59" s="16" t="s">
        <v>71</v>
      </c>
      <c r="F59" s="20">
        <v>62.26</v>
      </c>
      <c r="G59" s="18">
        <v>9.1999999999999993</v>
      </c>
      <c r="H59" s="18">
        <v>11.61</v>
      </c>
      <c r="I59" s="18">
        <v>722.83</v>
      </c>
      <c r="J59" s="19">
        <v>4.4890046679984738E-4</v>
      </c>
    </row>
    <row r="60" spans="1:10" ht="26.1" customHeight="1">
      <c r="A60" s="14" t="s">
        <v>136</v>
      </c>
      <c r="B60" s="15" t="s">
        <v>119</v>
      </c>
      <c r="C60" s="15" t="s">
        <v>44</v>
      </c>
      <c r="D60" s="15" t="s">
        <v>120</v>
      </c>
      <c r="E60" s="16" t="s">
        <v>121</v>
      </c>
      <c r="F60" s="20">
        <v>1520.2</v>
      </c>
      <c r="G60" s="18">
        <v>8.17</v>
      </c>
      <c r="H60" s="18">
        <v>10.31</v>
      </c>
      <c r="I60" s="18">
        <v>15673.26</v>
      </c>
      <c r="J60" s="19">
        <v>9.7335939713008249E-3</v>
      </c>
    </row>
    <row r="61" spans="1:10" ht="39" customHeight="1">
      <c r="A61" s="14" t="s">
        <v>137</v>
      </c>
      <c r="B61" s="15" t="s">
        <v>138</v>
      </c>
      <c r="C61" s="15" t="s">
        <v>44</v>
      </c>
      <c r="D61" s="15" t="s">
        <v>139</v>
      </c>
      <c r="E61" s="16" t="s">
        <v>71</v>
      </c>
      <c r="F61" s="20">
        <v>127.6</v>
      </c>
      <c r="G61" s="18">
        <v>42.73</v>
      </c>
      <c r="H61" s="18">
        <v>53.94</v>
      </c>
      <c r="I61" s="18">
        <v>6882.74</v>
      </c>
      <c r="J61" s="19">
        <v>4.2744008949019566E-3</v>
      </c>
    </row>
    <row r="62" spans="1:10" ht="26.1" customHeight="1">
      <c r="A62" s="14" t="s">
        <v>140</v>
      </c>
      <c r="B62" s="15" t="s">
        <v>141</v>
      </c>
      <c r="C62" s="15" t="s">
        <v>44</v>
      </c>
      <c r="D62" s="15" t="s">
        <v>142</v>
      </c>
      <c r="E62" s="16" t="s">
        <v>93</v>
      </c>
      <c r="F62" s="20">
        <v>3.11</v>
      </c>
      <c r="G62" s="18">
        <v>390.67</v>
      </c>
      <c r="H62" s="18">
        <v>493.18</v>
      </c>
      <c r="I62" s="18">
        <v>1533.78</v>
      </c>
      <c r="J62" s="19">
        <v>9.5252626200942119E-4</v>
      </c>
    </row>
    <row r="63" spans="1:10" ht="24" customHeight="1">
      <c r="A63" s="14" t="s">
        <v>143</v>
      </c>
      <c r="B63" s="15" t="s">
        <v>144</v>
      </c>
      <c r="C63" s="15" t="s">
        <v>44</v>
      </c>
      <c r="D63" s="15" t="s">
        <v>145</v>
      </c>
      <c r="E63" s="16" t="s">
        <v>71</v>
      </c>
      <c r="F63" s="20">
        <v>189.86</v>
      </c>
      <c r="G63" s="18">
        <v>19.93</v>
      </c>
      <c r="H63" s="18">
        <v>25.15</v>
      </c>
      <c r="I63" s="18">
        <v>4774.97</v>
      </c>
      <c r="J63" s="19">
        <v>2.9654085496662662E-3</v>
      </c>
    </row>
    <row r="64" spans="1:10" ht="39" customHeight="1">
      <c r="A64" s="14" t="s">
        <v>146</v>
      </c>
      <c r="B64" s="15" t="s">
        <v>123</v>
      </c>
      <c r="C64" s="15" t="s">
        <v>44</v>
      </c>
      <c r="D64" s="15" t="s">
        <v>124</v>
      </c>
      <c r="E64" s="16" t="s">
        <v>93</v>
      </c>
      <c r="F64" s="20">
        <v>31.13</v>
      </c>
      <c r="G64" s="18">
        <v>487.83</v>
      </c>
      <c r="H64" s="18">
        <v>615.83000000000004</v>
      </c>
      <c r="I64" s="18">
        <v>19170.78</v>
      </c>
      <c r="J64" s="19">
        <v>1.1905665358268442E-2</v>
      </c>
    </row>
    <row r="65" spans="1:10" ht="26.1" customHeight="1">
      <c r="A65" s="14" t="s">
        <v>147</v>
      </c>
      <c r="B65" s="15" t="s">
        <v>148</v>
      </c>
      <c r="C65" s="15" t="s">
        <v>44</v>
      </c>
      <c r="D65" s="15" t="s">
        <v>149</v>
      </c>
      <c r="E65" s="16" t="s">
        <v>93</v>
      </c>
      <c r="F65" s="20">
        <v>275.44</v>
      </c>
      <c r="G65" s="18">
        <v>30.95</v>
      </c>
      <c r="H65" s="18">
        <v>39.07</v>
      </c>
      <c r="I65" s="18">
        <v>10761.44</v>
      </c>
      <c r="J65" s="19">
        <v>6.6831972101857274E-3</v>
      </c>
    </row>
    <row r="66" spans="1:10" ht="26.1" customHeight="1">
      <c r="A66" s="14" t="s">
        <v>150</v>
      </c>
      <c r="B66" s="15" t="s">
        <v>100</v>
      </c>
      <c r="C66" s="15" t="s">
        <v>44</v>
      </c>
      <c r="D66" s="15" t="s">
        <v>101</v>
      </c>
      <c r="E66" s="16" t="s">
        <v>93</v>
      </c>
      <c r="F66" s="20">
        <v>52.52</v>
      </c>
      <c r="G66" s="18">
        <v>2.1800000000000002</v>
      </c>
      <c r="H66" s="18">
        <v>2.75</v>
      </c>
      <c r="I66" s="18">
        <v>144.43</v>
      </c>
      <c r="J66" s="19">
        <v>8.9695633025610379E-5</v>
      </c>
    </row>
    <row r="67" spans="1:10" ht="51.95" customHeight="1">
      <c r="A67" s="14" t="s">
        <v>151</v>
      </c>
      <c r="B67" s="15" t="s">
        <v>103</v>
      </c>
      <c r="C67" s="15" t="s">
        <v>44</v>
      </c>
      <c r="D67" s="15" t="s">
        <v>104</v>
      </c>
      <c r="E67" s="16" t="s">
        <v>105</v>
      </c>
      <c r="F67" s="20">
        <v>787.86</v>
      </c>
      <c r="G67" s="18">
        <v>1.8</v>
      </c>
      <c r="H67" s="18">
        <v>2.27</v>
      </c>
      <c r="I67" s="18">
        <v>1788.44</v>
      </c>
      <c r="J67" s="19">
        <v>1.1106782380968126E-3</v>
      </c>
    </row>
    <row r="68" spans="1:10" ht="26.1" customHeight="1">
      <c r="A68" s="14" t="s">
        <v>152</v>
      </c>
      <c r="B68" s="15" t="s">
        <v>107</v>
      </c>
      <c r="C68" s="15" t="s">
        <v>31</v>
      </c>
      <c r="D68" s="15" t="s">
        <v>108</v>
      </c>
      <c r="E68" s="16" t="s">
        <v>93</v>
      </c>
      <c r="F68" s="20">
        <v>52.52</v>
      </c>
      <c r="G68" s="18">
        <v>1.1000000000000001</v>
      </c>
      <c r="H68" s="18">
        <v>1.38</v>
      </c>
      <c r="I68" s="18">
        <v>72.47</v>
      </c>
      <c r="J68" s="19">
        <v>4.5006179639728483E-5</v>
      </c>
    </row>
    <row r="69" spans="1:10" ht="24" customHeight="1">
      <c r="A69" s="7" t="s">
        <v>153</v>
      </c>
      <c r="B69" s="8" t="s">
        <v>11</v>
      </c>
      <c r="C69" s="8"/>
      <c r="D69" s="8" t="s">
        <v>154</v>
      </c>
      <c r="E69" s="9"/>
      <c r="F69" s="10">
        <v>1</v>
      </c>
      <c r="G69" s="11" t="s">
        <v>13</v>
      </c>
      <c r="H69" s="12">
        <v>46704.71</v>
      </c>
      <c r="I69" s="12">
        <v>46704.71</v>
      </c>
      <c r="J69" s="13">
        <v>2.9005113402531021E-2</v>
      </c>
    </row>
    <row r="70" spans="1:10" ht="26.1" customHeight="1">
      <c r="A70" s="14" t="s">
        <v>155</v>
      </c>
      <c r="B70" s="15" t="s">
        <v>131</v>
      </c>
      <c r="C70" s="15" t="s">
        <v>44</v>
      </c>
      <c r="D70" s="15" t="s">
        <v>132</v>
      </c>
      <c r="E70" s="16" t="s">
        <v>93</v>
      </c>
      <c r="F70" s="20">
        <v>68.040000000000006</v>
      </c>
      <c r="G70" s="18">
        <v>48.2</v>
      </c>
      <c r="H70" s="18">
        <v>60.84</v>
      </c>
      <c r="I70" s="18">
        <v>4139.55</v>
      </c>
      <c r="J70" s="19">
        <v>2.570792478648241E-3</v>
      </c>
    </row>
    <row r="71" spans="1:10" ht="26.1" customHeight="1">
      <c r="A71" s="14" t="s">
        <v>156</v>
      </c>
      <c r="B71" s="15" t="s">
        <v>134</v>
      </c>
      <c r="C71" s="15" t="s">
        <v>44</v>
      </c>
      <c r="D71" s="15" t="s">
        <v>135</v>
      </c>
      <c r="E71" s="16" t="s">
        <v>71</v>
      </c>
      <c r="F71" s="20">
        <v>39.200000000000003</v>
      </c>
      <c r="G71" s="18">
        <v>9.1999999999999993</v>
      </c>
      <c r="H71" s="18">
        <v>11.61</v>
      </c>
      <c r="I71" s="18">
        <v>455.11</v>
      </c>
      <c r="J71" s="19">
        <v>2.8263781448650241E-4</v>
      </c>
    </row>
    <row r="72" spans="1:10" ht="39" customHeight="1">
      <c r="A72" s="14" t="s">
        <v>157</v>
      </c>
      <c r="B72" s="15" t="s">
        <v>138</v>
      </c>
      <c r="C72" s="15" t="s">
        <v>44</v>
      </c>
      <c r="D72" s="15" t="s">
        <v>139</v>
      </c>
      <c r="E72" s="16" t="s">
        <v>71</v>
      </c>
      <c r="F72" s="20">
        <v>228.34</v>
      </c>
      <c r="G72" s="18">
        <v>42.73</v>
      </c>
      <c r="H72" s="18">
        <v>53.94</v>
      </c>
      <c r="I72" s="18">
        <v>12316.65</v>
      </c>
      <c r="J72" s="19">
        <v>7.649032185175408E-3</v>
      </c>
    </row>
    <row r="73" spans="1:10" ht="26.1" customHeight="1">
      <c r="A73" s="14" t="s">
        <v>158</v>
      </c>
      <c r="B73" s="15" t="s">
        <v>141</v>
      </c>
      <c r="C73" s="15" t="s">
        <v>44</v>
      </c>
      <c r="D73" s="15" t="s">
        <v>142</v>
      </c>
      <c r="E73" s="16" t="s">
        <v>93</v>
      </c>
      <c r="F73" s="20">
        <v>1.96</v>
      </c>
      <c r="G73" s="18">
        <v>390.67</v>
      </c>
      <c r="H73" s="18">
        <v>493.18</v>
      </c>
      <c r="I73" s="18">
        <v>966.63</v>
      </c>
      <c r="J73" s="19">
        <v>6.0030803677591752E-4</v>
      </c>
    </row>
    <row r="74" spans="1:10" ht="24" customHeight="1">
      <c r="A74" s="14" t="s">
        <v>159</v>
      </c>
      <c r="B74" s="15" t="s">
        <v>144</v>
      </c>
      <c r="C74" s="15" t="s">
        <v>44</v>
      </c>
      <c r="D74" s="15" t="s">
        <v>145</v>
      </c>
      <c r="E74" s="16" t="s">
        <v>71</v>
      </c>
      <c r="F74" s="20">
        <v>263.22000000000003</v>
      </c>
      <c r="G74" s="18">
        <v>19.93</v>
      </c>
      <c r="H74" s="18">
        <v>25.15</v>
      </c>
      <c r="I74" s="18">
        <v>6619.98</v>
      </c>
      <c r="J74" s="19">
        <v>4.1112185606652371E-3</v>
      </c>
    </row>
    <row r="75" spans="1:10" ht="26.1" customHeight="1">
      <c r="A75" s="14" t="s">
        <v>160</v>
      </c>
      <c r="B75" s="15" t="s">
        <v>119</v>
      </c>
      <c r="C75" s="15" t="s">
        <v>44</v>
      </c>
      <c r="D75" s="15" t="s">
        <v>120</v>
      </c>
      <c r="E75" s="16" t="s">
        <v>121</v>
      </c>
      <c r="F75" s="20">
        <v>809.4</v>
      </c>
      <c r="G75" s="18">
        <v>8.17</v>
      </c>
      <c r="H75" s="18">
        <v>10.31</v>
      </c>
      <c r="I75" s="18">
        <v>8344.91</v>
      </c>
      <c r="J75" s="19">
        <v>5.1824550646800971E-3</v>
      </c>
    </row>
    <row r="76" spans="1:10" ht="39" customHeight="1">
      <c r="A76" s="14" t="s">
        <v>161</v>
      </c>
      <c r="B76" s="15" t="s">
        <v>123</v>
      </c>
      <c r="C76" s="15" t="s">
        <v>44</v>
      </c>
      <c r="D76" s="15" t="s">
        <v>124</v>
      </c>
      <c r="E76" s="16" t="s">
        <v>93</v>
      </c>
      <c r="F76" s="20">
        <v>17.89</v>
      </c>
      <c r="G76" s="18">
        <v>487.83</v>
      </c>
      <c r="H76" s="18">
        <v>615.83000000000004</v>
      </c>
      <c r="I76" s="18">
        <v>11017.19</v>
      </c>
      <c r="J76" s="19">
        <v>6.8420261110117321E-3</v>
      </c>
    </row>
    <row r="77" spans="1:10" ht="26.1" customHeight="1">
      <c r="A77" s="14" t="s">
        <v>162</v>
      </c>
      <c r="B77" s="15" t="s">
        <v>148</v>
      </c>
      <c r="C77" s="15" t="s">
        <v>44</v>
      </c>
      <c r="D77" s="15" t="s">
        <v>149</v>
      </c>
      <c r="E77" s="16" t="s">
        <v>93</v>
      </c>
      <c r="F77" s="20">
        <v>50.4</v>
      </c>
      <c r="G77" s="18">
        <v>30.95</v>
      </c>
      <c r="H77" s="18">
        <v>39.07</v>
      </c>
      <c r="I77" s="18">
        <v>1969.12</v>
      </c>
      <c r="J77" s="19">
        <v>1.2228862764203415E-3</v>
      </c>
    </row>
    <row r="78" spans="1:10" ht="26.1" customHeight="1">
      <c r="A78" s="14" t="s">
        <v>163</v>
      </c>
      <c r="B78" s="15" t="s">
        <v>100</v>
      </c>
      <c r="C78" s="15" t="s">
        <v>44</v>
      </c>
      <c r="D78" s="15" t="s">
        <v>101</v>
      </c>
      <c r="E78" s="16" t="s">
        <v>93</v>
      </c>
      <c r="F78" s="20">
        <v>22.93</v>
      </c>
      <c r="G78" s="18">
        <v>2.1800000000000002</v>
      </c>
      <c r="H78" s="18">
        <v>2.75</v>
      </c>
      <c r="I78" s="18">
        <v>63.05</v>
      </c>
      <c r="J78" s="19">
        <v>3.9156059421621096E-5</v>
      </c>
    </row>
    <row r="79" spans="1:10" ht="51.95" customHeight="1">
      <c r="A79" s="14" t="s">
        <v>164</v>
      </c>
      <c r="B79" s="15" t="s">
        <v>103</v>
      </c>
      <c r="C79" s="15" t="s">
        <v>44</v>
      </c>
      <c r="D79" s="15" t="s">
        <v>104</v>
      </c>
      <c r="E79" s="16" t="s">
        <v>105</v>
      </c>
      <c r="F79" s="20">
        <v>344</v>
      </c>
      <c r="G79" s="18">
        <v>1.8</v>
      </c>
      <c r="H79" s="18">
        <v>2.27</v>
      </c>
      <c r="I79" s="18">
        <v>780.88</v>
      </c>
      <c r="J79" s="19">
        <v>4.8495136687003144E-4</v>
      </c>
    </row>
    <row r="80" spans="1:10" ht="26.1" customHeight="1">
      <c r="A80" s="14" t="s">
        <v>165</v>
      </c>
      <c r="B80" s="15" t="s">
        <v>107</v>
      </c>
      <c r="C80" s="15" t="s">
        <v>31</v>
      </c>
      <c r="D80" s="15" t="s">
        <v>108</v>
      </c>
      <c r="E80" s="16" t="s">
        <v>93</v>
      </c>
      <c r="F80" s="20">
        <v>22.93</v>
      </c>
      <c r="G80" s="18">
        <v>1.1000000000000001</v>
      </c>
      <c r="H80" s="18">
        <v>1.38</v>
      </c>
      <c r="I80" s="18">
        <v>31.64</v>
      </c>
      <c r="J80" s="19">
        <v>1.9649448375893601E-5</v>
      </c>
    </row>
    <row r="81" spans="1:10" ht="24" customHeight="1">
      <c r="A81" s="7" t="s">
        <v>166</v>
      </c>
      <c r="B81" s="8" t="s">
        <v>11</v>
      </c>
      <c r="C81" s="8"/>
      <c r="D81" s="8" t="s">
        <v>167</v>
      </c>
      <c r="E81" s="9"/>
      <c r="F81" s="10">
        <v>1</v>
      </c>
      <c r="G81" s="11" t="s">
        <v>13</v>
      </c>
      <c r="H81" s="12">
        <v>161413.87</v>
      </c>
      <c r="I81" s="12">
        <v>161413.87</v>
      </c>
      <c r="J81" s="13">
        <v>0.10024315757642858</v>
      </c>
    </row>
    <row r="82" spans="1:10" ht="24" customHeight="1">
      <c r="A82" s="7" t="s">
        <v>168</v>
      </c>
      <c r="B82" s="8" t="s">
        <v>11</v>
      </c>
      <c r="C82" s="8"/>
      <c r="D82" s="8" t="s">
        <v>169</v>
      </c>
      <c r="E82" s="9"/>
      <c r="F82" s="10">
        <v>1</v>
      </c>
      <c r="G82" s="11" t="s">
        <v>13</v>
      </c>
      <c r="H82" s="12">
        <v>36506.57</v>
      </c>
      <c r="I82" s="12">
        <v>36506.57</v>
      </c>
      <c r="J82" s="13">
        <v>2.2671743444878191E-2</v>
      </c>
    </row>
    <row r="83" spans="1:10" ht="39" customHeight="1">
      <c r="A83" s="14" t="s">
        <v>170</v>
      </c>
      <c r="B83" s="15" t="s">
        <v>171</v>
      </c>
      <c r="C83" s="15" t="s">
        <v>44</v>
      </c>
      <c r="D83" s="15" t="s">
        <v>172</v>
      </c>
      <c r="E83" s="16" t="s">
        <v>93</v>
      </c>
      <c r="F83" s="20">
        <v>20.79</v>
      </c>
      <c r="G83" s="18">
        <v>497.76</v>
      </c>
      <c r="H83" s="18">
        <v>628.37</v>
      </c>
      <c r="I83" s="18">
        <v>13063.81</v>
      </c>
      <c r="J83" s="19">
        <v>8.1130423573793475E-3</v>
      </c>
    </row>
    <row r="84" spans="1:10" ht="26.1" customHeight="1">
      <c r="A84" s="14" t="s">
        <v>173</v>
      </c>
      <c r="B84" s="15" t="s">
        <v>119</v>
      </c>
      <c r="C84" s="15" t="s">
        <v>44</v>
      </c>
      <c r="D84" s="15" t="s">
        <v>120</v>
      </c>
      <c r="E84" s="16" t="s">
        <v>121</v>
      </c>
      <c r="F84" s="20">
        <v>1098.2</v>
      </c>
      <c r="G84" s="18">
        <v>8.17</v>
      </c>
      <c r="H84" s="18">
        <v>10.31</v>
      </c>
      <c r="I84" s="18">
        <v>11322.44</v>
      </c>
      <c r="J84" s="19">
        <v>7.0315960894169636E-3</v>
      </c>
    </row>
    <row r="85" spans="1:10" ht="39" customHeight="1">
      <c r="A85" s="14" t="s">
        <v>174</v>
      </c>
      <c r="B85" s="15" t="s">
        <v>175</v>
      </c>
      <c r="C85" s="15" t="s">
        <v>44</v>
      </c>
      <c r="D85" s="15" t="s">
        <v>176</v>
      </c>
      <c r="E85" s="16" t="s">
        <v>71</v>
      </c>
      <c r="F85" s="20">
        <v>235.93</v>
      </c>
      <c r="G85" s="18">
        <v>37.799999999999997</v>
      </c>
      <c r="H85" s="18">
        <v>47.71</v>
      </c>
      <c r="I85" s="18">
        <v>11256.22</v>
      </c>
      <c r="J85" s="19">
        <v>6.9904713589665317E-3</v>
      </c>
    </row>
    <row r="86" spans="1:10" ht="51.95" customHeight="1">
      <c r="A86" s="14" t="s">
        <v>177</v>
      </c>
      <c r="B86" s="15" t="s">
        <v>178</v>
      </c>
      <c r="C86" s="15" t="s">
        <v>44</v>
      </c>
      <c r="D86" s="15" t="s">
        <v>179</v>
      </c>
      <c r="E86" s="16" t="s">
        <v>71</v>
      </c>
      <c r="F86" s="20">
        <v>40.119999999999997</v>
      </c>
      <c r="G86" s="18">
        <v>3.51</v>
      </c>
      <c r="H86" s="18">
        <v>4.43</v>
      </c>
      <c r="I86" s="18">
        <v>177.73</v>
      </c>
      <c r="J86" s="19">
        <v>1.1037599430618108E-4</v>
      </c>
    </row>
    <row r="87" spans="1:10" ht="39" customHeight="1">
      <c r="A87" s="14" t="s">
        <v>180</v>
      </c>
      <c r="B87" s="15" t="s">
        <v>181</v>
      </c>
      <c r="C87" s="15" t="s">
        <v>44</v>
      </c>
      <c r="D87" s="15" t="s">
        <v>182</v>
      </c>
      <c r="E87" s="16" t="s">
        <v>183</v>
      </c>
      <c r="F87" s="20">
        <v>6.9</v>
      </c>
      <c r="G87" s="18">
        <v>12.71</v>
      </c>
      <c r="H87" s="18">
        <v>16.04</v>
      </c>
      <c r="I87" s="18">
        <v>110.67</v>
      </c>
      <c r="J87" s="19">
        <v>6.8729597084707481E-5</v>
      </c>
    </row>
    <row r="88" spans="1:10" ht="39" customHeight="1">
      <c r="A88" s="14" t="s">
        <v>184</v>
      </c>
      <c r="B88" s="15" t="s">
        <v>185</v>
      </c>
      <c r="C88" s="15" t="s">
        <v>44</v>
      </c>
      <c r="D88" s="15" t="s">
        <v>186</v>
      </c>
      <c r="E88" s="16" t="s">
        <v>183</v>
      </c>
      <c r="F88" s="20">
        <v>33.22</v>
      </c>
      <c r="G88" s="18">
        <v>13.73</v>
      </c>
      <c r="H88" s="18">
        <v>17.329999999999998</v>
      </c>
      <c r="I88" s="18">
        <v>575.70000000000005</v>
      </c>
      <c r="J88" s="19">
        <v>3.5752804772446096E-4</v>
      </c>
    </row>
    <row r="89" spans="1:10" ht="24" customHeight="1">
      <c r="A89" s="7" t="s">
        <v>187</v>
      </c>
      <c r="B89" s="8" t="s">
        <v>11</v>
      </c>
      <c r="C89" s="8"/>
      <c r="D89" s="8" t="s">
        <v>188</v>
      </c>
      <c r="E89" s="9"/>
      <c r="F89" s="10">
        <v>1</v>
      </c>
      <c r="G89" s="11" t="s">
        <v>13</v>
      </c>
      <c r="H89" s="12">
        <v>53838.63</v>
      </c>
      <c r="I89" s="12">
        <v>53838.63</v>
      </c>
      <c r="J89" s="13">
        <v>3.3435505082611769E-2</v>
      </c>
    </row>
    <row r="90" spans="1:10" ht="39" customHeight="1">
      <c r="A90" s="14" t="s">
        <v>189</v>
      </c>
      <c r="B90" s="15" t="s">
        <v>171</v>
      </c>
      <c r="C90" s="15" t="s">
        <v>44</v>
      </c>
      <c r="D90" s="15" t="s">
        <v>172</v>
      </c>
      <c r="E90" s="16" t="s">
        <v>93</v>
      </c>
      <c r="F90" s="20">
        <v>17.12</v>
      </c>
      <c r="G90" s="18">
        <v>497.76</v>
      </c>
      <c r="H90" s="18">
        <v>628.37</v>
      </c>
      <c r="I90" s="18">
        <v>10757.69</v>
      </c>
      <c r="J90" s="19">
        <v>6.6808683406721497E-3</v>
      </c>
    </row>
    <row r="91" spans="1:10" ht="26.1" customHeight="1">
      <c r="A91" s="14" t="s">
        <v>190</v>
      </c>
      <c r="B91" s="15" t="s">
        <v>119</v>
      </c>
      <c r="C91" s="15" t="s">
        <v>44</v>
      </c>
      <c r="D91" s="15" t="s">
        <v>120</v>
      </c>
      <c r="E91" s="16" t="s">
        <v>121</v>
      </c>
      <c r="F91" s="20">
        <v>2141</v>
      </c>
      <c r="G91" s="18">
        <v>8.17</v>
      </c>
      <c r="H91" s="18">
        <v>10.31</v>
      </c>
      <c r="I91" s="18">
        <v>22073.71</v>
      </c>
      <c r="J91" s="19">
        <v>1.3708477405481869E-2</v>
      </c>
    </row>
    <row r="92" spans="1:10" ht="39" customHeight="1">
      <c r="A92" s="14" t="s">
        <v>191</v>
      </c>
      <c r="B92" s="15" t="s">
        <v>192</v>
      </c>
      <c r="C92" s="15" t="s">
        <v>44</v>
      </c>
      <c r="D92" s="15" t="s">
        <v>193</v>
      </c>
      <c r="E92" s="16" t="s">
        <v>71</v>
      </c>
      <c r="F92" s="20">
        <v>348.1</v>
      </c>
      <c r="G92" s="18">
        <v>40.659999999999997</v>
      </c>
      <c r="H92" s="18">
        <v>51.32</v>
      </c>
      <c r="I92" s="18">
        <v>17864.490000000002</v>
      </c>
      <c r="J92" s="19">
        <v>1.1094417636430704E-2</v>
      </c>
    </row>
    <row r="93" spans="1:10" ht="24" customHeight="1">
      <c r="A93" s="14" t="s">
        <v>194</v>
      </c>
      <c r="B93" s="15" t="s">
        <v>144</v>
      </c>
      <c r="C93" s="15" t="s">
        <v>44</v>
      </c>
      <c r="D93" s="15" t="s">
        <v>145</v>
      </c>
      <c r="E93" s="16" t="s">
        <v>71</v>
      </c>
      <c r="F93" s="20">
        <v>124.96</v>
      </c>
      <c r="G93" s="18">
        <v>19.93</v>
      </c>
      <c r="H93" s="18">
        <v>25.15</v>
      </c>
      <c r="I93" s="18">
        <v>3142.74</v>
      </c>
      <c r="J93" s="19">
        <v>1.9517417000270497E-3</v>
      </c>
    </row>
    <row r="94" spans="1:10" ht="24" customHeight="1">
      <c r="A94" s="7" t="s">
        <v>195</v>
      </c>
      <c r="B94" s="8" t="s">
        <v>11</v>
      </c>
      <c r="C94" s="8"/>
      <c r="D94" s="8" t="s">
        <v>196</v>
      </c>
      <c r="E94" s="9"/>
      <c r="F94" s="10">
        <v>1</v>
      </c>
      <c r="G94" s="11" t="s">
        <v>13</v>
      </c>
      <c r="H94" s="12">
        <v>53859.24</v>
      </c>
      <c r="I94" s="12">
        <v>53859.24</v>
      </c>
      <c r="J94" s="13">
        <v>3.3448304549458394E-2</v>
      </c>
    </row>
    <row r="95" spans="1:10" ht="39" customHeight="1">
      <c r="A95" s="14" t="s">
        <v>197</v>
      </c>
      <c r="B95" s="15" t="s">
        <v>171</v>
      </c>
      <c r="C95" s="15" t="s">
        <v>44</v>
      </c>
      <c r="D95" s="15" t="s">
        <v>172</v>
      </c>
      <c r="E95" s="16" t="s">
        <v>93</v>
      </c>
      <c r="F95" s="20">
        <v>30.21</v>
      </c>
      <c r="G95" s="18">
        <v>497.76</v>
      </c>
      <c r="H95" s="18">
        <v>628.37</v>
      </c>
      <c r="I95" s="18">
        <v>18983.05</v>
      </c>
      <c r="J95" s="19">
        <v>1.1789079045259387E-2</v>
      </c>
    </row>
    <row r="96" spans="1:10" ht="26.1" customHeight="1">
      <c r="A96" s="14" t="s">
        <v>198</v>
      </c>
      <c r="B96" s="15" t="s">
        <v>119</v>
      </c>
      <c r="C96" s="15" t="s">
        <v>44</v>
      </c>
      <c r="D96" s="15" t="s">
        <v>120</v>
      </c>
      <c r="E96" s="16" t="s">
        <v>121</v>
      </c>
      <c r="F96" s="20">
        <v>1169.3699999999999</v>
      </c>
      <c r="G96" s="18">
        <v>8.17</v>
      </c>
      <c r="H96" s="18">
        <v>10.31</v>
      </c>
      <c r="I96" s="18">
        <v>12056.2</v>
      </c>
      <c r="J96" s="19">
        <v>7.4872844345590522E-3</v>
      </c>
    </row>
    <row r="97" spans="1:10" ht="39" customHeight="1">
      <c r="A97" s="14" t="s">
        <v>199</v>
      </c>
      <c r="B97" s="15" t="s">
        <v>200</v>
      </c>
      <c r="C97" s="15" t="s">
        <v>44</v>
      </c>
      <c r="D97" s="15" t="s">
        <v>201</v>
      </c>
      <c r="E97" s="16" t="s">
        <v>71</v>
      </c>
      <c r="F97" s="20">
        <v>553.5</v>
      </c>
      <c r="G97" s="18">
        <v>14.82</v>
      </c>
      <c r="H97" s="18">
        <v>18.7</v>
      </c>
      <c r="I97" s="18">
        <v>10350.450000000001</v>
      </c>
      <c r="J97" s="19">
        <v>6.4279593218163058E-3</v>
      </c>
    </row>
    <row r="98" spans="1:10" ht="39" customHeight="1">
      <c r="A98" s="14" t="s">
        <v>202</v>
      </c>
      <c r="B98" s="15" t="s">
        <v>203</v>
      </c>
      <c r="C98" s="15" t="s">
        <v>44</v>
      </c>
      <c r="D98" s="15" t="s">
        <v>204</v>
      </c>
      <c r="E98" s="16" t="s">
        <v>71</v>
      </c>
      <c r="F98" s="20">
        <v>343.23</v>
      </c>
      <c r="G98" s="18">
        <v>28.78</v>
      </c>
      <c r="H98" s="18">
        <v>36.33</v>
      </c>
      <c r="I98" s="18">
        <v>12469.54</v>
      </c>
      <c r="J98" s="19">
        <v>7.7439817478236498E-3</v>
      </c>
    </row>
    <row r="99" spans="1:10" ht="24" customHeight="1">
      <c r="A99" s="7" t="s">
        <v>205</v>
      </c>
      <c r="B99" s="8" t="s">
        <v>11</v>
      </c>
      <c r="C99" s="8"/>
      <c r="D99" s="8" t="s">
        <v>206</v>
      </c>
      <c r="E99" s="9"/>
      <c r="F99" s="10">
        <v>1</v>
      </c>
      <c r="G99" s="11" t="s">
        <v>13</v>
      </c>
      <c r="H99" s="12">
        <v>9007.23</v>
      </c>
      <c r="I99" s="12">
        <v>9007.23</v>
      </c>
      <c r="J99" s="13">
        <v>5.5937768930088526E-3</v>
      </c>
    </row>
    <row r="100" spans="1:10" ht="78" customHeight="1">
      <c r="A100" s="14" t="s">
        <v>207</v>
      </c>
      <c r="B100" s="15" t="s">
        <v>208</v>
      </c>
      <c r="C100" s="15" t="s">
        <v>18</v>
      </c>
      <c r="D100" s="15" t="s">
        <v>209</v>
      </c>
      <c r="E100" s="16" t="s">
        <v>210</v>
      </c>
      <c r="F100" s="20">
        <v>33.840000000000003</v>
      </c>
      <c r="G100" s="18">
        <v>47.21</v>
      </c>
      <c r="H100" s="18">
        <v>59.59</v>
      </c>
      <c r="I100" s="18">
        <v>2016.52</v>
      </c>
      <c r="J100" s="19">
        <v>1.2523231870719648E-3</v>
      </c>
    </row>
    <row r="101" spans="1:10" ht="26.1" customHeight="1">
      <c r="A101" s="14" t="s">
        <v>211</v>
      </c>
      <c r="B101" s="15" t="s">
        <v>212</v>
      </c>
      <c r="C101" s="15" t="s">
        <v>213</v>
      </c>
      <c r="D101" s="15" t="s">
        <v>214</v>
      </c>
      <c r="E101" s="16" t="s">
        <v>78</v>
      </c>
      <c r="F101" s="20">
        <v>258</v>
      </c>
      <c r="G101" s="18">
        <v>12.8</v>
      </c>
      <c r="H101" s="18">
        <v>16.149999999999999</v>
      </c>
      <c r="I101" s="18">
        <v>4166.7</v>
      </c>
      <c r="J101" s="19">
        <v>2.5876534939265443E-3</v>
      </c>
    </row>
    <row r="102" spans="1:10" ht="26.1" customHeight="1">
      <c r="A102" s="14" t="s">
        <v>215</v>
      </c>
      <c r="B102" s="15" t="s">
        <v>119</v>
      </c>
      <c r="C102" s="15" t="s">
        <v>44</v>
      </c>
      <c r="D102" s="15" t="s">
        <v>120</v>
      </c>
      <c r="E102" s="16" t="s">
        <v>121</v>
      </c>
      <c r="F102" s="20">
        <v>273.91000000000003</v>
      </c>
      <c r="G102" s="18">
        <v>8.17</v>
      </c>
      <c r="H102" s="18">
        <v>10.31</v>
      </c>
      <c r="I102" s="18">
        <v>2824.01</v>
      </c>
      <c r="J102" s="19">
        <v>1.753800212010344E-3</v>
      </c>
    </row>
    <row r="103" spans="1:10" ht="24" customHeight="1">
      <c r="A103" s="7" t="s">
        <v>216</v>
      </c>
      <c r="B103" s="8" t="s">
        <v>11</v>
      </c>
      <c r="C103" s="8"/>
      <c r="D103" s="8" t="s">
        <v>217</v>
      </c>
      <c r="E103" s="9"/>
      <c r="F103" s="10">
        <v>1</v>
      </c>
      <c r="G103" s="11" t="s">
        <v>13</v>
      </c>
      <c r="H103" s="12">
        <v>8202.2000000000007</v>
      </c>
      <c r="I103" s="12">
        <v>8202.2000000000007</v>
      </c>
      <c r="J103" s="13">
        <v>5.0938276064713805E-3</v>
      </c>
    </row>
    <row r="104" spans="1:10" ht="51.95" customHeight="1">
      <c r="A104" s="14" t="s">
        <v>218</v>
      </c>
      <c r="B104" s="15" t="s">
        <v>219</v>
      </c>
      <c r="C104" s="15" t="s">
        <v>44</v>
      </c>
      <c r="D104" s="15" t="s">
        <v>220</v>
      </c>
      <c r="E104" s="16" t="s">
        <v>93</v>
      </c>
      <c r="F104" s="20">
        <v>3.35</v>
      </c>
      <c r="G104" s="18">
        <v>1939.5</v>
      </c>
      <c r="H104" s="18">
        <v>2448.42</v>
      </c>
      <c r="I104" s="18">
        <v>8202.2000000000007</v>
      </c>
      <c r="J104" s="19">
        <v>5.0938276064713805E-3</v>
      </c>
    </row>
    <row r="105" spans="1:10" ht="24" customHeight="1">
      <c r="A105" s="7" t="s">
        <v>221</v>
      </c>
      <c r="B105" s="8" t="s">
        <v>11</v>
      </c>
      <c r="C105" s="8"/>
      <c r="D105" s="8" t="s">
        <v>222</v>
      </c>
      <c r="E105" s="9"/>
      <c r="F105" s="10">
        <v>1</v>
      </c>
      <c r="G105" s="11" t="s">
        <v>13</v>
      </c>
      <c r="H105" s="12">
        <v>3198.83</v>
      </c>
      <c r="I105" s="12">
        <v>3198.83</v>
      </c>
      <c r="J105" s="13">
        <v>1.9865753776314703E-3</v>
      </c>
    </row>
    <row r="106" spans="1:10" ht="24" customHeight="1">
      <c r="A106" s="7" t="s">
        <v>223</v>
      </c>
      <c r="B106" s="8" t="s">
        <v>11</v>
      </c>
      <c r="C106" s="8"/>
      <c r="D106" s="8" t="s">
        <v>224</v>
      </c>
      <c r="E106" s="9"/>
      <c r="F106" s="10">
        <v>1</v>
      </c>
      <c r="G106" s="11" t="s">
        <v>13</v>
      </c>
      <c r="H106" s="12">
        <v>515.01</v>
      </c>
      <c r="I106" s="12">
        <v>515.01</v>
      </c>
      <c r="J106" s="13">
        <v>3.1983762351671819E-4</v>
      </c>
    </row>
    <row r="107" spans="1:10" ht="26.1" customHeight="1">
      <c r="A107" s="14" t="s">
        <v>225</v>
      </c>
      <c r="B107" s="15" t="s">
        <v>131</v>
      </c>
      <c r="C107" s="15" t="s">
        <v>44</v>
      </c>
      <c r="D107" s="15" t="s">
        <v>132</v>
      </c>
      <c r="E107" s="16" t="s">
        <v>93</v>
      </c>
      <c r="F107" s="20">
        <v>0.74</v>
      </c>
      <c r="G107" s="18">
        <v>48.2</v>
      </c>
      <c r="H107" s="18">
        <v>60.84</v>
      </c>
      <c r="I107" s="18">
        <v>45.02</v>
      </c>
      <c r="J107" s="19">
        <v>2.7958854800339123E-5</v>
      </c>
    </row>
    <row r="108" spans="1:10" ht="26.1" customHeight="1">
      <c r="A108" s="14" t="s">
        <v>226</v>
      </c>
      <c r="B108" s="15" t="s">
        <v>134</v>
      </c>
      <c r="C108" s="15" t="s">
        <v>44</v>
      </c>
      <c r="D108" s="15" t="s">
        <v>135</v>
      </c>
      <c r="E108" s="16" t="s">
        <v>71</v>
      </c>
      <c r="F108" s="20">
        <v>0.68</v>
      </c>
      <c r="G108" s="18">
        <v>9.1999999999999993</v>
      </c>
      <c r="H108" s="18">
        <v>11.61</v>
      </c>
      <c r="I108" s="18">
        <v>7.89</v>
      </c>
      <c r="J108" s="19">
        <v>4.8999414565676517E-6</v>
      </c>
    </row>
    <row r="109" spans="1:10" ht="39" customHeight="1">
      <c r="A109" s="14" t="s">
        <v>227</v>
      </c>
      <c r="B109" s="15" t="s">
        <v>138</v>
      </c>
      <c r="C109" s="15" t="s">
        <v>44</v>
      </c>
      <c r="D109" s="15" t="s">
        <v>139</v>
      </c>
      <c r="E109" s="16" t="s">
        <v>71</v>
      </c>
      <c r="F109" s="20">
        <v>2.16</v>
      </c>
      <c r="G109" s="18">
        <v>42.73</v>
      </c>
      <c r="H109" s="18">
        <v>53.94</v>
      </c>
      <c r="I109" s="18">
        <v>116.51</v>
      </c>
      <c r="J109" s="19">
        <v>7.235642320718594E-5</v>
      </c>
    </row>
    <row r="110" spans="1:10" ht="26.1" customHeight="1">
      <c r="A110" s="14" t="s">
        <v>228</v>
      </c>
      <c r="B110" s="15" t="s">
        <v>141</v>
      </c>
      <c r="C110" s="15" t="s">
        <v>44</v>
      </c>
      <c r="D110" s="15" t="s">
        <v>142</v>
      </c>
      <c r="E110" s="16" t="s">
        <v>93</v>
      </c>
      <c r="F110" s="20">
        <v>0.03</v>
      </c>
      <c r="G110" s="18">
        <v>390.67</v>
      </c>
      <c r="H110" s="18">
        <v>493.18</v>
      </c>
      <c r="I110" s="18">
        <v>14.79</v>
      </c>
      <c r="J110" s="19">
        <v>9.1850613615507699E-6</v>
      </c>
    </row>
    <row r="111" spans="1:10" ht="24" customHeight="1">
      <c r="A111" s="14" t="s">
        <v>229</v>
      </c>
      <c r="B111" s="15" t="s">
        <v>144</v>
      </c>
      <c r="C111" s="15" t="s">
        <v>44</v>
      </c>
      <c r="D111" s="15" t="s">
        <v>145</v>
      </c>
      <c r="E111" s="16" t="s">
        <v>71</v>
      </c>
      <c r="F111" s="20">
        <v>2.84</v>
      </c>
      <c r="G111" s="18">
        <v>19.93</v>
      </c>
      <c r="H111" s="18">
        <v>25.15</v>
      </c>
      <c r="I111" s="18">
        <v>71.42</v>
      </c>
      <c r="J111" s="19">
        <v>4.4354096175926702E-5</v>
      </c>
    </row>
    <row r="112" spans="1:10" ht="26.1" customHeight="1">
      <c r="A112" s="14" t="s">
        <v>230</v>
      </c>
      <c r="B112" s="15" t="s">
        <v>119</v>
      </c>
      <c r="C112" s="15" t="s">
        <v>44</v>
      </c>
      <c r="D112" s="15" t="s">
        <v>120</v>
      </c>
      <c r="E112" s="16" t="s">
        <v>121</v>
      </c>
      <c r="F112" s="20">
        <v>9.57</v>
      </c>
      <c r="G112" s="18">
        <v>8.17</v>
      </c>
      <c r="H112" s="18">
        <v>10.31</v>
      </c>
      <c r="I112" s="18">
        <v>98.66</v>
      </c>
      <c r="J112" s="19">
        <v>6.1271004322555704E-5</v>
      </c>
    </row>
    <row r="113" spans="1:10" ht="39" customHeight="1">
      <c r="A113" s="14" t="s">
        <v>231</v>
      </c>
      <c r="B113" s="15" t="s">
        <v>123</v>
      </c>
      <c r="C113" s="15" t="s">
        <v>44</v>
      </c>
      <c r="D113" s="15" t="s">
        <v>124</v>
      </c>
      <c r="E113" s="16" t="s">
        <v>93</v>
      </c>
      <c r="F113" s="20">
        <v>0.21</v>
      </c>
      <c r="G113" s="18">
        <v>487.83</v>
      </c>
      <c r="H113" s="18">
        <v>615.83000000000004</v>
      </c>
      <c r="I113" s="18">
        <v>129.32</v>
      </c>
      <c r="J113" s="19">
        <v>8.0311841465567646E-5</v>
      </c>
    </row>
    <row r="114" spans="1:10" ht="26.1" customHeight="1">
      <c r="A114" s="14" t="s">
        <v>232</v>
      </c>
      <c r="B114" s="15" t="s">
        <v>148</v>
      </c>
      <c r="C114" s="15" t="s">
        <v>44</v>
      </c>
      <c r="D114" s="15" t="s">
        <v>149</v>
      </c>
      <c r="E114" s="16" t="s">
        <v>93</v>
      </c>
      <c r="F114" s="20">
        <v>0.5</v>
      </c>
      <c r="G114" s="18">
        <v>30.95</v>
      </c>
      <c r="H114" s="18">
        <v>39.07</v>
      </c>
      <c r="I114" s="18">
        <v>19.53</v>
      </c>
      <c r="J114" s="19">
        <v>1.2128752426713085E-5</v>
      </c>
    </row>
    <row r="115" spans="1:10" ht="26.1" customHeight="1">
      <c r="A115" s="14" t="s">
        <v>233</v>
      </c>
      <c r="B115" s="15" t="s">
        <v>100</v>
      </c>
      <c r="C115" s="15" t="s">
        <v>44</v>
      </c>
      <c r="D115" s="15" t="s">
        <v>101</v>
      </c>
      <c r="E115" s="16" t="s">
        <v>93</v>
      </c>
      <c r="F115" s="20">
        <v>0.31</v>
      </c>
      <c r="G115" s="18">
        <v>2.1800000000000002</v>
      </c>
      <c r="H115" s="18">
        <v>2.75</v>
      </c>
      <c r="I115" s="18">
        <v>0.85</v>
      </c>
      <c r="J115" s="19">
        <v>5.2787708974429713E-7</v>
      </c>
    </row>
    <row r="116" spans="1:10" ht="51.95" customHeight="1">
      <c r="A116" s="14" t="s">
        <v>234</v>
      </c>
      <c r="B116" s="15" t="s">
        <v>103</v>
      </c>
      <c r="C116" s="15" t="s">
        <v>44</v>
      </c>
      <c r="D116" s="15" t="s">
        <v>104</v>
      </c>
      <c r="E116" s="16" t="s">
        <v>105</v>
      </c>
      <c r="F116" s="20">
        <v>4.67</v>
      </c>
      <c r="G116" s="18">
        <v>1.8</v>
      </c>
      <c r="H116" s="18">
        <v>2.27</v>
      </c>
      <c r="I116" s="18">
        <v>10.6</v>
      </c>
      <c r="J116" s="19">
        <v>6.5829378250465279E-6</v>
      </c>
    </row>
    <row r="117" spans="1:10" ht="26.1" customHeight="1">
      <c r="A117" s="14" t="s">
        <v>235</v>
      </c>
      <c r="B117" s="15" t="s">
        <v>107</v>
      </c>
      <c r="C117" s="15" t="s">
        <v>31</v>
      </c>
      <c r="D117" s="15" t="s">
        <v>108</v>
      </c>
      <c r="E117" s="16" t="s">
        <v>93</v>
      </c>
      <c r="F117" s="20">
        <v>0.31</v>
      </c>
      <c r="G117" s="18">
        <v>1.1000000000000001</v>
      </c>
      <c r="H117" s="18">
        <v>1.38</v>
      </c>
      <c r="I117" s="18">
        <v>0.42</v>
      </c>
      <c r="J117" s="19">
        <v>2.6083338552071148E-7</v>
      </c>
    </row>
    <row r="118" spans="1:10" ht="24" customHeight="1">
      <c r="A118" s="7" t="s">
        <v>236</v>
      </c>
      <c r="B118" s="8" t="s">
        <v>11</v>
      </c>
      <c r="C118" s="8"/>
      <c r="D118" s="8" t="s">
        <v>237</v>
      </c>
      <c r="E118" s="9"/>
      <c r="F118" s="10">
        <v>1</v>
      </c>
      <c r="G118" s="11" t="s">
        <v>13</v>
      </c>
      <c r="H118" s="12">
        <v>1364.41</v>
      </c>
      <c r="I118" s="12">
        <v>1364.41</v>
      </c>
      <c r="J118" s="13">
        <v>8.4734209413884283E-4</v>
      </c>
    </row>
    <row r="119" spans="1:10" ht="39" customHeight="1">
      <c r="A119" s="14" t="s">
        <v>238</v>
      </c>
      <c r="B119" s="15" t="s">
        <v>171</v>
      </c>
      <c r="C119" s="15" t="s">
        <v>44</v>
      </c>
      <c r="D119" s="15" t="s">
        <v>172</v>
      </c>
      <c r="E119" s="16" t="s">
        <v>93</v>
      </c>
      <c r="F119" s="20">
        <v>0.43</v>
      </c>
      <c r="G119" s="18">
        <v>497.76</v>
      </c>
      <c r="H119" s="18">
        <v>628.37</v>
      </c>
      <c r="I119" s="18">
        <v>270.19</v>
      </c>
      <c r="J119" s="19">
        <v>1.6779660103295486E-4</v>
      </c>
    </row>
    <row r="120" spans="1:10" ht="26.1" customHeight="1">
      <c r="A120" s="14" t="s">
        <v>239</v>
      </c>
      <c r="B120" s="15" t="s">
        <v>119</v>
      </c>
      <c r="C120" s="15" t="s">
        <v>44</v>
      </c>
      <c r="D120" s="15" t="s">
        <v>120</v>
      </c>
      <c r="E120" s="16" t="s">
        <v>121</v>
      </c>
      <c r="F120" s="20">
        <v>9.67</v>
      </c>
      <c r="G120" s="18">
        <v>8.17</v>
      </c>
      <c r="H120" s="18">
        <v>10.31</v>
      </c>
      <c r="I120" s="18">
        <v>99.69</v>
      </c>
      <c r="J120" s="19">
        <v>6.1910667148951733E-5</v>
      </c>
    </row>
    <row r="121" spans="1:10" ht="26.1" customHeight="1">
      <c r="A121" s="14" t="s">
        <v>240</v>
      </c>
      <c r="B121" s="15" t="s">
        <v>141</v>
      </c>
      <c r="C121" s="15" t="s">
        <v>44</v>
      </c>
      <c r="D121" s="15" t="s">
        <v>142</v>
      </c>
      <c r="E121" s="16" t="s">
        <v>93</v>
      </c>
      <c r="F121" s="20">
        <v>0.25</v>
      </c>
      <c r="G121" s="18">
        <v>390.67</v>
      </c>
      <c r="H121" s="18">
        <v>493.18</v>
      </c>
      <c r="I121" s="18">
        <v>123.29</v>
      </c>
      <c r="J121" s="19">
        <v>7.6567019287734577E-5</v>
      </c>
    </row>
    <row r="122" spans="1:10" ht="51.95" customHeight="1">
      <c r="A122" s="14" t="s">
        <v>241</v>
      </c>
      <c r="B122" s="15" t="s">
        <v>242</v>
      </c>
      <c r="C122" s="15" t="s">
        <v>18</v>
      </c>
      <c r="D122" s="15" t="s">
        <v>243</v>
      </c>
      <c r="E122" s="16" t="s">
        <v>71</v>
      </c>
      <c r="F122" s="20">
        <v>7.58</v>
      </c>
      <c r="G122" s="18">
        <v>91.05</v>
      </c>
      <c r="H122" s="18">
        <v>114.94</v>
      </c>
      <c r="I122" s="18">
        <v>871.24</v>
      </c>
      <c r="J122" s="19">
        <v>5.410678066692016E-4</v>
      </c>
    </row>
    <row r="123" spans="1:10" ht="24" customHeight="1">
      <c r="A123" s="7" t="s">
        <v>244</v>
      </c>
      <c r="B123" s="8" t="s">
        <v>11</v>
      </c>
      <c r="C123" s="8"/>
      <c r="D123" s="8" t="s">
        <v>245</v>
      </c>
      <c r="E123" s="9"/>
      <c r="F123" s="10">
        <v>1</v>
      </c>
      <c r="G123" s="11" t="s">
        <v>13</v>
      </c>
      <c r="H123" s="12">
        <v>334.32</v>
      </c>
      <c r="I123" s="12">
        <v>334.32</v>
      </c>
      <c r="J123" s="13">
        <v>2.0762337487448637E-4</v>
      </c>
    </row>
    <row r="124" spans="1:10" ht="39" customHeight="1">
      <c r="A124" s="14" t="s">
        <v>246</v>
      </c>
      <c r="B124" s="15" t="s">
        <v>171</v>
      </c>
      <c r="C124" s="15" t="s">
        <v>44</v>
      </c>
      <c r="D124" s="15" t="s">
        <v>172</v>
      </c>
      <c r="E124" s="16" t="s">
        <v>93</v>
      </c>
      <c r="F124" s="20">
        <v>0.19</v>
      </c>
      <c r="G124" s="18">
        <v>497.76</v>
      </c>
      <c r="H124" s="18">
        <v>628.37</v>
      </c>
      <c r="I124" s="18">
        <v>119.39</v>
      </c>
      <c r="J124" s="19">
        <v>7.4144994993613679E-5</v>
      </c>
    </row>
    <row r="125" spans="1:10" ht="51.95" customHeight="1">
      <c r="A125" s="14" t="s">
        <v>247</v>
      </c>
      <c r="B125" s="15" t="s">
        <v>242</v>
      </c>
      <c r="C125" s="15" t="s">
        <v>18</v>
      </c>
      <c r="D125" s="15" t="s">
        <v>243</v>
      </c>
      <c r="E125" s="16" t="s">
        <v>71</v>
      </c>
      <c r="F125" s="20">
        <v>1.87</v>
      </c>
      <c r="G125" s="18">
        <v>91.05</v>
      </c>
      <c r="H125" s="18">
        <v>114.94</v>
      </c>
      <c r="I125" s="18">
        <v>214.93</v>
      </c>
      <c r="J125" s="19">
        <v>1.3347837988087266E-4</v>
      </c>
    </row>
    <row r="126" spans="1:10" ht="24" customHeight="1">
      <c r="A126" s="7" t="s">
        <v>248</v>
      </c>
      <c r="B126" s="8" t="s">
        <v>11</v>
      </c>
      <c r="C126" s="8"/>
      <c r="D126" s="8" t="s">
        <v>249</v>
      </c>
      <c r="E126" s="9"/>
      <c r="F126" s="10">
        <v>1</v>
      </c>
      <c r="G126" s="11" t="s">
        <v>13</v>
      </c>
      <c r="H126" s="12">
        <v>985.09</v>
      </c>
      <c r="I126" s="12">
        <v>985.09</v>
      </c>
      <c r="J126" s="13">
        <v>6.1177228510142306E-4</v>
      </c>
    </row>
    <row r="127" spans="1:10" ht="39" customHeight="1">
      <c r="A127" s="14" t="s">
        <v>250</v>
      </c>
      <c r="B127" s="15" t="s">
        <v>251</v>
      </c>
      <c r="C127" s="15" t="s">
        <v>31</v>
      </c>
      <c r="D127" s="15" t="s">
        <v>252</v>
      </c>
      <c r="E127" s="16" t="s">
        <v>71</v>
      </c>
      <c r="F127" s="20">
        <v>6.12</v>
      </c>
      <c r="G127" s="18">
        <v>2.2799999999999998</v>
      </c>
      <c r="H127" s="18">
        <v>2.87</v>
      </c>
      <c r="I127" s="18">
        <v>17.559999999999999</v>
      </c>
      <c r="J127" s="19">
        <v>1.090531964224689E-5</v>
      </c>
    </row>
    <row r="128" spans="1:10" ht="39" customHeight="1">
      <c r="A128" s="14" t="s">
        <v>253</v>
      </c>
      <c r="B128" s="15" t="s">
        <v>254</v>
      </c>
      <c r="C128" s="15" t="s">
        <v>18</v>
      </c>
      <c r="D128" s="15" t="s">
        <v>255</v>
      </c>
      <c r="E128" s="16" t="s">
        <v>93</v>
      </c>
      <c r="F128" s="20">
        <v>0.31</v>
      </c>
      <c r="G128" s="18">
        <v>192.58</v>
      </c>
      <c r="H128" s="18">
        <v>243.11</v>
      </c>
      <c r="I128" s="18">
        <v>75.36</v>
      </c>
      <c r="J128" s="19">
        <v>4.6800961744859091E-5</v>
      </c>
    </row>
    <row r="129" spans="1:10" ht="26.1" customHeight="1">
      <c r="A129" s="14" t="s">
        <v>256</v>
      </c>
      <c r="B129" s="15" t="s">
        <v>257</v>
      </c>
      <c r="C129" s="15" t="s">
        <v>44</v>
      </c>
      <c r="D129" s="15" t="s">
        <v>258</v>
      </c>
      <c r="E129" s="16" t="s">
        <v>71</v>
      </c>
      <c r="F129" s="20">
        <v>6.12</v>
      </c>
      <c r="G129" s="18">
        <v>2.11</v>
      </c>
      <c r="H129" s="18">
        <v>2.66</v>
      </c>
      <c r="I129" s="18">
        <v>16.27</v>
      </c>
      <c r="J129" s="19">
        <v>1.0104188529576133E-5</v>
      </c>
    </row>
    <row r="130" spans="1:10" ht="39" customHeight="1">
      <c r="A130" s="14" t="s">
        <v>259</v>
      </c>
      <c r="B130" s="15" t="s">
        <v>200</v>
      </c>
      <c r="C130" s="15" t="s">
        <v>44</v>
      </c>
      <c r="D130" s="15" t="s">
        <v>201</v>
      </c>
      <c r="E130" s="16" t="s">
        <v>71</v>
      </c>
      <c r="F130" s="20">
        <v>9.06</v>
      </c>
      <c r="G130" s="18">
        <v>14.82</v>
      </c>
      <c r="H130" s="18">
        <v>18.7</v>
      </c>
      <c r="I130" s="18">
        <v>169.42</v>
      </c>
      <c r="J130" s="19">
        <v>1.0521521946409272E-4</v>
      </c>
    </row>
    <row r="131" spans="1:10" ht="26.1" customHeight="1">
      <c r="A131" s="14" t="s">
        <v>260</v>
      </c>
      <c r="B131" s="15" t="s">
        <v>261</v>
      </c>
      <c r="C131" s="15" t="s">
        <v>44</v>
      </c>
      <c r="D131" s="15" t="s">
        <v>262</v>
      </c>
      <c r="E131" s="16" t="s">
        <v>71</v>
      </c>
      <c r="F131" s="20">
        <v>2.88</v>
      </c>
      <c r="G131" s="18">
        <v>32.06</v>
      </c>
      <c r="H131" s="18">
        <v>40.47</v>
      </c>
      <c r="I131" s="18">
        <v>116.55</v>
      </c>
      <c r="J131" s="19">
        <v>7.2381264481997444E-5</v>
      </c>
    </row>
    <row r="132" spans="1:10" ht="39" customHeight="1">
      <c r="A132" s="14" t="s">
        <v>263</v>
      </c>
      <c r="B132" s="15" t="s">
        <v>171</v>
      </c>
      <c r="C132" s="15" t="s">
        <v>44</v>
      </c>
      <c r="D132" s="15" t="s">
        <v>172</v>
      </c>
      <c r="E132" s="16" t="s">
        <v>93</v>
      </c>
      <c r="F132" s="20">
        <v>0.92</v>
      </c>
      <c r="G132" s="18">
        <v>497.76</v>
      </c>
      <c r="H132" s="18">
        <v>628.37</v>
      </c>
      <c r="I132" s="18">
        <v>578.1</v>
      </c>
      <c r="J132" s="19">
        <v>3.5901852421315076E-4</v>
      </c>
    </row>
    <row r="133" spans="1:10" ht="26.1" customHeight="1">
      <c r="A133" s="14" t="s">
        <v>264</v>
      </c>
      <c r="B133" s="15" t="s">
        <v>265</v>
      </c>
      <c r="C133" s="15" t="s">
        <v>31</v>
      </c>
      <c r="D133" s="15" t="s">
        <v>266</v>
      </c>
      <c r="E133" s="16" t="s">
        <v>267</v>
      </c>
      <c r="F133" s="20">
        <v>1.8</v>
      </c>
      <c r="G133" s="18">
        <v>0.26</v>
      </c>
      <c r="H133" s="18">
        <v>0.32</v>
      </c>
      <c r="I133" s="18">
        <v>0.56999999999999995</v>
      </c>
      <c r="J133" s="19">
        <v>3.5398816606382274E-7</v>
      </c>
    </row>
    <row r="134" spans="1:10" ht="26.1" customHeight="1">
      <c r="A134" s="14" t="s">
        <v>268</v>
      </c>
      <c r="B134" s="15" t="s">
        <v>100</v>
      </c>
      <c r="C134" s="15" t="s">
        <v>44</v>
      </c>
      <c r="D134" s="15" t="s">
        <v>101</v>
      </c>
      <c r="E134" s="16" t="s">
        <v>93</v>
      </c>
      <c r="F134" s="20">
        <v>0.31</v>
      </c>
      <c r="G134" s="18">
        <v>2.1800000000000002</v>
      </c>
      <c r="H134" s="18">
        <v>2.75</v>
      </c>
      <c r="I134" s="18">
        <v>0.85</v>
      </c>
      <c r="J134" s="19">
        <v>5.2787708974429713E-7</v>
      </c>
    </row>
    <row r="135" spans="1:10" ht="51.95" customHeight="1">
      <c r="A135" s="14" t="s">
        <v>269</v>
      </c>
      <c r="B135" s="15" t="s">
        <v>103</v>
      </c>
      <c r="C135" s="15" t="s">
        <v>44</v>
      </c>
      <c r="D135" s="15" t="s">
        <v>104</v>
      </c>
      <c r="E135" s="16" t="s">
        <v>105</v>
      </c>
      <c r="F135" s="20">
        <v>4.59</v>
      </c>
      <c r="G135" s="18">
        <v>1.8</v>
      </c>
      <c r="H135" s="18">
        <v>2.27</v>
      </c>
      <c r="I135" s="18">
        <v>10.41</v>
      </c>
      <c r="J135" s="19">
        <v>6.4649417696919208E-6</v>
      </c>
    </row>
    <row r="136" spans="1:10" ht="24" customHeight="1">
      <c r="A136" s="7" t="s">
        <v>270</v>
      </c>
      <c r="B136" s="8" t="s">
        <v>11</v>
      </c>
      <c r="C136" s="8"/>
      <c r="D136" s="8" t="s">
        <v>271</v>
      </c>
      <c r="E136" s="9"/>
      <c r="F136" s="10">
        <v>1</v>
      </c>
      <c r="G136" s="11" t="s">
        <v>13</v>
      </c>
      <c r="H136" s="12">
        <v>94379.51</v>
      </c>
      <c r="I136" s="12">
        <v>94379.51</v>
      </c>
      <c r="J136" s="13">
        <v>5.8612683612109161E-2</v>
      </c>
    </row>
    <row r="137" spans="1:10" ht="24" customHeight="1">
      <c r="A137" s="7" t="s">
        <v>272</v>
      </c>
      <c r="B137" s="8" t="s">
        <v>11</v>
      </c>
      <c r="C137" s="8"/>
      <c r="D137" s="8" t="s">
        <v>273</v>
      </c>
      <c r="E137" s="9"/>
      <c r="F137" s="10">
        <v>1</v>
      </c>
      <c r="G137" s="11" t="s">
        <v>13</v>
      </c>
      <c r="H137" s="12">
        <v>83268.37</v>
      </c>
      <c r="I137" s="12">
        <v>83268.37</v>
      </c>
      <c r="J137" s="13">
        <v>5.1712311556883925E-2</v>
      </c>
    </row>
    <row r="138" spans="1:10" ht="24" customHeight="1">
      <c r="A138" s="7" t="s">
        <v>274</v>
      </c>
      <c r="B138" s="8" t="s">
        <v>11</v>
      </c>
      <c r="C138" s="8"/>
      <c r="D138" s="8" t="s">
        <v>273</v>
      </c>
      <c r="E138" s="9"/>
      <c r="F138" s="10">
        <v>1</v>
      </c>
      <c r="G138" s="11" t="s">
        <v>13</v>
      </c>
      <c r="H138" s="12">
        <v>83268.37</v>
      </c>
      <c r="I138" s="12">
        <v>83268.37</v>
      </c>
      <c r="J138" s="13">
        <v>5.1712311556883925E-2</v>
      </c>
    </row>
    <row r="139" spans="1:10" ht="39" customHeight="1">
      <c r="A139" s="14" t="s">
        <v>275</v>
      </c>
      <c r="B139" s="15" t="s">
        <v>276</v>
      </c>
      <c r="C139" s="15" t="s">
        <v>18</v>
      </c>
      <c r="D139" s="15" t="s">
        <v>277</v>
      </c>
      <c r="E139" s="16" t="s">
        <v>210</v>
      </c>
      <c r="F139" s="20">
        <v>2926.82</v>
      </c>
      <c r="G139" s="18">
        <v>18.04</v>
      </c>
      <c r="H139" s="18">
        <v>22.77</v>
      </c>
      <c r="I139" s="18">
        <v>66643.69</v>
      </c>
      <c r="J139" s="19">
        <v>4.138785544355425E-2</v>
      </c>
    </row>
    <row r="140" spans="1:10" ht="26.1" customHeight="1">
      <c r="A140" s="14" t="s">
        <v>278</v>
      </c>
      <c r="B140" s="15" t="s">
        <v>279</v>
      </c>
      <c r="C140" s="15" t="s">
        <v>44</v>
      </c>
      <c r="D140" s="15" t="s">
        <v>280</v>
      </c>
      <c r="E140" s="16" t="s">
        <v>71</v>
      </c>
      <c r="F140" s="20">
        <v>177.42</v>
      </c>
      <c r="G140" s="18">
        <v>27.32</v>
      </c>
      <c r="H140" s="18">
        <v>34.479999999999997</v>
      </c>
      <c r="I140" s="18">
        <v>6117.44</v>
      </c>
      <c r="J140" s="19">
        <v>3.7991252045710034E-3</v>
      </c>
    </row>
    <row r="141" spans="1:10" ht="26.1" customHeight="1">
      <c r="A141" s="14" t="s">
        <v>281</v>
      </c>
      <c r="B141" s="15" t="s">
        <v>282</v>
      </c>
      <c r="C141" s="15" t="s">
        <v>18</v>
      </c>
      <c r="D141" s="15" t="s">
        <v>283</v>
      </c>
      <c r="E141" s="16" t="s">
        <v>28</v>
      </c>
      <c r="F141" s="20">
        <v>630</v>
      </c>
      <c r="G141" s="18">
        <v>2.5</v>
      </c>
      <c r="H141" s="18">
        <v>3.15</v>
      </c>
      <c r="I141" s="18">
        <v>1984.5</v>
      </c>
      <c r="J141" s="19">
        <v>1.2324377465853617E-3</v>
      </c>
    </row>
    <row r="142" spans="1:10" ht="26.1" customHeight="1">
      <c r="A142" s="14" t="s">
        <v>284</v>
      </c>
      <c r="B142" s="15" t="s">
        <v>285</v>
      </c>
      <c r="C142" s="15" t="s">
        <v>18</v>
      </c>
      <c r="D142" s="15" t="s">
        <v>286</v>
      </c>
      <c r="E142" s="16" t="s">
        <v>28</v>
      </c>
      <c r="F142" s="20">
        <v>715</v>
      </c>
      <c r="G142" s="18">
        <v>2.14</v>
      </c>
      <c r="H142" s="18">
        <v>2.7</v>
      </c>
      <c r="I142" s="18">
        <v>1930.5</v>
      </c>
      <c r="J142" s="19">
        <v>1.1989020255898418E-3</v>
      </c>
    </row>
    <row r="143" spans="1:10" ht="39" customHeight="1">
      <c r="A143" s="14" t="s">
        <v>287</v>
      </c>
      <c r="B143" s="15" t="s">
        <v>288</v>
      </c>
      <c r="C143" s="15" t="s">
        <v>18</v>
      </c>
      <c r="D143" s="15" t="s">
        <v>289</v>
      </c>
      <c r="E143" s="16" t="s">
        <v>28</v>
      </c>
      <c r="F143" s="20">
        <v>400</v>
      </c>
      <c r="G143" s="18">
        <v>10.89</v>
      </c>
      <c r="H143" s="18">
        <v>13.74</v>
      </c>
      <c r="I143" s="18">
        <v>5496</v>
      </c>
      <c r="J143" s="19">
        <v>3.4131911590995962E-3</v>
      </c>
    </row>
    <row r="144" spans="1:10" ht="26.1" customHeight="1">
      <c r="A144" s="14" t="s">
        <v>290</v>
      </c>
      <c r="B144" s="15" t="s">
        <v>291</v>
      </c>
      <c r="C144" s="15" t="s">
        <v>18</v>
      </c>
      <c r="D144" s="15" t="s">
        <v>292</v>
      </c>
      <c r="E144" s="16" t="s">
        <v>28</v>
      </c>
      <c r="F144" s="20">
        <v>284</v>
      </c>
      <c r="G144" s="18">
        <v>3.06</v>
      </c>
      <c r="H144" s="18">
        <v>3.86</v>
      </c>
      <c r="I144" s="18">
        <v>1096.24</v>
      </c>
      <c r="J144" s="19">
        <v>6.8079997748386853E-4</v>
      </c>
    </row>
    <row r="145" spans="1:10" ht="24" customHeight="1">
      <c r="A145" s="7" t="s">
        <v>293</v>
      </c>
      <c r="B145" s="8" t="s">
        <v>11</v>
      </c>
      <c r="C145" s="8"/>
      <c r="D145" s="8" t="s">
        <v>294</v>
      </c>
      <c r="E145" s="9"/>
      <c r="F145" s="10">
        <v>1</v>
      </c>
      <c r="G145" s="11" t="s">
        <v>13</v>
      </c>
      <c r="H145" s="12">
        <v>11111.14</v>
      </c>
      <c r="I145" s="12">
        <v>11111.14</v>
      </c>
      <c r="J145" s="13">
        <v>6.9003720552252342E-3</v>
      </c>
    </row>
    <row r="146" spans="1:10" ht="24" customHeight="1">
      <c r="A146" s="7" t="s">
        <v>295</v>
      </c>
      <c r="B146" s="8" t="s">
        <v>11</v>
      </c>
      <c r="C146" s="8"/>
      <c r="D146" s="8" t="s">
        <v>294</v>
      </c>
      <c r="E146" s="9"/>
      <c r="F146" s="10">
        <v>1</v>
      </c>
      <c r="G146" s="11" t="s">
        <v>13</v>
      </c>
      <c r="H146" s="12">
        <v>11111.14</v>
      </c>
      <c r="I146" s="12">
        <v>11111.14</v>
      </c>
      <c r="J146" s="13">
        <v>6.9003720552252342E-3</v>
      </c>
    </row>
    <row r="147" spans="1:10" ht="39" customHeight="1">
      <c r="A147" s="14" t="s">
        <v>296</v>
      </c>
      <c r="B147" s="15" t="s">
        <v>276</v>
      </c>
      <c r="C147" s="15" t="s">
        <v>18</v>
      </c>
      <c r="D147" s="15" t="s">
        <v>277</v>
      </c>
      <c r="E147" s="16" t="s">
        <v>210</v>
      </c>
      <c r="F147" s="20">
        <v>380.01</v>
      </c>
      <c r="G147" s="18">
        <v>18.04</v>
      </c>
      <c r="H147" s="18">
        <v>22.77</v>
      </c>
      <c r="I147" s="18">
        <v>8652.82</v>
      </c>
      <c r="J147" s="19">
        <v>5.3736769878602927E-3</v>
      </c>
    </row>
    <row r="148" spans="1:10" ht="26.1" customHeight="1">
      <c r="A148" s="14" t="s">
        <v>297</v>
      </c>
      <c r="B148" s="15" t="s">
        <v>279</v>
      </c>
      <c r="C148" s="15" t="s">
        <v>44</v>
      </c>
      <c r="D148" s="15" t="s">
        <v>280</v>
      </c>
      <c r="E148" s="16" t="s">
        <v>71</v>
      </c>
      <c r="F148" s="20">
        <v>25.76</v>
      </c>
      <c r="G148" s="18">
        <v>27.32</v>
      </c>
      <c r="H148" s="18">
        <v>34.479999999999997</v>
      </c>
      <c r="I148" s="18">
        <v>888.2</v>
      </c>
      <c r="J148" s="19">
        <v>5.5160050718927611E-4</v>
      </c>
    </row>
    <row r="149" spans="1:10" ht="26.1" customHeight="1">
      <c r="A149" s="14" t="s">
        <v>298</v>
      </c>
      <c r="B149" s="15" t="s">
        <v>282</v>
      </c>
      <c r="C149" s="15" t="s">
        <v>18</v>
      </c>
      <c r="D149" s="15" t="s">
        <v>283</v>
      </c>
      <c r="E149" s="16" t="s">
        <v>28</v>
      </c>
      <c r="F149" s="20">
        <v>120</v>
      </c>
      <c r="G149" s="18">
        <v>2.5</v>
      </c>
      <c r="H149" s="18">
        <v>3.15</v>
      </c>
      <c r="I149" s="18">
        <v>378</v>
      </c>
      <c r="J149" s="19">
        <v>2.3475004696864036E-4</v>
      </c>
    </row>
    <row r="150" spans="1:10" ht="26.1" customHeight="1">
      <c r="A150" s="14" t="s">
        <v>299</v>
      </c>
      <c r="B150" s="15" t="s">
        <v>285</v>
      </c>
      <c r="C150" s="15" t="s">
        <v>18</v>
      </c>
      <c r="D150" s="15" t="s">
        <v>286</v>
      </c>
      <c r="E150" s="16" t="s">
        <v>28</v>
      </c>
      <c r="F150" s="20">
        <v>65</v>
      </c>
      <c r="G150" s="18">
        <v>2.14</v>
      </c>
      <c r="H150" s="18">
        <v>2.7</v>
      </c>
      <c r="I150" s="18">
        <v>175.5</v>
      </c>
      <c r="J150" s="19">
        <v>1.0899109323544016E-4</v>
      </c>
    </row>
    <row r="151" spans="1:10" ht="39" customHeight="1">
      <c r="A151" s="14" t="s">
        <v>300</v>
      </c>
      <c r="B151" s="15" t="s">
        <v>288</v>
      </c>
      <c r="C151" s="15" t="s">
        <v>18</v>
      </c>
      <c r="D151" s="15" t="s">
        <v>289</v>
      </c>
      <c r="E151" s="16" t="s">
        <v>28</v>
      </c>
      <c r="F151" s="20">
        <v>65</v>
      </c>
      <c r="G151" s="18">
        <v>10.89</v>
      </c>
      <c r="H151" s="18">
        <v>13.74</v>
      </c>
      <c r="I151" s="18">
        <v>893.1</v>
      </c>
      <c r="J151" s="19">
        <v>5.546435633536844E-4</v>
      </c>
    </row>
    <row r="152" spans="1:10" ht="26.1" customHeight="1">
      <c r="A152" s="14" t="s">
        <v>301</v>
      </c>
      <c r="B152" s="15" t="s">
        <v>291</v>
      </c>
      <c r="C152" s="15" t="s">
        <v>18</v>
      </c>
      <c r="D152" s="15" t="s">
        <v>292</v>
      </c>
      <c r="E152" s="16" t="s">
        <v>28</v>
      </c>
      <c r="F152" s="20">
        <v>32</v>
      </c>
      <c r="G152" s="18">
        <v>3.06</v>
      </c>
      <c r="H152" s="18">
        <v>3.86</v>
      </c>
      <c r="I152" s="18">
        <v>123.52</v>
      </c>
      <c r="J152" s="19">
        <v>7.6709856617900677E-5</v>
      </c>
    </row>
    <row r="153" spans="1:10" ht="24" customHeight="1">
      <c r="A153" s="7" t="s">
        <v>302</v>
      </c>
      <c r="B153" s="8" t="s">
        <v>11</v>
      </c>
      <c r="C153" s="8"/>
      <c r="D153" s="8" t="s">
        <v>303</v>
      </c>
      <c r="E153" s="9"/>
      <c r="F153" s="10">
        <v>1</v>
      </c>
      <c r="G153" s="11" t="s">
        <v>13</v>
      </c>
      <c r="H153" s="12">
        <v>522989.97</v>
      </c>
      <c r="I153" s="12">
        <v>522989.97</v>
      </c>
      <c r="J153" s="13">
        <v>0.32479343921065557</v>
      </c>
    </row>
    <row r="154" spans="1:10" ht="24" customHeight="1">
      <c r="A154" s="7" t="s">
        <v>304</v>
      </c>
      <c r="B154" s="8" t="s">
        <v>11</v>
      </c>
      <c r="C154" s="8"/>
      <c r="D154" s="8" t="s">
        <v>305</v>
      </c>
      <c r="E154" s="9"/>
      <c r="F154" s="10">
        <v>1</v>
      </c>
      <c r="G154" s="11" t="s">
        <v>13</v>
      </c>
      <c r="H154" s="12">
        <v>5996.28</v>
      </c>
      <c r="I154" s="12">
        <v>5996.28</v>
      </c>
      <c r="J154" s="13">
        <v>3.7238809831669807E-3</v>
      </c>
    </row>
    <row r="155" spans="1:10" ht="24" customHeight="1">
      <c r="A155" s="7" t="s">
        <v>306</v>
      </c>
      <c r="B155" s="8" t="s">
        <v>11</v>
      </c>
      <c r="C155" s="8"/>
      <c r="D155" s="8" t="s">
        <v>307</v>
      </c>
      <c r="E155" s="9"/>
      <c r="F155" s="10">
        <v>1</v>
      </c>
      <c r="G155" s="11" t="s">
        <v>13</v>
      </c>
      <c r="H155" s="12">
        <v>417.28</v>
      </c>
      <c r="I155" s="12">
        <v>417.28</v>
      </c>
      <c r="J155" s="13">
        <v>2.5914417883352974E-4</v>
      </c>
    </row>
    <row r="156" spans="1:10" ht="51.95" customHeight="1">
      <c r="A156" s="14" t="s">
        <v>308</v>
      </c>
      <c r="B156" s="15" t="s">
        <v>309</v>
      </c>
      <c r="C156" s="15" t="s">
        <v>44</v>
      </c>
      <c r="D156" s="15" t="s">
        <v>310</v>
      </c>
      <c r="E156" s="16" t="s">
        <v>71</v>
      </c>
      <c r="F156" s="20">
        <v>326</v>
      </c>
      <c r="G156" s="18">
        <v>1.02</v>
      </c>
      <c r="H156" s="18">
        <v>1.28</v>
      </c>
      <c r="I156" s="18">
        <v>417.28</v>
      </c>
      <c r="J156" s="19">
        <v>2.5914417883352974E-4</v>
      </c>
    </row>
    <row r="157" spans="1:10" ht="24" customHeight="1">
      <c r="A157" s="7" t="s">
        <v>311</v>
      </c>
      <c r="B157" s="8" t="s">
        <v>11</v>
      </c>
      <c r="C157" s="8"/>
      <c r="D157" s="8" t="s">
        <v>312</v>
      </c>
      <c r="E157" s="9"/>
      <c r="F157" s="10">
        <v>1</v>
      </c>
      <c r="G157" s="11" t="s">
        <v>13</v>
      </c>
      <c r="H157" s="12">
        <v>5579</v>
      </c>
      <c r="I157" s="12">
        <v>5579</v>
      </c>
      <c r="J157" s="13">
        <v>3.4647368043334509E-3</v>
      </c>
    </row>
    <row r="158" spans="1:10" ht="39" customHeight="1">
      <c r="A158" s="14" t="s">
        <v>313</v>
      </c>
      <c r="B158" s="15" t="s">
        <v>314</v>
      </c>
      <c r="C158" s="15" t="s">
        <v>44</v>
      </c>
      <c r="D158" s="15" t="s">
        <v>315</v>
      </c>
      <c r="E158" s="16" t="s">
        <v>183</v>
      </c>
      <c r="F158" s="20">
        <v>160</v>
      </c>
      <c r="G158" s="18">
        <v>9.2200000000000006</v>
      </c>
      <c r="H158" s="18">
        <v>11.63</v>
      </c>
      <c r="I158" s="18">
        <v>1860.8</v>
      </c>
      <c r="J158" s="19">
        <v>1.1556161042308095E-3</v>
      </c>
    </row>
    <row r="159" spans="1:10" ht="51.95" customHeight="1">
      <c r="A159" s="14" t="s">
        <v>316</v>
      </c>
      <c r="B159" s="15" t="s">
        <v>317</v>
      </c>
      <c r="C159" s="15" t="s">
        <v>44</v>
      </c>
      <c r="D159" s="15" t="s">
        <v>318</v>
      </c>
      <c r="E159" s="16" t="s">
        <v>71</v>
      </c>
      <c r="F159" s="20">
        <v>312</v>
      </c>
      <c r="G159" s="18">
        <v>8.48</v>
      </c>
      <c r="H159" s="18">
        <v>10.7</v>
      </c>
      <c r="I159" s="18">
        <v>3338.4</v>
      </c>
      <c r="J159" s="19">
        <v>2.0732527957674838E-3</v>
      </c>
    </row>
    <row r="160" spans="1:10" ht="39" customHeight="1">
      <c r="A160" s="14" t="s">
        <v>319</v>
      </c>
      <c r="B160" s="15" t="s">
        <v>320</v>
      </c>
      <c r="C160" s="15" t="s">
        <v>44</v>
      </c>
      <c r="D160" s="15" t="s">
        <v>321</v>
      </c>
      <c r="E160" s="16" t="s">
        <v>71</v>
      </c>
      <c r="F160" s="20">
        <v>30</v>
      </c>
      <c r="G160" s="18">
        <v>10.029999999999999</v>
      </c>
      <c r="H160" s="18">
        <v>12.66</v>
      </c>
      <c r="I160" s="18">
        <v>379.8</v>
      </c>
      <c r="J160" s="19">
        <v>2.3586790433515769E-4</v>
      </c>
    </row>
    <row r="161" spans="1:10" ht="24" customHeight="1">
      <c r="A161" s="7" t="s">
        <v>322</v>
      </c>
      <c r="B161" s="8" t="s">
        <v>11</v>
      </c>
      <c r="C161" s="8"/>
      <c r="D161" s="8" t="s">
        <v>323</v>
      </c>
      <c r="E161" s="9"/>
      <c r="F161" s="10">
        <v>1</v>
      </c>
      <c r="G161" s="11" t="s">
        <v>13</v>
      </c>
      <c r="H161" s="12">
        <v>42883.8</v>
      </c>
      <c r="I161" s="12">
        <v>42883.8</v>
      </c>
      <c r="J161" s="13">
        <v>2.663220651903116E-2</v>
      </c>
    </row>
    <row r="162" spans="1:10" ht="24" customHeight="1">
      <c r="A162" s="7" t="s">
        <v>324</v>
      </c>
      <c r="B162" s="8" t="s">
        <v>11</v>
      </c>
      <c r="C162" s="8"/>
      <c r="D162" s="8" t="s">
        <v>325</v>
      </c>
      <c r="E162" s="9"/>
      <c r="F162" s="10">
        <v>1</v>
      </c>
      <c r="G162" s="11" t="s">
        <v>13</v>
      </c>
      <c r="H162" s="12">
        <v>42883.8</v>
      </c>
      <c r="I162" s="12">
        <v>42883.8</v>
      </c>
      <c r="J162" s="13">
        <v>2.663220651903116E-2</v>
      </c>
    </row>
    <row r="163" spans="1:10" ht="26.1" customHeight="1">
      <c r="A163" s="14" t="s">
        <v>326</v>
      </c>
      <c r="B163" s="15" t="s">
        <v>327</v>
      </c>
      <c r="C163" s="15" t="s">
        <v>44</v>
      </c>
      <c r="D163" s="15" t="s">
        <v>328</v>
      </c>
      <c r="E163" s="16" t="s">
        <v>78</v>
      </c>
      <c r="F163" s="20">
        <v>396.2</v>
      </c>
      <c r="G163" s="18">
        <v>4.6500000000000004</v>
      </c>
      <c r="H163" s="18">
        <v>5.87</v>
      </c>
      <c r="I163" s="18">
        <v>2325.69</v>
      </c>
      <c r="J163" s="19">
        <v>1.4443276104087227E-3</v>
      </c>
    </row>
    <row r="164" spans="1:10" ht="39" customHeight="1">
      <c r="A164" s="14" t="s">
        <v>329</v>
      </c>
      <c r="B164" s="15" t="s">
        <v>330</v>
      </c>
      <c r="C164" s="15" t="s">
        <v>44</v>
      </c>
      <c r="D164" s="15" t="s">
        <v>331</v>
      </c>
      <c r="E164" s="16" t="s">
        <v>71</v>
      </c>
      <c r="F164" s="20">
        <v>919.06</v>
      </c>
      <c r="G164" s="18">
        <v>34.96</v>
      </c>
      <c r="H164" s="18">
        <v>44.13</v>
      </c>
      <c r="I164" s="18">
        <v>40558.11</v>
      </c>
      <c r="J164" s="19">
        <v>2.5187878908622438E-2</v>
      </c>
    </row>
    <row r="165" spans="1:10" ht="24" customHeight="1">
      <c r="A165" s="7" t="s">
        <v>332</v>
      </c>
      <c r="B165" s="8" t="s">
        <v>11</v>
      </c>
      <c r="C165" s="8"/>
      <c r="D165" s="8" t="s">
        <v>333</v>
      </c>
      <c r="E165" s="9"/>
      <c r="F165" s="10">
        <v>1</v>
      </c>
      <c r="G165" s="11" t="s">
        <v>13</v>
      </c>
      <c r="H165" s="12">
        <v>135185.49</v>
      </c>
      <c r="I165" s="12">
        <v>135185.49</v>
      </c>
      <c r="J165" s="13">
        <v>8.3954497690419738E-2</v>
      </c>
    </row>
    <row r="166" spans="1:10" ht="24" customHeight="1">
      <c r="A166" s="7" t="s">
        <v>334</v>
      </c>
      <c r="B166" s="8" t="s">
        <v>11</v>
      </c>
      <c r="C166" s="8"/>
      <c r="D166" s="8" t="s">
        <v>335</v>
      </c>
      <c r="E166" s="9"/>
      <c r="F166" s="10">
        <v>1</v>
      </c>
      <c r="G166" s="11" t="s">
        <v>13</v>
      </c>
      <c r="H166" s="12">
        <v>49427.64</v>
      </c>
      <c r="I166" s="12">
        <v>49427.64</v>
      </c>
      <c r="J166" s="13">
        <v>3.0696139713092714E-2</v>
      </c>
    </row>
    <row r="167" spans="1:10" ht="51.95" customHeight="1">
      <c r="A167" s="14" t="s">
        <v>336</v>
      </c>
      <c r="B167" s="15" t="s">
        <v>337</v>
      </c>
      <c r="C167" s="15" t="s">
        <v>44</v>
      </c>
      <c r="D167" s="15" t="s">
        <v>338</v>
      </c>
      <c r="E167" s="16" t="s">
        <v>71</v>
      </c>
      <c r="F167" s="20">
        <v>871.74</v>
      </c>
      <c r="G167" s="18">
        <v>6.5</v>
      </c>
      <c r="H167" s="18">
        <v>8.1999999999999993</v>
      </c>
      <c r="I167" s="18">
        <v>7148.26</v>
      </c>
      <c r="J167" s="19">
        <v>4.4392972771006697E-3</v>
      </c>
    </row>
    <row r="168" spans="1:10" ht="39" customHeight="1">
      <c r="A168" s="14" t="s">
        <v>339</v>
      </c>
      <c r="B168" s="15" t="s">
        <v>340</v>
      </c>
      <c r="C168" s="15" t="s">
        <v>44</v>
      </c>
      <c r="D168" s="15" t="s">
        <v>341</v>
      </c>
      <c r="E168" s="16" t="s">
        <v>71</v>
      </c>
      <c r="F168" s="20">
        <v>871.74</v>
      </c>
      <c r="G168" s="18">
        <v>21.9</v>
      </c>
      <c r="H168" s="18">
        <v>27.64</v>
      </c>
      <c r="I168" s="18">
        <v>24094.89</v>
      </c>
      <c r="J168" s="19">
        <v>1.4963694601069373E-2</v>
      </c>
    </row>
    <row r="169" spans="1:10" ht="39" customHeight="1">
      <c r="A169" s="14" t="s">
        <v>342</v>
      </c>
      <c r="B169" s="15" t="s">
        <v>343</v>
      </c>
      <c r="C169" s="15" t="s">
        <v>44</v>
      </c>
      <c r="D169" s="15" t="s">
        <v>344</v>
      </c>
      <c r="E169" s="16" t="s">
        <v>71</v>
      </c>
      <c r="F169" s="20">
        <v>871.74</v>
      </c>
      <c r="G169" s="18">
        <v>4.8600000000000003</v>
      </c>
      <c r="H169" s="18">
        <v>6.13</v>
      </c>
      <c r="I169" s="18">
        <v>5343.76</v>
      </c>
      <c r="J169" s="19">
        <v>3.3186452671670414E-3</v>
      </c>
    </row>
    <row r="170" spans="1:10" ht="39" customHeight="1">
      <c r="A170" s="14" t="s">
        <v>345</v>
      </c>
      <c r="B170" s="15" t="s">
        <v>346</v>
      </c>
      <c r="C170" s="15" t="s">
        <v>44</v>
      </c>
      <c r="D170" s="15" t="s">
        <v>347</v>
      </c>
      <c r="E170" s="16" t="s">
        <v>71</v>
      </c>
      <c r="F170" s="20">
        <v>871.74</v>
      </c>
      <c r="G170" s="18">
        <v>11.67</v>
      </c>
      <c r="H170" s="18">
        <v>14.73</v>
      </c>
      <c r="I170" s="18">
        <v>12840.73</v>
      </c>
      <c r="J170" s="19">
        <v>7.9745025677556321E-3</v>
      </c>
    </row>
    <row r="171" spans="1:10" ht="24" customHeight="1">
      <c r="A171" s="7" t="s">
        <v>348</v>
      </c>
      <c r="B171" s="8" t="s">
        <v>11</v>
      </c>
      <c r="C171" s="8"/>
      <c r="D171" s="8" t="s">
        <v>349</v>
      </c>
      <c r="E171" s="9"/>
      <c r="F171" s="10">
        <v>1</v>
      </c>
      <c r="G171" s="11" t="s">
        <v>13</v>
      </c>
      <c r="H171" s="12">
        <v>57175.65</v>
      </c>
      <c r="I171" s="12">
        <v>57175.65</v>
      </c>
      <c r="J171" s="13">
        <v>3.5507900854398255E-2</v>
      </c>
    </row>
    <row r="172" spans="1:10" ht="51.95" customHeight="1">
      <c r="A172" s="14" t="s">
        <v>350</v>
      </c>
      <c r="B172" s="15" t="s">
        <v>337</v>
      </c>
      <c r="C172" s="15" t="s">
        <v>44</v>
      </c>
      <c r="D172" s="15" t="s">
        <v>338</v>
      </c>
      <c r="E172" s="16" t="s">
        <v>71</v>
      </c>
      <c r="F172" s="20">
        <v>737.37</v>
      </c>
      <c r="G172" s="18">
        <v>6.5</v>
      </c>
      <c r="H172" s="18">
        <v>8.1999999999999993</v>
      </c>
      <c r="I172" s="18">
        <v>6046.43</v>
      </c>
      <c r="J172" s="19">
        <v>3.7550257314618945E-3</v>
      </c>
    </row>
    <row r="173" spans="1:10" ht="39" customHeight="1">
      <c r="A173" s="14" t="s">
        <v>351</v>
      </c>
      <c r="B173" s="15" t="s">
        <v>340</v>
      </c>
      <c r="C173" s="15" t="s">
        <v>44</v>
      </c>
      <c r="D173" s="15" t="s">
        <v>341</v>
      </c>
      <c r="E173" s="16" t="s">
        <v>71</v>
      </c>
      <c r="F173" s="20">
        <v>737.37</v>
      </c>
      <c r="G173" s="18">
        <v>21.9</v>
      </c>
      <c r="H173" s="18">
        <v>27.64</v>
      </c>
      <c r="I173" s="18">
        <v>20380.900000000001</v>
      </c>
      <c r="J173" s="19">
        <v>1.2657188445140641E-2</v>
      </c>
    </row>
    <row r="174" spans="1:10" ht="26.1" customHeight="1">
      <c r="A174" s="14" t="s">
        <v>352</v>
      </c>
      <c r="B174" s="15" t="s">
        <v>353</v>
      </c>
      <c r="C174" s="15" t="s">
        <v>44</v>
      </c>
      <c r="D174" s="15" t="s">
        <v>354</v>
      </c>
      <c r="E174" s="16" t="s">
        <v>71</v>
      </c>
      <c r="F174" s="20">
        <v>737.37</v>
      </c>
      <c r="G174" s="18">
        <v>16.510000000000002</v>
      </c>
      <c r="H174" s="18">
        <v>20.84</v>
      </c>
      <c r="I174" s="18">
        <v>15366.79</v>
      </c>
      <c r="J174" s="19">
        <v>9.5432663340138443E-3</v>
      </c>
    </row>
    <row r="175" spans="1:10" ht="39" customHeight="1">
      <c r="A175" s="14" t="s">
        <v>355</v>
      </c>
      <c r="B175" s="15" t="s">
        <v>343</v>
      </c>
      <c r="C175" s="15" t="s">
        <v>44</v>
      </c>
      <c r="D175" s="15" t="s">
        <v>344</v>
      </c>
      <c r="E175" s="16" t="s">
        <v>71</v>
      </c>
      <c r="F175" s="20">
        <v>737.37</v>
      </c>
      <c r="G175" s="18">
        <v>4.8600000000000003</v>
      </c>
      <c r="H175" s="18">
        <v>6.13</v>
      </c>
      <c r="I175" s="18">
        <v>4520.07</v>
      </c>
      <c r="J175" s="19">
        <v>2.8071075259300058E-3</v>
      </c>
    </row>
    <row r="176" spans="1:10" ht="39" customHeight="1">
      <c r="A176" s="14" t="s">
        <v>356</v>
      </c>
      <c r="B176" s="15" t="s">
        <v>346</v>
      </c>
      <c r="C176" s="15" t="s">
        <v>44</v>
      </c>
      <c r="D176" s="15" t="s">
        <v>347</v>
      </c>
      <c r="E176" s="16" t="s">
        <v>71</v>
      </c>
      <c r="F176" s="20">
        <v>737.37</v>
      </c>
      <c r="G176" s="18">
        <v>11.67</v>
      </c>
      <c r="H176" s="18">
        <v>14.73</v>
      </c>
      <c r="I176" s="18">
        <v>10861.46</v>
      </c>
      <c r="J176" s="19">
        <v>6.7453128178518737E-3</v>
      </c>
    </row>
    <row r="177" spans="1:10" ht="24" customHeight="1">
      <c r="A177" s="7" t="s">
        <v>357</v>
      </c>
      <c r="B177" s="8" t="s">
        <v>11</v>
      </c>
      <c r="C177" s="8"/>
      <c r="D177" s="8" t="s">
        <v>358</v>
      </c>
      <c r="E177" s="9"/>
      <c r="F177" s="10">
        <v>1</v>
      </c>
      <c r="G177" s="11" t="s">
        <v>13</v>
      </c>
      <c r="H177" s="12">
        <v>28582.2</v>
      </c>
      <c r="I177" s="12">
        <v>28582.2</v>
      </c>
      <c r="J177" s="13">
        <v>1.7750457122928762E-2</v>
      </c>
    </row>
    <row r="178" spans="1:10" ht="51.95" customHeight="1">
      <c r="A178" s="14" t="s">
        <v>359</v>
      </c>
      <c r="B178" s="15" t="s">
        <v>337</v>
      </c>
      <c r="C178" s="15" t="s">
        <v>44</v>
      </c>
      <c r="D178" s="15" t="s">
        <v>338</v>
      </c>
      <c r="E178" s="16" t="s">
        <v>71</v>
      </c>
      <c r="F178" s="20">
        <v>275.12</v>
      </c>
      <c r="G178" s="18">
        <v>6.5</v>
      </c>
      <c r="H178" s="18">
        <v>8.1999999999999993</v>
      </c>
      <c r="I178" s="18">
        <v>2255.98</v>
      </c>
      <c r="J178" s="19">
        <v>1.4010354787309875E-3</v>
      </c>
    </row>
    <row r="179" spans="1:10" ht="39" customHeight="1">
      <c r="A179" s="14" t="s">
        <v>360</v>
      </c>
      <c r="B179" s="15" t="s">
        <v>361</v>
      </c>
      <c r="C179" s="15" t="s">
        <v>44</v>
      </c>
      <c r="D179" s="15" t="s">
        <v>362</v>
      </c>
      <c r="E179" s="16" t="s">
        <v>71</v>
      </c>
      <c r="F179" s="20">
        <v>275.12</v>
      </c>
      <c r="G179" s="18">
        <v>23.35</v>
      </c>
      <c r="H179" s="18">
        <v>29.47</v>
      </c>
      <c r="I179" s="18">
        <v>8107.78</v>
      </c>
      <c r="J179" s="19">
        <v>5.0351897772788435E-3</v>
      </c>
    </row>
    <row r="180" spans="1:10" ht="65.099999999999994" customHeight="1">
      <c r="A180" s="14" t="s">
        <v>363</v>
      </c>
      <c r="B180" s="15" t="s">
        <v>364</v>
      </c>
      <c r="C180" s="15" t="s">
        <v>44</v>
      </c>
      <c r="D180" s="15" t="s">
        <v>365</v>
      </c>
      <c r="E180" s="16" t="s">
        <v>71</v>
      </c>
      <c r="F180" s="20">
        <v>275.12</v>
      </c>
      <c r="G180" s="18">
        <v>52.46</v>
      </c>
      <c r="H180" s="18">
        <v>66.22</v>
      </c>
      <c r="I180" s="18">
        <v>18218.439999999999</v>
      </c>
      <c r="J180" s="19">
        <v>1.1314231866918932E-2</v>
      </c>
    </row>
    <row r="181" spans="1:10" ht="24" customHeight="1">
      <c r="A181" s="7" t="s">
        <v>366</v>
      </c>
      <c r="B181" s="8" t="s">
        <v>11</v>
      </c>
      <c r="C181" s="8"/>
      <c r="D181" s="8" t="s">
        <v>367</v>
      </c>
      <c r="E181" s="9"/>
      <c r="F181" s="10">
        <v>1</v>
      </c>
      <c r="G181" s="11" t="s">
        <v>13</v>
      </c>
      <c r="H181" s="12">
        <v>40245.699999999997</v>
      </c>
      <c r="I181" s="12">
        <v>40245.699999999997</v>
      </c>
      <c r="J181" s="13">
        <v>2.4993862342025948E-2</v>
      </c>
    </row>
    <row r="182" spans="1:10" ht="24" customHeight="1">
      <c r="A182" s="7" t="s">
        <v>368</v>
      </c>
      <c r="B182" s="8" t="s">
        <v>11</v>
      </c>
      <c r="C182" s="8"/>
      <c r="D182" s="8" t="s">
        <v>369</v>
      </c>
      <c r="E182" s="9"/>
      <c r="F182" s="10">
        <v>1</v>
      </c>
      <c r="G182" s="11" t="s">
        <v>13</v>
      </c>
      <c r="H182" s="12">
        <v>25332.89</v>
      </c>
      <c r="I182" s="12">
        <v>25332.89</v>
      </c>
      <c r="J182" s="13">
        <v>1.5732532056485185E-2</v>
      </c>
    </row>
    <row r="183" spans="1:10" ht="51.95" customHeight="1">
      <c r="A183" s="14" t="s">
        <v>370</v>
      </c>
      <c r="B183" s="15" t="s">
        <v>371</v>
      </c>
      <c r="C183" s="15" t="s">
        <v>44</v>
      </c>
      <c r="D183" s="15" t="s">
        <v>372</v>
      </c>
      <c r="E183" s="16" t="s">
        <v>71</v>
      </c>
      <c r="F183" s="20">
        <v>326.32</v>
      </c>
      <c r="G183" s="18">
        <v>44.3</v>
      </c>
      <c r="H183" s="18">
        <v>55.92</v>
      </c>
      <c r="I183" s="18">
        <v>18247.810000000001</v>
      </c>
      <c r="J183" s="19">
        <v>1.1332471572949273E-2</v>
      </c>
    </row>
    <row r="184" spans="1:10" ht="51.95" customHeight="1">
      <c r="A184" s="14" t="s">
        <v>373</v>
      </c>
      <c r="B184" s="15" t="s">
        <v>374</v>
      </c>
      <c r="C184" s="15" t="s">
        <v>44</v>
      </c>
      <c r="D184" s="15" t="s">
        <v>375</v>
      </c>
      <c r="E184" s="16" t="s">
        <v>78</v>
      </c>
      <c r="F184" s="20">
        <v>422.99</v>
      </c>
      <c r="G184" s="18">
        <v>13.27</v>
      </c>
      <c r="H184" s="18">
        <v>16.75</v>
      </c>
      <c r="I184" s="18">
        <v>7085.08</v>
      </c>
      <c r="J184" s="19">
        <v>4.4000604835359109E-3</v>
      </c>
    </row>
    <row r="185" spans="1:10" ht="24" customHeight="1">
      <c r="A185" s="7" t="s">
        <v>376</v>
      </c>
      <c r="B185" s="8" t="s">
        <v>11</v>
      </c>
      <c r="C185" s="8"/>
      <c r="D185" s="8" t="s">
        <v>377</v>
      </c>
      <c r="E185" s="9"/>
      <c r="F185" s="10">
        <v>1</v>
      </c>
      <c r="G185" s="11" t="s">
        <v>13</v>
      </c>
      <c r="H185" s="12">
        <v>14912.81</v>
      </c>
      <c r="I185" s="12">
        <v>14912.81</v>
      </c>
      <c r="J185" s="13">
        <v>9.2613302855407663E-3</v>
      </c>
    </row>
    <row r="186" spans="1:10" ht="26.1" customHeight="1">
      <c r="A186" s="14" t="s">
        <v>378</v>
      </c>
      <c r="B186" s="15" t="s">
        <v>379</v>
      </c>
      <c r="C186" s="15" t="s">
        <v>44</v>
      </c>
      <c r="D186" s="15" t="s">
        <v>380</v>
      </c>
      <c r="E186" s="16" t="s">
        <v>71</v>
      </c>
      <c r="F186" s="20">
        <v>326.32</v>
      </c>
      <c r="G186" s="18">
        <v>17.28</v>
      </c>
      <c r="H186" s="18">
        <v>21.81</v>
      </c>
      <c r="I186" s="18">
        <v>7117.03</v>
      </c>
      <c r="J186" s="19">
        <v>4.4199024517915936E-3</v>
      </c>
    </row>
    <row r="187" spans="1:10" ht="39" customHeight="1">
      <c r="A187" s="14" t="s">
        <v>381</v>
      </c>
      <c r="B187" s="15" t="s">
        <v>382</v>
      </c>
      <c r="C187" s="15" t="s">
        <v>44</v>
      </c>
      <c r="D187" s="15" t="s">
        <v>383</v>
      </c>
      <c r="E187" s="16" t="s">
        <v>71</v>
      </c>
      <c r="F187" s="20">
        <v>326.32</v>
      </c>
      <c r="G187" s="18">
        <v>6.1</v>
      </c>
      <c r="H187" s="18">
        <v>7.7</v>
      </c>
      <c r="I187" s="18">
        <v>2512.66</v>
      </c>
      <c r="J187" s="19">
        <v>1.5604419391963594E-3</v>
      </c>
    </row>
    <row r="188" spans="1:10" ht="39" customHeight="1">
      <c r="A188" s="14" t="s">
        <v>384</v>
      </c>
      <c r="B188" s="15" t="s">
        <v>385</v>
      </c>
      <c r="C188" s="15" t="s">
        <v>44</v>
      </c>
      <c r="D188" s="15" t="s">
        <v>386</v>
      </c>
      <c r="E188" s="16" t="s">
        <v>71</v>
      </c>
      <c r="F188" s="20">
        <v>326.32</v>
      </c>
      <c r="G188" s="18">
        <v>12.83</v>
      </c>
      <c r="H188" s="18">
        <v>16.190000000000001</v>
      </c>
      <c r="I188" s="18">
        <v>5283.12</v>
      </c>
      <c r="J188" s="19">
        <v>3.2809858945528126E-3</v>
      </c>
    </row>
    <row r="189" spans="1:10" ht="24" customHeight="1">
      <c r="A189" s="7" t="s">
        <v>387</v>
      </c>
      <c r="B189" s="8" t="s">
        <v>11</v>
      </c>
      <c r="C189" s="8"/>
      <c r="D189" s="8" t="s">
        <v>388</v>
      </c>
      <c r="E189" s="9"/>
      <c r="F189" s="10">
        <v>1</v>
      </c>
      <c r="G189" s="11" t="s">
        <v>13</v>
      </c>
      <c r="H189" s="12">
        <v>87050.87</v>
      </c>
      <c r="I189" s="12">
        <v>87050.87</v>
      </c>
      <c r="J189" s="13">
        <v>5.4061364606246047E-2</v>
      </c>
    </row>
    <row r="190" spans="1:10" ht="24" customHeight="1">
      <c r="A190" s="7" t="s">
        <v>389</v>
      </c>
      <c r="B190" s="8" t="s">
        <v>11</v>
      </c>
      <c r="C190" s="8"/>
      <c r="D190" s="8" t="s">
        <v>390</v>
      </c>
      <c r="E190" s="9"/>
      <c r="F190" s="10">
        <v>1</v>
      </c>
      <c r="G190" s="11" t="s">
        <v>13</v>
      </c>
      <c r="H190" s="12">
        <v>39865.120000000003</v>
      </c>
      <c r="I190" s="12">
        <v>39865.120000000003</v>
      </c>
      <c r="J190" s="13">
        <v>2.4757510032831966E-2</v>
      </c>
    </row>
    <row r="191" spans="1:10" ht="39" customHeight="1">
      <c r="A191" s="14" t="s">
        <v>391</v>
      </c>
      <c r="B191" s="15" t="s">
        <v>392</v>
      </c>
      <c r="C191" s="15" t="s">
        <v>44</v>
      </c>
      <c r="D191" s="15" t="s">
        <v>393</v>
      </c>
      <c r="E191" s="16" t="s">
        <v>71</v>
      </c>
      <c r="F191" s="20">
        <v>372.85</v>
      </c>
      <c r="G191" s="18">
        <v>84.7</v>
      </c>
      <c r="H191" s="18">
        <v>106.92</v>
      </c>
      <c r="I191" s="18">
        <v>39865.120000000003</v>
      </c>
      <c r="J191" s="19">
        <v>2.4757510032831966E-2</v>
      </c>
    </row>
    <row r="192" spans="1:10" ht="24" customHeight="1">
      <c r="A192" s="7" t="s">
        <v>394</v>
      </c>
      <c r="B192" s="8" t="s">
        <v>11</v>
      </c>
      <c r="C192" s="8"/>
      <c r="D192" s="8" t="s">
        <v>395</v>
      </c>
      <c r="E192" s="9"/>
      <c r="F192" s="10">
        <v>1</v>
      </c>
      <c r="G192" s="11" t="s">
        <v>13</v>
      </c>
      <c r="H192" s="12">
        <v>7423.25</v>
      </c>
      <c r="I192" s="12">
        <v>7423.25</v>
      </c>
      <c r="J192" s="13">
        <v>4.6100748311110043E-3</v>
      </c>
    </row>
    <row r="193" spans="1:10" ht="39" customHeight="1">
      <c r="A193" s="14" t="s">
        <v>396</v>
      </c>
      <c r="B193" s="15" t="s">
        <v>397</v>
      </c>
      <c r="C193" s="15" t="s">
        <v>18</v>
      </c>
      <c r="D193" s="15" t="s">
        <v>398</v>
      </c>
      <c r="E193" s="16" t="s">
        <v>71</v>
      </c>
      <c r="F193" s="20">
        <v>175.99</v>
      </c>
      <c r="G193" s="18">
        <v>24.05</v>
      </c>
      <c r="H193" s="18">
        <v>30.36</v>
      </c>
      <c r="I193" s="18">
        <v>5343.05</v>
      </c>
      <c r="J193" s="19">
        <v>3.3182043345391372E-3</v>
      </c>
    </row>
    <row r="194" spans="1:10" ht="39" customHeight="1">
      <c r="A194" s="14" t="s">
        <v>399</v>
      </c>
      <c r="B194" s="15" t="s">
        <v>400</v>
      </c>
      <c r="C194" s="15" t="s">
        <v>44</v>
      </c>
      <c r="D194" s="15" t="s">
        <v>401</v>
      </c>
      <c r="E194" s="16" t="s">
        <v>71</v>
      </c>
      <c r="F194" s="20">
        <v>175.99</v>
      </c>
      <c r="G194" s="18">
        <v>9.3699999999999992</v>
      </c>
      <c r="H194" s="18">
        <v>11.82</v>
      </c>
      <c r="I194" s="18">
        <v>2080.1999999999998</v>
      </c>
      <c r="J194" s="19">
        <v>1.2918704965718668E-3</v>
      </c>
    </row>
    <row r="195" spans="1:10" ht="24" customHeight="1">
      <c r="A195" s="7" t="s">
        <v>402</v>
      </c>
      <c r="B195" s="8" t="s">
        <v>11</v>
      </c>
      <c r="C195" s="8"/>
      <c r="D195" s="8" t="s">
        <v>403</v>
      </c>
      <c r="E195" s="9"/>
      <c r="F195" s="10">
        <v>1</v>
      </c>
      <c r="G195" s="11" t="s">
        <v>13</v>
      </c>
      <c r="H195" s="12">
        <v>11035.64</v>
      </c>
      <c r="I195" s="12">
        <v>11035.64</v>
      </c>
      <c r="J195" s="13">
        <v>6.8534841490185353E-3</v>
      </c>
    </row>
    <row r="196" spans="1:10" ht="26.1" customHeight="1">
      <c r="A196" s="14" t="s">
        <v>404</v>
      </c>
      <c r="B196" s="15" t="s">
        <v>405</v>
      </c>
      <c r="C196" s="15" t="s">
        <v>44</v>
      </c>
      <c r="D196" s="15" t="s">
        <v>406</v>
      </c>
      <c r="E196" s="16" t="s">
        <v>71</v>
      </c>
      <c r="F196" s="20">
        <v>345.62</v>
      </c>
      <c r="G196" s="18">
        <v>25.3</v>
      </c>
      <c r="H196" s="18">
        <v>31.93</v>
      </c>
      <c r="I196" s="18">
        <v>11035.64</v>
      </c>
      <c r="J196" s="19">
        <v>6.8534841490185353E-3</v>
      </c>
    </row>
    <row r="197" spans="1:10" ht="24" customHeight="1">
      <c r="A197" s="7" t="s">
        <v>407</v>
      </c>
      <c r="B197" s="8" t="s">
        <v>11</v>
      </c>
      <c r="C197" s="8"/>
      <c r="D197" s="8" t="s">
        <v>408</v>
      </c>
      <c r="E197" s="9"/>
      <c r="F197" s="10">
        <v>1</v>
      </c>
      <c r="G197" s="11" t="s">
        <v>13</v>
      </c>
      <c r="H197" s="12">
        <v>25489.19</v>
      </c>
      <c r="I197" s="12">
        <v>25489.19</v>
      </c>
      <c r="J197" s="13">
        <v>1.5829599337811105E-2</v>
      </c>
    </row>
    <row r="198" spans="1:10" ht="65.099999999999994" customHeight="1">
      <c r="A198" s="14" t="s">
        <v>409</v>
      </c>
      <c r="B198" s="15" t="s">
        <v>410</v>
      </c>
      <c r="C198" s="15" t="s">
        <v>44</v>
      </c>
      <c r="D198" s="15" t="s">
        <v>411</v>
      </c>
      <c r="E198" s="16" t="s">
        <v>71</v>
      </c>
      <c r="F198" s="20">
        <v>327.12</v>
      </c>
      <c r="G198" s="18">
        <v>61.73</v>
      </c>
      <c r="H198" s="18">
        <v>77.92</v>
      </c>
      <c r="I198" s="18">
        <v>25489.19</v>
      </c>
      <c r="J198" s="19">
        <v>1.5829599337811105E-2</v>
      </c>
    </row>
    <row r="199" spans="1:10" ht="24" customHeight="1">
      <c r="A199" s="7" t="s">
        <v>412</v>
      </c>
      <c r="B199" s="8" t="s">
        <v>11</v>
      </c>
      <c r="C199" s="8"/>
      <c r="D199" s="8" t="s">
        <v>413</v>
      </c>
      <c r="E199" s="9"/>
      <c r="F199" s="10">
        <v>1</v>
      </c>
      <c r="G199" s="11" t="s">
        <v>13</v>
      </c>
      <c r="H199" s="12">
        <v>340.38</v>
      </c>
      <c r="I199" s="12">
        <v>340.38</v>
      </c>
      <c r="J199" s="13">
        <v>2.1138682800842806E-4</v>
      </c>
    </row>
    <row r="200" spans="1:10" ht="39" customHeight="1">
      <c r="A200" s="14" t="s">
        <v>414</v>
      </c>
      <c r="B200" s="15" t="s">
        <v>397</v>
      </c>
      <c r="C200" s="15" t="s">
        <v>18</v>
      </c>
      <c r="D200" s="15" t="s">
        <v>398</v>
      </c>
      <c r="E200" s="16" t="s">
        <v>71</v>
      </c>
      <c r="F200" s="20">
        <v>8.07</v>
      </c>
      <c r="G200" s="18">
        <v>24.05</v>
      </c>
      <c r="H200" s="18">
        <v>30.36</v>
      </c>
      <c r="I200" s="18">
        <v>245</v>
      </c>
      <c r="J200" s="19">
        <v>1.5215280822041504E-4</v>
      </c>
    </row>
    <row r="201" spans="1:10" ht="39" customHeight="1">
      <c r="A201" s="14" t="s">
        <v>415</v>
      </c>
      <c r="B201" s="15" t="s">
        <v>400</v>
      </c>
      <c r="C201" s="15" t="s">
        <v>44</v>
      </c>
      <c r="D201" s="15" t="s">
        <v>401</v>
      </c>
      <c r="E201" s="16" t="s">
        <v>71</v>
      </c>
      <c r="F201" s="20">
        <v>8.07</v>
      </c>
      <c r="G201" s="18">
        <v>9.3699999999999992</v>
      </c>
      <c r="H201" s="18">
        <v>11.82</v>
      </c>
      <c r="I201" s="18">
        <v>95.38</v>
      </c>
      <c r="J201" s="19">
        <v>5.9234019788013007E-5</v>
      </c>
    </row>
    <row r="202" spans="1:10" ht="24" customHeight="1">
      <c r="A202" s="7" t="s">
        <v>416</v>
      </c>
      <c r="B202" s="8" t="s">
        <v>11</v>
      </c>
      <c r="C202" s="8"/>
      <c r="D202" s="8" t="s">
        <v>417</v>
      </c>
      <c r="E202" s="9"/>
      <c r="F202" s="10">
        <v>1</v>
      </c>
      <c r="G202" s="11" t="s">
        <v>13</v>
      </c>
      <c r="H202" s="12">
        <v>2897.29</v>
      </c>
      <c r="I202" s="12">
        <v>2897.29</v>
      </c>
      <c r="J202" s="13">
        <v>1.7993094274650053E-3</v>
      </c>
    </row>
    <row r="203" spans="1:10" ht="39" customHeight="1">
      <c r="A203" s="14" t="s">
        <v>418</v>
      </c>
      <c r="B203" s="15" t="s">
        <v>419</v>
      </c>
      <c r="C203" s="15" t="s">
        <v>44</v>
      </c>
      <c r="D203" s="15" t="s">
        <v>420</v>
      </c>
      <c r="E203" s="16" t="s">
        <v>78</v>
      </c>
      <c r="F203" s="20">
        <v>260.08</v>
      </c>
      <c r="G203" s="18">
        <v>8.83</v>
      </c>
      <c r="H203" s="18">
        <v>11.14</v>
      </c>
      <c r="I203" s="18">
        <v>2897.29</v>
      </c>
      <c r="J203" s="19">
        <v>1.7993094274650053E-3</v>
      </c>
    </row>
    <row r="204" spans="1:10" ht="24" customHeight="1">
      <c r="A204" s="7" t="s">
        <v>421</v>
      </c>
      <c r="B204" s="8" t="s">
        <v>11</v>
      </c>
      <c r="C204" s="8"/>
      <c r="D204" s="8" t="s">
        <v>422</v>
      </c>
      <c r="E204" s="9"/>
      <c r="F204" s="10">
        <v>1</v>
      </c>
      <c r="G204" s="11" t="s">
        <v>13</v>
      </c>
      <c r="H204" s="12">
        <v>10580.35</v>
      </c>
      <c r="I204" s="12">
        <v>10580.35</v>
      </c>
      <c r="J204" s="13">
        <v>6.5707345487953806E-3</v>
      </c>
    </row>
    <row r="205" spans="1:10" ht="24" customHeight="1">
      <c r="A205" s="7" t="s">
        <v>423</v>
      </c>
      <c r="B205" s="8" t="s">
        <v>11</v>
      </c>
      <c r="C205" s="8"/>
      <c r="D205" s="8" t="s">
        <v>424</v>
      </c>
      <c r="E205" s="9"/>
      <c r="F205" s="10">
        <v>1</v>
      </c>
      <c r="G205" s="11" t="s">
        <v>13</v>
      </c>
      <c r="H205" s="12">
        <v>9448.69</v>
      </c>
      <c r="I205" s="12">
        <v>9448.69</v>
      </c>
      <c r="J205" s="13">
        <v>5.8679376224659323E-3</v>
      </c>
    </row>
    <row r="206" spans="1:10" ht="26.1" customHeight="1">
      <c r="A206" s="14" t="s">
        <v>425</v>
      </c>
      <c r="B206" s="15" t="s">
        <v>426</v>
      </c>
      <c r="C206" s="15" t="s">
        <v>18</v>
      </c>
      <c r="D206" s="15" t="s">
        <v>427</v>
      </c>
      <c r="E206" s="16" t="s">
        <v>78</v>
      </c>
      <c r="F206" s="20">
        <v>145.56</v>
      </c>
      <c r="G206" s="18">
        <v>50.11</v>
      </c>
      <c r="H206" s="18">
        <v>63.25</v>
      </c>
      <c r="I206" s="18">
        <v>9206.67</v>
      </c>
      <c r="J206" s="19">
        <v>5.7176354892189739E-3</v>
      </c>
    </row>
    <row r="207" spans="1:10" ht="39" customHeight="1">
      <c r="A207" s="14" t="s">
        <v>428</v>
      </c>
      <c r="B207" s="15" t="s">
        <v>429</v>
      </c>
      <c r="C207" s="15" t="s">
        <v>31</v>
      </c>
      <c r="D207" s="15" t="s">
        <v>430</v>
      </c>
      <c r="E207" s="16" t="s">
        <v>267</v>
      </c>
      <c r="F207" s="20">
        <v>2</v>
      </c>
      <c r="G207" s="18">
        <v>95.86</v>
      </c>
      <c r="H207" s="18">
        <v>121.01</v>
      </c>
      <c r="I207" s="18">
        <v>242.02</v>
      </c>
      <c r="J207" s="19">
        <v>1.5030213324695858E-4</v>
      </c>
    </row>
    <row r="208" spans="1:10" ht="24" customHeight="1">
      <c r="A208" s="7" t="s">
        <v>431</v>
      </c>
      <c r="B208" s="8" t="s">
        <v>11</v>
      </c>
      <c r="C208" s="8"/>
      <c r="D208" s="8" t="s">
        <v>432</v>
      </c>
      <c r="E208" s="9"/>
      <c r="F208" s="10">
        <v>1</v>
      </c>
      <c r="G208" s="11" t="s">
        <v>13</v>
      </c>
      <c r="H208" s="12">
        <v>1131.6600000000001</v>
      </c>
      <c r="I208" s="12">
        <v>1131.6600000000001</v>
      </c>
      <c r="J208" s="13">
        <v>7.0279692632944848E-4</v>
      </c>
    </row>
    <row r="209" spans="1:10" ht="26.1" customHeight="1">
      <c r="A209" s="14" t="s">
        <v>433</v>
      </c>
      <c r="B209" s="15" t="s">
        <v>434</v>
      </c>
      <c r="C209" s="15" t="s">
        <v>44</v>
      </c>
      <c r="D209" s="15" t="s">
        <v>435</v>
      </c>
      <c r="E209" s="16" t="s">
        <v>71</v>
      </c>
      <c r="F209" s="20">
        <v>4.13</v>
      </c>
      <c r="G209" s="18">
        <v>217.06</v>
      </c>
      <c r="H209" s="18">
        <v>274.01</v>
      </c>
      <c r="I209" s="18">
        <v>1131.6600000000001</v>
      </c>
      <c r="J209" s="19">
        <v>7.0279692632944848E-4</v>
      </c>
    </row>
    <row r="210" spans="1:10" ht="24" customHeight="1">
      <c r="A210" s="7" t="s">
        <v>436</v>
      </c>
      <c r="B210" s="8" t="s">
        <v>11</v>
      </c>
      <c r="C210" s="8"/>
      <c r="D210" s="8" t="s">
        <v>437</v>
      </c>
      <c r="E210" s="9"/>
      <c r="F210" s="10">
        <v>1</v>
      </c>
      <c r="G210" s="11" t="s">
        <v>13</v>
      </c>
      <c r="H210" s="12">
        <v>44878.11</v>
      </c>
      <c r="I210" s="12">
        <v>44878.11</v>
      </c>
      <c r="J210" s="13">
        <v>2.7870736588264042E-2</v>
      </c>
    </row>
    <row r="211" spans="1:10" ht="24" customHeight="1">
      <c r="A211" s="7" t="s">
        <v>438</v>
      </c>
      <c r="B211" s="8" t="s">
        <v>11</v>
      </c>
      <c r="C211" s="8"/>
      <c r="D211" s="8" t="s">
        <v>439</v>
      </c>
      <c r="E211" s="9"/>
      <c r="F211" s="10">
        <v>1</v>
      </c>
      <c r="G211" s="11" t="s">
        <v>13</v>
      </c>
      <c r="H211" s="12">
        <v>44878.11</v>
      </c>
      <c r="I211" s="12">
        <v>44878.11</v>
      </c>
      <c r="J211" s="13">
        <v>2.7870736588264042E-2</v>
      </c>
    </row>
    <row r="212" spans="1:10" ht="51.95" customHeight="1">
      <c r="A212" s="14" t="s">
        <v>440</v>
      </c>
      <c r="B212" s="15" t="s">
        <v>441</v>
      </c>
      <c r="C212" s="15" t="s">
        <v>44</v>
      </c>
      <c r="D212" s="15" t="s">
        <v>442</v>
      </c>
      <c r="E212" s="16" t="s">
        <v>71</v>
      </c>
      <c r="F212" s="20">
        <v>25.24</v>
      </c>
      <c r="G212" s="18">
        <v>526.9</v>
      </c>
      <c r="H212" s="18">
        <v>665.15</v>
      </c>
      <c r="I212" s="18">
        <v>16788.38</v>
      </c>
      <c r="J212" s="19">
        <v>1.042611903049572E-2</v>
      </c>
    </row>
    <row r="213" spans="1:10" ht="51.95" customHeight="1">
      <c r="A213" s="14" t="s">
        <v>443</v>
      </c>
      <c r="B213" s="15" t="s">
        <v>444</v>
      </c>
      <c r="C213" s="15" t="s">
        <v>44</v>
      </c>
      <c r="D213" s="15" t="s">
        <v>445</v>
      </c>
      <c r="E213" s="16" t="s">
        <v>71</v>
      </c>
      <c r="F213" s="20">
        <v>21.39</v>
      </c>
      <c r="G213" s="18">
        <v>428.23</v>
      </c>
      <c r="H213" s="18">
        <v>540.59</v>
      </c>
      <c r="I213" s="18">
        <v>11563.22</v>
      </c>
      <c r="J213" s="19">
        <v>7.1811281431447662E-3</v>
      </c>
    </row>
    <row r="214" spans="1:10" ht="39" customHeight="1">
      <c r="A214" s="14" t="s">
        <v>446</v>
      </c>
      <c r="B214" s="15" t="s">
        <v>447</v>
      </c>
      <c r="C214" s="15" t="s">
        <v>18</v>
      </c>
      <c r="D214" s="15" t="s">
        <v>448</v>
      </c>
      <c r="E214" s="16" t="s">
        <v>71</v>
      </c>
      <c r="F214" s="20">
        <v>1</v>
      </c>
      <c r="G214" s="18">
        <v>63.76</v>
      </c>
      <c r="H214" s="18">
        <v>80.489999999999995</v>
      </c>
      <c r="I214" s="18">
        <v>80.489999999999995</v>
      </c>
      <c r="J214" s="19">
        <v>4.9986855239433498E-5</v>
      </c>
    </row>
    <row r="215" spans="1:10" ht="39" customHeight="1">
      <c r="A215" s="14" t="s">
        <v>449</v>
      </c>
      <c r="B215" s="15" t="s">
        <v>450</v>
      </c>
      <c r="C215" s="15" t="s">
        <v>44</v>
      </c>
      <c r="D215" s="15" t="s">
        <v>451</v>
      </c>
      <c r="E215" s="16" t="s">
        <v>71</v>
      </c>
      <c r="F215" s="20">
        <v>46.99</v>
      </c>
      <c r="G215" s="18">
        <v>58.59</v>
      </c>
      <c r="H215" s="18">
        <v>73.959999999999994</v>
      </c>
      <c r="I215" s="18">
        <v>3475.38</v>
      </c>
      <c r="J215" s="19">
        <v>2.1583217413594534E-3</v>
      </c>
    </row>
    <row r="216" spans="1:10" ht="39" customHeight="1">
      <c r="A216" s="14" t="s">
        <v>452</v>
      </c>
      <c r="B216" s="15" t="s">
        <v>453</v>
      </c>
      <c r="C216" s="15" t="s">
        <v>31</v>
      </c>
      <c r="D216" s="15" t="s">
        <v>454</v>
      </c>
      <c r="E216" s="16" t="s">
        <v>71</v>
      </c>
      <c r="F216" s="20">
        <v>46.99</v>
      </c>
      <c r="G216" s="18">
        <v>218.66</v>
      </c>
      <c r="H216" s="18">
        <v>276.02999999999997</v>
      </c>
      <c r="I216" s="18">
        <v>12970.64</v>
      </c>
      <c r="J216" s="19">
        <v>8.0551808180246692E-3</v>
      </c>
    </row>
    <row r="217" spans="1:10" ht="24" customHeight="1">
      <c r="A217" s="7" t="s">
        <v>455</v>
      </c>
      <c r="B217" s="8" t="s">
        <v>11</v>
      </c>
      <c r="C217" s="8"/>
      <c r="D217" s="8" t="s">
        <v>456</v>
      </c>
      <c r="E217" s="9"/>
      <c r="F217" s="10">
        <v>1</v>
      </c>
      <c r="G217" s="11" t="s">
        <v>13</v>
      </c>
      <c r="H217" s="12">
        <v>60393.88</v>
      </c>
      <c r="I217" s="12">
        <v>60393.88</v>
      </c>
      <c r="J217" s="13">
        <v>3.7506524250313304E-2</v>
      </c>
    </row>
    <row r="218" spans="1:10" ht="24" customHeight="1">
      <c r="A218" s="7" t="s">
        <v>457</v>
      </c>
      <c r="B218" s="8" t="s">
        <v>11</v>
      </c>
      <c r="C218" s="8"/>
      <c r="D218" s="8" t="s">
        <v>458</v>
      </c>
      <c r="E218" s="9"/>
      <c r="F218" s="10">
        <v>1</v>
      </c>
      <c r="G218" s="11" t="s">
        <v>13</v>
      </c>
      <c r="H218" s="12">
        <v>46267.53</v>
      </c>
      <c r="I218" s="12">
        <v>46267.53</v>
      </c>
      <c r="J218" s="13">
        <v>2.8733610689478772E-2</v>
      </c>
    </row>
    <row r="219" spans="1:10" ht="65.099999999999994" customHeight="1">
      <c r="A219" s="14" t="s">
        <v>459</v>
      </c>
      <c r="B219" s="15" t="s">
        <v>460</v>
      </c>
      <c r="C219" s="15" t="s">
        <v>18</v>
      </c>
      <c r="D219" s="15" t="s">
        <v>461</v>
      </c>
      <c r="E219" s="16" t="s">
        <v>28</v>
      </c>
      <c r="F219" s="20">
        <v>2</v>
      </c>
      <c r="G219" s="18">
        <v>927.33</v>
      </c>
      <c r="H219" s="18">
        <v>1170.6600000000001</v>
      </c>
      <c r="I219" s="18">
        <v>2341.3200000000002</v>
      </c>
      <c r="J219" s="19">
        <v>1.4540343385413149E-3</v>
      </c>
    </row>
    <row r="220" spans="1:10" ht="65.099999999999994" customHeight="1">
      <c r="A220" s="14" t="s">
        <v>462</v>
      </c>
      <c r="B220" s="15" t="s">
        <v>463</v>
      </c>
      <c r="C220" s="15" t="s">
        <v>18</v>
      </c>
      <c r="D220" s="15" t="s">
        <v>464</v>
      </c>
      <c r="E220" s="16" t="s">
        <v>28</v>
      </c>
      <c r="F220" s="20">
        <v>27</v>
      </c>
      <c r="G220" s="18">
        <v>1023.01</v>
      </c>
      <c r="H220" s="18">
        <v>1291.44</v>
      </c>
      <c r="I220" s="18">
        <v>34868.879999999997</v>
      </c>
      <c r="J220" s="19">
        <v>2.1654685761227206E-2</v>
      </c>
    </row>
    <row r="221" spans="1:10" ht="65.099999999999994" customHeight="1">
      <c r="A221" s="14" t="s">
        <v>465</v>
      </c>
      <c r="B221" s="15" t="s">
        <v>466</v>
      </c>
      <c r="C221" s="15" t="s">
        <v>18</v>
      </c>
      <c r="D221" s="15" t="s">
        <v>467</v>
      </c>
      <c r="E221" s="16" t="s">
        <v>28</v>
      </c>
      <c r="F221" s="20">
        <v>1</v>
      </c>
      <c r="G221" s="18">
        <v>1135.69</v>
      </c>
      <c r="H221" s="18">
        <v>1433.69</v>
      </c>
      <c r="I221" s="18">
        <v>1433.69</v>
      </c>
      <c r="J221" s="19">
        <v>8.9036718211235447E-4</v>
      </c>
    </row>
    <row r="222" spans="1:10" ht="39" customHeight="1">
      <c r="A222" s="14" t="s">
        <v>468</v>
      </c>
      <c r="B222" s="15" t="s">
        <v>469</v>
      </c>
      <c r="C222" s="15" t="s">
        <v>44</v>
      </c>
      <c r="D222" s="15" t="s">
        <v>470</v>
      </c>
      <c r="E222" s="16" t="s">
        <v>71</v>
      </c>
      <c r="F222" s="20">
        <v>123.48</v>
      </c>
      <c r="G222" s="18">
        <v>27.17</v>
      </c>
      <c r="H222" s="18">
        <v>34.29</v>
      </c>
      <c r="I222" s="18">
        <v>4234.12</v>
      </c>
      <c r="J222" s="19">
        <v>2.6295234626213214E-3</v>
      </c>
    </row>
    <row r="223" spans="1:10" ht="39" customHeight="1">
      <c r="A223" s="14" t="s">
        <v>471</v>
      </c>
      <c r="B223" s="15" t="s">
        <v>472</v>
      </c>
      <c r="C223" s="15" t="s">
        <v>44</v>
      </c>
      <c r="D223" s="15" t="s">
        <v>473</v>
      </c>
      <c r="E223" s="16" t="s">
        <v>71</v>
      </c>
      <c r="F223" s="20">
        <v>123.48</v>
      </c>
      <c r="G223" s="18">
        <v>21.75</v>
      </c>
      <c r="H223" s="18">
        <v>27.45</v>
      </c>
      <c r="I223" s="18">
        <v>3389.52</v>
      </c>
      <c r="J223" s="19">
        <v>2.1049999449765763E-3</v>
      </c>
    </row>
    <row r="224" spans="1:10" ht="24" customHeight="1">
      <c r="A224" s="7" t="s">
        <v>474</v>
      </c>
      <c r="B224" s="8" t="s">
        <v>11</v>
      </c>
      <c r="C224" s="8"/>
      <c r="D224" s="8" t="s">
        <v>475</v>
      </c>
      <c r="E224" s="9"/>
      <c r="F224" s="10">
        <v>1</v>
      </c>
      <c r="G224" s="11" t="s">
        <v>13</v>
      </c>
      <c r="H224" s="12">
        <v>14126.35</v>
      </c>
      <c r="I224" s="12">
        <v>14126.35</v>
      </c>
      <c r="J224" s="13">
        <v>8.7729135608345301E-3</v>
      </c>
    </row>
    <row r="225" spans="1:10" ht="26.1" customHeight="1">
      <c r="A225" s="14" t="s">
        <v>476</v>
      </c>
      <c r="B225" s="15" t="s">
        <v>477</v>
      </c>
      <c r="C225" s="15" t="s">
        <v>44</v>
      </c>
      <c r="D225" s="15" t="s">
        <v>478</v>
      </c>
      <c r="E225" s="16" t="s">
        <v>71</v>
      </c>
      <c r="F225" s="20">
        <v>8.67</v>
      </c>
      <c r="G225" s="18">
        <v>298.08999999999997</v>
      </c>
      <c r="H225" s="18">
        <v>376.3</v>
      </c>
      <c r="I225" s="18">
        <v>3262.52</v>
      </c>
      <c r="J225" s="19">
        <v>2.0261288974500755E-3</v>
      </c>
    </row>
    <row r="226" spans="1:10" ht="51.95" customHeight="1">
      <c r="A226" s="14" t="s">
        <v>479</v>
      </c>
      <c r="B226" s="15" t="s">
        <v>480</v>
      </c>
      <c r="C226" s="15" t="s">
        <v>44</v>
      </c>
      <c r="D226" s="15" t="s">
        <v>481</v>
      </c>
      <c r="E226" s="16" t="s">
        <v>71</v>
      </c>
      <c r="F226" s="20">
        <v>2.4</v>
      </c>
      <c r="G226" s="18">
        <v>383.06</v>
      </c>
      <c r="H226" s="18">
        <v>483.57</v>
      </c>
      <c r="I226" s="18">
        <v>1160.56</v>
      </c>
      <c r="J226" s="19">
        <v>7.2074474738075467E-4</v>
      </c>
    </row>
    <row r="227" spans="1:10" ht="39" customHeight="1">
      <c r="A227" s="14" t="s">
        <v>482</v>
      </c>
      <c r="B227" s="15" t="s">
        <v>483</v>
      </c>
      <c r="C227" s="15" t="s">
        <v>18</v>
      </c>
      <c r="D227" s="15" t="s">
        <v>484</v>
      </c>
      <c r="E227" s="16" t="s">
        <v>28</v>
      </c>
      <c r="F227" s="20">
        <v>1</v>
      </c>
      <c r="G227" s="18">
        <v>4149.13</v>
      </c>
      <c r="H227" s="18">
        <v>5237.8599999999997</v>
      </c>
      <c r="I227" s="18">
        <v>5237.8599999999997</v>
      </c>
      <c r="J227" s="19">
        <v>3.2528779921036045E-3</v>
      </c>
    </row>
    <row r="228" spans="1:10" ht="65.099999999999994" customHeight="1">
      <c r="A228" s="14" t="s">
        <v>485</v>
      </c>
      <c r="B228" s="15" t="s">
        <v>486</v>
      </c>
      <c r="C228" s="15" t="s">
        <v>44</v>
      </c>
      <c r="D228" s="15" t="s">
        <v>487</v>
      </c>
      <c r="E228" s="16" t="s">
        <v>71</v>
      </c>
      <c r="F228" s="20">
        <v>3.57</v>
      </c>
      <c r="G228" s="18">
        <v>266.27</v>
      </c>
      <c r="H228" s="18">
        <v>336.13</v>
      </c>
      <c r="I228" s="18">
        <v>1199.98</v>
      </c>
      <c r="J228" s="19">
        <v>7.4522582370748424E-4</v>
      </c>
    </row>
    <row r="229" spans="1:10" ht="39" customHeight="1">
      <c r="A229" s="14" t="s">
        <v>488</v>
      </c>
      <c r="B229" s="15" t="s">
        <v>489</v>
      </c>
      <c r="C229" s="15" t="s">
        <v>44</v>
      </c>
      <c r="D229" s="15" t="s">
        <v>490</v>
      </c>
      <c r="E229" s="16" t="s">
        <v>46</v>
      </c>
      <c r="F229" s="20">
        <v>11</v>
      </c>
      <c r="G229" s="18">
        <v>128.01</v>
      </c>
      <c r="H229" s="18">
        <v>161.59</v>
      </c>
      <c r="I229" s="18">
        <v>1777.49</v>
      </c>
      <c r="J229" s="19">
        <v>1.1038779391171654E-3</v>
      </c>
    </row>
    <row r="230" spans="1:10" ht="39" customHeight="1">
      <c r="A230" s="14" t="s">
        <v>491</v>
      </c>
      <c r="B230" s="15" t="s">
        <v>492</v>
      </c>
      <c r="C230" s="15" t="s">
        <v>44</v>
      </c>
      <c r="D230" s="15" t="s">
        <v>493</v>
      </c>
      <c r="E230" s="16" t="s">
        <v>71</v>
      </c>
      <c r="F230" s="20">
        <v>44.35</v>
      </c>
      <c r="G230" s="18">
        <v>26.58</v>
      </c>
      <c r="H230" s="18">
        <v>33.549999999999997</v>
      </c>
      <c r="I230" s="18">
        <v>1487.94</v>
      </c>
      <c r="J230" s="19">
        <v>9.2405816107544634E-4</v>
      </c>
    </row>
    <row r="231" spans="1:10" ht="24" customHeight="1">
      <c r="A231" s="7" t="s">
        <v>494</v>
      </c>
      <c r="B231" s="8" t="s">
        <v>11</v>
      </c>
      <c r="C231" s="8"/>
      <c r="D231" s="8" t="s">
        <v>495</v>
      </c>
      <c r="E231" s="9"/>
      <c r="F231" s="10">
        <v>1</v>
      </c>
      <c r="G231" s="11" t="s">
        <v>13</v>
      </c>
      <c r="H231" s="12">
        <v>16728.63</v>
      </c>
      <c r="I231" s="12">
        <v>16728.63</v>
      </c>
      <c r="J231" s="13">
        <v>1.0389012376246048E-2</v>
      </c>
    </row>
    <row r="232" spans="1:10" ht="24" customHeight="1">
      <c r="A232" s="7" t="s">
        <v>496</v>
      </c>
      <c r="B232" s="8" t="s">
        <v>11</v>
      </c>
      <c r="C232" s="8"/>
      <c r="D232" s="8" t="s">
        <v>495</v>
      </c>
      <c r="E232" s="9"/>
      <c r="F232" s="10">
        <v>1</v>
      </c>
      <c r="G232" s="11" t="s">
        <v>13</v>
      </c>
      <c r="H232" s="12">
        <v>16728.63</v>
      </c>
      <c r="I232" s="12">
        <v>16728.63</v>
      </c>
      <c r="J232" s="13">
        <v>1.0389012376246048E-2</v>
      </c>
    </row>
    <row r="233" spans="1:10" ht="65.099999999999994" customHeight="1">
      <c r="A233" s="14" t="s">
        <v>497</v>
      </c>
      <c r="B233" s="15" t="s">
        <v>498</v>
      </c>
      <c r="C233" s="15" t="s">
        <v>44</v>
      </c>
      <c r="D233" s="15" t="s">
        <v>499</v>
      </c>
      <c r="E233" s="16" t="s">
        <v>71</v>
      </c>
      <c r="F233" s="20">
        <v>19.73</v>
      </c>
      <c r="G233" s="18">
        <v>276.79000000000002</v>
      </c>
      <c r="H233" s="18">
        <v>349.41</v>
      </c>
      <c r="I233" s="18">
        <v>6893.85</v>
      </c>
      <c r="J233" s="19">
        <v>4.2813005589808504E-3</v>
      </c>
    </row>
    <row r="234" spans="1:10" ht="39" customHeight="1">
      <c r="A234" s="14" t="s">
        <v>500</v>
      </c>
      <c r="B234" s="15" t="s">
        <v>501</v>
      </c>
      <c r="C234" s="15" t="s">
        <v>44</v>
      </c>
      <c r="D234" s="15" t="s">
        <v>502</v>
      </c>
      <c r="E234" s="16" t="s">
        <v>78</v>
      </c>
      <c r="F234" s="20">
        <v>44.35</v>
      </c>
      <c r="G234" s="18">
        <v>35.659999999999997</v>
      </c>
      <c r="H234" s="18">
        <v>45.01</v>
      </c>
      <c r="I234" s="18">
        <v>1996.19</v>
      </c>
      <c r="J234" s="19">
        <v>1.2396976091490217E-3</v>
      </c>
    </row>
    <row r="235" spans="1:10" ht="51.95" customHeight="1">
      <c r="A235" s="14" t="s">
        <v>503</v>
      </c>
      <c r="B235" s="15" t="s">
        <v>504</v>
      </c>
      <c r="C235" s="15" t="s">
        <v>44</v>
      </c>
      <c r="D235" s="15" t="s">
        <v>505</v>
      </c>
      <c r="E235" s="16" t="s">
        <v>78</v>
      </c>
      <c r="F235" s="20">
        <v>34.950000000000003</v>
      </c>
      <c r="G235" s="18">
        <v>140.63</v>
      </c>
      <c r="H235" s="18">
        <v>177.53</v>
      </c>
      <c r="I235" s="18">
        <v>6204.67</v>
      </c>
      <c r="J235" s="19">
        <v>3.8532978146161739E-3</v>
      </c>
    </row>
    <row r="236" spans="1:10" ht="26.1" customHeight="1">
      <c r="A236" s="14" t="s">
        <v>506</v>
      </c>
      <c r="B236" s="15" t="s">
        <v>507</v>
      </c>
      <c r="C236" s="15" t="s">
        <v>44</v>
      </c>
      <c r="D236" s="15" t="s">
        <v>508</v>
      </c>
      <c r="E236" s="16" t="s">
        <v>46</v>
      </c>
      <c r="F236" s="20">
        <v>16</v>
      </c>
      <c r="G236" s="18">
        <v>80.900000000000006</v>
      </c>
      <c r="H236" s="18">
        <v>102.12</v>
      </c>
      <c r="I236" s="18">
        <v>1633.92</v>
      </c>
      <c r="J236" s="19">
        <v>1.0147163935000023E-3</v>
      </c>
    </row>
    <row r="237" spans="1:10" ht="24" customHeight="1">
      <c r="A237" s="7" t="s">
        <v>509</v>
      </c>
      <c r="B237" s="8" t="s">
        <v>11</v>
      </c>
      <c r="C237" s="8"/>
      <c r="D237" s="8" t="s">
        <v>510</v>
      </c>
      <c r="E237" s="9"/>
      <c r="F237" s="10">
        <v>1</v>
      </c>
      <c r="G237" s="11" t="s">
        <v>13</v>
      </c>
      <c r="H237" s="12">
        <v>28543.43</v>
      </c>
      <c r="I237" s="12">
        <v>28543.43</v>
      </c>
      <c r="J237" s="13">
        <v>1.772637971731772E-2</v>
      </c>
    </row>
    <row r="238" spans="1:10" ht="24" customHeight="1">
      <c r="A238" s="7" t="s">
        <v>511</v>
      </c>
      <c r="B238" s="8" t="s">
        <v>11</v>
      </c>
      <c r="C238" s="8"/>
      <c r="D238" s="8" t="s">
        <v>512</v>
      </c>
      <c r="E238" s="9"/>
      <c r="F238" s="10">
        <v>1</v>
      </c>
      <c r="G238" s="11" t="s">
        <v>13</v>
      </c>
      <c r="H238" s="12">
        <v>14474.84</v>
      </c>
      <c r="I238" s="12">
        <v>14474.84</v>
      </c>
      <c r="J238" s="13">
        <v>8.9893369573109897E-3</v>
      </c>
    </row>
    <row r="239" spans="1:10" ht="78" customHeight="1">
      <c r="A239" s="14" t="s">
        <v>513</v>
      </c>
      <c r="B239" s="15" t="s">
        <v>514</v>
      </c>
      <c r="C239" s="15" t="s">
        <v>44</v>
      </c>
      <c r="D239" s="15" t="s">
        <v>515</v>
      </c>
      <c r="E239" s="16" t="s">
        <v>46</v>
      </c>
      <c r="F239" s="20">
        <v>2</v>
      </c>
      <c r="G239" s="18">
        <v>327.66000000000003</v>
      </c>
      <c r="H239" s="18">
        <v>413.63</v>
      </c>
      <c r="I239" s="18">
        <v>827.26</v>
      </c>
      <c r="J239" s="19">
        <v>5.1375482501396139E-4</v>
      </c>
    </row>
    <row r="240" spans="1:10" ht="78" customHeight="1">
      <c r="A240" s="14" t="s">
        <v>516</v>
      </c>
      <c r="B240" s="15" t="s">
        <v>517</v>
      </c>
      <c r="C240" s="15" t="s">
        <v>44</v>
      </c>
      <c r="D240" s="15" t="s">
        <v>518</v>
      </c>
      <c r="E240" s="16" t="s">
        <v>519</v>
      </c>
      <c r="F240" s="20">
        <v>6</v>
      </c>
      <c r="G240" s="18">
        <v>275.89</v>
      </c>
      <c r="H240" s="18">
        <v>348.28</v>
      </c>
      <c r="I240" s="18">
        <v>2089.6799999999998</v>
      </c>
      <c r="J240" s="19">
        <v>1.2977578787021914E-3</v>
      </c>
    </row>
    <row r="241" spans="1:10" ht="51.95" customHeight="1">
      <c r="A241" s="14" t="s">
        <v>520</v>
      </c>
      <c r="B241" s="15" t="s">
        <v>521</v>
      </c>
      <c r="C241" s="15" t="s">
        <v>44</v>
      </c>
      <c r="D241" s="15" t="s">
        <v>522</v>
      </c>
      <c r="E241" s="16" t="s">
        <v>46</v>
      </c>
      <c r="F241" s="20">
        <v>8</v>
      </c>
      <c r="G241" s="18">
        <v>244.05</v>
      </c>
      <c r="H241" s="18">
        <v>308.08</v>
      </c>
      <c r="I241" s="18">
        <v>2464.64</v>
      </c>
      <c r="J241" s="19">
        <v>1.5306199887851581E-3</v>
      </c>
    </row>
    <row r="242" spans="1:10" ht="78" customHeight="1">
      <c r="A242" s="14" t="s">
        <v>523</v>
      </c>
      <c r="B242" s="15" t="s">
        <v>524</v>
      </c>
      <c r="C242" s="15" t="s">
        <v>44</v>
      </c>
      <c r="D242" s="15" t="s">
        <v>525</v>
      </c>
      <c r="E242" s="16" t="s">
        <v>46</v>
      </c>
      <c r="F242" s="20">
        <v>7</v>
      </c>
      <c r="G242" s="18">
        <v>327.87</v>
      </c>
      <c r="H242" s="18">
        <v>413.9</v>
      </c>
      <c r="I242" s="18">
        <v>2897.3</v>
      </c>
      <c r="J242" s="19">
        <v>1.7993156377837081E-3</v>
      </c>
    </row>
    <row r="243" spans="1:10" ht="39" customHeight="1">
      <c r="A243" s="14" t="s">
        <v>526</v>
      </c>
      <c r="B243" s="15" t="s">
        <v>527</v>
      </c>
      <c r="C243" s="15" t="s">
        <v>18</v>
      </c>
      <c r="D243" s="15" t="s">
        <v>528</v>
      </c>
      <c r="E243" s="16" t="s">
        <v>28</v>
      </c>
      <c r="F243" s="20">
        <v>1</v>
      </c>
      <c r="G243" s="18">
        <v>1574.6</v>
      </c>
      <c r="H243" s="18">
        <v>1987.77</v>
      </c>
      <c r="I243" s="18">
        <v>1987.77</v>
      </c>
      <c r="J243" s="19">
        <v>1.2344685208012017E-3</v>
      </c>
    </row>
    <row r="244" spans="1:10" ht="65.099999999999994" customHeight="1">
      <c r="A244" s="14" t="s">
        <v>529</v>
      </c>
      <c r="B244" s="15" t="s">
        <v>530</v>
      </c>
      <c r="C244" s="15" t="s">
        <v>44</v>
      </c>
      <c r="D244" s="15" t="s">
        <v>531</v>
      </c>
      <c r="E244" s="16" t="s">
        <v>519</v>
      </c>
      <c r="F244" s="20">
        <v>2</v>
      </c>
      <c r="G244" s="18">
        <v>115.89</v>
      </c>
      <c r="H244" s="18">
        <v>146.29</v>
      </c>
      <c r="I244" s="18">
        <v>292.58</v>
      </c>
      <c r="J244" s="19">
        <v>1.8170150460868992E-4</v>
      </c>
    </row>
    <row r="245" spans="1:10" ht="117" customHeight="1">
      <c r="A245" s="14" t="s">
        <v>532</v>
      </c>
      <c r="B245" s="15" t="s">
        <v>533</v>
      </c>
      <c r="C245" s="15" t="s">
        <v>44</v>
      </c>
      <c r="D245" s="15" t="s">
        <v>534</v>
      </c>
      <c r="E245" s="16" t="s">
        <v>46</v>
      </c>
      <c r="F245" s="20">
        <v>2</v>
      </c>
      <c r="G245" s="18">
        <v>552.13</v>
      </c>
      <c r="H245" s="18">
        <v>697</v>
      </c>
      <c r="I245" s="18">
        <v>1394</v>
      </c>
      <c r="J245" s="19">
        <v>8.6571842718064721E-4</v>
      </c>
    </row>
    <row r="246" spans="1:10" ht="24" customHeight="1">
      <c r="A246" s="14" t="s">
        <v>535</v>
      </c>
      <c r="B246" s="15" t="s">
        <v>536</v>
      </c>
      <c r="C246" s="15" t="s">
        <v>44</v>
      </c>
      <c r="D246" s="15" t="s">
        <v>537</v>
      </c>
      <c r="E246" s="16" t="s">
        <v>519</v>
      </c>
      <c r="F246" s="20">
        <v>2</v>
      </c>
      <c r="G246" s="18">
        <v>132.83000000000001</v>
      </c>
      <c r="H246" s="18">
        <v>167.68</v>
      </c>
      <c r="I246" s="18">
        <v>335.36</v>
      </c>
      <c r="J246" s="19">
        <v>2.0826924801958525E-4</v>
      </c>
    </row>
    <row r="247" spans="1:10" ht="65.099999999999994" customHeight="1">
      <c r="A247" s="14" t="s">
        <v>538</v>
      </c>
      <c r="B247" s="15" t="s">
        <v>539</v>
      </c>
      <c r="C247" s="15" t="s">
        <v>44</v>
      </c>
      <c r="D247" s="15" t="s">
        <v>540</v>
      </c>
      <c r="E247" s="16" t="s">
        <v>46</v>
      </c>
      <c r="F247" s="20">
        <v>3</v>
      </c>
      <c r="G247" s="18">
        <v>538.91999999999996</v>
      </c>
      <c r="H247" s="18">
        <v>680.33</v>
      </c>
      <c r="I247" s="18">
        <v>2040.99</v>
      </c>
      <c r="J247" s="19">
        <v>1.2675198369378976E-3</v>
      </c>
    </row>
    <row r="248" spans="1:10" ht="24" customHeight="1">
      <c r="A248" s="14" t="s">
        <v>541</v>
      </c>
      <c r="B248" s="15" t="s">
        <v>542</v>
      </c>
      <c r="C248" s="15" t="s">
        <v>44</v>
      </c>
      <c r="D248" s="15" t="s">
        <v>543</v>
      </c>
      <c r="E248" s="16" t="s">
        <v>519</v>
      </c>
      <c r="F248" s="20">
        <v>3</v>
      </c>
      <c r="G248" s="18">
        <v>38.36</v>
      </c>
      <c r="H248" s="18">
        <v>48.42</v>
      </c>
      <c r="I248" s="18">
        <v>145.26</v>
      </c>
      <c r="J248" s="19">
        <v>9.0211089477948929E-5</v>
      </c>
    </row>
    <row r="249" spans="1:10" ht="24" customHeight="1">
      <c r="A249" s="7" t="s">
        <v>544</v>
      </c>
      <c r="B249" s="8" t="s">
        <v>11</v>
      </c>
      <c r="C249" s="8"/>
      <c r="D249" s="8" t="s">
        <v>545</v>
      </c>
      <c r="E249" s="9"/>
      <c r="F249" s="10">
        <v>1</v>
      </c>
      <c r="G249" s="11" t="s">
        <v>13</v>
      </c>
      <c r="H249" s="12">
        <v>8209.01</v>
      </c>
      <c r="I249" s="12">
        <v>8209.01</v>
      </c>
      <c r="J249" s="13">
        <v>5.0980568335080379E-3</v>
      </c>
    </row>
    <row r="250" spans="1:10" ht="39" customHeight="1">
      <c r="A250" s="14" t="s">
        <v>546</v>
      </c>
      <c r="B250" s="15" t="s">
        <v>547</v>
      </c>
      <c r="C250" s="15" t="s">
        <v>44</v>
      </c>
      <c r="D250" s="15" t="s">
        <v>548</v>
      </c>
      <c r="E250" s="16" t="s">
        <v>46</v>
      </c>
      <c r="F250" s="20">
        <v>3</v>
      </c>
      <c r="G250" s="18">
        <v>112.46</v>
      </c>
      <c r="H250" s="18">
        <v>141.96</v>
      </c>
      <c r="I250" s="18">
        <v>425.88</v>
      </c>
      <c r="J250" s="19">
        <v>2.6448505291800148E-4</v>
      </c>
    </row>
    <row r="251" spans="1:10" ht="39" customHeight="1">
      <c r="A251" s="14" t="s">
        <v>549</v>
      </c>
      <c r="B251" s="15" t="s">
        <v>550</v>
      </c>
      <c r="C251" s="15" t="s">
        <v>44</v>
      </c>
      <c r="D251" s="15" t="s">
        <v>551</v>
      </c>
      <c r="E251" s="16" t="s">
        <v>46</v>
      </c>
      <c r="F251" s="20">
        <v>2</v>
      </c>
      <c r="G251" s="18">
        <v>356.76</v>
      </c>
      <c r="H251" s="18">
        <v>450.37</v>
      </c>
      <c r="I251" s="18">
        <v>900.74</v>
      </c>
      <c r="J251" s="19">
        <v>5.5938824684268016E-4</v>
      </c>
    </row>
    <row r="252" spans="1:10" ht="39" customHeight="1">
      <c r="A252" s="14" t="s">
        <v>552</v>
      </c>
      <c r="B252" s="15" t="s">
        <v>553</v>
      </c>
      <c r="C252" s="15" t="s">
        <v>44</v>
      </c>
      <c r="D252" s="15" t="s">
        <v>554</v>
      </c>
      <c r="E252" s="16" t="s">
        <v>519</v>
      </c>
      <c r="F252" s="20">
        <v>2</v>
      </c>
      <c r="G252" s="18">
        <v>122.09</v>
      </c>
      <c r="H252" s="18">
        <v>154.12</v>
      </c>
      <c r="I252" s="18">
        <v>308.24</v>
      </c>
      <c r="J252" s="19">
        <v>1.9142686369739075E-4</v>
      </c>
    </row>
    <row r="253" spans="1:10" ht="39" customHeight="1">
      <c r="A253" s="14" t="s">
        <v>555</v>
      </c>
      <c r="B253" s="15" t="s">
        <v>556</v>
      </c>
      <c r="C253" s="15" t="s">
        <v>44</v>
      </c>
      <c r="D253" s="15" t="s">
        <v>557</v>
      </c>
      <c r="E253" s="16" t="s">
        <v>46</v>
      </c>
      <c r="F253" s="20">
        <v>2</v>
      </c>
      <c r="G253" s="18">
        <v>173.41</v>
      </c>
      <c r="H253" s="18">
        <v>218.91</v>
      </c>
      <c r="I253" s="18">
        <v>437.82</v>
      </c>
      <c r="J253" s="19">
        <v>2.7190017344923311E-4</v>
      </c>
    </row>
    <row r="254" spans="1:10" ht="51.95" customHeight="1">
      <c r="A254" s="14" t="s">
        <v>558</v>
      </c>
      <c r="B254" s="15" t="s">
        <v>559</v>
      </c>
      <c r="C254" s="15" t="s">
        <v>44</v>
      </c>
      <c r="D254" s="15" t="s">
        <v>560</v>
      </c>
      <c r="E254" s="16" t="s">
        <v>46</v>
      </c>
      <c r="F254" s="20">
        <v>7</v>
      </c>
      <c r="G254" s="18">
        <v>93.55</v>
      </c>
      <c r="H254" s="18">
        <v>118.09</v>
      </c>
      <c r="I254" s="18">
        <v>826.63</v>
      </c>
      <c r="J254" s="19">
        <v>5.1336357493568031E-4</v>
      </c>
    </row>
    <row r="255" spans="1:10" ht="51.95" customHeight="1">
      <c r="A255" s="14" t="s">
        <v>561</v>
      </c>
      <c r="B255" s="15" t="s">
        <v>562</v>
      </c>
      <c r="C255" s="15" t="s">
        <v>44</v>
      </c>
      <c r="D255" s="15" t="s">
        <v>563</v>
      </c>
      <c r="E255" s="16" t="s">
        <v>46</v>
      </c>
      <c r="F255" s="20">
        <v>16</v>
      </c>
      <c r="G255" s="18">
        <v>248.1</v>
      </c>
      <c r="H255" s="18">
        <v>313.2</v>
      </c>
      <c r="I255" s="18">
        <v>5011.2</v>
      </c>
      <c r="J255" s="19">
        <v>3.1121149083842606E-3</v>
      </c>
    </row>
    <row r="256" spans="1:10" ht="39" customHeight="1">
      <c r="A256" s="14" t="s">
        <v>564</v>
      </c>
      <c r="B256" s="15" t="s">
        <v>565</v>
      </c>
      <c r="C256" s="15" t="s">
        <v>44</v>
      </c>
      <c r="D256" s="15" t="s">
        <v>566</v>
      </c>
      <c r="E256" s="16" t="s">
        <v>46</v>
      </c>
      <c r="F256" s="20">
        <v>3</v>
      </c>
      <c r="G256" s="18">
        <v>58.95</v>
      </c>
      <c r="H256" s="18">
        <v>74.41</v>
      </c>
      <c r="I256" s="18">
        <v>223.23</v>
      </c>
      <c r="J256" s="19">
        <v>1.3863294440425816E-4</v>
      </c>
    </row>
    <row r="257" spans="1:10" ht="39" customHeight="1">
      <c r="A257" s="14" t="s">
        <v>567</v>
      </c>
      <c r="B257" s="15" t="s">
        <v>568</v>
      </c>
      <c r="C257" s="15" t="s">
        <v>44</v>
      </c>
      <c r="D257" s="15" t="s">
        <v>569</v>
      </c>
      <c r="E257" s="16" t="s">
        <v>46</v>
      </c>
      <c r="F257" s="20">
        <v>1</v>
      </c>
      <c r="G257" s="18">
        <v>59.63</v>
      </c>
      <c r="H257" s="18">
        <v>75.27</v>
      </c>
      <c r="I257" s="18">
        <v>75.27</v>
      </c>
      <c r="J257" s="19">
        <v>4.6745068876533228E-5</v>
      </c>
    </row>
    <row r="258" spans="1:10" ht="24" customHeight="1">
      <c r="A258" s="7" t="s">
        <v>570</v>
      </c>
      <c r="B258" s="8" t="s">
        <v>11</v>
      </c>
      <c r="C258" s="8"/>
      <c r="D258" s="8" t="s">
        <v>571</v>
      </c>
      <c r="E258" s="9"/>
      <c r="F258" s="10">
        <v>1</v>
      </c>
      <c r="G258" s="11" t="s">
        <v>13</v>
      </c>
      <c r="H258" s="12">
        <v>4153.97</v>
      </c>
      <c r="I258" s="12">
        <v>4153.97</v>
      </c>
      <c r="J258" s="13">
        <v>2.5797477582177857E-3</v>
      </c>
    </row>
    <row r="259" spans="1:10" ht="51.95" customHeight="1">
      <c r="A259" s="14" t="s">
        <v>572</v>
      </c>
      <c r="B259" s="15" t="s">
        <v>573</v>
      </c>
      <c r="C259" s="15" t="s">
        <v>44</v>
      </c>
      <c r="D259" s="15" t="s">
        <v>574</v>
      </c>
      <c r="E259" s="16" t="s">
        <v>46</v>
      </c>
      <c r="F259" s="20">
        <v>4</v>
      </c>
      <c r="G259" s="18">
        <v>163.55000000000001</v>
      </c>
      <c r="H259" s="18">
        <v>206.46</v>
      </c>
      <c r="I259" s="18">
        <v>825.84</v>
      </c>
      <c r="J259" s="19">
        <v>5.1287295975815331E-4</v>
      </c>
    </row>
    <row r="260" spans="1:10" ht="51.95" customHeight="1">
      <c r="A260" s="14" t="s">
        <v>575</v>
      </c>
      <c r="B260" s="15" t="s">
        <v>576</v>
      </c>
      <c r="C260" s="15" t="s">
        <v>44</v>
      </c>
      <c r="D260" s="15" t="s">
        <v>577</v>
      </c>
      <c r="E260" s="16" t="s">
        <v>46</v>
      </c>
      <c r="F260" s="20">
        <v>2</v>
      </c>
      <c r="G260" s="18">
        <v>129.74</v>
      </c>
      <c r="H260" s="18">
        <v>163.78</v>
      </c>
      <c r="I260" s="18">
        <v>327.56</v>
      </c>
      <c r="J260" s="19">
        <v>2.0342519943134348E-4</v>
      </c>
    </row>
    <row r="261" spans="1:10" ht="65.099999999999994" customHeight="1">
      <c r="A261" s="14" t="s">
        <v>578</v>
      </c>
      <c r="B261" s="15" t="s">
        <v>579</v>
      </c>
      <c r="C261" s="15" t="s">
        <v>44</v>
      </c>
      <c r="D261" s="15" t="s">
        <v>580</v>
      </c>
      <c r="E261" s="16" t="s">
        <v>46</v>
      </c>
      <c r="F261" s="20">
        <v>6</v>
      </c>
      <c r="G261" s="18">
        <v>97.75</v>
      </c>
      <c r="H261" s="18">
        <v>123.39</v>
      </c>
      <c r="I261" s="18">
        <v>740.34</v>
      </c>
      <c r="J261" s="19">
        <v>4.5977473484857986E-4</v>
      </c>
    </row>
    <row r="262" spans="1:10" ht="51.95" customHeight="1">
      <c r="A262" s="14" t="s">
        <v>581</v>
      </c>
      <c r="B262" s="15" t="s">
        <v>582</v>
      </c>
      <c r="C262" s="15" t="s">
        <v>18</v>
      </c>
      <c r="D262" s="15" t="s">
        <v>583</v>
      </c>
      <c r="E262" s="16" t="s">
        <v>71</v>
      </c>
      <c r="F262" s="20">
        <v>0.36</v>
      </c>
      <c r="G262" s="18">
        <v>285.60000000000002</v>
      </c>
      <c r="H262" s="18">
        <v>360.54</v>
      </c>
      <c r="I262" s="18">
        <v>129.79</v>
      </c>
      <c r="J262" s="19">
        <v>8.0603726444602729E-5</v>
      </c>
    </row>
    <row r="263" spans="1:10" ht="26.1" customHeight="1">
      <c r="A263" s="14" t="s">
        <v>584</v>
      </c>
      <c r="B263" s="15" t="s">
        <v>585</v>
      </c>
      <c r="C263" s="15" t="s">
        <v>44</v>
      </c>
      <c r="D263" s="15" t="s">
        <v>586</v>
      </c>
      <c r="E263" s="16" t="s">
        <v>519</v>
      </c>
      <c r="F263" s="20">
        <v>19</v>
      </c>
      <c r="G263" s="18">
        <v>46.06</v>
      </c>
      <c r="H263" s="18">
        <v>58.14</v>
      </c>
      <c r="I263" s="18">
        <v>1104.6600000000001</v>
      </c>
      <c r="J263" s="19">
        <v>6.8602906583168852E-4</v>
      </c>
    </row>
    <row r="264" spans="1:10" ht="26.1" customHeight="1">
      <c r="A264" s="14" t="s">
        <v>587</v>
      </c>
      <c r="B264" s="15" t="s">
        <v>588</v>
      </c>
      <c r="C264" s="15" t="s">
        <v>44</v>
      </c>
      <c r="D264" s="15" t="s">
        <v>589</v>
      </c>
      <c r="E264" s="16" t="s">
        <v>519</v>
      </c>
      <c r="F264" s="20">
        <v>17</v>
      </c>
      <c r="G264" s="18">
        <v>47.8</v>
      </c>
      <c r="H264" s="18">
        <v>60.34</v>
      </c>
      <c r="I264" s="18">
        <v>1025.78</v>
      </c>
      <c r="J264" s="19">
        <v>6.3704207190341767E-4</v>
      </c>
    </row>
    <row r="265" spans="1:10" ht="24" customHeight="1">
      <c r="A265" s="7" t="s">
        <v>590</v>
      </c>
      <c r="B265" s="8" t="s">
        <v>11</v>
      </c>
      <c r="C265" s="8"/>
      <c r="D265" s="8" t="s">
        <v>591</v>
      </c>
      <c r="E265" s="9"/>
      <c r="F265" s="10">
        <v>1</v>
      </c>
      <c r="G265" s="11" t="s">
        <v>13</v>
      </c>
      <c r="H265" s="12">
        <v>1705.61</v>
      </c>
      <c r="I265" s="12">
        <v>1705.61</v>
      </c>
      <c r="J265" s="13">
        <v>1.0592381682809065E-3</v>
      </c>
    </row>
    <row r="266" spans="1:10" ht="39" customHeight="1">
      <c r="A266" s="14" t="s">
        <v>592</v>
      </c>
      <c r="B266" s="15" t="s">
        <v>593</v>
      </c>
      <c r="C266" s="15" t="s">
        <v>44</v>
      </c>
      <c r="D266" s="15" t="s">
        <v>594</v>
      </c>
      <c r="E266" s="16" t="s">
        <v>46</v>
      </c>
      <c r="F266" s="20">
        <v>3</v>
      </c>
      <c r="G266" s="18">
        <v>175.31</v>
      </c>
      <c r="H266" s="18">
        <v>221.31</v>
      </c>
      <c r="I266" s="18">
        <v>663.93</v>
      </c>
      <c r="J266" s="19">
        <v>4.1232168963991901E-4</v>
      </c>
    </row>
    <row r="267" spans="1:10" ht="24" customHeight="1">
      <c r="A267" s="14" t="s">
        <v>595</v>
      </c>
      <c r="B267" s="15" t="s">
        <v>596</v>
      </c>
      <c r="C267" s="15" t="s">
        <v>44</v>
      </c>
      <c r="D267" s="15" t="s">
        <v>597</v>
      </c>
      <c r="E267" s="16" t="s">
        <v>519</v>
      </c>
      <c r="F267" s="20">
        <v>1</v>
      </c>
      <c r="G267" s="18">
        <v>825.16</v>
      </c>
      <c r="H267" s="18">
        <v>1041.68</v>
      </c>
      <c r="I267" s="18">
        <v>1041.68</v>
      </c>
      <c r="J267" s="19">
        <v>6.4691647864098751E-4</v>
      </c>
    </row>
    <row r="268" spans="1:10" ht="24" customHeight="1">
      <c r="A268" s="7" t="s">
        <v>598</v>
      </c>
      <c r="B268" s="8" t="s">
        <v>11</v>
      </c>
      <c r="C268" s="8"/>
      <c r="D268" s="8" t="s">
        <v>599</v>
      </c>
      <c r="E268" s="9"/>
      <c r="F268" s="10">
        <v>1</v>
      </c>
      <c r="G268" s="11" t="s">
        <v>13</v>
      </c>
      <c r="H268" s="12">
        <v>11174.48</v>
      </c>
      <c r="I268" s="12">
        <v>11174.48</v>
      </c>
      <c r="J268" s="13">
        <v>6.9397082138892389E-3</v>
      </c>
    </row>
    <row r="269" spans="1:10" ht="24" customHeight="1">
      <c r="A269" s="7" t="s">
        <v>600</v>
      </c>
      <c r="B269" s="8" t="s">
        <v>11</v>
      </c>
      <c r="C269" s="8"/>
      <c r="D269" s="8" t="s">
        <v>601</v>
      </c>
      <c r="E269" s="9"/>
      <c r="F269" s="10">
        <v>1</v>
      </c>
      <c r="G269" s="11" t="s">
        <v>13</v>
      </c>
      <c r="H269" s="12">
        <v>7339.14</v>
      </c>
      <c r="I269" s="12">
        <v>7339.14</v>
      </c>
      <c r="J269" s="13">
        <v>4.5578398405011298E-3</v>
      </c>
    </row>
    <row r="270" spans="1:10" ht="39" customHeight="1">
      <c r="A270" s="14" t="s">
        <v>602</v>
      </c>
      <c r="B270" s="15" t="s">
        <v>603</v>
      </c>
      <c r="C270" s="15" t="s">
        <v>44</v>
      </c>
      <c r="D270" s="15" t="s">
        <v>604</v>
      </c>
      <c r="E270" s="16" t="s">
        <v>71</v>
      </c>
      <c r="F270" s="20">
        <v>11.74</v>
      </c>
      <c r="G270" s="18">
        <v>495.2</v>
      </c>
      <c r="H270" s="18">
        <v>625.14</v>
      </c>
      <c r="I270" s="18">
        <v>7339.14</v>
      </c>
      <c r="J270" s="19">
        <v>4.5578398405011298E-3</v>
      </c>
    </row>
    <row r="271" spans="1:10" ht="24" customHeight="1">
      <c r="A271" s="7" t="s">
        <v>605</v>
      </c>
      <c r="B271" s="8" t="s">
        <v>11</v>
      </c>
      <c r="C271" s="8"/>
      <c r="D271" s="8" t="s">
        <v>606</v>
      </c>
      <c r="E271" s="9"/>
      <c r="F271" s="10">
        <v>1</v>
      </c>
      <c r="G271" s="11" t="s">
        <v>13</v>
      </c>
      <c r="H271" s="12">
        <v>3835.34</v>
      </c>
      <c r="I271" s="12">
        <v>3835.34</v>
      </c>
      <c r="J271" s="13">
        <v>2.3818683733881087E-3</v>
      </c>
    </row>
    <row r="272" spans="1:10" ht="51.95" customHeight="1">
      <c r="A272" s="14" t="s">
        <v>607</v>
      </c>
      <c r="B272" s="15" t="s">
        <v>608</v>
      </c>
      <c r="C272" s="15" t="s">
        <v>18</v>
      </c>
      <c r="D272" s="15" t="s">
        <v>609</v>
      </c>
      <c r="E272" s="16" t="s">
        <v>71</v>
      </c>
      <c r="F272" s="20">
        <v>5.87</v>
      </c>
      <c r="G272" s="18">
        <v>517.57000000000005</v>
      </c>
      <c r="H272" s="18">
        <v>653.38</v>
      </c>
      <c r="I272" s="18">
        <v>3835.34</v>
      </c>
      <c r="J272" s="19">
        <v>2.3818683733881087E-3</v>
      </c>
    </row>
    <row r="273" spans="1:10" ht="24" customHeight="1">
      <c r="A273" s="7" t="s">
        <v>610</v>
      </c>
      <c r="B273" s="8" t="s">
        <v>11</v>
      </c>
      <c r="C273" s="8"/>
      <c r="D273" s="8" t="s">
        <v>611</v>
      </c>
      <c r="E273" s="9"/>
      <c r="F273" s="10">
        <v>1</v>
      </c>
      <c r="G273" s="11" t="s">
        <v>13</v>
      </c>
      <c r="H273" s="12">
        <v>39328.949999999997</v>
      </c>
      <c r="I273" s="12">
        <v>39328.949999999997</v>
      </c>
      <c r="J273" s="13">
        <v>2.4424531374939967E-2</v>
      </c>
    </row>
    <row r="274" spans="1:10" ht="24" customHeight="1">
      <c r="A274" s="7" t="s">
        <v>612</v>
      </c>
      <c r="B274" s="8" t="s">
        <v>11</v>
      </c>
      <c r="C274" s="8"/>
      <c r="D274" s="8" t="s">
        <v>613</v>
      </c>
      <c r="E274" s="9"/>
      <c r="F274" s="10">
        <v>1</v>
      </c>
      <c r="G274" s="11" t="s">
        <v>13</v>
      </c>
      <c r="H274" s="12">
        <v>28234.31</v>
      </c>
      <c r="I274" s="12">
        <v>28234.31</v>
      </c>
      <c r="J274" s="13">
        <v>1.7534406345574478E-2</v>
      </c>
    </row>
    <row r="275" spans="1:10" ht="51.95" customHeight="1">
      <c r="A275" s="14" t="s">
        <v>614</v>
      </c>
      <c r="B275" s="15" t="s">
        <v>615</v>
      </c>
      <c r="C275" s="15" t="s">
        <v>44</v>
      </c>
      <c r="D275" s="15" t="s">
        <v>616</v>
      </c>
      <c r="E275" s="16" t="s">
        <v>71</v>
      </c>
      <c r="F275" s="20">
        <v>330.69</v>
      </c>
      <c r="G275" s="18">
        <v>67.64</v>
      </c>
      <c r="H275" s="18">
        <v>85.38</v>
      </c>
      <c r="I275" s="18">
        <v>28234.31</v>
      </c>
      <c r="J275" s="19">
        <v>1.7534406345574478E-2</v>
      </c>
    </row>
    <row r="276" spans="1:10" ht="24" customHeight="1">
      <c r="A276" s="7" t="s">
        <v>617</v>
      </c>
      <c r="B276" s="8" t="s">
        <v>11</v>
      </c>
      <c r="C276" s="8"/>
      <c r="D276" s="8" t="s">
        <v>618</v>
      </c>
      <c r="E276" s="9"/>
      <c r="F276" s="10">
        <v>1</v>
      </c>
      <c r="G276" s="11" t="s">
        <v>13</v>
      </c>
      <c r="H276" s="12">
        <v>11094.64</v>
      </c>
      <c r="I276" s="12">
        <v>11094.64</v>
      </c>
      <c r="J276" s="13">
        <v>6.8901250293654922E-3</v>
      </c>
    </row>
    <row r="277" spans="1:10" ht="39" customHeight="1">
      <c r="A277" s="14" t="s">
        <v>619</v>
      </c>
      <c r="B277" s="15" t="s">
        <v>492</v>
      </c>
      <c r="C277" s="15" t="s">
        <v>44</v>
      </c>
      <c r="D277" s="15" t="s">
        <v>493</v>
      </c>
      <c r="E277" s="16" t="s">
        <v>71</v>
      </c>
      <c r="F277" s="20">
        <v>330.69</v>
      </c>
      <c r="G277" s="18">
        <v>26.58</v>
      </c>
      <c r="H277" s="18">
        <v>33.549999999999997</v>
      </c>
      <c r="I277" s="18">
        <v>11094.64</v>
      </c>
      <c r="J277" s="19">
        <v>6.8901250293654922E-3</v>
      </c>
    </row>
    <row r="278" spans="1:10" ht="24" customHeight="1">
      <c r="A278" s="7" t="s">
        <v>620</v>
      </c>
      <c r="B278" s="8" t="s">
        <v>11</v>
      </c>
      <c r="C278" s="8"/>
      <c r="D278" s="8" t="s">
        <v>621</v>
      </c>
      <c r="E278" s="9"/>
      <c r="F278" s="10">
        <v>1</v>
      </c>
      <c r="G278" s="11" t="s">
        <v>13</v>
      </c>
      <c r="H278" s="12">
        <v>54546.39</v>
      </c>
      <c r="I278" s="12">
        <v>54546.39</v>
      </c>
      <c r="J278" s="13">
        <v>3.3875046599126386E-2</v>
      </c>
    </row>
    <row r="279" spans="1:10" ht="24" customHeight="1">
      <c r="A279" s="7" t="s">
        <v>622</v>
      </c>
      <c r="B279" s="8" t="s">
        <v>11</v>
      </c>
      <c r="C279" s="8"/>
      <c r="D279" s="8" t="s">
        <v>623</v>
      </c>
      <c r="E279" s="9"/>
      <c r="F279" s="10">
        <v>1</v>
      </c>
      <c r="G279" s="11" t="s">
        <v>13</v>
      </c>
      <c r="H279" s="12">
        <v>5707.13</v>
      </c>
      <c r="I279" s="12">
        <v>5707.13</v>
      </c>
      <c r="J279" s="13">
        <v>3.5443096178733769E-3</v>
      </c>
    </row>
    <row r="280" spans="1:10" ht="24" customHeight="1">
      <c r="A280" s="7" t="s">
        <v>624</v>
      </c>
      <c r="B280" s="8" t="s">
        <v>11</v>
      </c>
      <c r="C280" s="8"/>
      <c r="D280" s="8" t="s">
        <v>625</v>
      </c>
      <c r="E280" s="9"/>
      <c r="F280" s="10">
        <v>1</v>
      </c>
      <c r="G280" s="11" t="s">
        <v>13</v>
      </c>
      <c r="H280" s="12">
        <v>5707.13</v>
      </c>
      <c r="I280" s="12">
        <v>5707.13</v>
      </c>
      <c r="J280" s="13">
        <v>3.5443096178733769E-3</v>
      </c>
    </row>
    <row r="281" spans="1:10" ht="26.1" customHeight="1">
      <c r="A281" s="14" t="s">
        <v>626</v>
      </c>
      <c r="B281" s="15" t="s">
        <v>131</v>
      </c>
      <c r="C281" s="15" t="s">
        <v>44</v>
      </c>
      <c r="D281" s="15" t="s">
        <v>132</v>
      </c>
      <c r="E281" s="16" t="s">
        <v>93</v>
      </c>
      <c r="F281" s="20">
        <v>28.716000000000001</v>
      </c>
      <c r="G281" s="18">
        <v>48.2</v>
      </c>
      <c r="H281" s="18">
        <v>60.84</v>
      </c>
      <c r="I281" s="18">
        <v>1747.08</v>
      </c>
      <c r="J281" s="19">
        <v>1.0849923599417254E-3</v>
      </c>
    </row>
    <row r="282" spans="1:10" ht="26.1" customHeight="1">
      <c r="A282" s="14" t="s">
        <v>627</v>
      </c>
      <c r="B282" s="15" t="s">
        <v>134</v>
      </c>
      <c r="C282" s="15" t="s">
        <v>44</v>
      </c>
      <c r="D282" s="15" t="s">
        <v>135</v>
      </c>
      <c r="E282" s="16" t="s">
        <v>71</v>
      </c>
      <c r="F282" s="20">
        <v>71.790000000000006</v>
      </c>
      <c r="G282" s="18">
        <v>9.1999999999999993</v>
      </c>
      <c r="H282" s="18">
        <v>11.61</v>
      </c>
      <c r="I282" s="18">
        <v>833.48</v>
      </c>
      <c r="J282" s="19">
        <v>5.1761764324714907E-4</v>
      </c>
    </row>
    <row r="283" spans="1:10" ht="26.1" customHeight="1">
      <c r="A283" s="14" t="s">
        <v>628</v>
      </c>
      <c r="B283" s="15" t="s">
        <v>629</v>
      </c>
      <c r="C283" s="15" t="s">
        <v>44</v>
      </c>
      <c r="D283" s="15" t="s">
        <v>630</v>
      </c>
      <c r="E283" s="16" t="s">
        <v>93</v>
      </c>
      <c r="F283" s="20">
        <v>2.0592000000000001</v>
      </c>
      <c r="G283" s="18">
        <v>122.97</v>
      </c>
      <c r="H283" s="18">
        <v>155.22999999999999</v>
      </c>
      <c r="I283" s="18">
        <v>319.64</v>
      </c>
      <c r="J283" s="19">
        <v>1.985066270186672E-4</v>
      </c>
    </row>
    <row r="284" spans="1:10" ht="26.1" customHeight="1">
      <c r="A284" s="14" t="s">
        <v>631</v>
      </c>
      <c r="B284" s="15" t="s">
        <v>148</v>
      </c>
      <c r="C284" s="15" t="s">
        <v>44</v>
      </c>
      <c r="D284" s="15" t="s">
        <v>149</v>
      </c>
      <c r="E284" s="16" t="s">
        <v>93</v>
      </c>
      <c r="F284" s="20">
        <v>27.183450000000001</v>
      </c>
      <c r="G284" s="18">
        <v>30.95</v>
      </c>
      <c r="H284" s="18">
        <v>39.07</v>
      </c>
      <c r="I284" s="18">
        <v>1062.05</v>
      </c>
      <c r="J284" s="19">
        <v>6.5956689783874204E-4</v>
      </c>
    </row>
    <row r="285" spans="1:10" ht="39" customHeight="1">
      <c r="A285" s="14" t="s">
        <v>632</v>
      </c>
      <c r="B285" s="15" t="s">
        <v>633</v>
      </c>
      <c r="C285" s="15" t="s">
        <v>44</v>
      </c>
      <c r="D285" s="15" t="s">
        <v>634</v>
      </c>
      <c r="E285" s="16" t="s">
        <v>93</v>
      </c>
      <c r="F285" s="20">
        <v>7.1269666999999997</v>
      </c>
      <c r="G285" s="18">
        <v>28.01</v>
      </c>
      <c r="H285" s="18">
        <v>35.35</v>
      </c>
      <c r="I285" s="18">
        <v>251.93</v>
      </c>
      <c r="J285" s="19">
        <v>1.5645655908150678E-4</v>
      </c>
    </row>
    <row r="286" spans="1:10" ht="26.1" customHeight="1">
      <c r="A286" s="14" t="s">
        <v>635</v>
      </c>
      <c r="B286" s="15" t="s">
        <v>636</v>
      </c>
      <c r="C286" s="15" t="s">
        <v>44</v>
      </c>
      <c r="D286" s="15" t="s">
        <v>637</v>
      </c>
      <c r="E286" s="16" t="s">
        <v>93</v>
      </c>
      <c r="F286" s="20">
        <v>7.1269666999999997</v>
      </c>
      <c r="G286" s="18">
        <v>46.76</v>
      </c>
      <c r="H286" s="18">
        <v>59.02</v>
      </c>
      <c r="I286" s="18">
        <v>420.63</v>
      </c>
      <c r="J286" s="19">
        <v>2.6122463559899255E-4</v>
      </c>
    </row>
    <row r="287" spans="1:10" ht="26.1" customHeight="1">
      <c r="A287" s="14" t="s">
        <v>638</v>
      </c>
      <c r="B287" s="15" t="s">
        <v>107</v>
      </c>
      <c r="C287" s="15" t="s">
        <v>31</v>
      </c>
      <c r="D287" s="15" t="s">
        <v>108</v>
      </c>
      <c r="E287" s="16" t="s">
        <v>93</v>
      </c>
      <c r="F287" s="20">
        <v>7.1269666999999997</v>
      </c>
      <c r="G287" s="18">
        <v>1.1000000000000001</v>
      </c>
      <c r="H287" s="18">
        <v>1.38</v>
      </c>
      <c r="I287" s="18">
        <v>9.83</v>
      </c>
      <c r="J287" s="19">
        <v>6.1047432849252243E-6</v>
      </c>
    </row>
    <row r="288" spans="1:10" ht="26.1" customHeight="1">
      <c r="A288" s="14" t="s">
        <v>639</v>
      </c>
      <c r="B288" s="15" t="s">
        <v>640</v>
      </c>
      <c r="C288" s="15" t="s">
        <v>44</v>
      </c>
      <c r="D288" s="15" t="s">
        <v>641</v>
      </c>
      <c r="E288" s="16" t="s">
        <v>78</v>
      </c>
      <c r="F288" s="20">
        <v>239.3</v>
      </c>
      <c r="G288" s="18">
        <v>3.52</v>
      </c>
      <c r="H288" s="18">
        <v>4.4400000000000004</v>
      </c>
      <c r="I288" s="18">
        <v>1062.49</v>
      </c>
      <c r="J288" s="19">
        <v>6.598401518616685E-4</v>
      </c>
    </row>
    <row r="289" spans="1:10" ht="24" customHeight="1">
      <c r="A289" s="7" t="s">
        <v>642</v>
      </c>
      <c r="B289" s="8" t="s">
        <v>11</v>
      </c>
      <c r="C289" s="8"/>
      <c r="D289" s="8" t="s">
        <v>643</v>
      </c>
      <c r="E289" s="9"/>
      <c r="F289" s="10">
        <v>1</v>
      </c>
      <c r="G289" s="11" t="s">
        <v>13</v>
      </c>
      <c r="H289" s="12">
        <v>21777.54</v>
      </c>
      <c r="I289" s="12">
        <v>21777.54</v>
      </c>
      <c r="J289" s="13">
        <v>1.3524546396458847E-2</v>
      </c>
    </row>
    <row r="290" spans="1:10" ht="24" customHeight="1">
      <c r="A290" s="7" t="s">
        <v>644</v>
      </c>
      <c r="B290" s="8" t="s">
        <v>11</v>
      </c>
      <c r="C290" s="8"/>
      <c r="D290" s="8" t="s">
        <v>645</v>
      </c>
      <c r="E290" s="9"/>
      <c r="F290" s="10">
        <v>1</v>
      </c>
      <c r="G290" s="11" t="s">
        <v>13</v>
      </c>
      <c r="H290" s="12">
        <v>6508.34</v>
      </c>
      <c r="I290" s="12">
        <v>6508.34</v>
      </c>
      <c r="J290" s="13">
        <v>4.0418865626663508E-3</v>
      </c>
    </row>
    <row r="291" spans="1:10" ht="39" customHeight="1">
      <c r="A291" s="14" t="s">
        <v>646</v>
      </c>
      <c r="B291" s="15" t="s">
        <v>647</v>
      </c>
      <c r="C291" s="15" t="s">
        <v>18</v>
      </c>
      <c r="D291" s="15" t="s">
        <v>648</v>
      </c>
      <c r="E291" s="16" t="s">
        <v>28</v>
      </c>
      <c r="F291" s="20">
        <v>1</v>
      </c>
      <c r="G291" s="18">
        <v>253.33</v>
      </c>
      <c r="H291" s="18">
        <v>319.8</v>
      </c>
      <c r="I291" s="18">
        <v>319.8</v>
      </c>
      <c r="J291" s="19">
        <v>1.9860599211791319E-4</v>
      </c>
    </row>
    <row r="292" spans="1:10" ht="39" customHeight="1">
      <c r="A292" s="14" t="s">
        <v>649</v>
      </c>
      <c r="B292" s="15" t="s">
        <v>650</v>
      </c>
      <c r="C292" s="15" t="s">
        <v>18</v>
      </c>
      <c r="D292" s="15" t="s">
        <v>651</v>
      </c>
      <c r="E292" s="16" t="s">
        <v>28</v>
      </c>
      <c r="F292" s="20">
        <v>2</v>
      </c>
      <c r="G292" s="18">
        <v>629.91999999999996</v>
      </c>
      <c r="H292" s="18">
        <v>795.21</v>
      </c>
      <c r="I292" s="18">
        <v>1590.42</v>
      </c>
      <c r="J292" s="19">
        <v>9.8770150714249999E-4</v>
      </c>
    </row>
    <row r="293" spans="1:10" ht="78" customHeight="1">
      <c r="A293" s="14" t="s">
        <v>652</v>
      </c>
      <c r="B293" s="15" t="s">
        <v>653</v>
      </c>
      <c r="C293" s="15" t="s">
        <v>18</v>
      </c>
      <c r="D293" s="15" t="s">
        <v>654</v>
      </c>
      <c r="E293" s="16" t="s">
        <v>28</v>
      </c>
      <c r="F293" s="20">
        <v>3</v>
      </c>
      <c r="G293" s="18">
        <v>322.18</v>
      </c>
      <c r="H293" s="18">
        <v>406.72</v>
      </c>
      <c r="I293" s="18">
        <v>1220.1600000000001</v>
      </c>
      <c r="J293" s="19">
        <v>7.5775824684988415E-4</v>
      </c>
    </row>
    <row r="294" spans="1:10" ht="65.099999999999994" customHeight="1">
      <c r="A294" s="14" t="s">
        <v>655</v>
      </c>
      <c r="B294" s="15" t="s">
        <v>656</v>
      </c>
      <c r="C294" s="15" t="s">
        <v>44</v>
      </c>
      <c r="D294" s="15" t="s">
        <v>657</v>
      </c>
      <c r="E294" s="16" t="s">
        <v>46</v>
      </c>
      <c r="F294" s="20">
        <v>3</v>
      </c>
      <c r="G294" s="18">
        <v>356.4</v>
      </c>
      <c r="H294" s="18">
        <v>449.91</v>
      </c>
      <c r="I294" s="18">
        <v>1349.73</v>
      </c>
      <c r="J294" s="19">
        <v>8.3822534628302369E-4</v>
      </c>
    </row>
    <row r="295" spans="1:10" ht="65.099999999999994" customHeight="1">
      <c r="A295" s="14" t="s">
        <v>658</v>
      </c>
      <c r="B295" s="15" t="s">
        <v>659</v>
      </c>
      <c r="C295" s="15" t="s">
        <v>44</v>
      </c>
      <c r="D295" s="15" t="s">
        <v>660</v>
      </c>
      <c r="E295" s="16" t="s">
        <v>46</v>
      </c>
      <c r="F295" s="20">
        <v>1</v>
      </c>
      <c r="G295" s="18">
        <v>376.96</v>
      </c>
      <c r="H295" s="18">
        <v>475.87</v>
      </c>
      <c r="I295" s="18">
        <v>475.87</v>
      </c>
      <c r="J295" s="19">
        <v>2.9553043611366901E-4</v>
      </c>
    </row>
    <row r="296" spans="1:10" ht="65.099999999999994" customHeight="1">
      <c r="A296" s="14" t="s">
        <v>661</v>
      </c>
      <c r="B296" s="15" t="s">
        <v>662</v>
      </c>
      <c r="C296" s="15" t="s">
        <v>44</v>
      </c>
      <c r="D296" s="15" t="s">
        <v>663</v>
      </c>
      <c r="E296" s="16" t="s">
        <v>46</v>
      </c>
      <c r="F296" s="20">
        <v>1</v>
      </c>
      <c r="G296" s="18">
        <v>395.58</v>
      </c>
      <c r="H296" s="18">
        <v>499.38</v>
      </c>
      <c r="I296" s="18">
        <v>499.38</v>
      </c>
      <c r="J296" s="19">
        <v>3.1013089538412599E-4</v>
      </c>
    </row>
    <row r="297" spans="1:10" ht="65.099999999999994" customHeight="1">
      <c r="A297" s="14" t="s">
        <v>664</v>
      </c>
      <c r="B297" s="15" t="s">
        <v>665</v>
      </c>
      <c r="C297" s="15" t="s">
        <v>44</v>
      </c>
      <c r="D297" s="15" t="s">
        <v>666</v>
      </c>
      <c r="E297" s="16" t="s">
        <v>46</v>
      </c>
      <c r="F297" s="20">
        <v>1</v>
      </c>
      <c r="G297" s="18">
        <v>520.91999999999996</v>
      </c>
      <c r="H297" s="18">
        <v>657.6</v>
      </c>
      <c r="I297" s="18">
        <v>657.6</v>
      </c>
      <c r="J297" s="19">
        <v>4.0839055790099972E-4</v>
      </c>
    </row>
    <row r="298" spans="1:10" ht="78" customHeight="1">
      <c r="A298" s="14" t="s">
        <v>667</v>
      </c>
      <c r="B298" s="15" t="s">
        <v>668</v>
      </c>
      <c r="C298" s="15" t="s">
        <v>18</v>
      </c>
      <c r="D298" s="15" t="s">
        <v>669</v>
      </c>
      <c r="E298" s="16" t="s">
        <v>28</v>
      </c>
      <c r="F298" s="20">
        <v>1</v>
      </c>
      <c r="G298" s="18">
        <v>313.2</v>
      </c>
      <c r="H298" s="18">
        <v>395.38</v>
      </c>
      <c r="I298" s="18">
        <v>395.38</v>
      </c>
      <c r="J298" s="19">
        <v>2.4554358087423552E-4</v>
      </c>
    </row>
    <row r="299" spans="1:10" ht="24" customHeight="1">
      <c r="A299" s="7" t="s">
        <v>670</v>
      </c>
      <c r="B299" s="8" t="s">
        <v>11</v>
      </c>
      <c r="C299" s="8"/>
      <c r="D299" s="8" t="s">
        <v>671</v>
      </c>
      <c r="E299" s="9"/>
      <c r="F299" s="10">
        <v>1</v>
      </c>
      <c r="G299" s="11" t="s">
        <v>13</v>
      </c>
      <c r="H299" s="12">
        <v>4424.3500000000004</v>
      </c>
      <c r="I299" s="12">
        <v>4424.3500000000004</v>
      </c>
      <c r="J299" s="13">
        <v>2.747662355306095E-3</v>
      </c>
    </row>
    <row r="300" spans="1:10" ht="39" customHeight="1">
      <c r="A300" s="14" t="s">
        <v>672</v>
      </c>
      <c r="B300" s="15" t="s">
        <v>673</v>
      </c>
      <c r="C300" s="15" t="s">
        <v>18</v>
      </c>
      <c r="D300" s="15" t="s">
        <v>674</v>
      </c>
      <c r="E300" s="16" t="s">
        <v>28</v>
      </c>
      <c r="F300" s="20">
        <v>25</v>
      </c>
      <c r="G300" s="18">
        <v>66.53</v>
      </c>
      <c r="H300" s="18">
        <v>83.98</v>
      </c>
      <c r="I300" s="18">
        <v>2099.5</v>
      </c>
      <c r="J300" s="19">
        <v>1.3038564116684137E-3</v>
      </c>
    </row>
    <row r="301" spans="1:10" ht="39" customHeight="1">
      <c r="A301" s="14" t="s">
        <v>675</v>
      </c>
      <c r="B301" s="15" t="s">
        <v>676</v>
      </c>
      <c r="C301" s="15" t="s">
        <v>18</v>
      </c>
      <c r="D301" s="15" t="s">
        <v>677</v>
      </c>
      <c r="E301" s="16" t="s">
        <v>28</v>
      </c>
      <c r="F301" s="20">
        <v>1</v>
      </c>
      <c r="G301" s="18">
        <v>85.04</v>
      </c>
      <c r="H301" s="18">
        <v>107.35</v>
      </c>
      <c r="I301" s="18">
        <v>107.35</v>
      </c>
      <c r="J301" s="19">
        <v>6.666777127535328E-5</v>
      </c>
    </row>
    <row r="302" spans="1:10" ht="26.1" customHeight="1">
      <c r="A302" s="14" t="s">
        <v>678</v>
      </c>
      <c r="B302" s="15" t="s">
        <v>679</v>
      </c>
      <c r="C302" s="15" t="s">
        <v>44</v>
      </c>
      <c r="D302" s="15" t="s">
        <v>680</v>
      </c>
      <c r="E302" s="16" t="s">
        <v>46</v>
      </c>
      <c r="F302" s="20">
        <v>3</v>
      </c>
      <c r="G302" s="18">
        <v>21.92</v>
      </c>
      <c r="H302" s="18">
        <v>27.67</v>
      </c>
      <c r="I302" s="18">
        <v>83.01</v>
      </c>
      <c r="J302" s="19">
        <v>5.1551855552557763E-5</v>
      </c>
    </row>
    <row r="303" spans="1:10" ht="26.1" customHeight="1">
      <c r="A303" s="14" t="s">
        <v>681</v>
      </c>
      <c r="B303" s="15" t="s">
        <v>682</v>
      </c>
      <c r="C303" s="15" t="s">
        <v>18</v>
      </c>
      <c r="D303" s="15" t="s">
        <v>683</v>
      </c>
      <c r="E303" s="16" t="s">
        <v>28</v>
      </c>
      <c r="F303" s="20">
        <v>28</v>
      </c>
      <c r="G303" s="18">
        <v>56.13</v>
      </c>
      <c r="H303" s="18">
        <v>70.849999999999994</v>
      </c>
      <c r="I303" s="18">
        <v>1983.8</v>
      </c>
      <c r="J303" s="19">
        <v>1.2320030242761607E-3</v>
      </c>
    </row>
    <row r="304" spans="1:10" ht="26.1" customHeight="1">
      <c r="A304" s="14" t="s">
        <v>684</v>
      </c>
      <c r="B304" s="15" t="s">
        <v>685</v>
      </c>
      <c r="C304" s="15" t="s">
        <v>18</v>
      </c>
      <c r="D304" s="15" t="s">
        <v>686</v>
      </c>
      <c r="E304" s="16" t="s">
        <v>28</v>
      </c>
      <c r="F304" s="20">
        <v>1</v>
      </c>
      <c r="G304" s="18">
        <v>62.54</v>
      </c>
      <c r="H304" s="18">
        <v>78.95</v>
      </c>
      <c r="I304" s="18">
        <v>78.95</v>
      </c>
      <c r="J304" s="19">
        <v>4.9030466159190889E-5</v>
      </c>
    </row>
    <row r="305" spans="1:10" ht="26.1" customHeight="1">
      <c r="A305" s="14" t="s">
        <v>687</v>
      </c>
      <c r="B305" s="15" t="s">
        <v>688</v>
      </c>
      <c r="C305" s="15" t="s">
        <v>18</v>
      </c>
      <c r="D305" s="15" t="s">
        <v>689</v>
      </c>
      <c r="E305" s="16" t="s">
        <v>28</v>
      </c>
      <c r="F305" s="20">
        <v>2</v>
      </c>
      <c r="G305" s="18">
        <v>28.42</v>
      </c>
      <c r="H305" s="18">
        <v>35.869999999999997</v>
      </c>
      <c r="I305" s="18">
        <v>71.739999999999995</v>
      </c>
      <c r="J305" s="19">
        <v>4.4552826374418672E-5</v>
      </c>
    </row>
    <row r="306" spans="1:10" ht="24" customHeight="1">
      <c r="A306" s="7" t="s">
        <v>690</v>
      </c>
      <c r="B306" s="8" t="s">
        <v>11</v>
      </c>
      <c r="C306" s="8"/>
      <c r="D306" s="8" t="s">
        <v>691</v>
      </c>
      <c r="E306" s="9"/>
      <c r="F306" s="10">
        <v>1</v>
      </c>
      <c r="G306" s="11" t="s">
        <v>13</v>
      </c>
      <c r="H306" s="12">
        <v>3354.8</v>
      </c>
      <c r="I306" s="12">
        <v>3354.8</v>
      </c>
      <c r="J306" s="13">
        <v>2.0834377184401976E-3</v>
      </c>
    </row>
    <row r="307" spans="1:10" ht="39" customHeight="1">
      <c r="A307" s="14" t="s">
        <v>692</v>
      </c>
      <c r="B307" s="15" t="s">
        <v>693</v>
      </c>
      <c r="C307" s="15" t="s">
        <v>18</v>
      </c>
      <c r="D307" s="15" t="s">
        <v>694</v>
      </c>
      <c r="E307" s="16" t="s">
        <v>28</v>
      </c>
      <c r="F307" s="20">
        <v>3</v>
      </c>
      <c r="G307" s="18">
        <v>10.93</v>
      </c>
      <c r="H307" s="18">
        <v>13.79</v>
      </c>
      <c r="I307" s="18">
        <v>41.37</v>
      </c>
      <c r="J307" s="19">
        <v>2.5692088473790083E-5</v>
      </c>
    </row>
    <row r="308" spans="1:10" ht="39" customHeight="1">
      <c r="A308" s="14" t="s">
        <v>695</v>
      </c>
      <c r="B308" s="15" t="s">
        <v>696</v>
      </c>
      <c r="C308" s="15" t="s">
        <v>18</v>
      </c>
      <c r="D308" s="15" t="s">
        <v>697</v>
      </c>
      <c r="E308" s="16" t="s">
        <v>28</v>
      </c>
      <c r="F308" s="20">
        <v>1</v>
      </c>
      <c r="G308" s="18">
        <v>12.14</v>
      </c>
      <c r="H308" s="18">
        <v>15.32</v>
      </c>
      <c r="I308" s="18">
        <v>15.32</v>
      </c>
      <c r="J308" s="19">
        <v>9.514208252803095E-6</v>
      </c>
    </row>
    <row r="309" spans="1:10" ht="39" customHeight="1">
      <c r="A309" s="14" t="s">
        <v>698</v>
      </c>
      <c r="B309" s="15" t="s">
        <v>699</v>
      </c>
      <c r="C309" s="15" t="s">
        <v>18</v>
      </c>
      <c r="D309" s="15" t="s">
        <v>700</v>
      </c>
      <c r="E309" s="16" t="s">
        <v>28</v>
      </c>
      <c r="F309" s="20">
        <v>1</v>
      </c>
      <c r="G309" s="18">
        <v>13.72</v>
      </c>
      <c r="H309" s="18">
        <v>17.32</v>
      </c>
      <c r="I309" s="18">
        <v>17.32</v>
      </c>
      <c r="J309" s="19">
        <v>1.0756271993377912E-5</v>
      </c>
    </row>
    <row r="310" spans="1:10" ht="51.95" customHeight="1">
      <c r="A310" s="14" t="s">
        <v>701</v>
      </c>
      <c r="B310" s="15" t="s">
        <v>702</v>
      </c>
      <c r="C310" s="15" t="s">
        <v>31</v>
      </c>
      <c r="D310" s="15" t="s">
        <v>703</v>
      </c>
      <c r="E310" s="16" t="s">
        <v>704</v>
      </c>
      <c r="F310" s="20">
        <v>17</v>
      </c>
      <c r="G310" s="18">
        <v>7.75</v>
      </c>
      <c r="H310" s="18">
        <v>9.7799999999999994</v>
      </c>
      <c r="I310" s="18">
        <v>166.26</v>
      </c>
      <c r="J310" s="19">
        <v>1.0325275875398451E-4</v>
      </c>
    </row>
    <row r="311" spans="1:10" ht="26.1" customHeight="1">
      <c r="A311" s="14" t="s">
        <v>705</v>
      </c>
      <c r="B311" s="15" t="s">
        <v>706</v>
      </c>
      <c r="C311" s="15" t="s">
        <v>44</v>
      </c>
      <c r="D311" s="15" t="s">
        <v>707</v>
      </c>
      <c r="E311" s="16" t="s">
        <v>519</v>
      </c>
      <c r="F311" s="20">
        <v>1</v>
      </c>
      <c r="G311" s="18">
        <v>5.74</v>
      </c>
      <c r="H311" s="18">
        <v>7.24</v>
      </c>
      <c r="I311" s="18">
        <v>7.24</v>
      </c>
      <c r="J311" s="19">
        <v>4.4962707408808361E-6</v>
      </c>
    </row>
    <row r="312" spans="1:10" ht="39" customHeight="1">
      <c r="A312" s="14" t="s">
        <v>708</v>
      </c>
      <c r="B312" s="15" t="s">
        <v>709</v>
      </c>
      <c r="C312" s="15" t="s">
        <v>44</v>
      </c>
      <c r="D312" s="15" t="s">
        <v>710</v>
      </c>
      <c r="E312" s="16" t="s">
        <v>78</v>
      </c>
      <c r="F312" s="20">
        <v>13</v>
      </c>
      <c r="G312" s="18">
        <v>15.42</v>
      </c>
      <c r="H312" s="18">
        <v>19.46</v>
      </c>
      <c r="I312" s="18">
        <v>252.98</v>
      </c>
      <c r="J312" s="19">
        <v>1.5710864254530856E-4</v>
      </c>
    </row>
    <row r="313" spans="1:10" ht="39" customHeight="1">
      <c r="A313" s="14" t="s">
        <v>711</v>
      </c>
      <c r="B313" s="15" t="s">
        <v>712</v>
      </c>
      <c r="C313" s="15" t="s">
        <v>44</v>
      </c>
      <c r="D313" s="15" t="s">
        <v>713</v>
      </c>
      <c r="E313" s="16" t="s">
        <v>78</v>
      </c>
      <c r="F313" s="20">
        <v>101</v>
      </c>
      <c r="G313" s="18">
        <v>20.78</v>
      </c>
      <c r="H313" s="18">
        <v>26.23</v>
      </c>
      <c r="I313" s="18">
        <v>2649.23</v>
      </c>
      <c r="J313" s="19">
        <v>1.6452562617215107E-3</v>
      </c>
    </row>
    <row r="314" spans="1:10" ht="39" customHeight="1">
      <c r="A314" s="14" t="s">
        <v>714</v>
      </c>
      <c r="B314" s="15" t="s">
        <v>715</v>
      </c>
      <c r="C314" s="15" t="s">
        <v>44</v>
      </c>
      <c r="D314" s="15" t="s">
        <v>716</v>
      </c>
      <c r="E314" s="16" t="s">
        <v>78</v>
      </c>
      <c r="F314" s="20">
        <v>6</v>
      </c>
      <c r="G314" s="18">
        <v>27.08</v>
      </c>
      <c r="H314" s="18">
        <v>34.18</v>
      </c>
      <c r="I314" s="18">
        <v>205.08</v>
      </c>
      <c r="J314" s="19">
        <v>1.273612159585417E-4</v>
      </c>
    </row>
    <row r="315" spans="1:10" ht="24" customHeight="1">
      <c r="A315" s="7" t="s">
        <v>717</v>
      </c>
      <c r="B315" s="8" t="s">
        <v>11</v>
      </c>
      <c r="C315" s="8"/>
      <c r="D315" s="8" t="s">
        <v>718</v>
      </c>
      <c r="E315" s="9"/>
      <c r="F315" s="10">
        <v>1</v>
      </c>
      <c r="G315" s="11" t="s">
        <v>13</v>
      </c>
      <c r="H315" s="12">
        <v>6895.69</v>
      </c>
      <c r="I315" s="12">
        <v>6895.69</v>
      </c>
      <c r="J315" s="13">
        <v>4.2824432576221792E-3</v>
      </c>
    </row>
    <row r="316" spans="1:10" ht="39" customHeight="1">
      <c r="A316" s="14" t="s">
        <v>719</v>
      </c>
      <c r="B316" s="15" t="s">
        <v>709</v>
      </c>
      <c r="C316" s="15" t="s">
        <v>44</v>
      </c>
      <c r="D316" s="15" t="s">
        <v>710</v>
      </c>
      <c r="E316" s="16" t="s">
        <v>78</v>
      </c>
      <c r="F316" s="20">
        <v>21</v>
      </c>
      <c r="G316" s="18">
        <v>15.42</v>
      </c>
      <c r="H316" s="18">
        <v>19.46</v>
      </c>
      <c r="I316" s="18">
        <v>408.66</v>
      </c>
      <c r="J316" s="19">
        <v>2.5379088411165226E-4</v>
      </c>
    </row>
    <row r="317" spans="1:10" ht="39" customHeight="1">
      <c r="A317" s="14" t="s">
        <v>720</v>
      </c>
      <c r="B317" s="15" t="s">
        <v>712</v>
      </c>
      <c r="C317" s="15" t="s">
        <v>44</v>
      </c>
      <c r="D317" s="15" t="s">
        <v>713</v>
      </c>
      <c r="E317" s="16" t="s">
        <v>78</v>
      </c>
      <c r="F317" s="20">
        <v>70</v>
      </c>
      <c r="G317" s="18">
        <v>20.78</v>
      </c>
      <c r="H317" s="18">
        <v>26.23</v>
      </c>
      <c r="I317" s="18">
        <v>1836.1</v>
      </c>
      <c r="J317" s="19">
        <v>1.1402766170347104E-3</v>
      </c>
    </row>
    <row r="318" spans="1:10" ht="39" customHeight="1">
      <c r="A318" s="14" t="s">
        <v>721</v>
      </c>
      <c r="B318" s="15" t="s">
        <v>715</v>
      </c>
      <c r="C318" s="15" t="s">
        <v>44</v>
      </c>
      <c r="D318" s="15" t="s">
        <v>716</v>
      </c>
      <c r="E318" s="16" t="s">
        <v>78</v>
      </c>
      <c r="F318" s="20">
        <v>11</v>
      </c>
      <c r="G318" s="18">
        <v>27.08</v>
      </c>
      <c r="H318" s="18">
        <v>34.18</v>
      </c>
      <c r="I318" s="18">
        <v>375.98</v>
      </c>
      <c r="J318" s="19">
        <v>2.3349556259065978E-4</v>
      </c>
    </row>
    <row r="319" spans="1:10" ht="39" customHeight="1">
      <c r="A319" s="14" t="s">
        <v>722</v>
      </c>
      <c r="B319" s="15" t="s">
        <v>723</v>
      </c>
      <c r="C319" s="15" t="s">
        <v>44</v>
      </c>
      <c r="D319" s="15" t="s">
        <v>724</v>
      </c>
      <c r="E319" s="16" t="s">
        <v>78</v>
      </c>
      <c r="F319" s="20">
        <v>79</v>
      </c>
      <c r="G319" s="18">
        <v>29.73</v>
      </c>
      <c r="H319" s="18">
        <v>37.53</v>
      </c>
      <c r="I319" s="18">
        <v>2964.87</v>
      </c>
      <c r="J319" s="19">
        <v>1.8412787612590283E-3</v>
      </c>
    </row>
    <row r="320" spans="1:10" ht="39" customHeight="1">
      <c r="A320" s="14" t="s">
        <v>725</v>
      </c>
      <c r="B320" s="15" t="s">
        <v>726</v>
      </c>
      <c r="C320" s="15" t="s">
        <v>44</v>
      </c>
      <c r="D320" s="15" t="s">
        <v>727</v>
      </c>
      <c r="E320" s="16" t="s">
        <v>78</v>
      </c>
      <c r="F320" s="20">
        <v>10.5</v>
      </c>
      <c r="G320" s="18">
        <v>98.84</v>
      </c>
      <c r="H320" s="18">
        <v>124.77</v>
      </c>
      <c r="I320" s="18">
        <v>1310.08</v>
      </c>
      <c r="J320" s="19">
        <v>8.1360143262612791E-4</v>
      </c>
    </row>
    <row r="321" spans="1:10" ht="24" customHeight="1">
      <c r="A321" s="7" t="s">
        <v>728</v>
      </c>
      <c r="B321" s="8" t="s">
        <v>11</v>
      </c>
      <c r="C321" s="8"/>
      <c r="D321" s="8" t="s">
        <v>729</v>
      </c>
      <c r="E321" s="9"/>
      <c r="F321" s="10">
        <v>1</v>
      </c>
      <c r="G321" s="11" t="s">
        <v>13</v>
      </c>
      <c r="H321" s="12">
        <v>235.96</v>
      </c>
      <c r="I321" s="12">
        <v>235.96</v>
      </c>
      <c r="J321" s="13">
        <v>1.4653868011301686E-4</v>
      </c>
    </row>
    <row r="322" spans="1:10" ht="26.1" customHeight="1">
      <c r="A322" s="14" t="s">
        <v>730</v>
      </c>
      <c r="B322" s="15" t="s">
        <v>731</v>
      </c>
      <c r="C322" s="15" t="s">
        <v>18</v>
      </c>
      <c r="D322" s="15" t="s">
        <v>732</v>
      </c>
      <c r="E322" s="16" t="s">
        <v>28</v>
      </c>
      <c r="F322" s="20">
        <v>1</v>
      </c>
      <c r="G322" s="18">
        <v>8.1</v>
      </c>
      <c r="H322" s="18">
        <v>10.220000000000001</v>
      </c>
      <c r="I322" s="18">
        <v>10.220000000000001</v>
      </c>
      <c r="J322" s="19">
        <v>6.3469457143373128E-6</v>
      </c>
    </row>
    <row r="323" spans="1:10" ht="39" customHeight="1">
      <c r="A323" s="14" t="s">
        <v>733</v>
      </c>
      <c r="B323" s="15" t="s">
        <v>734</v>
      </c>
      <c r="C323" s="15" t="s">
        <v>44</v>
      </c>
      <c r="D323" s="15" t="s">
        <v>735</v>
      </c>
      <c r="E323" s="16" t="s">
        <v>78</v>
      </c>
      <c r="F323" s="20">
        <v>1</v>
      </c>
      <c r="G323" s="18">
        <v>24.29</v>
      </c>
      <c r="H323" s="18">
        <v>30.66</v>
      </c>
      <c r="I323" s="18">
        <v>30.66</v>
      </c>
      <c r="J323" s="19">
        <v>1.9040837143011939E-5</v>
      </c>
    </row>
    <row r="324" spans="1:10" ht="39" customHeight="1">
      <c r="A324" s="14" t="s">
        <v>736</v>
      </c>
      <c r="B324" s="15" t="s">
        <v>737</v>
      </c>
      <c r="C324" s="15" t="s">
        <v>44</v>
      </c>
      <c r="D324" s="15" t="s">
        <v>738</v>
      </c>
      <c r="E324" s="16" t="s">
        <v>78</v>
      </c>
      <c r="F324" s="20">
        <v>4</v>
      </c>
      <c r="G324" s="18">
        <v>36.25</v>
      </c>
      <c r="H324" s="18">
        <v>45.76</v>
      </c>
      <c r="I324" s="18">
        <v>183.04</v>
      </c>
      <c r="J324" s="19">
        <v>1.1367367353740722E-4</v>
      </c>
    </row>
    <row r="325" spans="1:10" ht="39" customHeight="1">
      <c r="A325" s="14" t="s">
        <v>739</v>
      </c>
      <c r="B325" s="15" t="s">
        <v>740</v>
      </c>
      <c r="C325" s="15" t="s">
        <v>44</v>
      </c>
      <c r="D325" s="15" t="s">
        <v>741</v>
      </c>
      <c r="E325" s="16" t="s">
        <v>78</v>
      </c>
      <c r="F325" s="20">
        <v>0.2</v>
      </c>
      <c r="G325" s="18">
        <v>47.7</v>
      </c>
      <c r="H325" s="18">
        <v>60.21</v>
      </c>
      <c r="I325" s="18">
        <v>12.04</v>
      </c>
      <c r="J325" s="19">
        <v>7.4772237182603966E-6</v>
      </c>
    </row>
    <row r="326" spans="1:10" ht="24" customHeight="1">
      <c r="A326" s="7" t="s">
        <v>742</v>
      </c>
      <c r="B326" s="8" t="s">
        <v>11</v>
      </c>
      <c r="C326" s="8"/>
      <c r="D326" s="8" t="s">
        <v>743</v>
      </c>
      <c r="E326" s="9"/>
      <c r="F326" s="10">
        <v>1</v>
      </c>
      <c r="G326" s="11" t="s">
        <v>13</v>
      </c>
      <c r="H326" s="12">
        <v>320.32</v>
      </c>
      <c r="I326" s="12">
        <v>320.32</v>
      </c>
      <c r="J326" s="13">
        <v>1.9892892869046263E-4</v>
      </c>
    </row>
    <row r="327" spans="1:10" ht="39" customHeight="1">
      <c r="A327" s="14" t="s">
        <v>744</v>
      </c>
      <c r="B327" s="15" t="s">
        <v>734</v>
      </c>
      <c r="C327" s="15" t="s">
        <v>44</v>
      </c>
      <c r="D327" s="15" t="s">
        <v>735</v>
      </c>
      <c r="E327" s="16" t="s">
        <v>78</v>
      </c>
      <c r="F327" s="20">
        <v>10</v>
      </c>
      <c r="G327" s="18">
        <v>24.29</v>
      </c>
      <c r="H327" s="18">
        <v>30.66</v>
      </c>
      <c r="I327" s="18">
        <v>306.60000000000002</v>
      </c>
      <c r="J327" s="19">
        <v>1.9040837143011939E-4</v>
      </c>
    </row>
    <row r="328" spans="1:10" ht="39" customHeight="1">
      <c r="A328" s="14" t="s">
        <v>745</v>
      </c>
      <c r="B328" s="15" t="s">
        <v>737</v>
      </c>
      <c r="C328" s="15" t="s">
        <v>44</v>
      </c>
      <c r="D328" s="15" t="s">
        <v>738</v>
      </c>
      <c r="E328" s="16" t="s">
        <v>78</v>
      </c>
      <c r="F328" s="20">
        <v>0.3</v>
      </c>
      <c r="G328" s="18">
        <v>36.25</v>
      </c>
      <c r="H328" s="18">
        <v>45.76</v>
      </c>
      <c r="I328" s="18">
        <v>13.72</v>
      </c>
      <c r="J328" s="19">
        <v>8.5205572603432421E-6</v>
      </c>
    </row>
    <row r="329" spans="1:10" ht="24" customHeight="1">
      <c r="A329" s="7" t="s">
        <v>746</v>
      </c>
      <c r="B329" s="8" t="s">
        <v>11</v>
      </c>
      <c r="C329" s="8"/>
      <c r="D329" s="8" t="s">
        <v>571</v>
      </c>
      <c r="E329" s="9"/>
      <c r="F329" s="10">
        <v>1</v>
      </c>
      <c r="G329" s="11" t="s">
        <v>13</v>
      </c>
      <c r="H329" s="12">
        <v>38.08</v>
      </c>
      <c r="I329" s="12">
        <v>38.08</v>
      </c>
      <c r="J329" s="13">
        <v>2.364889362054451E-5</v>
      </c>
    </row>
    <row r="330" spans="1:10" ht="24" customHeight="1">
      <c r="A330" s="14" t="s">
        <v>747</v>
      </c>
      <c r="B330" s="15" t="s">
        <v>748</v>
      </c>
      <c r="C330" s="15" t="s">
        <v>44</v>
      </c>
      <c r="D330" s="15" t="s">
        <v>749</v>
      </c>
      <c r="E330" s="16" t="s">
        <v>46</v>
      </c>
      <c r="F330" s="20">
        <v>1</v>
      </c>
      <c r="G330" s="18">
        <v>30.17</v>
      </c>
      <c r="H330" s="18">
        <v>38.08</v>
      </c>
      <c r="I330" s="18">
        <v>38.08</v>
      </c>
      <c r="J330" s="19">
        <v>2.364889362054451E-5</v>
      </c>
    </row>
    <row r="331" spans="1:10" ht="24" customHeight="1">
      <c r="A331" s="7" t="s">
        <v>750</v>
      </c>
      <c r="B331" s="8" t="s">
        <v>11</v>
      </c>
      <c r="C331" s="8"/>
      <c r="D331" s="8" t="s">
        <v>751</v>
      </c>
      <c r="E331" s="9"/>
      <c r="F331" s="10">
        <v>1</v>
      </c>
      <c r="G331" s="11" t="s">
        <v>13</v>
      </c>
      <c r="H331" s="12">
        <v>27061.72</v>
      </c>
      <c r="I331" s="12">
        <v>27061.72</v>
      </c>
      <c r="J331" s="13">
        <v>1.6806190584794163E-2</v>
      </c>
    </row>
    <row r="332" spans="1:10" ht="24" customHeight="1">
      <c r="A332" s="7" t="s">
        <v>752</v>
      </c>
      <c r="B332" s="8" t="s">
        <v>11</v>
      </c>
      <c r="C332" s="8"/>
      <c r="D332" s="8" t="s">
        <v>753</v>
      </c>
      <c r="E332" s="9"/>
      <c r="F332" s="10">
        <v>1</v>
      </c>
      <c r="G332" s="11" t="s">
        <v>13</v>
      </c>
      <c r="H332" s="12">
        <v>534.54</v>
      </c>
      <c r="I332" s="12">
        <v>534.54</v>
      </c>
      <c r="J332" s="13">
        <v>3.3196637594343122E-4</v>
      </c>
    </row>
    <row r="333" spans="1:10" ht="39" customHeight="1">
      <c r="A333" s="14" t="s">
        <v>754</v>
      </c>
      <c r="B333" s="15" t="s">
        <v>755</v>
      </c>
      <c r="C333" s="15" t="s">
        <v>44</v>
      </c>
      <c r="D333" s="15" t="s">
        <v>756</v>
      </c>
      <c r="E333" s="16" t="s">
        <v>46</v>
      </c>
      <c r="F333" s="20">
        <v>1</v>
      </c>
      <c r="G333" s="18">
        <v>281.39</v>
      </c>
      <c r="H333" s="18">
        <v>355.22</v>
      </c>
      <c r="I333" s="18">
        <v>355.22</v>
      </c>
      <c r="J333" s="19">
        <v>2.2060294096349319E-4</v>
      </c>
    </row>
    <row r="334" spans="1:10" ht="26.1" customHeight="1">
      <c r="A334" s="14" t="s">
        <v>757</v>
      </c>
      <c r="B334" s="15" t="s">
        <v>758</v>
      </c>
      <c r="C334" s="15" t="s">
        <v>31</v>
      </c>
      <c r="D334" s="15" t="s">
        <v>759</v>
      </c>
      <c r="E334" s="16" t="s">
        <v>704</v>
      </c>
      <c r="F334" s="20">
        <v>1</v>
      </c>
      <c r="G334" s="18">
        <v>142.05000000000001</v>
      </c>
      <c r="H334" s="18">
        <v>179.32</v>
      </c>
      <c r="I334" s="18">
        <v>179.32</v>
      </c>
      <c r="J334" s="19">
        <v>1.1136343497993807E-4</v>
      </c>
    </row>
    <row r="335" spans="1:10" ht="24" customHeight="1">
      <c r="A335" s="7" t="s">
        <v>760</v>
      </c>
      <c r="B335" s="8" t="s">
        <v>11</v>
      </c>
      <c r="C335" s="8"/>
      <c r="D335" s="8" t="s">
        <v>761</v>
      </c>
      <c r="E335" s="9"/>
      <c r="F335" s="10">
        <v>1</v>
      </c>
      <c r="G335" s="11" t="s">
        <v>13</v>
      </c>
      <c r="H335" s="12">
        <v>5156.29</v>
      </c>
      <c r="I335" s="12">
        <v>5156.29</v>
      </c>
      <c r="J335" s="13">
        <v>3.2022204224442605E-3</v>
      </c>
    </row>
    <row r="336" spans="1:10" ht="51.95" customHeight="1">
      <c r="A336" s="14" t="s">
        <v>762</v>
      </c>
      <c r="B336" s="15" t="s">
        <v>763</v>
      </c>
      <c r="C336" s="15" t="s">
        <v>44</v>
      </c>
      <c r="D336" s="15" t="s">
        <v>764</v>
      </c>
      <c r="E336" s="16" t="s">
        <v>46</v>
      </c>
      <c r="F336" s="20">
        <v>3</v>
      </c>
      <c r="G336" s="18">
        <v>61.23</v>
      </c>
      <c r="H336" s="18">
        <v>77.290000000000006</v>
      </c>
      <c r="I336" s="18">
        <v>231.87</v>
      </c>
      <c r="J336" s="19">
        <v>1.4399865976354138E-4</v>
      </c>
    </row>
    <row r="337" spans="1:10" ht="51.95" customHeight="1">
      <c r="A337" s="14" t="s">
        <v>765</v>
      </c>
      <c r="B337" s="15" t="s">
        <v>766</v>
      </c>
      <c r="C337" s="15" t="s">
        <v>44</v>
      </c>
      <c r="D337" s="15" t="s">
        <v>767</v>
      </c>
      <c r="E337" s="16" t="s">
        <v>46</v>
      </c>
      <c r="F337" s="20">
        <v>2</v>
      </c>
      <c r="G337" s="18">
        <v>87.95</v>
      </c>
      <c r="H337" s="18">
        <v>111.02</v>
      </c>
      <c r="I337" s="18">
        <v>222.04</v>
      </c>
      <c r="J337" s="19">
        <v>1.3789391647861616E-4</v>
      </c>
    </row>
    <row r="338" spans="1:10" ht="51.95" customHeight="1">
      <c r="A338" s="14" t="s">
        <v>768</v>
      </c>
      <c r="B338" s="15" t="s">
        <v>769</v>
      </c>
      <c r="C338" s="15" t="s">
        <v>44</v>
      </c>
      <c r="D338" s="15" t="s">
        <v>770</v>
      </c>
      <c r="E338" s="16" t="s">
        <v>46</v>
      </c>
      <c r="F338" s="20">
        <v>23</v>
      </c>
      <c r="G338" s="18">
        <v>59.75</v>
      </c>
      <c r="H338" s="18">
        <v>75.42</v>
      </c>
      <c r="I338" s="18">
        <v>1734.66</v>
      </c>
      <c r="J338" s="19">
        <v>1.0772791441127558E-3</v>
      </c>
    </row>
    <row r="339" spans="1:10" ht="51.95" customHeight="1">
      <c r="A339" s="14" t="s">
        <v>771</v>
      </c>
      <c r="B339" s="15" t="s">
        <v>772</v>
      </c>
      <c r="C339" s="15" t="s">
        <v>44</v>
      </c>
      <c r="D339" s="15" t="s">
        <v>773</v>
      </c>
      <c r="E339" s="16" t="s">
        <v>46</v>
      </c>
      <c r="F339" s="20">
        <v>7</v>
      </c>
      <c r="G339" s="18">
        <v>133.61000000000001</v>
      </c>
      <c r="H339" s="18">
        <v>168.66</v>
      </c>
      <c r="I339" s="18">
        <v>1180.6199999999999</v>
      </c>
      <c r="J339" s="19">
        <v>7.3320264669872004E-4</v>
      </c>
    </row>
    <row r="340" spans="1:10" ht="39" customHeight="1">
      <c r="A340" s="14" t="s">
        <v>774</v>
      </c>
      <c r="B340" s="15" t="s">
        <v>775</v>
      </c>
      <c r="C340" s="15" t="s">
        <v>44</v>
      </c>
      <c r="D340" s="15" t="s">
        <v>776</v>
      </c>
      <c r="E340" s="16" t="s">
        <v>46</v>
      </c>
      <c r="F340" s="20">
        <v>2</v>
      </c>
      <c r="G340" s="18">
        <v>387.29</v>
      </c>
      <c r="H340" s="18">
        <v>488.91</v>
      </c>
      <c r="I340" s="18">
        <v>977.82</v>
      </c>
      <c r="J340" s="19">
        <v>6.0725738340443357E-4</v>
      </c>
    </row>
    <row r="341" spans="1:10" ht="26.1" customHeight="1">
      <c r="A341" s="14" t="s">
        <v>777</v>
      </c>
      <c r="B341" s="15" t="s">
        <v>778</v>
      </c>
      <c r="C341" s="15" t="s">
        <v>44</v>
      </c>
      <c r="D341" s="15" t="s">
        <v>779</v>
      </c>
      <c r="E341" s="16" t="s">
        <v>46</v>
      </c>
      <c r="F341" s="20">
        <v>3</v>
      </c>
      <c r="G341" s="18">
        <v>18.71</v>
      </c>
      <c r="H341" s="18">
        <v>23.61</v>
      </c>
      <c r="I341" s="18">
        <v>70.83</v>
      </c>
      <c r="J341" s="19">
        <v>4.3987687372457135E-5</v>
      </c>
    </row>
    <row r="342" spans="1:10" ht="26.1" customHeight="1">
      <c r="A342" s="14" t="s">
        <v>780</v>
      </c>
      <c r="B342" s="15" t="s">
        <v>781</v>
      </c>
      <c r="C342" s="15" t="s">
        <v>44</v>
      </c>
      <c r="D342" s="15" t="s">
        <v>782</v>
      </c>
      <c r="E342" s="16" t="s">
        <v>46</v>
      </c>
      <c r="F342" s="20">
        <v>5</v>
      </c>
      <c r="G342" s="18">
        <v>36.520000000000003</v>
      </c>
      <c r="H342" s="18">
        <v>46.1</v>
      </c>
      <c r="I342" s="18">
        <v>230.5</v>
      </c>
      <c r="J342" s="19">
        <v>1.4314784610124762E-4</v>
      </c>
    </row>
    <row r="343" spans="1:10" ht="26.1" customHeight="1">
      <c r="A343" s="14" t="s">
        <v>783</v>
      </c>
      <c r="B343" s="15" t="s">
        <v>784</v>
      </c>
      <c r="C343" s="15" t="s">
        <v>44</v>
      </c>
      <c r="D343" s="15" t="s">
        <v>785</v>
      </c>
      <c r="E343" s="16" t="s">
        <v>46</v>
      </c>
      <c r="F343" s="20">
        <v>5</v>
      </c>
      <c r="G343" s="18">
        <v>80.48</v>
      </c>
      <c r="H343" s="18">
        <v>101.59</v>
      </c>
      <c r="I343" s="18">
        <v>507.95</v>
      </c>
      <c r="J343" s="19">
        <v>3.1545313851248907E-4</v>
      </c>
    </row>
    <row r="344" spans="1:10" ht="24" customHeight="1">
      <c r="A344" s="7" t="s">
        <v>786</v>
      </c>
      <c r="B344" s="8" t="s">
        <v>11</v>
      </c>
      <c r="C344" s="8"/>
      <c r="D344" s="8" t="s">
        <v>787</v>
      </c>
      <c r="E344" s="9"/>
      <c r="F344" s="10">
        <v>1</v>
      </c>
      <c r="G344" s="11" t="s">
        <v>13</v>
      </c>
      <c r="H344" s="12">
        <v>16299.35</v>
      </c>
      <c r="I344" s="12">
        <v>16299.35</v>
      </c>
      <c r="J344" s="13">
        <v>1.0122415814969069E-2</v>
      </c>
    </row>
    <row r="345" spans="1:10" ht="26.1" customHeight="1">
      <c r="A345" s="14" t="s">
        <v>788</v>
      </c>
      <c r="B345" s="15" t="s">
        <v>789</v>
      </c>
      <c r="C345" s="15" t="s">
        <v>44</v>
      </c>
      <c r="D345" s="15" t="s">
        <v>790</v>
      </c>
      <c r="E345" s="16" t="s">
        <v>46</v>
      </c>
      <c r="F345" s="20">
        <v>2</v>
      </c>
      <c r="G345" s="18">
        <v>12.97</v>
      </c>
      <c r="H345" s="18">
        <v>16.37</v>
      </c>
      <c r="I345" s="18">
        <v>32.74</v>
      </c>
      <c r="J345" s="19">
        <v>2.0332583433209749E-5</v>
      </c>
    </row>
    <row r="346" spans="1:10" ht="26.1" customHeight="1">
      <c r="A346" s="14" t="s">
        <v>791</v>
      </c>
      <c r="B346" s="15" t="s">
        <v>792</v>
      </c>
      <c r="C346" s="15" t="s">
        <v>44</v>
      </c>
      <c r="D346" s="15" t="s">
        <v>793</v>
      </c>
      <c r="E346" s="16" t="s">
        <v>46</v>
      </c>
      <c r="F346" s="20">
        <v>5</v>
      </c>
      <c r="G346" s="18">
        <v>28.14</v>
      </c>
      <c r="H346" s="18">
        <v>35.520000000000003</v>
      </c>
      <c r="I346" s="18">
        <v>177.6</v>
      </c>
      <c r="J346" s="19">
        <v>1.1029526016304372E-4</v>
      </c>
    </row>
    <row r="347" spans="1:10" ht="26.1" customHeight="1">
      <c r="A347" s="14" t="s">
        <v>794</v>
      </c>
      <c r="B347" s="15" t="s">
        <v>795</v>
      </c>
      <c r="C347" s="15" t="s">
        <v>44</v>
      </c>
      <c r="D347" s="15" t="s">
        <v>796</v>
      </c>
      <c r="E347" s="16" t="s">
        <v>46</v>
      </c>
      <c r="F347" s="20">
        <v>14</v>
      </c>
      <c r="G347" s="18">
        <v>39.86</v>
      </c>
      <c r="H347" s="18">
        <v>50.31</v>
      </c>
      <c r="I347" s="18">
        <v>704.34</v>
      </c>
      <c r="J347" s="19">
        <v>4.3741758751823318E-4</v>
      </c>
    </row>
    <row r="348" spans="1:10" ht="39" customHeight="1">
      <c r="A348" s="14" t="s">
        <v>797</v>
      </c>
      <c r="B348" s="15" t="s">
        <v>798</v>
      </c>
      <c r="C348" s="15" t="s">
        <v>31</v>
      </c>
      <c r="D348" s="15" t="s">
        <v>799</v>
      </c>
      <c r="E348" s="16" t="s">
        <v>704</v>
      </c>
      <c r="F348" s="20">
        <v>4</v>
      </c>
      <c r="G348" s="18">
        <v>216.82</v>
      </c>
      <c r="H348" s="18">
        <v>273.70999999999998</v>
      </c>
      <c r="I348" s="18">
        <v>1094.8399999999999</v>
      </c>
      <c r="J348" s="19">
        <v>6.7993053286546619E-4</v>
      </c>
    </row>
    <row r="349" spans="1:10" ht="51.95" customHeight="1">
      <c r="A349" s="14" t="s">
        <v>800</v>
      </c>
      <c r="B349" s="15" t="s">
        <v>801</v>
      </c>
      <c r="C349" s="15" t="s">
        <v>31</v>
      </c>
      <c r="D349" s="15" t="s">
        <v>802</v>
      </c>
      <c r="E349" s="16" t="s">
        <v>704</v>
      </c>
      <c r="F349" s="20">
        <v>51</v>
      </c>
      <c r="G349" s="18">
        <v>4.53</v>
      </c>
      <c r="H349" s="18">
        <v>5.71</v>
      </c>
      <c r="I349" s="18">
        <v>291.20999999999998</v>
      </c>
      <c r="J349" s="19">
        <v>1.8085069094639619E-4</v>
      </c>
    </row>
    <row r="350" spans="1:10" ht="51.95" customHeight="1">
      <c r="A350" s="14" t="s">
        <v>803</v>
      </c>
      <c r="B350" s="15" t="s">
        <v>804</v>
      </c>
      <c r="C350" s="15" t="s">
        <v>31</v>
      </c>
      <c r="D350" s="15" t="s">
        <v>805</v>
      </c>
      <c r="E350" s="16" t="s">
        <v>704</v>
      </c>
      <c r="F350" s="20">
        <v>4</v>
      </c>
      <c r="G350" s="18">
        <v>5.94</v>
      </c>
      <c r="H350" s="18">
        <v>7.49</v>
      </c>
      <c r="I350" s="18">
        <v>29.96</v>
      </c>
      <c r="J350" s="19">
        <v>1.8606114833810752E-5</v>
      </c>
    </row>
    <row r="351" spans="1:10" ht="51.95" customHeight="1">
      <c r="A351" s="14" t="s">
        <v>806</v>
      </c>
      <c r="B351" s="15" t="s">
        <v>807</v>
      </c>
      <c r="C351" s="15" t="s">
        <v>31</v>
      </c>
      <c r="D351" s="15" t="s">
        <v>808</v>
      </c>
      <c r="E351" s="16" t="s">
        <v>704</v>
      </c>
      <c r="F351" s="20">
        <v>21</v>
      </c>
      <c r="G351" s="18">
        <v>9.25</v>
      </c>
      <c r="H351" s="18">
        <v>11.67</v>
      </c>
      <c r="I351" s="18">
        <v>245.07</v>
      </c>
      <c r="J351" s="19">
        <v>1.5219628045133515E-4</v>
      </c>
    </row>
    <row r="352" spans="1:10" ht="39" customHeight="1">
      <c r="A352" s="14" t="s">
        <v>809</v>
      </c>
      <c r="B352" s="15" t="s">
        <v>810</v>
      </c>
      <c r="C352" s="15" t="s">
        <v>31</v>
      </c>
      <c r="D352" s="15" t="s">
        <v>811</v>
      </c>
      <c r="E352" s="16" t="s">
        <v>704</v>
      </c>
      <c r="F352" s="20">
        <v>4</v>
      </c>
      <c r="G352" s="18">
        <v>26.6</v>
      </c>
      <c r="H352" s="18">
        <v>33.57</v>
      </c>
      <c r="I352" s="18">
        <v>134.28</v>
      </c>
      <c r="J352" s="19">
        <v>8.3392159542193195E-5</v>
      </c>
    </row>
    <row r="353" spans="1:10" ht="39" customHeight="1">
      <c r="A353" s="14" t="s">
        <v>812</v>
      </c>
      <c r="B353" s="15" t="s">
        <v>813</v>
      </c>
      <c r="C353" s="15" t="s">
        <v>31</v>
      </c>
      <c r="D353" s="15" t="s">
        <v>814</v>
      </c>
      <c r="E353" s="16" t="s">
        <v>704</v>
      </c>
      <c r="F353" s="20">
        <v>4</v>
      </c>
      <c r="G353" s="18">
        <v>5.38</v>
      </c>
      <c r="H353" s="18">
        <v>6.79</v>
      </c>
      <c r="I353" s="18">
        <v>27.16</v>
      </c>
      <c r="J353" s="19">
        <v>1.6867225597006011E-5</v>
      </c>
    </row>
    <row r="354" spans="1:10" ht="39" customHeight="1">
      <c r="A354" s="14" t="s">
        <v>815</v>
      </c>
      <c r="B354" s="15" t="s">
        <v>816</v>
      </c>
      <c r="C354" s="15" t="s">
        <v>31</v>
      </c>
      <c r="D354" s="15" t="s">
        <v>817</v>
      </c>
      <c r="E354" s="16" t="s">
        <v>704</v>
      </c>
      <c r="F354" s="20">
        <v>1</v>
      </c>
      <c r="G354" s="18">
        <v>9.91</v>
      </c>
      <c r="H354" s="18">
        <v>12.51</v>
      </c>
      <c r="I354" s="18">
        <v>12.51</v>
      </c>
      <c r="J354" s="19">
        <v>7.7691086972954777E-6</v>
      </c>
    </row>
    <row r="355" spans="1:10" ht="51.95" customHeight="1">
      <c r="A355" s="14" t="s">
        <v>818</v>
      </c>
      <c r="B355" s="15" t="s">
        <v>819</v>
      </c>
      <c r="C355" s="15" t="s">
        <v>18</v>
      </c>
      <c r="D355" s="15" t="s">
        <v>820</v>
      </c>
      <c r="E355" s="16" t="s">
        <v>28</v>
      </c>
      <c r="F355" s="20">
        <v>4</v>
      </c>
      <c r="G355" s="18">
        <v>29.11</v>
      </c>
      <c r="H355" s="18">
        <v>36.74</v>
      </c>
      <c r="I355" s="18">
        <v>146.96</v>
      </c>
      <c r="J355" s="19">
        <v>9.1266843657437534E-5</v>
      </c>
    </row>
    <row r="356" spans="1:10" ht="39" customHeight="1">
      <c r="A356" s="14" t="s">
        <v>821</v>
      </c>
      <c r="B356" s="15" t="s">
        <v>822</v>
      </c>
      <c r="C356" s="15" t="s">
        <v>31</v>
      </c>
      <c r="D356" s="15" t="s">
        <v>823</v>
      </c>
      <c r="E356" s="16" t="s">
        <v>704</v>
      </c>
      <c r="F356" s="20">
        <v>5</v>
      </c>
      <c r="G356" s="18">
        <v>5.42</v>
      </c>
      <c r="H356" s="18">
        <v>6.84</v>
      </c>
      <c r="I356" s="18">
        <v>34.200000000000003</v>
      </c>
      <c r="J356" s="19">
        <v>2.1239289963829367E-5</v>
      </c>
    </row>
    <row r="357" spans="1:10" ht="39" customHeight="1">
      <c r="A357" s="14" t="s">
        <v>824</v>
      </c>
      <c r="B357" s="15" t="s">
        <v>825</v>
      </c>
      <c r="C357" s="15" t="s">
        <v>31</v>
      </c>
      <c r="D357" s="15" t="s">
        <v>826</v>
      </c>
      <c r="E357" s="16" t="s">
        <v>704</v>
      </c>
      <c r="F357" s="20">
        <v>2</v>
      </c>
      <c r="G357" s="18">
        <v>6.4</v>
      </c>
      <c r="H357" s="18">
        <v>8.07</v>
      </c>
      <c r="I357" s="18">
        <v>16.14</v>
      </c>
      <c r="J357" s="19">
        <v>1.0023454386438771E-5</v>
      </c>
    </row>
    <row r="358" spans="1:10" ht="39" customHeight="1">
      <c r="A358" s="14" t="s">
        <v>827</v>
      </c>
      <c r="B358" s="15" t="s">
        <v>828</v>
      </c>
      <c r="C358" s="15" t="s">
        <v>31</v>
      </c>
      <c r="D358" s="15" t="s">
        <v>829</v>
      </c>
      <c r="E358" s="16" t="s">
        <v>704</v>
      </c>
      <c r="F358" s="20">
        <v>8</v>
      </c>
      <c r="G358" s="18">
        <v>10.95</v>
      </c>
      <c r="H358" s="18">
        <v>13.82</v>
      </c>
      <c r="I358" s="18">
        <v>110.56</v>
      </c>
      <c r="J358" s="19">
        <v>6.8661283578975866E-5</v>
      </c>
    </row>
    <row r="359" spans="1:10" ht="39" customHeight="1">
      <c r="A359" s="14" t="s">
        <v>830</v>
      </c>
      <c r="B359" s="15" t="s">
        <v>831</v>
      </c>
      <c r="C359" s="15" t="s">
        <v>31</v>
      </c>
      <c r="D359" s="15" t="s">
        <v>832</v>
      </c>
      <c r="E359" s="16" t="s">
        <v>704</v>
      </c>
      <c r="F359" s="20">
        <v>3</v>
      </c>
      <c r="G359" s="18">
        <v>12.91</v>
      </c>
      <c r="H359" s="18">
        <v>16.29</v>
      </c>
      <c r="I359" s="18">
        <v>48.87</v>
      </c>
      <c r="J359" s="19">
        <v>3.0349827500945645E-5</v>
      </c>
    </row>
    <row r="360" spans="1:10" ht="39" customHeight="1">
      <c r="A360" s="14" t="s">
        <v>833</v>
      </c>
      <c r="B360" s="15" t="s">
        <v>834</v>
      </c>
      <c r="C360" s="15" t="s">
        <v>18</v>
      </c>
      <c r="D360" s="15" t="s">
        <v>835</v>
      </c>
      <c r="E360" s="16" t="s">
        <v>28</v>
      </c>
      <c r="F360" s="20">
        <v>1</v>
      </c>
      <c r="G360" s="18">
        <v>16.57</v>
      </c>
      <c r="H360" s="18">
        <v>20.91</v>
      </c>
      <c r="I360" s="18">
        <v>20.91</v>
      </c>
      <c r="J360" s="19">
        <v>1.2985776407709708E-5</v>
      </c>
    </row>
    <row r="361" spans="1:10" ht="39" customHeight="1">
      <c r="A361" s="14" t="s">
        <v>836</v>
      </c>
      <c r="B361" s="15" t="s">
        <v>837</v>
      </c>
      <c r="C361" s="15" t="s">
        <v>31</v>
      </c>
      <c r="D361" s="15" t="s">
        <v>838</v>
      </c>
      <c r="E361" s="16" t="s">
        <v>704</v>
      </c>
      <c r="F361" s="20">
        <v>6</v>
      </c>
      <c r="G361" s="18">
        <v>18.989999999999998</v>
      </c>
      <c r="H361" s="18">
        <v>23.97</v>
      </c>
      <c r="I361" s="18">
        <v>143.82</v>
      </c>
      <c r="J361" s="19">
        <v>8.931680358473506E-5</v>
      </c>
    </row>
    <row r="362" spans="1:10" ht="39" customHeight="1">
      <c r="A362" s="14" t="s">
        <v>839</v>
      </c>
      <c r="B362" s="15" t="s">
        <v>840</v>
      </c>
      <c r="C362" s="15" t="s">
        <v>18</v>
      </c>
      <c r="D362" s="15" t="s">
        <v>841</v>
      </c>
      <c r="E362" s="16" t="s">
        <v>28</v>
      </c>
      <c r="F362" s="20">
        <v>4</v>
      </c>
      <c r="G362" s="18">
        <v>2.2400000000000002</v>
      </c>
      <c r="H362" s="18">
        <v>2.82</v>
      </c>
      <c r="I362" s="18">
        <v>11.28</v>
      </c>
      <c r="J362" s="19">
        <v>7.0052394968419664E-6</v>
      </c>
    </row>
    <row r="363" spans="1:10" ht="51.95" customHeight="1">
      <c r="A363" s="14" t="s">
        <v>842</v>
      </c>
      <c r="B363" s="15" t="s">
        <v>843</v>
      </c>
      <c r="C363" s="15" t="s">
        <v>31</v>
      </c>
      <c r="D363" s="15" t="s">
        <v>844</v>
      </c>
      <c r="E363" s="16" t="s">
        <v>704</v>
      </c>
      <c r="F363" s="20">
        <v>2</v>
      </c>
      <c r="G363" s="18">
        <v>14.94</v>
      </c>
      <c r="H363" s="18">
        <v>18.86</v>
      </c>
      <c r="I363" s="18">
        <v>37.72</v>
      </c>
      <c r="J363" s="19">
        <v>2.3425322147241043E-5</v>
      </c>
    </row>
    <row r="364" spans="1:10" ht="39" customHeight="1">
      <c r="A364" s="14" t="s">
        <v>845</v>
      </c>
      <c r="B364" s="15" t="s">
        <v>846</v>
      </c>
      <c r="C364" s="15" t="s">
        <v>44</v>
      </c>
      <c r="D364" s="15" t="s">
        <v>847</v>
      </c>
      <c r="E364" s="16" t="s">
        <v>78</v>
      </c>
      <c r="F364" s="20">
        <v>120</v>
      </c>
      <c r="G364" s="18">
        <v>17.32</v>
      </c>
      <c r="H364" s="18">
        <v>21.86</v>
      </c>
      <c r="I364" s="18">
        <v>2623.2</v>
      </c>
      <c r="J364" s="19">
        <v>1.6290908021379296E-3</v>
      </c>
    </row>
    <row r="365" spans="1:10" ht="39" customHeight="1">
      <c r="A365" s="14" t="s">
        <v>848</v>
      </c>
      <c r="B365" s="15" t="s">
        <v>849</v>
      </c>
      <c r="C365" s="15" t="s">
        <v>44</v>
      </c>
      <c r="D365" s="15" t="s">
        <v>850</v>
      </c>
      <c r="E365" s="16" t="s">
        <v>78</v>
      </c>
      <c r="F365" s="20">
        <v>18</v>
      </c>
      <c r="G365" s="18">
        <v>24.35</v>
      </c>
      <c r="H365" s="18">
        <v>30.73</v>
      </c>
      <c r="I365" s="18">
        <v>553.14</v>
      </c>
      <c r="J365" s="19">
        <v>3.4351756873077704E-4</v>
      </c>
    </row>
    <row r="366" spans="1:10" ht="39" customHeight="1">
      <c r="A366" s="14" t="s">
        <v>851</v>
      </c>
      <c r="B366" s="15" t="s">
        <v>852</v>
      </c>
      <c r="C366" s="15" t="s">
        <v>44</v>
      </c>
      <c r="D366" s="15" t="s">
        <v>853</v>
      </c>
      <c r="E366" s="16" t="s">
        <v>78</v>
      </c>
      <c r="F366" s="20">
        <v>12</v>
      </c>
      <c r="G366" s="18">
        <v>29.98</v>
      </c>
      <c r="H366" s="18">
        <v>37.840000000000003</v>
      </c>
      <c r="I366" s="18">
        <v>454.08</v>
      </c>
      <c r="J366" s="19">
        <v>2.819981516601064E-4</v>
      </c>
    </row>
    <row r="367" spans="1:10" ht="39" customHeight="1">
      <c r="A367" s="14" t="s">
        <v>854</v>
      </c>
      <c r="B367" s="15" t="s">
        <v>855</v>
      </c>
      <c r="C367" s="15" t="s">
        <v>44</v>
      </c>
      <c r="D367" s="15" t="s">
        <v>856</v>
      </c>
      <c r="E367" s="16" t="s">
        <v>78</v>
      </c>
      <c r="F367" s="20">
        <v>27</v>
      </c>
      <c r="G367" s="18">
        <v>32.020000000000003</v>
      </c>
      <c r="H367" s="18">
        <v>40.42</v>
      </c>
      <c r="I367" s="18">
        <v>1091.3399999999999</v>
      </c>
      <c r="J367" s="19">
        <v>6.7775692131946024E-4</v>
      </c>
    </row>
    <row r="368" spans="1:10" ht="39" customHeight="1">
      <c r="A368" s="14" t="s">
        <v>857</v>
      </c>
      <c r="B368" s="15" t="s">
        <v>858</v>
      </c>
      <c r="C368" s="15" t="s">
        <v>44</v>
      </c>
      <c r="D368" s="15" t="s">
        <v>859</v>
      </c>
      <c r="E368" s="16" t="s">
        <v>78</v>
      </c>
      <c r="F368" s="20">
        <v>52</v>
      </c>
      <c r="G368" s="18">
        <v>42.39</v>
      </c>
      <c r="H368" s="18">
        <v>53.51</v>
      </c>
      <c r="I368" s="18">
        <v>2782.52</v>
      </c>
      <c r="J368" s="19">
        <v>1.7280335997121195E-3</v>
      </c>
    </row>
    <row r="369" spans="1:10" ht="39" customHeight="1">
      <c r="A369" s="14" t="s">
        <v>860</v>
      </c>
      <c r="B369" s="15" t="s">
        <v>861</v>
      </c>
      <c r="C369" s="15" t="s">
        <v>44</v>
      </c>
      <c r="D369" s="15" t="s">
        <v>862</v>
      </c>
      <c r="E369" s="16" t="s">
        <v>78</v>
      </c>
      <c r="F369" s="20">
        <v>7</v>
      </c>
      <c r="G369" s="18">
        <v>64.61</v>
      </c>
      <c r="H369" s="18">
        <v>81.56</v>
      </c>
      <c r="I369" s="18">
        <v>570.91999999999996</v>
      </c>
      <c r="J369" s="19">
        <v>3.5455951538448715E-4</v>
      </c>
    </row>
    <row r="370" spans="1:10" ht="39" customHeight="1">
      <c r="A370" s="14" t="s">
        <v>863</v>
      </c>
      <c r="B370" s="15" t="s">
        <v>864</v>
      </c>
      <c r="C370" s="15" t="s">
        <v>44</v>
      </c>
      <c r="D370" s="15" t="s">
        <v>865</v>
      </c>
      <c r="E370" s="16" t="s">
        <v>78</v>
      </c>
      <c r="F370" s="20">
        <v>47</v>
      </c>
      <c r="G370" s="18">
        <v>82.66</v>
      </c>
      <c r="H370" s="18">
        <v>104.34</v>
      </c>
      <c r="I370" s="18">
        <v>4903.9799999999996</v>
      </c>
      <c r="J370" s="19">
        <v>3.0455278712520446E-3</v>
      </c>
    </row>
    <row r="371" spans="1:10" ht="24" customHeight="1">
      <c r="A371" s="7" t="s">
        <v>866</v>
      </c>
      <c r="B371" s="8" t="s">
        <v>11</v>
      </c>
      <c r="C371" s="8"/>
      <c r="D371" s="8" t="s">
        <v>867</v>
      </c>
      <c r="E371" s="9"/>
      <c r="F371" s="10">
        <v>1</v>
      </c>
      <c r="G371" s="11" t="s">
        <v>13</v>
      </c>
      <c r="H371" s="12">
        <v>818.92</v>
      </c>
      <c r="I371" s="12">
        <v>818.92</v>
      </c>
      <c r="J371" s="13">
        <v>5.0857541921576447E-4</v>
      </c>
    </row>
    <row r="372" spans="1:10" ht="39" customHeight="1">
      <c r="A372" s="14" t="s">
        <v>868</v>
      </c>
      <c r="B372" s="15" t="s">
        <v>846</v>
      </c>
      <c r="C372" s="15" t="s">
        <v>44</v>
      </c>
      <c r="D372" s="15" t="s">
        <v>847</v>
      </c>
      <c r="E372" s="16" t="s">
        <v>78</v>
      </c>
      <c r="F372" s="20">
        <v>34</v>
      </c>
      <c r="G372" s="18">
        <v>17.32</v>
      </c>
      <c r="H372" s="18">
        <v>21.86</v>
      </c>
      <c r="I372" s="18">
        <v>743.24</v>
      </c>
      <c r="J372" s="19">
        <v>4.6157572727241339E-4</v>
      </c>
    </row>
    <row r="373" spans="1:10" ht="39" customHeight="1">
      <c r="A373" s="14" t="s">
        <v>869</v>
      </c>
      <c r="B373" s="15" t="s">
        <v>852</v>
      </c>
      <c r="C373" s="15" t="s">
        <v>44</v>
      </c>
      <c r="D373" s="15" t="s">
        <v>853</v>
      </c>
      <c r="E373" s="16" t="s">
        <v>78</v>
      </c>
      <c r="F373" s="20">
        <v>2</v>
      </c>
      <c r="G373" s="18">
        <v>29.98</v>
      </c>
      <c r="H373" s="18">
        <v>37.840000000000003</v>
      </c>
      <c r="I373" s="18">
        <v>75.680000000000007</v>
      </c>
      <c r="J373" s="19">
        <v>4.6999691943351061E-5</v>
      </c>
    </row>
    <row r="374" spans="1:10" ht="24" customHeight="1">
      <c r="A374" s="7" t="s">
        <v>870</v>
      </c>
      <c r="B374" s="8" t="s">
        <v>11</v>
      </c>
      <c r="C374" s="8"/>
      <c r="D374" s="8" t="s">
        <v>871</v>
      </c>
      <c r="E374" s="9"/>
      <c r="F374" s="10">
        <v>1</v>
      </c>
      <c r="G374" s="11" t="s">
        <v>13</v>
      </c>
      <c r="H374" s="12">
        <v>232.29</v>
      </c>
      <c r="I374" s="12">
        <v>232.29</v>
      </c>
      <c r="J374" s="13">
        <v>1.4425949314906208E-4</v>
      </c>
    </row>
    <row r="375" spans="1:10" ht="51.95" customHeight="1">
      <c r="A375" s="14" t="s">
        <v>872</v>
      </c>
      <c r="B375" s="15" t="s">
        <v>873</v>
      </c>
      <c r="C375" s="15" t="s">
        <v>18</v>
      </c>
      <c r="D375" s="15" t="s">
        <v>874</v>
      </c>
      <c r="E375" s="16" t="s">
        <v>28</v>
      </c>
      <c r="F375" s="20">
        <v>2</v>
      </c>
      <c r="G375" s="18">
        <v>36.6</v>
      </c>
      <c r="H375" s="18">
        <v>46.2</v>
      </c>
      <c r="I375" s="18">
        <v>92.4</v>
      </c>
      <c r="J375" s="19">
        <v>5.7383344814556529E-5</v>
      </c>
    </row>
    <row r="376" spans="1:10" ht="26.1" customHeight="1">
      <c r="A376" s="14" t="s">
        <v>875</v>
      </c>
      <c r="B376" s="15" t="s">
        <v>876</v>
      </c>
      <c r="C376" s="15" t="s">
        <v>18</v>
      </c>
      <c r="D376" s="15" t="s">
        <v>877</v>
      </c>
      <c r="E376" s="16" t="s">
        <v>78</v>
      </c>
      <c r="F376" s="20">
        <v>1.5</v>
      </c>
      <c r="G376" s="18">
        <v>25.59</v>
      </c>
      <c r="H376" s="18">
        <v>32.299999999999997</v>
      </c>
      <c r="I376" s="18">
        <v>48.45</v>
      </c>
      <c r="J376" s="19">
        <v>3.0088994115424932E-5</v>
      </c>
    </row>
    <row r="377" spans="1:10" ht="39" customHeight="1">
      <c r="A377" s="14" t="s">
        <v>878</v>
      </c>
      <c r="B377" s="15" t="s">
        <v>879</v>
      </c>
      <c r="C377" s="15" t="s">
        <v>44</v>
      </c>
      <c r="D377" s="15" t="s">
        <v>880</v>
      </c>
      <c r="E377" s="16" t="s">
        <v>78</v>
      </c>
      <c r="F377" s="20">
        <v>1.5</v>
      </c>
      <c r="G377" s="18">
        <v>48.29</v>
      </c>
      <c r="H377" s="18">
        <v>60.96</v>
      </c>
      <c r="I377" s="18">
        <v>91.44</v>
      </c>
      <c r="J377" s="19">
        <v>5.6787154219080618E-5</v>
      </c>
    </row>
    <row r="378" spans="1:10" ht="24" customHeight="1">
      <c r="A378" s="7" t="s">
        <v>881</v>
      </c>
      <c r="B378" s="8" t="s">
        <v>11</v>
      </c>
      <c r="C378" s="8"/>
      <c r="D378" s="8" t="s">
        <v>882</v>
      </c>
      <c r="E378" s="9"/>
      <c r="F378" s="10">
        <v>1</v>
      </c>
      <c r="G378" s="11" t="s">
        <v>13</v>
      </c>
      <c r="H378" s="12">
        <v>3981.9</v>
      </c>
      <c r="I378" s="12">
        <v>3981.9</v>
      </c>
      <c r="J378" s="13">
        <v>2.4728868042974313E-3</v>
      </c>
    </row>
    <row r="379" spans="1:10" ht="51.95" customHeight="1">
      <c r="A379" s="14" t="s">
        <v>883</v>
      </c>
      <c r="B379" s="15" t="s">
        <v>884</v>
      </c>
      <c r="C379" s="15" t="s">
        <v>44</v>
      </c>
      <c r="D379" s="15" t="s">
        <v>885</v>
      </c>
      <c r="E379" s="16" t="s">
        <v>46</v>
      </c>
      <c r="F379" s="20">
        <v>5</v>
      </c>
      <c r="G379" s="18">
        <v>630.85</v>
      </c>
      <c r="H379" s="18">
        <v>796.38</v>
      </c>
      <c r="I379" s="18">
        <v>3981.9</v>
      </c>
      <c r="J379" s="19">
        <v>2.4728868042974313E-3</v>
      </c>
    </row>
    <row r="380" spans="1:10" ht="24" customHeight="1">
      <c r="A380" s="7" t="s">
        <v>886</v>
      </c>
      <c r="B380" s="8" t="s">
        <v>11</v>
      </c>
      <c r="C380" s="8"/>
      <c r="D380" s="8" t="s">
        <v>887</v>
      </c>
      <c r="E380" s="9"/>
      <c r="F380" s="10">
        <v>1</v>
      </c>
      <c r="G380" s="11" t="s">
        <v>13</v>
      </c>
      <c r="H380" s="12">
        <v>38.43</v>
      </c>
      <c r="I380" s="12">
        <v>38.43</v>
      </c>
      <c r="J380" s="13">
        <v>2.3866254775145101E-5</v>
      </c>
    </row>
    <row r="381" spans="1:10" ht="26.1" customHeight="1">
      <c r="A381" s="14" t="s">
        <v>888</v>
      </c>
      <c r="B381" s="15" t="s">
        <v>889</v>
      </c>
      <c r="C381" s="15" t="s">
        <v>44</v>
      </c>
      <c r="D381" s="15" t="s">
        <v>890</v>
      </c>
      <c r="E381" s="16" t="s">
        <v>71</v>
      </c>
      <c r="F381" s="20">
        <v>2.1</v>
      </c>
      <c r="G381" s="18">
        <v>14.5</v>
      </c>
      <c r="H381" s="18">
        <v>18.3</v>
      </c>
      <c r="I381" s="18">
        <v>38.43</v>
      </c>
      <c r="J381" s="19">
        <v>2.3866254775145101E-5</v>
      </c>
    </row>
    <row r="382" spans="1:10" ht="24" customHeight="1">
      <c r="A382" s="7" t="s">
        <v>891</v>
      </c>
      <c r="B382" s="8" t="s">
        <v>11</v>
      </c>
      <c r="C382" s="8"/>
      <c r="D382" s="8" t="s">
        <v>892</v>
      </c>
      <c r="E382" s="9"/>
      <c r="F382" s="10">
        <v>1</v>
      </c>
      <c r="G382" s="11" t="s">
        <v>13</v>
      </c>
      <c r="H382" s="12">
        <v>33547.089999999997</v>
      </c>
      <c r="I382" s="12">
        <v>33547.089999999997</v>
      </c>
      <c r="J382" s="13">
        <v>2.0833812045400014E-2</v>
      </c>
    </row>
    <row r="383" spans="1:10" ht="24" customHeight="1">
      <c r="A383" s="7" t="s">
        <v>893</v>
      </c>
      <c r="B383" s="8" t="s">
        <v>11</v>
      </c>
      <c r="C383" s="8"/>
      <c r="D383" s="8" t="s">
        <v>623</v>
      </c>
      <c r="E383" s="9"/>
      <c r="F383" s="10">
        <v>1</v>
      </c>
      <c r="G383" s="11" t="s">
        <v>13</v>
      </c>
      <c r="H383" s="12">
        <v>1764.06</v>
      </c>
      <c r="I383" s="12">
        <v>1764.06</v>
      </c>
      <c r="J383" s="13">
        <v>1.0955374810992056E-3</v>
      </c>
    </row>
    <row r="384" spans="1:10" ht="24" customHeight="1">
      <c r="A384" s="7" t="s">
        <v>894</v>
      </c>
      <c r="B384" s="8" t="s">
        <v>11</v>
      </c>
      <c r="C384" s="8"/>
      <c r="D384" s="8" t="s">
        <v>623</v>
      </c>
      <c r="E384" s="9"/>
      <c r="F384" s="10">
        <v>1</v>
      </c>
      <c r="G384" s="11" t="s">
        <v>13</v>
      </c>
      <c r="H384" s="12">
        <v>1764.06</v>
      </c>
      <c r="I384" s="12">
        <v>1764.06</v>
      </c>
      <c r="J384" s="13">
        <v>1.0955374810992056E-3</v>
      </c>
    </row>
    <row r="385" spans="1:10" ht="26.1" customHeight="1">
      <c r="A385" s="14" t="s">
        <v>895</v>
      </c>
      <c r="B385" s="15" t="s">
        <v>131</v>
      </c>
      <c r="C385" s="15" t="s">
        <v>44</v>
      </c>
      <c r="D385" s="15" t="s">
        <v>132</v>
      </c>
      <c r="E385" s="16" t="s">
        <v>93</v>
      </c>
      <c r="F385" s="20">
        <v>8.7959999999999994</v>
      </c>
      <c r="G385" s="18">
        <v>48.2</v>
      </c>
      <c r="H385" s="18">
        <v>60.84</v>
      </c>
      <c r="I385" s="18">
        <v>535.14</v>
      </c>
      <c r="J385" s="19">
        <v>3.323389950656037E-4</v>
      </c>
    </row>
    <row r="386" spans="1:10" ht="26.1" customHeight="1">
      <c r="A386" s="14" t="s">
        <v>896</v>
      </c>
      <c r="B386" s="15" t="s">
        <v>134</v>
      </c>
      <c r="C386" s="15" t="s">
        <v>44</v>
      </c>
      <c r="D386" s="15" t="s">
        <v>135</v>
      </c>
      <c r="E386" s="16" t="s">
        <v>71</v>
      </c>
      <c r="F386" s="20">
        <v>21.99</v>
      </c>
      <c r="G386" s="18">
        <v>9.1999999999999993</v>
      </c>
      <c r="H386" s="18">
        <v>11.61</v>
      </c>
      <c r="I386" s="18">
        <v>255.3</v>
      </c>
      <c r="J386" s="19">
        <v>1.5854943648437535E-4</v>
      </c>
    </row>
    <row r="387" spans="1:10" ht="26.1" customHeight="1">
      <c r="A387" s="14" t="s">
        <v>897</v>
      </c>
      <c r="B387" s="15" t="s">
        <v>629</v>
      </c>
      <c r="C387" s="15" t="s">
        <v>44</v>
      </c>
      <c r="D387" s="15" t="s">
        <v>630</v>
      </c>
      <c r="E387" s="16" t="s">
        <v>93</v>
      </c>
      <c r="F387" s="20">
        <v>0.65970010000000001</v>
      </c>
      <c r="G387" s="18">
        <v>122.97</v>
      </c>
      <c r="H387" s="18">
        <v>155.22999999999999</v>
      </c>
      <c r="I387" s="18">
        <v>102.4</v>
      </c>
      <c r="J387" s="19">
        <v>6.3593663517430614E-5</v>
      </c>
    </row>
    <row r="388" spans="1:10" ht="26.1" customHeight="1">
      <c r="A388" s="14" t="s">
        <v>898</v>
      </c>
      <c r="B388" s="15" t="s">
        <v>148</v>
      </c>
      <c r="C388" s="15" t="s">
        <v>44</v>
      </c>
      <c r="D388" s="15" t="s">
        <v>149</v>
      </c>
      <c r="E388" s="16" t="s">
        <v>93</v>
      </c>
      <c r="F388" s="20">
        <v>8.1567349999999994</v>
      </c>
      <c r="G388" s="18">
        <v>30.95</v>
      </c>
      <c r="H388" s="18">
        <v>39.07</v>
      </c>
      <c r="I388" s="18">
        <v>318.68</v>
      </c>
      <c r="J388" s="19">
        <v>1.9791043642319129E-4</v>
      </c>
    </row>
    <row r="389" spans="1:10" ht="39" customHeight="1">
      <c r="A389" s="14" t="s">
        <v>899</v>
      </c>
      <c r="B389" s="15" t="s">
        <v>633</v>
      </c>
      <c r="C389" s="15" t="s">
        <v>44</v>
      </c>
      <c r="D389" s="15" t="s">
        <v>634</v>
      </c>
      <c r="E389" s="16" t="s">
        <v>93</v>
      </c>
      <c r="F389" s="20">
        <v>2.3717611000000001</v>
      </c>
      <c r="G389" s="18">
        <v>28.01</v>
      </c>
      <c r="H389" s="18">
        <v>35.35</v>
      </c>
      <c r="I389" s="18">
        <v>83.84</v>
      </c>
      <c r="J389" s="19">
        <v>5.2067312004896313E-5</v>
      </c>
    </row>
    <row r="390" spans="1:10" ht="26.1" customHeight="1">
      <c r="A390" s="14" t="s">
        <v>900</v>
      </c>
      <c r="B390" s="15" t="s">
        <v>636</v>
      </c>
      <c r="C390" s="15" t="s">
        <v>44</v>
      </c>
      <c r="D390" s="15" t="s">
        <v>637</v>
      </c>
      <c r="E390" s="16" t="s">
        <v>93</v>
      </c>
      <c r="F390" s="20">
        <v>2.3717611000000001</v>
      </c>
      <c r="G390" s="18">
        <v>46.76</v>
      </c>
      <c r="H390" s="18">
        <v>59.02</v>
      </c>
      <c r="I390" s="18">
        <v>139.97999999999999</v>
      </c>
      <c r="J390" s="19">
        <v>8.6932041202831417E-5</v>
      </c>
    </row>
    <row r="391" spans="1:10" ht="26.1" customHeight="1">
      <c r="A391" s="14" t="s">
        <v>901</v>
      </c>
      <c r="B391" s="15" t="s">
        <v>107</v>
      </c>
      <c r="C391" s="15" t="s">
        <v>31</v>
      </c>
      <c r="D391" s="15" t="s">
        <v>108</v>
      </c>
      <c r="E391" s="16" t="s">
        <v>93</v>
      </c>
      <c r="F391" s="20">
        <v>2.3717611000000001</v>
      </c>
      <c r="G391" s="18">
        <v>1.1000000000000001</v>
      </c>
      <c r="H391" s="18">
        <v>1.38</v>
      </c>
      <c r="I391" s="18">
        <v>3.27</v>
      </c>
      <c r="J391" s="19">
        <v>2.0307742158398254E-6</v>
      </c>
    </row>
    <row r="392" spans="1:10" ht="26.1" customHeight="1">
      <c r="A392" s="14" t="s">
        <v>902</v>
      </c>
      <c r="B392" s="15" t="s">
        <v>640</v>
      </c>
      <c r="C392" s="15" t="s">
        <v>44</v>
      </c>
      <c r="D392" s="15" t="s">
        <v>641</v>
      </c>
      <c r="E392" s="16" t="s">
        <v>78</v>
      </c>
      <c r="F392" s="20">
        <v>73.3</v>
      </c>
      <c r="G392" s="18">
        <v>3.52</v>
      </c>
      <c r="H392" s="18">
        <v>4.4400000000000004</v>
      </c>
      <c r="I392" s="18">
        <v>325.45</v>
      </c>
      <c r="J392" s="19">
        <v>2.0211482218503705E-4</v>
      </c>
    </row>
    <row r="393" spans="1:10" ht="24" customHeight="1">
      <c r="A393" s="7" t="s">
        <v>903</v>
      </c>
      <c r="B393" s="8" t="s">
        <v>11</v>
      </c>
      <c r="C393" s="8"/>
      <c r="D393" s="8" t="s">
        <v>904</v>
      </c>
      <c r="E393" s="9"/>
      <c r="F393" s="10">
        <v>1</v>
      </c>
      <c r="G393" s="11" t="s">
        <v>13</v>
      </c>
      <c r="H393" s="12">
        <v>941.04</v>
      </c>
      <c r="I393" s="12">
        <v>941.04</v>
      </c>
      <c r="J393" s="13">
        <v>5.8441583121526277E-4</v>
      </c>
    </row>
    <row r="394" spans="1:10" ht="24" customHeight="1">
      <c r="A394" s="7" t="s">
        <v>905</v>
      </c>
      <c r="B394" s="8" t="s">
        <v>11</v>
      </c>
      <c r="C394" s="8"/>
      <c r="D394" s="8" t="s">
        <v>906</v>
      </c>
      <c r="E394" s="9"/>
      <c r="F394" s="10">
        <v>1</v>
      </c>
      <c r="G394" s="11" t="s">
        <v>13</v>
      </c>
      <c r="H394" s="12">
        <v>720.43</v>
      </c>
      <c r="I394" s="12">
        <v>720.43</v>
      </c>
      <c r="J394" s="13">
        <v>4.4740999031115758E-4</v>
      </c>
    </row>
    <row r="395" spans="1:10" ht="39" customHeight="1">
      <c r="A395" s="14" t="s">
        <v>907</v>
      </c>
      <c r="B395" s="15" t="s">
        <v>849</v>
      </c>
      <c r="C395" s="15" t="s">
        <v>44</v>
      </c>
      <c r="D395" s="15" t="s">
        <v>850</v>
      </c>
      <c r="E395" s="16" t="s">
        <v>78</v>
      </c>
      <c r="F395" s="20">
        <v>11.5</v>
      </c>
      <c r="G395" s="18">
        <v>24.35</v>
      </c>
      <c r="H395" s="18">
        <v>30.73</v>
      </c>
      <c r="I395" s="18">
        <v>353.39</v>
      </c>
      <c r="J395" s="19">
        <v>2.1946645264086723E-4</v>
      </c>
    </row>
    <row r="396" spans="1:10" ht="39" customHeight="1">
      <c r="A396" s="14" t="s">
        <v>908</v>
      </c>
      <c r="B396" s="15" t="s">
        <v>852</v>
      </c>
      <c r="C396" s="15" t="s">
        <v>44</v>
      </c>
      <c r="D396" s="15" t="s">
        <v>853</v>
      </c>
      <c r="E396" s="16" t="s">
        <v>78</v>
      </c>
      <c r="F396" s="20">
        <v>9.6999999999999993</v>
      </c>
      <c r="G396" s="18">
        <v>29.98</v>
      </c>
      <c r="H396" s="18">
        <v>37.840000000000003</v>
      </c>
      <c r="I396" s="18">
        <v>367.04</v>
      </c>
      <c r="J396" s="19">
        <v>2.2794353767029035E-4</v>
      </c>
    </row>
    <row r="397" spans="1:10" ht="24" customHeight="1">
      <c r="A397" s="7" t="s">
        <v>909</v>
      </c>
      <c r="B397" s="8" t="s">
        <v>11</v>
      </c>
      <c r="C397" s="8"/>
      <c r="D397" s="8" t="s">
        <v>910</v>
      </c>
      <c r="E397" s="9"/>
      <c r="F397" s="10">
        <v>1</v>
      </c>
      <c r="G397" s="11" t="s">
        <v>13</v>
      </c>
      <c r="H397" s="12">
        <v>220.61</v>
      </c>
      <c r="I397" s="12">
        <v>220.61</v>
      </c>
      <c r="J397" s="13">
        <v>1.3700584090410516E-4</v>
      </c>
    </row>
    <row r="398" spans="1:10" ht="39" customHeight="1">
      <c r="A398" s="14" t="s">
        <v>911</v>
      </c>
      <c r="B398" s="15" t="s">
        <v>849</v>
      </c>
      <c r="C398" s="15" t="s">
        <v>44</v>
      </c>
      <c r="D398" s="15" t="s">
        <v>850</v>
      </c>
      <c r="E398" s="16" t="s">
        <v>78</v>
      </c>
      <c r="F398" s="20">
        <v>2.5</v>
      </c>
      <c r="G398" s="18">
        <v>24.35</v>
      </c>
      <c r="H398" s="18">
        <v>30.73</v>
      </c>
      <c r="I398" s="18">
        <v>76.819999999999993</v>
      </c>
      <c r="J398" s="19">
        <v>4.7707668275478706E-5</v>
      </c>
    </row>
    <row r="399" spans="1:10" ht="39" customHeight="1">
      <c r="A399" s="14" t="s">
        <v>912</v>
      </c>
      <c r="B399" s="15" t="s">
        <v>852</v>
      </c>
      <c r="C399" s="15" t="s">
        <v>44</v>
      </c>
      <c r="D399" s="15" t="s">
        <v>853</v>
      </c>
      <c r="E399" s="16" t="s">
        <v>78</v>
      </c>
      <c r="F399" s="20">
        <v>3.8</v>
      </c>
      <c r="G399" s="18">
        <v>29.98</v>
      </c>
      <c r="H399" s="18">
        <v>37.840000000000003</v>
      </c>
      <c r="I399" s="18">
        <v>143.79</v>
      </c>
      <c r="J399" s="19">
        <v>8.9298172628626439E-5</v>
      </c>
    </row>
    <row r="400" spans="1:10" ht="24" customHeight="1">
      <c r="A400" s="7" t="s">
        <v>913</v>
      </c>
      <c r="B400" s="8" t="s">
        <v>11</v>
      </c>
      <c r="C400" s="8"/>
      <c r="D400" s="8" t="s">
        <v>892</v>
      </c>
      <c r="E400" s="9"/>
      <c r="F400" s="10">
        <v>1</v>
      </c>
      <c r="G400" s="11" t="s">
        <v>13</v>
      </c>
      <c r="H400" s="12">
        <v>30841.99</v>
      </c>
      <c r="I400" s="12">
        <v>30841.99</v>
      </c>
      <c r="J400" s="13">
        <v>1.9153858733085546E-2</v>
      </c>
    </row>
    <row r="401" spans="1:10" ht="24" customHeight="1">
      <c r="A401" s="7" t="s">
        <v>914</v>
      </c>
      <c r="B401" s="8" t="s">
        <v>11</v>
      </c>
      <c r="C401" s="8"/>
      <c r="D401" s="8" t="s">
        <v>915</v>
      </c>
      <c r="E401" s="9"/>
      <c r="F401" s="10">
        <v>1</v>
      </c>
      <c r="G401" s="11" t="s">
        <v>13</v>
      </c>
      <c r="H401" s="12">
        <v>1868.68</v>
      </c>
      <c r="I401" s="12">
        <v>1868.68</v>
      </c>
      <c r="J401" s="13">
        <v>1.1605098353686743E-3</v>
      </c>
    </row>
    <row r="402" spans="1:10" ht="65.099999999999994" customHeight="1">
      <c r="A402" s="14" t="s">
        <v>916</v>
      </c>
      <c r="B402" s="15" t="s">
        <v>917</v>
      </c>
      <c r="C402" s="15" t="s">
        <v>44</v>
      </c>
      <c r="D402" s="15" t="s">
        <v>918</v>
      </c>
      <c r="E402" s="16" t="s">
        <v>46</v>
      </c>
      <c r="F402" s="20">
        <v>2</v>
      </c>
      <c r="G402" s="18">
        <v>285.33999999999997</v>
      </c>
      <c r="H402" s="18">
        <v>360.21</v>
      </c>
      <c r="I402" s="18">
        <v>720.42</v>
      </c>
      <c r="J402" s="19">
        <v>4.4740377999245471E-4</v>
      </c>
    </row>
    <row r="403" spans="1:10" ht="65.099999999999994" customHeight="1">
      <c r="A403" s="14" t="s">
        <v>919</v>
      </c>
      <c r="B403" s="15" t="s">
        <v>920</v>
      </c>
      <c r="C403" s="15" t="s">
        <v>44</v>
      </c>
      <c r="D403" s="15" t="s">
        <v>921</v>
      </c>
      <c r="E403" s="16" t="s">
        <v>46</v>
      </c>
      <c r="F403" s="20">
        <v>1</v>
      </c>
      <c r="G403" s="18">
        <v>229.77</v>
      </c>
      <c r="H403" s="18">
        <v>290.06</v>
      </c>
      <c r="I403" s="18">
        <v>290.06</v>
      </c>
      <c r="J403" s="19">
        <v>1.8013650429556566E-4</v>
      </c>
    </row>
    <row r="404" spans="1:10" ht="65.099999999999994" customHeight="1">
      <c r="A404" s="14" t="s">
        <v>922</v>
      </c>
      <c r="B404" s="15" t="s">
        <v>656</v>
      </c>
      <c r="C404" s="15" t="s">
        <v>44</v>
      </c>
      <c r="D404" s="15" t="s">
        <v>657</v>
      </c>
      <c r="E404" s="16" t="s">
        <v>46</v>
      </c>
      <c r="F404" s="20">
        <v>1</v>
      </c>
      <c r="G404" s="18">
        <v>356.4</v>
      </c>
      <c r="H404" s="18">
        <v>449.91</v>
      </c>
      <c r="I404" s="18">
        <v>449.91</v>
      </c>
      <c r="J404" s="19">
        <v>2.7940844876100788E-4</v>
      </c>
    </row>
    <row r="405" spans="1:10" ht="65.099999999999994" customHeight="1">
      <c r="A405" s="14" t="s">
        <v>923</v>
      </c>
      <c r="B405" s="15" t="s">
        <v>924</v>
      </c>
      <c r="C405" s="15" t="s">
        <v>44</v>
      </c>
      <c r="D405" s="15" t="s">
        <v>925</v>
      </c>
      <c r="E405" s="16" t="s">
        <v>46</v>
      </c>
      <c r="F405" s="20">
        <v>1</v>
      </c>
      <c r="G405" s="18">
        <v>323.43</v>
      </c>
      <c r="H405" s="18">
        <v>408.29</v>
      </c>
      <c r="I405" s="18">
        <v>408.29</v>
      </c>
      <c r="J405" s="19">
        <v>2.5356110231964594E-4</v>
      </c>
    </row>
    <row r="406" spans="1:10" ht="24" customHeight="1">
      <c r="A406" s="7" t="s">
        <v>926</v>
      </c>
      <c r="B406" s="8" t="s">
        <v>11</v>
      </c>
      <c r="C406" s="8"/>
      <c r="D406" s="8" t="s">
        <v>571</v>
      </c>
      <c r="E406" s="9"/>
      <c r="F406" s="10">
        <v>1</v>
      </c>
      <c r="G406" s="11" t="s">
        <v>13</v>
      </c>
      <c r="H406" s="12">
        <v>18074.71</v>
      </c>
      <c r="I406" s="12">
        <v>18074.71</v>
      </c>
      <c r="J406" s="13">
        <v>1.1224970956202522E-2</v>
      </c>
    </row>
    <row r="407" spans="1:10" ht="65.099999999999994" customHeight="1">
      <c r="A407" s="14" t="s">
        <v>927</v>
      </c>
      <c r="B407" s="15" t="s">
        <v>928</v>
      </c>
      <c r="C407" s="15" t="s">
        <v>44</v>
      </c>
      <c r="D407" s="15" t="s">
        <v>929</v>
      </c>
      <c r="E407" s="16" t="s">
        <v>78</v>
      </c>
      <c r="F407" s="20">
        <v>69.5</v>
      </c>
      <c r="G407" s="18">
        <v>82.33</v>
      </c>
      <c r="H407" s="18">
        <v>103.93</v>
      </c>
      <c r="I407" s="18">
        <v>7223.13</v>
      </c>
      <c r="J407" s="19">
        <v>4.4857939332290878E-3</v>
      </c>
    </row>
    <row r="408" spans="1:10" ht="39" customHeight="1">
      <c r="A408" s="14" t="s">
        <v>930</v>
      </c>
      <c r="B408" s="15" t="s">
        <v>931</v>
      </c>
      <c r="C408" s="15" t="s">
        <v>31</v>
      </c>
      <c r="D408" s="15" t="s">
        <v>932</v>
      </c>
      <c r="E408" s="16" t="s">
        <v>704</v>
      </c>
      <c r="F408" s="20">
        <v>70</v>
      </c>
      <c r="G408" s="18">
        <v>122.01</v>
      </c>
      <c r="H408" s="18">
        <v>154.02000000000001</v>
      </c>
      <c r="I408" s="18">
        <v>10781.4</v>
      </c>
      <c r="J408" s="19">
        <v>6.6955930063166639E-3</v>
      </c>
    </row>
    <row r="409" spans="1:10" ht="26.1" customHeight="1">
      <c r="A409" s="14" t="s">
        <v>933</v>
      </c>
      <c r="B409" s="15" t="s">
        <v>934</v>
      </c>
      <c r="C409" s="15" t="s">
        <v>44</v>
      </c>
      <c r="D409" s="15" t="s">
        <v>935</v>
      </c>
      <c r="E409" s="16" t="s">
        <v>46</v>
      </c>
      <c r="F409" s="20">
        <v>1</v>
      </c>
      <c r="G409" s="18">
        <v>55.6</v>
      </c>
      <c r="H409" s="18">
        <v>70.180000000000007</v>
      </c>
      <c r="I409" s="18">
        <v>70.180000000000007</v>
      </c>
      <c r="J409" s="19">
        <v>4.3584016656770318E-5</v>
      </c>
    </row>
    <row r="410" spans="1:10" ht="24" customHeight="1">
      <c r="A410" s="7" t="s">
        <v>936</v>
      </c>
      <c r="B410" s="8" t="s">
        <v>11</v>
      </c>
      <c r="C410" s="8"/>
      <c r="D410" s="8" t="s">
        <v>937</v>
      </c>
      <c r="E410" s="9"/>
      <c r="F410" s="10">
        <v>1</v>
      </c>
      <c r="G410" s="11" t="s">
        <v>13</v>
      </c>
      <c r="H410" s="12">
        <v>3839.65</v>
      </c>
      <c r="I410" s="12">
        <v>3839.65</v>
      </c>
      <c r="J410" s="13">
        <v>2.3845450207490475E-3</v>
      </c>
    </row>
    <row r="411" spans="1:10" ht="39" customHeight="1">
      <c r="A411" s="14" t="s">
        <v>938</v>
      </c>
      <c r="B411" s="15" t="s">
        <v>939</v>
      </c>
      <c r="C411" s="15" t="s">
        <v>44</v>
      </c>
      <c r="D411" s="15" t="s">
        <v>940</v>
      </c>
      <c r="E411" s="16" t="s">
        <v>78</v>
      </c>
      <c r="F411" s="20">
        <v>61.9</v>
      </c>
      <c r="G411" s="18">
        <v>49.14</v>
      </c>
      <c r="H411" s="18">
        <v>62.03</v>
      </c>
      <c r="I411" s="18">
        <v>3839.65</v>
      </c>
      <c r="J411" s="19">
        <v>2.3845450207490475E-3</v>
      </c>
    </row>
    <row r="412" spans="1:10" ht="24" customHeight="1">
      <c r="A412" s="7" t="s">
        <v>941</v>
      </c>
      <c r="B412" s="8" t="s">
        <v>11</v>
      </c>
      <c r="C412" s="8"/>
      <c r="D412" s="8" t="s">
        <v>942</v>
      </c>
      <c r="E412" s="9"/>
      <c r="F412" s="10">
        <v>1</v>
      </c>
      <c r="G412" s="11" t="s">
        <v>13</v>
      </c>
      <c r="H412" s="12">
        <v>3154.93</v>
      </c>
      <c r="I412" s="12">
        <v>3154.93</v>
      </c>
      <c r="J412" s="13">
        <v>1.9593120785258533E-3</v>
      </c>
    </row>
    <row r="413" spans="1:10" ht="26.1" customHeight="1">
      <c r="A413" s="14" t="s">
        <v>943</v>
      </c>
      <c r="B413" s="15" t="s">
        <v>944</v>
      </c>
      <c r="C413" s="15" t="s">
        <v>44</v>
      </c>
      <c r="D413" s="15" t="s">
        <v>945</v>
      </c>
      <c r="E413" s="16" t="s">
        <v>46</v>
      </c>
      <c r="F413" s="20">
        <v>5</v>
      </c>
      <c r="G413" s="18">
        <v>25.5</v>
      </c>
      <c r="H413" s="18">
        <v>32.19</v>
      </c>
      <c r="I413" s="18">
        <v>160.94999999999999</v>
      </c>
      <c r="J413" s="19">
        <v>9.9955079522758374E-5</v>
      </c>
    </row>
    <row r="414" spans="1:10" ht="26.1" customHeight="1">
      <c r="A414" s="14" t="s">
        <v>946</v>
      </c>
      <c r="B414" s="15" t="s">
        <v>947</v>
      </c>
      <c r="C414" s="15" t="s">
        <v>44</v>
      </c>
      <c r="D414" s="15" t="s">
        <v>948</v>
      </c>
      <c r="E414" s="16" t="s">
        <v>46</v>
      </c>
      <c r="F414" s="20">
        <v>5</v>
      </c>
      <c r="G414" s="18">
        <v>28.29</v>
      </c>
      <c r="H414" s="18">
        <v>35.71</v>
      </c>
      <c r="I414" s="18">
        <v>178.55</v>
      </c>
      <c r="J414" s="19">
        <v>1.1088524043981676E-4</v>
      </c>
    </row>
    <row r="415" spans="1:10" ht="39" customHeight="1">
      <c r="A415" s="14" t="s">
        <v>949</v>
      </c>
      <c r="B415" s="15" t="s">
        <v>737</v>
      </c>
      <c r="C415" s="15" t="s">
        <v>44</v>
      </c>
      <c r="D415" s="15" t="s">
        <v>738</v>
      </c>
      <c r="E415" s="16" t="s">
        <v>78</v>
      </c>
      <c r="F415" s="20">
        <v>26</v>
      </c>
      <c r="G415" s="18">
        <v>36.25</v>
      </c>
      <c r="H415" s="18">
        <v>45.76</v>
      </c>
      <c r="I415" s="18">
        <v>1189.76</v>
      </c>
      <c r="J415" s="19">
        <v>7.3887887799314693E-4</v>
      </c>
    </row>
    <row r="416" spans="1:10" ht="39" customHeight="1">
      <c r="A416" s="14" t="s">
        <v>950</v>
      </c>
      <c r="B416" s="15" t="s">
        <v>740</v>
      </c>
      <c r="C416" s="15" t="s">
        <v>44</v>
      </c>
      <c r="D416" s="15" t="s">
        <v>741</v>
      </c>
      <c r="E416" s="16" t="s">
        <v>78</v>
      </c>
      <c r="F416" s="20">
        <v>27</v>
      </c>
      <c r="G416" s="18">
        <v>47.7</v>
      </c>
      <c r="H416" s="18">
        <v>60.21</v>
      </c>
      <c r="I416" s="18">
        <v>1625.67</v>
      </c>
      <c r="J416" s="19">
        <v>1.009592880570131E-3</v>
      </c>
    </row>
    <row r="417" spans="1:10" ht="24" customHeight="1">
      <c r="A417" s="7" t="s">
        <v>951</v>
      </c>
      <c r="B417" s="8" t="s">
        <v>11</v>
      </c>
      <c r="C417" s="8"/>
      <c r="D417" s="8" t="s">
        <v>952</v>
      </c>
      <c r="E417" s="9"/>
      <c r="F417" s="10">
        <v>1</v>
      </c>
      <c r="G417" s="11" t="s">
        <v>13</v>
      </c>
      <c r="H417" s="12">
        <v>3904.02</v>
      </c>
      <c r="I417" s="12">
        <v>3904.02</v>
      </c>
      <c r="J417" s="13">
        <v>2.4245208422394478E-3</v>
      </c>
    </row>
    <row r="418" spans="1:10" ht="39" customHeight="1">
      <c r="A418" s="14" t="s">
        <v>953</v>
      </c>
      <c r="B418" s="15" t="s">
        <v>737</v>
      </c>
      <c r="C418" s="15" t="s">
        <v>44</v>
      </c>
      <c r="D418" s="15" t="s">
        <v>738</v>
      </c>
      <c r="E418" s="16" t="s">
        <v>78</v>
      </c>
      <c r="F418" s="20">
        <v>9</v>
      </c>
      <c r="G418" s="18">
        <v>36.25</v>
      </c>
      <c r="H418" s="18">
        <v>45.76</v>
      </c>
      <c r="I418" s="18">
        <v>411.84</v>
      </c>
      <c r="J418" s="19">
        <v>2.5576576545916624E-4</v>
      </c>
    </row>
    <row r="419" spans="1:10" ht="39" customHeight="1">
      <c r="A419" s="14" t="s">
        <v>954</v>
      </c>
      <c r="B419" s="15" t="s">
        <v>740</v>
      </c>
      <c r="C419" s="15" t="s">
        <v>44</v>
      </c>
      <c r="D419" s="15" t="s">
        <v>741</v>
      </c>
      <c r="E419" s="16" t="s">
        <v>78</v>
      </c>
      <c r="F419" s="20">
        <v>58</v>
      </c>
      <c r="G419" s="18">
        <v>47.7</v>
      </c>
      <c r="H419" s="18">
        <v>60.21</v>
      </c>
      <c r="I419" s="18">
        <v>3492.18</v>
      </c>
      <c r="J419" s="19">
        <v>2.1687550767802814E-3</v>
      </c>
    </row>
    <row r="420" spans="1:10" ht="24" customHeight="1">
      <c r="A420" s="7" t="s">
        <v>955</v>
      </c>
      <c r="B420" s="8" t="s">
        <v>11</v>
      </c>
      <c r="C420" s="8"/>
      <c r="D420" s="8" t="s">
        <v>956</v>
      </c>
      <c r="E420" s="9"/>
      <c r="F420" s="10">
        <v>1</v>
      </c>
      <c r="G420" s="11" t="s">
        <v>13</v>
      </c>
      <c r="H420" s="12">
        <v>118022.27</v>
      </c>
      <c r="I420" s="12">
        <v>118022.27</v>
      </c>
      <c r="J420" s="13">
        <v>7.3295591073665484E-2</v>
      </c>
    </row>
    <row r="421" spans="1:10" ht="24" customHeight="1">
      <c r="A421" s="7" t="s">
        <v>957</v>
      </c>
      <c r="B421" s="8" t="s">
        <v>11</v>
      </c>
      <c r="C421" s="8"/>
      <c r="D421" s="8" t="s">
        <v>623</v>
      </c>
      <c r="E421" s="9"/>
      <c r="F421" s="10">
        <v>1</v>
      </c>
      <c r="G421" s="11" t="s">
        <v>13</v>
      </c>
      <c r="H421" s="12">
        <v>3915.1</v>
      </c>
      <c r="I421" s="12">
        <v>3915.1</v>
      </c>
      <c r="J421" s="13">
        <v>2.4314018753622325E-3</v>
      </c>
    </row>
    <row r="422" spans="1:10" ht="24" customHeight="1">
      <c r="A422" s="7" t="s">
        <v>958</v>
      </c>
      <c r="B422" s="8" t="s">
        <v>11</v>
      </c>
      <c r="C422" s="8"/>
      <c r="D422" s="8" t="s">
        <v>623</v>
      </c>
      <c r="E422" s="9"/>
      <c r="F422" s="10">
        <v>1</v>
      </c>
      <c r="G422" s="11" t="s">
        <v>13</v>
      </c>
      <c r="H422" s="12">
        <v>3915.1</v>
      </c>
      <c r="I422" s="12">
        <v>3915.1</v>
      </c>
      <c r="J422" s="13">
        <v>2.4314018753622325E-3</v>
      </c>
    </row>
    <row r="423" spans="1:10" ht="26.1" customHeight="1">
      <c r="A423" s="14" t="s">
        <v>959</v>
      </c>
      <c r="B423" s="15" t="s">
        <v>131</v>
      </c>
      <c r="C423" s="15" t="s">
        <v>44</v>
      </c>
      <c r="D423" s="15" t="s">
        <v>132</v>
      </c>
      <c r="E423" s="16" t="s">
        <v>93</v>
      </c>
      <c r="F423" s="20">
        <v>19.920000000000002</v>
      </c>
      <c r="G423" s="18">
        <v>48.2</v>
      </c>
      <c r="H423" s="18">
        <v>60.84</v>
      </c>
      <c r="I423" s="18">
        <v>1211.93</v>
      </c>
      <c r="J423" s="19">
        <v>7.5264715455741879E-4</v>
      </c>
    </row>
    <row r="424" spans="1:10" ht="26.1" customHeight="1">
      <c r="A424" s="14" t="s">
        <v>960</v>
      </c>
      <c r="B424" s="15" t="s">
        <v>134</v>
      </c>
      <c r="C424" s="15" t="s">
        <v>44</v>
      </c>
      <c r="D424" s="15" t="s">
        <v>135</v>
      </c>
      <c r="E424" s="16" t="s">
        <v>71</v>
      </c>
      <c r="F424" s="20">
        <v>49.8</v>
      </c>
      <c r="G424" s="18">
        <v>9.1999999999999993</v>
      </c>
      <c r="H424" s="18">
        <v>11.61</v>
      </c>
      <c r="I424" s="18">
        <v>578.16999999999996</v>
      </c>
      <c r="J424" s="19">
        <v>3.590619964440709E-4</v>
      </c>
    </row>
    <row r="425" spans="1:10" ht="26.1" customHeight="1">
      <c r="A425" s="14" t="s">
        <v>961</v>
      </c>
      <c r="B425" s="15" t="s">
        <v>629</v>
      </c>
      <c r="C425" s="15" t="s">
        <v>44</v>
      </c>
      <c r="D425" s="15" t="s">
        <v>630</v>
      </c>
      <c r="E425" s="16" t="s">
        <v>93</v>
      </c>
      <c r="F425" s="20">
        <v>1.494</v>
      </c>
      <c r="G425" s="18">
        <v>122.97</v>
      </c>
      <c r="H425" s="18">
        <v>155.22999999999999</v>
      </c>
      <c r="I425" s="18">
        <v>231.91</v>
      </c>
      <c r="J425" s="19">
        <v>1.4402350103835286E-4</v>
      </c>
    </row>
    <row r="426" spans="1:10" ht="26.1" customHeight="1">
      <c r="A426" s="14" t="s">
        <v>962</v>
      </c>
      <c r="B426" s="15" t="s">
        <v>148</v>
      </c>
      <c r="C426" s="15" t="s">
        <v>44</v>
      </c>
      <c r="D426" s="15" t="s">
        <v>149</v>
      </c>
      <c r="E426" s="16" t="s">
        <v>93</v>
      </c>
      <c r="F426" s="20">
        <v>19.659849999999999</v>
      </c>
      <c r="G426" s="18">
        <v>30.95</v>
      </c>
      <c r="H426" s="18">
        <v>39.07</v>
      </c>
      <c r="I426" s="18">
        <v>768.11</v>
      </c>
      <c r="J426" s="19">
        <v>4.7702078988646123E-4</v>
      </c>
    </row>
    <row r="427" spans="1:10" ht="39" customHeight="1">
      <c r="A427" s="14" t="s">
        <v>963</v>
      </c>
      <c r="B427" s="15" t="s">
        <v>633</v>
      </c>
      <c r="C427" s="15" t="s">
        <v>44</v>
      </c>
      <c r="D427" s="15" t="s">
        <v>634</v>
      </c>
      <c r="E427" s="16" t="s">
        <v>93</v>
      </c>
      <c r="F427" s="20">
        <v>4.0517222000000004</v>
      </c>
      <c r="G427" s="18">
        <v>28.01</v>
      </c>
      <c r="H427" s="18">
        <v>35.35</v>
      </c>
      <c r="I427" s="18">
        <v>143.22</v>
      </c>
      <c r="J427" s="19">
        <v>8.8944184462562623E-5</v>
      </c>
    </row>
    <row r="428" spans="1:10" ht="26.1" customHeight="1">
      <c r="A428" s="14" t="s">
        <v>964</v>
      </c>
      <c r="B428" s="15" t="s">
        <v>636</v>
      </c>
      <c r="C428" s="15" t="s">
        <v>44</v>
      </c>
      <c r="D428" s="15" t="s">
        <v>637</v>
      </c>
      <c r="E428" s="16" t="s">
        <v>93</v>
      </c>
      <c r="F428" s="20">
        <v>4.0517222000000004</v>
      </c>
      <c r="G428" s="18">
        <v>46.76</v>
      </c>
      <c r="H428" s="18">
        <v>59.02</v>
      </c>
      <c r="I428" s="18">
        <v>239.13</v>
      </c>
      <c r="J428" s="19">
        <v>1.4850735114182794E-4</v>
      </c>
    </row>
    <row r="429" spans="1:10" ht="26.1" customHeight="1">
      <c r="A429" s="14" t="s">
        <v>965</v>
      </c>
      <c r="B429" s="15" t="s">
        <v>107</v>
      </c>
      <c r="C429" s="15" t="s">
        <v>31</v>
      </c>
      <c r="D429" s="15" t="s">
        <v>108</v>
      </c>
      <c r="E429" s="16" t="s">
        <v>93</v>
      </c>
      <c r="F429" s="20">
        <v>4.0517222000000004</v>
      </c>
      <c r="G429" s="18">
        <v>1.1000000000000001</v>
      </c>
      <c r="H429" s="18">
        <v>1.38</v>
      </c>
      <c r="I429" s="18">
        <v>5.59</v>
      </c>
      <c r="J429" s="19">
        <v>3.4715681549066126E-6</v>
      </c>
    </row>
    <row r="430" spans="1:10" ht="26.1" customHeight="1">
      <c r="A430" s="14" t="s">
        <v>966</v>
      </c>
      <c r="B430" s="15" t="s">
        <v>640</v>
      </c>
      <c r="C430" s="15" t="s">
        <v>44</v>
      </c>
      <c r="D430" s="15" t="s">
        <v>641</v>
      </c>
      <c r="E430" s="16" t="s">
        <v>78</v>
      </c>
      <c r="F430" s="20">
        <v>166</v>
      </c>
      <c r="G430" s="18">
        <v>3.52</v>
      </c>
      <c r="H430" s="18">
        <v>4.4400000000000004</v>
      </c>
      <c r="I430" s="18">
        <v>737.04</v>
      </c>
      <c r="J430" s="19">
        <v>4.5772532967663145E-4</v>
      </c>
    </row>
    <row r="431" spans="1:10" ht="24" customHeight="1">
      <c r="A431" s="7" t="s">
        <v>967</v>
      </c>
      <c r="B431" s="8" t="s">
        <v>11</v>
      </c>
      <c r="C431" s="8"/>
      <c r="D431" s="8" t="s">
        <v>968</v>
      </c>
      <c r="E431" s="9"/>
      <c r="F431" s="10">
        <v>1</v>
      </c>
      <c r="G431" s="11" t="s">
        <v>13</v>
      </c>
      <c r="H431" s="12">
        <v>37325.980000000003</v>
      </c>
      <c r="I431" s="12">
        <v>37325.980000000003</v>
      </c>
      <c r="J431" s="13">
        <v>2.3180623169710399E-2</v>
      </c>
    </row>
    <row r="432" spans="1:10" ht="24" customHeight="1">
      <c r="A432" s="7" t="s">
        <v>969</v>
      </c>
      <c r="B432" s="8" t="s">
        <v>11</v>
      </c>
      <c r="C432" s="8"/>
      <c r="D432" s="8" t="s">
        <v>968</v>
      </c>
      <c r="E432" s="9"/>
      <c r="F432" s="10">
        <v>1</v>
      </c>
      <c r="G432" s="11" t="s">
        <v>13</v>
      </c>
      <c r="H432" s="12">
        <v>37325.980000000003</v>
      </c>
      <c r="I432" s="12">
        <v>37325.980000000003</v>
      </c>
      <c r="J432" s="13">
        <v>2.3180623169710399E-2</v>
      </c>
    </row>
    <row r="433" spans="1:10" ht="51.95" customHeight="1">
      <c r="A433" s="14" t="s">
        <v>970</v>
      </c>
      <c r="B433" s="15" t="s">
        <v>971</v>
      </c>
      <c r="C433" s="15" t="s">
        <v>18</v>
      </c>
      <c r="D433" s="15" t="s">
        <v>972</v>
      </c>
      <c r="E433" s="16" t="s">
        <v>28</v>
      </c>
      <c r="F433" s="20">
        <v>1</v>
      </c>
      <c r="G433" s="18">
        <v>77.31</v>
      </c>
      <c r="H433" s="18">
        <v>97.59</v>
      </c>
      <c r="I433" s="18">
        <v>97.59</v>
      </c>
      <c r="J433" s="19">
        <v>6.0606500221348178E-5</v>
      </c>
    </row>
    <row r="434" spans="1:10" ht="39" customHeight="1">
      <c r="A434" s="14" t="s">
        <v>973</v>
      </c>
      <c r="B434" s="15" t="s">
        <v>974</v>
      </c>
      <c r="C434" s="15" t="s">
        <v>44</v>
      </c>
      <c r="D434" s="15" t="s">
        <v>975</v>
      </c>
      <c r="E434" s="16" t="s">
        <v>46</v>
      </c>
      <c r="F434" s="20">
        <v>2</v>
      </c>
      <c r="G434" s="18">
        <v>195.07</v>
      </c>
      <c r="H434" s="18">
        <v>246.25</v>
      </c>
      <c r="I434" s="18">
        <v>492.5</v>
      </c>
      <c r="J434" s="19">
        <v>3.0585819611654862E-4</v>
      </c>
    </row>
    <row r="435" spans="1:10" ht="39" customHeight="1">
      <c r="A435" s="14" t="s">
        <v>976</v>
      </c>
      <c r="B435" s="15" t="s">
        <v>977</v>
      </c>
      <c r="C435" s="15" t="s">
        <v>44</v>
      </c>
      <c r="D435" s="15" t="s">
        <v>978</v>
      </c>
      <c r="E435" s="16" t="s">
        <v>46</v>
      </c>
      <c r="F435" s="20">
        <v>142</v>
      </c>
      <c r="G435" s="18">
        <v>7.68</v>
      </c>
      <c r="H435" s="18">
        <v>9.69</v>
      </c>
      <c r="I435" s="18">
        <v>1375.98</v>
      </c>
      <c r="J435" s="19">
        <v>8.5452743287806813E-4</v>
      </c>
    </row>
    <row r="436" spans="1:10" ht="39" customHeight="1">
      <c r="A436" s="14" t="s">
        <v>979</v>
      </c>
      <c r="B436" s="15" t="s">
        <v>980</v>
      </c>
      <c r="C436" s="15" t="s">
        <v>18</v>
      </c>
      <c r="D436" s="15" t="s">
        <v>981</v>
      </c>
      <c r="E436" s="16" t="s">
        <v>28</v>
      </c>
      <c r="F436" s="20">
        <v>87</v>
      </c>
      <c r="G436" s="18">
        <v>36.39</v>
      </c>
      <c r="H436" s="18">
        <v>45.93</v>
      </c>
      <c r="I436" s="18">
        <v>3995.91</v>
      </c>
      <c r="J436" s="19">
        <v>2.481587460800158E-3</v>
      </c>
    </row>
    <row r="437" spans="1:10" ht="39" customHeight="1">
      <c r="A437" s="14" t="s">
        <v>982</v>
      </c>
      <c r="B437" s="15" t="s">
        <v>983</v>
      </c>
      <c r="C437" s="15" t="s">
        <v>44</v>
      </c>
      <c r="D437" s="15" t="s">
        <v>984</v>
      </c>
      <c r="E437" s="16" t="s">
        <v>46</v>
      </c>
      <c r="F437" s="20">
        <v>5</v>
      </c>
      <c r="G437" s="18">
        <v>31.71</v>
      </c>
      <c r="H437" s="18">
        <v>40.03</v>
      </c>
      <c r="I437" s="18">
        <v>200.15</v>
      </c>
      <c r="J437" s="19">
        <v>1.2429952883802477E-4</v>
      </c>
    </row>
    <row r="438" spans="1:10" ht="39" customHeight="1">
      <c r="A438" s="14" t="s">
        <v>985</v>
      </c>
      <c r="B438" s="15" t="s">
        <v>986</v>
      </c>
      <c r="C438" s="15" t="s">
        <v>44</v>
      </c>
      <c r="D438" s="15" t="s">
        <v>987</v>
      </c>
      <c r="E438" s="16" t="s">
        <v>46</v>
      </c>
      <c r="F438" s="20">
        <v>77</v>
      </c>
      <c r="G438" s="18">
        <v>29.6</v>
      </c>
      <c r="H438" s="18">
        <v>37.36</v>
      </c>
      <c r="I438" s="18">
        <v>2876.72</v>
      </c>
      <c r="J438" s="19">
        <v>1.7865348018931933E-3</v>
      </c>
    </row>
    <row r="439" spans="1:10" ht="39" customHeight="1">
      <c r="A439" s="14" t="s">
        <v>988</v>
      </c>
      <c r="B439" s="15" t="s">
        <v>989</v>
      </c>
      <c r="C439" s="15" t="s">
        <v>44</v>
      </c>
      <c r="D439" s="15" t="s">
        <v>990</v>
      </c>
      <c r="E439" s="16" t="s">
        <v>46</v>
      </c>
      <c r="F439" s="20">
        <v>4</v>
      </c>
      <c r="G439" s="18">
        <v>36.49</v>
      </c>
      <c r="H439" s="18">
        <v>46.06</v>
      </c>
      <c r="I439" s="18">
        <v>184.24</v>
      </c>
      <c r="J439" s="19">
        <v>1.1441891178175211E-4</v>
      </c>
    </row>
    <row r="440" spans="1:10" ht="39" customHeight="1">
      <c r="A440" s="14" t="s">
        <v>991</v>
      </c>
      <c r="B440" s="15" t="s">
        <v>992</v>
      </c>
      <c r="C440" s="15" t="s">
        <v>44</v>
      </c>
      <c r="D440" s="15" t="s">
        <v>993</v>
      </c>
      <c r="E440" s="16" t="s">
        <v>46</v>
      </c>
      <c r="F440" s="20">
        <v>44</v>
      </c>
      <c r="G440" s="18">
        <v>33.82</v>
      </c>
      <c r="H440" s="18">
        <v>42.69</v>
      </c>
      <c r="I440" s="18">
        <v>1878.36</v>
      </c>
      <c r="J440" s="19">
        <v>1.1665214238730562E-3</v>
      </c>
    </row>
    <row r="441" spans="1:10" ht="26.1" customHeight="1">
      <c r="A441" s="14" t="s">
        <v>994</v>
      </c>
      <c r="B441" s="15" t="s">
        <v>995</v>
      </c>
      <c r="C441" s="15" t="s">
        <v>44</v>
      </c>
      <c r="D441" s="15" t="s">
        <v>996</v>
      </c>
      <c r="E441" s="16" t="s">
        <v>46</v>
      </c>
      <c r="F441" s="20">
        <v>126</v>
      </c>
      <c r="G441" s="18">
        <v>4.6500000000000004</v>
      </c>
      <c r="H441" s="18">
        <v>5.87</v>
      </c>
      <c r="I441" s="18">
        <v>739.62</v>
      </c>
      <c r="J441" s="19">
        <v>4.5932759190197295E-4</v>
      </c>
    </row>
    <row r="442" spans="1:10" ht="26.1" customHeight="1">
      <c r="A442" s="14" t="s">
        <v>997</v>
      </c>
      <c r="B442" s="15" t="s">
        <v>998</v>
      </c>
      <c r="C442" s="15" t="s">
        <v>44</v>
      </c>
      <c r="D442" s="15" t="s">
        <v>999</v>
      </c>
      <c r="E442" s="16" t="s">
        <v>46</v>
      </c>
      <c r="F442" s="20">
        <v>4</v>
      </c>
      <c r="G442" s="18">
        <v>7.17</v>
      </c>
      <c r="H442" s="18">
        <v>9.0500000000000007</v>
      </c>
      <c r="I442" s="18">
        <v>36.200000000000003</v>
      </c>
      <c r="J442" s="19">
        <v>2.2481353704404182E-5</v>
      </c>
    </row>
    <row r="443" spans="1:10" ht="39" customHeight="1">
      <c r="A443" s="14" t="s">
        <v>1000</v>
      </c>
      <c r="B443" s="15" t="s">
        <v>1001</v>
      </c>
      <c r="C443" s="15" t="s">
        <v>44</v>
      </c>
      <c r="D443" s="15" t="s">
        <v>1002</v>
      </c>
      <c r="E443" s="16" t="s">
        <v>78</v>
      </c>
      <c r="F443" s="20">
        <v>384</v>
      </c>
      <c r="G443" s="18">
        <v>6.99</v>
      </c>
      <c r="H443" s="18">
        <v>8.82</v>
      </c>
      <c r="I443" s="18">
        <v>3386.88</v>
      </c>
      <c r="J443" s="19">
        <v>2.1033604208390176E-3</v>
      </c>
    </row>
    <row r="444" spans="1:10" ht="39" customHeight="1">
      <c r="A444" s="14" t="s">
        <v>1003</v>
      </c>
      <c r="B444" s="15" t="s">
        <v>1004</v>
      </c>
      <c r="C444" s="15" t="s">
        <v>44</v>
      </c>
      <c r="D444" s="15" t="s">
        <v>1005</v>
      </c>
      <c r="E444" s="16" t="s">
        <v>78</v>
      </c>
      <c r="F444" s="20">
        <v>119</v>
      </c>
      <c r="G444" s="18">
        <v>19.57</v>
      </c>
      <c r="H444" s="18">
        <v>24.7</v>
      </c>
      <c r="I444" s="18">
        <v>2939.3</v>
      </c>
      <c r="J444" s="19">
        <v>1.8253989763357794E-3</v>
      </c>
    </row>
    <row r="445" spans="1:10" ht="39" customHeight="1">
      <c r="A445" s="14" t="s">
        <v>1006</v>
      </c>
      <c r="B445" s="15" t="s">
        <v>1007</v>
      </c>
      <c r="C445" s="15" t="s">
        <v>44</v>
      </c>
      <c r="D445" s="15" t="s">
        <v>1008</v>
      </c>
      <c r="E445" s="16" t="s">
        <v>78</v>
      </c>
      <c r="F445" s="20">
        <v>23</v>
      </c>
      <c r="G445" s="18">
        <v>20.309999999999999</v>
      </c>
      <c r="H445" s="18">
        <v>25.63</v>
      </c>
      <c r="I445" s="18">
        <v>589.49</v>
      </c>
      <c r="J445" s="19">
        <v>3.6609207721572437E-4</v>
      </c>
    </row>
    <row r="446" spans="1:10" ht="39" customHeight="1">
      <c r="A446" s="14" t="s">
        <v>1009</v>
      </c>
      <c r="B446" s="15" t="s">
        <v>1010</v>
      </c>
      <c r="C446" s="15" t="s">
        <v>44</v>
      </c>
      <c r="D446" s="15" t="s">
        <v>1011</v>
      </c>
      <c r="E446" s="16" t="s">
        <v>78</v>
      </c>
      <c r="F446" s="20">
        <v>6</v>
      </c>
      <c r="G446" s="18">
        <v>21.01</v>
      </c>
      <c r="H446" s="18">
        <v>26.52</v>
      </c>
      <c r="I446" s="18">
        <v>159.12</v>
      </c>
      <c r="J446" s="19">
        <v>9.8818591200132416E-5</v>
      </c>
    </row>
    <row r="447" spans="1:10" ht="39" customHeight="1">
      <c r="A447" s="14" t="s">
        <v>1012</v>
      </c>
      <c r="B447" s="15" t="s">
        <v>1013</v>
      </c>
      <c r="C447" s="15" t="s">
        <v>44</v>
      </c>
      <c r="D447" s="15" t="s">
        <v>1014</v>
      </c>
      <c r="E447" s="16" t="s">
        <v>78</v>
      </c>
      <c r="F447" s="20">
        <v>18</v>
      </c>
      <c r="G447" s="18">
        <v>33.83</v>
      </c>
      <c r="H447" s="18">
        <v>42.7</v>
      </c>
      <c r="I447" s="18">
        <v>768.6</v>
      </c>
      <c r="J447" s="19">
        <v>4.7732509550290204E-4</v>
      </c>
    </row>
    <row r="448" spans="1:10" ht="26.1" customHeight="1">
      <c r="A448" s="14" t="s">
        <v>1015</v>
      </c>
      <c r="B448" s="15" t="s">
        <v>1016</v>
      </c>
      <c r="C448" s="15" t="s">
        <v>44</v>
      </c>
      <c r="D448" s="15" t="s">
        <v>1017</v>
      </c>
      <c r="E448" s="16" t="s">
        <v>78</v>
      </c>
      <c r="F448" s="20">
        <v>462</v>
      </c>
      <c r="G448" s="18">
        <v>21.34</v>
      </c>
      <c r="H448" s="18">
        <v>26.93</v>
      </c>
      <c r="I448" s="18">
        <v>12441.66</v>
      </c>
      <c r="J448" s="19">
        <v>7.7266673792800366E-3</v>
      </c>
    </row>
    <row r="449" spans="1:10" ht="26.1" customHeight="1">
      <c r="A449" s="14" t="s">
        <v>1018</v>
      </c>
      <c r="B449" s="15" t="s">
        <v>1019</v>
      </c>
      <c r="C449" s="15" t="s">
        <v>44</v>
      </c>
      <c r="D449" s="15" t="s">
        <v>1020</v>
      </c>
      <c r="E449" s="16" t="s">
        <v>78</v>
      </c>
      <c r="F449" s="20">
        <v>54</v>
      </c>
      <c r="G449" s="18">
        <v>32.24</v>
      </c>
      <c r="H449" s="18">
        <v>40.69</v>
      </c>
      <c r="I449" s="18">
        <v>2197.2600000000002</v>
      </c>
      <c r="J449" s="19">
        <v>1.3645684873077109E-3</v>
      </c>
    </row>
    <row r="450" spans="1:10" ht="51.95" customHeight="1">
      <c r="A450" s="14" t="s">
        <v>1021</v>
      </c>
      <c r="B450" s="15" t="s">
        <v>1022</v>
      </c>
      <c r="C450" s="15" t="s">
        <v>44</v>
      </c>
      <c r="D450" s="15" t="s">
        <v>1023</v>
      </c>
      <c r="E450" s="16" t="s">
        <v>78</v>
      </c>
      <c r="F450" s="20">
        <v>36</v>
      </c>
      <c r="G450" s="18">
        <v>65.28</v>
      </c>
      <c r="H450" s="18">
        <v>82.4</v>
      </c>
      <c r="I450" s="18">
        <v>2966.4</v>
      </c>
      <c r="J450" s="19">
        <v>1.8422289400205681E-3</v>
      </c>
    </row>
    <row r="451" spans="1:10" ht="24" customHeight="1">
      <c r="A451" s="7" t="s">
        <v>1024</v>
      </c>
      <c r="B451" s="8" t="s">
        <v>11</v>
      </c>
      <c r="C451" s="8"/>
      <c r="D451" s="8" t="s">
        <v>1025</v>
      </c>
      <c r="E451" s="9"/>
      <c r="F451" s="10">
        <v>1</v>
      </c>
      <c r="G451" s="11" t="s">
        <v>13</v>
      </c>
      <c r="H451" s="12">
        <v>33196.47</v>
      </c>
      <c r="I451" s="12">
        <v>33196.47</v>
      </c>
      <c r="J451" s="13">
        <v>2.0616065851039842E-2</v>
      </c>
    </row>
    <row r="452" spans="1:10" ht="24" customHeight="1">
      <c r="A452" s="7" t="s">
        <v>1026</v>
      </c>
      <c r="B452" s="8" t="s">
        <v>11</v>
      </c>
      <c r="C452" s="8"/>
      <c r="D452" s="8" t="s">
        <v>1025</v>
      </c>
      <c r="E452" s="9"/>
      <c r="F452" s="10">
        <v>1</v>
      </c>
      <c r="G452" s="11" t="s">
        <v>13</v>
      </c>
      <c r="H452" s="12">
        <v>33196.47</v>
      </c>
      <c r="I452" s="12">
        <v>33196.47</v>
      </c>
      <c r="J452" s="13">
        <v>2.0616065851039842E-2</v>
      </c>
    </row>
    <row r="453" spans="1:10" ht="51.95" customHeight="1">
      <c r="A453" s="14" t="s">
        <v>1027</v>
      </c>
      <c r="B453" s="15" t="s">
        <v>1028</v>
      </c>
      <c r="C453" s="15" t="s">
        <v>44</v>
      </c>
      <c r="D453" s="15" t="s">
        <v>1029</v>
      </c>
      <c r="E453" s="16" t="s">
        <v>46</v>
      </c>
      <c r="F453" s="20">
        <v>21</v>
      </c>
      <c r="G453" s="18">
        <v>18.329999999999998</v>
      </c>
      <c r="H453" s="18">
        <v>23.13</v>
      </c>
      <c r="I453" s="18">
        <v>485.73</v>
      </c>
      <c r="J453" s="19">
        <v>3.0165381035470286E-4</v>
      </c>
    </row>
    <row r="454" spans="1:10" ht="51.95" customHeight="1">
      <c r="A454" s="14" t="s">
        <v>1030</v>
      </c>
      <c r="B454" s="15" t="s">
        <v>1031</v>
      </c>
      <c r="C454" s="15" t="s">
        <v>44</v>
      </c>
      <c r="D454" s="15" t="s">
        <v>1032</v>
      </c>
      <c r="E454" s="16" t="s">
        <v>46</v>
      </c>
      <c r="F454" s="20">
        <v>2</v>
      </c>
      <c r="G454" s="18">
        <v>28.11</v>
      </c>
      <c r="H454" s="18">
        <v>35.479999999999997</v>
      </c>
      <c r="I454" s="18">
        <v>70.959999999999994</v>
      </c>
      <c r="J454" s="19">
        <v>4.4068421515594495E-5</v>
      </c>
    </row>
    <row r="455" spans="1:10" ht="51.95" customHeight="1">
      <c r="A455" s="14" t="s">
        <v>1033</v>
      </c>
      <c r="B455" s="15" t="s">
        <v>1034</v>
      </c>
      <c r="C455" s="15" t="s">
        <v>44</v>
      </c>
      <c r="D455" s="15" t="s">
        <v>1035</v>
      </c>
      <c r="E455" s="16" t="s">
        <v>46</v>
      </c>
      <c r="F455" s="20">
        <v>5</v>
      </c>
      <c r="G455" s="18">
        <v>19.88</v>
      </c>
      <c r="H455" s="18">
        <v>25.09</v>
      </c>
      <c r="I455" s="18">
        <v>125.45</v>
      </c>
      <c r="J455" s="19">
        <v>7.7908448127555382E-5</v>
      </c>
    </row>
    <row r="456" spans="1:10" ht="78" customHeight="1">
      <c r="A456" s="14" t="s">
        <v>1036</v>
      </c>
      <c r="B456" s="15" t="s">
        <v>1037</v>
      </c>
      <c r="C456" s="15" t="s">
        <v>44</v>
      </c>
      <c r="D456" s="15" t="s">
        <v>1038</v>
      </c>
      <c r="E456" s="16" t="s">
        <v>46</v>
      </c>
      <c r="F456" s="20">
        <v>9</v>
      </c>
      <c r="G456" s="18">
        <v>28.6</v>
      </c>
      <c r="H456" s="18">
        <v>36.1</v>
      </c>
      <c r="I456" s="18">
        <v>324.89999999999998</v>
      </c>
      <c r="J456" s="19">
        <v>2.0177325465637897E-4</v>
      </c>
    </row>
    <row r="457" spans="1:10" ht="51.95" customHeight="1">
      <c r="A457" s="14" t="s">
        <v>1039</v>
      </c>
      <c r="B457" s="15" t="s">
        <v>1040</v>
      </c>
      <c r="C457" s="15" t="s">
        <v>44</v>
      </c>
      <c r="D457" s="15" t="s">
        <v>1041</v>
      </c>
      <c r="E457" s="16" t="s">
        <v>46</v>
      </c>
      <c r="F457" s="20">
        <v>4</v>
      </c>
      <c r="G457" s="18">
        <v>9.2799999999999994</v>
      </c>
      <c r="H457" s="18">
        <v>11.71</v>
      </c>
      <c r="I457" s="18">
        <v>46.84</v>
      </c>
      <c r="J457" s="19">
        <v>2.9089132804262205E-5</v>
      </c>
    </row>
    <row r="458" spans="1:10" ht="51.95" customHeight="1">
      <c r="A458" s="14" t="s">
        <v>1042</v>
      </c>
      <c r="B458" s="15" t="s">
        <v>1043</v>
      </c>
      <c r="C458" s="15" t="s">
        <v>44</v>
      </c>
      <c r="D458" s="15" t="s">
        <v>1044</v>
      </c>
      <c r="E458" s="16" t="s">
        <v>46</v>
      </c>
      <c r="F458" s="20">
        <v>80</v>
      </c>
      <c r="G458" s="18">
        <v>18.82</v>
      </c>
      <c r="H458" s="18">
        <v>23.75</v>
      </c>
      <c r="I458" s="18">
        <v>1900</v>
      </c>
      <c r="J458" s="19">
        <v>1.1799605535460758E-3</v>
      </c>
    </row>
    <row r="459" spans="1:10" ht="65.099999999999994" customHeight="1">
      <c r="A459" s="14" t="s">
        <v>1045</v>
      </c>
      <c r="B459" s="15" t="s">
        <v>1046</v>
      </c>
      <c r="C459" s="15" t="s">
        <v>44</v>
      </c>
      <c r="D459" s="15" t="s">
        <v>1047</v>
      </c>
      <c r="E459" s="16" t="s">
        <v>46</v>
      </c>
      <c r="F459" s="20">
        <v>16</v>
      </c>
      <c r="G459" s="18">
        <v>29.09</v>
      </c>
      <c r="H459" s="18">
        <v>36.72</v>
      </c>
      <c r="I459" s="18">
        <v>587.52</v>
      </c>
      <c r="J459" s="19">
        <v>3.6486864443125816E-4</v>
      </c>
    </row>
    <row r="460" spans="1:10" ht="51.95" customHeight="1">
      <c r="A460" s="14" t="s">
        <v>1048</v>
      </c>
      <c r="B460" s="15" t="s">
        <v>1049</v>
      </c>
      <c r="C460" s="15" t="s">
        <v>44</v>
      </c>
      <c r="D460" s="15" t="s">
        <v>1050</v>
      </c>
      <c r="E460" s="16" t="s">
        <v>46</v>
      </c>
      <c r="F460" s="20">
        <v>4</v>
      </c>
      <c r="G460" s="18">
        <v>20.03</v>
      </c>
      <c r="H460" s="18">
        <v>25.28</v>
      </c>
      <c r="I460" s="18">
        <v>101.12</v>
      </c>
      <c r="J460" s="19">
        <v>6.2798742723462733E-5</v>
      </c>
    </row>
    <row r="461" spans="1:10" ht="26.1" customHeight="1">
      <c r="A461" s="14" t="s">
        <v>1051</v>
      </c>
      <c r="B461" s="15" t="s">
        <v>1052</v>
      </c>
      <c r="C461" s="15" t="s">
        <v>18</v>
      </c>
      <c r="D461" s="15" t="s">
        <v>1053</v>
      </c>
      <c r="E461" s="16" t="s">
        <v>28</v>
      </c>
      <c r="F461" s="20">
        <v>4</v>
      </c>
      <c r="G461" s="18">
        <v>48.22</v>
      </c>
      <c r="H461" s="18">
        <v>60.87</v>
      </c>
      <c r="I461" s="18">
        <v>243.48</v>
      </c>
      <c r="J461" s="19">
        <v>1.5120883977757819E-4</v>
      </c>
    </row>
    <row r="462" spans="1:10" ht="51.95" customHeight="1">
      <c r="A462" s="14" t="s">
        <v>1054</v>
      </c>
      <c r="B462" s="15" t="s">
        <v>1055</v>
      </c>
      <c r="C462" s="15" t="s">
        <v>44</v>
      </c>
      <c r="D462" s="15" t="s">
        <v>1056</v>
      </c>
      <c r="E462" s="16" t="s">
        <v>46</v>
      </c>
      <c r="F462" s="20">
        <v>14</v>
      </c>
      <c r="G462" s="18">
        <v>203.72</v>
      </c>
      <c r="H462" s="18">
        <v>257.17</v>
      </c>
      <c r="I462" s="18">
        <v>3600.38</v>
      </c>
      <c r="J462" s="19">
        <v>2.2359507251453791E-3</v>
      </c>
    </row>
    <row r="463" spans="1:10" ht="51.95" customHeight="1">
      <c r="A463" s="14" t="s">
        <v>1057</v>
      </c>
      <c r="B463" s="15" t="s">
        <v>1058</v>
      </c>
      <c r="C463" s="15" t="s">
        <v>44</v>
      </c>
      <c r="D463" s="15" t="s">
        <v>1059</v>
      </c>
      <c r="E463" s="16" t="s">
        <v>46</v>
      </c>
      <c r="F463" s="20">
        <v>1</v>
      </c>
      <c r="G463" s="18">
        <v>192.56</v>
      </c>
      <c r="H463" s="18">
        <v>243.08</v>
      </c>
      <c r="I463" s="18">
        <v>243.08</v>
      </c>
      <c r="J463" s="19">
        <v>1.5096042702946323E-4</v>
      </c>
    </row>
    <row r="464" spans="1:10" ht="51.95" customHeight="1">
      <c r="A464" s="14" t="s">
        <v>1060</v>
      </c>
      <c r="B464" s="15" t="s">
        <v>1061</v>
      </c>
      <c r="C464" s="15" t="s">
        <v>44</v>
      </c>
      <c r="D464" s="15" t="s">
        <v>1062</v>
      </c>
      <c r="E464" s="16" t="s">
        <v>46</v>
      </c>
      <c r="F464" s="20">
        <v>59</v>
      </c>
      <c r="G464" s="18">
        <v>219.28</v>
      </c>
      <c r="H464" s="18">
        <v>276.81</v>
      </c>
      <c r="I464" s="18">
        <v>16331.79</v>
      </c>
      <c r="J464" s="19">
        <v>1.0142562088841192E-2</v>
      </c>
    </row>
    <row r="465" spans="1:10" ht="39" customHeight="1">
      <c r="A465" s="14" t="s">
        <v>1063</v>
      </c>
      <c r="B465" s="15" t="s">
        <v>1064</v>
      </c>
      <c r="C465" s="15" t="s">
        <v>18</v>
      </c>
      <c r="D465" s="15" t="s">
        <v>1065</v>
      </c>
      <c r="E465" s="16" t="s">
        <v>28</v>
      </c>
      <c r="F465" s="20">
        <v>2</v>
      </c>
      <c r="G465" s="18">
        <v>35.880000000000003</v>
      </c>
      <c r="H465" s="18">
        <v>45.29</v>
      </c>
      <c r="I465" s="18">
        <v>90.58</v>
      </c>
      <c r="J465" s="19">
        <v>5.6253066810633447E-5</v>
      </c>
    </row>
    <row r="466" spans="1:10" ht="26.1" customHeight="1">
      <c r="A466" s="14" t="s">
        <v>1066</v>
      </c>
      <c r="B466" s="15" t="s">
        <v>1067</v>
      </c>
      <c r="C466" s="15" t="s">
        <v>18</v>
      </c>
      <c r="D466" s="15" t="s">
        <v>1068</v>
      </c>
      <c r="E466" s="16" t="s">
        <v>28</v>
      </c>
      <c r="F466" s="20">
        <v>4</v>
      </c>
      <c r="G466" s="18">
        <v>1492.4</v>
      </c>
      <c r="H466" s="18">
        <v>1884</v>
      </c>
      <c r="I466" s="18">
        <v>7536</v>
      </c>
      <c r="J466" s="19">
        <v>4.6800961744859091E-3</v>
      </c>
    </row>
    <row r="467" spans="1:10" ht="26.1" customHeight="1">
      <c r="A467" s="14" t="s">
        <v>1069</v>
      </c>
      <c r="B467" s="15" t="s">
        <v>1070</v>
      </c>
      <c r="C467" s="15" t="s">
        <v>44</v>
      </c>
      <c r="D467" s="15" t="s">
        <v>1071</v>
      </c>
      <c r="E467" s="16" t="s">
        <v>46</v>
      </c>
      <c r="F467" s="20">
        <v>2</v>
      </c>
      <c r="G467" s="18">
        <v>34.93</v>
      </c>
      <c r="H467" s="18">
        <v>44.09</v>
      </c>
      <c r="I467" s="18">
        <v>88.18</v>
      </c>
      <c r="J467" s="19">
        <v>5.4762590321943666E-5</v>
      </c>
    </row>
    <row r="468" spans="1:10" ht="39" customHeight="1">
      <c r="A468" s="14" t="s">
        <v>1072</v>
      </c>
      <c r="B468" s="15" t="s">
        <v>1073</v>
      </c>
      <c r="C468" s="15" t="s">
        <v>18</v>
      </c>
      <c r="D468" s="15" t="s">
        <v>1074</v>
      </c>
      <c r="E468" s="16" t="s">
        <v>28</v>
      </c>
      <c r="F468" s="20">
        <v>2</v>
      </c>
      <c r="G468" s="18">
        <v>562.61</v>
      </c>
      <c r="H468" s="18">
        <v>710.23</v>
      </c>
      <c r="I468" s="18">
        <v>1420.46</v>
      </c>
      <c r="J468" s="19">
        <v>8.8215093046845202E-4</v>
      </c>
    </row>
    <row r="469" spans="1:10" ht="24" customHeight="1">
      <c r="A469" s="7" t="s">
        <v>1075</v>
      </c>
      <c r="B469" s="8" t="s">
        <v>11</v>
      </c>
      <c r="C469" s="8"/>
      <c r="D469" s="8" t="s">
        <v>1076</v>
      </c>
      <c r="E469" s="9"/>
      <c r="F469" s="10">
        <v>1</v>
      </c>
      <c r="G469" s="11" t="s">
        <v>13</v>
      </c>
      <c r="H469" s="12">
        <v>24824.28</v>
      </c>
      <c r="I469" s="12">
        <v>24824.28</v>
      </c>
      <c r="J469" s="13">
        <v>1.5416669036938306E-2</v>
      </c>
    </row>
    <row r="470" spans="1:10" ht="24" customHeight="1">
      <c r="A470" s="7" t="s">
        <v>1077</v>
      </c>
      <c r="B470" s="8" t="s">
        <v>11</v>
      </c>
      <c r="C470" s="8"/>
      <c r="D470" s="8" t="s">
        <v>1076</v>
      </c>
      <c r="E470" s="9"/>
      <c r="F470" s="10">
        <v>1</v>
      </c>
      <c r="G470" s="11" t="s">
        <v>13</v>
      </c>
      <c r="H470" s="12">
        <v>24824.28</v>
      </c>
      <c r="I470" s="12">
        <v>24824.28</v>
      </c>
      <c r="J470" s="13">
        <v>1.5416669036938306E-2</v>
      </c>
    </row>
    <row r="471" spans="1:10" ht="39" customHeight="1">
      <c r="A471" s="14" t="s">
        <v>1078</v>
      </c>
      <c r="B471" s="15" t="s">
        <v>1079</v>
      </c>
      <c r="C471" s="15" t="s">
        <v>44</v>
      </c>
      <c r="D471" s="15" t="s">
        <v>1080</v>
      </c>
      <c r="E471" s="16" t="s">
        <v>78</v>
      </c>
      <c r="F471" s="20">
        <v>3364</v>
      </c>
      <c r="G471" s="18">
        <v>2.82</v>
      </c>
      <c r="H471" s="18">
        <v>3.55</v>
      </c>
      <c r="I471" s="18">
        <v>11942.2</v>
      </c>
      <c r="J471" s="19">
        <v>7.4164868013462878E-3</v>
      </c>
    </row>
    <row r="472" spans="1:10" ht="39" customHeight="1">
      <c r="A472" s="14" t="s">
        <v>1081</v>
      </c>
      <c r="B472" s="15" t="s">
        <v>1082</v>
      </c>
      <c r="C472" s="15" t="s">
        <v>44</v>
      </c>
      <c r="D472" s="15" t="s">
        <v>1083</v>
      </c>
      <c r="E472" s="16" t="s">
        <v>78</v>
      </c>
      <c r="F472" s="20">
        <v>215</v>
      </c>
      <c r="G472" s="18">
        <v>4.22</v>
      </c>
      <c r="H472" s="18">
        <v>5.32</v>
      </c>
      <c r="I472" s="18">
        <v>1143.8</v>
      </c>
      <c r="J472" s="19">
        <v>7.1033625323473765E-4</v>
      </c>
    </row>
    <row r="473" spans="1:10" ht="39" customHeight="1">
      <c r="A473" s="14" t="s">
        <v>1084</v>
      </c>
      <c r="B473" s="15" t="s">
        <v>1085</v>
      </c>
      <c r="C473" s="15" t="s">
        <v>44</v>
      </c>
      <c r="D473" s="15" t="s">
        <v>1086</v>
      </c>
      <c r="E473" s="16" t="s">
        <v>78</v>
      </c>
      <c r="F473" s="20">
        <v>42</v>
      </c>
      <c r="G473" s="18">
        <v>5.58</v>
      </c>
      <c r="H473" s="18">
        <v>7.04</v>
      </c>
      <c r="I473" s="18">
        <v>295.68</v>
      </c>
      <c r="J473" s="19">
        <v>1.8362670340658089E-4</v>
      </c>
    </row>
    <row r="474" spans="1:10" ht="39" customHeight="1">
      <c r="A474" s="14" t="s">
        <v>1087</v>
      </c>
      <c r="B474" s="15" t="s">
        <v>1088</v>
      </c>
      <c r="C474" s="15" t="s">
        <v>44</v>
      </c>
      <c r="D474" s="15" t="s">
        <v>1089</v>
      </c>
      <c r="E474" s="16" t="s">
        <v>78</v>
      </c>
      <c r="F474" s="20">
        <v>740</v>
      </c>
      <c r="G474" s="18">
        <v>2.95</v>
      </c>
      <c r="H474" s="18">
        <v>3.72</v>
      </c>
      <c r="I474" s="18">
        <v>2752.8</v>
      </c>
      <c r="J474" s="19">
        <v>1.7095765325271777E-3</v>
      </c>
    </row>
    <row r="475" spans="1:10" ht="39" customHeight="1">
      <c r="A475" s="14" t="s">
        <v>1090</v>
      </c>
      <c r="B475" s="15" t="s">
        <v>1091</v>
      </c>
      <c r="C475" s="15" t="s">
        <v>44</v>
      </c>
      <c r="D475" s="15" t="s">
        <v>1092</v>
      </c>
      <c r="E475" s="16" t="s">
        <v>78</v>
      </c>
      <c r="F475" s="20">
        <v>200</v>
      </c>
      <c r="G475" s="18">
        <v>9.25</v>
      </c>
      <c r="H475" s="18">
        <v>11.67</v>
      </c>
      <c r="I475" s="18">
        <v>2334</v>
      </c>
      <c r="J475" s="19">
        <v>1.4494883852508111E-3</v>
      </c>
    </row>
    <row r="476" spans="1:10" ht="39" customHeight="1">
      <c r="A476" s="14" t="s">
        <v>1093</v>
      </c>
      <c r="B476" s="15" t="s">
        <v>1094</v>
      </c>
      <c r="C476" s="15" t="s">
        <v>44</v>
      </c>
      <c r="D476" s="15" t="s">
        <v>1095</v>
      </c>
      <c r="E476" s="16" t="s">
        <v>78</v>
      </c>
      <c r="F476" s="20">
        <v>78</v>
      </c>
      <c r="G476" s="18">
        <v>12.28</v>
      </c>
      <c r="H476" s="18">
        <v>15.5</v>
      </c>
      <c r="I476" s="18">
        <v>1209</v>
      </c>
      <c r="J476" s="19">
        <v>7.508275311774767E-4</v>
      </c>
    </row>
    <row r="477" spans="1:10" ht="39" customHeight="1">
      <c r="A477" s="14" t="s">
        <v>1096</v>
      </c>
      <c r="B477" s="15" t="s">
        <v>1097</v>
      </c>
      <c r="C477" s="15" t="s">
        <v>44</v>
      </c>
      <c r="D477" s="15" t="s">
        <v>1098</v>
      </c>
      <c r="E477" s="16" t="s">
        <v>78</v>
      </c>
      <c r="F477" s="20">
        <v>30</v>
      </c>
      <c r="G477" s="18">
        <v>24.21</v>
      </c>
      <c r="H477" s="18">
        <v>30.56</v>
      </c>
      <c r="I477" s="18">
        <v>916.8</v>
      </c>
      <c r="J477" s="19">
        <v>5.6936201867949601E-4</v>
      </c>
    </row>
    <row r="478" spans="1:10" ht="39" customHeight="1">
      <c r="A478" s="14" t="s">
        <v>1099</v>
      </c>
      <c r="B478" s="15" t="s">
        <v>1100</v>
      </c>
      <c r="C478" s="15" t="s">
        <v>44</v>
      </c>
      <c r="D478" s="15" t="s">
        <v>1101</v>
      </c>
      <c r="E478" s="16" t="s">
        <v>78</v>
      </c>
      <c r="F478" s="20">
        <v>72</v>
      </c>
      <c r="G478" s="18">
        <v>46.54</v>
      </c>
      <c r="H478" s="18">
        <v>58.75</v>
      </c>
      <c r="I478" s="18">
        <v>4230</v>
      </c>
      <c r="J478" s="19">
        <v>2.6269648113157371E-3</v>
      </c>
    </row>
    <row r="479" spans="1:10" ht="24" customHeight="1">
      <c r="A479" s="7" t="s">
        <v>1102</v>
      </c>
      <c r="B479" s="8" t="s">
        <v>11</v>
      </c>
      <c r="C479" s="8"/>
      <c r="D479" s="8" t="s">
        <v>1103</v>
      </c>
      <c r="E479" s="9"/>
      <c r="F479" s="10">
        <v>1</v>
      </c>
      <c r="G479" s="11" t="s">
        <v>13</v>
      </c>
      <c r="H479" s="12">
        <v>9742.9500000000007</v>
      </c>
      <c r="I479" s="12">
        <v>9742.9500000000007</v>
      </c>
      <c r="J479" s="13">
        <v>6.0506824606167053E-3</v>
      </c>
    </row>
    <row r="480" spans="1:10" ht="24" customHeight="1">
      <c r="A480" s="7" t="s">
        <v>1104</v>
      </c>
      <c r="B480" s="8" t="s">
        <v>11</v>
      </c>
      <c r="C480" s="8"/>
      <c r="D480" s="8" t="s">
        <v>1105</v>
      </c>
      <c r="E480" s="9"/>
      <c r="F480" s="10">
        <v>1</v>
      </c>
      <c r="G480" s="11" t="s">
        <v>13</v>
      </c>
      <c r="H480" s="12">
        <v>2618.44</v>
      </c>
      <c r="I480" s="12">
        <v>2618.44</v>
      </c>
      <c r="J480" s="13">
        <v>1.6261346904353614E-3</v>
      </c>
    </row>
    <row r="481" spans="1:10" ht="26.1" customHeight="1">
      <c r="A481" s="14" t="s">
        <v>1106</v>
      </c>
      <c r="B481" s="15" t="s">
        <v>1107</v>
      </c>
      <c r="C481" s="15" t="s">
        <v>44</v>
      </c>
      <c r="D481" s="15" t="s">
        <v>1108</v>
      </c>
      <c r="E481" s="16" t="s">
        <v>46</v>
      </c>
      <c r="F481" s="20">
        <v>1</v>
      </c>
      <c r="G481" s="18">
        <v>811.16</v>
      </c>
      <c r="H481" s="18">
        <v>1024</v>
      </c>
      <c r="I481" s="18">
        <v>1024</v>
      </c>
      <c r="J481" s="19">
        <v>6.3593663517430609E-4</v>
      </c>
    </row>
    <row r="482" spans="1:10" ht="26.1" customHeight="1">
      <c r="A482" s="14" t="s">
        <v>1109</v>
      </c>
      <c r="B482" s="15" t="s">
        <v>1110</v>
      </c>
      <c r="C482" s="15" t="s">
        <v>18</v>
      </c>
      <c r="D482" s="15" t="s">
        <v>1111</v>
      </c>
      <c r="E482" s="16" t="s">
        <v>28</v>
      </c>
      <c r="F482" s="20">
        <v>4</v>
      </c>
      <c r="G482" s="18">
        <v>88.45</v>
      </c>
      <c r="H482" s="18">
        <v>111.65</v>
      </c>
      <c r="I482" s="18">
        <v>446.6</v>
      </c>
      <c r="J482" s="19">
        <v>2.7735283327035655E-4</v>
      </c>
    </row>
    <row r="483" spans="1:10" ht="39" customHeight="1">
      <c r="A483" s="14" t="s">
        <v>1112</v>
      </c>
      <c r="B483" s="15" t="s">
        <v>1113</v>
      </c>
      <c r="C483" s="15" t="s">
        <v>44</v>
      </c>
      <c r="D483" s="15" t="s">
        <v>1114</v>
      </c>
      <c r="E483" s="16" t="s">
        <v>46</v>
      </c>
      <c r="F483" s="20">
        <v>4</v>
      </c>
      <c r="G483" s="18">
        <v>9.68</v>
      </c>
      <c r="H483" s="18">
        <v>12.22</v>
      </c>
      <c r="I483" s="18">
        <v>48.88</v>
      </c>
      <c r="J483" s="19">
        <v>3.0356037819648518E-5</v>
      </c>
    </row>
    <row r="484" spans="1:10" ht="39" customHeight="1">
      <c r="A484" s="14" t="s">
        <v>1115</v>
      </c>
      <c r="B484" s="15" t="s">
        <v>1116</v>
      </c>
      <c r="C484" s="15" t="s">
        <v>44</v>
      </c>
      <c r="D484" s="15" t="s">
        <v>1117</v>
      </c>
      <c r="E484" s="16" t="s">
        <v>46</v>
      </c>
      <c r="F484" s="20">
        <v>1</v>
      </c>
      <c r="G484" s="18">
        <v>29.81</v>
      </c>
      <c r="H484" s="18">
        <v>37.630000000000003</v>
      </c>
      <c r="I484" s="18">
        <v>37.630000000000003</v>
      </c>
      <c r="J484" s="19">
        <v>2.3369429278915176E-5</v>
      </c>
    </row>
    <row r="485" spans="1:10" ht="39" customHeight="1">
      <c r="A485" s="14" t="s">
        <v>1118</v>
      </c>
      <c r="B485" s="15" t="s">
        <v>1119</v>
      </c>
      <c r="C485" s="15" t="s">
        <v>44</v>
      </c>
      <c r="D485" s="15" t="s">
        <v>1120</v>
      </c>
      <c r="E485" s="16" t="s">
        <v>46</v>
      </c>
      <c r="F485" s="20">
        <v>9</v>
      </c>
      <c r="G485" s="18">
        <v>9.68</v>
      </c>
      <c r="H485" s="18">
        <v>12.22</v>
      </c>
      <c r="I485" s="18">
        <v>109.98</v>
      </c>
      <c r="J485" s="19">
        <v>6.8301085094209167E-5</v>
      </c>
    </row>
    <row r="486" spans="1:10" ht="39" customHeight="1">
      <c r="A486" s="14" t="s">
        <v>1121</v>
      </c>
      <c r="B486" s="15" t="s">
        <v>1122</v>
      </c>
      <c r="C486" s="15" t="s">
        <v>44</v>
      </c>
      <c r="D486" s="15" t="s">
        <v>1123</v>
      </c>
      <c r="E486" s="16" t="s">
        <v>46</v>
      </c>
      <c r="F486" s="20">
        <v>2</v>
      </c>
      <c r="G486" s="18">
        <v>29.81</v>
      </c>
      <c r="H486" s="18">
        <v>37.630000000000003</v>
      </c>
      <c r="I486" s="18">
        <v>75.260000000000005</v>
      </c>
      <c r="J486" s="19">
        <v>4.6738858557830352E-5</v>
      </c>
    </row>
    <row r="487" spans="1:10" ht="39" customHeight="1">
      <c r="A487" s="14" t="s">
        <v>1124</v>
      </c>
      <c r="B487" s="15" t="s">
        <v>1125</v>
      </c>
      <c r="C487" s="15" t="s">
        <v>44</v>
      </c>
      <c r="D487" s="15" t="s">
        <v>1126</v>
      </c>
      <c r="E487" s="16" t="s">
        <v>46</v>
      </c>
      <c r="F487" s="20">
        <v>1</v>
      </c>
      <c r="G487" s="18">
        <v>55.32</v>
      </c>
      <c r="H487" s="18">
        <v>69.83</v>
      </c>
      <c r="I487" s="18">
        <v>69.83</v>
      </c>
      <c r="J487" s="19">
        <v>4.3366655502169727E-5</v>
      </c>
    </row>
    <row r="488" spans="1:10" ht="51.95" customHeight="1">
      <c r="A488" s="14" t="s">
        <v>1127</v>
      </c>
      <c r="B488" s="15" t="s">
        <v>1128</v>
      </c>
      <c r="C488" s="15" t="s">
        <v>44</v>
      </c>
      <c r="D488" s="15" t="s">
        <v>1129</v>
      </c>
      <c r="E488" s="16" t="s">
        <v>46</v>
      </c>
      <c r="F488" s="20">
        <v>7</v>
      </c>
      <c r="G488" s="18">
        <v>91.24</v>
      </c>
      <c r="H488" s="18">
        <v>115.18</v>
      </c>
      <c r="I488" s="18">
        <v>806.26</v>
      </c>
      <c r="J488" s="19">
        <v>5.0071315573792588E-4</v>
      </c>
    </row>
    <row r="489" spans="1:10" ht="24" customHeight="1">
      <c r="A489" s="7" t="s">
        <v>1130</v>
      </c>
      <c r="B489" s="8" t="s">
        <v>11</v>
      </c>
      <c r="C489" s="8"/>
      <c r="D489" s="8" t="s">
        <v>1131</v>
      </c>
      <c r="E489" s="9"/>
      <c r="F489" s="10">
        <v>1</v>
      </c>
      <c r="G489" s="11" t="s">
        <v>13</v>
      </c>
      <c r="H489" s="12">
        <v>3097.03</v>
      </c>
      <c r="I489" s="12">
        <v>3097.03</v>
      </c>
      <c r="J489" s="13">
        <v>1.9233543332362122E-3</v>
      </c>
    </row>
    <row r="490" spans="1:10" ht="26.1" customHeight="1">
      <c r="A490" s="14" t="s">
        <v>1132</v>
      </c>
      <c r="B490" s="15" t="s">
        <v>1107</v>
      </c>
      <c r="C490" s="15" t="s">
        <v>44</v>
      </c>
      <c r="D490" s="15" t="s">
        <v>1108</v>
      </c>
      <c r="E490" s="16" t="s">
        <v>46</v>
      </c>
      <c r="F490" s="20">
        <v>1</v>
      </c>
      <c r="G490" s="18">
        <v>811.16</v>
      </c>
      <c r="H490" s="18">
        <v>1024</v>
      </c>
      <c r="I490" s="18">
        <v>1024</v>
      </c>
      <c r="J490" s="19">
        <v>6.3593663517430609E-4</v>
      </c>
    </row>
    <row r="491" spans="1:10" ht="26.1" customHeight="1">
      <c r="A491" s="14" t="s">
        <v>1133</v>
      </c>
      <c r="B491" s="15" t="s">
        <v>1110</v>
      </c>
      <c r="C491" s="15" t="s">
        <v>18</v>
      </c>
      <c r="D491" s="15" t="s">
        <v>1111</v>
      </c>
      <c r="E491" s="16" t="s">
        <v>28</v>
      </c>
      <c r="F491" s="20">
        <v>4</v>
      </c>
      <c r="G491" s="18">
        <v>88.45</v>
      </c>
      <c r="H491" s="18">
        <v>111.65</v>
      </c>
      <c r="I491" s="18">
        <v>446.6</v>
      </c>
      <c r="J491" s="19">
        <v>2.7735283327035655E-4</v>
      </c>
    </row>
    <row r="492" spans="1:10" ht="39" customHeight="1">
      <c r="A492" s="14" t="s">
        <v>1134</v>
      </c>
      <c r="B492" s="15" t="s">
        <v>1113</v>
      </c>
      <c r="C492" s="15" t="s">
        <v>44</v>
      </c>
      <c r="D492" s="15" t="s">
        <v>1114</v>
      </c>
      <c r="E492" s="16" t="s">
        <v>46</v>
      </c>
      <c r="F492" s="20">
        <v>3</v>
      </c>
      <c r="G492" s="18">
        <v>9.68</v>
      </c>
      <c r="H492" s="18">
        <v>12.22</v>
      </c>
      <c r="I492" s="18">
        <v>36.659999999999997</v>
      </c>
      <c r="J492" s="19">
        <v>2.2767028364736389E-5</v>
      </c>
    </row>
    <row r="493" spans="1:10" ht="39" customHeight="1">
      <c r="A493" s="14" t="s">
        <v>1135</v>
      </c>
      <c r="B493" s="15" t="s">
        <v>1119</v>
      </c>
      <c r="C493" s="15" t="s">
        <v>44</v>
      </c>
      <c r="D493" s="15" t="s">
        <v>1120</v>
      </c>
      <c r="E493" s="16" t="s">
        <v>46</v>
      </c>
      <c r="F493" s="20">
        <v>5</v>
      </c>
      <c r="G493" s="18">
        <v>9.68</v>
      </c>
      <c r="H493" s="18">
        <v>12.22</v>
      </c>
      <c r="I493" s="18">
        <v>61.1</v>
      </c>
      <c r="J493" s="19">
        <v>3.7945047274560646E-5</v>
      </c>
    </row>
    <row r="494" spans="1:10" ht="39" customHeight="1">
      <c r="A494" s="14" t="s">
        <v>1136</v>
      </c>
      <c r="B494" s="15" t="s">
        <v>1116</v>
      </c>
      <c r="C494" s="15" t="s">
        <v>44</v>
      </c>
      <c r="D494" s="15" t="s">
        <v>1117</v>
      </c>
      <c r="E494" s="16" t="s">
        <v>46</v>
      </c>
      <c r="F494" s="20">
        <v>4</v>
      </c>
      <c r="G494" s="18">
        <v>29.81</v>
      </c>
      <c r="H494" s="18">
        <v>37.630000000000003</v>
      </c>
      <c r="I494" s="18">
        <v>150.52000000000001</v>
      </c>
      <c r="J494" s="19">
        <v>9.3477717115660703E-5</v>
      </c>
    </row>
    <row r="495" spans="1:10" ht="39" customHeight="1">
      <c r="A495" s="14" t="s">
        <v>1137</v>
      </c>
      <c r="B495" s="15" t="s">
        <v>1122</v>
      </c>
      <c r="C495" s="15" t="s">
        <v>44</v>
      </c>
      <c r="D495" s="15" t="s">
        <v>1123</v>
      </c>
      <c r="E495" s="16" t="s">
        <v>46</v>
      </c>
      <c r="F495" s="20">
        <v>1</v>
      </c>
      <c r="G495" s="18">
        <v>29.81</v>
      </c>
      <c r="H495" s="18">
        <v>37.630000000000003</v>
      </c>
      <c r="I495" s="18">
        <v>37.630000000000003</v>
      </c>
      <c r="J495" s="19">
        <v>2.3369429278915176E-5</v>
      </c>
    </row>
    <row r="496" spans="1:10" ht="39" customHeight="1">
      <c r="A496" s="14" t="s">
        <v>1138</v>
      </c>
      <c r="B496" s="15" t="s">
        <v>1139</v>
      </c>
      <c r="C496" s="15" t="s">
        <v>44</v>
      </c>
      <c r="D496" s="15" t="s">
        <v>1140</v>
      </c>
      <c r="E496" s="16" t="s">
        <v>46</v>
      </c>
      <c r="F496" s="20">
        <v>1</v>
      </c>
      <c r="G496" s="18">
        <v>29.81</v>
      </c>
      <c r="H496" s="18">
        <v>37.630000000000003</v>
      </c>
      <c r="I496" s="18">
        <v>37.630000000000003</v>
      </c>
      <c r="J496" s="19">
        <v>2.3369429278915176E-5</v>
      </c>
    </row>
    <row r="497" spans="1:10" ht="39" customHeight="1">
      <c r="A497" s="14" t="s">
        <v>1141</v>
      </c>
      <c r="B497" s="15" t="s">
        <v>1142</v>
      </c>
      <c r="C497" s="15" t="s">
        <v>44</v>
      </c>
      <c r="D497" s="15" t="s">
        <v>1143</v>
      </c>
      <c r="E497" s="16" t="s">
        <v>46</v>
      </c>
      <c r="F497" s="20">
        <v>2</v>
      </c>
      <c r="G497" s="18">
        <v>30.7</v>
      </c>
      <c r="H497" s="18">
        <v>38.75</v>
      </c>
      <c r="I497" s="18">
        <v>77.5</v>
      </c>
      <c r="J497" s="19">
        <v>4.8129969947274143E-5</v>
      </c>
    </row>
    <row r="498" spans="1:10" ht="39" customHeight="1">
      <c r="A498" s="14" t="s">
        <v>1144</v>
      </c>
      <c r="B498" s="15" t="s">
        <v>1145</v>
      </c>
      <c r="C498" s="15" t="s">
        <v>44</v>
      </c>
      <c r="D498" s="15" t="s">
        <v>1146</v>
      </c>
      <c r="E498" s="16" t="s">
        <v>46</v>
      </c>
      <c r="F498" s="20">
        <v>1</v>
      </c>
      <c r="G498" s="18">
        <v>144.22999999999999</v>
      </c>
      <c r="H498" s="18">
        <v>182.07</v>
      </c>
      <c r="I498" s="18">
        <v>182.07</v>
      </c>
      <c r="J498" s="19">
        <v>1.1307127262322844E-4</v>
      </c>
    </row>
    <row r="499" spans="1:10" ht="51.95" customHeight="1">
      <c r="A499" s="14" t="s">
        <v>1147</v>
      </c>
      <c r="B499" s="15" t="s">
        <v>1128</v>
      </c>
      <c r="C499" s="15" t="s">
        <v>44</v>
      </c>
      <c r="D499" s="15" t="s">
        <v>1129</v>
      </c>
      <c r="E499" s="16" t="s">
        <v>46</v>
      </c>
      <c r="F499" s="20">
        <v>7</v>
      </c>
      <c r="G499" s="18">
        <v>91.24</v>
      </c>
      <c r="H499" s="18">
        <v>115.18</v>
      </c>
      <c r="I499" s="18">
        <v>806.26</v>
      </c>
      <c r="J499" s="19">
        <v>5.0071315573792588E-4</v>
      </c>
    </row>
    <row r="500" spans="1:10" ht="51.95" customHeight="1">
      <c r="A500" s="14" t="s">
        <v>1148</v>
      </c>
      <c r="B500" s="15" t="s">
        <v>1149</v>
      </c>
      <c r="C500" s="15" t="s">
        <v>44</v>
      </c>
      <c r="D500" s="15" t="s">
        <v>1150</v>
      </c>
      <c r="E500" s="16" t="s">
        <v>46</v>
      </c>
      <c r="F500" s="20">
        <v>2</v>
      </c>
      <c r="G500" s="18">
        <v>93.9</v>
      </c>
      <c r="H500" s="18">
        <v>118.53</v>
      </c>
      <c r="I500" s="18">
        <v>237.06</v>
      </c>
      <c r="J500" s="19">
        <v>1.4722181517033301E-4</v>
      </c>
    </row>
    <row r="501" spans="1:10" ht="24" customHeight="1">
      <c r="A501" s="7" t="s">
        <v>1151</v>
      </c>
      <c r="B501" s="8" t="s">
        <v>11</v>
      </c>
      <c r="C501" s="8"/>
      <c r="D501" s="8" t="s">
        <v>1152</v>
      </c>
      <c r="E501" s="9"/>
      <c r="F501" s="10">
        <v>1</v>
      </c>
      <c r="G501" s="11" t="s">
        <v>13</v>
      </c>
      <c r="H501" s="12">
        <v>1486.08</v>
      </c>
      <c r="I501" s="12">
        <v>1486.08</v>
      </c>
      <c r="J501" s="13">
        <v>9.229030417967118E-4</v>
      </c>
    </row>
    <row r="502" spans="1:10" ht="26.1" customHeight="1">
      <c r="A502" s="14" t="s">
        <v>1153</v>
      </c>
      <c r="B502" s="15" t="s">
        <v>1154</v>
      </c>
      <c r="C502" s="15" t="s">
        <v>44</v>
      </c>
      <c r="D502" s="15" t="s">
        <v>1155</v>
      </c>
      <c r="E502" s="16" t="s">
        <v>46</v>
      </c>
      <c r="F502" s="20">
        <v>1</v>
      </c>
      <c r="G502" s="18">
        <v>361.93</v>
      </c>
      <c r="H502" s="18">
        <v>456.9</v>
      </c>
      <c r="I502" s="18">
        <v>456.9</v>
      </c>
      <c r="J502" s="19">
        <v>2.8374946153431686E-4</v>
      </c>
    </row>
    <row r="503" spans="1:10" ht="26.1" customHeight="1">
      <c r="A503" s="14" t="s">
        <v>1156</v>
      </c>
      <c r="B503" s="15" t="s">
        <v>1110</v>
      </c>
      <c r="C503" s="15" t="s">
        <v>18</v>
      </c>
      <c r="D503" s="15" t="s">
        <v>1111</v>
      </c>
      <c r="E503" s="16" t="s">
        <v>28</v>
      </c>
      <c r="F503" s="20">
        <v>4</v>
      </c>
      <c r="G503" s="18">
        <v>88.45</v>
      </c>
      <c r="H503" s="18">
        <v>111.65</v>
      </c>
      <c r="I503" s="18">
        <v>446.6</v>
      </c>
      <c r="J503" s="19">
        <v>2.7735283327035655E-4</v>
      </c>
    </row>
    <row r="504" spans="1:10" ht="39" customHeight="1">
      <c r="A504" s="14" t="s">
        <v>1157</v>
      </c>
      <c r="B504" s="15" t="s">
        <v>1116</v>
      </c>
      <c r="C504" s="15" t="s">
        <v>44</v>
      </c>
      <c r="D504" s="15" t="s">
        <v>1117</v>
      </c>
      <c r="E504" s="16" t="s">
        <v>46</v>
      </c>
      <c r="F504" s="20">
        <v>3</v>
      </c>
      <c r="G504" s="18">
        <v>29.81</v>
      </c>
      <c r="H504" s="18">
        <v>37.630000000000003</v>
      </c>
      <c r="I504" s="18">
        <v>112.89</v>
      </c>
      <c r="J504" s="19">
        <v>7.0108287836745528E-5</v>
      </c>
    </row>
    <row r="505" spans="1:10" ht="39" customHeight="1">
      <c r="A505" s="14" t="s">
        <v>1158</v>
      </c>
      <c r="B505" s="15" t="s">
        <v>1122</v>
      </c>
      <c r="C505" s="15" t="s">
        <v>44</v>
      </c>
      <c r="D505" s="15" t="s">
        <v>1123</v>
      </c>
      <c r="E505" s="16" t="s">
        <v>46</v>
      </c>
      <c r="F505" s="20">
        <v>1</v>
      </c>
      <c r="G505" s="18">
        <v>29.81</v>
      </c>
      <c r="H505" s="18">
        <v>37.630000000000003</v>
      </c>
      <c r="I505" s="18">
        <v>37.630000000000003</v>
      </c>
      <c r="J505" s="19">
        <v>2.3369429278915176E-5</v>
      </c>
    </row>
    <row r="506" spans="1:10" ht="39" customHeight="1">
      <c r="A506" s="14" t="s">
        <v>1159</v>
      </c>
      <c r="B506" s="15" t="s">
        <v>1125</v>
      </c>
      <c r="C506" s="15" t="s">
        <v>44</v>
      </c>
      <c r="D506" s="15" t="s">
        <v>1126</v>
      </c>
      <c r="E506" s="16" t="s">
        <v>46</v>
      </c>
      <c r="F506" s="20">
        <v>2</v>
      </c>
      <c r="G506" s="18">
        <v>55.32</v>
      </c>
      <c r="H506" s="18">
        <v>69.83</v>
      </c>
      <c r="I506" s="18">
        <v>139.66</v>
      </c>
      <c r="J506" s="19">
        <v>8.6733311004339453E-5</v>
      </c>
    </row>
    <row r="507" spans="1:10" ht="39" customHeight="1">
      <c r="A507" s="14" t="s">
        <v>1160</v>
      </c>
      <c r="B507" s="15" t="s">
        <v>1161</v>
      </c>
      <c r="C507" s="15" t="s">
        <v>44</v>
      </c>
      <c r="D507" s="15" t="s">
        <v>1162</v>
      </c>
      <c r="E507" s="16" t="s">
        <v>46</v>
      </c>
      <c r="F507" s="20">
        <v>1</v>
      </c>
      <c r="G507" s="18">
        <v>231.63</v>
      </c>
      <c r="H507" s="18">
        <v>292.39999999999998</v>
      </c>
      <c r="I507" s="18">
        <v>292.39999999999998</v>
      </c>
      <c r="J507" s="19">
        <v>1.8158971887203819E-4</v>
      </c>
    </row>
    <row r="508" spans="1:10" ht="24" customHeight="1">
      <c r="A508" s="7" t="s">
        <v>1163</v>
      </c>
      <c r="B508" s="8" t="s">
        <v>11</v>
      </c>
      <c r="C508" s="8"/>
      <c r="D508" s="8" t="s">
        <v>1164</v>
      </c>
      <c r="E508" s="9"/>
      <c r="F508" s="10">
        <v>1</v>
      </c>
      <c r="G508" s="11" t="s">
        <v>13</v>
      </c>
      <c r="H508" s="12">
        <v>2541.4</v>
      </c>
      <c r="I508" s="12">
        <v>2541.4</v>
      </c>
      <c r="J508" s="13">
        <v>1.5782903951484196E-3</v>
      </c>
    </row>
    <row r="509" spans="1:10" ht="26.1" customHeight="1">
      <c r="A509" s="14" t="s">
        <v>1165</v>
      </c>
      <c r="B509" s="15" t="s">
        <v>1166</v>
      </c>
      <c r="C509" s="15" t="s">
        <v>18</v>
      </c>
      <c r="D509" s="15" t="s">
        <v>1167</v>
      </c>
      <c r="E509" s="16" t="s">
        <v>28</v>
      </c>
      <c r="F509" s="20">
        <v>1</v>
      </c>
      <c r="G509" s="18">
        <v>361.93</v>
      </c>
      <c r="H509" s="18">
        <v>456.9</v>
      </c>
      <c r="I509" s="18">
        <v>456.9</v>
      </c>
      <c r="J509" s="19">
        <v>2.8374946153431686E-4</v>
      </c>
    </row>
    <row r="510" spans="1:10" ht="26.1" customHeight="1">
      <c r="A510" s="14" t="s">
        <v>1168</v>
      </c>
      <c r="B510" s="15" t="s">
        <v>1169</v>
      </c>
      <c r="C510" s="15" t="s">
        <v>44</v>
      </c>
      <c r="D510" s="15" t="s">
        <v>1170</v>
      </c>
      <c r="E510" s="16" t="s">
        <v>46</v>
      </c>
      <c r="F510" s="20">
        <v>4</v>
      </c>
      <c r="G510" s="18">
        <v>230.12</v>
      </c>
      <c r="H510" s="18">
        <v>290.5</v>
      </c>
      <c r="I510" s="18">
        <v>1162</v>
      </c>
      <c r="J510" s="19">
        <v>7.2163903327396848E-4</v>
      </c>
    </row>
    <row r="511" spans="1:10" ht="39" customHeight="1">
      <c r="A511" s="14" t="s">
        <v>1171</v>
      </c>
      <c r="B511" s="15" t="s">
        <v>1145</v>
      </c>
      <c r="C511" s="15" t="s">
        <v>44</v>
      </c>
      <c r="D511" s="15" t="s">
        <v>1146</v>
      </c>
      <c r="E511" s="16" t="s">
        <v>46</v>
      </c>
      <c r="F511" s="20">
        <v>1</v>
      </c>
      <c r="G511" s="18">
        <v>144.22999999999999</v>
      </c>
      <c r="H511" s="18">
        <v>182.07</v>
      </c>
      <c r="I511" s="18">
        <v>182.07</v>
      </c>
      <c r="J511" s="19">
        <v>1.1307127262322844E-4</v>
      </c>
    </row>
    <row r="512" spans="1:10" ht="39" customHeight="1">
      <c r="A512" s="14" t="s">
        <v>1172</v>
      </c>
      <c r="B512" s="15" t="s">
        <v>1125</v>
      </c>
      <c r="C512" s="15" t="s">
        <v>44</v>
      </c>
      <c r="D512" s="15" t="s">
        <v>1126</v>
      </c>
      <c r="E512" s="16" t="s">
        <v>46</v>
      </c>
      <c r="F512" s="20">
        <v>1</v>
      </c>
      <c r="G512" s="18">
        <v>55.32</v>
      </c>
      <c r="H512" s="18">
        <v>69.83</v>
      </c>
      <c r="I512" s="18">
        <v>69.83</v>
      </c>
      <c r="J512" s="19">
        <v>4.3366655502169727E-5</v>
      </c>
    </row>
    <row r="513" spans="1:10" ht="39" customHeight="1">
      <c r="A513" s="14" t="s">
        <v>1173</v>
      </c>
      <c r="B513" s="15" t="s">
        <v>1161</v>
      </c>
      <c r="C513" s="15" t="s">
        <v>44</v>
      </c>
      <c r="D513" s="15" t="s">
        <v>1162</v>
      </c>
      <c r="E513" s="16" t="s">
        <v>46</v>
      </c>
      <c r="F513" s="20">
        <v>1</v>
      </c>
      <c r="G513" s="18">
        <v>231.63</v>
      </c>
      <c r="H513" s="18">
        <v>292.39999999999998</v>
      </c>
      <c r="I513" s="18">
        <v>292.39999999999998</v>
      </c>
      <c r="J513" s="19">
        <v>1.8158971887203819E-4</v>
      </c>
    </row>
    <row r="514" spans="1:10" ht="39" customHeight="1">
      <c r="A514" s="14" t="s">
        <v>1174</v>
      </c>
      <c r="B514" s="15" t="s">
        <v>1175</v>
      </c>
      <c r="C514" s="15" t="s">
        <v>18</v>
      </c>
      <c r="D514" s="15" t="s">
        <v>1176</v>
      </c>
      <c r="E514" s="16" t="s">
        <v>28</v>
      </c>
      <c r="F514" s="20">
        <v>1</v>
      </c>
      <c r="G514" s="18">
        <v>299.58999999999997</v>
      </c>
      <c r="H514" s="18">
        <v>378.2</v>
      </c>
      <c r="I514" s="18">
        <v>378.2</v>
      </c>
      <c r="J514" s="19">
        <v>2.3487425334269783E-4</v>
      </c>
    </row>
    <row r="515" spans="1:10" ht="24" customHeight="1">
      <c r="A515" s="7" t="s">
        <v>1177</v>
      </c>
      <c r="B515" s="8" t="s">
        <v>11</v>
      </c>
      <c r="C515" s="8"/>
      <c r="D515" s="8" t="s">
        <v>1178</v>
      </c>
      <c r="E515" s="9"/>
      <c r="F515" s="10">
        <v>1</v>
      </c>
      <c r="G515" s="11" t="s">
        <v>13</v>
      </c>
      <c r="H515" s="12">
        <v>9017.49</v>
      </c>
      <c r="I515" s="12">
        <v>9017.49</v>
      </c>
      <c r="J515" s="13">
        <v>5.6001486799980016E-3</v>
      </c>
    </row>
    <row r="516" spans="1:10" ht="24" customHeight="1">
      <c r="A516" s="7" t="s">
        <v>1179</v>
      </c>
      <c r="B516" s="8" t="s">
        <v>11</v>
      </c>
      <c r="C516" s="8"/>
      <c r="D516" s="8" t="s">
        <v>1180</v>
      </c>
      <c r="E516" s="9"/>
      <c r="F516" s="10">
        <v>1</v>
      </c>
      <c r="G516" s="11" t="s">
        <v>13</v>
      </c>
      <c r="H516" s="12">
        <v>9017.49</v>
      </c>
      <c r="I516" s="12">
        <v>9017.49</v>
      </c>
      <c r="J516" s="13">
        <v>5.6001486799980016E-3</v>
      </c>
    </row>
    <row r="517" spans="1:10" ht="65.099999999999994" customHeight="1">
      <c r="A517" s="14" t="s">
        <v>1181</v>
      </c>
      <c r="B517" s="15" t="s">
        <v>1182</v>
      </c>
      <c r="C517" s="15" t="s">
        <v>18</v>
      </c>
      <c r="D517" s="15" t="s">
        <v>1183</v>
      </c>
      <c r="E517" s="16" t="s">
        <v>28</v>
      </c>
      <c r="F517" s="20">
        <v>1</v>
      </c>
      <c r="G517" s="18">
        <v>7143.14</v>
      </c>
      <c r="H517" s="18">
        <v>9017.49</v>
      </c>
      <c r="I517" s="18">
        <v>9017.49</v>
      </c>
      <c r="J517" s="19">
        <v>5.6001486799980016E-3</v>
      </c>
    </row>
    <row r="518" spans="1:10" ht="24" customHeight="1">
      <c r="A518" s="7" t="s">
        <v>1184</v>
      </c>
      <c r="B518" s="8" t="s">
        <v>11</v>
      </c>
      <c r="C518" s="8"/>
      <c r="D518" s="8" t="s">
        <v>1185</v>
      </c>
      <c r="E518" s="9"/>
      <c r="F518" s="10">
        <v>1</v>
      </c>
      <c r="G518" s="11" t="s">
        <v>13</v>
      </c>
      <c r="H518" s="12">
        <v>29041.93</v>
      </c>
      <c r="I518" s="12">
        <v>29041.93</v>
      </c>
      <c r="J518" s="13">
        <v>1.8035964104655994E-2</v>
      </c>
    </row>
    <row r="519" spans="1:10" ht="24" customHeight="1">
      <c r="A519" s="7" t="s">
        <v>1186</v>
      </c>
      <c r="B519" s="8" t="s">
        <v>11</v>
      </c>
      <c r="C519" s="8"/>
      <c r="D519" s="8" t="s">
        <v>623</v>
      </c>
      <c r="E519" s="9"/>
      <c r="F519" s="10">
        <v>1</v>
      </c>
      <c r="G519" s="11" t="s">
        <v>13</v>
      </c>
      <c r="H519" s="12">
        <v>477.14</v>
      </c>
      <c r="I519" s="12">
        <v>477.14</v>
      </c>
      <c r="J519" s="13">
        <v>2.9631914658893399E-4</v>
      </c>
    </row>
    <row r="520" spans="1:10" ht="24" customHeight="1">
      <c r="A520" s="7" t="s">
        <v>1187</v>
      </c>
      <c r="B520" s="8" t="s">
        <v>11</v>
      </c>
      <c r="C520" s="8"/>
      <c r="D520" s="8" t="s">
        <v>623</v>
      </c>
      <c r="E520" s="9"/>
      <c r="F520" s="10">
        <v>1</v>
      </c>
      <c r="G520" s="11" t="s">
        <v>13</v>
      </c>
      <c r="H520" s="12">
        <v>477.14</v>
      </c>
      <c r="I520" s="12">
        <v>477.14</v>
      </c>
      <c r="J520" s="13">
        <v>2.9631914658893399E-4</v>
      </c>
    </row>
    <row r="521" spans="1:10" ht="26.1" customHeight="1">
      <c r="A521" s="14" t="s">
        <v>1188</v>
      </c>
      <c r="B521" s="15" t="s">
        <v>131</v>
      </c>
      <c r="C521" s="15" t="s">
        <v>44</v>
      </c>
      <c r="D521" s="15" t="s">
        <v>132</v>
      </c>
      <c r="E521" s="16" t="s">
        <v>93</v>
      </c>
      <c r="F521" s="20">
        <v>2.4</v>
      </c>
      <c r="G521" s="18">
        <v>48.2</v>
      </c>
      <c r="H521" s="18">
        <v>60.84</v>
      </c>
      <c r="I521" s="18">
        <v>146.01</v>
      </c>
      <c r="J521" s="19">
        <v>9.0676863380664485E-5</v>
      </c>
    </row>
    <row r="522" spans="1:10" ht="26.1" customHeight="1">
      <c r="A522" s="14" t="s">
        <v>1189</v>
      </c>
      <c r="B522" s="15" t="s">
        <v>134</v>
      </c>
      <c r="C522" s="15" t="s">
        <v>44</v>
      </c>
      <c r="D522" s="15" t="s">
        <v>135</v>
      </c>
      <c r="E522" s="16" t="s">
        <v>71</v>
      </c>
      <c r="F522" s="20">
        <v>6</v>
      </c>
      <c r="G522" s="18">
        <v>9.1999999999999993</v>
      </c>
      <c r="H522" s="18">
        <v>11.61</v>
      </c>
      <c r="I522" s="18">
        <v>69.66</v>
      </c>
      <c r="J522" s="19">
        <v>4.3261080084220862E-5</v>
      </c>
    </row>
    <row r="523" spans="1:10" ht="26.1" customHeight="1">
      <c r="A523" s="14" t="s">
        <v>1190</v>
      </c>
      <c r="B523" s="15" t="s">
        <v>629</v>
      </c>
      <c r="C523" s="15" t="s">
        <v>44</v>
      </c>
      <c r="D523" s="15" t="s">
        <v>630</v>
      </c>
      <c r="E523" s="16" t="s">
        <v>93</v>
      </c>
      <c r="F523" s="20">
        <v>0.18</v>
      </c>
      <c r="G523" s="18">
        <v>122.97</v>
      </c>
      <c r="H523" s="18">
        <v>155.22999999999999</v>
      </c>
      <c r="I523" s="18">
        <v>27.94</v>
      </c>
      <c r="J523" s="19">
        <v>1.7351630455830188E-5</v>
      </c>
    </row>
    <row r="524" spans="1:10" ht="26.1" customHeight="1">
      <c r="A524" s="14" t="s">
        <v>1191</v>
      </c>
      <c r="B524" s="15" t="s">
        <v>148</v>
      </c>
      <c r="C524" s="15" t="s">
        <v>44</v>
      </c>
      <c r="D524" s="15" t="s">
        <v>149</v>
      </c>
      <c r="E524" s="16" t="s">
        <v>93</v>
      </c>
      <c r="F524" s="20">
        <v>2.2875000000000001</v>
      </c>
      <c r="G524" s="18">
        <v>30.95</v>
      </c>
      <c r="H524" s="18">
        <v>39.07</v>
      </c>
      <c r="I524" s="18">
        <v>89.37</v>
      </c>
      <c r="J524" s="19">
        <v>5.5501618247585684E-5</v>
      </c>
    </row>
    <row r="525" spans="1:10" ht="39" customHeight="1">
      <c r="A525" s="14" t="s">
        <v>1192</v>
      </c>
      <c r="B525" s="15" t="s">
        <v>633</v>
      </c>
      <c r="C525" s="15" t="s">
        <v>44</v>
      </c>
      <c r="D525" s="15" t="s">
        <v>634</v>
      </c>
      <c r="E525" s="16" t="s">
        <v>93</v>
      </c>
      <c r="F525" s="20">
        <v>0.57833330000000005</v>
      </c>
      <c r="G525" s="18">
        <v>28.01</v>
      </c>
      <c r="H525" s="18">
        <v>35.35</v>
      </c>
      <c r="I525" s="18">
        <v>20.440000000000001</v>
      </c>
      <c r="J525" s="19">
        <v>1.2693891428674626E-5</v>
      </c>
    </row>
    <row r="526" spans="1:10" ht="26.1" customHeight="1">
      <c r="A526" s="14" t="s">
        <v>1193</v>
      </c>
      <c r="B526" s="15" t="s">
        <v>636</v>
      </c>
      <c r="C526" s="15" t="s">
        <v>44</v>
      </c>
      <c r="D526" s="15" t="s">
        <v>637</v>
      </c>
      <c r="E526" s="16" t="s">
        <v>93</v>
      </c>
      <c r="F526" s="20">
        <v>0.57833330000000005</v>
      </c>
      <c r="G526" s="18">
        <v>46.76</v>
      </c>
      <c r="H526" s="18">
        <v>59.02</v>
      </c>
      <c r="I526" s="18">
        <v>34.130000000000003</v>
      </c>
      <c r="J526" s="19">
        <v>2.1195817732909245E-5</v>
      </c>
    </row>
    <row r="527" spans="1:10" ht="26.1" customHeight="1">
      <c r="A527" s="14" t="s">
        <v>1194</v>
      </c>
      <c r="B527" s="15" t="s">
        <v>107</v>
      </c>
      <c r="C527" s="15" t="s">
        <v>31</v>
      </c>
      <c r="D527" s="15" t="s">
        <v>108</v>
      </c>
      <c r="E527" s="16" t="s">
        <v>93</v>
      </c>
      <c r="F527" s="20">
        <v>0.57833330000000005</v>
      </c>
      <c r="G527" s="18">
        <v>1.1000000000000001</v>
      </c>
      <c r="H527" s="18">
        <v>1.38</v>
      </c>
      <c r="I527" s="18">
        <v>0.79</v>
      </c>
      <c r="J527" s="19">
        <v>4.906151775270526E-7</v>
      </c>
    </row>
    <row r="528" spans="1:10" ht="26.1" customHeight="1">
      <c r="A528" s="14" t="s">
        <v>1195</v>
      </c>
      <c r="B528" s="15" t="s">
        <v>640</v>
      </c>
      <c r="C528" s="15" t="s">
        <v>44</v>
      </c>
      <c r="D528" s="15" t="s">
        <v>641</v>
      </c>
      <c r="E528" s="16" t="s">
        <v>78</v>
      </c>
      <c r="F528" s="20">
        <v>20</v>
      </c>
      <c r="G528" s="18">
        <v>3.52</v>
      </c>
      <c r="H528" s="18">
        <v>4.4400000000000004</v>
      </c>
      <c r="I528" s="18">
        <v>88.8</v>
      </c>
      <c r="J528" s="19">
        <v>5.5147630081521862E-5</v>
      </c>
    </row>
    <row r="529" spans="1:10" ht="24" customHeight="1">
      <c r="A529" s="7" t="s">
        <v>1196</v>
      </c>
      <c r="B529" s="8" t="s">
        <v>11</v>
      </c>
      <c r="C529" s="8"/>
      <c r="D529" s="8" t="s">
        <v>968</v>
      </c>
      <c r="E529" s="9"/>
      <c r="F529" s="10">
        <v>1</v>
      </c>
      <c r="G529" s="11" t="s">
        <v>13</v>
      </c>
      <c r="H529" s="12">
        <v>6873.79</v>
      </c>
      <c r="I529" s="12">
        <v>6873.79</v>
      </c>
      <c r="J529" s="13">
        <v>4.2688426596628843E-3</v>
      </c>
    </row>
    <row r="530" spans="1:10" ht="24" customHeight="1">
      <c r="A530" s="7" t="s">
        <v>1197</v>
      </c>
      <c r="B530" s="8" t="s">
        <v>11</v>
      </c>
      <c r="C530" s="8"/>
      <c r="D530" s="8" t="s">
        <v>968</v>
      </c>
      <c r="E530" s="9"/>
      <c r="F530" s="10">
        <v>1</v>
      </c>
      <c r="G530" s="11" t="s">
        <v>13</v>
      </c>
      <c r="H530" s="12">
        <v>6873.79</v>
      </c>
      <c r="I530" s="12">
        <v>6873.79</v>
      </c>
      <c r="J530" s="13">
        <v>4.2688426596628843E-3</v>
      </c>
    </row>
    <row r="531" spans="1:10" ht="39" customHeight="1">
      <c r="A531" s="14" t="s">
        <v>1198</v>
      </c>
      <c r="B531" s="15" t="s">
        <v>1199</v>
      </c>
      <c r="C531" s="15" t="s">
        <v>44</v>
      </c>
      <c r="D531" s="15" t="s">
        <v>1200</v>
      </c>
      <c r="E531" s="16" t="s">
        <v>78</v>
      </c>
      <c r="F531" s="20">
        <v>12</v>
      </c>
      <c r="G531" s="18">
        <v>13.24</v>
      </c>
      <c r="H531" s="18">
        <v>16.71</v>
      </c>
      <c r="I531" s="18">
        <v>200.52</v>
      </c>
      <c r="J531" s="19">
        <v>1.2452931063003112E-4</v>
      </c>
    </row>
    <row r="532" spans="1:10" ht="39" customHeight="1">
      <c r="A532" s="14" t="s">
        <v>1201</v>
      </c>
      <c r="B532" s="15" t="s">
        <v>1001</v>
      </c>
      <c r="C532" s="15" t="s">
        <v>44</v>
      </c>
      <c r="D532" s="15" t="s">
        <v>1002</v>
      </c>
      <c r="E532" s="16" t="s">
        <v>78</v>
      </c>
      <c r="F532" s="20">
        <v>56</v>
      </c>
      <c r="G532" s="18">
        <v>6.99</v>
      </c>
      <c r="H532" s="18">
        <v>8.82</v>
      </c>
      <c r="I532" s="18">
        <v>493.92</v>
      </c>
      <c r="J532" s="19">
        <v>3.0674006137235675E-4</v>
      </c>
    </row>
    <row r="533" spans="1:10" ht="39" customHeight="1">
      <c r="A533" s="14" t="s">
        <v>1202</v>
      </c>
      <c r="B533" s="15" t="s">
        <v>1203</v>
      </c>
      <c r="C533" s="15" t="s">
        <v>44</v>
      </c>
      <c r="D533" s="15" t="s">
        <v>1204</v>
      </c>
      <c r="E533" s="16" t="s">
        <v>78</v>
      </c>
      <c r="F533" s="20">
        <v>3</v>
      </c>
      <c r="G533" s="18">
        <v>9.6999999999999993</v>
      </c>
      <c r="H533" s="18">
        <v>12.24</v>
      </c>
      <c r="I533" s="18">
        <v>36.72</v>
      </c>
      <c r="J533" s="19">
        <v>2.2804290276953635E-5</v>
      </c>
    </row>
    <row r="534" spans="1:10" ht="39" customHeight="1">
      <c r="A534" s="14" t="s">
        <v>1205</v>
      </c>
      <c r="B534" s="15" t="s">
        <v>1013</v>
      </c>
      <c r="C534" s="15" t="s">
        <v>44</v>
      </c>
      <c r="D534" s="15" t="s">
        <v>1014</v>
      </c>
      <c r="E534" s="16" t="s">
        <v>78</v>
      </c>
      <c r="F534" s="20">
        <v>20</v>
      </c>
      <c r="G534" s="18">
        <v>33.83</v>
      </c>
      <c r="H534" s="18">
        <v>42.7</v>
      </c>
      <c r="I534" s="18">
        <v>854</v>
      </c>
      <c r="J534" s="19">
        <v>5.3036121722544675E-4</v>
      </c>
    </row>
    <row r="535" spans="1:10" ht="39" customHeight="1">
      <c r="A535" s="14" t="s">
        <v>1206</v>
      </c>
      <c r="B535" s="15" t="s">
        <v>992</v>
      </c>
      <c r="C535" s="15" t="s">
        <v>44</v>
      </c>
      <c r="D535" s="15" t="s">
        <v>993</v>
      </c>
      <c r="E535" s="16" t="s">
        <v>46</v>
      </c>
      <c r="F535" s="20">
        <v>3</v>
      </c>
      <c r="G535" s="18">
        <v>33.82</v>
      </c>
      <c r="H535" s="18">
        <v>42.69</v>
      </c>
      <c r="I535" s="18">
        <v>128.07</v>
      </c>
      <c r="J535" s="19">
        <v>7.9535551627708386E-5</v>
      </c>
    </row>
    <row r="536" spans="1:10" ht="26.1" customHeight="1">
      <c r="A536" s="14" t="s">
        <v>1207</v>
      </c>
      <c r="B536" s="15" t="s">
        <v>995</v>
      </c>
      <c r="C536" s="15" t="s">
        <v>44</v>
      </c>
      <c r="D536" s="15" t="s">
        <v>996</v>
      </c>
      <c r="E536" s="16" t="s">
        <v>46</v>
      </c>
      <c r="F536" s="20">
        <v>3</v>
      </c>
      <c r="G536" s="18">
        <v>4.6500000000000004</v>
      </c>
      <c r="H536" s="18">
        <v>5.87</v>
      </c>
      <c r="I536" s="18">
        <v>17.61</v>
      </c>
      <c r="J536" s="19">
        <v>1.0936371235761262E-5</v>
      </c>
    </row>
    <row r="537" spans="1:10" ht="51.95" customHeight="1">
      <c r="A537" s="14" t="s">
        <v>1208</v>
      </c>
      <c r="B537" s="15" t="s">
        <v>1209</v>
      </c>
      <c r="C537" s="15" t="s">
        <v>44</v>
      </c>
      <c r="D537" s="15" t="s">
        <v>1210</v>
      </c>
      <c r="E537" s="16" t="s">
        <v>78</v>
      </c>
      <c r="F537" s="20">
        <v>30</v>
      </c>
      <c r="G537" s="18">
        <v>85.37</v>
      </c>
      <c r="H537" s="18">
        <v>107.77</v>
      </c>
      <c r="I537" s="18">
        <v>3233.1</v>
      </c>
      <c r="J537" s="19">
        <v>2.00785813982622E-3</v>
      </c>
    </row>
    <row r="538" spans="1:10" ht="51.95" customHeight="1">
      <c r="A538" s="14" t="s">
        <v>1211</v>
      </c>
      <c r="B538" s="15" t="s">
        <v>1212</v>
      </c>
      <c r="C538" s="15" t="s">
        <v>18</v>
      </c>
      <c r="D538" s="15" t="s">
        <v>1213</v>
      </c>
      <c r="E538" s="16" t="s">
        <v>28</v>
      </c>
      <c r="F538" s="20">
        <v>2</v>
      </c>
      <c r="G538" s="18">
        <v>40.58</v>
      </c>
      <c r="H538" s="18">
        <v>51.22</v>
      </c>
      <c r="I538" s="18">
        <v>102.44</v>
      </c>
      <c r="J538" s="19">
        <v>6.3618504792242104E-5</v>
      </c>
    </row>
    <row r="539" spans="1:10" ht="39" customHeight="1">
      <c r="A539" s="14" t="s">
        <v>1214</v>
      </c>
      <c r="B539" s="15" t="s">
        <v>1215</v>
      </c>
      <c r="C539" s="15" t="s">
        <v>44</v>
      </c>
      <c r="D539" s="15" t="s">
        <v>1216</v>
      </c>
      <c r="E539" s="16" t="s">
        <v>46</v>
      </c>
      <c r="F539" s="20">
        <v>1</v>
      </c>
      <c r="G539" s="18">
        <v>10.26</v>
      </c>
      <c r="H539" s="18">
        <v>12.95</v>
      </c>
      <c r="I539" s="18">
        <v>12.95</v>
      </c>
      <c r="J539" s="19">
        <v>8.0423627202219376E-6</v>
      </c>
    </row>
    <row r="540" spans="1:10" ht="39" customHeight="1">
      <c r="A540" s="14" t="s">
        <v>1217</v>
      </c>
      <c r="B540" s="15" t="s">
        <v>977</v>
      </c>
      <c r="C540" s="15" t="s">
        <v>44</v>
      </c>
      <c r="D540" s="15" t="s">
        <v>978</v>
      </c>
      <c r="E540" s="16" t="s">
        <v>46</v>
      </c>
      <c r="F540" s="20">
        <v>20</v>
      </c>
      <c r="G540" s="18">
        <v>7.68</v>
      </c>
      <c r="H540" s="18">
        <v>9.69</v>
      </c>
      <c r="I540" s="18">
        <v>193.8</v>
      </c>
      <c r="J540" s="19">
        <v>1.2035597646169973E-4</v>
      </c>
    </row>
    <row r="541" spans="1:10" ht="39" customHeight="1">
      <c r="A541" s="14" t="s">
        <v>1218</v>
      </c>
      <c r="B541" s="15" t="s">
        <v>1219</v>
      </c>
      <c r="C541" s="15" t="s">
        <v>44</v>
      </c>
      <c r="D541" s="15" t="s">
        <v>1220</v>
      </c>
      <c r="E541" s="16" t="s">
        <v>46</v>
      </c>
      <c r="F541" s="20">
        <v>1</v>
      </c>
      <c r="G541" s="18">
        <v>879.64</v>
      </c>
      <c r="H541" s="18">
        <v>1110.45</v>
      </c>
      <c r="I541" s="18">
        <v>1110.45</v>
      </c>
      <c r="J541" s="19">
        <v>6.896248403606526E-4</v>
      </c>
    </row>
    <row r="542" spans="1:10" ht="65.099999999999994" customHeight="1">
      <c r="A542" s="14" t="s">
        <v>1221</v>
      </c>
      <c r="B542" s="15" t="s">
        <v>1222</v>
      </c>
      <c r="C542" s="15" t="s">
        <v>44</v>
      </c>
      <c r="D542" s="15" t="s">
        <v>1223</v>
      </c>
      <c r="E542" s="16" t="s">
        <v>46</v>
      </c>
      <c r="F542" s="20">
        <v>1</v>
      </c>
      <c r="G542" s="18">
        <v>388.32</v>
      </c>
      <c r="H542" s="18">
        <v>490.21</v>
      </c>
      <c r="I542" s="18">
        <v>490.21</v>
      </c>
      <c r="J542" s="19">
        <v>3.0443603313359043E-4</v>
      </c>
    </row>
    <row r="543" spans="1:10" ht="24" customHeight="1">
      <c r="A543" s="7" t="s">
        <v>1224</v>
      </c>
      <c r="B543" s="8" t="s">
        <v>11</v>
      </c>
      <c r="C543" s="8"/>
      <c r="D543" s="8" t="s">
        <v>1225</v>
      </c>
      <c r="E543" s="9"/>
      <c r="F543" s="10">
        <v>1</v>
      </c>
      <c r="G543" s="11" t="s">
        <v>13</v>
      </c>
      <c r="H543" s="12">
        <v>982.7</v>
      </c>
      <c r="I543" s="12">
        <v>982.7</v>
      </c>
      <c r="J543" s="13">
        <v>6.1028801893143613E-4</v>
      </c>
    </row>
    <row r="544" spans="1:10" ht="24" customHeight="1">
      <c r="A544" s="7" t="s">
        <v>1226</v>
      </c>
      <c r="B544" s="8" t="s">
        <v>11</v>
      </c>
      <c r="C544" s="8"/>
      <c r="D544" s="8" t="s">
        <v>1225</v>
      </c>
      <c r="E544" s="9"/>
      <c r="F544" s="10">
        <v>1</v>
      </c>
      <c r="G544" s="11" t="s">
        <v>13</v>
      </c>
      <c r="H544" s="12">
        <v>982.7</v>
      </c>
      <c r="I544" s="12">
        <v>982.7</v>
      </c>
      <c r="J544" s="13">
        <v>6.1028801893143613E-4</v>
      </c>
    </row>
    <row r="545" spans="1:10" ht="51.95" customHeight="1">
      <c r="A545" s="14" t="s">
        <v>1227</v>
      </c>
      <c r="B545" s="15" t="s">
        <v>1228</v>
      </c>
      <c r="C545" s="15" t="s">
        <v>44</v>
      </c>
      <c r="D545" s="15" t="s">
        <v>1229</v>
      </c>
      <c r="E545" s="16" t="s">
        <v>46</v>
      </c>
      <c r="F545" s="20">
        <v>10</v>
      </c>
      <c r="G545" s="18">
        <v>28.8</v>
      </c>
      <c r="H545" s="18">
        <v>36.35</v>
      </c>
      <c r="I545" s="18">
        <v>363.5</v>
      </c>
      <c r="J545" s="19">
        <v>2.2574508484947292E-4</v>
      </c>
    </row>
    <row r="546" spans="1:10" ht="51.95" customHeight="1">
      <c r="A546" s="14" t="s">
        <v>1230</v>
      </c>
      <c r="B546" s="15" t="s">
        <v>1231</v>
      </c>
      <c r="C546" s="15" t="s">
        <v>44</v>
      </c>
      <c r="D546" s="15" t="s">
        <v>1232</v>
      </c>
      <c r="E546" s="16" t="s">
        <v>46</v>
      </c>
      <c r="F546" s="20">
        <v>10</v>
      </c>
      <c r="G546" s="18">
        <v>49.05</v>
      </c>
      <c r="H546" s="18">
        <v>61.92</v>
      </c>
      <c r="I546" s="18">
        <v>619.20000000000005</v>
      </c>
      <c r="J546" s="19">
        <v>3.8454293408196323E-4</v>
      </c>
    </row>
    <row r="547" spans="1:10" ht="24" customHeight="1">
      <c r="A547" s="7" t="s">
        <v>1233</v>
      </c>
      <c r="B547" s="8" t="s">
        <v>11</v>
      </c>
      <c r="C547" s="8"/>
      <c r="D547" s="8" t="s">
        <v>1076</v>
      </c>
      <c r="E547" s="9"/>
      <c r="F547" s="10">
        <v>1</v>
      </c>
      <c r="G547" s="11" t="s">
        <v>13</v>
      </c>
      <c r="H547" s="12">
        <v>8329.9699999999993</v>
      </c>
      <c r="I547" s="12">
        <v>8329.9699999999993</v>
      </c>
      <c r="J547" s="13">
        <v>5.1731768485380027E-3</v>
      </c>
    </row>
    <row r="548" spans="1:10" ht="24" customHeight="1">
      <c r="A548" s="7" t="s">
        <v>1234</v>
      </c>
      <c r="B548" s="8" t="s">
        <v>11</v>
      </c>
      <c r="C548" s="8"/>
      <c r="D548" s="8" t="s">
        <v>1076</v>
      </c>
      <c r="E548" s="9"/>
      <c r="F548" s="10">
        <v>1</v>
      </c>
      <c r="G548" s="11" t="s">
        <v>13</v>
      </c>
      <c r="H548" s="12">
        <v>8329.9699999999993</v>
      </c>
      <c r="I548" s="12">
        <v>8329.9699999999993</v>
      </c>
      <c r="J548" s="13">
        <v>5.1731768485380027E-3</v>
      </c>
    </row>
    <row r="549" spans="1:10" ht="26.1" customHeight="1">
      <c r="A549" s="14" t="s">
        <v>1235</v>
      </c>
      <c r="B549" s="15" t="s">
        <v>1236</v>
      </c>
      <c r="C549" s="15" t="s">
        <v>44</v>
      </c>
      <c r="D549" s="15" t="s">
        <v>1237</v>
      </c>
      <c r="E549" s="16" t="s">
        <v>78</v>
      </c>
      <c r="F549" s="20">
        <v>647</v>
      </c>
      <c r="G549" s="18">
        <v>6.57</v>
      </c>
      <c r="H549" s="18">
        <v>8.2899999999999991</v>
      </c>
      <c r="I549" s="18">
        <v>5363.63</v>
      </c>
      <c r="J549" s="19">
        <v>3.330985170429652E-3</v>
      </c>
    </row>
    <row r="550" spans="1:10" ht="24" customHeight="1">
      <c r="A550" s="14" t="s">
        <v>1238</v>
      </c>
      <c r="B550" s="15" t="s">
        <v>1239</v>
      </c>
      <c r="C550" s="15" t="s">
        <v>44</v>
      </c>
      <c r="D550" s="15" t="s">
        <v>1240</v>
      </c>
      <c r="E550" s="16" t="s">
        <v>78</v>
      </c>
      <c r="F550" s="20">
        <v>6</v>
      </c>
      <c r="G550" s="18">
        <v>22.52</v>
      </c>
      <c r="H550" s="18">
        <v>28.42</v>
      </c>
      <c r="I550" s="18">
        <v>170.52</v>
      </c>
      <c r="J550" s="19">
        <v>1.0589835452140887E-4</v>
      </c>
    </row>
    <row r="551" spans="1:10" ht="26.1" customHeight="1">
      <c r="A551" s="14" t="s">
        <v>1241</v>
      </c>
      <c r="B551" s="15" t="s">
        <v>1242</v>
      </c>
      <c r="C551" s="15" t="s">
        <v>44</v>
      </c>
      <c r="D551" s="15" t="s">
        <v>1243</v>
      </c>
      <c r="E551" s="16" t="s">
        <v>46</v>
      </c>
      <c r="F551" s="20">
        <v>34</v>
      </c>
      <c r="G551" s="18">
        <v>29.73</v>
      </c>
      <c r="H551" s="18">
        <v>37.53</v>
      </c>
      <c r="I551" s="18">
        <v>1276.02</v>
      </c>
      <c r="J551" s="19">
        <v>7.9244908712413882E-4</v>
      </c>
    </row>
    <row r="552" spans="1:10" ht="26.1" customHeight="1">
      <c r="A552" s="14" t="s">
        <v>1244</v>
      </c>
      <c r="B552" s="15" t="s">
        <v>1245</v>
      </c>
      <c r="C552" s="15" t="s">
        <v>1246</v>
      </c>
      <c r="D552" s="15" t="s">
        <v>1247</v>
      </c>
      <c r="E552" s="16" t="s">
        <v>704</v>
      </c>
      <c r="F552" s="20">
        <v>68</v>
      </c>
      <c r="G552" s="18">
        <v>17.71</v>
      </c>
      <c r="H552" s="18">
        <v>22.35</v>
      </c>
      <c r="I552" s="18">
        <v>1519.8</v>
      </c>
      <c r="J552" s="19">
        <v>9.4384423646280322E-4</v>
      </c>
    </row>
    <row r="553" spans="1:10" ht="24" customHeight="1">
      <c r="A553" s="7" t="s">
        <v>1248</v>
      </c>
      <c r="B553" s="8" t="s">
        <v>11</v>
      </c>
      <c r="C553" s="8"/>
      <c r="D553" s="8" t="s">
        <v>1249</v>
      </c>
      <c r="E553" s="9"/>
      <c r="F553" s="10">
        <v>1</v>
      </c>
      <c r="G553" s="11" t="s">
        <v>13</v>
      </c>
      <c r="H553" s="12">
        <v>12378.33</v>
      </c>
      <c r="I553" s="12">
        <v>12378.33</v>
      </c>
      <c r="J553" s="13">
        <v>7.6873374309347348E-3</v>
      </c>
    </row>
    <row r="554" spans="1:10" ht="24" customHeight="1">
      <c r="A554" s="7" t="s">
        <v>1250</v>
      </c>
      <c r="B554" s="8" t="s">
        <v>11</v>
      </c>
      <c r="C554" s="8"/>
      <c r="D554" s="8" t="s">
        <v>1249</v>
      </c>
      <c r="E554" s="9"/>
      <c r="F554" s="10">
        <v>1</v>
      </c>
      <c r="G554" s="11" t="s">
        <v>13</v>
      </c>
      <c r="H554" s="12">
        <v>12378.33</v>
      </c>
      <c r="I554" s="12">
        <v>12378.33</v>
      </c>
      <c r="J554" s="13">
        <v>7.6873374309347348E-3</v>
      </c>
    </row>
    <row r="555" spans="1:10" ht="39" customHeight="1">
      <c r="A555" s="14" t="s">
        <v>1251</v>
      </c>
      <c r="B555" s="15" t="s">
        <v>1252</v>
      </c>
      <c r="C555" s="15" t="s">
        <v>18</v>
      </c>
      <c r="D555" s="15" t="s">
        <v>1253</v>
      </c>
      <c r="E555" s="16" t="s">
        <v>28</v>
      </c>
      <c r="F555" s="20">
        <v>1</v>
      </c>
      <c r="G555" s="18">
        <v>586.80999999999995</v>
      </c>
      <c r="H555" s="18">
        <v>740.78</v>
      </c>
      <c r="I555" s="18">
        <v>740.78</v>
      </c>
      <c r="J555" s="19">
        <v>4.6004798887150632E-4</v>
      </c>
    </row>
    <row r="556" spans="1:10" ht="26.1" customHeight="1">
      <c r="A556" s="14" t="s">
        <v>1254</v>
      </c>
      <c r="B556" s="15" t="s">
        <v>1255</v>
      </c>
      <c r="C556" s="15" t="s">
        <v>44</v>
      </c>
      <c r="D556" s="15" t="s">
        <v>1256</v>
      </c>
      <c r="E556" s="16" t="s">
        <v>1257</v>
      </c>
      <c r="F556" s="20">
        <v>4</v>
      </c>
      <c r="G556" s="18">
        <v>1013.19</v>
      </c>
      <c r="H556" s="18">
        <v>1279.05</v>
      </c>
      <c r="I556" s="18">
        <v>5116.2</v>
      </c>
      <c r="J556" s="19">
        <v>3.1773232547644384E-3</v>
      </c>
    </row>
    <row r="557" spans="1:10" ht="26.1" customHeight="1">
      <c r="A557" s="14" t="s">
        <v>1258</v>
      </c>
      <c r="B557" s="15" t="s">
        <v>1259</v>
      </c>
      <c r="C557" s="15" t="s">
        <v>18</v>
      </c>
      <c r="D557" s="15" t="s">
        <v>1260</v>
      </c>
      <c r="E557" s="16" t="s">
        <v>28</v>
      </c>
      <c r="F557" s="20">
        <v>1</v>
      </c>
      <c r="G557" s="18">
        <v>428.26</v>
      </c>
      <c r="H557" s="18">
        <v>540.63</v>
      </c>
      <c r="I557" s="18">
        <v>540.63</v>
      </c>
      <c r="J557" s="19">
        <v>3.3574846003348155E-4</v>
      </c>
    </row>
    <row r="558" spans="1:10" ht="26.1" customHeight="1">
      <c r="A558" s="14" t="s">
        <v>1261</v>
      </c>
      <c r="B558" s="15" t="s">
        <v>1262</v>
      </c>
      <c r="C558" s="15" t="s">
        <v>18</v>
      </c>
      <c r="D558" s="15" t="s">
        <v>1263</v>
      </c>
      <c r="E558" s="16" t="s">
        <v>28</v>
      </c>
      <c r="F558" s="20">
        <v>1</v>
      </c>
      <c r="G558" s="18">
        <v>72</v>
      </c>
      <c r="H558" s="18">
        <v>90.89</v>
      </c>
      <c r="I558" s="18">
        <v>90.89</v>
      </c>
      <c r="J558" s="19">
        <v>5.6445586690422541E-5</v>
      </c>
    </row>
    <row r="559" spans="1:10" ht="24" customHeight="1">
      <c r="A559" s="14" t="s">
        <v>1264</v>
      </c>
      <c r="B559" s="15" t="s">
        <v>1265</v>
      </c>
      <c r="C559" s="15" t="s">
        <v>44</v>
      </c>
      <c r="D559" s="15" t="s">
        <v>1266</v>
      </c>
      <c r="E559" s="16" t="s">
        <v>1257</v>
      </c>
      <c r="F559" s="20">
        <v>4</v>
      </c>
      <c r="G559" s="18">
        <v>102.67</v>
      </c>
      <c r="H559" s="18">
        <v>129.61000000000001</v>
      </c>
      <c r="I559" s="18">
        <v>518.44000000000005</v>
      </c>
      <c r="J559" s="19">
        <v>3.2196776283180395E-4</v>
      </c>
    </row>
    <row r="560" spans="1:10" ht="39" customHeight="1">
      <c r="A560" s="14" t="s">
        <v>1267</v>
      </c>
      <c r="B560" s="15" t="s">
        <v>1268</v>
      </c>
      <c r="C560" s="15" t="s">
        <v>18</v>
      </c>
      <c r="D560" s="15" t="s">
        <v>1269</v>
      </c>
      <c r="E560" s="16" t="s">
        <v>28</v>
      </c>
      <c r="F560" s="20">
        <v>1</v>
      </c>
      <c r="G560" s="18">
        <v>4200.24</v>
      </c>
      <c r="H560" s="18">
        <v>5302.38</v>
      </c>
      <c r="I560" s="18">
        <v>5302.38</v>
      </c>
      <c r="J560" s="19">
        <v>3.2929469683745482E-3</v>
      </c>
    </row>
    <row r="561" spans="1:10" ht="26.1" customHeight="1">
      <c r="A561" s="14" t="s">
        <v>1270</v>
      </c>
      <c r="B561" s="15" t="s">
        <v>1271</v>
      </c>
      <c r="C561" s="15" t="s">
        <v>44</v>
      </c>
      <c r="D561" s="15" t="s">
        <v>1272</v>
      </c>
      <c r="E561" s="16" t="s">
        <v>46</v>
      </c>
      <c r="F561" s="20">
        <v>1</v>
      </c>
      <c r="G561" s="18">
        <v>54.67</v>
      </c>
      <c r="H561" s="18">
        <v>69.010000000000005</v>
      </c>
      <c r="I561" s="18">
        <v>69.010000000000005</v>
      </c>
      <c r="J561" s="19">
        <v>4.2857409368534046E-5</v>
      </c>
    </row>
    <row r="562" spans="1:10" ht="24" customHeight="1">
      <c r="A562" s="7" t="s">
        <v>1273</v>
      </c>
      <c r="B562" s="8" t="s">
        <v>11</v>
      </c>
      <c r="C562" s="8"/>
      <c r="D562" s="8" t="s">
        <v>1274</v>
      </c>
      <c r="E562" s="9"/>
      <c r="F562" s="10">
        <v>1</v>
      </c>
      <c r="G562" s="11" t="s">
        <v>13</v>
      </c>
      <c r="H562" s="12">
        <v>15572.29</v>
      </c>
      <c r="I562" s="12">
        <v>15572.29</v>
      </c>
      <c r="J562" s="13">
        <v>9.6708883833579052E-3</v>
      </c>
    </row>
    <row r="563" spans="1:10" ht="24" customHeight="1">
      <c r="A563" s="7" t="s">
        <v>1275</v>
      </c>
      <c r="B563" s="8" t="s">
        <v>11</v>
      </c>
      <c r="C563" s="8"/>
      <c r="D563" s="8" t="s">
        <v>623</v>
      </c>
      <c r="E563" s="9"/>
      <c r="F563" s="10">
        <v>1</v>
      </c>
      <c r="G563" s="11" t="s">
        <v>13</v>
      </c>
      <c r="H563" s="12">
        <v>141.86000000000001</v>
      </c>
      <c r="I563" s="12">
        <v>141.86000000000001</v>
      </c>
      <c r="J563" s="13">
        <v>8.8099581118971748E-5</v>
      </c>
    </row>
    <row r="564" spans="1:10" ht="24" customHeight="1">
      <c r="A564" s="7" t="s">
        <v>1276</v>
      </c>
      <c r="B564" s="8" t="s">
        <v>11</v>
      </c>
      <c r="C564" s="8"/>
      <c r="D564" s="8" t="s">
        <v>623</v>
      </c>
      <c r="E564" s="9"/>
      <c r="F564" s="10">
        <v>1</v>
      </c>
      <c r="G564" s="11" t="s">
        <v>13</v>
      </c>
      <c r="H564" s="12">
        <v>141.86000000000001</v>
      </c>
      <c r="I564" s="12">
        <v>141.86000000000001</v>
      </c>
      <c r="J564" s="13">
        <v>8.8099581118971748E-5</v>
      </c>
    </row>
    <row r="565" spans="1:10" ht="26.1" customHeight="1">
      <c r="A565" s="14" t="s">
        <v>1277</v>
      </c>
      <c r="B565" s="15" t="s">
        <v>131</v>
      </c>
      <c r="C565" s="15" t="s">
        <v>44</v>
      </c>
      <c r="D565" s="15" t="s">
        <v>132</v>
      </c>
      <c r="E565" s="16" t="s">
        <v>93</v>
      </c>
      <c r="F565" s="20">
        <v>0.72</v>
      </c>
      <c r="G565" s="18">
        <v>48.2</v>
      </c>
      <c r="H565" s="18">
        <v>60.84</v>
      </c>
      <c r="I565" s="18">
        <v>43.8</v>
      </c>
      <c r="J565" s="19">
        <v>2.7201195918588484E-5</v>
      </c>
    </row>
    <row r="566" spans="1:10" ht="26.1" customHeight="1">
      <c r="A566" s="14" t="s">
        <v>1278</v>
      </c>
      <c r="B566" s="15" t="s">
        <v>134</v>
      </c>
      <c r="C566" s="15" t="s">
        <v>44</v>
      </c>
      <c r="D566" s="15" t="s">
        <v>135</v>
      </c>
      <c r="E566" s="16" t="s">
        <v>71</v>
      </c>
      <c r="F566" s="20">
        <v>1.8</v>
      </c>
      <c r="G566" s="18">
        <v>9.1999999999999993</v>
      </c>
      <c r="H566" s="18">
        <v>11.61</v>
      </c>
      <c r="I566" s="18">
        <v>20.89</v>
      </c>
      <c r="J566" s="19">
        <v>1.297335577030396E-5</v>
      </c>
    </row>
    <row r="567" spans="1:10" ht="26.1" customHeight="1">
      <c r="A567" s="14" t="s">
        <v>1279</v>
      </c>
      <c r="B567" s="15" t="s">
        <v>629</v>
      </c>
      <c r="C567" s="15" t="s">
        <v>44</v>
      </c>
      <c r="D567" s="15" t="s">
        <v>630</v>
      </c>
      <c r="E567" s="16" t="s">
        <v>93</v>
      </c>
      <c r="F567" s="20">
        <v>5.3999999999999999E-2</v>
      </c>
      <c r="G567" s="18">
        <v>122.97</v>
      </c>
      <c r="H567" s="18">
        <v>155.22999999999999</v>
      </c>
      <c r="I567" s="18">
        <v>8.3800000000000008</v>
      </c>
      <c r="J567" s="19">
        <v>5.2042470730084822E-6</v>
      </c>
    </row>
    <row r="568" spans="1:10" ht="26.1" customHeight="1">
      <c r="A568" s="14" t="s">
        <v>1280</v>
      </c>
      <c r="B568" s="15" t="s">
        <v>148</v>
      </c>
      <c r="C568" s="15" t="s">
        <v>44</v>
      </c>
      <c r="D568" s="15" t="s">
        <v>149</v>
      </c>
      <c r="E568" s="16" t="s">
        <v>93</v>
      </c>
      <c r="F568" s="20">
        <v>0.70499999999999996</v>
      </c>
      <c r="G568" s="18">
        <v>30.95</v>
      </c>
      <c r="H568" s="18">
        <v>39.07</v>
      </c>
      <c r="I568" s="18">
        <v>27.54</v>
      </c>
      <c r="J568" s="19">
        <v>1.7103217707715227E-5</v>
      </c>
    </row>
    <row r="569" spans="1:10" ht="39" customHeight="1">
      <c r="A569" s="14" t="s">
        <v>1281</v>
      </c>
      <c r="B569" s="15" t="s">
        <v>633</v>
      </c>
      <c r="C569" s="15" t="s">
        <v>44</v>
      </c>
      <c r="D569" s="15" t="s">
        <v>634</v>
      </c>
      <c r="E569" s="16" t="s">
        <v>93</v>
      </c>
      <c r="F569" s="20">
        <v>0.15266669999999999</v>
      </c>
      <c r="G569" s="18">
        <v>28.01</v>
      </c>
      <c r="H569" s="18">
        <v>35.35</v>
      </c>
      <c r="I569" s="18">
        <v>5.39</v>
      </c>
      <c r="J569" s="19">
        <v>3.3473617808491308E-6</v>
      </c>
    </row>
    <row r="570" spans="1:10" ht="26.1" customHeight="1">
      <c r="A570" s="14" t="s">
        <v>1282</v>
      </c>
      <c r="B570" s="15" t="s">
        <v>636</v>
      </c>
      <c r="C570" s="15" t="s">
        <v>44</v>
      </c>
      <c r="D570" s="15" t="s">
        <v>637</v>
      </c>
      <c r="E570" s="16" t="s">
        <v>93</v>
      </c>
      <c r="F570" s="20">
        <v>0.15266669999999999</v>
      </c>
      <c r="G570" s="18">
        <v>46.76</v>
      </c>
      <c r="H570" s="18">
        <v>59.02</v>
      </c>
      <c r="I570" s="18">
        <v>9.01</v>
      </c>
      <c r="J570" s="19">
        <v>5.5954971512895493E-6</v>
      </c>
    </row>
    <row r="571" spans="1:10" ht="26.1" customHeight="1">
      <c r="A571" s="14" t="s">
        <v>1283</v>
      </c>
      <c r="B571" s="15" t="s">
        <v>107</v>
      </c>
      <c r="C571" s="15" t="s">
        <v>31</v>
      </c>
      <c r="D571" s="15" t="s">
        <v>108</v>
      </c>
      <c r="E571" s="16" t="s">
        <v>93</v>
      </c>
      <c r="F571" s="20">
        <v>0.15266669999999999</v>
      </c>
      <c r="G571" s="18">
        <v>1.1000000000000001</v>
      </c>
      <c r="H571" s="18">
        <v>1.38</v>
      </c>
      <c r="I571" s="18">
        <v>0.21</v>
      </c>
      <c r="J571" s="19">
        <v>1.3041669276035574E-7</v>
      </c>
    </row>
    <row r="572" spans="1:10" ht="26.1" customHeight="1">
      <c r="A572" s="14" t="s">
        <v>1284</v>
      </c>
      <c r="B572" s="15" t="s">
        <v>640</v>
      </c>
      <c r="C572" s="15" t="s">
        <v>44</v>
      </c>
      <c r="D572" s="15" t="s">
        <v>641</v>
      </c>
      <c r="E572" s="16" t="s">
        <v>78</v>
      </c>
      <c r="F572" s="20">
        <v>6</v>
      </c>
      <c r="G572" s="18">
        <v>3.52</v>
      </c>
      <c r="H572" s="18">
        <v>4.4400000000000004</v>
      </c>
      <c r="I572" s="18">
        <v>26.64</v>
      </c>
      <c r="J572" s="19">
        <v>1.6544289024456559E-5</v>
      </c>
    </row>
    <row r="573" spans="1:10" ht="24" customHeight="1">
      <c r="A573" s="7" t="s">
        <v>1285</v>
      </c>
      <c r="B573" s="8" t="s">
        <v>11</v>
      </c>
      <c r="C573" s="8"/>
      <c r="D573" s="8" t="s">
        <v>1286</v>
      </c>
      <c r="E573" s="9"/>
      <c r="F573" s="10">
        <v>1</v>
      </c>
      <c r="G573" s="11" t="s">
        <v>13</v>
      </c>
      <c r="H573" s="12">
        <v>12569.25</v>
      </c>
      <c r="I573" s="12">
        <v>12569.25</v>
      </c>
      <c r="J573" s="13">
        <v>7.8059048356100072E-3</v>
      </c>
    </row>
    <row r="574" spans="1:10" ht="24" customHeight="1">
      <c r="A574" s="7" t="s">
        <v>1287</v>
      </c>
      <c r="B574" s="8" t="s">
        <v>11</v>
      </c>
      <c r="C574" s="8"/>
      <c r="D574" s="8" t="s">
        <v>1286</v>
      </c>
      <c r="E574" s="9"/>
      <c r="F574" s="10">
        <v>1</v>
      </c>
      <c r="G574" s="11" t="s">
        <v>13</v>
      </c>
      <c r="H574" s="12">
        <v>12569.25</v>
      </c>
      <c r="I574" s="12">
        <v>12569.25</v>
      </c>
      <c r="J574" s="13">
        <v>7.8059048356100072E-3</v>
      </c>
    </row>
    <row r="575" spans="1:10" ht="39" customHeight="1">
      <c r="A575" s="14" t="s">
        <v>1288</v>
      </c>
      <c r="B575" s="15" t="s">
        <v>1289</v>
      </c>
      <c r="C575" s="15" t="s">
        <v>44</v>
      </c>
      <c r="D575" s="15" t="s">
        <v>1290</v>
      </c>
      <c r="E575" s="16" t="s">
        <v>78</v>
      </c>
      <c r="F575" s="20">
        <v>39</v>
      </c>
      <c r="G575" s="18">
        <v>20.170000000000002</v>
      </c>
      <c r="H575" s="18">
        <v>25.46</v>
      </c>
      <c r="I575" s="18">
        <v>992.94</v>
      </c>
      <c r="J575" s="19">
        <v>6.1664738528317928E-4</v>
      </c>
    </row>
    <row r="576" spans="1:10" ht="39" customHeight="1">
      <c r="A576" s="14" t="s">
        <v>1291</v>
      </c>
      <c r="B576" s="15" t="s">
        <v>1292</v>
      </c>
      <c r="C576" s="15" t="s">
        <v>44</v>
      </c>
      <c r="D576" s="15" t="s">
        <v>1293</v>
      </c>
      <c r="E576" s="16" t="s">
        <v>78</v>
      </c>
      <c r="F576" s="20">
        <v>113</v>
      </c>
      <c r="G576" s="18">
        <v>29.21</v>
      </c>
      <c r="H576" s="18">
        <v>36.869999999999997</v>
      </c>
      <c r="I576" s="18">
        <v>4166.3100000000004</v>
      </c>
      <c r="J576" s="19">
        <v>2.5874112914971324E-3</v>
      </c>
    </row>
    <row r="577" spans="1:10" ht="26.1" customHeight="1">
      <c r="A577" s="14" t="s">
        <v>1294</v>
      </c>
      <c r="B577" s="15" t="s">
        <v>1295</v>
      </c>
      <c r="C577" s="15" t="s">
        <v>44</v>
      </c>
      <c r="D577" s="15" t="s">
        <v>1296</v>
      </c>
      <c r="E577" s="16" t="s">
        <v>78</v>
      </c>
      <c r="F577" s="20">
        <v>6</v>
      </c>
      <c r="G577" s="18">
        <v>34.840000000000003</v>
      </c>
      <c r="H577" s="18">
        <v>43.98</v>
      </c>
      <c r="I577" s="18">
        <v>263.88</v>
      </c>
      <c r="J577" s="19">
        <v>1.638778899314413E-4</v>
      </c>
    </row>
    <row r="578" spans="1:10" ht="24" customHeight="1">
      <c r="A578" s="14" t="s">
        <v>1297</v>
      </c>
      <c r="B578" s="15" t="s">
        <v>1298</v>
      </c>
      <c r="C578" s="15" t="s">
        <v>44</v>
      </c>
      <c r="D578" s="15" t="s">
        <v>1299</v>
      </c>
      <c r="E578" s="16" t="s">
        <v>519</v>
      </c>
      <c r="F578" s="20">
        <v>23</v>
      </c>
      <c r="G578" s="18">
        <v>43.3</v>
      </c>
      <c r="H578" s="18">
        <v>54.66</v>
      </c>
      <c r="I578" s="18">
        <v>1257.18</v>
      </c>
      <c r="J578" s="19">
        <v>7.8074884668792404E-4</v>
      </c>
    </row>
    <row r="579" spans="1:10" ht="24" customHeight="1">
      <c r="A579" s="14" t="s">
        <v>1300</v>
      </c>
      <c r="B579" s="15" t="s">
        <v>1301</v>
      </c>
      <c r="C579" s="15" t="s">
        <v>44</v>
      </c>
      <c r="D579" s="15" t="s">
        <v>1302</v>
      </c>
      <c r="E579" s="16" t="s">
        <v>519</v>
      </c>
      <c r="F579" s="20">
        <v>42</v>
      </c>
      <c r="G579" s="18">
        <v>50.2</v>
      </c>
      <c r="H579" s="18">
        <v>63.37</v>
      </c>
      <c r="I579" s="18">
        <v>2661.54</v>
      </c>
      <c r="J579" s="19">
        <v>1.6529011640447487E-3</v>
      </c>
    </row>
    <row r="580" spans="1:10" ht="39" customHeight="1">
      <c r="A580" s="14" t="s">
        <v>1303</v>
      </c>
      <c r="B580" s="15" t="s">
        <v>1304</v>
      </c>
      <c r="C580" s="15" t="s">
        <v>44</v>
      </c>
      <c r="D580" s="15" t="s">
        <v>1305</v>
      </c>
      <c r="E580" s="16" t="s">
        <v>78</v>
      </c>
      <c r="F580" s="20">
        <v>60</v>
      </c>
      <c r="G580" s="18">
        <v>42.61</v>
      </c>
      <c r="H580" s="18">
        <v>53.79</v>
      </c>
      <c r="I580" s="18">
        <v>3227.4</v>
      </c>
      <c r="J580" s="19">
        <v>2.0043182581655815E-3</v>
      </c>
    </row>
    <row r="581" spans="1:10" ht="24" customHeight="1">
      <c r="A581" s="7" t="s">
        <v>1306</v>
      </c>
      <c r="B581" s="8" t="s">
        <v>11</v>
      </c>
      <c r="C581" s="8"/>
      <c r="D581" s="8" t="s">
        <v>1307</v>
      </c>
      <c r="E581" s="9"/>
      <c r="F581" s="10">
        <v>1</v>
      </c>
      <c r="G581" s="11" t="s">
        <v>13</v>
      </c>
      <c r="H581" s="12">
        <v>1960.02</v>
      </c>
      <c r="I581" s="12">
        <v>1960.02</v>
      </c>
      <c r="J581" s="13">
        <v>1.217234886400726E-3</v>
      </c>
    </row>
    <row r="582" spans="1:10" ht="24" customHeight="1">
      <c r="A582" s="7" t="s">
        <v>1308</v>
      </c>
      <c r="B582" s="8" t="s">
        <v>11</v>
      </c>
      <c r="C582" s="8"/>
      <c r="D582" s="8" t="s">
        <v>1307</v>
      </c>
      <c r="E582" s="9"/>
      <c r="F582" s="10">
        <v>1</v>
      </c>
      <c r="G582" s="11" t="s">
        <v>13</v>
      </c>
      <c r="H582" s="12">
        <v>1960.02</v>
      </c>
      <c r="I582" s="12">
        <v>1960.02</v>
      </c>
      <c r="J582" s="13">
        <v>1.217234886400726E-3</v>
      </c>
    </row>
    <row r="583" spans="1:10" ht="26.1" customHeight="1">
      <c r="A583" s="14" t="s">
        <v>1309</v>
      </c>
      <c r="B583" s="15" t="s">
        <v>1310</v>
      </c>
      <c r="C583" s="15" t="s">
        <v>1246</v>
      </c>
      <c r="D583" s="15" t="s">
        <v>1311</v>
      </c>
      <c r="E583" s="16" t="s">
        <v>704</v>
      </c>
      <c r="F583" s="20">
        <v>11</v>
      </c>
      <c r="G583" s="18">
        <v>24.01</v>
      </c>
      <c r="H583" s="18">
        <v>30.31</v>
      </c>
      <c r="I583" s="18">
        <v>333.41</v>
      </c>
      <c r="J583" s="19">
        <v>2.0705823587252481E-4</v>
      </c>
    </row>
    <row r="584" spans="1:10" ht="26.1" customHeight="1">
      <c r="A584" s="14" t="s">
        <v>1312</v>
      </c>
      <c r="B584" s="15" t="s">
        <v>1313</v>
      </c>
      <c r="C584" s="15" t="s">
        <v>44</v>
      </c>
      <c r="D584" s="15" t="s">
        <v>1314</v>
      </c>
      <c r="E584" s="16" t="s">
        <v>46</v>
      </c>
      <c r="F584" s="20">
        <v>10</v>
      </c>
      <c r="G584" s="18">
        <v>3.22</v>
      </c>
      <c r="H584" s="18">
        <v>4.0599999999999996</v>
      </c>
      <c r="I584" s="18">
        <v>40.6</v>
      </c>
      <c r="J584" s="19">
        <v>2.5213893933668778E-5</v>
      </c>
    </row>
    <row r="585" spans="1:10" ht="26.1" customHeight="1">
      <c r="A585" s="14" t="s">
        <v>1315</v>
      </c>
      <c r="B585" s="15" t="s">
        <v>1316</v>
      </c>
      <c r="C585" s="15" t="s">
        <v>44</v>
      </c>
      <c r="D585" s="15" t="s">
        <v>1317</v>
      </c>
      <c r="E585" s="16" t="s">
        <v>46</v>
      </c>
      <c r="F585" s="20">
        <v>7</v>
      </c>
      <c r="G585" s="18">
        <v>4.6100000000000003</v>
      </c>
      <c r="H585" s="18">
        <v>5.81</v>
      </c>
      <c r="I585" s="18">
        <v>40.67</v>
      </c>
      <c r="J585" s="19">
        <v>2.5257366164588897E-5</v>
      </c>
    </row>
    <row r="586" spans="1:10" ht="26.1" customHeight="1">
      <c r="A586" s="14" t="s">
        <v>1318</v>
      </c>
      <c r="B586" s="15" t="s">
        <v>1319</v>
      </c>
      <c r="C586" s="15" t="s">
        <v>44</v>
      </c>
      <c r="D586" s="15" t="s">
        <v>1320</v>
      </c>
      <c r="E586" s="16" t="s">
        <v>46</v>
      </c>
      <c r="F586" s="20">
        <v>1</v>
      </c>
      <c r="G586" s="18">
        <v>7.21</v>
      </c>
      <c r="H586" s="18">
        <v>9.1</v>
      </c>
      <c r="I586" s="18">
        <v>9.1</v>
      </c>
      <c r="J586" s="19">
        <v>5.6513900196154161E-6</v>
      </c>
    </row>
    <row r="587" spans="1:10" ht="24" customHeight="1">
      <c r="A587" s="14" t="s">
        <v>1321</v>
      </c>
      <c r="B587" s="15" t="s">
        <v>1322</v>
      </c>
      <c r="C587" s="15" t="s">
        <v>1246</v>
      </c>
      <c r="D587" s="15" t="s">
        <v>1323</v>
      </c>
      <c r="E587" s="16" t="s">
        <v>704</v>
      </c>
      <c r="F587" s="20">
        <v>1</v>
      </c>
      <c r="G587" s="18">
        <v>392.97</v>
      </c>
      <c r="H587" s="18">
        <v>496.08</v>
      </c>
      <c r="I587" s="18">
        <v>496.08</v>
      </c>
      <c r="J587" s="19">
        <v>3.0808149021217753E-4</v>
      </c>
    </row>
    <row r="588" spans="1:10" ht="26.1" customHeight="1">
      <c r="A588" s="14" t="s">
        <v>1324</v>
      </c>
      <c r="B588" s="15" t="s">
        <v>1325</v>
      </c>
      <c r="C588" s="15" t="s">
        <v>31</v>
      </c>
      <c r="D588" s="15" t="s">
        <v>1326</v>
      </c>
      <c r="E588" s="16" t="s">
        <v>704</v>
      </c>
      <c r="F588" s="20">
        <v>1</v>
      </c>
      <c r="G588" s="18">
        <v>41.81</v>
      </c>
      <c r="H588" s="18">
        <v>52.78</v>
      </c>
      <c r="I588" s="18">
        <v>52.78</v>
      </c>
      <c r="J588" s="19">
        <v>3.2778062113769413E-5</v>
      </c>
    </row>
    <row r="589" spans="1:10" ht="39" customHeight="1">
      <c r="A589" s="14" t="s">
        <v>1327</v>
      </c>
      <c r="B589" s="15" t="s">
        <v>1328</v>
      </c>
      <c r="C589" s="15" t="s">
        <v>44</v>
      </c>
      <c r="D589" s="15" t="s">
        <v>1329</v>
      </c>
      <c r="E589" s="16" t="s">
        <v>46</v>
      </c>
      <c r="F589" s="20">
        <v>6</v>
      </c>
      <c r="G589" s="18">
        <v>26.1</v>
      </c>
      <c r="H589" s="18">
        <v>32.94</v>
      </c>
      <c r="I589" s="18">
        <v>197.64</v>
      </c>
      <c r="J589" s="19">
        <v>1.2274073884360338E-4</v>
      </c>
    </row>
    <row r="590" spans="1:10" ht="39" customHeight="1">
      <c r="A590" s="14" t="s">
        <v>1330</v>
      </c>
      <c r="B590" s="15" t="s">
        <v>1331</v>
      </c>
      <c r="C590" s="15" t="s">
        <v>18</v>
      </c>
      <c r="D590" s="15" t="s">
        <v>1332</v>
      </c>
      <c r="E590" s="16" t="s">
        <v>28</v>
      </c>
      <c r="F590" s="20">
        <v>7</v>
      </c>
      <c r="G590" s="18">
        <v>49.58</v>
      </c>
      <c r="H590" s="18">
        <v>62.58</v>
      </c>
      <c r="I590" s="18">
        <v>438.06</v>
      </c>
      <c r="J590" s="19">
        <v>2.7204922109810208E-4</v>
      </c>
    </row>
    <row r="591" spans="1:10" ht="26.1" customHeight="1">
      <c r="A591" s="14" t="s">
        <v>1333</v>
      </c>
      <c r="B591" s="15" t="s">
        <v>1334</v>
      </c>
      <c r="C591" s="15" t="s">
        <v>18</v>
      </c>
      <c r="D591" s="15" t="s">
        <v>1335</v>
      </c>
      <c r="E591" s="16" t="s">
        <v>28</v>
      </c>
      <c r="F591" s="20">
        <v>7</v>
      </c>
      <c r="G591" s="18">
        <v>39.799999999999997</v>
      </c>
      <c r="H591" s="18">
        <v>50.24</v>
      </c>
      <c r="I591" s="18">
        <v>351.68</v>
      </c>
      <c r="J591" s="19">
        <v>2.1840448814267575E-4</v>
      </c>
    </row>
    <row r="592" spans="1:10" ht="24" customHeight="1">
      <c r="A592" s="7" t="s">
        <v>1336</v>
      </c>
      <c r="B592" s="8" t="s">
        <v>11</v>
      </c>
      <c r="C592" s="8"/>
      <c r="D592" s="8" t="s">
        <v>1337</v>
      </c>
      <c r="E592" s="9"/>
      <c r="F592" s="10">
        <v>1</v>
      </c>
      <c r="G592" s="11" t="s">
        <v>13</v>
      </c>
      <c r="H592" s="12">
        <v>24.2</v>
      </c>
      <c r="I592" s="12">
        <v>24.2</v>
      </c>
      <c r="J592" s="13">
        <v>1.5028971260955281E-5</v>
      </c>
    </row>
    <row r="593" spans="1:10" ht="24" customHeight="1">
      <c r="A593" s="7" t="s">
        <v>1338</v>
      </c>
      <c r="B593" s="8" t="s">
        <v>11</v>
      </c>
      <c r="C593" s="8"/>
      <c r="D593" s="8" t="s">
        <v>1337</v>
      </c>
      <c r="E593" s="9"/>
      <c r="F593" s="10">
        <v>1</v>
      </c>
      <c r="G593" s="11" t="s">
        <v>13</v>
      </c>
      <c r="H593" s="12">
        <v>24.2</v>
      </c>
      <c r="I593" s="12">
        <v>24.2</v>
      </c>
      <c r="J593" s="13">
        <v>1.5028971260955281E-5</v>
      </c>
    </row>
    <row r="594" spans="1:10" ht="26.1" customHeight="1">
      <c r="A594" s="14" t="s">
        <v>1339</v>
      </c>
      <c r="B594" s="15" t="s">
        <v>1340</v>
      </c>
      <c r="C594" s="15" t="s">
        <v>18</v>
      </c>
      <c r="D594" s="15" t="s">
        <v>1341</v>
      </c>
      <c r="E594" s="16" t="s">
        <v>28</v>
      </c>
      <c r="F594" s="20">
        <v>20</v>
      </c>
      <c r="G594" s="18">
        <v>0.8</v>
      </c>
      <c r="H594" s="18">
        <v>1</v>
      </c>
      <c r="I594" s="18">
        <v>20</v>
      </c>
      <c r="J594" s="19">
        <v>1.2420637405748167E-5</v>
      </c>
    </row>
    <row r="595" spans="1:10" ht="26.1" customHeight="1">
      <c r="A595" s="14" t="s">
        <v>1342</v>
      </c>
      <c r="B595" s="15" t="s">
        <v>1343</v>
      </c>
      <c r="C595" s="15" t="s">
        <v>18</v>
      </c>
      <c r="D595" s="15" t="s">
        <v>1344</v>
      </c>
      <c r="E595" s="16" t="s">
        <v>28</v>
      </c>
      <c r="F595" s="20">
        <v>7</v>
      </c>
      <c r="G595" s="18">
        <v>0.48</v>
      </c>
      <c r="H595" s="18">
        <v>0.6</v>
      </c>
      <c r="I595" s="18">
        <v>4.2</v>
      </c>
      <c r="J595" s="19">
        <v>2.608333855207115E-6</v>
      </c>
    </row>
    <row r="596" spans="1:10" ht="24" customHeight="1">
      <c r="A596" s="7" t="s">
        <v>1345</v>
      </c>
      <c r="B596" s="8" t="s">
        <v>11</v>
      </c>
      <c r="C596" s="8"/>
      <c r="D596" s="8" t="s">
        <v>1346</v>
      </c>
      <c r="E596" s="9"/>
      <c r="F596" s="10">
        <v>1</v>
      </c>
      <c r="G596" s="11" t="s">
        <v>13</v>
      </c>
      <c r="H596" s="12">
        <v>876.96</v>
      </c>
      <c r="I596" s="12">
        <v>876.96</v>
      </c>
      <c r="J596" s="13">
        <v>5.446201089672456E-4</v>
      </c>
    </row>
    <row r="597" spans="1:10" ht="24" customHeight="1">
      <c r="A597" s="7" t="s">
        <v>1347</v>
      </c>
      <c r="B597" s="8" t="s">
        <v>11</v>
      </c>
      <c r="C597" s="8"/>
      <c r="D597" s="8" t="s">
        <v>1346</v>
      </c>
      <c r="E597" s="9"/>
      <c r="F597" s="10">
        <v>1</v>
      </c>
      <c r="G597" s="11" t="s">
        <v>13</v>
      </c>
      <c r="H597" s="12">
        <v>0</v>
      </c>
      <c r="I597" s="12">
        <v>0</v>
      </c>
      <c r="J597" s="13">
        <v>0</v>
      </c>
    </row>
    <row r="598" spans="1:10" ht="26.1" customHeight="1">
      <c r="A598" s="14" t="s">
        <v>1348</v>
      </c>
      <c r="B598" s="15" t="s">
        <v>1349</v>
      </c>
      <c r="C598" s="15" t="s">
        <v>18</v>
      </c>
      <c r="D598" s="15" t="s">
        <v>1350</v>
      </c>
      <c r="E598" s="16" t="s">
        <v>28</v>
      </c>
      <c r="F598" s="20">
        <v>2</v>
      </c>
      <c r="G598" s="18">
        <v>72.8</v>
      </c>
      <c r="H598" s="18">
        <v>91.9</v>
      </c>
      <c r="I598" s="18">
        <v>183.8</v>
      </c>
      <c r="J598" s="19">
        <v>1.1414565775882565E-4</v>
      </c>
    </row>
    <row r="599" spans="1:10" ht="26.1" customHeight="1">
      <c r="A599" s="14" t="s">
        <v>1351</v>
      </c>
      <c r="B599" s="15" t="s">
        <v>1352</v>
      </c>
      <c r="C599" s="15" t="s">
        <v>18</v>
      </c>
      <c r="D599" s="15" t="s">
        <v>1353</v>
      </c>
      <c r="E599" s="16" t="s">
        <v>28</v>
      </c>
      <c r="F599" s="20">
        <v>1</v>
      </c>
      <c r="G599" s="18">
        <v>249.39</v>
      </c>
      <c r="H599" s="18">
        <v>314.82</v>
      </c>
      <c r="I599" s="18">
        <v>314.82</v>
      </c>
      <c r="J599" s="19">
        <v>1.9551325340388189E-4</v>
      </c>
    </row>
    <row r="600" spans="1:10" ht="39" customHeight="1">
      <c r="A600" s="14" t="s">
        <v>1354</v>
      </c>
      <c r="B600" s="15" t="s">
        <v>1355</v>
      </c>
      <c r="C600" s="15" t="s">
        <v>18</v>
      </c>
      <c r="D600" s="15" t="s">
        <v>1356</v>
      </c>
      <c r="E600" s="16" t="s">
        <v>28</v>
      </c>
      <c r="F600" s="20">
        <v>5</v>
      </c>
      <c r="G600" s="18">
        <v>16.16</v>
      </c>
      <c r="H600" s="18">
        <v>20.399999999999999</v>
      </c>
      <c r="I600" s="18">
        <v>102</v>
      </c>
      <c r="J600" s="19">
        <v>6.3345250769315656E-5</v>
      </c>
    </row>
    <row r="601" spans="1:10" ht="24" customHeight="1">
      <c r="A601" s="14" t="s">
        <v>1357</v>
      </c>
      <c r="B601" s="15" t="s">
        <v>1358</v>
      </c>
      <c r="C601" s="15" t="s">
        <v>44</v>
      </c>
      <c r="D601" s="15" t="s">
        <v>1359</v>
      </c>
      <c r="E601" s="16" t="s">
        <v>519</v>
      </c>
      <c r="F601" s="20">
        <v>3</v>
      </c>
      <c r="G601" s="18">
        <v>26.74</v>
      </c>
      <c r="H601" s="18">
        <v>33.75</v>
      </c>
      <c r="I601" s="18">
        <v>101.25</v>
      </c>
      <c r="J601" s="19">
        <v>6.2879476866600087E-5</v>
      </c>
    </row>
    <row r="602" spans="1:10" ht="26.1" customHeight="1">
      <c r="A602" s="14" t="s">
        <v>1360</v>
      </c>
      <c r="B602" s="15" t="s">
        <v>1361</v>
      </c>
      <c r="C602" s="15" t="s">
        <v>1246</v>
      </c>
      <c r="D602" s="15" t="s">
        <v>1362</v>
      </c>
      <c r="E602" s="16" t="s">
        <v>704</v>
      </c>
      <c r="F602" s="20">
        <v>1</v>
      </c>
      <c r="G602" s="18">
        <v>65.180000000000007</v>
      </c>
      <c r="H602" s="18">
        <v>82.28</v>
      </c>
      <c r="I602" s="18">
        <v>82.28</v>
      </c>
      <c r="J602" s="19">
        <v>5.1098502287247959E-5</v>
      </c>
    </row>
    <row r="603" spans="1:10" ht="24" customHeight="1">
      <c r="A603" s="14" t="s">
        <v>1363</v>
      </c>
      <c r="B603" s="15" t="s">
        <v>1364</v>
      </c>
      <c r="C603" s="15" t="s">
        <v>44</v>
      </c>
      <c r="D603" s="15" t="s">
        <v>1365</v>
      </c>
      <c r="E603" s="16" t="s">
        <v>519</v>
      </c>
      <c r="F603" s="20">
        <v>1</v>
      </c>
      <c r="G603" s="18">
        <v>73.52</v>
      </c>
      <c r="H603" s="18">
        <v>92.81</v>
      </c>
      <c r="I603" s="18">
        <v>92.81</v>
      </c>
      <c r="J603" s="19">
        <v>5.7637967881374369E-5</v>
      </c>
    </row>
    <row r="604" spans="1:10" ht="24" customHeight="1">
      <c r="A604" s="7" t="s">
        <v>1366</v>
      </c>
      <c r="B604" s="8" t="s">
        <v>11</v>
      </c>
      <c r="C604" s="8"/>
      <c r="D604" s="8" t="s">
        <v>1367</v>
      </c>
      <c r="E604" s="9"/>
      <c r="F604" s="10">
        <v>1</v>
      </c>
      <c r="G604" s="11" t="s">
        <v>13</v>
      </c>
      <c r="H604" s="12">
        <v>211446.63</v>
      </c>
      <c r="I604" s="12">
        <v>211446.63</v>
      </c>
      <c r="J604" s="13">
        <v>0.13131509609486963</v>
      </c>
    </row>
    <row r="605" spans="1:10" ht="24" customHeight="1">
      <c r="A605" s="7" t="s">
        <v>1368</v>
      </c>
      <c r="B605" s="8" t="s">
        <v>11</v>
      </c>
      <c r="C605" s="8"/>
      <c r="D605" s="8" t="s">
        <v>571</v>
      </c>
      <c r="E605" s="9"/>
      <c r="F605" s="10">
        <v>1</v>
      </c>
      <c r="G605" s="11" t="s">
        <v>13</v>
      </c>
      <c r="H605" s="12">
        <v>15651.31</v>
      </c>
      <c r="I605" s="12">
        <v>15651.31</v>
      </c>
      <c r="J605" s="13">
        <v>9.7199623217480175E-3</v>
      </c>
    </row>
    <row r="606" spans="1:10" ht="24" customHeight="1">
      <c r="A606" s="7" t="s">
        <v>1369</v>
      </c>
      <c r="B606" s="8" t="s">
        <v>11</v>
      </c>
      <c r="C606" s="8"/>
      <c r="D606" s="8" t="s">
        <v>571</v>
      </c>
      <c r="E606" s="9"/>
      <c r="F606" s="10">
        <v>1</v>
      </c>
      <c r="G606" s="11" t="s">
        <v>13</v>
      </c>
      <c r="H606" s="12">
        <v>15651.31</v>
      </c>
      <c r="I606" s="12">
        <v>15651.31</v>
      </c>
      <c r="J606" s="13">
        <v>9.7199623217480175E-3</v>
      </c>
    </row>
    <row r="607" spans="1:10" ht="39" customHeight="1">
      <c r="A607" s="14" t="s">
        <v>1370</v>
      </c>
      <c r="B607" s="15" t="s">
        <v>1371</v>
      </c>
      <c r="C607" s="15" t="s">
        <v>18</v>
      </c>
      <c r="D607" s="15" t="s">
        <v>1372</v>
      </c>
      <c r="E607" s="16" t="s">
        <v>28</v>
      </c>
      <c r="F607" s="20">
        <v>8</v>
      </c>
      <c r="G607" s="18">
        <v>124.24</v>
      </c>
      <c r="H607" s="18">
        <v>156.84</v>
      </c>
      <c r="I607" s="18">
        <v>1254.72</v>
      </c>
      <c r="J607" s="19">
        <v>7.7922110828701702E-4</v>
      </c>
    </row>
    <row r="608" spans="1:10" ht="26.1" customHeight="1">
      <c r="A608" s="14" t="s">
        <v>1373</v>
      </c>
      <c r="B608" s="15" t="s">
        <v>1374</v>
      </c>
      <c r="C608" s="15" t="s">
        <v>18</v>
      </c>
      <c r="D608" s="15" t="s">
        <v>1375</v>
      </c>
      <c r="E608" s="16" t="s">
        <v>28</v>
      </c>
      <c r="F608" s="20">
        <v>3</v>
      </c>
      <c r="G608" s="18">
        <v>123.47</v>
      </c>
      <c r="H608" s="18">
        <v>155.86000000000001</v>
      </c>
      <c r="I608" s="18">
        <v>467.58</v>
      </c>
      <c r="J608" s="19">
        <v>2.9038208190898637E-4</v>
      </c>
    </row>
    <row r="609" spans="1:10" ht="26.1" customHeight="1">
      <c r="A609" s="14" t="s">
        <v>1376</v>
      </c>
      <c r="B609" s="15" t="s">
        <v>1377</v>
      </c>
      <c r="C609" s="15" t="s">
        <v>18</v>
      </c>
      <c r="D609" s="15" t="s">
        <v>1378</v>
      </c>
      <c r="E609" s="16" t="s">
        <v>28</v>
      </c>
      <c r="F609" s="20">
        <v>1</v>
      </c>
      <c r="G609" s="18">
        <v>141.09</v>
      </c>
      <c r="H609" s="18">
        <v>178.11</v>
      </c>
      <c r="I609" s="18">
        <v>178.11</v>
      </c>
      <c r="J609" s="19">
        <v>1.106119864168903E-4</v>
      </c>
    </row>
    <row r="610" spans="1:10" ht="26.1" customHeight="1">
      <c r="A610" s="14" t="s">
        <v>1379</v>
      </c>
      <c r="B610" s="15" t="s">
        <v>1380</v>
      </c>
      <c r="C610" s="15" t="s">
        <v>18</v>
      </c>
      <c r="D610" s="15" t="s">
        <v>1381</v>
      </c>
      <c r="E610" s="16" t="s">
        <v>28</v>
      </c>
      <c r="F610" s="20">
        <v>1</v>
      </c>
      <c r="G610" s="18">
        <v>141.09</v>
      </c>
      <c r="H610" s="18">
        <v>178.11</v>
      </c>
      <c r="I610" s="18">
        <v>178.11</v>
      </c>
      <c r="J610" s="19">
        <v>1.106119864168903E-4</v>
      </c>
    </row>
    <row r="611" spans="1:10" ht="26.1" customHeight="1">
      <c r="A611" s="14" t="s">
        <v>1382</v>
      </c>
      <c r="B611" s="15" t="s">
        <v>1383</v>
      </c>
      <c r="C611" s="15" t="s">
        <v>18</v>
      </c>
      <c r="D611" s="15" t="s">
        <v>1384</v>
      </c>
      <c r="E611" s="16" t="s">
        <v>28</v>
      </c>
      <c r="F611" s="20">
        <v>5</v>
      </c>
      <c r="G611" s="18">
        <v>181.98</v>
      </c>
      <c r="H611" s="18">
        <v>229.73</v>
      </c>
      <c r="I611" s="18">
        <v>1148.6500000000001</v>
      </c>
      <c r="J611" s="19">
        <v>7.1334825780563159E-4</v>
      </c>
    </row>
    <row r="612" spans="1:10" ht="26.1" customHeight="1">
      <c r="A612" s="14" t="s">
        <v>1385</v>
      </c>
      <c r="B612" s="15" t="s">
        <v>1386</v>
      </c>
      <c r="C612" s="15" t="s">
        <v>18</v>
      </c>
      <c r="D612" s="15" t="s">
        <v>1387</v>
      </c>
      <c r="E612" s="16" t="s">
        <v>28</v>
      </c>
      <c r="F612" s="20">
        <v>2.4700000000000002</v>
      </c>
      <c r="G612" s="18">
        <v>3145.31</v>
      </c>
      <c r="H612" s="18">
        <v>3970.63</v>
      </c>
      <c r="I612" s="18">
        <v>9807.4500000000007</v>
      </c>
      <c r="J612" s="19">
        <v>6.0907390162502429E-3</v>
      </c>
    </row>
    <row r="613" spans="1:10" ht="26.1" customHeight="1">
      <c r="A613" s="14" t="s">
        <v>1388</v>
      </c>
      <c r="B613" s="15" t="s">
        <v>1389</v>
      </c>
      <c r="C613" s="15" t="s">
        <v>18</v>
      </c>
      <c r="D613" s="15" t="s">
        <v>1390</v>
      </c>
      <c r="E613" s="16" t="s">
        <v>28</v>
      </c>
      <c r="F613" s="20">
        <v>0.45</v>
      </c>
      <c r="G613" s="18">
        <v>1560.92</v>
      </c>
      <c r="H613" s="18">
        <v>1970.5</v>
      </c>
      <c r="I613" s="18">
        <v>886.72</v>
      </c>
      <c r="J613" s="19">
        <v>5.5068138002125071E-4</v>
      </c>
    </row>
    <row r="614" spans="1:10" ht="39" customHeight="1">
      <c r="A614" s="14" t="s">
        <v>1391</v>
      </c>
      <c r="B614" s="15" t="s">
        <v>1392</v>
      </c>
      <c r="C614" s="15" t="s">
        <v>18</v>
      </c>
      <c r="D614" s="15" t="s">
        <v>1393</v>
      </c>
      <c r="E614" s="16" t="s">
        <v>28</v>
      </c>
      <c r="F614" s="20">
        <v>1</v>
      </c>
      <c r="G614" s="18">
        <v>422.98</v>
      </c>
      <c r="H614" s="18">
        <v>533.96</v>
      </c>
      <c r="I614" s="18">
        <v>533.96</v>
      </c>
      <c r="J614" s="19">
        <v>3.3160617745866454E-4</v>
      </c>
    </row>
    <row r="615" spans="1:10" ht="26.1" customHeight="1">
      <c r="A615" s="14" t="s">
        <v>1394</v>
      </c>
      <c r="B615" s="15" t="s">
        <v>1395</v>
      </c>
      <c r="C615" s="15" t="s">
        <v>18</v>
      </c>
      <c r="D615" s="15" t="s">
        <v>1396</v>
      </c>
      <c r="E615" s="16" t="s">
        <v>28</v>
      </c>
      <c r="F615" s="20">
        <v>0.62</v>
      </c>
      <c r="G615" s="18">
        <v>1059.4100000000001</v>
      </c>
      <c r="H615" s="18">
        <v>1337.39</v>
      </c>
      <c r="I615" s="18">
        <v>829.18</v>
      </c>
      <c r="J615" s="19">
        <v>5.1494720620491325E-4</v>
      </c>
    </row>
    <row r="616" spans="1:10" ht="26.1" customHeight="1">
      <c r="A616" s="14" t="s">
        <v>1397</v>
      </c>
      <c r="B616" s="15" t="s">
        <v>1398</v>
      </c>
      <c r="C616" s="15" t="s">
        <v>18</v>
      </c>
      <c r="D616" s="15" t="s">
        <v>1399</v>
      </c>
      <c r="E616" s="16" t="s">
        <v>28</v>
      </c>
      <c r="F616" s="20">
        <v>2</v>
      </c>
      <c r="G616" s="18">
        <v>17.45</v>
      </c>
      <c r="H616" s="18">
        <v>22.02</v>
      </c>
      <c r="I616" s="18">
        <v>44.04</v>
      </c>
      <c r="J616" s="19">
        <v>2.7350243567457463E-5</v>
      </c>
    </row>
    <row r="617" spans="1:10" ht="26.1" customHeight="1">
      <c r="A617" s="14" t="s">
        <v>1400</v>
      </c>
      <c r="B617" s="15" t="s">
        <v>1401</v>
      </c>
      <c r="C617" s="15" t="s">
        <v>18</v>
      </c>
      <c r="D617" s="15" t="s">
        <v>1402</v>
      </c>
      <c r="E617" s="16" t="s">
        <v>28</v>
      </c>
      <c r="F617" s="20">
        <v>1</v>
      </c>
      <c r="G617" s="18">
        <v>17.579999999999998</v>
      </c>
      <c r="H617" s="18">
        <v>22.19</v>
      </c>
      <c r="I617" s="18">
        <v>22.19</v>
      </c>
      <c r="J617" s="19">
        <v>1.3780697201677591E-5</v>
      </c>
    </row>
    <row r="618" spans="1:10" ht="26.1" customHeight="1">
      <c r="A618" s="14" t="s">
        <v>1403</v>
      </c>
      <c r="B618" s="15" t="s">
        <v>1404</v>
      </c>
      <c r="C618" s="15" t="s">
        <v>18</v>
      </c>
      <c r="D618" s="15" t="s">
        <v>1405</v>
      </c>
      <c r="E618" s="16" t="s">
        <v>28</v>
      </c>
      <c r="F618" s="20">
        <v>1</v>
      </c>
      <c r="G618" s="18">
        <v>33.83</v>
      </c>
      <c r="H618" s="18">
        <v>42.7</v>
      </c>
      <c r="I618" s="18">
        <v>42.7</v>
      </c>
      <c r="J618" s="19">
        <v>2.6518060861272337E-5</v>
      </c>
    </row>
    <row r="619" spans="1:10" ht="39" customHeight="1">
      <c r="A619" s="14" t="s">
        <v>1406</v>
      </c>
      <c r="B619" s="15" t="s">
        <v>1407</v>
      </c>
      <c r="C619" s="15" t="s">
        <v>18</v>
      </c>
      <c r="D619" s="15" t="s">
        <v>1408</v>
      </c>
      <c r="E619" s="16" t="s">
        <v>28</v>
      </c>
      <c r="F619" s="20">
        <v>1</v>
      </c>
      <c r="G619" s="18">
        <v>204.3</v>
      </c>
      <c r="H619" s="18">
        <v>257.89999999999998</v>
      </c>
      <c r="I619" s="18">
        <v>257.89999999999998</v>
      </c>
      <c r="J619" s="19">
        <v>1.6016411934712262E-4</v>
      </c>
    </row>
    <row r="620" spans="1:10" ht="24" customHeight="1">
      <c r="A620" s="7" t="s">
        <v>1409</v>
      </c>
      <c r="B620" s="8" t="s">
        <v>11</v>
      </c>
      <c r="C620" s="8"/>
      <c r="D620" s="8" t="s">
        <v>1410</v>
      </c>
      <c r="E620" s="9"/>
      <c r="F620" s="10">
        <v>1</v>
      </c>
      <c r="G620" s="11" t="s">
        <v>13</v>
      </c>
      <c r="H620" s="12">
        <v>162458.42000000001</v>
      </c>
      <c r="I620" s="12">
        <v>162458.42000000001</v>
      </c>
      <c r="J620" s="13">
        <v>0.10089185641653731</v>
      </c>
    </row>
    <row r="621" spans="1:10" ht="24" customHeight="1">
      <c r="A621" s="7" t="s">
        <v>1411</v>
      </c>
      <c r="B621" s="8" t="s">
        <v>11</v>
      </c>
      <c r="C621" s="8"/>
      <c r="D621" s="8" t="s">
        <v>1412</v>
      </c>
      <c r="E621" s="9"/>
      <c r="F621" s="10">
        <v>1</v>
      </c>
      <c r="G621" s="11" t="s">
        <v>13</v>
      </c>
      <c r="H621" s="12">
        <v>49796.87</v>
      </c>
      <c r="I621" s="12">
        <v>49796.87</v>
      </c>
      <c r="J621" s="13">
        <v>3.0925443310558937E-2</v>
      </c>
    </row>
    <row r="622" spans="1:10" ht="26.1" customHeight="1">
      <c r="A622" s="14" t="s">
        <v>1413</v>
      </c>
      <c r="B622" s="15" t="s">
        <v>1414</v>
      </c>
      <c r="C622" s="15" t="s">
        <v>18</v>
      </c>
      <c r="D622" s="15" t="s">
        <v>1415</v>
      </c>
      <c r="E622" s="16" t="s">
        <v>1416</v>
      </c>
      <c r="F622" s="20">
        <v>2</v>
      </c>
      <c r="G622" s="18">
        <v>3632.9</v>
      </c>
      <c r="H622" s="18">
        <v>4586.17</v>
      </c>
      <c r="I622" s="18">
        <v>9172.34</v>
      </c>
      <c r="J622" s="19">
        <v>5.6963154651120066E-3</v>
      </c>
    </row>
    <row r="623" spans="1:10" ht="26.1" customHeight="1">
      <c r="A623" s="14" t="s">
        <v>1417</v>
      </c>
      <c r="B623" s="15" t="s">
        <v>1418</v>
      </c>
      <c r="C623" s="15" t="s">
        <v>18</v>
      </c>
      <c r="D623" s="15" t="s">
        <v>1419</v>
      </c>
      <c r="E623" s="16" t="s">
        <v>28</v>
      </c>
      <c r="F623" s="20">
        <v>1</v>
      </c>
      <c r="G623" s="18">
        <v>4539.3599999999997</v>
      </c>
      <c r="H623" s="18">
        <v>5730.48</v>
      </c>
      <c r="I623" s="18">
        <v>5730.48</v>
      </c>
      <c r="J623" s="19">
        <v>3.5588107120445877E-3</v>
      </c>
    </row>
    <row r="624" spans="1:10" ht="26.1" customHeight="1">
      <c r="A624" s="14" t="s">
        <v>1420</v>
      </c>
      <c r="B624" s="15" t="s">
        <v>1421</v>
      </c>
      <c r="C624" s="15" t="s">
        <v>18</v>
      </c>
      <c r="D624" s="15" t="s">
        <v>1422</v>
      </c>
      <c r="E624" s="16" t="s">
        <v>28</v>
      </c>
      <c r="F624" s="20">
        <v>3</v>
      </c>
      <c r="G624" s="18">
        <v>6972.04</v>
      </c>
      <c r="H624" s="18">
        <v>8801.5</v>
      </c>
      <c r="I624" s="18">
        <v>26404.5</v>
      </c>
      <c r="J624" s="19">
        <v>1.6398036019003873E-2</v>
      </c>
    </row>
    <row r="625" spans="1:10" ht="26.1" customHeight="1">
      <c r="A625" s="14" t="s">
        <v>1423</v>
      </c>
      <c r="B625" s="15" t="s">
        <v>1424</v>
      </c>
      <c r="C625" s="15" t="s">
        <v>18</v>
      </c>
      <c r="D625" s="15" t="s">
        <v>1425</v>
      </c>
      <c r="E625" s="16" t="s">
        <v>28</v>
      </c>
      <c r="F625" s="20">
        <v>1</v>
      </c>
      <c r="G625" s="18">
        <v>49.44</v>
      </c>
      <c r="H625" s="18">
        <v>62.41</v>
      </c>
      <c r="I625" s="18">
        <v>62.41</v>
      </c>
      <c r="J625" s="19">
        <v>3.8758599024637155E-5</v>
      </c>
    </row>
    <row r="626" spans="1:10" ht="26.1" customHeight="1">
      <c r="A626" s="14" t="s">
        <v>1426</v>
      </c>
      <c r="B626" s="15" t="s">
        <v>1427</v>
      </c>
      <c r="C626" s="15" t="s">
        <v>18</v>
      </c>
      <c r="D626" s="15" t="s">
        <v>1428</v>
      </c>
      <c r="E626" s="16" t="s">
        <v>28</v>
      </c>
      <c r="F626" s="20">
        <v>1</v>
      </c>
      <c r="G626" s="18">
        <v>828.88</v>
      </c>
      <c r="H626" s="18">
        <v>1046.3699999999999</v>
      </c>
      <c r="I626" s="18">
        <v>1046.3699999999999</v>
      </c>
      <c r="J626" s="19">
        <v>6.4982911811263544E-4</v>
      </c>
    </row>
    <row r="627" spans="1:10" ht="26.1" customHeight="1">
      <c r="A627" s="14" t="s">
        <v>1429</v>
      </c>
      <c r="B627" s="15" t="s">
        <v>1430</v>
      </c>
      <c r="C627" s="15" t="s">
        <v>18</v>
      </c>
      <c r="D627" s="15" t="s">
        <v>1431</v>
      </c>
      <c r="E627" s="16" t="s">
        <v>1416</v>
      </c>
      <c r="F627" s="20">
        <v>1</v>
      </c>
      <c r="G627" s="18">
        <v>49.44</v>
      </c>
      <c r="H627" s="18">
        <v>62.41</v>
      </c>
      <c r="I627" s="18">
        <v>62.41</v>
      </c>
      <c r="J627" s="19">
        <v>3.8758599024637155E-5</v>
      </c>
    </row>
    <row r="628" spans="1:10" ht="26.1" customHeight="1">
      <c r="A628" s="14" t="s">
        <v>1432</v>
      </c>
      <c r="B628" s="15" t="s">
        <v>1433</v>
      </c>
      <c r="C628" s="15" t="s">
        <v>18</v>
      </c>
      <c r="D628" s="15" t="s">
        <v>1434</v>
      </c>
      <c r="E628" s="16" t="s">
        <v>1416</v>
      </c>
      <c r="F628" s="20">
        <v>1</v>
      </c>
      <c r="G628" s="18">
        <v>5797.18</v>
      </c>
      <c r="H628" s="18">
        <v>7318.36</v>
      </c>
      <c r="I628" s="18">
        <v>7318.36</v>
      </c>
      <c r="J628" s="19">
        <v>4.5449347982365581E-3</v>
      </c>
    </row>
    <row r="629" spans="1:10" ht="24" customHeight="1">
      <c r="A629" s="7" t="s">
        <v>1435</v>
      </c>
      <c r="B629" s="8" t="s">
        <v>11</v>
      </c>
      <c r="C629" s="8"/>
      <c r="D629" s="8" t="s">
        <v>1436</v>
      </c>
      <c r="E629" s="9"/>
      <c r="F629" s="10">
        <v>1</v>
      </c>
      <c r="G629" s="11" t="s">
        <v>13</v>
      </c>
      <c r="H629" s="12">
        <v>78819.56</v>
      </c>
      <c r="I629" s="12">
        <v>78819.56</v>
      </c>
      <c r="J629" s="13">
        <v>4.89494587620306E-2</v>
      </c>
    </row>
    <row r="630" spans="1:10" ht="51.95" customHeight="1">
      <c r="A630" s="14" t="s">
        <v>1437</v>
      </c>
      <c r="B630" s="15" t="s">
        <v>1438</v>
      </c>
      <c r="C630" s="15" t="s">
        <v>18</v>
      </c>
      <c r="D630" s="15" t="s">
        <v>1439</v>
      </c>
      <c r="E630" s="16" t="s">
        <v>28</v>
      </c>
      <c r="F630" s="20">
        <v>1</v>
      </c>
      <c r="G630" s="18">
        <v>31217.29</v>
      </c>
      <c r="H630" s="18">
        <v>39408.699999999997</v>
      </c>
      <c r="I630" s="18">
        <v>39408.699999999997</v>
      </c>
      <c r="J630" s="19">
        <v>2.447405866659539E-2</v>
      </c>
    </row>
    <row r="631" spans="1:10" ht="51.95" customHeight="1">
      <c r="A631" s="14" t="s">
        <v>1440</v>
      </c>
      <c r="B631" s="15" t="s">
        <v>1441</v>
      </c>
      <c r="C631" s="15" t="s">
        <v>18</v>
      </c>
      <c r="D631" s="15" t="s">
        <v>1442</v>
      </c>
      <c r="E631" s="16" t="s">
        <v>28</v>
      </c>
      <c r="F631" s="20">
        <v>1</v>
      </c>
      <c r="G631" s="18">
        <v>31219</v>
      </c>
      <c r="H631" s="18">
        <v>39410.86</v>
      </c>
      <c r="I631" s="18">
        <v>39410.86</v>
      </c>
      <c r="J631" s="19">
        <v>2.447540009543521E-2</v>
      </c>
    </row>
    <row r="632" spans="1:10" ht="24" customHeight="1">
      <c r="A632" s="7" t="s">
        <v>1443</v>
      </c>
      <c r="B632" s="8" t="s">
        <v>11</v>
      </c>
      <c r="C632" s="8"/>
      <c r="D632" s="8" t="s">
        <v>1444</v>
      </c>
      <c r="E632" s="9"/>
      <c r="F632" s="10">
        <v>1</v>
      </c>
      <c r="G632" s="11" t="s">
        <v>13</v>
      </c>
      <c r="H632" s="12">
        <v>33841.99</v>
      </c>
      <c r="I632" s="12">
        <v>33841.99</v>
      </c>
      <c r="J632" s="13">
        <v>2.101695434394777E-2</v>
      </c>
    </row>
    <row r="633" spans="1:10" ht="51.95" customHeight="1">
      <c r="A633" s="14" t="s">
        <v>1445</v>
      </c>
      <c r="B633" s="15" t="s">
        <v>1446</v>
      </c>
      <c r="C633" s="15" t="s">
        <v>18</v>
      </c>
      <c r="D633" s="15" t="s">
        <v>1447</v>
      </c>
      <c r="E633" s="16" t="s">
        <v>28</v>
      </c>
      <c r="F633" s="20">
        <v>1</v>
      </c>
      <c r="G633" s="18">
        <v>4486.4399999999996</v>
      </c>
      <c r="H633" s="18">
        <v>5663.68</v>
      </c>
      <c r="I633" s="18">
        <v>5663.68</v>
      </c>
      <c r="J633" s="19">
        <v>3.5173257831093889E-3</v>
      </c>
    </row>
    <row r="634" spans="1:10" ht="65.099999999999994" customHeight="1">
      <c r="A634" s="14" t="s">
        <v>1448</v>
      </c>
      <c r="B634" s="15" t="s">
        <v>1449</v>
      </c>
      <c r="C634" s="15" t="s">
        <v>18</v>
      </c>
      <c r="D634" s="15" t="s">
        <v>1450</v>
      </c>
      <c r="E634" s="16" t="s">
        <v>28</v>
      </c>
      <c r="F634" s="20">
        <v>1</v>
      </c>
      <c r="G634" s="18">
        <v>4755.67</v>
      </c>
      <c r="H634" s="18">
        <v>6003.55</v>
      </c>
      <c r="I634" s="18">
        <v>6003.55</v>
      </c>
      <c r="J634" s="19">
        <v>3.7283958848639701E-3</v>
      </c>
    </row>
    <row r="635" spans="1:10" ht="65.099999999999994" customHeight="1">
      <c r="A635" s="14" t="s">
        <v>1451</v>
      </c>
      <c r="B635" s="15" t="s">
        <v>1452</v>
      </c>
      <c r="C635" s="15" t="s">
        <v>18</v>
      </c>
      <c r="D635" s="15" t="s">
        <v>1453</v>
      </c>
      <c r="E635" s="16" t="s">
        <v>28</v>
      </c>
      <c r="F635" s="20">
        <v>1</v>
      </c>
      <c r="G635" s="18">
        <v>8398.06</v>
      </c>
      <c r="H635" s="18">
        <v>10601.71</v>
      </c>
      <c r="I635" s="18">
        <v>10601.71</v>
      </c>
      <c r="J635" s="19">
        <v>6.5839997895447196E-3</v>
      </c>
    </row>
    <row r="636" spans="1:10" ht="65.099999999999994" customHeight="1">
      <c r="A636" s="14" t="s">
        <v>1454</v>
      </c>
      <c r="B636" s="15" t="s">
        <v>1455</v>
      </c>
      <c r="C636" s="15" t="s">
        <v>18</v>
      </c>
      <c r="D636" s="15" t="s">
        <v>1456</v>
      </c>
      <c r="E636" s="16" t="s">
        <v>28</v>
      </c>
      <c r="F636" s="20">
        <v>1</v>
      </c>
      <c r="G636" s="18">
        <v>9167.5</v>
      </c>
      <c r="H636" s="18">
        <v>11573.05</v>
      </c>
      <c r="I636" s="18">
        <v>11573.05</v>
      </c>
      <c r="J636" s="19">
        <v>7.1872328864296909E-3</v>
      </c>
    </row>
    <row r="637" spans="1:10" ht="24" customHeight="1">
      <c r="A637" s="7" t="s">
        <v>1457</v>
      </c>
      <c r="B637" s="8" t="s">
        <v>11</v>
      </c>
      <c r="C637" s="8"/>
      <c r="D637" s="8" t="s">
        <v>1458</v>
      </c>
      <c r="E637" s="9"/>
      <c r="F637" s="10">
        <v>1</v>
      </c>
      <c r="G637" s="11" t="s">
        <v>13</v>
      </c>
      <c r="H637" s="12">
        <v>33336.9</v>
      </c>
      <c r="I637" s="12">
        <v>33336.9</v>
      </c>
      <c r="J637" s="13">
        <v>2.0703277356584303E-2</v>
      </c>
    </row>
    <row r="638" spans="1:10" ht="24" customHeight="1">
      <c r="A638" s="7" t="s">
        <v>1459</v>
      </c>
      <c r="B638" s="8" t="s">
        <v>11</v>
      </c>
      <c r="C638" s="8"/>
      <c r="D638" s="8" t="s">
        <v>1460</v>
      </c>
      <c r="E638" s="9"/>
      <c r="F638" s="10">
        <v>1</v>
      </c>
      <c r="G638" s="11" t="s">
        <v>13</v>
      </c>
      <c r="H638" s="12">
        <v>20540.39</v>
      </c>
      <c r="I638" s="12">
        <v>20540.39</v>
      </c>
      <c r="J638" s="13">
        <v>1.2756236818132779E-2</v>
      </c>
    </row>
    <row r="639" spans="1:10" ht="26.1" customHeight="1">
      <c r="A639" s="14" t="s">
        <v>1461</v>
      </c>
      <c r="B639" s="15" t="s">
        <v>1462</v>
      </c>
      <c r="C639" s="15" t="s">
        <v>18</v>
      </c>
      <c r="D639" s="15" t="s">
        <v>1463</v>
      </c>
      <c r="E639" s="16" t="s">
        <v>210</v>
      </c>
      <c r="F639" s="20">
        <v>815</v>
      </c>
      <c r="G639" s="18">
        <v>19.190000000000001</v>
      </c>
      <c r="H639" s="18">
        <v>24.22</v>
      </c>
      <c r="I639" s="18">
        <v>19739.3</v>
      </c>
      <c r="J639" s="19">
        <v>1.2258734397164239E-2</v>
      </c>
    </row>
    <row r="640" spans="1:10" ht="39" customHeight="1">
      <c r="A640" s="14" t="s">
        <v>1464</v>
      </c>
      <c r="B640" s="15" t="s">
        <v>1465</v>
      </c>
      <c r="C640" s="15" t="s">
        <v>18</v>
      </c>
      <c r="D640" s="15" t="s">
        <v>1466</v>
      </c>
      <c r="E640" s="16" t="s">
        <v>28</v>
      </c>
      <c r="F640" s="20">
        <v>1.5</v>
      </c>
      <c r="G640" s="18">
        <v>24.21</v>
      </c>
      <c r="H640" s="18">
        <v>30.56</v>
      </c>
      <c r="I640" s="18">
        <v>45.84</v>
      </c>
      <c r="J640" s="19">
        <v>2.8468100933974797E-5</v>
      </c>
    </row>
    <row r="641" spans="1:10" ht="39" customHeight="1">
      <c r="A641" s="14" t="s">
        <v>1467</v>
      </c>
      <c r="B641" s="15" t="s">
        <v>1468</v>
      </c>
      <c r="C641" s="15" t="s">
        <v>18</v>
      </c>
      <c r="D641" s="15" t="s">
        <v>1469</v>
      </c>
      <c r="E641" s="16" t="s">
        <v>78</v>
      </c>
      <c r="F641" s="20">
        <v>10</v>
      </c>
      <c r="G641" s="18">
        <v>27.46</v>
      </c>
      <c r="H641" s="18">
        <v>34.659999999999997</v>
      </c>
      <c r="I641" s="18">
        <v>346.6</v>
      </c>
      <c r="J641" s="19">
        <v>2.1524964624161573E-4</v>
      </c>
    </row>
    <row r="642" spans="1:10" ht="39" customHeight="1">
      <c r="A642" s="14" t="s">
        <v>1470</v>
      </c>
      <c r="B642" s="15" t="s">
        <v>1471</v>
      </c>
      <c r="C642" s="15" t="s">
        <v>18</v>
      </c>
      <c r="D642" s="15" t="s">
        <v>1472</v>
      </c>
      <c r="E642" s="16" t="s">
        <v>78</v>
      </c>
      <c r="F642" s="20">
        <v>5</v>
      </c>
      <c r="G642" s="18">
        <v>31.57</v>
      </c>
      <c r="H642" s="18">
        <v>39.85</v>
      </c>
      <c r="I642" s="18">
        <v>199.25</v>
      </c>
      <c r="J642" s="19">
        <v>1.2374060015476611E-4</v>
      </c>
    </row>
    <row r="643" spans="1:10" ht="39" customHeight="1">
      <c r="A643" s="14" t="s">
        <v>1473</v>
      </c>
      <c r="B643" s="15" t="s">
        <v>1474</v>
      </c>
      <c r="C643" s="15" t="s">
        <v>18</v>
      </c>
      <c r="D643" s="15" t="s">
        <v>1475</v>
      </c>
      <c r="E643" s="16" t="s">
        <v>78</v>
      </c>
      <c r="F643" s="20">
        <v>5</v>
      </c>
      <c r="G643" s="18">
        <v>33.18</v>
      </c>
      <c r="H643" s="18">
        <v>41.88</v>
      </c>
      <c r="I643" s="18">
        <v>209.4</v>
      </c>
      <c r="J643" s="19">
        <v>1.3004407363818331E-4</v>
      </c>
    </row>
    <row r="644" spans="1:10" ht="24" customHeight="1">
      <c r="A644" s="7" t="s">
        <v>1476</v>
      </c>
      <c r="B644" s="8" t="s">
        <v>11</v>
      </c>
      <c r="C644" s="8"/>
      <c r="D644" s="8" t="s">
        <v>1458</v>
      </c>
      <c r="E644" s="9"/>
      <c r="F644" s="10">
        <v>1</v>
      </c>
      <c r="G644" s="11" t="s">
        <v>13</v>
      </c>
      <c r="H644" s="12">
        <v>10399.049999999999</v>
      </c>
      <c r="I644" s="12">
        <v>10399.049999999999</v>
      </c>
      <c r="J644" s="13">
        <v>6.4581414707122736E-3</v>
      </c>
    </row>
    <row r="645" spans="1:10" ht="51.95" customHeight="1">
      <c r="A645" s="14" t="s">
        <v>1477</v>
      </c>
      <c r="B645" s="15" t="s">
        <v>1478</v>
      </c>
      <c r="C645" s="15" t="s">
        <v>31</v>
      </c>
      <c r="D645" s="15" t="s">
        <v>1479</v>
      </c>
      <c r="E645" s="16" t="s">
        <v>267</v>
      </c>
      <c r="F645" s="20">
        <v>5</v>
      </c>
      <c r="G645" s="18">
        <v>93.06</v>
      </c>
      <c r="H645" s="18">
        <v>117.47</v>
      </c>
      <c r="I645" s="18">
        <v>587.35</v>
      </c>
      <c r="J645" s="19">
        <v>3.6476306901330927E-4</v>
      </c>
    </row>
    <row r="646" spans="1:10" ht="51.95" customHeight="1">
      <c r="A646" s="14" t="s">
        <v>1480</v>
      </c>
      <c r="B646" s="15" t="s">
        <v>1481</v>
      </c>
      <c r="C646" s="15" t="s">
        <v>31</v>
      </c>
      <c r="D646" s="15" t="s">
        <v>1482</v>
      </c>
      <c r="E646" s="16" t="s">
        <v>267</v>
      </c>
      <c r="F646" s="20">
        <v>30</v>
      </c>
      <c r="G646" s="18">
        <v>40.700000000000003</v>
      </c>
      <c r="H646" s="18">
        <v>51.37</v>
      </c>
      <c r="I646" s="18">
        <v>1541.1</v>
      </c>
      <c r="J646" s="19">
        <v>9.5707221529992502E-4</v>
      </c>
    </row>
    <row r="647" spans="1:10" ht="39" customHeight="1">
      <c r="A647" s="14" t="s">
        <v>1483</v>
      </c>
      <c r="B647" s="15" t="s">
        <v>1484</v>
      </c>
      <c r="C647" s="15" t="s">
        <v>31</v>
      </c>
      <c r="D647" s="15" t="s">
        <v>1485</v>
      </c>
      <c r="E647" s="16" t="s">
        <v>267</v>
      </c>
      <c r="F647" s="20">
        <v>40</v>
      </c>
      <c r="G647" s="18">
        <v>75.23</v>
      </c>
      <c r="H647" s="18">
        <v>94.97</v>
      </c>
      <c r="I647" s="18">
        <v>3798.8</v>
      </c>
      <c r="J647" s="19">
        <v>2.3591758688478069E-3</v>
      </c>
    </row>
    <row r="648" spans="1:10" ht="39" customHeight="1">
      <c r="A648" s="14" t="s">
        <v>1486</v>
      </c>
      <c r="B648" s="15" t="s">
        <v>1484</v>
      </c>
      <c r="C648" s="15" t="s">
        <v>31</v>
      </c>
      <c r="D648" s="15" t="s">
        <v>1485</v>
      </c>
      <c r="E648" s="16" t="s">
        <v>267</v>
      </c>
      <c r="F648" s="20">
        <v>20</v>
      </c>
      <c r="G648" s="18">
        <v>75.23</v>
      </c>
      <c r="H648" s="18">
        <v>94.97</v>
      </c>
      <c r="I648" s="18">
        <v>1899.4</v>
      </c>
      <c r="J648" s="19">
        <v>1.1795879344239034E-3</v>
      </c>
    </row>
    <row r="649" spans="1:10" ht="51.95" customHeight="1">
      <c r="A649" s="14" t="s">
        <v>1487</v>
      </c>
      <c r="B649" s="15" t="s">
        <v>1488</v>
      </c>
      <c r="C649" s="15" t="s">
        <v>31</v>
      </c>
      <c r="D649" s="15" t="s">
        <v>1489</v>
      </c>
      <c r="E649" s="16" t="s">
        <v>267</v>
      </c>
      <c r="F649" s="20">
        <v>40</v>
      </c>
      <c r="G649" s="18">
        <v>32.549999999999997</v>
      </c>
      <c r="H649" s="18">
        <v>41.09</v>
      </c>
      <c r="I649" s="18">
        <v>1643.6</v>
      </c>
      <c r="J649" s="19">
        <v>1.0207279820043844E-3</v>
      </c>
    </row>
    <row r="650" spans="1:10" ht="51.95" customHeight="1">
      <c r="A650" s="14" t="s">
        <v>1490</v>
      </c>
      <c r="B650" s="15" t="s">
        <v>1491</v>
      </c>
      <c r="C650" s="15" t="s">
        <v>31</v>
      </c>
      <c r="D650" s="15" t="s">
        <v>1492</v>
      </c>
      <c r="E650" s="16" t="s">
        <v>267</v>
      </c>
      <c r="F650" s="20">
        <v>15</v>
      </c>
      <c r="G650" s="18">
        <v>49.05</v>
      </c>
      <c r="H650" s="18">
        <v>61.92</v>
      </c>
      <c r="I650" s="18">
        <v>928.8</v>
      </c>
      <c r="J650" s="19">
        <v>5.768144011229449E-4</v>
      </c>
    </row>
    <row r="651" spans="1:10" ht="24" customHeight="1">
      <c r="A651" s="7" t="s">
        <v>1493</v>
      </c>
      <c r="B651" s="8" t="s">
        <v>11</v>
      </c>
      <c r="C651" s="8"/>
      <c r="D651" s="8" t="s">
        <v>1494</v>
      </c>
      <c r="E651" s="9"/>
      <c r="F651" s="10">
        <v>1</v>
      </c>
      <c r="G651" s="11" t="s">
        <v>13</v>
      </c>
      <c r="H651" s="12">
        <v>755.83</v>
      </c>
      <c r="I651" s="12">
        <v>755.83</v>
      </c>
      <c r="J651" s="13">
        <v>4.6939451851933184E-4</v>
      </c>
    </row>
    <row r="652" spans="1:10" ht="26.1" customHeight="1">
      <c r="A652" s="14" t="s">
        <v>1495</v>
      </c>
      <c r="B652" s="15" t="s">
        <v>1496</v>
      </c>
      <c r="C652" s="15" t="s">
        <v>18</v>
      </c>
      <c r="D652" s="15" t="s">
        <v>1497</v>
      </c>
      <c r="E652" s="16" t="s">
        <v>28</v>
      </c>
      <c r="F652" s="20">
        <v>1</v>
      </c>
      <c r="G652" s="18">
        <v>251.66</v>
      </c>
      <c r="H652" s="18">
        <v>317.69</v>
      </c>
      <c r="I652" s="18">
        <v>317.69</v>
      </c>
      <c r="J652" s="19">
        <v>1.9729561487160676E-4</v>
      </c>
    </row>
    <row r="653" spans="1:10" ht="26.1" customHeight="1">
      <c r="A653" s="14" t="s">
        <v>1498</v>
      </c>
      <c r="B653" s="15" t="s">
        <v>1499</v>
      </c>
      <c r="C653" s="15" t="s">
        <v>18</v>
      </c>
      <c r="D653" s="15" t="s">
        <v>1500</v>
      </c>
      <c r="E653" s="16" t="s">
        <v>28</v>
      </c>
      <c r="F653" s="20">
        <v>1</v>
      </c>
      <c r="G653" s="18">
        <v>347.07</v>
      </c>
      <c r="H653" s="18">
        <v>438.14</v>
      </c>
      <c r="I653" s="18">
        <v>438.14</v>
      </c>
      <c r="J653" s="19">
        <v>2.7209890364772508E-4</v>
      </c>
    </row>
    <row r="654" spans="1:10" ht="24" customHeight="1">
      <c r="A654" s="7" t="s">
        <v>1501</v>
      </c>
      <c r="B654" s="8" t="s">
        <v>11</v>
      </c>
      <c r="C654" s="8"/>
      <c r="D654" s="8" t="s">
        <v>1502</v>
      </c>
      <c r="E654" s="9"/>
      <c r="F654" s="10">
        <v>1</v>
      </c>
      <c r="G654" s="11" t="s">
        <v>13</v>
      </c>
      <c r="H654" s="12">
        <v>1641.63</v>
      </c>
      <c r="I654" s="12">
        <v>1641.63</v>
      </c>
      <c r="J654" s="13">
        <v>1.0195045492199181E-3</v>
      </c>
    </row>
    <row r="655" spans="1:10" ht="26.1" customHeight="1">
      <c r="A655" s="14" t="s">
        <v>1503</v>
      </c>
      <c r="B655" s="15" t="s">
        <v>1504</v>
      </c>
      <c r="C655" s="15" t="s">
        <v>18</v>
      </c>
      <c r="D655" s="15" t="s">
        <v>1505</v>
      </c>
      <c r="E655" s="16" t="s">
        <v>28</v>
      </c>
      <c r="F655" s="20">
        <v>2</v>
      </c>
      <c r="G655" s="18">
        <v>224.14</v>
      </c>
      <c r="H655" s="18">
        <v>282.95</v>
      </c>
      <c r="I655" s="18">
        <v>565.9</v>
      </c>
      <c r="J655" s="19">
        <v>3.5144193539564438E-4</v>
      </c>
    </row>
    <row r="656" spans="1:10" ht="26.1" customHeight="1">
      <c r="A656" s="14" t="s">
        <v>1506</v>
      </c>
      <c r="B656" s="15" t="s">
        <v>1507</v>
      </c>
      <c r="C656" s="15" t="s">
        <v>18</v>
      </c>
      <c r="D656" s="15" t="s">
        <v>1508</v>
      </c>
      <c r="E656" s="16" t="s">
        <v>28</v>
      </c>
      <c r="F656" s="20">
        <v>2</v>
      </c>
      <c r="G656" s="18">
        <v>122.61</v>
      </c>
      <c r="H656" s="18">
        <v>154.78</v>
      </c>
      <c r="I656" s="18">
        <v>309.56</v>
      </c>
      <c r="J656" s="19">
        <v>1.9224662576617011E-4</v>
      </c>
    </row>
    <row r="657" spans="1:10" ht="26.1" customHeight="1">
      <c r="A657" s="14" t="s">
        <v>1509</v>
      </c>
      <c r="B657" s="15" t="s">
        <v>1510</v>
      </c>
      <c r="C657" s="15" t="s">
        <v>18</v>
      </c>
      <c r="D657" s="15" t="s">
        <v>1511</v>
      </c>
      <c r="E657" s="16" t="s">
        <v>28</v>
      </c>
      <c r="F657" s="20">
        <v>1</v>
      </c>
      <c r="G657" s="18">
        <v>221.44</v>
      </c>
      <c r="H657" s="18">
        <v>279.54000000000002</v>
      </c>
      <c r="I657" s="18">
        <v>279.54000000000002</v>
      </c>
      <c r="J657" s="19">
        <v>1.7360324902014214E-4</v>
      </c>
    </row>
    <row r="658" spans="1:10" ht="26.1" customHeight="1">
      <c r="A658" s="14" t="s">
        <v>1512</v>
      </c>
      <c r="B658" s="15" t="s">
        <v>1513</v>
      </c>
      <c r="C658" s="15" t="s">
        <v>18</v>
      </c>
      <c r="D658" s="15" t="s">
        <v>1514</v>
      </c>
      <c r="E658" s="16" t="s">
        <v>28</v>
      </c>
      <c r="F658" s="20">
        <v>2</v>
      </c>
      <c r="G658" s="18">
        <v>131.41</v>
      </c>
      <c r="H658" s="18">
        <v>165.89</v>
      </c>
      <c r="I658" s="18">
        <v>331.78</v>
      </c>
      <c r="J658" s="19">
        <v>2.0604595392395634E-4</v>
      </c>
    </row>
    <row r="659" spans="1:10" ht="26.1" customHeight="1">
      <c r="A659" s="14" t="s">
        <v>1515</v>
      </c>
      <c r="B659" s="15" t="s">
        <v>1516</v>
      </c>
      <c r="C659" s="15" t="s">
        <v>18</v>
      </c>
      <c r="D659" s="15" t="s">
        <v>1517</v>
      </c>
      <c r="E659" s="16" t="s">
        <v>28</v>
      </c>
      <c r="F659" s="20">
        <v>1</v>
      </c>
      <c r="G659" s="18">
        <v>122.67</v>
      </c>
      <c r="H659" s="18">
        <v>154.85</v>
      </c>
      <c r="I659" s="18">
        <v>154.85</v>
      </c>
      <c r="J659" s="19">
        <v>9.6166785114005181E-5</v>
      </c>
    </row>
    <row r="660" spans="1:10" ht="24" customHeight="1">
      <c r="A660" s="7" t="s">
        <v>1518</v>
      </c>
      <c r="B660" s="8" t="s">
        <v>11</v>
      </c>
      <c r="C660" s="8"/>
      <c r="D660" s="8" t="s">
        <v>1519</v>
      </c>
      <c r="E660" s="9"/>
      <c r="F660" s="10">
        <v>1</v>
      </c>
      <c r="G660" s="11" t="s">
        <v>13</v>
      </c>
      <c r="H660" s="12">
        <v>21152.41</v>
      </c>
      <c r="I660" s="12">
        <v>21152.41</v>
      </c>
      <c r="J660" s="13">
        <v>1.3136320743386078E-2</v>
      </c>
    </row>
    <row r="661" spans="1:10" ht="24" customHeight="1">
      <c r="A661" s="7" t="s">
        <v>1520</v>
      </c>
      <c r="B661" s="8" t="s">
        <v>11</v>
      </c>
      <c r="C661" s="8"/>
      <c r="D661" s="8" t="s">
        <v>968</v>
      </c>
      <c r="E661" s="9"/>
      <c r="F661" s="10">
        <v>1</v>
      </c>
      <c r="G661" s="11" t="s">
        <v>13</v>
      </c>
      <c r="H661" s="12">
        <v>2309.06</v>
      </c>
      <c r="I661" s="12">
        <v>2309.06</v>
      </c>
      <c r="J661" s="13">
        <v>1.433999850405843E-3</v>
      </c>
    </row>
    <row r="662" spans="1:10" ht="24" customHeight="1">
      <c r="A662" s="7" t="s">
        <v>1521</v>
      </c>
      <c r="B662" s="8" t="s">
        <v>11</v>
      </c>
      <c r="C662" s="8"/>
      <c r="D662" s="8" t="s">
        <v>968</v>
      </c>
      <c r="E662" s="9"/>
      <c r="F662" s="10">
        <v>1</v>
      </c>
      <c r="G662" s="11" t="s">
        <v>13</v>
      </c>
      <c r="H662" s="12">
        <v>2309.06</v>
      </c>
      <c r="I662" s="12">
        <v>2309.06</v>
      </c>
      <c r="J662" s="13">
        <v>1.433999850405843E-3</v>
      </c>
    </row>
    <row r="663" spans="1:10" ht="39" customHeight="1">
      <c r="A663" s="14" t="s">
        <v>1522</v>
      </c>
      <c r="B663" s="15" t="s">
        <v>1001</v>
      </c>
      <c r="C663" s="15" t="s">
        <v>44</v>
      </c>
      <c r="D663" s="15" t="s">
        <v>1002</v>
      </c>
      <c r="E663" s="16" t="s">
        <v>78</v>
      </c>
      <c r="F663" s="20">
        <v>8</v>
      </c>
      <c r="G663" s="18">
        <v>6.99</v>
      </c>
      <c r="H663" s="18">
        <v>8.82</v>
      </c>
      <c r="I663" s="18">
        <v>70.56</v>
      </c>
      <c r="J663" s="19">
        <v>4.3820008767479531E-5</v>
      </c>
    </row>
    <row r="664" spans="1:10" ht="39" customHeight="1">
      <c r="A664" s="14" t="s">
        <v>1523</v>
      </c>
      <c r="B664" s="15" t="s">
        <v>1199</v>
      </c>
      <c r="C664" s="15" t="s">
        <v>44</v>
      </c>
      <c r="D664" s="15" t="s">
        <v>1200</v>
      </c>
      <c r="E664" s="16" t="s">
        <v>78</v>
      </c>
      <c r="F664" s="20">
        <v>66</v>
      </c>
      <c r="G664" s="18">
        <v>13.24</v>
      </c>
      <c r="H664" s="18">
        <v>16.71</v>
      </c>
      <c r="I664" s="18">
        <v>1102.8599999999999</v>
      </c>
      <c r="J664" s="19">
        <v>6.8491120846517119E-4</v>
      </c>
    </row>
    <row r="665" spans="1:10" ht="39" customHeight="1">
      <c r="A665" s="14" t="s">
        <v>1524</v>
      </c>
      <c r="B665" s="15" t="s">
        <v>983</v>
      </c>
      <c r="C665" s="15" t="s">
        <v>44</v>
      </c>
      <c r="D665" s="15" t="s">
        <v>984</v>
      </c>
      <c r="E665" s="16" t="s">
        <v>46</v>
      </c>
      <c r="F665" s="20">
        <v>7</v>
      </c>
      <c r="G665" s="18">
        <v>31.71</v>
      </c>
      <c r="H665" s="18">
        <v>40.03</v>
      </c>
      <c r="I665" s="18">
        <v>280.20999999999998</v>
      </c>
      <c r="J665" s="19">
        <v>1.740193403732347E-4</v>
      </c>
    </row>
    <row r="666" spans="1:10" ht="39" customHeight="1">
      <c r="A666" s="14" t="s">
        <v>1525</v>
      </c>
      <c r="B666" s="15" t="s">
        <v>986</v>
      </c>
      <c r="C666" s="15" t="s">
        <v>44</v>
      </c>
      <c r="D666" s="15" t="s">
        <v>987</v>
      </c>
      <c r="E666" s="16" t="s">
        <v>46</v>
      </c>
      <c r="F666" s="20">
        <v>7</v>
      </c>
      <c r="G666" s="18">
        <v>29.6</v>
      </c>
      <c r="H666" s="18">
        <v>37.36</v>
      </c>
      <c r="I666" s="18">
        <v>261.52</v>
      </c>
      <c r="J666" s="19">
        <v>1.6241225471756303E-4</v>
      </c>
    </row>
    <row r="667" spans="1:10" ht="39" customHeight="1">
      <c r="A667" s="14" t="s">
        <v>1526</v>
      </c>
      <c r="B667" s="15" t="s">
        <v>1527</v>
      </c>
      <c r="C667" s="15" t="s">
        <v>44</v>
      </c>
      <c r="D667" s="15" t="s">
        <v>1528</v>
      </c>
      <c r="E667" s="16" t="s">
        <v>46</v>
      </c>
      <c r="F667" s="20">
        <v>3</v>
      </c>
      <c r="G667" s="18">
        <v>29.6</v>
      </c>
      <c r="H667" s="18">
        <v>37.36</v>
      </c>
      <c r="I667" s="18">
        <v>112.08</v>
      </c>
      <c r="J667" s="19">
        <v>6.9605252021812729E-5</v>
      </c>
    </row>
    <row r="668" spans="1:10" ht="39" customHeight="1">
      <c r="A668" s="14" t="s">
        <v>1529</v>
      </c>
      <c r="B668" s="15" t="s">
        <v>1530</v>
      </c>
      <c r="C668" s="15" t="s">
        <v>44</v>
      </c>
      <c r="D668" s="15" t="s">
        <v>1531</v>
      </c>
      <c r="E668" s="16" t="s">
        <v>46</v>
      </c>
      <c r="F668" s="20">
        <v>4</v>
      </c>
      <c r="G668" s="18">
        <v>27.49</v>
      </c>
      <c r="H668" s="18">
        <v>34.700000000000003</v>
      </c>
      <c r="I668" s="18">
        <v>138.80000000000001</v>
      </c>
      <c r="J668" s="19">
        <v>8.6199223595892282E-5</v>
      </c>
    </row>
    <row r="669" spans="1:10" ht="39" customHeight="1">
      <c r="A669" s="14" t="s">
        <v>1532</v>
      </c>
      <c r="B669" s="15" t="s">
        <v>992</v>
      </c>
      <c r="C669" s="15" t="s">
        <v>44</v>
      </c>
      <c r="D669" s="15" t="s">
        <v>993</v>
      </c>
      <c r="E669" s="16" t="s">
        <v>46</v>
      </c>
      <c r="F669" s="20">
        <v>1</v>
      </c>
      <c r="G669" s="18">
        <v>33.82</v>
      </c>
      <c r="H669" s="18">
        <v>42.69</v>
      </c>
      <c r="I669" s="18">
        <v>42.69</v>
      </c>
      <c r="J669" s="19">
        <v>2.6511850542569461E-5</v>
      </c>
    </row>
    <row r="670" spans="1:10" ht="26.1" customHeight="1">
      <c r="A670" s="14" t="s">
        <v>1533</v>
      </c>
      <c r="B670" s="15" t="s">
        <v>995</v>
      </c>
      <c r="C670" s="15" t="s">
        <v>44</v>
      </c>
      <c r="D670" s="15" t="s">
        <v>996</v>
      </c>
      <c r="E670" s="16" t="s">
        <v>46</v>
      </c>
      <c r="F670" s="20">
        <v>22</v>
      </c>
      <c r="G670" s="18">
        <v>4.6500000000000004</v>
      </c>
      <c r="H670" s="18">
        <v>5.87</v>
      </c>
      <c r="I670" s="18">
        <v>129.13999999999999</v>
      </c>
      <c r="J670" s="19">
        <v>8.0200055728915919E-5</v>
      </c>
    </row>
    <row r="671" spans="1:10" ht="39" customHeight="1">
      <c r="A671" s="14" t="s">
        <v>1534</v>
      </c>
      <c r="B671" s="15" t="s">
        <v>977</v>
      </c>
      <c r="C671" s="15" t="s">
        <v>44</v>
      </c>
      <c r="D671" s="15" t="s">
        <v>978</v>
      </c>
      <c r="E671" s="16" t="s">
        <v>46</v>
      </c>
      <c r="F671" s="20">
        <v>8</v>
      </c>
      <c r="G671" s="18">
        <v>7.68</v>
      </c>
      <c r="H671" s="18">
        <v>9.69</v>
      </c>
      <c r="I671" s="18">
        <v>77.52</v>
      </c>
      <c r="J671" s="19">
        <v>4.8142390584679895E-5</v>
      </c>
    </row>
    <row r="672" spans="1:10" ht="51.95" customHeight="1">
      <c r="A672" s="14" t="s">
        <v>1535</v>
      </c>
      <c r="B672" s="15" t="s">
        <v>1040</v>
      </c>
      <c r="C672" s="15" t="s">
        <v>44</v>
      </c>
      <c r="D672" s="15" t="s">
        <v>1041</v>
      </c>
      <c r="E672" s="16" t="s">
        <v>46</v>
      </c>
      <c r="F672" s="20">
        <v>8</v>
      </c>
      <c r="G672" s="18">
        <v>9.2799999999999994</v>
      </c>
      <c r="H672" s="18">
        <v>11.71</v>
      </c>
      <c r="I672" s="18">
        <v>93.68</v>
      </c>
      <c r="J672" s="19">
        <v>5.817826560852441E-5</v>
      </c>
    </row>
    <row r="673" spans="1:10" ht="24" customHeight="1">
      <c r="A673" s="7" t="s">
        <v>1536</v>
      </c>
      <c r="B673" s="8" t="s">
        <v>11</v>
      </c>
      <c r="C673" s="8"/>
      <c r="D673" s="8" t="s">
        <v>1076</v>
      </c>
      <c r="E673" s="9"/>
      <c r="F673" s="10">
        <v>1</v>
      </c>
      <c r="G673" s="11" t="s">
        <v>13</v>
      </c>
      <c r="H673" s="12">
        <v>4141.2299999999996</v>
      </c>
      <c r="I673" s="12">
        <v>4141.2299999999996</v>
      </c>
      <c r="J673" s="13">
        <v>2.5718358121903239E-3</v>
      </c>
    </row>
    <row r="674" spans="1:10" ht="24" customHeight="1">
      <c r="A674" s="7" t="s">
        <v>1537</v>
      </c>
      <c r="B674" s="8" t="s">
        <v>11</v>
      </c>
      <c r="C674" s="8"/>
      <c r="D674" s="8" t="s">
        <v>1076</v>
      </c>
      <c r="E674" s="9"/>
      <c r="F674" s="10">
        <v>1</v>
      </c>
      <c r="G674" s="11" t="s">
        <v>13</v>
      </c>
      <c r="H674" s="12">
        <v>3336.63</v>
      </c>
      <c r="I674" s="12">
        <v>3336.63</v>
      </c>
      <c r="J674" s="13">
        <v>2.0721535693570751E-3</v>
      </c>
    </row>
    <row r="675" spans="1:10" ht="26.1" customHeight="1">
      <c r="A675" s="14" t="s">
        <v>1538</v>
      </c>
      <c r="B675" s="15" t="s">
        <v>1236</v>
      </c>
      <c r="C675" s="15" t="s">
        <v>44</v>
      </c>
      <c r="D675" s="15" t="s">
        <v>1237</v>
      </c>
      <c r="E675" s="16" t="s">
        <v>78</v>
      </c>
      <c r="F675" s="20">
        <v>321</v>
      </c>
      <c r="G675" s="18">
        <v>6.57</v>
      </c>
      <c r="H675" s="18">
        <v>8.2899999999999991</v>
      </c>
      <c r="I675" s="18">
        <v>2661.09</v>
      </c>
      <c r="J675" s="19">
        <v>1.6526216997031194E-3</v>
      </c>
    </row>
    <row r="676" spans="1:10" ht="26.1" customHeight="1">
      <c r="A676" s="14" t="s">
        <v>1539</v>
      </c>
      <c r="B676" s="15" t="s">
        <v>1242</v>
      </c>
      <c r="C676" s="15" t="s">
        <v>44</v>
      </c>
      <c r="D676" s="15" t="s">
        <v>1243</v>
      </c>
      <c r="E676" s="16" t="s">
        <v>46</v>
      </c>
      <c r="F676" s="20">
        <v>18</v>
      </c>
      <c r="G676" s="18">
        <v>29.73</v>
      </c>
      <c r="H676" s="18">
        <v>37.53</v>
      </c>
      <c r="I676" s="18">
        <v>675.54</v>
      </c>
      <c r="J676" s="19">
        <v>4.1953186965395584E-4</v>
      </c>
    </row>
    <row r="677" spans="1:10" ht="24" customHeight="1">
      <c r="A677" s="7" t="s">
        <v>1540</v>
      </c>
      <c r="B677" s="8" t="s">
        <v>11</v>
      </c>
      <c r="C677" s="8"/>
      <c r="D677" s="8" t="s">
        <v>1541</v>
      </c>
      <c r="E677" s="9"/>
      <c r="F677" s="10">
        <v>1</v>
      </c>
      <c r="G677" s="11" t="s">
        <v>13</v>
      </c>
      <c r="H677" s="12">
        <v>804.6</v>
      </c>
      <c r="I677" s="12">
        <v>804.6</v>
      </c>
      <c r="J677" s="13">
        <v>4.9968224283324873E-4</v>
      </c>
    </row>
    <row r="678" spans="1:10" ht="26.1" customHeight="1">
      <c r="A678" s="14" t="s">
        <v>1542</v>
      </c>
      <c r="B678" s="15" t="s">
        <v>1245</v>
      </c>
      <c r="C678" s="15" t="s">
        <v>1246</v>
      </c>
      <c r="D678" s="15" t="s">
        <v>1247</v>
      </c>
      <c r="E678" s="16" t="s">
        <v>704</v>
      </c>
      <c r="F678" s="20">
        <v>36</v>
      </c>
      <c r="G678" s="18">
        <v>17.71</v>
      </c>
      <c r="H678" s="18">
        <v>22.35</v>
      </c>
      <c r="I678" s="18">
        <v>804.6</v>
      </c>
      <c r="J678" s="19">
        <v>4.9968224283324873E-4</v>
      </c>
    </row>
    <row r="679" spans="1:10" ht="24" customHeight="1">
      <c r="A679" s="7" t="s">
        <v>1543</v>
      </c>
      <c r="B679" s="8" t="s">
        <v>11</v>
      </c>
      <c r="C679" s="8"/>
      <c r="D679" s="8" t="s">
        <v>1410</v>
      </c>
      <c r="E679" s="9"/>
      <c r="F679" s="10">
        <v>1</v>
      </c>
      <c r="G679" s="11" t="s">
        <v>13</v>
      </c>
      <c r="H679" s="12">
        <v>14702.12</v>
      </c>
      <c r="I679" s="12">
        <v>14702.12</v>
      </c>
      <c r="J679" s="13">
        <v>9.1304850807899119E-3</v>
      </c>
    </row>
    <row r="680" spans="1:10" ht="24" customHeight="1">
      <c r="A680" s="7" t="s">
        <v>1544</v>
      </c>
      <c r="B680" s="8" t="s">
        <v>11</v>
      </c>
      <c r="C680" s="8"/>
      <c r="D680" s="8" t="s">
        <v>1545</v>
      </c>
      <c r="E680" s="9"/>
      <c r="F680" s="10">
        <v>1</v>
      </c>
      <c r="G680" s="11" t="s">
        <v>13</v>
      </c>
      <c r="H680" s="12">
        <v>10020.719999999999</v>
      </c>
      <c r="I680" s="12">
        <v>10020.719999999999</v>
      </c>
      <c r="J680" s="13">
        <v>6.2231864832264384E-3</v>
      </c>
    </row>
    <row r="681" spans="1:10" ht="51.95" customHeight="1">
      <c r="A681" s="14" t="s">
        <v>1546</v>
      </c>
      <c r="B681" s="15" t="s">
        <v>1547</v>
      </c>
      <c r="C681" s="15" t="s">
        <v>18</v>
      </c>
      <c r="D681" s="15" t="s">
        <v>1548</v>
      </c>
      <c r="E681" s="16" t="s">
        <v>28</v>
      </c>
      <c r="F681" s="20">
        <v>8</v>
      </c>
      <c r="G681" s="18">
        <v>507.96</v>
      </c>
      <c r="H681" s="18">
        <v>641.24</v>
      </c>
      <c r="I681" s="18">
        <v>5129.92</v>
      </c>
      <c r="J681" s="19">
        <v>3.1858438120247819E-3</v>
      </c>
    </row>
    <row r="682" spans="1:10" ht="26.1" customHeight="1">
      <c r="A682" s="14" t="s">
        <v>1549</v>
      </c>
      <c r="B682" s="15" t="s">
        <v>1550</v>
      </c>
      <c r="C682" s="15" t="s">
        <v>18</v>
      </c>
      <c r="D682" s="15" t="s">
        <v>1551</v>
      </c>
      <c r="E682" s="16" t="s">
        <v>28</v>
      </c>
      <c r="F682" s="20">
        <v>8</v>
      </c>
      <c r="G682" s="18">
        <v>484.28</v>
      </c>
      <c r="H682" s="18">
        <v>611.35</v>
      </c>
      <c r="I682" s="18">
        <v>4890.8</v>
      </c>
      <c r="J682" s="19">
        <v>3.0373426712016565E-3</v>
      </c>
    </row>
    <row r="683" spans="1:10" ht="24" customHeight="1">
      <c r="A683" s="7" t="s">
        <v>1552</v>
      </c>
      <c r="B683" s="8" t="s">
        <v>11</v>
      </c>
      <c r="C683" s="8"/>
      <c r="D683" s="8" t="s">
        <v>1553</v>
      </c>
      <c r="E683" s="9"/>
      <c r="F683" s="10">
        <v>1</v>
      </c>
      <c r="G683" s="11" t="s">
        <v>13</v>
      </c>
      <c r="H683" s="12">
        <v>4681.3999999999996</v>
      </c>
      <c r="I683" s="12">
        <v>4681.3999999999996</v>
      </c>
      <c r="J683" s="13">
        <v>2.9072985975634735E-3</v>
      </c>
    </row>
    <row r="684" spans="1:10" ht="51.95" customHeight="1">
      <c r="A684" s="14" t="s">
        <v>1554</v>
      </c>
      <c r="B684" s="15" t="s">
        <v>1555</v>
      </c>
      <c r="C684" s="15" t="s">
        <v>18</v>
      </c>
      <c r="D684" s="15" t="s">
        <v>1556</v>
      </c>
      <c r="E684" s="16" t="s">
        <v>28</v>
      </c>
      <c r="F684" s="20">
        <v>1</v>
      </c>
      <c r="G684" s="18">
        <v>3708.34</v>
      </c>
      <c r="H684" s="18">
        <v>4681.3999999999996</v>
      </c>
      <c r="I684" s="18">
        <v>4681.3999999999996</v>
      </c>
      <c r="J684" s="19">
        <v>2.9072985975634735E-3</v>
      </c>
    </row>
    <row r="685" spans="1:10" ht="24" customHeight="1">
      <c r="A685" s="7" t="s">
        <v>1557</v>
      </c>
      <c r="B685" s="8" t="s">
        <v>11</v>
      </c>
      <c r="C685" s="8"/>
      <c r="D685" s="8" t="s">
        <v>1558</v>
      </c>
      <c r="E685" s="9"/>
      <c r="F685" s="10">
        <v>1</v>
      </c>
      <c r="G685" s="11" t="s">
        <v>13</v>
      </c>
      <c r="H685" s="12">
        <v>19580.599999999999</v>
      </c>
      <c r="I685" s="12">
        <v>19580.599999999999</v>
      </c>
      <c r="J685" s="13">
        <v>1.2160176639349627E-2</v>
      </c>
    </row>
    <row r="686" spans="1:10" ht="24" customHeight="1">
      <c r="A686" s="7" t="s">
        <v>1559</v>
      </c>
      <c r="B686" s="8" t="s">
        <v>11</v>
      </c>
      <c r="C686" s="8"/>
      <c r="D686" s="8" t="s">
        <v>1560</v>
      </c>
      <c r="E686" s="9"/>
      <c r="F686" s="10">
        <v>1</v>
      </c>
      <c r="G686" s="11" t="s">
        <v>13</v>
      </c>
      <c r="H686" s="12">
        <v>615.88</v>
      </c>
      <c r="I686" s="12">
        <v>615.88</v>
      </c>
      <c r="J686" s="13">
        <v>3.8248110827260903E-4</v>
      </c>
    </row>
    <row r="687" spans="1:10" ht="24" customHeight="1">
      <c r="A687" s="7" t="s">
        <v>1561</v>
      </c>
      <c r="B687" s="8" t="s">
        <v>11</v>
      </c>
      <c r="C687" s="8"/>
      <c r="D687" s="8" t="s">
        <v>1560</v>
      </c>
      <c r="E687" s="9"/>
      <c r="F687" s="10">
        <v>1</v>
      </c>
      <c r="G687" s="11" t="s">
        <v>13</v>
      </c>
      <c r="H687" s="12">
        <v>615.88</v>
      </c>
      <c r="I687" s="12">
        <v>615.88</v>
      </c>
      <c r="J687" s="13">
        <v>3.8248110827260903E-4</v>
      </c>
    </row>
    <row r="688" spans="1:10" ht="24" customHeight="1">
      <c r="A688" s="14" t="s">
        <v>1562</v>
      </c>
      <c r="B688" s="15" t="s">
        <v>1563</v>
      </c>
      <c r="C688" s="15" t="s">
        <v>1246</v>
      </c>
      <c r="D688" s="15" t="s">
        <v>1564</v>
      </c>
      <c r="E688" s="16" t="s">
        <v>704</v>
      </c>
      <c r="F688" s="20">
        <v>3</v>
      </c>
      <c r="G688" s="18">
        <v>104.23</v>
      </c>
      <c r="H688" s="18">
        <v>131.57</v>
      </c>
      <c r="I688" s="18">
        <v>394.71</v>
      </c>
      <c r="J688" s="19">
        <v>2.4512748952114295E-4</v>
      </c>
    </row>
    <row r="689" spans="1:10" ht="24" customHeight="1">
      <c r="A689" s="14" t="s">
        <v>1565</v>
      </c>
      <c r="B689" s="15" t="s">
        <v>1566</v>
      </c>
      <c r="C689" s="15" t="s">
        <v>1246</v>
      </c>
      <c r="D689" s="15" t="s">
        <v>1567</v>
      </c>
      <c r="E689" s="16" t="s">
        <v>704</v>
      </c>
      <c r="F689" s="20">
        <v>1</v>
      </c>
      <c r="G689" s="18">
        <v>175.2</v>
      </c>
      <c r="H689" s="18">
        <v>221.17</v>
      </c>
      <c r="I689" s="18">
        <v>221.17</v>
      </c>
      <c r="J689" s="19">
        <v>1.373536187514661E-4</v>
      </c>
    </row>
    <row r="690" spans="1:10" ht="24" customHeight="1">
      <c r="A690" s="7" t="s">
        <v>1568</v>
      </c>
      <c r="B690" s="8" t="s">
        <v>11</v>
      </c>
      <c r="C690" s="8"/>
      <c r="D690" s="8" t="s">
        <v>1569</v>
      </c>
      <c r="E690" s="9"/>
      <c r="F690" s="10">
        <v>1</v>
      </c>
      <c r="G690" s="11" t="s">
        <v>13</v>
      </c>
      <c r="H690" s="12">
        <v>664.44</v>
      </c>
      <c r="I690" s="12">
        <v>664.44</v>
      </c>
      <c r="J690" s="13">
        <v>4.1263841589376561E-4</v>
      </c>
    </row>
    <row r="691" spans="1:10" ht="24" customHeight="1">
      <c r="A691" s="7" t="s">
        <v>1570</v>
      </c>
      <c r="B691" s="8" t="s">
        <v>11</v>
      </c>
      <c r="C691" s="8"/>
      <c r="D691" s="8" t="s">
        <v>1571</v>
      </c>
      <c r="E691" s="9"/>
      <c r="F691" s="10">
        <v>1</v>
      </c>
      <c r="G691" s="11" t="s">
        <v>13</v>
      </c>
      <c r="H691" s="12">
        <v>664.44</v>
      </c>
      <c r="I691" s="12">
        <v>664.44</v>
      </c>
      <c r="J691" s="13">
        <v>4.1263841589376561E-4</v>
      </c>
    </row>
    <row r="692" spans="1:10" ht="24" customHeight="1">
      <c r="A692" s="14" t="s">
        <v>1572</v>
      </c>
      <c r="B692" s="15" t="s">
        <v>1573</v>
      </c>
      <c r="C692" s="15" t="s">
        <v>1246</v>
      </c>
      <c r="D692" s="15" t="s">
        <v>1574</v>
      </c>
      <c r="E692" s="16" t="s">
        <v>704</v>
      </c>
      <c r="F692" s="20">
        <v>21</v>
      </c>
      <c r="G692" s="18">
        <v>25.07</v>
      </c>
      <c r="H692" s="18">
        <v>31.64</v>
      </c>
      <c r="I692" s="18">
        <v>664.44</v>
      </c>
      <c r="J692" s="19">
        <v>4.1263841589376561E-4</v>
      </c>
    </row>
    <row r="693" spans="1:10" ht="24" customHeight="1">
      <c r="A693" s="7" t="s">
        <v>1575</v>
      </c>
      <c r="B693" s="8" t="s">
        <v>11</v>
      </c>
      <c r="C693" s="8"/>
      <c r="D693" s="8" t="s">
        <v>1576</v>
      </c>
      <c r="E693" s="9"/>
      <c r="F693" s="10">
        <v>1</v>
      </c>
      <c r="G693" s="11" t="s">
        <v>13</v>
      </c>
      <c r="H693" s="12">
        <v>318.02</v>
      </c>
      <c r="I693" s="12">
        <v>318.02</v>
      </c>
      <c r="J693" s="13">
        <v>1.975005553888016E-4</v>
      </c>
    </row>
    <row r="694" spans="1:10" ht="24" customHeight="1">
      <c r="A694" s="7" t="s">
        <v>1577</v>
      </c>
      <c r="B694" s="8" t="s">
        <v>11</v>
      </c>
      <c r="C694" s="8"/>
      <c r="D694" s="8" t="s">
        <v>1578</v>
      </c>
      <c r="E694" s="9"/>
      <c r="F694" s="10">
        <v>1</v>
      </c>
      <c r="G694" s="11" t="s">
        <v>13</v>
      </c>
      <c r="H694" s="12">
        <v>196.08</v>
      </c>
      <c r="I694" s="12">
        <v>196.08</v>
      </c>
      <c r="J694" s="13">
        <v>1.2177192912595503E-4</v>
      </c>
    </row>
    <row r="695" spans="1:10" ht="65.099999999999994" customHeight="1">
      <c r="A695" s="14" t="s">
        <v>1579</v>
      </c>
      <c r="B695" s="15" t="s">
        <v>1580</v>
      </c>
      <c r="C695" s="15" t="s">
        <v>18</v>
      </c>
      <c r="D695" s="15" t="s">
        <v>1581</v>
      </c>
      <c r="E695" s="16" t="s">
        <v>28</v>
      </c>
      <c r="F695" s="20">
        <v>19</v>
      </c>
      <c r="G695" s="18">
        <v>8.18</v>
      </c>
      <c r="H695" s="18">
        <v>10.32</v>
      </c>
      <c r="I695" s="18">
        <v>196.08</v>
      </c>
      <c r="J695" s="19">
        <v>1.2177192912595503E-4</v>
      </c>
    </row>
    <row r="696" spans="1:10" ht="24" customHeight="1">
      <c r="A696" s="7" t="s">
        <v>1582</v>
      </c>
      <c r="B696" s="8" t="s">
        <v>11</v>
      </c>
      <c r="C696" s="8"/>
      <c r="D696" s="8" t="s">
        <v>1583</v>
      </c>
      <c r="E696" s="9"/>
      <c r="F696" s="10">
        <v>1</v>
      </c>
      <c r="G696" s="11" t="s">
        <v>13</v>
      </c>
      <c r="H696" s="12">
        <v>93.93</v>
      </c>
      <c r="I696" s="12">
        <v>93.93</v>
      </c>
      <c r="J696" s="13">
        <v>5.8333523576096262E-5</v>
      </c>
    </row>
    <row r="697" spans="1:10" ht="39" customHeight="1">
      <c r="A697" s="14" t="s">
        <v>1584</v>
      </c>
      <c r="B697" s="15" t="s">
        <v>1585</v>
      </c>
      <c r="C697" s="15" t="s">
        <v>18</v>
      </c>
      <c r="D697" s="15" t="s">
        <v>1586</v>
      </c>
      <c r="E697" s="16" t="s">
        <v>28</v>
      </c>
      <c r="F697" s="20">
        <v>3</v>
      </c>
      <c r="G697" s="18">
        <v>8.73</v>
      </c>
      <c r="H697" s="18">
        <v>11.02</v>
      </c>
      <c r="I697" s="18">
        <v>33.06</v>
      </c>
      <c r="J697" s="19">
        <v>2.0531313631701719E-5</v>
      </c>
    </row>
    <row r="698" spans="1:10" ht="39" customHeight="1">
      <c r="A698" s="14" t="s">
        <v>1587</v>
      </c>
      <c r="B698" s="15" t="s">
        <v>1588</v>
      </c>
      <c r="C698" s="15" t="s">
        <v>44</v>
      </c>
      <c r="D698" s="15" t="s">
        <v>1589</v>
      </c>
      <c r="E698" s="16" t="s">
        <v>46</v>
      </c>
      <c r="F698" s="20">
        <v>1</v>
      </c>
      <c r="G698" s="18">
        <v>48.22</v>
      </c>
      <c r="H698" s="18">
        <v>60.87</v>
      </c>
      <c r="I698" s="18">
        <v>60.87</v>
      </c>
      <c r="J698" s="19">
        <v>3.7802209944394546E-5</v>
      </c>
    </row>
    <row r="699" spans="1:10" ht="24" customHeight="1">
      <c r="A699" s="7" t="s">
        <v>1590</v>
      </c>
      <c r="B699" s="8" t="s">
        <v>11</v>
      </c>
      <c r="C699" s="8"/>
      <c r="D699" s="8" t="s">
        <v>1591</v>
      </c>
      <c r="E699" s="9"/>
      <c r="F699" s="10">
        <v>1</v>
      </c>
      <c r="G699" s="11" t="s">
        <v>13</v>
      </c>
      <c r="H699" s="12">
        <v>28.01</v>
      </c>
      <c r="I699" s="12">
        <v>28.01</v>
      </c>
      <c r="J699" s="13">
        <v>1.7395102686750306E-5</v>
      </c>
    </row>
    <row r="700" spans="1:10" ht="39" customHeight="1">
      <c r="A700" s="14" t="s">
        <v>1592</v>
      </c>
      <c r="B700" s="15" t="s">
        <v>1593</v>
      </c>
      <c r="C700" s="15" t="s">
        <v>18</v>
      </c>
      <c r="D700" s="15" t="s">
        <v>1594</v>
      </c>
      <c r="E700" s="16" t="s">
        <v>28</v>
      </c>
      <c r="F700" s="20">
        <v>1</v>
      </c>
      <c r="G700" s="18">
        <v>14.02</v>
      </c>
      <c r="H700" s="18">
        <v>17.690000000000001</v>
      </c>
      <c r="I700" s="18">
        <v>17.690000000000001</v>
      </c>
      <c r="J700" s="19">
        <v>1.0986053785384254E-5</v>
      </c>
    </row>
    <row r="701" spans="1:10" ht="65.099999999999994" customHeight="1">
      <c r="A701" s="14" t="s">
        <v>1595</v>
      </c>
      <c r="B701" s="15" t="s">
        <v>1580</v>
      </c>
      <c r="C701" s="15" t="s">
        <v>18</v>
      </c>
      <c r="D701" s="15" t="s">
        <v>1581</v>
      </c>
      <c r="E701" s="16" t="s">
        <v>28</v>
      </c>
      <c r="F701" s="20">
        <v>1</v>
      </c>
      <c r="G701" s="18">
        <v>8.18</v>
      </c>
      <c r="H701" s="18">
        <v>10.32</v>
      </c>
      <c r="I701" s="18">
        <v>10.32</v>
      </c>
      <c r="J701" s="19">
        <v>6.409048901366054E-6</v>
      </c>
    </row>
    <row r="702" spans="1:10" ht="24" customHeight="1">
      <c r="A702" s="7" t="s">
        <v>1596</v>
      </c>
      <c r="B702" s="8" t="s">
        <v>11</v>
      </c>
      <c r="C702" s="8"/>
      <c r="D702" s="8" t="s">
        <v>1597</v>
      </c>
      <c r="E702" s="9"/>
      <c r="F702" s="10">
        <v>1</v>
      </c>
      <c r="G702" s="11" t="s">
        <v>13</v>
      </c>
      <c r="H702" s="12">
        <v>17982.259999999998</v>
      </c>
      <c r="I702" s="12">
        <v>17982.259999999998</v>
      </c>
      <c r="J702" s="13">
        <v>1.1167556559794451E-2</v>
      </c>
    </row>
    <row r="703" spans="1:10" ht="24" customHeight="1">
      <c r="A703" s="7" t="s">
        <v>1598</v>
      </c>
      <c r="B703" s="8" t="s">
        <v>11</v>
      </c>
      <c r="C703" s="8"/>
      <c r="D703" s="8" t="s">
        <v>1597</v>
      </c>
      <c r="E703" s="9"/>
      <c r="F703" s="10">
        <v>1</v>
      </c>
      <c r="G703" s="11" t="s">
        <v>13</v>
      </c>
      <c r="H703" s="12">
        <v>17982.259999999998</v>
      </c>
      <c r="I703" s="12">
        <v>17982.259999999998</v>
      </c>
      <c r="J703" s="13">
        <v>1.1167556559794451E-2</v>
      </c>
    </row>
    <row r="704" spans="1:10" ht="65.099999999999994" customHeight="1">
      <c r="A704" s="14" t="s">
        <v>1599</v>
      </c>
      <c r="B704" s="15" t="s">
        <v>1600</v>
      </c>
      <c r="C704" s="15" t="s">
        <v>44</v>
      </c>
      <c r="D704" s="15" t="s">
        <v>1601</v>
      </c>
      <c r="E704" s="16" t="s">
        <v>78</v>
      </c>
      <c r="F704" s="20">
        <v>1.8</v>
      </c>
      <c r="G704" s="18">
        <v>359.97</v>
      </c>
      <c r="H704" s="18">
        <v>454.42</v>
      </c>
      <c r="I704" s="18">
        <v>817.95</v>
      </c>
      <c r="J704" s="19">
        <v>5.0797301830158561E-4</v>
      </c>
    </row>
    <row r="705" spans="1:10" ht="65.099999999999994" customHeight="1">
      <c r="A705" s="14" t="s">
        <v>1602</v>
      </c>
      <c r="B705" s="15" t="s">
        <v>1603</v>
      </c>
      <c r="C705" s="15" t="s">
        <v>44</v>
      </c>
      <c r="D705" s="15" t="s">
        <v>1604</v>
      </c>
      <c r="E705" s="16" t="s">
        <v>78</v>
      </c>
      <c r="F705" s="20">
        <v>21.56</v>
      </c>
      <c r="G705" s="18">
        <v>481.77</v>
      </c>
      <c r="H705" s="18">
        <v>608.17999999999995</v>
      </c>
      <c r="I705" s="18">
        <v>13112.36</v>
      </c>
      <c r="J705" s="19">
        <v>8.1431934546818008E-3</v>
      </c>
    </row>
    <row r="706" spans="1:10" ht="65.099999999999994" customHeight="1">
      <c r="A706" s="14" t="s">
        <v>1605</v>
      </c>
      <c r="B706" s="15" t="s">
        <v>1606</v>
      </c>
      <c r="C706" s="15" t="s">
        <v>44</v>
      </c>
      <c r="D706" s="15" t="s">
        <v>1607</v>
      </c>
      <c r="E706" s="16" t="s">
        <v>78</v>
      </c>
      <c r="F706" s="20">
        <v>3.6</v>
      </c>
      <c r="G706" s="18">
        <v>623.66999999999996</v>
      </c>
      <c r="H706" s="18">
        <v>787.32</v>
      </c>
      <c r="I706" s="18">
        <v>2834.35</v>
      </c>
      <c r="J706" s="19">
        <v>1.7602216815491157E-3</v>
      </c>
    </row>
    <row r="707" spans="1:10" ht="26.1" customHeight="1">
      <c r="A707" s="14" t="s">
        <v>1608</v>
      </c>
      <c r="B707" s="15" t="s">
        <v>1609</v>
      </c>
      <c r="C707" s="15" t="s">
        <v>18</v>
      </c>
      <c r="D707" s="15" t="s">
        <v>1610</v>
      </c>
      <c r="E707" s="16" t="s">
        <v>78</v>
      </c>
      <c r="F707" s="20">
        <v>5.4</v>
      </c>
      <c r="G707" s="18">
        <v>5.1100000000000003</v>
      </c>
      <c r="H707" s="18">
        <v>6.45</v>
      </c>
      <c r="I707" s="18">
        <v>34.83</v>
      </c>
      <c r="J707" s="19">
        <v>2.1630540042110431E-5</v>
      </c>
    </row>
    <row r="708" spans="1:10" ht="39" customHeight="1">
      <c r="A708" s="14" t="s">
        <v>1611</v>
      </c>
      <c r="B708" s="15" t="s">
        <v>1612</v>
      </c>
      <c r="C708" s="15" t="s">
        <v>18</v>
      </c>
      <c r="D708" s="15" t="s">
        <v>1613</v>
      </c>
      <c r="E708" s="16" t="s">
        <v>78</v>
      </c>
      <c r="F708" s="20">
        <v>25.16</v>
      </c>
      <c r="G708" s="18">
        <v>37.24</v>
      </c>
      <c r="H708" s="18">
        <v>47.01</v>
      </c>
      <c r="I708" s="18">
        <v>1182.77</v>
      </c>
      <c r="J708" s="19">
        <v>7.34537865219838E-4</v>
      </c>
    </row>
    <row r="709" spans="1:10" ht="24" customHeight="1">
      <c r="A709" s="7" t="s">
        <v>1614</v>
      </c>
      <c r="B709" s="8" t="s">
        <v>11</v>
      </c>
      <c r="C709" s="8"/>
      <c r="D709" s="8" t="s">
        <v>1615</v>
      </c>
      <c r="E709" s="9"/>
      <c r="F709" s="10">
        <v>1</v>
      </c>
      <c r="G709" s="11" t="s">
        <v>13</v>
      </c>
      <c r="H709" s="12">
        <v>20376.22</v>
      </c>
      <c r="I709" s="12">
        <v>20376.22</v>
      </c>
      <c r="J709" s="13">
        <v>1.2654282015987695E-2</v>
      </c>
    </row>
    <row r="710" spans="1:10" ht="24" customHeight="1">
      <c r="A710" s="7" t="s">
        <v>1616</v>
      </c>
      <c r="B710" s="8" t="s">
        <v>11</v>
      </c>
      <c r="C710" s="8"/>
      <c r="D710" s="8" t="s">
        <v>1615</v>
      </c>
      <c r="E710" s="9"/>
      <c r="F710" s="10">
        <v>1</v>
      </c>
      <c r="G710" s="11" t="s">
        <v>13</v>
      </c>
      <c r="H710" s="12">
        <v>20376.22</v>
      </c>
      <c r="I710" s="12">
        <v>20376.22</v>
      </c>
      <c r="J710" s="13">
        <v>1.2654282015987695E-2</v>
      </c>
    </row>
    <row r="711" spans="1:10" ht="24" customHeight="1">
      <c r="A711" s="7" t="s">
        <v>1617</v>
      </c>
      <c r="B711" s="8" t="s">
        <v>11</v>
      </c>
      <c r="C711" s="8"/>
      <c r="D711" s="8" t="s">
        <v>1615</v>
      </c>
      <c r="E711" s="9"/>
      <c r="F711" s="10">
        <v>1</v>
      </c>
      <c r="G711" s="11" t="s">
        <v>13</v>
      </c>
      <c r="H711" s="12">
        <v>20376.22</v>
      </c>
      <c r="I711" s="12">
        <v>20376.22</v>
      </c>
      <c r="J711" s="13">
        <v>1.2654282015987695E-2</v>
      </c>
    </row>
    <row r="712" spans="1:10" ht="26.1" customHeight="1">
      <c r="A712" s="14" t="s">
        <v>1618</v>
      </c>
      <c r="B712" s="15" t="s">
        <v>1619</v>
      </c>
      <c r="C712" s="15" t="s">
        <v>18</v>
      </c>
      <c r="D712" s="15" t="s">
        <v>1620</v>
      </c>
      <c r="E712" s="16" t="s">
        <v>28</v>
      </c>
      <c r="F712" s="20">
        <v>3</v>
      </c>
      <c r="G712" s="18">
        <v>104.87</v>
      </c>
      <c r="H712" s="18">
        <v>132.38</v>
      </c>
      <c r="I712" s="18">
        <v>397.14</v>
      </c>
      <c r="J712" s="19">
        <v>2.4663659696594136E-4</v>
      </c>
    </row>
    <row r="713" spans="1:10" ht="26.1" customHeight="1">
      <c r="A713" s="14" t="s">
        <v>1621</v>
      </c>
      <c r="B713" s="15" t="s">
        <v>1622</v>
      </c>
      <c r="C713" s="15" t="s">
        <v>18</v>
      </c>
      <c r="D713" s="15" t="s">
        <v>1623</v>
      </c>
      <c r="E713" s="16" t="s">
        <v>28</v>
      </c>
      <c r="F713" s="20">
        <v>2</v>
      </c>
      <c r="G713" s="18">
        <v>104.87</v>
      </c>
      <c r="H713" s="18">
        <v>132.38</v>
      </c>
      <c r="I713" s="18">
        <v>264.76</v>
      </c>
      <c r="J713" s="19">
        <v>1.6442439797729422E-4</v>
      </c>
    </row>
    <row r="714" spans="1:10" ht="51.95" customHeight="1">
      <c r="A714" s="14" t="s">
        <v>1624</v>
      </c>
      <c r="B714" s="15" t="s">
        <v>1625</v>
      </c>
      <c r="C714" s="15" t="s">
        <v>18</v>
      </c>
      <c r="D714" s="15" t="s">
        <v>1626</v>
      </c>
      <c r="E714" s="16" t="s">
        <v>78</v>
      </c>
      <c r="F714" s="20">
        <v>62</v>
      </c>
      <c r="G714" s="18">
        <v>89.44</v>
      </c>
      <c r="H714" s="18">
        <v>112.9</v>
      </c>
      <c r="I714" s="18">
        <v>6999.8</v>
      </c>
      <c r="J714" s="19">
        <v>4.3470988856378007E-3</v>
      </c>
    </row>
    <row r="715" spans="1:10" ht="26.1" customHeight="1">
      <c r="A715" s="14" t="s">
        <v>1627</v>
      </c>
      <c r="B715" s="15" t="s">
        <v>1628</v>
      </c>
      <c r="C715" s="15" t="s">
        <v>18</v>
      </c>
      <c r="D715" s="15" t="s">
        <v>1629</v>
      </c>
      <c r="E715" s="16" t="s">
        <v>28</v>
      </c>
      <c r="F715" s="20">
        <v>2</v>
      </c>
      <c r="G715" s="18">
        <v>360.27</v>
      </c>
      <c r="H715" s="18">
        <v>454.8</v>
      </c>
      <c r="I715" s="18">
        <v>909.6</v>
      </c>
      <c r="J715" s="19">
        <v>5.6489058921342661E-4</v>
      </c>
    </row>
    <row r="716" spans="1:10" ht="26.1" customHeight="1">
      <c r="A716" s="14" t="s">
        <v>1630</v>
      </c>
      <c r="B716" s="15" t="s">
        <v>1631</v>
      </c>
      <c r="C716" s="15" t="s">
        <v>18</v>
      </c>
      <c r="D716" s="15" t="s">
        <v>1632</v>
      </c>
      <c r="E716" s="16" t="s">
        <v>28</v>
      </c>
      <c r="F716" s="20">
        <v>1</v>
      </c>
      <c r="G716" s="18">
        <v>360.27</v>
      </c>
      <c r="H716" s="18">
        <v>454.8</v>
      </c>
      <c r="I716" s="18">
        <v>454.8</v>
      </c>
      <c r="J716" s="19">
        <v>2.824452946067133E-4</v>
      </c>
    </row>
    <row r="717" spans="1:10" ht="26.1" customHeight="1">
      <c r="A717" s="14" t="s">
        <v>1633</v>
      </c>
      <c r="B717" s="15" t="s">
        <v>1634</v>
      </c>
      <c r="C717" s="15" t="s">
        <v>18</v>
      </c>
      <c r="D717" s="15" t="s">
        <v>1635</v>
      </c>
      <c r="E717" s="16" t="s">
        <v>28</v>
      </c>
      <c r="F717" s="20">
        <v>1</v>
      </c>
      <c r="G717" s="18">
        <v>5480.08</v>
      </c>
      <c r="H717" s="18">
        <v>6918.05</v>
      </c>
      <c r="I717" s="18">
        <v>6918.05</v>
      </c>
      <c r="J717" s="19">
        <v>4.2963295302418051E-3</v>
      </c>
    </row>
    <row r="718" spans="1:10" ht="26.1" customHeight="1">
      <c r="A718" s="14" t="s">
        <v>1636</v>
      </c>
      <c r="B718" s="15" t="s">
        <v>1637</v>
      </c>
      <c r="C718" s="15" t="s">
        <v>18</v>
      </c>
      <c r="D718" s="15" t="s">
        <v>1638</v>
      </c>
      <c r="E718" s="16" t="s">
        <v>28</v>
      </c>
      <c r="F718" s="20">
        <v>1</v>
      </c>
      <c r="G718" s="18">
        <v>3510.83</v>
      </c>
      <c r="H718" s="18">
        <v>4432.07</v>
      </c>
      <c r="I718" s="18">
        <v>4432.07</v>
      </c>
      <c r="J718" s="19">
        <v>2.7524567213447139E-3</v>
      </c>
    </row>
    <row r="719" spans="1:10" ht="24" customHeight="1">
      <c r="A719" s="7" t="s">
        <v>1639</v>
      </c>
      <c r="B719" s="8" t="s">
        <v>11</v>
      </c>
      <c r="C719" s="8"/>
      <c r="D719" s="8" t="s">
        <v>1640</v>
      </c>
      <c r="E719" s="9"/>
      <c r="F719" s="10">
        <v>1</v>
      </c>
      <c r="G719" s="11" t="s">
        <v>13</v>
      </c>
      <c r="H719" s="12">
        <v>39571.629999999997</v>
      </c>
      <c r="I719" s="12">
        <v>39571.629999999997</v>
      </c>
      <c r="J719" s="13">
        <v>2.4575243389221315E-2</v>
      </c>
    </row>
    <row r="720" spans="1:10" ht="24" customHeight="1">
      <c r="A720" s="7" t="s">
        <v>1641</v>
      </c>
      <c r="B720" s="8" t="s">
        <v>11</v>
      </c>
      <c r="C720" s="8"/>
      <c r="D720" s="8" t="s">
        <v>1642</v>
      </c>
      <c r="E720" s="9"/>
      <c r="F720" s="10">
        <v>1</v>
      </c>
      <c r="G720" s="11" t="s">
        <v>13</v>
      </c>
      <c r="H720" s="12">
        <v>29476.52</v>
      </c>
      <c r="I720" s="12">
        <v>29476.52</v>
      </c>
      <c r="J720" s="13">
        <v>1.8305858345164197E-2</v>
      </c>
    </row>
    <row r="721" spans="1:10" ht="24" customHeight="1">
      <c r="A721" s="7" t="s">
        <v>1643</v>
      </c>
      <c r="B721" s="8" t="s">
        <v>11</v>
      </c>
      <c r="C721" s="8"/>
      <c r="D721" s="8" t="s">
        <v>1642</v>
      </c>
      <c r="E721" s="9"/>
      <c r="F721" s="10">
        <v>1</v>
      </c>
      <c r="G721" s="11" t="s">
        <v>13</v>
      </c>
      <c r="H721" s="12">
        <v>29476.52</v>
      </c>
      <c r="I721" s="12">
        <v>29476.52</v>
      </c>
      <c r="J721" s="13">
        <v>1.8305858345164197E-2</v>
      </c>
    </row>
    <row r="722" spans="1:10" ht="26.1" customHeight="1">
      <c r="A722" s="14" t="s">
        <v>1644</v>
      </c>
      <c r="B722" s="15" t="s">
        <v>1645</v>
      </c>
      <c r="C722" s="15" t="s">
        <v>44</v>
      </c>
      <c r="D722" s="15" t="s">
        <v>1646</v>
      </c>
      <c r="E722" s="16" t="s">
        <v>71</v>
      </c>
      <c r="F722" s="20">
        <v>440.11</v>
      </c>
      <c r="G722" s="18">
        <v>51.94</v>
      </c>
      <c r="H722" s="18">
        <v>65.56</v>
      </c>
      <c r="I722" s="18">
        <v>28853.61</v>
      </c>
      <c r="J722" s="19">
        <v>1.7919011382843467E-2</v>
      </c>
    </row>
    <row r="723" spans="1:10" ht="26.1" customHeight="1">
      <c r="A723" s="14" t="s">
        <v>1647</v>
      </c>
      <c r="B723" s="15" t="s">
        <v>1648</v>
      </c>
      <c r="C723" s="15" t="s">
        <v>18</v>
      </c>
      <c r="D723" s="15" t="s">
        <v>1649</v>
      </c>
      <c r="E723" s="16" t="s">
        <v>28</v>
      </c>
      <c r="F723" s="20">
        <v>1</v>
      </c>
      <c r="G723" s="18">
        <v>493.44</v>
      </c>
      <c r="H723" s="18">
        <v>622.91</v>
      </c>
      <c r="I723" s="18">
        <v>622.91</v>
      </c>
      <c r="J723" s="19">
        <v>3.8684696232072955E-4</v>
      </c>
    </row>
    <row r="724" spans="1:10" ht="24" customHeight="1">
      <c r="A724" s="7" t="s">
        <v>1650</v>
      </c>
      <c r="B724" s="8" t="s">
        <v>11</v>
      </c>
      <c r="C724" s="8"/>
      <c r="D724" s="8" t="s">
        <v>1651</v>
      </c>
      <c r="E724" s="9"/>
      <c r="F724" s="10">
        <v>1</v>
      </c>
      <c r="G724" s="11" t="s">
        <v>13</v>
      </c>
      <c r="H724" s="12">
        <v>8358.74</v>
      </c>
      <c r="I724" s="12">
        <v>8358.74</v>
      </c>
      <c r="J724" s="13">
        <v>5.1910439354461713E-3</v>
      </c>
    </row>
    <row r="725" spans="1:10" ht="24" customHeight="1">
      <c r="A725" s="7" t="s">
        <v>1652</v>
      </c>
      <c r="B725" s="8" t="s">
        <v>11</v>
      </c>
      <c r="C725" s="8"/>
      <c r="D725" s="8" t="s">
        <v>1651</v>
      </c>
      <c r="E725" s="9"/>
      <c r="F725" s="10">
        <v>1</v>
      </c>
      <c r="G725" s="11" t="s">
        <v>13</v>
      </c>
      <c r="H725" s="12">
        <v>8358.74</v>
      </c>
      <c r="I725" s="12">
        <v>8358.74</v>
      </c>
      <c r="J725" s="13">
        <v>5.1910439354461713E-3</v>
      </c>
    </row>
    <row r="726" spans="1:10" ht="26.1" customHeight="1">
      <c r="A726" s="14" t="s">
        <v>1653</v>
      </c>
      <c r="B726" s="15" t="s">
        <v>1654</v>
      </c>
      <c r="C726" s="15" t="s">
        <v>1246</v>
      </c>
      <c r="D726" s="15" t="s">
        <v>1655</v>
      </c>
      <c r="E726" s="16" t="s">
        <v>71</v>
      </c>
      <c r="F726" s="20">
        <v>204.76</v>
      </c>
      <c r="G726" s="18">
        <v>29.93</v>
      </c>
      <c r="H726" s="18">
        <v>37.78</v>
      </c>
      <c r="I726" s="18">
        <v>7735.83</v>
      </c>
      <c r="J726" s="19">
        <v>4.8041969731254424E-3</v>
      </c>
    </row>
    <row r="727" spans="1:10" ht="26.1" customHeight="1">
      <c r="A727" s="14" t="s">
        <v>1656</v>
      </c>
      <c r="B727" s="15" t="s">
        <v>1648</v>
      </c>
      <c r="C727" s="15" t="s">
        <v>18</v>
      </c>
      <c r="D727" s="15" t="s">
        <v>1649</v>
      </c>
      <c r="E727" s="16" t="s">
        <v>28</v>
      </c>
      <c r="F727" s="20">
        <v>1</v>
      </c>
      <c r="G727" s="18">
        <v>493.44</v>
      </c>
      <c r="H727" s="18">
        <v>622.91</v>
      </c>
      <c r="I727" s="18">
        <v>622.91</v>
      </c>
      <c r="J727" s="19">
        <v>3.8684696232072955E-4</v>
      </c>
    </row>
    <row r="728" spans="1:10" ht="24" customHeight="1">
      <c r="A728" s="7" t="s">
        <v>1657</v>
      </c>
      <c r="B728" s="8" t="s">
        <v>11</v>
      </c>
      <c r="C728" s="8"/>
      <c r="D728" s="8" t="s">
        <v>1658</v>
      </c>
      <c r="E728" s="9"/>
      <c r="F728" s="10">
        <v>1</v>
      </c>
      <c r="G728" s="11" t="s">
        <v>13</v>
      </c>
      <c r="H728" s="12">
        <v>1736.37</v>
      </c>
      <c r="I728" s="12">
        <v>1736.37</v>
      </c>
      <c r="J728" s="13">
        <v>1.0783411086109473E-3</v>
      </c>
    </row>
    <row r="729" spans="1:10" ht="24" customHeight="1">
      <c r="A729" s="7" t="s">
        <v>1659</v>
      </c>
      <c r="B729" s="8" t="s">
        <v>11</v>
      </c>
      <c r="C729" s="8"/>
      <c r="D729" s="8" t="s">
        <v>1658</v>
      </c>
      <c r="E729" s="9"/>
      <c r="F729" s="10">
        <v>1</v>
      </c>
      <c r="G729" s="11" t="s">
        <v>13</v>
      </c>
      <c r="H729" s="12">
        <v>1736.37</v>
      </c>
      <c r="I729" s="12">
        <v>1736.37</v>
      </c>
      <c r="J729" s="13">
        <v>1.0783411086109473E-3</v>
      </c>
    </row>
    <row r="730" spans="1:10" ht="26.1" customHeight="1">
      <c r="A730" s="14" t="s">
        <v>1660</v>
      </c>
      <c r="B730" s="15" t="s">
        <v>1661</v>
      </c>
      <c r="C730" s="15" t="s">
        <v>31</v>
      </c>
      <c r="D730" s="15" t="s">
        <v>1662</v>
      </c>
      <c r="E730" s="16" t="s">
        <v>71</v>
      </c>
      <c r="F730" s="20">
        <v>11.8</v>
      </c>
      <c r="G730" s="18">
        <v>116.57</v>
      </c>
      <c r="H730" s="18">
        <v>147.15</v>
      </c>
      <c r="I730" s="18">
        <v>1736.37</v>
      </c>
      <c r="J730" s="19">
        <v>1.0783411086109473E-3</v>
      </c>
    </row>
    <row r="731" spans="1:10" ht="24" customHeight="1">
      <c r="A731" s="7" t="s">
        <v>1663</v>
      </c>
      <c r="B731" s="8" t="s">
        <v>11</v>
      </c>
      <c r="C731" s="8"/>
      <c r="D731" s="8" t="s">
        <v>1664</v>
      </c>
      <c r="E731" s="9"/>
      <c r="F731" s="10">
        <v>1</v>
      </c>
      <c r="G731" s="11" t="s">
        <v>13</v>
      </c>
      <c r="H731" s="12">
        <v>3262.53</v>
      </c>
      <c r="I731" s="12">
        <v>3262.53</v>
      </c>
      <c r="J731" s="13">
        <v>2.0261351077687784E-3</v>
      </c>
    </row>
    <row r="732" spans="1:10" ht="24" customHeight="1">
      <c r="A732" s="7" t="s">
        <v>1665</v>
      </c>
      <c r="B732" s="8" t="s">
        <v>11</v>
      </c>
      <c r="C732" s="8"/>
      <c r="D732" s="8" t="s">
        <v>1666</v>
      </c>
      <c r="E732" s="9"/>
      <c r="F732" s="10">
        <v>1</v>
      </c>
      <c r="G732" s="11" t="s">
        <v>13</v>
      </c>
      <c r="H732" s="12">
        <v>3262.53</v>
      </c>
      <c r="I732" s="12">
        <v>3262.53</v>
      </c>
      <c r="J732" s="13">
        <v>2.0261351077687784E-3</v>
      </c>
    </row>
    <row r="733" spans="1:10" ht="24" customHeight="1">
      <c r="A733" s="7" t="s">
        <v>1667</v>
      </c>
      <c r="B733" s="8" t="s">
        <v>11</v>
      </c>
      <c r="C733" s="8"/>
      <c r="D733" s="8" t="s">
        <v>1666</v>
      </c>
      <c r="E733" s="9"/>
      <c r="F733" s="10">
        <v>1</v>
      </c>
      <c r="G733" s="11" t="s">
        <v>13</v>
      </c>
      <c r="H733" s="12">
        <v>3262.53</v>
      </c>
      <c r="I733" s="12">
        <v>3262.53</v>
      </c>
      <c r="J733" s="13">
        <v>2.0261351077687784E-3</v>
      </c>
    </row>
    <row r="734" spans="1:10" ht="24" customHeight="1" thickBot="1">
      <c r="A734" s="21" t="s">
        <v>1668</v>
      </c>
      <c r="B734" s="22" t="s">
        <v>1669</v>
      </c>
      <c r="C734" s="22" t="s">
        <v>44</v>
      </c>
      <c r="D734" s="22" t="s">
        <v>1666</v>
      </c>
      <c r="E734" s="23" t="s">
        <v>71</v>
      </c>
      <c r="F734" s="24">
        <v>496.58</v>
      </c>
      <c r="G734" s="25">
        <v>5.21</v>
      </c>
      <c r="H734" s="25">
        <v>6.57</v>
      </c>
      <c r="I734" s="25">
        <v>3262.53</v>
      </c>
      <c r="J734" s="26">
        <v>2.0261351077687784E-3</v>
      </c>
    </row>
    <row r="735" spans="1:10">
      <c r="A735" s="27"/>
      <c r="B735" s="28"/>
      <c r="C735" s="28"/>
      <c r="D735" s="28"/>
      <c r="E735" s="28"/>
      <c r="F735" s="28"/>
      <c r="G735" s="28"/>
      <c r="H735" s="28"/>
      <c r="I735" s="28"/>
      <c r="J735" s="29"/>
    </row>
    <row r="736" spans="1:10">
      <c r="A736" s="234" t="s">
        <v>1670</v>
      </c>
      <c r="B736" s="235"/>
      <c r="C736" s="235"/>
      <c r="D736" s="31" t="s">
        <v>1671</v>
      </c>
      <c r="E736" s="30"/>
      <c r="F736" s="236" t="s">
        <v>1672</v>
      </c>
      <c r="G736" s="235"/>
      <c r="H736" s="237">
        <v>1275737.32</v>
      </c>
      <c r="I736" s="235"/>
      <c r="J736" s="238"/>
    </row>
    <row r="737" spans="1:10">
      <c r="A737" s="234" t="s">
        <v>1673</v>
      </c>
      <c r="B737" s="235"/>
      <c r="C737" s="235"/>
      <c r="D737" s="31" t="s">
        <v>1674</v>
      </c>
      <c r="E737" s="30"/>
      <c r="F737" s="236" t="s">
        <v>1675</v>
      </c>
      <c r="G737" s="235"/>
      <c r="H737" s="237">
        <v>334486</v>
      </c>
      <c r="I737" s="235"/>
      <c r="J737" s="238"/>
    </row>
    <row r="738" spans="1:10">
      <c r="A738" s="234" t="s">
        <v>1676</v>
      </c>
      <c r="B738" s="235"/>
      <c r="C738" s="235"/>
      <c r="D738" s="31" t="s">
        <v>1677</v>
      </c>
      <c r="E738" s="30"/>
      <c r="F738" s="236" t="s">
        <v>1678</v>
      </c>
      <c r="G738" s="235"/>
      <c r="H738" s="237">
        <v>1610223.32</v>
      </c>
      <c r="I738" s="235"/>
      <c r="J738" s="238"/>
    </row>
    <row r="739" spans="1:10" ht="84" customHeight="1">
      <c r="A739" s="32"/>
      <c r="B739" s="33"/>
      <c r="C739" s="33"/>
      <c r="D739" s="33"/>
      <c r="E739" s="33"/>
      <c r="F739" s="33"/>
      <c r="G739" s="33"/>
      <c r="H739" s="33"/>
      <c r="I739" s="33"/>
      <c r="J739" s="34"/>
    </row>
    <row r="740" spans="1:10" ht="69.95" customHeight="1" thickBot="1">
      <c r="A740" s="239" t="s">
        <v>1679</v>
      </c>
      <c r="B740" s="218"/>
      <c r="C740" s="218"/>
      <c r="D740" s="218"/>
      <c r="E740" s="218"/>
      <c r="F740" s="218"/>
      <c r="G740" s="218"/>
      <c r="H740" s="218"/>
      <c r="I740" s="218"/>
      <c r="J740" s="219"/>
    </row>
  </sheetData>
  <mergeCells count="21">
    <mergeCell ref="A738:C738"/>
    <mergeCell ref="F738:G738"/>
    <mergeCell ref="H738:J738"/>
    <mergeCell ref="A740:J740"/>
    <mergeCell ref="G5:J5"/>
    <mergeCell ref="G6:G7"/>
    <mergeCell ref="H6:H7"/>
    <mergeCell ref="A736:C736"/>
    <mergeCell ref="F736:G736"/>
    <mergeCell ref="H736:J736"/>
    <mergeCell ref="A737:C737"/>
    <mergeCell ref="F737:G737"/>
    <mergeCell ref="H737:J737"/>
    <mergeCell ref="A2:J2"/>
    <mergeCell ref="G3:J3"/>
    <mergeCell ref="G4:J4"/>
    <mergeCell ref="A6:F7"/>
    <mergeCell ref="A1:J1"/>
    <mergeCell ref="A3:F3"/>
    <mergeCell ref="A4:F4"/>
    <mergeCell ref="A5:F5"/>
  </mergeCells>
  <pageMargins left="0.51181102362204722" right="0.51181102362204722" top="0.78740157480314965" bottom="0.39370078740157483" header="0.11811023622047245" footer="0.11811023622047245"/>
  <pageSetup paperSize="9" scale="45" fitToHeight="0" orientation="portrait" r:id="rId1"/>
  <headerFooter>
    <oddHeader>&amp;C&amp;G</oddHeader>
    <oddFooter>Página &amp;P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2841B-4D6B-41E6-888C-DE9E54804C45}">
  <sheetPr>
    <pageSetUpPr fitToPage="1"/>
  </sheetPr>
  <dimension ref="A1:R52"/>
  <sheetViews>
    <sheetView showGridLines="0" showZeros="0" view="pageBreakPreview" topLeftCell="A6" zoomScale="75" zoomScaleNormal="75" zoomScaleSheetLayoutView="75" workbookViewId="0">
      <selection activeCell="D47" sqref="D47"/>
    </sheetView>
  </sheetViews>
  <sheetFormatPr defaultColWidth="8" defaultRowHeight="12.75"/>
  <cols>
    <col min="1" max="1" width="10.625" style="35" customWidth="1"/>
    <col min="2" max="2" width="9.125" style="35" customWidth="1"/>
    <col min="3" max="3" width="59.5" style="35" customWidth="1"/>
    <col min="4" max="4" width="12.5" style="76" customWidth="1"/>
    <col min="5" max="5" width="14.5" style="76" customWidth="1"/>
    <col min="6" max="6" width="12.5" style="35" bestFit="1" customWidth="1"/>
    <col min="7" max="8" width="13.125" style="35" bestFit="1" customWidth="1"/>
    <col min="9" max="9" width="13.625" style="35" bestFit="1" customWidth="1"/>
    <col min="10" max="10" width="13.125" style="35" bestFit="1" customWidth="1"/>
    <col min="11" max="11" width="12.75" style="35" bestFit="1" customWidth="1"/>
    <col min="12" max="12" width="13.125" style="35" bestFit="1" customWidth="1"/>
    <col min="13" max="13" width="13.625" style="35" bestFit="1" customWidth="1"/>
    <col min="14" max="14" width="14.25" style="35" bestFit="1" customWidth="1"/>
    <col min="15" max="16" width="13.625" style="35" bestFit="1" customWidth="1"/>
    <col min="17" max="17" width="13.125" style="35" bestFit="1" customWidth="1"/>
    <col min="18" max="18" width="13.625" style="35" bestFit="1" customWidth="1"/>
    <col min="19" max="16384" width="8" style="35"/>
  </cols>
  <sheetData>
    <row r="1" spans="1:17" ht="18" customHeight="1" thickBot="1">
      <c r="A1" s="255" t="s">
        <v>1696</v>
      </c>
      <c r="B1" s="256"/>
      <c r="C1" s="256"/>
      <c r="D1" s="256"/>
      <c r="E1" s="256"/>
      <c r="F1" s="256"/>
      <c r="G1" s="256"/>
      <c r="H1" s="256"/>
      <c r="I1" s="256"/>
      <c r="J1" s="256"/>
      <c r="K1" s="256"/>
      <c r="L1" s="256"/>
      <c r="M1" s="256"/>
      <c r="N1" s="256"/>
      <c r="O1" s="256"/>
      <c r="P1" s="256"/>
      <c r="Q1" s="257"/>
    </row>
    <row r="2" spans="1:17" ht="18" customHeight="1" thickBot="1">
      <c r="A2" s="258" t="s">
        <v>1697</v>
      </c>
      <c r="B2" s="259"/>
      <c r="C2" s="260"/>
      <c r="D2" s="261" t="s">
        <v>1698</v>
      </c>
      <c r="E2" s="262"/>
      <c r="F2" s="262"/>
      <c r="G2" s="262"/>
      <c r="H2" s="262"/>
      <c r="I2" s="262"/>
      <c r="J2" s="262"/>
      <c r="K2" s="262"/>
      <c r="L2" s="262"/>
      <c r="M2" s="262"/>
      <c r="N2" s="263"/>
      <c r="O2" s="264" t="s">
        <v>1684</v>
      </c>
      <c r="P2" s="264"/>
      <c r="Q2" s="264"/>
    </row>
    <row r="3" spans="1:17" ht="18" customHeight="1" thickBot="1">
      <c r="A3" s="265" t="s">
        <v>1683</v>
      </c>
      <c r="B3" s="266"/>
      <c r="C3" s="267"/>
      <c r="D3" s="261" t="s">
        <v>1685</v>
      </c>
      <c r="E3" s="262"/>
      <c r="F3" s="262"/>
      <c r="G3" s="262"/>
      <c r="H3" s="262"/>
      <c r="I3" s="262"/>
      <c r="J3" s="262"/>
      <c r="K3" s="262"/>
      <c r="L3" s="262"/>
      <c r="M3" s="262"/>
      <c r="N3" s="263"/>
      <c r="O3" s="265" t="s">
        <v>1699</v>
      </c>
      <c r="P3" s="266"/>
      <c r="Q3" s="267"/>
    </row>
    <row r="4" spans="1:17" ht="36" customHeight="1">
      <c r="A4" s="36" t="s">
        <v>1693</v>
      </c>
      <c r="B4" s="36" t="s">
        <v>1694</v>
      </c>
      <c r="C4" s="36" t="s">
        <v>1700</v>
      </c>
      <c r="D4" s="37" t="s">
        <v>1701</v>
      </c>
      <c r="E4" s="37" t="s">
        <v>1702</v>
      </c>
      <c r="F4" s="36" t="s">
        <v>1703</v>
      </c>
      <c r="G4" s="36" t="s">
        <v>1704</v>
      </c>
      <c r="H4" s="36" t="s">
        <v>1705</v>
      </c>
      <c r="I4" s="36" t="s">
        <v>1706</v>
      </c>
      <c r="J4" s="36" t="s">
        <v>1707</v>
      </c>
      <c r="K4" s="36" t="s">
        <v>1708</v>
      </c>
      <c r="L4" s="36" t="s">
        <v>1709</v>
      </c>
      <c r="M4" s="36" t="s">
        <v>1710</v>
      </c>
      <c r="N4" s="36" t="s">
        <v>1711</v>
      </c>
      <c r="O4" s="36" t="s">
        <v>1712</v>
      </c>
      <c r="P4" s="36" t="s">
        <v>1713</v>
      </c>
      <c r="Q4" s="36" t="s">
        <v>1714</v>
      </c>
    </row>
    <row r="5" spans="1:17" ht="14.25" customHeight="1">
      <c r="A5" s="245">
        <v>1</v>
      </c>
      <c r="B5" s="245"/>
      <c r="C5" s="245" t="str">
        <f>VLOOKUP($A5,'[1]Planilha Orcamentaria'!$A$10:$H$752,3,FALSE)</f>
        <v>MOBILIZAÇÃO E DESMOBILIZAÇÃO</v>
      </c>
      <c r="D5" s="38" t="s">
        <v>1715</v>
      </c>
      <c r="E5" s="39">
        <f>SUM(F5:Q5)</f>
        <v>1</v>
      </c>
      <c r="F5" s="40">
        <v>0.5</v>
      </c>
      <c r="G5" s="40"/>
      <c r="H5" s="40"/>
      <c r="I5" s="41"/>
      <c r="J5" s="42"/>
      <c r="K5" s="42"/>
      <c r="L5" s="40"/>
      <c r="M5" s="40"/>
      <c r="N5" s="40"/>
      <c r="O5" s="41"/>
      <c r="P5" s="42"/>
      <c r="Q5" s="42">
        <v>0.5</v>
      </c>
    </row>
    <row r="6" spans="1:17" ht="14.25" customHeight="1">
      <c r="A6" s="246"/>
      <c r="B6" s="246"/>
      <c r="C6" s="246"/>
      <c r="D6" s="43" t="s">
        <v>1716</v>
      </c>
      <c r="E6" s="44">
        <f>'Orçamento Sintético'!I9</f>
        <v>4817.4399999999996</v>
      </c>
      <c r="F6" s="45">
        <f>F5*$E6</f>
        <v>2408.7199999999998</v>
      </c>
      <c r="G6" s="45">
        <f t="shared" ref="G6:Q6" si="0">G5*$E6</f>
        <v>0</v>
      </c>
      <c r="H6" s="45">
        <f t="shared" si="0"/>
        <v>0</v>
      </c>
      <c r="I6" s="45">
        <f t="shared" si="0"/>
        <v>0</v>
      </c>
      <c r="J6" s="45">
        <f t="shared" si="0"/>
        <v>0</v>
      </c>
      <c r="K6" s="45">
        <f t="shared" si="0"/>
        <v>0</v>
      </c>
      <c r="L6" s="45">
        <f t="shared" si="0"/>
        <v>0</v>
      </c>
      <c r="M6" s="45">
        <f t="shared" si="0"/>
        <v>0</v>
      </c>
      <c r="N6" s="45">
        <f t="shared" si="0"/>
        <v>0</v>
      </c>
      <c r="O6" s="45">
        <f t="shared" si="0"/>
        <v>0</v>
      </c>
      <c r="P6" s="45">
        <f t="shared" si="0"/>
        <v>0</v>
      </c>
      <c r="Q6" s="45">
        <f t="shared" si="0"/>
        <v>2408.7199999999998</v>
      </c>
    </row>
    <row r="7" spans="1:17" ht="14.25" customHeight="1">
      <c r="A7" s="245">
        <v>2</v>
      </c>
      <c r="B7" s="245"/>
      <c r="C7" s="245" t="str">
        <f>VLOOKUP(A7,'[1]Planilha Orcamentaria'!$A$10:$H$752,3,FALSE)</f>
        <v xml:space="preserve">ADMINISTRAÇÃO LOCAL </v>
      </c>
      <c r="D7" s="38" t="s">
        <v>1715</v>
      </c>
      <c r="E7" s="39">
        <f>SUM(F7:Q7)</f>
        <v>1</v>
      </c>
      <c r="F7" s="40">
        <v>4.4395540764695811E-2</v>
      </c>
      <c r="G7" s="40">
        <v>6.7943104679806868E-2</v>
      </c>
      <c r="H7" s="40">
        <v>6.7943104679806868E-2</v>
      </c>
      <c r="I7" s="41">
        <v>9.108704968249072E-2</v>
      </c>
      <c r="J7" s="42">
        <v>9.1952142581541191E-2</v>
      </c>
      <c r="K7" s="42">
        <v>9.2485237786349664E-2</v>
      </c>
      <c r="L7" s="40">
        <v>9.244407769848495E-2</v>
      </c>
      <c r="M7" s="40">
        <v>9.2778473240259507E-2</v>
      </c>
      <c r="N7" s="40">
        <v>9.0890440953581786E-2</v>
      </c>
      <c r="O7" s="41">
        <v>9.2546463088212641E-2</v>
      </c>
      <c r="P7" s="42">
        <v>9.1350681607522771E-2</v>
      </c>
      <c r="Q7" s="42">
        <v>8.4183683237247203E-2</v>
      </c>
    </row>
    <row r="8" spans="1:17" ht="14.25" customHeight="1">
      <c r="A8" s="246"/>
      <c r="B8" s="246"/>
      <c r="C8" s="246"/>
      <c r="D8" s="43" t="s">
        <v>1716</v>
      </c>
      <c r="E8" s="44">
        <f>'Orçamento Sintético'!I13</f>
        <v>59450.64</v>
      </c>
      <c r="F8" s="45">
        <f>F7*$E8</f>
        <v>2639.3433116072551</v>
      </c>
      <c r="G8" s="45">
        <f t="shared" ref="G8:Q8" si="1">G7*$E8</f>
        <v>4039.2610568015134</v>
      </c>
      <c r="H8" s="45">
        <f t="shared" si="1"/>
        <v>4039.2610568015134</v>
      </c>
      <c r="I8" s="45">
        <f t="shared" si="1"/>
        <v>5415.1833993358705</v>
      </c>
      <c r="J8" s="45">
        <f t="shared" si="1"/>
        <v>5466.6137258438757</v>
      </c>
      <c r="K8" s="45">
        <f t="shared" si="1"/>
        <v>5498.3065769506711</v>
      </c>
      <c r="L8" s="45">
        <f t="shared" si="1"/>
        <v>5495.8595833846575</v>
      </c>
      <c r="M8" s="45">
        <f t="shared" si="1"/>
        <v>5515.7396123563012</v>
      </c>
      <c r="N8" s="45">
        <f t="shared" si="1"/>
        <v>5403.4948845726476</v>
      </c>
      <c r="O8" s="45">
        <f t="shared" si="1"/>
        <v>5501.9464603306178</v>
      </c>
      <c r="P8" s="45">
        <f t="shared" si="1"/>
        <v>5430.8564860034576</v>
      </c>
      <c r="Q8" s="45">
        <f t="shared" si="1"/>
        <v>5004.7738460116179</v>
      </c>
    </row>
    <row r="9" spans="1:17" ht="14.25" customHeight="1">
      <c r="A9" s="245">
        <v>3</v>
      </c>
      <c r="B9" s="245"/>
      <c r="C9" s="245" t="str">
        <f>VLOOKUP(A9,'[1]Planilha Orcamentaria'!$A$10:$H$752,3,FALSE)</f>
        <v>SERVIÇOS INICIAIS</v>
      </c>
      <c r="D9" s="38" t="s">
        <v>1715</v>
      </c>
      <c r="E9" s="39">
        <f>SUM(F9:Q9)</f>
        <v>1</v>
      </c>
      <c r="F9" s="40">
        <v>1</v>
      </c>
      <c r="G9" s="40"/>
      <c r="H9" s="40"/>
      <c r="I9" s="41"/>
      <c r="J9" s="42"/>
      <c r="K9" s="42"/>
      <c r="L9" s="40"/>
      <c r="M9" s="40"/>
      <c r="N9" s="40"/>
      <c r="O9" s="41"/>
      <c r="P9" s="42"/>
      <c r="Q9" s="42"/>
    </row>
    <row r="10" spans="1:17" ht="14.25" customHeight="1">
      <c r="A10" s="246"/>
      <c r="B10" s="246"/>
      <c r="C10" s="246"/>
      <c r="D10" s="43" t="s">
        <v>1716</v>
      </c>
      <c r="E10" s="44">
        <f>'Orçamento Sintético'!I19</f>
        <v>58044.67</v>
      </c>
      <c r="F10" s="45">
        <f>F9*$E10</f>
        <v>58044.67</v>
      </c>
      <c r="G10" s="45">
        <f t="shared" ref="G10:Q10" si="2">G9*$E10</f>
        <v>0</v>
      </c>
      <c r="H10" s="45">
        <f t="shared" si="2"/>
        <v>0</v>
      </c>
      <c r="I10" s="45">
        <f t="shared" si="2"/>
        <v>0</v>
      </c>
      <c r="J10" s="45">
        <f t="shared" si="2"/>
        <v>0</v>
      </c>
      <c r="K10" s="45">
        <f t="shared" si="2"/>
        <v>0</v>
      </c>
      <c r="L10" s="45">
        <f t="shared" si="2"/>
        <v>0</v>
      </c>
      <c r="M10" s="45">
        <f t="shared" si="2"/>
        <v>0</v>
      </c>
      <c r="N10" s="45">
        <f t="shared" si="2"/>
        <v>0</v>
      </c>
      <c r="O10" s="45">
        <f t="shared" si="2"/>
        <v>0</v>
      </c>
      <c r="P10" s="45">
        <f t="shared" si="2"/>
        <v>0</v>
      </c>
      <c r="Q10" s="45">
        <f t="shared" si="2"/>
        <v>0</v>
      </c>
    </row>
    <row r="11" spans="1:17" ht="14.25" customHeight="1">
      <c r="A11" s="245">
        <v>4</v>
      </c>
      <c r="B11" s="245"/>
      <c r="C11" s="245" t="str">
        <f>VLOOKUP(A11,'[1]Planilha Orcamentaria'!$A$10:$H$752,3,FALSE)</f>
        <v>TERRAPLENAGEM</v>
      </c>
      <c r="D11" s="38" t="s">
        <v>1715</v>
      </c>
      <c r="E11" s="39">
        <f>SUM(F11:Q11)</f>
        <v>1</v>
      </c>
      <c r="F11" s="40">
        <v>1</v>
      </c>
      <c r="G11" s="40"/>
      <c r="H11" s="40"/>
      <c r="I11" s="41"/>
      <c r="J11" s="42"/>
      <c r="K11" s="42"/>
      <c r="L11" s="40"/>
      <c r="M11" s="40"/>
      <c r="N11" s="40"/>
      <c r="O11" s="41"/>
      <c r="P11" s="42"/>
      <c r="Q11" s="42"/>
    </row>
    <row r="12" spans="1:17" ht="14.25" customHeight="1">
      <c r="A12" s="246"/>
      <c r="B12" s="246"/>
      <c r="C12" s="246"/>
      <c r="D12" s="43" t="s">
        <v>1716</v>
      </c>
      <c r="E12" s="44">
        <f>'Orçamento Sintético'!I39</f>
        <v>10150.709999999999</v>
      </c>
      <c r="F12" s="45">
        <f>F11*$E12</f>
        <v>10150.709999999999</v>
      </c>
      <c r="G12" s="45">
        <f t="shared" ref="G12:Q12" si="3">G11*$E12</f>
        <v>0</v>
      </c>
      <c r="H12" s="45">
        <f t="shared" si="3"/>
        <v>0</v>
      </c>
      <c r="I12" s="45">
        <f t="shared" si="3"/>
        <v>0</v>
      </c>
      <c r="J12" s="45">
        <f t="shared" si="3"/>
        <v>0</v>
      </c>
      <c r="K12" s="45">
        <f t="shared" si="3"/>
        <v>0</v>
      </c>
      <c r="L12" s="45">
        <f t="shared" si="3"/>
        <v>0</v>
      </c>
      <c r="M12" s="45">
        <f t="shared" si="3"/>
        <v>0</v>
      </c>
      <c r="N12" s="45">
        <f t="shared" si="3"/>
        <v>0</v>
      </c>
      <c r="O12" s="45">
        <f t="shared" si="3"/>
        <v>0</v>
      </c>
      <c r="P12" s="45">
        <f t="shared" si="3"/>
        <v>0</v>
      </c>
      <c r="Q12" s="45">
        <f t="shared" si="3"/>
        <v>0</v>
      </c>
    </row>
    <row r="13" spans="1:17" ht="14.25" customHeight="1">
      <c r="A13" s="245">
        <v>5</v>
      </c>
      <c r="B13" s="245"/>
      <c r="C13" s="245" t="str">
        <f>VLOOKUP(A13,'[1]Planilha Orcamentaria'!$A$10:$H$752,3,FALSE)</f>
        <v>ESTRUTURA DE CONCRETO</v>
      </c>
      <c r="D13" s="38" t="s">
        <v>1715</v>
      </c>
      <c r="E13" s="39">
        <f>SUM(F13:Q13)</f>
        <v>1</v>
      </c>
      <c r="F13" s="40"/>
      <c r="G13" s="40">
        <v>0.35</v>
      </c>
      <c r="H13" s="40">
        <v>0.35</v>
      </c>
      <c r="I13" s="41">
        <v>0.3</v>
      </c>
      <c r="J13" s="42"/>
      <c r="K13" s="42"/>
      <c r="L13" s="40"/>
      <c r="M13" s="40"/>
      <c r="N13" s="40"/>
      <c r="O13" s="41"/>
      <c r="P13" s="42"/>
      <c r="Q13" s="42"/>
    </row>
    <row r="14" spans="1:17" ht="14.25" customHeight="1">
      <c r="A14" s="246"/>
      <c r="B14" s="246"/>
      <c r="C14" s="246"/>
      <c r="D14" s="43" t="s">
        <v>1716</v>
      </c>
      <c r="E14" s="44">
        <f>'Orçamento Sintético'!I48</f>
        <v>294270.39</v>
      </c>
      <c r="F14" s="45">
        <f>F13*$E14</f>
        <v>0</v>
      </c>
      <c r="G14" s="45">
        <f t="shared" ref="G14:Q14" si="4">G13*$E14</f>
        <v>102994.63649999999</v>
      </c>
      <c r="H14" s="45">
        <f t="shared" si="4"/>
        <v>102994.63649999999</v>
      </c>
      <c r="I14" s="45">
        <f t="shared" si="4"/>
        <v>88281.116999999998</v>
      </c>
      <c r="J14" s="45">
        <f t="shared" si="4"/>
        <v>0</v>
      </c>
      <c r="K14" s="45">
        <f t="shared" si="4"/>
        <v>0</v>
      </c>
      <c r="L14" s="45">
        <f t="shared" si="4"/>
        <v>0</v>
      </c>
      <c r="M14" s="45">
        <f t="shared" si="4"/>
        <v>0</v>
      </c>
      <c r="N14" s="45">
        <f t="shared" si="4"/>
        <v>0</v>
      </c>
      <c r="O14" s="45">
        <f t="shared" si="4"/>
        <v>0</v>
      </c>
      <c r="P14" s="45">
        <f t="shared" si="4"/>
        <v>0</v>
      </c>
      <c r="Q14" s="45">
        <f t="shared" si="4"/>
        <v>0</v>
      </c>
    </row>
    <row r="15" spans="1:17" ht="14.25" customHeight="1">
      <c r="A15" s="245">
        <v>6</v>
      </c>
      <c r="B15" s="246"/>
      <c r="C15" s="245" t="str">
        <f>VLOOKUP(A15,'[1]Planilha Orcamentaria'!$A$10:$H$752,3,FALSE)</f>
        <v>ESTRUTURA METÁLICA</v>
      </c>
      <c r="D15" s="43" t="s">
        <v>1715</v>
      </c>
      <c r="E15" s="39">
        <f>SUM(F15:Q15)</f>
        <v>1</v>
      </c>
      <c r="F15" s="40"/>
      <c r="G15" s="40"/>
      <c r="H15" s="40"/>
      <c r="I15" s="41"/>
      <c r="J15" s="42"/>
      <c r="K15" s="42"/>
      <c r="L15" s="40">
        <v>0.5</v>
      </c>
      <c r="M15" s="40">
        <v>0.5</v>
      </c>
      <c r="N15" s="40"/>
      <c r="O15" s="41"/>
      <c r="P15" s="42"/>
      <c r="Q15" s="42"/>
    </row>
    <row r="16" spans="1:17" ht="14.25" customHeight="1">
      <c r="A16" s="246"/>
      <c r="B16" s="246"/>
      <c r="C16" s="246"/>
      <c r="D16" s="43" t="s">
        <v>1716</v>
      </c>
      <c r="E16" s="44">
        <f>'Orçamento Sintético'!I136</f>
        <v>94379.51</v>
      </c>
      <c r="F16" s="45">
        <f>F15*$E16</f>
        <v>0</v>
      </c>
      <c r="G16" s="45">
        <f t="shared" ref="G16:Q16" si="5">G15*$E16</f>
        <v>0</v>
      </c>
      <c r="H16" s="45">
        <f t="shared" si="5"/>
        <v>0</v>
      </c>
      <c r="I16" s="45">
        <f t="shared" si="5"/>
        <v>0</v>
      </c>
      <c r="J16" s="45">
        <f t="shared" si="5"/>
        <v>0</v>
      </c>
      <c r="K16" s="45">
        <f t="shared" si="5"/>
        <v>0</v>
      </c>
      <c r="L16" s="45">
        <f t="shared" si="5"/>
        <v>47189.754999999997</v>
      </c>
      <c r="M16" s="45">
        <f t="shared" si="5"/>
        <v>47189.754999999997</v>
      </c>
      <c r="N16" s="45">
        <f t="shared" si="5"/>
        <v>0</v>
      </c>
      <c r="O16" s="45">
        <f t="shared" si="5"/>
        <v>0</v>
      </c>
      <c r="P16" s="45">
        <f t="shared" si="5"/>
        <v>0</v>
      </c>
      <c r="Q16" s="45">
        <f t="shared" si="5"/>
        <v>0</v>
      </c>
    </row>
    <row r="17" spans="1:17" ht="14.25" customHeight="1">
      <c r="A17" s="245">
        <v>7</v>
      </c>
      <c r="B17" s="246"/>
      <c r="C17" s="245" t="str">
        <f>VLOOKUP(A17,'[1]Planilha Orcamentaria'!$A$10:$H$752,3,FALSE)</f>
        <v>ARQUITETURA</v>
      </c>
      <c r="D17" s="43" t="s">
        <v>1715</v>
      </c>
      <c r="E17" s="39">
        <f>SUM(F17:Q17)</f>
        <v>0.99999999999999989</v>
      </c>
      <c r="F17" s="40"/>
      <c r="G17" s="40"/>
      <c r="H17" s="40"/>
      <c r="I17" s="41">
        <v>0.1</v>
      </c>
      <c r="J17" s="41">
        <v>0.15</v>
      </c>
      <c r="K17" s="41">
        <v>0.15</v>
      </c>
      <c r="L17" s="41">
        <v>0.1</v>
      </c>
      <c r="M17" s="41">
        <v>0.1</v>
      </c>
      <c r="N17" s="41">
        <v>0.1</v>
      </c>
      <c r="O17" s="41">
        <v>0.1</v>
      </c>
      <c r="P17" s="41">
        <v>0.1</v>
      </c>
      <c r="Q17" s="41">
        <v>0.1</v>
      </c>
    </row>
    <row r="18" spans="1:17" ht="14.25" customHeight="1">
      <c r="A18" s="246"/>
      <c r="B18" s="246"/>
      <c r="C18" s="246"/>
      <c r="D18" s="43" t="s">
        <v>1716</v>
      </c>
      <c r="E18" s="44">
        <f>'Orçamento Sintético'!I153</f>
        <v>522989.97</v>
      </c>
      <c r="F18" s="45">
        <f>F17*$E18</f>
        <v>0</v>
      </c>
      <c r="G18" s="45">
        <f t="shared" ref="G18:Q18" si="6">G17*$E18</f>
        <v>0</v>
      </c>
      <c r="H18" s="45">
        <f t="shared" si="6"/>
        <v>0</v>
      </c>
      <c r="I18" s="45">
        <f t="shared" si="6"/>
        <v>52298.997000000003</v>
      </c>
      <c r="J18" s="45">
        <f t="shared" si="6"/>
        <v>78448.49549999999</v>
      </c>
      <c r="K18" s="45">
        <f t="shared" si="6"/>
        <v>78448.49549999999</v>
      </c>
      <c r="L18" s="45">
        <f t="shared" si="6"/>
        <v>52298.997000000003</v>
      </c>
      <c r="M18" s="45">
        <f t="shared" si="6"/>
        <v>52298.997000000003</v>
      </c>
      <c r="N18" s="45">
        <f t="shared" si="6"/>
        <v>52298.997000000003</v>
      </c>
      <c r="O18" s="45">
        <f t="shared" si="6"/>
        <v>52298.997000000003</v>
      </c>
      <c r="P18" s="45">
        <f t="shared" si="6"/>
        <v>52298.997000000003</v>
      </c>
      <c r="Q18" s="45">
        <f t="shared" si="6"/>
        <v>52298.997000000003</v>
      </c>
    </row>
    <row r="19" spans="1:17" ht="14.25" customHeight="1">
      <c r="A19" s="245">
        <v>8</v>
      </c>
      <c r="B19" s="246"/>
      <c r="C19" s="245" t="str">
        <f>VLOOKUP(A19,'[1]Planilha Orcamentaria'!$A$10:$H$752,3,FALSE)</f>
        <v>INSTALAÇÕES HIDROSSANITÁRIAS</v>
      </c>
      <c r="D19" s="43" t="s">
        <v>1715</v>
      </c>
      <c r="E19" s="39">
        <f>SUM(F19:Q19)</f>
        <v>1</v>
      </c>
      <c r="F19" s="40"/>
      <c r="G19" s="40"/>
      <c r="H19" s="40"/>
      <c r="I19" s="41"/>
      <c r="J19" s="42">
        <v>0.5</v>
      </c>
      <c r="K19" s="42"/>
      <c r="L19" s="40">
        <v>0.3</v>
      </c>
      <c r="M19" s="40"/>
      <c r="N19" s="40">
        <v>0.2</v>
      </c>
      <c r="O19" s="41"/>
      <c r="P19" s="42"/>
      <c r="Q19" s="42"/>
    </row>
    <row r="20" spans="1:17" ht="14.25" customHeight="1">
      <c r="A20" s="246"/>
      <c r="B20" s="246"/>
      <c r="C20" s="246"/>
      <c r="D20" s="43" t="s">
        <v>1716</v>
      </c>
      <c r="E20" s="44">
        <f>'Orçamento Sintético'!I278</f>
        <v>54546.39</v>
      </c>
      <c r="F20" s="45">
        <f>F19*$E20</f>
        <v>0</v>
      </c>
      <c r="G20" s="45">
        <f t="shared" ref="G20:Q20" si="7">G19*$E20</f>
        <v>0</v>
      </c>
      <c r="H20" s="45">
        <f t="shared" si="7"/>
        <v>0</v>
      </c>
      <c r="I20" s="45">
        <f t="shared" si="7"/>
        <v>0</v>
      </c>
      <c r="J20" s="45">
        <f t="shared" si="7"/>
        <v>27273.195</v>
      </c>
      <c r="K20" s="45">
        <f t="shared" si="7"/>
        <v>0</v>
      </c>
      <c r="L20" s="45">
        <f t="shared" si="7"/>
        <v>16363.916999999999</v>
      </c>
      <c r="M20" s="45">
        <f t="shared" si="7"/>
        <v>0</v>
      </c>
      <c r="N20" s="45">
        <f t="shared" si="7"/>
        <v>10909.278</v>
      </c>
      <c r="O20" s="45">
        <f t="shared" si="7"/>
        <v>0</v>
      </c>
      <c r="P20" s="45">
        <f t="shared" si="7"/>
        <v>0</v>
      </c>
      <c r="Q20" s="45">
        <f t="shared" si="7"/>
        <v>0</v>
      </c>
    </row>
    <row r="21" spans="1:17" ht="14.25" customHeight="1">
      <c r="A21" s="245">
        <v>9</v>
      </c>
      <c r="B21" s="246"/>
      <c r="C21" s="245" t="str">
        <f>VLOOKUP(A21,'[1]Planilha Orcamentaria'!$A$10:$H$752,3,FALSE)</f>
        <v>DRENAGEM PLUVIAL</v>
      </c>
      <c r="D21" s="43" t="s">
        <v>1715</v>
      </c>
      <c r="E21" s="39">
        <f>SUM(F21:Q21)</f>
        <v>1</v>
      </c>
      <c r="F21" s="40"/>
      <c r="G21" s="40"/>
      <c r="H21" s="40"/>
      <c r="I21" s="41"/>
      <c r="J21" s="42">
        <v>0.2</v>
      </c>
      <c r="K21" s="42">
        <v>0.2</v>
      </c>
      <c r="L21" s="40"/>
      <c r="M21" s="40">
        <v>0.2</v>
      </c>
      <c r="N21" s="40">
        <v>0.4</v>
      </c>
      <c r="O21" s="41"/>
      <c r="P21" s="42"/>
      <c r="Q21" s="42"/>
    </row>
    <row r="22" spans="1:17" ht="14.25" customHeight="1">
      <c r="A22" s="246"/>
      <c r="B22" s="246"/>
      <c r="C22" s="246"/>
      <c r="D22" s="43" t="s">
        <v>1716</v>
      </c>
      <c r="E22" s="44">
        <f>'Orçamento Sintético'!I382</f>
        <v>33547.089999999997</v>
      </c>
      <c r="F22" s="45">
        <f>F21*$E22</f>
        <v>0</v>
      </c>
      <c r="G22" s="45">
        <f t="shared" ref="G22:Q22" si="8">G21*$E22</f>
        <v>0</v>
      </c>
      <c r="H22" s="45">
        <f t="shared" si="8"/>
        <v>0</v>
      </c>
      <c r="I22" s="45">
        <f t="shared" si="8"/>
        <v>0</v>
      </c>
      <c r="J22" s="45">
        <f t="shared" si="8"/>
        <v>6709.4179999999997</v>
      </c>
      <c r="K22" s="45">
        <f t="shared" si="8"/>
        <v>6709.4179999999997</v>
      </c>
      <c r="L22" s="45">
        <f t="shared" si="8"/>
        <v>0</v>
      </c>
      <c r="M22" s="45">
        <f t="shared" si="8"/>
        <v>6709.4179999999997</v>
      </c>
      <c r="N22" s="45">
        <f t="shared" si="8"/>
        <v>13418.835999999999</v>
      </c>
      <c r="O22" s="45">
        <f t="shared" si="8"/>
        <v>0</v>
      </c>
      <c r="P22" s="45">
        <f t="shared" si="8"/>
        <v>0</v>
      </c>
      <c r="Q22" s="45">
        <f t="shared" si="8"/>
        <v>0</v>
      </c>
    </row>
    <row r="23" spans="1:17" ht="14.25" customHeight="1">
      <c r="A23" s="245">
        <v>10</v>
      </c>
      <c r="B23" s="246"/>
      <c r="C23" s="245" t="str">
        <f>VLOOKUP(A23,'[1]Planilha Orcamentaria'!$A$10:$H$752,3,FALSE)</f>
        <v>INSTALAÇÕES ELÉTRICAS</v>
      </c>
      <c r="D23" s="43" t="s">
        <v>1715</v>
      </c>
      <c r="E23" s="39">
        <f>SUM(F23:Q23)</f>
        <v>1</v>
      </c>
      <c r="F23" s="40"/>
      <c r="G23" s="40"/>
      <c r="H23" s="40"/>
      <c r="I23" s="41"/>
      <c r="J23" s="42">
        <v>0.25</v>
      </c>
      <c r="K23" s="42"/>
      <c r="L23" s="40">
        <v>0.25</v>
      </c>
      <c r="M23" s="40">
        <v>0.25</v>
      </c>
      <c r="N23" s="40"/>
      <c r="O23" s="41"/>
      <c r="P23" s="42"/>
      <c r="Q23" s="42">
        <v>0.25</v>
      </c>
    </row>
    <row r="24" spans="1:17" ht="14.25" customHeight="1">
      <c r="A24" s="246"/>
      <c r="B24" s="246"/>
      <c r="C24" s="246"/>
      <c r="D24" s="43" t="s">
        <v>1716</v>
      </c>
      <c r="E24" s="44">
        <f>'Orçamento Sintético'!I420</f>
        <v>118022.27</v>
      </c>
      <c r="F24" s="45">
        <f>F23*$E24</f>
        <v>0</v>
      </c>
      <c r="G24" s="45">
        <f t="shared" ref="G24:Q24" si="9">G23*$E24</f>
        <v>0</v>
      </c>
      <c r="H24" s="45">
        <f t="shared" si="9"/>
        <v>0</v>
      </c>
      <c r="I24" s="45">
        <f t="shared" si="9"/>
        <v>0</v>
      </c>
      <c r="J24" s="45">
        <f t="shared" si="9"/>
        <v>29505.567500000001</v>
      </c>
      <c r="K24" s="45">
        <f t="shared" si="9"/>
        <v>0</v>
      </c>
      <c r="L24" s="45">
        <f t="shared" si="9"/>
        <v>29505.567500000001</v>
      </c>
      <c r="M24" s="45">
        <f t="shared" si="9"/>
        <v>29505.567500000001</v>
      </c>
      <c r="N24" s="45">
        <f t="shared" si="9"/>
        <v>0</v>
      </c>
      <c r="O24" s="45">
        <f t="shared" si="9"/>
        <v>0</v>
      </c>
      <c r="P24" s="45">
        <f t="shared" si="9"/>
        <v>0</v>
      </c>
      <c r="Q24" s="45">
        <f t="shared" si="9"/>
        <v>29505.567500000001</v>
      </c>
    </row>
    <row r="25" spans="1:17" ht="14.25" customHeight="1">
      <c r="A25" s="245">
        <v>11</v>
      </c>
      <c r="B25" s="246"/>
      <c r="C25" s="245" t="str">
        <f>VLOOKUP(A25,'[1]Planilha Orcamentaria'!$A$10:$H$752,3,FALSE)</f>
        <v>CABEAMENTO ESTRUTURADO</v>
      </c>
      <c r="D25" s="43" t="s">
        <v>1715</v>
      </c>
      <c r="E25" s="39">
        <f>SUM(F25:Q25)</f>
        <v>0.99999999999999989</v>
      </c>
      <c r="F25" s="40"/>
      <c r="G25" s="40"/>
      <c r="H25" s="40"/>
      <c r="I25" s="41"/>
      <c r="J25" s="42"/>
      <c r="K25" s="42">
        <v>0.3</v>
      </c>
      <c r="L25" s="40"/>
      <c r="M25" s="40">
        <v>0.35</v>
      </c>
      <c r="N25" s="40"/>
      <c r="O25" s="41"/>
      <c r="P25" s="42">
        <v>0.35</v>
      </c>
      <c r="Q25" s="42"/>
    </row>
    <row r="26" spans="1:17" ht="14.25" customHeight="1">
      <c r="A26" s="246"/>
      <c r="B26" s="246"/>
      <c r="C26" s="246"/>
      <c r="D26" s="43" t="s">
        <v>1716</v>
      </c>
      <c r="E26" s="44">
        <f>'Orçamento Sintético'!I518</f>
        <v>29041.93</v>
      </c>
      <c r="F26" s="45">
        <f>F25*$E26</f>
        <v>0</v>
      </c>
      <c r="G26" s="45">
        <f t="shared" ref="G26:Q26" si="10">G25*$E26</f>
        <v>0</v>
      </c>
      <c r="H26" s="45">
        <f t="shared" si="10"/>
        <v>0</v>
      </c>
      <c r="I26" s="45">
        <f t="shared" si="10"/>
        <v>0</v>
      </c>
      <c r="J26" s="45">
        <f t="shared" si="10"/>
        <v>0</v>
      </c>
      <c r="K26" s="45">
        <f t="shared" si="10"/>
        <v>8712.5789999999997</v>
      </c>
      <c r="L26" s="45">
        <f t="shared" si="10"/>
        <v>0</v>
      </c>
      <c r="M26" s="45">
        <f t="shared" si="10"/>
        <v>10164.675499999999</v>
      </c>
      <c r="N26" s="45">
        <f t="shared" si="10"/>
        <v>0</v>
      </c>
      <c r="O26" s="45">
        <f t="shared" si="10"/>
        <v>0</v>
      </c>
      <c r="P26" s="45">
        <f t="shared" si="10"/>
        <v>10164.675499999999</v>
      </c>
      <c r="Q26" s="45">
        <f t="shared" si="10"/>
        <v>0</v>
      </c>
    </row>
    <row r="27" spans="1:17" ht="14.25" customHeight="1">
      <c r="A27" s="245">
        <v>12</v>
      </c>
      <c r="B27" s="246"/>
      <c r="C27" s="245" t="str">
        <f>VLOOKUP(A27,'[1]Planilha Orcamentaria'!$A$10:$H$752,3,FALSE)</f>
        <v>SISTEMA DE PROTEÇÃO CONTRA DESCARGAS ATMOSFÉRICAS</v>
      </c>
      <c r="D27" s="43" t="s">
        <v>1715</v>
      </c>
      <c r="E27" s="39">
        <f>SUM(F27:Q27)</f>
        <v>1</v>
      </c>
      <c r="F27" s="40"/>
      <c r="G27" s="40">
        <v>0.1</v>
      </c>
      <c r="H27" s="40">
        <v>0.1</v>
      </c>
      <c r="I27" s="41"/>
      <c r="J27" s="42"/>
      <c r="K27" s="42"/>
      <c r="L27" s="40"/>
      <c r="M27" s="40"/>
      <c r="N27" s="40"/>
      <c r="O27" s="41">
        <v>0.8</v>
      </c>
      <c r="P27" s="42"/>
      <c r="Q27" s="42"/>
    </row>
    <row r="28" spans="1:17" ht="14.25" customHeight="1">
      <c r="A28" s="246"/>
      <c r="B28" s="246"/>
      <c r="C28" s="246"/>
      <c r="D28" s="43" t="s">
        <v>1716</v>
      </c>
      <c r="E28" s="44">
        <f>'Orçamento Sintético'!I562</f>
        <v>15572.29</v>
      </c>
      <c r="F28" s="45">
        <f>F27*$E28</f>
        <v>0</v>
      </c>
      <c r="G28" s="45">
        <f t="shared" ref="G28:Q28" si="11">G27*$E28</f>
        <v>1557.2290000000003</v>
      </c>
      <c r="H28" s="45">
        <f t="shared" si="11"/>
        <v>1557.2290000000003</v>
      </c>
      <c r="I28" s="45">
        <f t="shared" si="11"/>
        <v>0</v>
      </c>
      <c r="J28" s="45">
        <f t="shared" si="11"/>
        <v>0</v>
      </c>
      <c r="K28" s="45">
        <f t="shared" si="11"/>
        <v>0</v>
      </c>
      <c r="L28" s="45">
        <f t="shared" si="11"/>
        <v>0</v>
      </c>
      <c r="M28" s="45">
        <f t="shared" si="11"/>
        <v>0</v>
      </c>
      <c r="N28" s="45">
        <f t="shared" si="11"/>
        <v>0</v>
      </c>
      <c r="O28" s="45">
        <f t="shared" si="11"/>
        <v>12457.832000000002</v>
      </c>
      <c r="P28" s="45">
        <f t="shared" si="11"/>
        <v>0</v>
      </c>
      <c r="Q28" s="45">
        <f t="shared" si="11"/>
        <v>0</v>
      </c>
    </row>
    <row r="29" spans="1:17" ht="14.25" customHeight="1">
      <c r="A29" s="245">
        <v>13</v>
      </c>
      <c r="B29" s="246"/>
      <c r="C29" s="245" t="str">
        <f>VLOOKUP(A29,'[1]Planilha Orcamentaria'!$A$10:$H$752,3,FALSE)</f>
        <v>HVAC</v>
      </c>
      <c r="D29" s="43" t="s">
        <v>1715</v>
      </c>
      <c r="E29" s="39">
        <f>SUM(F29:Q29)</f>
        <v>1</v>
      </c>
      <c r="F29" s="40"/>
      <c r="G29" s="40"/>
      <c r="H29" s="40"/>
      <c r="I29" s="41"/>
      <c r="J29" s="42"/>
      <c r="K29" s="42"/>
      <c r="L29" s="40"/>
      <c r="M29" s="40"/>
      <c r="N29" s="40">
        <v>0.3</v>
      </c>
      <c r="O29" s="41">
        <v>0.3</v>
      </c>
      <c r="P29" s="42">
        <v>0.2</v>
      </c>
      <c r="Q29" s="42">
        <v>0.2</v>
      </c>
    </row>
    <row r="30" spans="1:17" ht="14.25" customHeight="1">
      <c r="A30" s="246"/>
      <c r="B30" s="246"/>
      <c r="C30" s="246"/>
      <c r="D30" s="43" t="s">
        <v>1716</v>
      </c>
      <c r="E30" s="44">
        <f>'Orçamento Sintético'!I604</f>
        <v>211446.63</v>
      </c>
      <c r="F30" s="45">
        <f>F29*$E30</f>
        <v>0</v>
      </c>
      <c r="G30" s="45">
        <f t="shared" ref="G30:Q30" si="12">G29*$E30</f>
        <v>0</v>
      </c>
      <c r="H30" s="45">
        <f t="shared" si="12"/>
        <v>0</v>
      </c>
      <c r="I30" s="45">
        <f t="shared" si="12"/>
        <v>0</v>
      </c>
      <c r="J30" s="45">
        <f t="shared" si="12"/>
        <v>0</v>
      </c>
      <c r="K30" s="45">
        <f t="shared" si="12"/>
        <v>0</v>
      </c>
      <c r="L30" s="45">
        <f t="shared" si="12"/>
        <v>0</v>
      </c>
      <c r="M30" s="45">
        <f t="shared" si="12"/>
        <v>0</v>
      </c>
      <c r="N30" s="45">
        <f t="shared" si="12"/>
        <v>63433.989000000001</v>
      </c>
      <c r="O30" s="45">
        <f t="shared" si="12"/>
        <v>63433.989000000001</v>
      </c>
      <c r="P30" s="45">
        <f t="shared" si="12"/>
        <v>42289.326000000001</v>
      </c>
      <c r="Q30" s="45">
        <f t="shared" si="12"/>
        <v>42289.326000000001</v>
      </c>
    </row>
    <row r="31" spans="1:17" ht="14.25" customHeight="1">
      <c r="A31" s="245">
        <v>14</v>
      </c>
      <c r="B31" s="246"/>
      <c r="C31" s="245" t="str">
        <f>VLOOKUP(A31,'[1]Planilha Orcamentaria'!$A$10:$H$752,3,FALSE)</f>
        <v>CFTV</v>
      </c>
      <c r="D31" s="43" t="s">
        <v>1715</v>
      </c>
      <c r="E31" s="39">
        <f>SUM(F31:Q31)</f>
        <v>1</v>
      </c>
      <c r="F31" s="40"/>
      <c r="G31" s="40"/>
      <c r="H31" s="40"/>
      <c r="I31" s="41"/>
      <c r="J31" s="42"/>
      <c r="K31" s="42">
        <v>0.5</v>
      </c>
      <c r="L31" s="40"/>
      <c r="M31" s="40"/>
      <c r="N31" s="40"/>
      <c r="O31" s="41">
        <v>0.2</v>
      </c>
      <c r="P31" s="42">
        <v>0.3</v>
      </c>
      <c r="Q31" s="42"/>
    </row>
    <row r="32" spans="1:17" ht="14.25" customHeight="1">
      <c r="A32" s="246"/>
      <c r="B32" s="246"/>
      <c r="C32" s="246"/>
      <c r="D32" s="43" t="s">
        <v>1716</v>
      </c>
      <c r="E32" s="44">
        <f>'Orçamento Sintético'!I660</f>
        <v>21152.41</v>
      </c>
      <c r="F32" s="45">
        <f>F31*$E32</f>
        <v>0</v>
      </c>
      <c r="G32" s="45">
        <f t="shared" ref="G32:Q32" si="13">G31*$E32</f>
        <v>0</v>
      </c>
      <c r="H32" s="45">
        <f t="shared" si="13"/>
        <v>0</v>
      </c>
      <c r="I32" s="45">
        <f t="shared" si="13"/>
        <v>0</v>
      </c>
      <c r="J32" s="45">
        <f t="shared" si="13"/>
        <v>0</v>
      </c>
      <c r="K32" s="45">
        <f t="shared" si="13"/>
        <v>10576.205</v>
      </c>
      <c r="L32" s="45">
        <f t="shared" si="13"/>
        <v>0</v>
      </c>
      <c r="M32" s="45">
        <f t="shared" si="13"/>
        <v>0</v>
      </c>
      <c r="N32" s="45">
        <f t="shared" si="13"/>
        <v>0</v>
      </c>
      <c r="O32" s="45">
        <f t="shared" si="13"/>
        <v>4230.482</v>
      </c>
      <c r="P32" s="45">
        <f t="shared" si="13"/>
        <v>6345.723</v>
      </c>
      <c r="Q32" s="45">
        <f t="shared" si="13"/>
        <v>0</v>
      </c>
    </row>
    <row r="33" spans="1:18" ht="14.25" customHeight="1">
      <c r="A33" s="245">
        <v>15</v>
      </c>
      <c r="B33" s="247"/>
      <c r="C33" s="245" t="str">
        <f>VLOOKUP(A33,'[1]Planilha Orcamentaria'!$A$10:$H$752,3,FALSE)</f>
        <v>SISTEMAS DE PROTEÇÃO E COMBATE A INCÊNDIO</v>
      </c>
      <c r="D33" s="43" t="s">
        <v>1715</v>
      </c>
      <c r="E33" s="39">
        <f>SUM(F33:Q33)</f>
        <v>1</v>
      </c>
      <c r="F33" s="40"/>
      <c r="G33" s="40"/>
      <c r="H33" s="40"/>
      <c r="I33" s="41"/>
      <c r="J33" s="42"/>
      <c r="K33" s="42"/>
      <c r="L33" s="40"/>
      <c r="M33" s="40"/>
      <c r="N33" s="40"/>
      <c r="O33" s="41"/>
      <c r="P33" s="42">
        <v>1</v>
      </c>
      <c r="Q33" s="42"/>
    </row>
    <row r="34" spans="1:18" ht="14.25" customHeight="1">
      <c r="A34" s="246"/>
      <c r="B34" s="247"/>
      <c r="C34" s="246"/>
      <c r="D34" s="43" t="s">
        <v>1716</v>
      </c>
      <c r="E34" s="44">
        <f>'Orçamento Sintético'!I685</f>
        <v>19580.599999999999</v>
      </c>
      <c r="F34" s="45">
        <f>F33*$E34</f>
        <v>0</v>
      </c>
      <c r="G34" s="45">
        <f t="shared" ref="G34:Q34" si="14">G33*$E34</f>
        <v>0</v>
      </c>
      <c r="H34" s="45">
        <f t="shared" si="14"/>
        <v>0</v>
      </c>
      <c r="I34" s="45">
        <f t="shared" si="14"/>
        <v>0</v>
      </c>
      <c r="J34" s="45">
        <f t="shared" si="14"/>
        <v>0</v>
      </c>
      <c r="K34" s="45">
        <f t="shared" si="14"/>
        <v>0</v>
      </c>
      <c r="L34" s="45">
        <f t="shared" si="14"/>
        <v>0</v>
      </c>
      <c r="M34" s="45">
        <f t="shared" si="14"/>
        <v>0</v>
      </c>
      <c r="N34" s="45">
        <f t="shared" si="14"/>
        <v>0</v>
      </c>
      <c r="O34" s="45">
        <f t="shared" si="14"/>
        <v>0</v>
      </c>
      <c r="P34" s="45">
        <f t="shared" si="14"/>
        <v>19580.599999999999</v>
      </c>
      <c r="Q34" s="45">
        <f t="shared" si="14"/>
        <v>0</v>
      </c>
    </row>
    <row r="35" spans="1:18" ht="14.25" customHeight="1">
      <c r="A35" s="245">
        <v>16</v>
      </c>
      <c r="B35" s="246"/>
      <c r="C35" s="245" t="str">
        <f>VLOOKUP(A35,'[1]Planilha Orcamentaria'!$A$10:$H$752,3,FALSE)</f>
        <v>GASES MEDICINAIS</v>
      </c>
      <c r="D35" s="43" t="s">
        <v>1715</v>
      </c>
      <c r="E35" s="39">
        <f>SUM(F35:Q35)</f>
        <v>1</v>
      </c>
      <c r="F35" s="40"/>
      <c r="G35" s="40"/>
      <c r="H35" s="40"/>
      <c r="I35" s="41"/>
      <c r="J35" s="42"/>
      <c r="K35" s="42"/>
      <c r="L35" s="40"/>
      <c r="M35" s="40"/>
      <c r="N35" s="40"/>
      <c r="O35" s="41">
        <v>0.5</v>
      </c>
      <c r="P35" s="42">
        <v>0.5</v>
      </c>
      <c r="Q35" s="42"/>
    </row>
    <row r="36" spans="1:18" ht="14.25" customHeight="1">
      <c r="A36" s="246"/>
      <c r="B36" s="248"/>
      <c r="C36" s="246"/>
      <c r="D36" s="46" t="s">
        <v>1716</v>
      </c>
      <c r="E36" s="44">
        <f>'Orçamento Sintético'!I709</f>
        <v>20376.22</v>
      </c>
      <c r="F36" s="45">
        <f>F35*$E36</f>
        <v>0</v>
      </c>
      <c r="G36" s="45">
        <f t="shared" ref="G36:Q36" si="15">G35*$E36</f>
        <v>0</v>
      </c>
      <c r="H36" s="45">
        <f t="shared" si="15"/>
        <v>0</v>
      </c>
      <c r="I36" s="45">
        <f t="shared" si="15"/>
        <v>0</v>
      </c>
      <c r="J36" s="45">
        <f t="shared" si="15"/>
        <v>0</v>
      </c>
      <c r="K36" s="45">
        <f t="shared" si="15"/>
        <v>0</v>
      </c>
      <c r="L36" s="45">
        <f t="shared" si="15"/>
        <v>0</v>
      </c>
      <c r="M36" s="45">
        <f t="shared" si="15"/>
        <v>0</v>
      </c>
      <c r="N36" s="45">
        <f t="shared" si="15"/>
        <v>0</v>
      </c>
      <c r="O36" s="45">
        <f t="shared" si="15"/>
        <v>10188.11</v>
      </c>
      <c r="P36" s="45">
        <f t="shared" si="15"/>
        <v>10188.11</v>
      </c>
      <c r="Q36" s="45">
        <f t="shared" si="15"/>
        <v>0</v>
      </c>
    </row>
    <row r="37" spans="1:18" ht="14.25" customHeight="1">
      <c r="A37" s="245">
        <v>17</v>
      </c>
      <c r="B37" s="247"/>
      <c r="C37" s="245" t="str">
        <f>VLOOKUP(A37,'[1]Planilha Orcamentaria'!$A$10:$H$752,3,FALSE)</f>
        <v>IMPERMEABILIZAÇÃO</v>
      </c>
      <c r="D37" s="43" t="s">
        <v>1715</v>
      </c>
      <c r="E37" s="39">
        <f>SUM(F37:Q37)</f>
        <v>1</v>
      </c>
      <c r="F37" s="40"/>
      <c r="G37" s="40"/>
      <c r="H37" s="40"/>
      <c r="I37" s="41"/>
      <c r="J37" s="42"/>
      <c r="K37" s="42">
        <v>1</v>
      </c>
      <c r="L37" s="40"/>
      <c r="M37" s="40"/>
      <c r="N37" s="40"/>
      <c r="O37" s="41"/>
      <c r="P37" s="42"/>
      <c r="Q37" s="42"/>
    </row>
    <row r="38" spans="1:18" ht="14.25" customHeight="1">
      <c r="A38" s="246"/>
      <c r="B38" s="247"/>
      <c r="C38" s="246"/>
      <c r="D38" s="43" t="s">
        <v>1716</v>
      </c>
      <c r="E38" s="44">
        <f>'Orçamento Sintético'!I719</f>
        <v>39571.629999999997</v>
      </c>
      <c r="F38" s="45">
        <f>F37*$E38</f>
        <v>0</v>
      </c>
      <c r="G38" s="45">
        <f t="shared" ref="G38:Q38" si="16">G37*$E38</f>
        <v>0</v>
      </c>
      <c r="H38" s="45">
        <f t="shared" si="16"/>
        <v>0</v>
      </c>
      <c r="I38" s="45">
        <f t="shared" si="16"/>
        <v>0</v>
      </c>
      <c r="J38" s="45">
        <f t="shared" si="16"/>
        <v>0</v>
      </c>
      <c r="K38" s="45">
        <f t="shared" si="16"/>
        <v>39571.629999999997</v>
      </c>
      <c r="L38" s="45">
        <f t="shared" si="16"/>
        <v>0</v>
      </c>
      <c r="M38" s="45">
        <f t="shared" si="16"/>
        <v>0</v>
      </c>
      <c r="N38" s="45">
        <f t="shared" si="16"/>
        <v>0</v>
      </c>
      <c r="O38" s="45">
        <f t="shared" si="16"/>
        <v>0</v>
      </c>
      <c r="P38" s="45">
        <f t="shared" si="16"/>
        <v>0</v>
      </c>
      <c r="Q38" s="45">
        <f t="shared" si="16"/>
        <v>0</v>
      </c>
    </row>
    <row r="39" spans="1:18" ht="14.25" customHeight="1">
      <c r="A39" s="245">
        <v>18</v>
      </c>
      <c r="B39" s="246"/>
      <c r="C39" s="245" t="str">
        <f>VLOOKUP(A39,'[1]Planilha Orcamentaria'!$A$10:$H$752,3,FALSE)</f>
        <v>LIMPEZA FINAL DE OBRA</v>
      </c>
      <c r="D39" s="43" t="s">
        <v>1715</v>
      </c>
      <c r="E39" s="39">
        <f>SUM(F39:Q39)</f>
        <v>1</v>
      </c>
      <c r="F39" s="40"/>
      <c r="G39" s="40"/>
      <c r="H39" s="40"/>
      <c r="I39" s="41"/>
      <c r="J39" s="42"/>
      <c r="K39" s="42"/>
      <c r="L39" s="40"/>
      <c r="M39" s="40"/>
      <c r="N39" s="40"/>
      <c r="O39" s="41"/>
      <c r="P39" s="42"/>
      <c r="Q39" s="42">
        <v>1</v>
      </c>
    </row>
    <row r="40" spans="1:18" ht="14.25" customHeight="1">
      <c r="A40" s="246"/>
      <c r="B40" s="248"/>
      <c r="C40" s="246"/>
      <c r="D40" s="46" t="s">
        <v>1716</v>
      </c>
      <c r="E40" s="44">
        <f>'Orçamento Sintético'!I731</f>
        <v>3262.53</v>
      </c>
      <c r="F40" s="45">
        <f>F39*$E40</f>
        <v>0</v>
      </c>
      <c r="G40" s="45">
        <f t="shared" ref="G40:Q40" si="17">G39*$E40</f>
        <v>0</v>
      </c>
      <c r="H40" s="45">
        <f t="shared" si="17"/>
        <v>0</v>
      </c>
      <c r="I40" s="45">
        <f t="shared" si="17"/>
        <v>0</v>
      </c>
      <c r="J40" s="45">
        <f t="shared" si="17"/>
        <v>0</v>
      </c>
      <c r="K40" s="45">
        <f t="shared" si="17"/>
        <v>0</v>
      </c>
      <c r="L40" s="45">
        <f t="shared" si="17"/>
        <v>0</v>
      </c>
      <c r="M40" s="45">
        <f t="shared" si="17"/>
        <v>0</v>
      </c>
      <c r="N40" s="45">
        <f t="shared" si="17"/>
        <v>0</v>
      </c>
      <c r="O40" s="45">
        <f t="shared" si="17"/>
        <v>0</v>
      </c>
      <c r="P40" s="45">
        <f t="shared" si="17"/>
        <v>0</v>
      </c>
      <c r="Q40" s="45">
        <f t="shared" si="17"/>
        <v>3262.53</v>
      </c>
    </row>
    <row r="41" spans="1:18" ht="14.25" customHeight="1">
      <c r="A41" s="249" t="s">
        <v>1717</v>
      </c>
      <c r="B41" s="250"/>
      <c r="C41" s="251"/>
      <c r="D41" s="47" t="s">
        <v>1715</v>
      </c>
      <c r="E41" s="48">
        <f>SUM(F41:Q41)</f>
        <v>1.0000000000000002</v>
      </c>
      <c r="F41" s="48">
        <f>F42/$E$42</f>
        <v>4.5486512586097247E-2</v>
      </c>
      <c r="G41" s="48">
        <f t="shared" ref="G41:Q41" si="18">G42/$E$42</f>
        <v>6.7438550422187118E-2</v>
      </c>
      <c r="H41" s="48">
        <f t="shared" si="18"/>
        <v>6.7438550422187118E-2</v>
      </c>
      <c r="I41" s="48">
        <f t="shared" si="18"/>
        <v>9.0667732597075987E-2</v>
      </c>
      <c r="J41" s="48">
        <f t="shared" si="18"/>
        <v>9.1542140704957559E-2</v>
      </c>
      <c r="K41" s="48">
        <f t="shared" si="18"/>
        <v>9.2854594899886761E-2</v>
      </c>
      <c r="L41" s="48">
        <f t="shared" si="18"/>
        <v>9.3685201431180809E-2</v>
      </c>
      <c r="M41" s="48">
        <f t="shared" si="18"/>
        <v>9.4014383428726117E-2</v>
      </c>
      <c r="N41" s="48">
        <f t="shared" si="18"/>
        <v>9.0338149421766364E-2</v>
      </c>
      <c r="O41" s="48">
        <f t="shared" si="18"/>
        <v>9.1981872713364179E-2</v>
      </c>
      <c r="P41" s="48">
        <f t="shared" si="18"/>
        <v>9.085589940779365E-2</v>
      </c>
      <c r="Q41" s="48">
        <f t="shared" si="18"/>
        <v>8.3696411964777451E-2</v>
      </c>
    </row>
    <row r="42" spans="1:18" ht="13.5" customHeight="1" thickBot="1">
      <c r="A42" s="252"/>
      <c r="B42" s="253"/>
      <c r="C42" s="254"/>
      <c r="D42" s="49" t="s">
        <v>1716</v>
      </c>
      <c r="E42" s="50">
        <f>E14+E16+E18+E20+E22+E24+E26+E28+E30+E32+E38+E40+E12+E10+E8+E6+E34+E36</f>
        <v>1610223.3199999994</v>
      </c>
      <c r="F42" s="50">
        <f>SUM(F40,F38,F36,F34,F32,F30,F28,F26,F24,F22,F20,F18,F16,F14,F12,F10,F8,F6)</f>
        <v>73243.443311607261</v>
      </c>
      <c r="G42" s="50">
        <f t="shared" ref="G42:Q42" si="19">SUM(G40,G38,G36,G34,G32,G30,G28,G26,G24,G22,G20,G18,G16,G14,G12,G10,G8,G6)</f>
        <v>108591.12655680151</v>
      </c>
      <c r="H42" s="50">
        <f t="shared" si="19"/>
        <v>108591.12655680151</v>
      </c>
      <c r="I42" s="50">
        <f t="shared" si="19"/>
        <v>145995.29739933586</v>
      </c>
      <c r="J42" s="50">
        <f t="shared" si="19"/>
        <v>147403.28972584385</v>
      </c>
      <c r="K42" s="50">
        <f t="shared" si="19"/>
        <v>149516.63407695066</v>
      </c>
      <c r="L42" s="50">
        <f t="shared" si="19"/>
        <v>150854.09608338465</v>
      </c>
      <c r="M42" s="50">
        <f t="shared" si="19"/>
        <v>151384.15261235629</v>
      </c>
      <c r="N42" s="50">
        <f t="shared" si="19"/>
        <v>145464.59488457267</v>
      </c>
      <c r="O42" s="50">
        <f t="shared" si="19"/>
        <v>148111.35646033063</v>
      </c>
      <c r="P42" s="50">
        <f t="shared" si="19"/>
        <v>146298.28798600347</v>
      </c>
      <c r="Q42" s="50">
        <f t="shared" si="19"/>
        <v>134769.91434601162</v>
      </c>
      <c r="R42" s="51"/>
    </row>
    <row r="43" spans="1:18" ht="1.5" customHeight="1" thickBot="1">
      <c r="A43" s="52"/>
      <c r="B43" s="53"/>
      <c r="C43" s="53"/>
      <c r="D43" s="54"/>
      <c r="E43" s="54"/>
      <c r="F43" s="53"/>
      <c r="G43" s="53"/>
      <c r="H43" s="53"/>
      <c r="I43" s="53"/>
      <c r="J43" s="53"/>
      <c r="K43" s="53"/>
      <c r="L43" s="53"/>
      <c r="M43" s="53"/>
      <c r="N43" s="53"/>
      <c r="O43" s="53"/>
      <c r="P43" s="53"/>
      <c r="Q43" s="55"/>
    </row>
    <row r="44" spans="1:18" ht="51" customHeight="1">
      <c r="A44" s="56"/>
      <c r="B44" s="57"/>
      <c r="C44" s="57"/>
      <c r="D44" s="57"/>
      <c r="E44" s="57"/>
      <c r="F44" s="57"/>
      <c r="G44" s="57"/>
      <c r="H44" s="57"/>
      <c r="I44" s="57"/>
      <c r="J44" s="57"/>
      <c r="K44" s="57"/>
      <c r="L44" s="57"/>
      <c r="M44" s="57"/>
      <c r="N44" s="58"/>
      <c r="O44" s="59"/>
      <c r="P44" s="59"/>
      <c r="Q44" s="60"/>
    </row>
    <row r="45" spans="1:18" ht="51" customHeight="1">
      <c r="A45" s="61"/>
      <c r="B45" s="62"/>
      <c r="C45" s="62"/>
      <c r="D45" s="35"/>
      <c r="E45" s="35"/>
      <c r="G45" s="240"/>
      <c r="H45" s="240"/>
      <c r="I45" s="240"/>
      <c r="N45" s="63" t="s">
        <v>1718</v>
      </c>
      <c r="Q45" s="64"/>
    </row>
    <row r="46" spans="1:18" ht="41.25" customHeight="1">
      <c r="A46" s="63"/>
      <c r="B46" s="241" t="s">
        <v>1719</v>
      </c>
      <c r="C46" s="242"/>
      <c r="D46" s="35"/>
      <c r="E46" s="35"/>
      <c r="G46" s="243"/>
      <c r="H46" s="243"/>
      <c r="I46" s="243"/>
      <c r="N46" s="65"/>
      <c r="Q46" s="66"/>
    </row>
    <row r="47" spans="1:18" ht="47.25" customHeight="1">
      <c r="A47" s="65"/>
      <c r="D47" s="35"/>
      <c r="E47" s="35"/>
      <c r="N47" s="65"/>
      <c r="Q47" s="66"/>
    </row>
    <row r="48" spans="1:18" ht="59.25" customHeight="1">
      <c r="A48" s="67"/>
      <c r="B48" s="244"/>
      <c r="C48" s="244"/>
      <c r="D48" s="68"/>
      <c r="E48" s="68"/>
      <c r="F48" s="69"/>
      <c r="N48" s="65"/>
      <c r="Q48" s="66"/>
    </row>
    <row r="49" spans="1:17" ht="32.25" customHeight="1">
      <c r="A49" s="70"/>
      <c r="B49" s="241"/>
      <c r="C49" s="242"/>
      <c r="D49" s="71"/>
      <c r="E49" s="71"/>
      <c r="N49" s="65"/>
      <c r="Q49" s="66"/>
    </row>
    <row r="50" spans="1:17" ht="14.1" customHeight="1">
      <c r="A50" s="72"/>
      <c r="B50" s="73"/>
      <c r="C50" s="73"/>
      <c r="D50" s="74"/>
      <c r="E50" s="74"/>
      <c r="F50" s="73"/>
      <c r="G50" s="73"/>
      <c r="H50" s="73"/>
      <c r="I50" s="73"/>
      <c r="J50" s="73"/>
      <c r="K50" s="73"/>
      <c r="L50" s="73"/>
      <c r="M50" s="73"/>
      <c r="N50" s="72"/>
      <c r="O50" s="73"/>
      <c r="P50" s="73"/>
      <c r="Q50" s="75"/>
    </row>
    <row r="52" spans="1:17">
      <c r="E52" s="77"/>
      <c r="F52" s="78"/>
      <c r="G52" s="78"/>
      <c r="H52" s="78"/>
      <c r="I52" s="78"/>
      <c r="J52" s="78"/>
      <c r="K52" s="78"/>
      <c r="L52" s="78"/>
      <c r="M52" s="78"/>
      <c r="N52" s="78"/>
      <c r="O52" s="78"/>
      <c r="P52" s="78"/>
      <c r="Q52" s="78"/>
    </row>
  </sheetData>
  <mergeCells count="67">
    <mergeCell ref="A1:Q1"/>
    <mergeCell ref="A2:C2"/>
    <mergeCell ref="D2:N2"/>
    <mergeCell ref="O2:Q2"/>
    <mergeCell ref="A3:C3"/>
    <mergeCell ref="D3:N3"/>
    <mergeCell ref="O3:Q3"/>
    <mergeCell ref="A5:A6"/>
    <mergeCell ref="B5:B6"/>
    <mergeCell ref="C5:C6"/>
    <mergeCell ref="A7:A8"/>
    <mergeCell ref="B7:B8"/>
    <mergeCell ref="C7:C8"/>
    <mergeCell ref="A9:A10"/>
    <mergeCell ref="B9:B10"/>
    <mergeCell ref="C9:C10"/>
    <mergeCell ref="A11:A12"/>
    <mergeCell ref="B11:B12"/>
    <mergeCell ref="C11:C12"/>
    <mergeCell ref="A13:A14"/>
    <mergeCell ref="B13:B14"/>
    <mergeCell ref="C13:C14"/>
    <mergeCell ref="A15:A16"/>
    <mergeCell ref="B15:B16"/>
    <mergeCell ref="C15:C16"/>
    <mergeCell ref="A17:A18"/>
    <mergeCell ref="B17:B18"/>
    <mergeCell ref="C17:C18"/>
    <mergeCell ref="A19:A20"/>
    <mergeCell ref="B19:B20"/>
    <mergeCell ref="C19:C20"/>
    <mergeCell ref="A21:A22"/>
    <mergeCell ref="B21:B22"/>
    <mergeCell ref="C21:C22"/>
    <mergeCell ref="A23:A24"/>
    <mergeCell ref="B23:B24"/>
    <mergeCell ref="C23:C24"/>
    <mergeCell ref="A25:A26"/>
    <mergeCell ref="B25:B26"/>
    <mergeCell ref="C25:C26"/>
    <mergeCell ref="A27:A28"/>
    <mergeCell ref="B27:B28"/>
    <mergeCell ref="C27:C28"/>
    <mergeCell ref="A29:A30"/>
    <mergeCell ref="B29:B30"/>
    <mergeCell ref="C29:C30"/>
    <mergeCell ref="A31:A32"/>
    <mergeCell ref="B31:B32"/>
    <mergeCell ref="C31:C32"/>
    <mergeCell ref="A41:C42"/>
    <mergeCell ref="A33:A34"/>
    <mergeCell ref="B33:B34"/>
    <mergeCell ref="C33:C34"/>
    <mergeCell ref="A35:A36"/>
    <mergeCell ref="B35:B36"/>
    <mergeCell ref="C35:C36"/>
    <mergeCell ref="A37:A38"/>
    <mergeCell ref="B37:B38"/>
    <mergeCell ref="C37:C38"/>
    <mergeCell ref="A39:A40"/>
    <mergeCell ref="B39:B40"/>
    <mergeCell ref="C39:C40"/>
    <mergeCell ref="G45:I45"/>
    <mergeCell ref="B46:C46"/>
    <mergeCell ref="G46:I46"/>
    <mergeCell ref="B48:C48"/>
    <mergeCell ref="B49:C49"/>
  </mergeCells>
  <printOptions horizontalCentered="1"/>
  <pageMargins left="0.39370078740157483" right="0.39370078740157483" top="0.98425196850393704" bottom="0.19685039370078741" header="0.19685039370078741" footer="0"/>
  <pageSetup paperSize="9" scale="48" orientation="landscape" r:id="rId1"/>
  <headerFooter alignWithMargins="0">
    <oddHeader>&amp;C&amp;G</oddHeader>
    <oddFooter>Página &amp;P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AD82C-1CDD-4AA8-A55C-CFAF7D4686E3}">
  <sheetPr>
    <pageSetUpPr fitToPage="1"/>
  </sheetPr>
  <dimension ref="A1:J12820"/>
  <sheetViews>
    <sheetView showWhiteSpace="0" topLeftCell="A12805" workbookViewId="0">
      <selection activeCell="A12820" sqref="A12820:J12820"/>
    </sheetView>
  </sheetViews>
  <sheetFormatPr defaultRowHeight="14.25"/>
  <cols>
    <col min="1" max="1" width="15.875" bestFit="1" customWidth="1"/>
    <col min="2" max="2" width="13.375" bestFit="1" customWidth="1"/>
    <col min="3" max="3" width="12" bestFit="1" customWidth="1"/>
    <col min="4" max="4" width="60.375" bestFit="1" customWidth="1"/>
    <col min="5" max="5" width="12.5" bestFit="1" customWidth="1"/>
    <col min="6" max="6" width="9.625" bestFit="1" customWidth="1"/>
    <col min="7" max="7" width="13.75" bestFit="1" customWidth="1"/>
    <col min="8" max="8" width="10.125" bestFit="1" customWidth="1"/>
    <col min="9" max="9" width="12.125" bestFit="1" customWidth="1"/>
    <col min="10" max="10" width="18.5" bestFit="1" customWidth="1"/>
    <col min="11" max="11" width="14" bestFit="1" customWidth="1"/>
  </cols>
  <sheetData>
    <row r="1" spans="1:10">
      <c r="A1" s="204" t="s">
        <v>1720</v>
      </c>
      <c r="B1" s="205"/>
      <c r="C1" s="205"/>
      <c r="D1" s="205"/>
      <c r="E1" s="205"/>
      <c r="F1" s="205"/>
      <c r="G1" s="205"/>
      <c r="H1" s="205"/>
      <c r="I1" s="205"/>
      <c r="J1" s="206"/>
    </row>
    <row r="2" spans="1:10">
      <c r="A2" s="207" t="s">
        <v>1681</v>
      </c>
      <c r="B2" s="208"/>
      <c r="C2" s="208"/>
      <c r="D2" s="208"/>
      <c r="E2" s="208"/>
      <c r="F2" s="208"/>
      <c r="G2" s="208"/>
      <c r="H2" s="208"/>
      <c r="I2" s="208"/>
      <c r="J2" s="209"/>
    </row>
    <row r="3" spans="1:10">
      <c r="A3" s="210" t="s">
        <v>1683</v>
      </c>
      <c r="B3" s="211"/>
      <c r="C3" s="211"/>
      <c r="D3" s="211"/>
      <c r="E3" s="211"/>
      <c r="F3" s="211"/>
      <c r="G3" s="212" t="s">
        <v>1682</v>
      </c>
      <c r="H3" s="213"/>
      <c r="I3" s="213"/>
      <c r="J3" s="214"/>
    </row>
    <row r="4" spans="1:10">
      <c r="A4" s="215" t="s">
        <v>1685</v>
      </c>
      <c r="B4" s="216"/>
      <c r="C4" s="216"/>
      <c r="D4" s="216"/>
      <c r="E4" s="216"/>
      <c r="F4" s="216"/>
      <c r="G4" s="212" t="s">
        <v>1684</v>
      </c>
      <c r="H4" s="213"/>
      <c r="I4" s="213"/>
      <c r="J4" s="214"/>
    </row>
    <row r="5" spans="1:10">
      <c r="A5" s="215" t="s">
        <v>1687</v>
      </c>
      <c r="B5" s="216"/>
      <c r="C5" s="216"/>
      <c r="D5" s="216"/>
      <c r="E5" s="216"/>
      <c r="F5" s="216"/>
      <c r="G5" s="225" t="s">
        <v>1686</v>
      </c>
      <c r="H5" s="225"/>
      <c r="I5" s="225"/>
      <c r="J5" s="226"/>
    </row>
    <row r="6" spans="1:10">
      <c r="A6" s="227" t="s">
        <v>1692</v>
      </c>
      <c r="B6" s="228"/>
      <c r="C6" s="228"/>
      <c r="D6" s="228"/>
      <c r="E6" s="228"/>
      <c r="F6" s="229"/>
      <c r="G6" s="233" t="s">
        <v>1688</v>
      </c>
      <c r="H6" s="216" t="s">
        <v>1689</v>
      </c>
      <c r="I6" s="1" t="s">
        <v>1690</v>
      </c>
      <c r="J6" s="4" t="s">
        <v>1691</v>
      </c>
    </row>
    <row r="7" spans="1:10" ht="15" thickBot="1">
      <c r="A7" s="272"/>
      <c r="B7" s="273"/>
      <c r="C7" s="273"/>
      <c r="D7" s="273"/>
      <c r="E7" s="273"/>
      <c r="F7" s="274"/>
      <c r="G7" s="268"/>
      <c r="H7" s="269"/>
      <c r="I7" s="104" t="s">
        <v>1695</v>
      </c>
      <c r="J7" s="105">
        <f>[1]BDI!Z21</f>
        <v>0.26240000000000002</v>
      </c>
    </row>
    <row r="8" spans="1:10" ht="15.75" thickBot="1">
      <c r="A8" s="290" t="s">
        <v>1721</v>
      </c>
      <c r="B8" s="291"/>
      <c r="C8" s="291"/>
      <c r="D8" s="291"/>
      <c r="E8" s="291"/>
      <c r="F8" s="291"/>
      <c r="G8" s="291"/>
      <c r="H8" s="291"/>
      <c r="I8" s="291"/>
      <c r="J8" s="292"/>
    </row>
    <row r="9" spans="1:10" ht="15">
      <c r="A9" s="109" t="s">
        <v>16</v>
      </c>
      <c r="B9" s="107" t="s">
        <v>1</v>
      </c>
      <c r="C9" s="106" t="s">
        <v>2</v>
      </c>
      <c r="D9" s="106" t="s">
        <v>3</v>
      </c>
      <c r="E9" s="293" t="s">
        <v>1722</v>
      </c>
      <c r="F9" s="293"/>
      <c r="G9" s="108" t="s">
        <v>4</v>
      </c>
      <c r="H9" s="107" t="s">
        <v>5</v>
      </c>
      <c r="I9" s="107" t="s">
        <v>6</v>
      </c>
      <c r="J9" s="110" t="s">
        <v>8</v>
      </c>
    </row>
    <row r="10" spans="1:10" ht="25.5">
      <c r="A10" s="111" t="s">
        <v>1723</v>
      </c>
      <c r="B10" s="86" t="s">
        <v>17</v>
      </c>
      <c r="C10" s="85" t="s">
        <v>18</v>
      </c>
      <c r="D10" s="85" t="s">
        <v>19</v>
      </c>
      <c r="E10" s="284" t="s">
        <v>1724</v>
      </c>
      <c r="F10" s="284"/>
      <c r="G10" s="87" t="s">
        <v>20</v>
      </c>
      <c r="H10" s="88">
        <v>1</v>
      </c>
      <c r="I10" s="89">
        <v>1272032.52</v>
      </c>
      <c r="J10" s="112">
        <v>1272032.52</v>
      </c>
    </row>
    <row r="11" spans="1:10" ht="25.5">
      <c r="A11" s="113" t="s">
        <v>1725</v>
      </c>
      <c r="B11" s="91" t="s">
        <v>1726</v>
      </c>
      <c r="C11" s="90" t="s">
        <v>18</v>
      </c>
      <c r="D11" s="90" t="s">
        <v>19</v>
      </c>
      <c r="E11" s="278" t="s">
        <v>1727</v>
      </c>
      <c r="F11" s="278"/>
      <c r="G11" s="92" t="s">
        <v>20</v>
      </c>
      <c r="H11" s="93">
        <v>1</v>
      </c>
      <c r="I11" s="94">
        <v>1</v>
      </c>
      <c r="J11" s="114">
        <v>1272032.52</v>
      </c>
    </row>
    <row r="12" spans="1:10">
      <c r="A12" s="115"/>
      <c r="B12" s="116"/>
      <c r="C12" s="116"/>
      <c r="D12" s="116"/>
      <c r="E12" s="116" t="s">
        <v>1728</v>
      </c>
      <c r="F12" s="117">
        <v>0</v>
      </c>
      <c r="G12" s="116" t="s">
        <v>1729</v>
      </c>
      <c r="H12" s="117">
        <v>0</v>
      </c>
      <c r="I12" s="116" t="s">
        <v>1730</v>
      </c>
      <c r="J12" s="118">
        <v>0</v>
      </c>
    </row>
    <row r="13" spans="1:10" ht="15" thickBot="1">
      <c r="A13" s="115"/>
      <c r="B13" s="116"/>
      <c r="C13" s="116"/>
      <c r="D13" s="116"/>
      <c r="E13" s="116" t="s">
        <v>1731</v>
      </c>
      <c r="F13" s="117">
        <v>333781.33</v>
      </c>
      <c r="G13" s="116"/>
      <c r="H13" s="276" t="s">
        <v>1732</v>
      </c>
      <c r="I13" s="276"/>
      <c r="J13" s="118">
        <v>1605813.85</v>
      </c>
    </row>
    <row r="14" spans="1:10" ht="15" thickTop="1">
      <c r="A14" s="119"/>
      <c r="B14" s="95"/>
      <c r="C14" s="95"/>
      <c r="D14" s="95"/>
      <c r="E14" s="95"/>
      <c r="F14" s="95"/>
      <c r="G14" s="95"/>
      <c r="H14" s="95"/>
      <c r="I14" s="95"/>
      <c r="J14" s="120"/>
    </row>
    <row r="15" spans="1:10" ht="15">
      <c r="A15" s="121" t="s">
        <v>25</v>
      </c>
      <c r="B15" s="83" t="s">
        <v>1</v>
      </c>
      <c r="C15" s="82" t="s">
        <v>2</v>
      </c>
      <c r="D15" s="82" t="s">
        <v>3</v>
      </c>
      <c r="E15" s="281" t="s">
        <v>1722</v>
      </c>
      <c r="F15" s="281"/>
      <c r="G15" s="84" t="s">
        <v>4</v>
      </c>
      <c r="H15" s="83" t="s">
        <v>5</v>
      </c>
      <c r="I15" s="83" t="s">
        <v>6</v>
      </c>
      <c r="J15" s="122" t="s">
        <v>8</v>
      </c>
    </row>
    <row r="16" spans="1:10">
      <c r="A16" s="111" t="s">
        <v>1723</v>
      </c>
      <c r="B16" s="86" t="s">
        <v>26</v>
      </c>
      <c r="C16" s="85" t="s">
        <v>18</v>
      </c>
      <c r="D16" s="85" t="s">
        <v>27</v>
      </c>
      <c r="E16" s="284" t="s">
        <v>1733</v>
      </c>
      <c r="F16" s="284"/>
      <c r="G16" s="87" t="s">
        <v>28</v>
      </c>
      <c r="H16" s="88">
        <v>1</v>
      </c>
      <c r="I16" s="89">
        <v>262.55</v>
      </c>
      <c r="J16" s="112">
        <v>262.55</v>
      </c>
    </row>
    <row r="17" spans="1:10">
      <c r="A17" s="113" t="s">
        <v>1725</v>
      </c>
      <c r="B17" s="91" t="s">
        <v>1734</v>
      </c>
      <c r="C17" s="90" t="s">
        <v>18</v>
      </c>
      <c r="D17" s="90" t="s">
        <v>1735</v>
      </c>
      <c r="E17" s="278" t="s">
        <v>1736</v>
      </c>
      <c r="F17" s="278"/>
      <c r="G17" s="92" t="s">
        <v>704</v>
      </c>
      <c r="H17" s="93">
        <v>1</v>
      </c>
      <c r="I17" s="94">
        <v>262.55</v>
      </c>
      <c r="J17" s="114">
        <v>262.55</v>
      </c>
    </row>
    <row r="18" spans="1:10">
      <c r="A18" s="115"/>
      <c r="B18" s="116"/>
      <c r="C18" s="116"/>
      <c r="D18" s="116"/>
      <c r="E18" s="116" t="s">
        <v>1728</v>
      </c>
      <c r="F18" s="117">
        <v>0</v>
      </c>
      <c r="G18" s="116" t="s">
        <v>1729</v>
      </c>
      <c r="H18" s="117">
        <v>0</v>
      </c>
      <c r="I18" s="116" t="s">
        <v>1730</v>
      </c>
      <c r="J18" s="118">
        <v>0</v>
      </c>
    </row>
    <row r="19" spans="1:10" ht="15" thickBot="1">
      <c r="A19" s="115"/>
      <c r="B19" s="116"/>
      <c r="C19" s="116"/>
      <c r="D19" s="116"/>
      <c r="E19" s="116" t="s">
        <v>1731</v>
      </c>
      <c r="F19" s="117">
        <v>68.89</v>
      </c>
      <c r="G19" s="116"/>
      <c r="H19" s="276" t="s">
        <v>1732</v>
      </c>
      <c r="I19" s="276"/>
      <c r="J19" s="118">
        <v>331.44</v>
      </c>
    </row>
    <row r="20" spans="1:10" ht="15" thickTop="1">
      <c r="A20" s="119"/>
      <c r="B20" s="95"/>
      <c r="C20" s="95"/>
      <c r="D20" s="95"/>
      <c r="E20" s="95"/>
      <c r="F20" s="95"/>
      <c r="G20" s="95"/>
      <c r="H20" s="95"/>
      <c r="I20" s="95"/>
      <c r="J20" s="120"/>
    </row>
    <row r="21" spans="1:10" ht="15">
      <c r="A21" s="121" t="s">
        <v>29</v>
      </c>
      <c r="B21" s="83" t="s">
        <v>1</v>
      </c>
      <c r="C21" s="82" t="s">
        <v>2</v>
      </c>
      <c r="D21" s="82" t="s">
        <v>3</v>
      </c>
      <c r="E21" s="281" t="s">
        <v>1722</v>
      </c>
      <c r="F21" s="281"/>
      <c r="G21" s="84" t="s">
        <v>4</v>
      </c>
      <c r="H21" s="83" t="s">
        <v>5</v>
      </c>
      <c r="I21" s="83" t="s">
        <v>6</v>
      </c>
      <c r="J21" s="122" t="s">
        <v>8</v>
      </c>
    </row>
    <row r="22" spans="1:10" ht="25.5">
      <c r="A22" s="111" t="s">
        <v>1723</v>
      </c>
      <c r="B22" s="86" t="s">
        <v>30</v>
      </c>
      <c r="C22" s="85" t="s">
        <v>31</v>
      </c>
      <c r="D22" s="85" t="s">
        <v>32</v>
      </c>
      <c r="E22" s="284" t="s">
        <v>1737</v>
      </c>
      <c r="F22" s="284"/>
      <c r="G22" s="87" t="s">
        <v>33</v>
      </c>
      <c r="H22" s="88">
        <v>1</v>
      </c>
      <c r="I22" s="89">
        <v>83.61</v>
      </c>
      <c r="J22" s="112">
        <v>83.61</v>
      </c>
    </row>
    <row r="23" spans="1:10" ht="25.5">
      <c r="A23" s="123" t="s">
        <v>1738</v>
      </c>
      <c r="B23" s="97" t="s">
        <v>1739</v>
      </c>
      <c r="C23" s="96" t="s">
        <v>31</v>
      </c>
      <c r="D23" s="96" t="s">
        <v>1740</v>
      </c>
      <c r="E23" s="283" t="s">
        <v>1737</v>
      </c>
      <c r="F23" s="283"/>
      <c r="G23" s="98" t="s">
        <v>33</v>
      </c>
      <c r="H23" s="99">
        <v>1</v>
      </c>
      <c r="I23" s="100">
        <v>1.37</v>
      </c>
      <c r="J23" s="124">
        <v>1.37</v>
      </c>
    </row>
    <row r="24" spans="1:10">
      <c r="A24" s="113" t="s">
        <v>1725</v>
      </c>
      <c r="B24" s="91" t="s">
        <v>1741</v>
      </c>
      <c r="C24" s="90" t="s">
        <v>31</v>
      </c>
      <c r="D24" s="90" t="s">
        <v>1742</v>
      </c>
      <c r="E24" s="278" t="s">
        <v>1743</v>
      </c>
      <c r="F24" s="278"/>
      <c r="G24" s="92" t="s">
        <v>33</v>
      </c>
      <c r="H24" s="93">
        <v>1</v>
      </c>
      <c r="I24" s="94">
        <v>0.03</v>
      </c>
      <c r="J24" s="114">
        <v>0.03</v>
      </c>
    </row>
    <row r="25" spans="1:10" ht="25.5">
      <c r="A25" s="113" t="s">
        <v>1725</v>
      </c>
      <c r="B25" s="91" t="s">
        <v>1744</v>
      </c>
      <c r="C25" s="90" t="s">
        <v>31</v>
      </c>
      <c r="D25" s="90" t="s">
        <v>1745</v>
      </c>
      <c r="E25" s="278" t="s">
        <v>1743</v>
      </c>
      <c r="F25" s="278"/>
      <c r="G25" s="92" t="s">
        <v>33</v>
      </c>
      <c r="H25" s="93">
        <v>1</v>
      </c>
      <c r="I25" s="94">
        <v>0.01</v>
      </c>
      <c r="J25" s="114">
        <v>0.01</v>
      </c>
    </row>
    <row r="26" spans="1:10">
      <c r="A26" s="113" t="s">
        <v>1725</v>
      </c>
      <c r="B26" s="91" t="s">
        <v>1746</v>
      </c>
      <c r="C26" s="90" t="s">
        <v>31</v>
      </c>
      <c r="D26" s="90" t="s">
        <v>1747</v>
      </c>
      <c r="E26" s="278" t="s">
        <v>1748</v>
      </c>
      <c r="F26" s="278"/>
      <c r="G26" s="92" t="s">
        <v>33</v>
      </c>
      <c r="H26" s="93">
        <v>1</v>
      </c>
      <c r="I26" s="94">
        <v>80.73</v>
      </c>
      <c r="J26" s="114">
        <v>80.73</v>
      </c>
    </row>
    <row r="27" spans="1:10">
      <c r="A27" s="113" t="s">
        <v>1725</v>
      </c>
      <c r="B27" s="91" t="s">
        <v>1749</v>
      </c>
      <c r="C27" s="90" t="s">
        <v>31</v>
      </c>
      <c r="D27" s="90" t="s">
        <v>1750</v>
      </c>
      <c r="E27" s="278" t="s">
        <v>1743</v>
      </c>
      <c r="F27" s="278"/>
      <c r="G27" s="92" t="s">
        <v>33</v>
      </c>
      <c r="H27" s="93">
        <v>1</v>
      </c>
      <c r="I27" s="94">
        <v>0.95</v>
      </c>
      <c r="J27" s="114">
        <v>0.95</v>
      </c>
    </row>
    <row r="28" spans="1:10" ht="25.5">
      <c r="A28" s="113" t="s">
        <v>1725</v>
      </c>
      <c r="B28" s="91" t="s">
        <v>1751</v>
      </c>
      <c r="C28" s="90" t="s">
        <v>31</v>
      </c>
      <c r="D28" s="90" t="s">
        <v>1752</v>
      </c>
      <c r="E28" s="278" t="s">
        <v>1743</v>
      </c>
      <c r="F28" s="278"/>
      <c r="G28" s="92" t="s">
        <v>33</v>
      </c>
      <c r="H28" s="93">
        <v>1</v>
      </c>
      <c r="I28" s="94">
        <v>0.52</v>
      </c>
      <c r="J28" s="114">
        <v>0.52</v>
      </c>
    </row>
    <row r="29" spans="1:10">
      <c r="A29" s="115"/>
      <c r="B29" s="116"/>
      <c r="C29" s="116"/>
      <c r="D29" s="116"/>
      <c r="E29" s="116" t="s">
        <v>1728</v>
      </c>
      <c r="F29" s="117">
        <v>82.1</v>
      </c>
      <c r="G29" s="116" t="s">
        <v>1729</v>
      </c>
      <c r="H29" s="117">
        <v>0</v>
      </c>
      <c r="I29" s="116" t="s">
        <v>1730</v>
      </c>
      <c r="J29" s="118">
        <v>82.1</v>
      </c>
    </row>
    <row r="30" spans="1:10" ht="15" thickBot="1">
      <c r="A30" s="115"/>
      <c r="B30" s="116"/>
      <c r="C30" s="116"/>
      <c r="D30" s="116"/>
      <c r="E30" s="116" t="s">
        <v>1731</v>
      </c>
      <c r="F30" s="117">
        <v>21.93</v>
      </c>
      <c r="G30" s="116"/>
      <c r="H30" s="276" t="s">
        <v>1732</v>
      </c>
      <c r="I30" s="276"/>
      <c r="J30" s="118">
        <v>105.54</v>
      </c>
    </row>
    <row r="31" spans="1:10" ht="15" thickTop="1">
      <c r="A31" s="119"/>
      <c r="B31" s="95"/>
      <c r="C31" s="95"/>
      <c r="D31" s="95"/>
      <c r="E31" s="95"/>
      <c r="F31" s="95"/>
      <c r="G31" s="95"/>
      <c r="H31" s="95"/>
      <c r="I31" s="95"/>
      <c r="J31" s="120"/>
    </row>
    <row r="32" spans="1:10" ht="15">
      <c r="A32" s="121" t="s">
        <v>34</v>
      </c>
      <c r="B32" s="83" t="s">
        <v>1</v>
      </c>
      <c r="C32" s="82" t="s">
        <v>2</v>
      </c>
      <c r="D32" s="82" t="s">
        <v>3</v>
      </c>
      <c r="E32" s="281" t="s">
        <v>1722</v>
      </c>
      <c r="F32" s="281"/>
      <c r="G32" s="84" t="s">
        <v>4</v>
      </c>
      <c r="H32" s="83" t="s">
        <v>5</v>
      </c>
      <c r="I32" s="83" t="s">
        <v>6</v>
      </c>
      <c r="J32" s="122" t="s">
        <v>8</v>
      </c>
    </row>
    <row r="33" spans="1:10">
      <c r="A33" s="111" t="s">
        <v>1723</v>
      </c>
      <c r="B33" s="86" t="s">
        <v>35</v>
      </c>
      <c r="C33" s="85" t="s">
        <v>31</v>
      </c>
      <c r="D33" s="85" t="s">
        <v>36</v>
      </c>
      <c r="E33" s="284" t="s">
        <v>1737</v>
      </c>
      <c r="F33" s="284"/>
      <c r="G33" s="87" t="s">
        <v>33</v>
      </c>
      <c r="H33" s="88">
        <v>1</v>
      </c>
      <c r="I33" s="89">
        <v>38.869999999999997</v>
      </c>
      <c r="J33" s="112">
        <v>38.869999999999997</v>
      </c>
    </row>
    <row r="34" spans="1:10" ht="25.5">
      <c r="A34" s="123" t="s">
        <v>1738</v>
      </c>
      <c r="B34" s="97" t="s">
        <v>1753</v>
      </c>
      <c r="C34" s="96" t="s">
        <v>31</v>
      </c>
      <c r="D34" s="96" t="s">
        <v>1754</v>
      </c>
      <c r="E34" s="283" t="s">
        <v>1737</v>
      </c>
      <c r="F34" s="283"/>
      <c r="G34" s="98" t="s">
        <v>33</v>
      </c>
      <c r="H34" s="99">
        <v>1</v>
      </c>
      <c r="I34" s="100">
        <v>0.88</v>
      </c>
      <c r="J34" s="124">
        <v>0.88</v>
      </c>
    </row>
    <row r="35" spans="1:10" ht="25.5">
      <c r="A35" s="113" t="s">
        <v>1725</v>
      </c>
      <c r="B35" s="91" t="s">
        <v>1755</v>
      </c>
      <c r="C35" s="90" t="s">
        <v>31</v>
      </c>
      <c r="D35" s="90" t="s">
        <v>1756</v>
      </c>
      <c r="E35" s="278" t="s">
        <v>1743</v>
      </c>
      <c r="F35" s="278"/>
      <c r="G35" s="92" t="s">
        <v>33</v>
      </c>
      <c r="H35" s="93">
        <v>1</v>
      </c>
      <c r="I35" s="94">
        <v>7.0000000000000007E-2</v>
      </c>
      <c r="J35" s="114">
        <v>7.0000000000000007E-2</v>
      </c>
    </row>
    <row r="36" spans="1:10">
      <c r="A36" s="113" t="s">
        <v>1725</v>
      </c>
      <c r="B36" s="91" t="s">
        <v>1757</v>
      </c>
      <c r="C36" s="90" t="s">
        <v>31</v>
      </c>
      <c r="D36" s="90" t="s">
        <v>1758</v>
      </c>
      <c r="E36" s="278" t="s">
        <v>1748</v>
      </c>
      <c r="F36" s="278"/>
      <c r="G36" s="92" t="s">
        <v>33</v>
      </c>
      <c r="H36" s="93">
        <v>1</v>
      </c>
      <c r="I36" s="94">
        <v>36.049999999999997</v>
      </c>
      <c r="J36" s="114">
        <v>36.049999999999997</v>
      </c>
    </row>
    <row r="37" spans="1:10" ht="25.5">
      <c r="A37" s="113" t="s">
        <v>1725</v>
      </c>
      <c r="B37" s="91" t="s">
        <v>1759</v>
      </c>
      <c r="C37" s="90" t="s">
        <v>31</v>
      </c>
      <c r="D37" s="90" t="s">
        <v>1760</v>
      </c>
      <c r="E37" s="278" t="s">
        <v>1743</v>
      </c>
      <c r="F37" s="278"/>
      <c r="G37" s="92" t="s">
        <v>33</v>
      </c>
      <c r="H37" s="93">
        <v>1</v>
      </c>
      <c r="I37" s="94">
        <v>0.89</v>
      </c>
      <c r="J37" s="114">
        <v>0.89</v>
      </c>
    </row>
    <row r="38" spans="1:10">
      <c r="A38" s="113" t="s">
        <v>1725</v>
      </c>
      <c r="B38" s="91" t="s">
        <v>1741</v>
      </c>
      <c r="C38" s="90" t="s">
        <v>31</v>
      </c>
      <c r="D38" s="90" t="s">
        <v>1742</v>
      </c>
      <c r="E38" s="278" t="s">
        <v>1743</v>
      </c>
      <c r="F38" s="278"/>
      <c r="G38" s="92" t="s">
        <v>33</v>
      </c>
      <c r="H38" s="93">
        <v>1</v>
      </c>
      <c r="I38" s="94">
        <v>0.03</v>
      </c>
      <c r="J38" s="114">
        <v>0.03</v>
      </c>
    </row>
    <row r="39" spans="1:10">
      <c r="A39" s="113" t="s">
        <v>1725</v>
      </c>
      <c r="B39" s="91" t="s">
        <v>1749</v>
      </c>
      <c r="C39" s="90" t="s">
        <v>31</v>
      </c>
      <c r="D39" s="90" t="s">
        <v>1750</v>
      </c>
      <c r="E39" s="278" t="s">
        <v>1743</v>
      </c>
      <c r="F39" s="278"/>
      <c r="G39" s="92" t="s">
        <v>33</v>
      </c>
      <c r="H39" s="93">
        <v>1</v>
      </c>
      <c r="I39" s="94">
        <v>0.95</v>
      </c>
      <c r="J39" s="114">
        <v>0.95</v>
      </c>
    </row>
    <row r="40" spans="1:10">
      <c r="A40" s="115"/>
      <c r="B40" s="116"/>
      <c r="C40" s="116"/>
      <c r="D40" s="116"/>
      <c r="E40" s="116" t="s">
        <v>1728</v>
      </c>
      <c r="F40" s="117">
        <v>36.93</v>
      </c>
      <c r="G40" s="116" t="s">
        <v>1729</v>
      </c>
      <c r="H40" s="117">
        <v>0</v>
      </c>
      <c r="I40" s="116" t="s">
        <v>1730</v>
      </c>
      <c r="J40" s="118">
        <v>36.93</v>
      </c>
    </row>
    <row r="41" spans="1:10" ht="15" thickBot="1">
      <c r="A41" s="115"/>
      <c r="B41" s="116"/>
      <c r="C41" s="116"/>
      <c r="D41" s="116"/>
      <c r="E41" s="116" t="s">
        <v>1731</v>
      </c>
      <c r="F41" s="117">
        <v>10.19</v>
      </c>
      <c r="G41" s="116"/>
      <c r="H41" s="276" t="s">
        <v>1732</v>
      </c>
      <c r="I41" s="276"/>
      <c r="J41" s="118">
        <v>49.06</v>
      </c>
    </row>
    <row r="42" spans="1:10" ht="15" thickTop="1">
      <c r="A42" s="119"/>
      <c r="B42" s="95"/>
      <c r="C42" s="95"/>
      <c r="D42" s="95"/>
      <c r="E42" s="95"/>
      <c r="F42" s="95"/>
      <c r="G42" s="95"/>
      <c r="H42" s="95"/>
      <c r="I42" s="95"/>
      <c r="J42" s="120"/>
    </row>
    <row r="43" spans="1:10" ht="15">
      <c r="A43" s="121" t="s">
        <v>42</v>
      </c>
      <c r="B43" s="83" t="s">
        <v>1</v>
      </c>
      <c r="C43" s="82" t="s">
        <v>2</v>
      </c>
      <c r="D43" s="82" t="s">
        <v>3</v>
      </c>
      <c r="E43" s="281" t="s">
        <v>1722</v>
      </c>
      <c r="F43" s="281"/>
      <c r="G43" s="84" t="s">
        <v>4</v>
      </c>
      <c r="H43" s="83" t="s">
        <v>5</v>
      </c>
      <c r="I43" s="83" t="s">
        <v>6</v>
      </c>
      <c r="J43" s="122" t="s">
        <v>8</v>
      </c>
    </row>
    <row r="44" spans="1:10" ht="76.5">
      <c r="A44" s="111" t="s">
        <v>1723</v>
      </c>
      <c r="B44" s="86" t="s">
        <v>43</v>
      </c>
      <c r="C44" s="85" t="s">
        <v>44</v>
      </c>
      <c r="D44" s="85" t="s">
        <v>45</v>
      </c>
      <c r="E44" s="284" t="s">
        <v>1761</v>
      </c>
      <c r="F44" s="284"/>
      <c r="G44" s="87" t="s">
        <v>46</v>
      </c>
      <c r="H44" s="88">
        <v>1</v>
      </c>
      <c r="I44" s="89">
        <v>982.13</v>
      </c>
      <c r="J44" s="112">
        <v>982.13</v>
      </c>
    </row>
    <row r="45" spans="1:10">
      <c r="A45" s="221"/>
      <c r="B45" s="222"/>
      <c r="C45" s="222"/>
      <c r="D45" s="222"/>
      <c r="E45" s="222"/>
      <c r="F45" s="222" t="s">
        <v>1762</v>
      </c>
      <c r="G45" s="222"/>
      <c r="H45" s="222"/>
      <c r="I45" s="222"/>
      <c r="J45" s="125">
        <v>0</v>
      </c>
    </row>
    <row r="46" spans="1:10">
      <c r="A46" s="221"/>
      <c r="B46" s="222"/>
      <c r="C46" s="222"/>
      <c r="D46" s="222"/>
      <c r="E46" s="222"/>
      <c r="F46" s="222" t="s">
        <v>1763</v>
      </c>
      <c r="G46" s="222"/>
      <c r="H46" s="222"/>
      <c r="I46" s="222"/>
      <c r="J46" s="125">
        <v>1</v>
      </c>
    </row>
    <row r="47" spans="1:10">
      <c r="A47" s="221"/>
      <c r="B47" s="222"/>
      <c r="C47" s="222"/>
      <c r="D47" s="222"/>
      <c r="E47" s="222"/>
      <c r="F47" s="222" t="s">
        <v>1764</v>
      </c>
      <c r="G47" s="222"/>
      <c r="H47" s="222"/>
      <c r="I47" s="222"/>
      <c r="J47" s="125">
        <v>0</v>
      </c>
    </row>
    <row r="48" spans="1:10" ht="15">
      <c r="A48" s="279" t="s">
        <v>1765</v>
      </c>
      <c r="B48" s="280" t="s">
        <v>1</v>
      </c>
      <c r="C48" s="281" t="s">
        <v>2</v>
      </c>
      <c r="D48" s="281" t="s">
        <v>1727</v>
      </c>
      <c r="E48" s="280" t="s">
        <v>1766</v>
      </c>
      <c r="F48" s="83" t="s">
        <v>1767</v>
      </c>
      <c r="G48" s="83" t="s">
        <v>1768</v>
      </c>
      <c r="H48" s="83"/>
      <c r="I48" s="83"/>
      <c r="J48" s="122" t="s">
        <v>1769</v>
      </c>
    </row>
    <row r="49" spans="1:10" ht="63.75">
      <c r="A49" s="123" t="s">
        <v>1723</v>
      </c>
      <c r="B49" s="97" t="s">
        <v>1770</v>
      </c>
      <c r="C49" s="96" t="s">
        <v>44</v>
      </c>
      <c r="D49" s="96" t="s">
        <v>1771</v>
      </c>
      <c r="E49" s="99">
        <v>4.5</v>
      </c>
      <c r="F49" s="98" t="s">
        <v>71</v>
      </c>
      <c r="G49" s="282" t="s">
        <v>1772</v>
      </c>
      <c r="H49" s="282"/>
      <c r="I49" s="283"/>
      <c r="J49" s="126" t="s">
        <v>1773</v>
      </c>
    </row>
    <row r="50" spans="1:10">
      <c r="A50" s="221"/>
      <c r="B50" s="222"/>
      <c r="C50" s="222"/>
      <c r="D50" s="222"/>
      <c r="E50" s="222"/>
      <c r="F50" s="222" t="s">
        <v>1774</v>
      </c>
      <c r="G50" s="222"/>
      <c r="H50" s="222"/>
      <c r="I50" s="222"/>
      <c r="J50" s="125">
        <v>982.125</v>
      </c>
    </row>
    <row r="51" spans="1:10">
      <c r="A51" s="115"/>
      <c r="B51" s="116"/>
      <c r="C51" s="116"/>
      <c r="D51" s="116"/>
      <c r="E51" s="116" t="s">
        <v>1728</v>
      </c>
      <c r="F51" s="117">
        <v>0</v>
      </c>
      <c r="G51" s="116" t="s">
        <v>1729</v>
      </c>
      <c r="H51" s="117">
        <v>149.21</v>
      </c>
      <c r="I51" s="116" t="s">
        <v>1730</v>
      </c>
      <c r="J51" s="118">
        <v>149.21295307367456</v>
      </c>
    </row>
    <row r="52" spans="1:10" ht="15" thickBot="1">
      <c r="A52" s="115"/>
      <c r="B52" s="116"/>
      <c r="C52" s="116"/>
      <c r="D52" s="116"/>
      <c r="E52" s="116" t="s">
        <v>1731</v>
      </c>
      <c r="F52" s="117">
        <v>257.70999999999998</v>
      </c>
      <c r="G52" s="116"/>
      <c r="H52" s="276" t="s">
        <v>1732</v>
      </c>
      <c r="I52" s="276"/>
      <c r="J52" s="118">
        <v>1239.8399999999999</v>
      </c>
    </row>
    <row r="53" spans="1:10" ht="15" thickTop="1">
      <c r="A53" s="119"/>
      <c r="B53" s="95"/>
      <c r="C53" s="95"/>
      <c r="D53" s="95"/>
      <c r="E53" s="95"/>
      <c r="F53" s="95"/>
      <c r="G53" s="95"/>
      <c r="H53" s="95"/>
      <c r="I53" s="95"/>
      <c r="J53" s="120"/>
    </row>
    <row r="54" spans="1:10" ht="15">
      <c r="A54" s="121" t="s">
        <v>50</v>
      </c>
      <c r="B54" s="83" t="s">
        <v>1</v>
      </c>
      <c r="C54" s="82" t="s">
        <v>2</v>
      </c>
      <c r="D54" s="82" t="s">
        <v>3</v>
      </c>
      <c r="E54" s="281" t="s">
        <v>1722</v>
      </c>
      <c r="F54" s="281"/>
      <c r="G54" s="84" t="s">
        <v>4</v>
      </c>
      <c r="H54" s="83" t="s">
        <v>5</v>
      </c>
      <c r="I54" s="83" t="s">
        <v>6</v>
      </c>
      <c r="J54" s="122" t="s">
        <v>8</v>
      </c>
    </row>
    <row r="55" spans="1:10" ht="51">
      <c r="A55" s="111" t="s">
        <v>1723</v>
      </c>
      <c r="B55" s="86" t="s">
        <v>51</v>
      </c>
      <c r="C55" s="85" t="s">
        <v>44</v>
      </c>
      <c r="D55" s="85" t="s">
        <v>52</v>
      </c>
      <c r="E55" s="284" t="s">
        <v>1761</v>
      </c>
      <c r="F55" s="284"/>
      <c r="G55" s="87" t="s">
        <v>46</v>
      </c>
      <c r="H55" s="88">
        <v>1</v>
      </c>
      <c r="I55" s="89">
        <v>7545.31</v>
      </c>
      <c r="J55" s="112">
        <v>7545.31</v>
      </c>
    </row>
    <row r="56" spans="1:10" ht="15">
      <c r="A56" s="279" t="s">
        <v>1775</v>
      </c>
      <c r="B56" s="280" t="s">
        <v>1</v>
      </c>
      <c r="C56" s="281" t="s">
        <v>2</v>
      </c>
      <c r="D56" s="281" t="s">
        <v>1776</v>
      </c>
      <c r="E56" s="280" t="s">
        <v>1766</v>
      </c>
      <c r="F56" s="285" t="s">
        <v>1777</v>
      </c>
      <c r="G56" s="280"/>
      <c r="H56" s="285" t="s">
        <v>1769</v>
      </c>
      <c r="I56" s="280"/>
      <c r="J56" s="286" t="s">
        <v>1778</v>
      </c>
    </row>
    <row r="57" spans="1:10" ht="15">
      <c r="A57" s="287"/>
      <c r="B57" s="280"/>
      <c r="C57" s="280"/>
      <c r="D57" s="280"/>
      <c r="E57" s="280"/>
      <c r="F57" s="83" t="s">
        <v>1779</v>
      </c>
      <c r="G57" s="83" t="s">
        <v>1780</v>
      </c>
      <c r="H57" s="83" t="s">
        <v>1779</v>
      </c>
      <c r="I57" s="83" t="s">
        <v>1780</v>
      </c>
      <c r="J57" s="286"/>
    </row>
    <row r="58" spans="1:10" ht="38.25">
      <c r="A58" s="113" t="s">
        <v>1725</v>
      </c>
      <c r="B58" s="91" t="s">
        <v>1781</v>
      </c>
      <c r="C58" s="90" t="s">
        <v>44</v>
      </c>
      <c r="D58" s="90" t="s">
        <v>1782</v>
      </c>
      <c r="E58" s="93">
        <v>176</v>
      </c>
      <c r="F58" s="94">
        <v>1</v>
      </c>
      <c r="G58" s="94">
        <v>0</v>
      </c>
      <c r="H58" s="102">
        <v>0.08</v>
      </c>
      <c r="I58" s="102">
        <v>0.01</v>
      </c>
      <c r="J58" s="127">
        <v>14.08</v>
      </c>
    </row>
    <row r="59" spans="1:10">
      <c r="A59" s="221"/>
      <c r="B59" s="222"/>
      <c r="C59" s="222"/>
      <c r="D59" s="222"/>
      <c r="E59" s="222"/>
      <c r="F59" s="222" t="s">
        <v>1783</v>
      </c>
      <c r="G59" s="222"/>
      <c r="H59" s="222"/>
      <c r="I59" s="222"/>
      <c r="J59" s="125">
        <v>14.08</v>
      </c>
    </row>
    <row r="60" spans="1:10">
      <c r="A60" s="221"/>
      <c r="B60" s="222"/>
      <c r="C60" s="222"/>
      <c r="D60" s="222"/>
      <c r="E60" s="222"/>
      <c r="F60" s="222" t="s">
        <v>1762</v>
      </c>
      <c r="G60" s="222"/>
      <c r="H60" s="222"/>
      <c r="I60" s="222"/>
      <c r="J60" s="125">
        <v>14.08</v>
      </c>
    </row>
    <row r="61" spans="1:10">
      <c r="A61" s="221"/>
      <c r="B61" s="222"/>
      <c r="C61" s="222"/>
      <c r="D61" s="222"/>
      <c r="E61" s="222"/>
      <c r="F61" s="222" t="s">
        <v>1763</v>
      </c>
      <c r="G61" s="222"/>
      <c r="H61" s="222"/>
      <c r="I61" s="222"/>
      <c r="J61" s="125">
        <v>1</v>
      </c>
    </row>
    <row r="62" spans="1:10">
      <c r="A62" s="221"/>
      <c r="B62" s="222"/>
      <c r="C62" s="222"/>
      <c r="D62" s="222"/>
      <c r="E62" s="222"/>
      <c r="F62" s="222" t="s">
        <v>1764</v>
      </c>
      <c r="G62" s="222"/>
      <c r="H62" s="222"/>
      <c r="I62" s="222"/>
      <c r="J62" s="125">
        <v>14.08</v>
      </c>
    </row>
    <row r="63" spans="1:10" ht="15">
      <c r="A63" s="279" t="s">
        <v>1784</v>
      </c>
      <c r="B63" s="280" t="s">
        <v>1</v>
      </c>
      <c r="C63" s="281" t="s">
        <v>2</v>
      </c>
      <c r="D63" s="281" t="s">
        <v>1785</v>
      </c>
      <c r="E63" s="280" t="s">
        <v>1766</v>
      </c>
      <c r="F63" s="83" t="s">
        <v>1767</v>
      </c>
      <c r="G63" s="83" t="s">
        <v>1768</v>
      </c>
      <c r="H63" s="83"/>
      <c r="I63" s="83"/>
      <c r="J63" s="122" t="s">
        <v>1769</v>
      </c>
    </row>
    <row r="64" spans="1:10" ht="25.5">
      <c r="A64" s="113" t="s">
        <v>1725</v>
      </c>
      <c r="B64" s="91" t="s">
        <v>1786</v>
      </c>
      <c r="C64" s="90" t="s">
        <v>44</v>
      </c>
      <c r="D64" s="90" t="s">
        <v>1787</v>
      </c>
      <c r="E64" s="93">
        <v>3</v>
      </c>
      <c r="F64" s="92" t="s">
        <v>78</v>
      </c>
      <c r="G64" s="277" t="s">
        <v>1788</v>
      </c>
      <c r="H64" s="277"/>
      <c r="I64" s="278"/>
      <c r="J64" s="127" t="s">
        <v>1789</v>
      </c>
    </row>
    <row r="65" spans="1:10">
      <c r="A65" s="113" t="s">
        <v>1725</v>
      </c>
      <c r="B65" s="91" t="s">
        <v>1790</v>
      </c>
      <c r="C65" s="90" t="s">
        <v>44</v>
      </c>
      <c r="D65" s="90" t="s">
        <v>1791</v>
      </c>
      <c r="E65" s="93">
        <v>1</v>
      </c>
      <c r="F65" s="92" t="s">
        <v>46</v>
      </c>
      <c r="G65" s="277" t="s">
        <v>1792</v>
      </c>
      <c r="H65" s="277"/>
      <c r="I65" s="278"/>
      <c r="J65" s="127" t="s">
        <v>1792</v>
      </c>
    </row>
    <row r="66" spans="1:10" ht="25.5">
      <c r="A66" s="113" t="s">
        <v>1725</v>
      </c>
      <c r="B66" s="91" t="s">
        <v>1793</v>
      </c>
      <c r="C66" s="90" t="s">
        <v>44</v>
      </c>
      <c r="D66" s="90" t="s">
        <v>1794</v>
      </c>
      <c r="E66" s="93">
        <v>0.2</v>
      </c>
      <c r="F66" s="92" t="s">
        <v>46</v>
      </c>
      <c r="G66" s="277" t="s">
        <v>1795</v>
      </c>
      <c r="H66" s="277"/>
      <c r="I66" s="278"/>
      <c r="J66" s="127" t="s">
        <v>1796</v>
      </c>
    </row>
    <row r="67" spans="1:10" ht="25.5">
      <c r="A67" s="113" t="s">
        <v>1725</v>
      </c>
      <c r="B67" s="91" t="s">
        <v>1797</v>
      </c>
      <c r="C67" s="90" t="s">
        <v>44</v>
      </c>
      <c r="D67" s="90" t="s">
        <v>1798</v>
      </c>
      <c r="E67" s="93">
        <v>2</v>
      </c>
      <c r="F67" s="92" t="s">
        <v>46</v>
      </c>
      <c r="G67" s="277" t="s">
        <v>1799</v>
      </c>
      <c r="H67" s="277"/>
      <c r="I67" s="278"/>
      <c r="J67" s="127" t="s">
        <v>1800</v>
      </c>
    </row>
    <row r="68" spans="1:10" ht="25.5">
      <c r="A68" s="113" t="s">
        <v>1725</v>
      </c>
      <c r="B68" s="91" t="s">
        <v>1801</v>
      </c>
      <c r="C68" s="90" t="s">
        <v>44</v>
      </c>
      <c r="D68" s="90" t="s">
        <v>1802</v>
      </c>
      <c r="E68" s="93">
        <v>0.2</v>
      </c>
      <c r="F68" s="92" t="s">
        <v>46</v>
      </c>
      <c r="G68" s="277" t="s">
        <v>1803</v>
      </c>
      <c r="H68" s="277"/>
      <c r="I68" s="278"/>
      <c r="J68" s="127" t="s">
        <v>1804</v>
      </c>
    </row>
    <row r="69" spans="1:10">
      <c r="A69" s="113" t="s">
        <v>1725</v>
      </c>
      <c r="B69" s="91" t="s">
        <v>1805</v>
      </c>
      <c r="C69" s="90" t="s">
        <v>44</v>
      </c>
      <c r="D69" s="90" t="s">
        <v>1806</v>
      </c>
      <c r="E69" s="93">
        <v>0.8</v>
      </c>
      <c r="F69" s="92" t="s">
        <v>46</v>
      </c>
      <c r="G69" s="277" t="s">
        <v>1807</v>
      </c>
      <c r="H69" s="277"/>
      <c r="I69" s="278"/>
      <c r="J69" s="127" t="s">
        <v>1808</v>
      </c>
    </row>
    <row r="70" spans="1:10" ht="25.5">
      <c r="A70" s="113" t="s">
        <v>1725</v>
      </c>
      <c r="B70" s="91" t="s">
        <v>1809</v>
      </c>
      <c r="C70" s="90" t="s">
        <v>44</v>
      </c>
      <c r="D70" s="90" t="s">
        <v>1810</v>
      </c>
      <c r="E70" s="93">
        <v>0.5</v>
      </c>
      <c r="F70" s="92" t="s">
        <v>46</v>
      </c>
      <c r="G70" s="277" t="s">
        <v>1811</v>
      </c>
      <c r="H70" s="277"/>
      <c r="I70" s="278"/>
      <c r="J70" s="127" t="s">
        <v>1812</v>
      </c>
    </row>
    <row r="71" spans="1:10" ht="25.5">
      <c r="A71" s="113" t="s">
        <v>1725</v>
      </c>
      <c r="B71" s="91" t="s">
        <v>1813</v>
      </c>
      <c r="C71" s="90" t="s">
        <v>44</v>
      </c>
      <c r="D71" s="90" t="s">
        <v>1814</v>
      </c>
      <c r="E71" s="93">
        <v>0.5</v>
      </c>
      <c r="F71" s="92" t="s">
        <v>78</v>
      </c>
      <c r="G71" s="277" t="s">
        <v>1815</v>
      </c>
      <c r="H71" s="277"/>
      <c r="I71" s="278"/>
      <c r="J71" s="127" t="s">
        <v>1816</v>
      </c>
    </row>
    <row r="72" spans="1:10" ht="38.25">
      <c r="A72" s="113" t="s">
        <v>1725</v>
      </c>
      <c r="B72" s="91" t="s">
        <v>1817</v>
      </c>
      <c r="C72" s="90" t="s">
        <v>44</v>
      </c>
      <c r="D72" s="90" t="s">
        <v>1818</v>
      </c>
      <c r="E72" s="93">
        <v>0.2</v>
      </c>
      <c r="F72" s="92" t="s">
        <v>46</v>
      </c>
      <c r="G72" s="277" t="s">
        <v>1819</v>
      </c>
      <c r="H72" s="277"/>
      <c r="I72" s="278"/>
      <c r="J72" s="127" t="s">
        <v>1820</v>
      </c>
    </row>
    <row r="73" spans="1:10" ht="38.25">
      <c r="A73" s="113" t="s">
        <v>1725</v>
      </c>
      <c r="B73" s="91" t="s">
        <v>1821</v>
      </c>
      <c r="C73" s="90" t="s">
        <v>44</v>
      </c>
      <c r="D73" s="90" t="s">
        <v>1822</v>
      </c>
      <c r="E73" s="93">
        <v>0.5</v>
      </c>
      <c r="F73" s="92" t="s">
        <v>46</v>
      </c>
      <c r="G73" s="277" t="s">
        <v>1823</v>
      </c>
      <c r="H73" s="277"/>
      <c r="I73" s="278"/>
      <c r="J73" s="127" t="s">
        <v>1824</v>
      </c>
    </row>
    <row r="74" spans="1:10" ht="38.25">
      <c r="A74" s="113" t="s">
        <v>1725</v>
      </c>
      <c r="B74" s="91" t="s">
        <v>1825</v>
      </c>
      <c r="C74" s="90" t="s">
        <v>44</v>
      </c>
      <c r="D74" s="90" t="s">
        <v>1826</v>
      </c>
      <c r="E74" s="93">
        <v>0.2</v>
      </c>
      <c r="F74" s="92" t="s">
        <v>46</v>
      </c>
      <c r="G74" s="277" t="s">
        <v>1827</v>
      </c>
      <c r="H74" s="277"/>
      <c r="I74" s="278"/>
      <c r="J74" s="127" t="s">
        <v>1828</v>
      </c>
    </row>
    <row r="75" spans="1:10" ht="38.25">
      <c r="A75" s="113" t="s">
        <v>1725</v>
      </c>
      <c r="B75" s="91" t="s">
        <v>1829</v>
      </c>
      <c r="C75" s="90" t="s">
        <v>44</v>
      </c>
      <c r="D75" s="90" t="s">
        <v>1830</v>
      </c>
      <c r="E75" s="93">
        <v>5.8109999999999999</v>
      </c>
      <c r="F75" s="92" t="s">
        <v>71</v>
      </c>
      <c r="G75" s="277" t="s">
        <v>1831</v>
      </c>
      <c r="H75" s="277"/>
      <c r="I75" s="278"/>
      <c r="J75" s="127" t="s">
        <v>1832</v>
      </c>
    </row>
    <row r="76" spans="1:10" ht="25.5">
      <c r="A76" s="113" t="s">
        <v>1725</v>
      </c>
      <c r="B76" s="91" t="s">
        <v>1833</v>
      </c>
      <c r="C76" s="90" t="s">
        <v>44</v>
      </c>
      <c r="D76" s="90" t="s">
        <v>1834</v>
      </c>
      <c r="E76" s="93">
        <v>21.34</v>
      </c>
      <c r="F76" s="92" t="s">
        <v>71</v>
      </c>
      <c r="G76" s="277" t="s">
        <v>1835</v>
      </c>
      <c r="H76" s="277"/>
      <c r="I76" s="278"/>
      <c r="J76" s="127" t="s">
        <v>1836</v>
      </c>
    </row>
    <row r="77" spans="1:10" ht="25.5">
      <c r="A77" s="113" t="s">
        <v>1725</v>
      </c>
      <c r="B77" s="91" t="s">
        <v>1837</v>
      </c>
      <c r="C77" s="90" t="s">
        <v>44</v>
      </c>
      <c r="D77" s="90" t="s">
        <v>1838</v>
      </c>
      <c r="E77" s="93">
        <v>0.2</v>
      </c>
      <c r="F77" s="92" t="s">
        <v>46</v>
      </c>
      <c r="G77" s="277" t="s">
        <v>1839</v>
      </c>
      <c r="H77" s="277"/>
      <c r="I77" s="278"/>
      <c r="J77" s="127" t="s">
        <v>1840</v>
      </c>
    </row>
    <row r="78" spans="1:10" ht="25.5">
      <c r="A78" s="113" t="s">
        <v>1725</v>
      </c>
      <c r="B78" s="91" t="s">
        <v>1841</v>
      </c>
      <c r="C78" s="90" t="s">
        <v>44</v>
      </c>
      <c r="D78" s="90" t="s">
        <v>1842</v>
      </c>
      <c r="E78" s="93">
        <v>1</v>
      </c>
      <c r="F78" s="92" t="s">
        <v>46</v>
      </c>
      <c r="G78" s="277" t="s">
        <v>1843</v>
      </c>
      <c r="H78" s="277"/>
      <c r="I78" s="278"/>
      <c r="J78" s="127" t="s">
        <v>1843</v>
      </c>
    </row>
    <row r="79" spans="1:10" ht="25.5">
      <c r="A79" s="113" t="s">
        <v>1725</v>
      </c>
      <c r="B79" s="91" t="s">
        <v>1844</v>
      </c>
      <c r="C79" s="90" t="s">
        <v>44</v>
      </c>
      <c r="D79" s="90" t="s">
        <v>1845</v>
      </c>
      <c r="E79" s="93">
        <v>2</v>
      </c>
      <c r="F79" s="92" t="s">
        <v>46</v>
      </c>
      <c r="G79" s="277" t="s">
        <v>1846</v>
      </c>
      <c r="H79" s="277"/>
      <c r="I79" s="278"/>
      <c r="J79" s="127" t="s">
        <v>1847</v>
      </c>
    </row>
    <row r="80" spans="1:10" ht="38.25">
      <c r="A80" s="113" t="s">
        <v>1725</v>
      </c>
      <c r="B80" s="91" t="s">
        <v>1848</v>
      </c>
      <c r="C80" s="90" t="s">
        <v>44</v>
      </c>
      <c r="D80" s="90" t="s">
        <v>1849</v>
      </c>
      <c r="E80" s="93">
        <v>0.4</v>
      </c>
      <c r="F80" s="92" t="s">
        <v>46</v>
      </c>
      <c r="G80" s="277" t="s">
        <v>1850</v>
      </c>
      <c r="H80" s="277"/>
      <c r="I80" s="278"/>
      <c r="J80" s="127" t="s">
        <v>1851</v>
      </c>
    </row>
    <row r="81" spans="1:10" ht="76.5">
      <c r="A81" s="113" t="s">
        <v>1725</v>
      </c>
      <c r="B81" s="91" t="s">
        <v>1852</v>
      </c>
      <c r="C81" s="90" t="s">
        <v>44</v>
      </c>
      <c r="D81" s="90" t="s">
        <v>1853</v>
      </c>
      <c r="E81" s="93">
        <v>0.2</v>
      </c>
      <c r="F81" s="92" t="s">
        <v>46</v>
      </c>
      <c r="G81" s="277" t="s">
        <v>1854</v>
      </c>
      <c r="H81" s="277"/>
      <c r="I81" s="278"/>
      <c r="J81" s="127" t="s">
        <v>1855</v>
      </c>
    </row>
    <row r="82" spans="1:10">
      <c r="A82" s="113" t="s">
        <v>1725</v>
      </c>
      <c r="B82" s="91" t="s">
        <v>1856</v>
      </c>
      <c r="C82" s="90" t="s">
        <v>44</v>
      </c>
      <c r="D82" s="90" t="s">
        <v>1857</v>
      </c>
      <c r="E82" s="93">
        <v>0.2</v>
      </c>
      <c r="F82" s="92" t="s">
        <v>46</v>
      </c>
      <c r="G82" s="277" t="s">
        <v>1858</v>
      </c>
      <c r="H82" s="277"/>
      <c r="I82" s="278"/>
      <c r="J82" s="127" t="s">
        <v>1859</v>
      </c>
    </row>
    <row r="83" spans="1:10" ht="51">
      <c r="A83" s="113" t="s">
        <v>1725</v>
      </c>
      <c r="B83" s="91" t="s">
        <v>1860</v>
      </c>
      <c r="C83" s="90" t="s">
        <v>44</v>
      </c>
      <c r="D83" s="90" t="s">
        <v>1861</v>
      </c>
      <c r="E83" s="93">
        <v>0.2</v>
      </c>
      <c r="F83" s="92" t="s">
        <v>46</v>
      </c>
      <c r="G83" s="277" t="s">
        <v>1862</v>
      </c>
      <c r="H83" s="277"/>
      <c r="I83" s="278"/>
      <c r="J83" s="127" t="s">
        <v>1863</v>
      </c>
    </row>
    <row r="84" spans="1:10" ht="38.25">
      <c r="A84" s="113" t="s">
        <v>1725</v>
      </c>
      <c r="B84" s="91" t="s">
        <v>1864</v>
      </c>
      <c r="C84" s="90" t="s">
        <v>44</v>
      </c>
      <c r="D84" s="90" t="s">
        <v>1865</v>
      </c>
      <c r="E84" s="93">
        <v>0.5</v>
      </c>
      <c r="F84" s="92" t="s">
        <v>46</v>
      </c>
      <c r="G84" s="277" t="s">
        <v>1866</v>
      </c>
      <c r="H84" s="277"/>
      <c r="I84" s="278"/>
      <c r="J84" s="127" t="s">
        <v>1867</v>
      </c>
    </row>
    <row r="85" spans="1:10">
      <c r="A85" s="113" t="s">
        <v>1725</v>
      </c>
      <c r="B85" s="91" t="s">
        <v>1868</v>
      </c>
      <c r="C85" s="90" t="s">
        <v>44</v>
      </c>
      <c r="D85" s="90" t="s">
        <v>1869</v>
      </c>
      <c r="E85" s="93">
        <v>1</v>
      </c>
      <c r="F85" s="92" t="s">
        <v>46</v>
      </c>
      <c r="G85" s="277" t="s">
        <v>1870</v>
      </c>
      <c r="H85" s="277"/>
      <c r="I85" s="278"/>
      <c r="J85" s="127" t="s">
        <v>1870</v>
      </c>
    </row>
    <row r="86" spans="1:10" ht="25.5">
      <c r="A86" s="113" t="s">
        <v>1725</v>
      </c>
      <c r="B86" s="91" t="s">
        <v>1871</v>
      </c>
      <c r="C86" s="90" t="s">
        <v>44</v>
      </c>
      <c r="D86" s="90" t="s">
        <v>1872</v>
      </c>
      <c r="E86" s="93">
        <v>3</v>
      </c>
      <c r="F86" s="92" t="s">
        <v>78</v>
      </c>
      <c r="G86" s="277" t="s">
        <v>1873</v>
      </c>
      <c r="H86" s="277"/>
      <c r="I86" s="278"/>
      <c r="J86" s="127" t="s">
        <v>1874</v>
      </c>
    </row>
    <row r="87" spans="1:10">
      <c r="A87" s="113" t="s">
        <v>1725</v>
      </c>
      <c r="B87" s="91" t="s">
        <v>1875</v>
      </c>
      <c r="C87" s="90" t="s">
        <v>44</v>
      </c>
      <c r="D87" s="90" t="s">
        <v>1876</v>
      </c>
      <c r="E87" s="93">
        <v>9.9926999999999992</v>
      </c>
      <c r="F87" s="92" t="s">
        <v>78</v>
      </c>
      <c r="G87" s="277" t="s">
        <v>1877</v>
      </c>
      <c r="H87" s="277"/>
      <c r="I87" s="278"/>
      <c r="J87" s="127" t="s">
        <v>1878</v>
      </c>
    </row>
    <row r="88" spans="1:10" ht="38.25">
      <c r="A88" s="113" t="s">
        <v>1725</v>
      </c>
      <c r="B88" s="91" t="s">
        <v>1879</v>
      </c>
      <c r="C88" s="90" t="s">
        <v>44</v>
      </c>
      <c r="D88" s="90" t="s">
        <v>1880</v>
      </c>
      <c r="E88" s="93">
        <v>17.580549999999999</v>
      </c>
      <c r="F88" s="92" t="s">
        <v>78</v>
      </c>
      <c r="G88" s="277" t="s">
        <v>1881</v>
      </c>
      <c r="H88" s="277"/>
      <c r="I88" s="278"/>
      <c r="J88" s="127" t="s">
        <v>1882</v>
      </c>
    </row>
    <row r="89" spans="1:10" ht="38.25">
      <c r="A89" s="113" t="s">
        <v>1725</v>
      </c>
      <c r="B89" s="91" t="s">
        <v>1883</v>
      </c>
      <c r="C89" s="90" t="s">
        <v>44</v>
      </c>
      <c r="D89" s="90" t="s">
        <v>1884</v>
      </c>
      <c r="E89" s="93">
        <v>0.2</v>
      </c>
      <c r="F89" s="92" t="s">
        <v>46</v>
      </c>
      <c r="G89" s="277" t="s">
        <v>1885</v>
      </c>
      <c r="H89" s="277"/>
      <c r="I89" s="278"/>
      <c r="J89" s="127" t="s">
        <v>1886</v>
      </c>
    </row>
    <row r="90" spans="1:10" ht="38.25">
      <c r="A90" s="113" t="s">
        <v>1725</v>
      </c>
      <c r="B90" s="91" t="s">
        <v>1887</v>
      </c>
      <c r="C90" s="90" t="s">
        <v>44</v>
      </c>
      <c r="D90" s="90" t="s">
        <v>1888</v>
      </c>
      <c r="E90" s="93">
        <v>53.81</v>
      </c>
      <c r="F90" s="92" t="s">
        <v>78</v>
      </c>
      <c r="G90" s="277" t="s">
        <v>1889</v>
      </c>
      <c r="H90" s="277"/>
      <c r="I90" s="278"/>
      <c r="J90" s="127" t="s">
        <v>1890</v>
      </c>
    </row>
    <row r="91" spans="1:10" ht="25.5">
      <c r="A91" s="113" t="s">
        <v>1725</v>
      </c>
      <c r="B91" s="91" t="s">
        <v>1891</v>
      </c>
      <c r="C91" s="90" t="s">
        <v>44</v>
      </c>
      <c r="D91" s="90" t="s">
        <v>1892</v>
      </c>
      <c r="E91" s="93">
        <v>0.5</v>
      </c>
      <c r="F91" s="92" t="s">
        <v>121</v>
      </c>
      <c r="G91" s="277" t="s">
        <v>1893</v>
      </c>
      <c r="H91" s="277"/>
      <c r="I91" s="278"/>
      <c r="J91" s="127" t="s">
        <v>1894</v>
      </c>
    </row>
    <row r="92" spans="1:10" ht="51">
      <c r="A92" s="113" t="s">
        <v>1725</v>
      </c>
      <c r="B92" s="91" t="s">
        <v>1895</v>
      </c>
      <c r="C92" s="90" t="s">
        <v>44</v>
      </c>
      <c r="D92" s="90" t="s">
        <v>1896</v>
      </c>
      <c r="E92" s="93">
        <v>0.8</v>
      </c>
      <c r="F92" s="92" t="s">
        <v>46</v>
      </c>
      <c r="G92" s="277" t="s">
        <v>1897</v>
      </c>
      <c r="H92" s="277"/>
      <c r="I92" s="278"/>
      <c r="J92" s="127" t="s">
        <v>1898</v>
      </c>
    </row>
    <row r="93" spans="1:10" ht="76.5">
      <c r="A93" s="113" t="s">
        <v>1725</v>
      </c>
      <c r="B93" s="91" t="s">
        <v>1899</v>
      </c>
      <c r="C93" s="90" t="s">
        <v>44</v>
      </c>
      <c r="D93" s="90" t="s">
        <v>1900</v>
      </c>
      <c r="E93" s="93">
        <v>0.2</v>
      </c>
      <c r="F93" s="92" t="s">
        <v>46</v>
      </c>
      <c r="G93" s="277" t="s">
        <v>1901</v>
      </c>
      <c r="H93" s="277"/>
      <c r="I93" s="278"/>
      <c r="J93" s="127" t="s">
        <v>1902</v>
      </c>
    </row>
    <row r="94" spans="1:10" ht="25.5">
      <c r="A94" s="113" t="s">
        <v>1725</v>
      </c>
      <c r="B94" s="91" t="s">
        <v>1903</v>
      </c>
      <c r="C94" s="90" t="s">
        <v>44</v>
      </c>
      <c r="D94" s="90" t="s">
        <v>1904</v>
      </c>
      <c r="E94" s="93">
        <v>0.2</v>
      </c>
      <c r="F94" s="92" t="s">
        <v>46</v>
      </c>
      <c r="G94" s="277" t="s">
        <v>1905</v>
      </c>
      <c r="H94" s="277"/>
      <c r="I94" s="278"/>
      <c r="J94" s="127" t="s">
        <v>1906</v>
      </c>
    </row>
    <row r="95" spans="1:10">
      <c r="A95" s="113" t="s">
        <v>1725</v>
      </c>
      <c r="B95" s="91" t="s">
        <v>1907</v>
      </c>
      <c r="C95" s="90" t="s">
        <v>44</v>
      </c>
      <c r="D95" s="90" t="s">
        <v>1908</v>
      </c>
      <c r="E95" s="93">
        <v>2</v>
      </c>
      <c r="F95" s="92" t="s">
        <v>46</v>
      </c>
      <c r="G95" s="277" t="s">
        <v>1909</v>
      </c>
      <c r="H95" s="277"/>
      <c r="I95" s="278"/>
      <c r="J95" s="127" t="s">
        <v>1910</v>
      </c>
    </row>
    <row r="96" spans="1:10">
      <c r="A96" s="113" t="s">
        <v>1725</v>
      </c>
      <c r="B96" s="91" t="s">
        <v>1911</v>
      </c>
      <c r="C96" s="90" t="s">
        <v>44</v>
      </c>
      <c r="D96" s="90" t="s">
        <v>1912</v>
      </c>
      <c r="E96" s="93">
        <v>0.2</v>
      </c>
      <c r="F96" s="92" t="s">
        <v>46</v>
      </c>
      <c r="G96" s="277" t="s">
        <v>1913</v>
      </c>
      <c r="H96" s="277"/>
      <c r="I96" s="278"/>
      <c r="J96" s="127" t="s">
        <v>1914</v>
      </c>
    </row>
    <row r="97" spans="1:10" ht="51">
      <c r="A97" s="113" t="s">
        <v>1725</v>
      </c>
      <c r="B97" s="91" t="s">
        <v>1915</v>
      </c>
      <c r="C97" s="90" t="s">
        <v>44</v>
      </c>
      <c r="D97" s="90" t="s">
        <v>1916</v>
      </c>
      <c r="E97" s="93">
        <v>0.2</v>
      </c>
      <c r="F97" s="92" t="s">
        <v>46</v>
      </c>
      <c r="G97" s="277" t="s">
        <v>1917</v>
      </c>
      <c r="H97" s="277"/>
      <c r="I97" s="278"/>
      <c r="J97" s="127" t="s">
        <v>1918</v>
      </c>
    </row>
    <row r="98" spans="1:10" ht="25.5">
      <c r="A98" s="113" t="s">
        <v>1725</v>
      </c>
      <c r="B98" s="91" t="s">
        <v>1919</v>
      </c>
      <c r="C98" s="90" t="s">
        <v>44</v>
      </c>
      <c r="D98" s="90" t="s">
        <v>1920</v>
      </c>
      <c r="E98" s="93">
        <v>6</v>
      </c>
      <c r="F98" s="92" t="s">
        <v>46</v>
      </c>
      <c r="G98" s="277" t="s">
        <v>1921</v>
      </c>
      <c r="H98" s="277"/>
      <c r="I98" s="278"/>
      <c r="J98" s="127" t="s">
        <v>1922</v>
      </c>
    </row>
    <row r="99" spans="1:10" ht="25.5">
      <c r="A99" s="113" t="s">
        <v>1725</v>
      </c>
      <c r="B99" s="91" t="s">
        <v>1923</v>
      </c>
      <c r="C99" s="90" t="s">
        <v>44</v>
      </c>
      <c r="D99" s="90" t="s">
        <v>1924</v>
      </c>
      <c r="E99" s="93">
        <v>1</v>
      </c>
      <c r="F99" s="92" t="s">
        <v>46</v>
      </c>
      <c r="G99" s="277" t="s">
        <v>1925</v>
      </c>
      <c r="H99" s="277"/>
      <c r="I99" s="278"/>
      <c r="J99" s="127" t="s">
        <v>1925</v>
      </c>
    </row>
    <row r="100" spans="1:10" ht="38.25">
      <c r="A100" s="113" t="s">
        <v>1725</v>
      </c>
      <c r="B100" s="91" t="s">
        <v>1926</v>
      </c>
      <c r="C100" s="90" t="s">
        <v>44</v>
      </c>
      <c r="D100" s="90" t="s">
        <v>1927</v>
      </c>
      <c r="E100" s="93">
        <v>0.8</v>
      </c>
      <c r="F100" s="92" t="s">
        <v>46</v>
      </c>
      <c r="G100" s="277" t="s">
        <v>1928</v>
      </c>
      <c r="H100" s="277"/>
      <c r="I100" s="278"/>
      <c r="J100" s="127" t="s">
        <v>1929</v>
      </c>
    </row>
    <row r="101" spans="1:10" ht="38.25">
      <c r="A101" s="113" t="s">
        <v>1725</v>
      </c>
      <c r="B101" s="91" t="s">
        <v>1930</v>
      </c>
      <c r="C101" s="90" t="s">
        <v>44</v>
      </c>
      <c r="D101" s="90" t="s">
        <v>1931</v>
      </c>
      <c r="E101" s="93">
        <v>13.047599999999999</v>
      </c>
      <c r="F101" s="92" t="s">
        <v>78</v>
      </c>
      <c r="G101" s="277" t="s">
        <v>1932</v>
      </c>
      <c r="H101" s="277"/>
      <c r="I101" s="278"/>
      <c r="J101" s="127" t="s">
        <v>1933</v>
      </c>
    </row>
    <row r="102" spans="1:10" ht="25.5">
      <c r="A102" s="113" t="s">
        <v>1725</v>
      </c>
      <c r="B102" s="91" t="s">
        <v>1934</v>
      </c>
      <c r="C102" s="90" t="s">
        <v>44</v>
      </c>
      <c r="D102" s="90" t="s">
        <v>1935</v>
      </c>
      <c r="E102" s="93">
        <v>0.5</v>
      </c>
      <c r="F102" s="92" t="s">
        <v>78</v>
      </c>
      <c r="G102" s="277" t="s">
        <v>1936</v>
      </c>
      <c r="H102" s="277"/>
      <c r="I102" s="278"/>
      <c r="J102" s="127" t="s">
        <v>1937</v>
      </c>
    </row>
    <row r="103" spans="1:10">
      <c r="A103" s="221"/>
      <c r="B103" s="222"/>
      <c r="C103" s="222"/>
      <c r="D103" s="222"/>
      <c r="E103" s="222"/>
      <c r="F103" s="222" t="s">
        <v>1938</v>
      </c>
      <c r="G103" s="222"/>
      <c r="H103" s="222"/>
      <c r="I103" s="222"/>
      <c r="J103" s="125">
        <v>1829.377</v>
      </c>
    </row>
    <row r="104" spans="1:10" ht="15">
      <c r="A104" s="279" t="s">
        <v>1765</v>
      </c>
      <c r="B104" s="280" t="s">
        <v>1</v>
      </c>
      <c r="C104" s="281" t="s">
        <v>2</v>
      </c>
      <c r="D104" s="281" t="s">
        <v>1727</v>
      </c>
      <c r="E104" s="280" t="s">
        <v>1766</v>
      </c>
      <c r="F104" s="83" t="s">
        <v>1767</v>
      </c>
      <c r="G104" s="83" t="s">
        <v>1768</v>
      </c>
      <c r="H104" s="83"/>
      <c r="I104" s="83"/>
      <c r="J104" s="122" t="s">
        <v>1769</v>
      </c>
    </row>
    <row r="105" spans="1:10" ht="38.25">
      <c r="A105" s="123" t="s">
        <v>1723</v>
      </c>
      <c r="B105" s="97" t="s">
        <v>1043</v>
      </c>
      <c r="C105" s="96" t="s">
        <v>44</v>
      </c>
      <c r="D105" s="96" t="s">
        <v>1044</v>
      </c>
      <c r="E105" s="99">
        <v>0.8</v>
      </c>
      <c r="F105" s="98" t="s">
        <v>46</v>
      </c>
      <c r="G105" s="282" t="s">
        <v>1939</v>
      </c>
      <c r="H105" s="282"/>
      <c r="I105" s="283"/>
      <c r="J105" s="126" t="s">
        <v>1940</v>
      </c>
    </row>
    <row r="106" spans="1:10" ht="25.5">
      <c r="A106" s="123" t="s">
        <v>1723</v>
      </c>
      <c r="B106" s="97" t="s">
        <v>1941</v>
      </c>
      <c r="C106" s="96" t="s">
        <v>44</v>
      </c>
      <c r="D106" s="96" t="s">
        <v>1942</v>
      </c>
      <c r="E106" s="99">
        <v>1.4</v>
      </c>
      <c r="F106" s="98" t="s">
        <v>46</v>
      </c>
      <c r="G106" s="282" t="s">
        <v>1843</v>
      </c>
      <c r="H106" s="282"/>
      <c r="I106" s="283"/>
      <c r="J106" s="126" t="s">
        <v>1943</v>
      </c>
    </row>
    <row r="107" spans="1:10" ht="25.5">
      <c r="A107" s="123" t="s">
        <v>1723</v>
      </c>
      <c r="B107" s="97" t="s">
        <v>1944</v>
      </c>
      <c r="C107" s="96" t="s">
        <v>44</v>
      </c>
      <c r="D107" s="96" t="s">
        <v>1945</v>
      </c>
      <c r="E107" s="99">
        <v>0.1</v>
      </c>
      <c r="F107" s="98" t="s">
        <v>46</v>
      </c>
      <c r="G107" s="282" t="s">
        <v>1946</v>
      </c>
      <c r="H107" s="282"/>
      <c r="I107" s="283"/>
      <c r="J107" s="126" t="s">
        <v>1947</v>
      </c>
    </row>
    <row r="108" spans="1:10">
      <c r="A108" s="123" t="s">
        <v>1723</v>
      </c>
      <c r="B108" s="97" t="s">
        <v>1948</v>
      </c>
      <c r="C108" s="96" t="s">
        <v>44</v>
      </c>
      <c r="D108" s="96" t="s">
        <v>1949</v>
      </c>
      <c r="E108" s="99">
        <v>4.3559999999999999</v>
      </c>
      <c r="F108" s="98" t="s">
        <v>1950</v>
      </c>
      <c r="G108" s="282" t="s">
        <v>1951</v>
      </c>
      <c r="H108" s="282"/>
      <c r="I108" s="283"/>
      <c r="J108" s="126" t="s">
        <v>1952</v>
      </c>
    </row>
    <row r="109" spans="1:10">
      <c r="A109" s="123" t="s">
        <v>1723</v>
      </c>
      <c r="B109" s="97" t="s">
        <v>1953</v>
      </c>
      <c r="C109" s="96" t="s">
        <v>44</v>
      </c>
      <c r="D109" s="96" t="s">
        <v>1954</v>
      </c>
      <c r="E109" s="99">
        <v>145.19999999999999</v>
      </c>
      <c r="F109" s="98" t="s">
        <v>1950</v>
      </c>
      <c r="G109" s="282" t="s">
        <v>1955</v>
      </c>
      <c r="H109" s="282"/>
      <c r="I109" s="283"/>
      <c r="J109" s="126" t="s">
        <v>1956</v>
      </c>
    </row>
    <row r="110" spans="1:10">
      <c r="A110" s="123" t="s">
        <v>1723</v>
      </c>
      <c r="B110" s="97" t="s">
        <v>1957</v>
      </c>
      <c r="C110" s="96" t="s">
        <v>44</v>
      </c>
      <c r="D110" s="96" t="s">
        <v>1958</v>
      </c>
      <c r="E110" s="99">
        <v>87.12</v>
      </c>
      <c r="F110" s="98" t="s">
        <v>1950</v>
      </c>
      <c r="G110" s="282" t="s">
        <v>1959</v>
      </c>
      <c r="H110" s="282"/>
      <c r="I110" s="283"/>
      <c r="J110" s="126" t="s">
        <v>1960</v>
      </c>
    </row>
    <row r="111" spans="1:10" ht="38.25">
      <c r="A111" s="123" t="s">
        <v>1723</v>
      </c>
      <c r="B111" s="97" t="s">
        <v>1028</v>
      </c>
      <c r="C111" s="96" t="s">
        <v>44</v>
      </c>
      <c r="D111" s="96" t="s">
        <v>1029</v>
      </c>
      <c r="E111" s="99">
        <v>0.6</v>
      </c>
      <c r="F111" s="98" t="s">
        <v>46</v>
      </c>
      <c r="G111" s="282" t="s">
        <v>1961</v>
      </c>
      <c r="H111" s="282"/>
      <c r="I111" s="283"/>
      <c r="J111" s="126" t="s">
        <v>1962</v>
      </c>
    </row>
    <row r="112" spans="1:10" ht="38.25">
      <c r="A112" s="123" t="s">
        <v>1723</v>
      </c>
      <c r="B112" s="97" t="s">
        <v>1963</v>
      </c>
      <c r="C112" s="96" t="s">
        <v>44</v>
      </c>
      <c r="D112" s="96" t="s">
        <v>1964</v>
      </c>
      <c r="E112" s="99">
        <v>1.3975</v>
      </c>
      <c r="F112" s="98" t="s">
        <v>93</v>
      </c>
      <c r="G112" s="282" t="s">
        <v>1965</v>
      </c>
      <c r="H112" s="282"/>
      <c r="I112" s="283"/>
      <c r="J112" s="126" t="s">
        <v>1966</v>
      </c>
    </row>
    <row r="113" spans="1:10" ht="51">
      <c r="A113" s="123" t="s">
        <v>1723</v>
      </c>
      <c r="B113" s="97" t="s">
        <v>1967</v>
      </c>
      <c r="C113" s="96" t="s">
        <v>44</v>
      </c>
      <c r="D113" s="96" t="s">
        <v>1968</v>
      </c>
      <c r="E113" s="99">
        <v>7.1999999999999995E-2</v>
      </c>
      <c r="F113" s="98" t="s">
        <v>71</v>
      </c>
      <c r="G113" s="282" t="s">
        <v>1969</v>
      </c>
      <c r="H113" s="282"/>
      <c r="I113" s="283"/>
      <c r="J113" s="126" t="s">
        <v>1970</v>
      </c>
    </row>
    <row r="114" spans="1:10" ht="25.5">
      <c r="A114" s="123" t="s">
        <v>1723</v>
      </c>
      <c r="B114" s="97" t="s">
        <v>1971</v>
      </c>
      <c r="C114" s="96" t="s">
        <v>44</v>
      </c>
      <c r="D114" s="96" t="s">
        <v>1972</v>
      </c>
      <c r="E114" s="99">
        <v>0.4</v>
      </c>
      <c r="F114" s="98" t="s">
        <v>46</v>
      </c>
      <c r="G114" s="282" t="s">
        <v>1973</v>
      </c>
      <c r="H114" s="282"/>
      <c r="I114" s="283"/>
      <c r="J114" s="126" t="s">
        <v>1974</v>
      </c>
    </row>
    <row r="115" spans="1:10" ht="38.25">
      <c r="A115" s="123" t="s">
        <v>1723</v>
      </c>
      <c r="B115" s="97" t="s">
        <v>1975</v>
      </c>
      <c r="C115" s="96" t="s">
        <v>44</v>
      </c>
      <c r="D115" s="96" t="s">
        <v>1976</v>
      </c>
      <c r="E115" s="99">
        <v>27.95</v>
      </c>
      <c r="F115" s="98" t="s">
        <v>71</v>
      </c>
      <c r="G115" s="282" t="s">
        <v>1977</v>
      </c>
      <c r="H115" s="282"/>
      <c r="I115" s="283"/>
      <c r="J115" s="126" t="s">
        <v>1978</v>
      </c>
    </row>
    <row r="116" spans="1:10">
      <c r="A116" s="123" t="s">
        <v>1723</v>
      </c>
      <c r="B116" s="97" t="s">
        <v>1979</v>
      </c>
      <c r="C116" s="96" t="s">
        <v>44</v>
      </c>
      <c r="D116" s="96" t="s">
        <v>1980</v>
      </c>
      <c r="E116" s="99">
        <v>6.5339999999999998</v>
      </c>
      <c r="F116" s="98" t="s">
        <v>1950</v>
      </c>
      <c r="G116" s="282" t="s">
        <v>1981</v>
      </c>
      <c r="H116" s="282"/>
      <c r="I116" s="283"/>
      <c r="J116" s="126" t="s">
        <v>1982</v>
      </c>
    </row>
    <row r="117" spans="1:10">
      <c r="A117" s="221"/>
      <c r="B117" s="222"/>
      <c r="C117" s="222"/>
      <c r="D117" s="222"/>
      <c r="E117" s="222"/>
      <c r="F117" s="222" t="s">
        <v>1774</v>
      </c>
      <c r="G117" s="222"/>
      <c r="H117" s="222"/>
      <c r="I117" s="222"/>
      <c r="J117" s="125">
        <v>5701.8491000000004</v>
      </c>
    </row>
    <row r="118" spans="1:10">
      <c r="A118" s="115"/>
      <c r="B118" s="116"/>
      <c r="C118" s="116"/>
      <c r="D118" s="116"/>
      <c r="E118" s="116" t="s">
        <v>1728</v>
      </c>
      <c r="F118" s="117">
        <v>0</v>
      </c>
      <c r="G118" s="116" t="s">
        <v>1729</v>
      </c>
      <c r="H118" s="117">
        <v>3719.73</v>
      </c>
      <c r="I118" s="116" t="s">
        <v>1730</v>
      </c>
      <c r="J118" s="118">
        <v>3719.7321122647545</v>
      </c>
    </row>
    <row r="119" spans="1:10" ht="15" thickBot="1">
      <c r="A119" s="115"/>
      <c r="B119" s="116"/>
      <c r="C119" s="116"/>
      <c r="D119" s="116"/>
      <c r="E119" s="116" t="s">
        <v>1731</v>
      </c>
      <c r="F119" s="117">
        <v>1979.88</v>
      </c>
      <c r="G119" s="116"/>
      <c r="H119" s="276" t="s">
        <v>1732</v>
      </c>
      <c r="I119" s="276"/>
      <c r="J119" s="118">
        <v>9525.19</v>
      </c>
    </row>
    <row r="120" spans="1:10" ht="15" thickTop="1">
      <c r="A120" s="119"/>
      <c r="B120" s="95"/>
      <c r="C120" s="95"/>
      <c r="D120" s="95"/>
      <c r="E120" s="95"/>
      <c r="F120" s="95"/>
      <c r="G120" s="95"/>
      <c r="H120" s="95"/>
      <c r="I120" s="95"/>
      <c r="J120" s="120"/>
    </row>
    <row r="121" spans="1:10" ht="15">
      <c r="A121" s="121" t="s">
        <v>53</v>
      </c>
      <c r="B121" s="83" t="s">
        <v>1</v>
      </c>
      <c r="C121" s="82" t="s">
        <v>2</v>
      </c>
      <c r="D121" s="82" t="s">
        <v>3</v>
      </c>
      <c r="E121" s="281" t="s">
        <v>1722</v>
      </c>
      <c r="F121" s="281"/>
      <c r="G121" s="84" t="s">
        <v>4</v>
      </c>
      <c r="H121" s="83" t="s">
        <v>5</v>
      </c>
      <c r="I121" s="83" t="s">
        <v>6</v>
      </c>
      <c r="J121" s="122" t="s">
        <v>8</v>
      </c>
    </row>
    <row r="122" spans="1:10" ht="51">
      <c r="A122" s="111" t="s">
        <v>1723</v>
      </c>
      <c r="B122" s="86" t="s">
        <v>54</v>
      </c>
      <c r="C122" s="85" t="s">
        <v>44</v>
      </c>
      <c r="D122" s="85" t="s">
        <v>55</v>
      </c>
      <c r="E122" s="284" t="s">
        <v>1761</v>
      </c>
      <c r="F122" s="284"/>
      <c r="G122" s="87" t="s">
        <v>46</v>
      </c>
      <c r="H122" s="88">
        <v>1</v>
      </c>
      <c r="I122" s="89">
        <v>5590.9</v>
      </c>
      <c r="J122" s="112">
        <v>5590.9</v>
      </c>
    </row>
    <row r="123" spans="1:10">
      <c r="A123" s="221"/>
      <c r="B123" s="222"/>
      <c r="C123" s="222"/>
      <c r="D123" s="222"/>
      <c r="E123" s="222"/>
      <c r="F123" s="222" t="s">
        <v>1762</v>
      </c>
      <c r="G123" s="222"/>
      <c r="H123" s="222"/>
      <c r="I123" s="222"/>
      <c r="J123" s="125">
        <v>0</v>
      </c>
    </row>
    <row r="124" spans="1:10">
      <c r="A124" s="221"/>
      <c r="B124" s="222"/>
      <c r="C124" s="222"/>
      <c r="D124" s="222"/>
      <c r="E124" s="222"/>
      <c r="F124" s="222" t="s">
        <v>1763</v>
      </c>
      <c r="G124" s="222"/>
      <c r="H124" s="222"/>
      <c r="I124" s="222"/>
      <c r="J124" s="125">
        <v>1</v>
      </c>
    </row>
    <row r="125" spans="1:10">
      <c r="A125" s="221"/>
      <c r="B125" s="222"/>
      <c r="C125" s="222"/>
      <c r="D125" s="222"/>
      <c r="E125" s="222"/>
      <c r="F125" s="222" t="s">
        <v>1764</v>
      </c>
      <c r="G125" s="222"/>
      <c r="H125" s="222"/>
      <c r="I125" s="222"/>
      <c r="J125" s="125">
        <v>0</v>
      </c>
    </row>
    <row r="126" spans="1:10" ht="15">
      <c r="A126" s="279" t="s">
        <v>1784</v>
      </c>
      <c r="B126" s="280" t="s">
        <v>1</v>
      </c>
      <c r="C126" s="281" t="s">
        <v>2</v>
      </c>
      <c r="D126" s="281" t="s">
        <v>1785</v>
      </c>
      <c r="E126" s="280" t="s">
        <v>1766</v>
      </c>
      <c r="F126" s="83" t="s">
        <v>1767</v>
      </c>
      <c r="G126" s="83" t="s">
        <v>1768</v>
      </c>
      <c r="H126" s="83"/>
      <c r="I126" s="83"/>
      <c r="J126" s="122" t="s">
        <v>1769</v>
      </c>
    </row>
    <row r="127" spans="1:10" ht="25.5">
      <c r="A127" s="113" t="s">
        <v>1725</v>
      </c>
      <c r="B127" s="91" t="s">
        <v>1833</v>
      </c>
      <c r="C127" s="90" t="s">
        <v>44</v>
      </c>
      <c r="D127" s="90" t="s">
        <v>1834</v>
      </c>
      <c r="E127" s="93">
        <v>15.14</v>
      </c>
      <c r="F127" s="92" t="s">
        <v>71</v>
      </c>
      <c r="G127" s="277" t="s">
        <v>1835</v>
      </c>
      <c r="H127" s="277"/>
      <c r="I127" s="278"/>
      <c r="J127" s="127" t="s">
        <v>1983</v>
      </c>
    </row>
    <row r="128" spans="1:10" ht="38.25">
      <c r="A128" s="113" t="s">
        <v>1725</v>
      </c>
      <c r="B128" s="91" t="s">
        <v>1984</v>
      </c>
      <c r="C128" s="90" t="s">
        <v>44</v>
      </c>
      <c r="D128" s="90" t="s">
        <v>1985</v>
      </c>
      <c r="E128" s="93">
        <v>0.4</v>
      </c>
      <c r="F128" s="92" t="s">
        <v>46</v>
      </c>
      <c r="G128" s="277" t="s">
        <v>1986</v>
      </c>
      <c r="H128" s="277"/>
      <c r="I128" s="278"/>
      <c r="J128" s="127" t="s">
        <v>1987</v>
      </c>
    </row>
    <row r="129" spans="1:10" ht="25.5">
      <c r="A129" s="113" t="s">
        <v>1725</v>
      </c>
      <c r="B129" s="91" t="s">
        <v>1919</v>
      </c>
      <c r="C129" s="90" t="s">
        <v>44</v>
      </c>
      <c r="D129" s="90" t="s">
        <v>1920</v>
      </c>
      <c r="E129" s="93">
        <v>5</v>
      </c>
      <c r="F129" s="92" t="s">
        <v>46</v>
      </c>
      <c r="G129" s="277" t="s">
        <v>1921</v>
      </c>
      <c r="H129" s="277"/>
      <c r="I129" s="278"/>
      <c r="J129" s="127" t="s">
        <v>1988</v>
      </c>
    </row>
    <row r="130" spans="1:10" ht="25.5">
      <c r="A130" s="113" t="s">
        <v>1725</v>
      </c>
      <c r="B130" s="91" t="s">
        <v>1793</v>
      </c>
      <c r="C130" s="90" t="s">
        <v>44</v>
      </c>
      <c r="D130" s="90" t="s">
        <v>1794</v>
      </c>
      <c r="E130" s="93">
        <v>0.2</v>
      </c>
      <c r="F130" s="92" t="s">
        <v>46</v>
      </c>
      <c r="G130" s="277" t="s">
        <v>1795</v>
      </c>
      <c r="H130" s="277"/>
      <c r="I130" s="278"/>
      <c r="J130" s="127" t="s">
        <v>1796</v>
      </c>
    </row>
    <row r="131" spans="1:10" ht="51">
      <c r="A131" s="113" t="s">
        <v>1725</v>
      </c>
      <c r="B131" s="91" t="s">
        <v>1860</v>
      </c>
      <c r="C131" s="90" t="s">
        <v>44</v>
      </c>
      <c r="D131" s="90" t="s">
        <v>1861</v>
      </c>
      <c r="E131" s="93">
        <v>0.2</v>
      </c>
      <c r="F131" s="92" t="s">
        <v>46</v>
      </c>
      <c r="G131" s="277" t="s">
        <v>1862</v>
      </c>
      <c r="H131" s="277"/>
      <c r="I131" s="278"/>
      <c r="J131" s="127" t="s">
        <v>1863</v>
      </c>
    </row>
    <row r="132" spans="1:10" ht="38.25">
      <c r="A132" s="113" t="s">
        <v>1725</v>
      </c>
      <c r="B132" s="91" t="s">
        <v>1887</v>
      </c>
      <c r="C132" s="90" t="s">
        <v>44</v>
      </c>
      <c r="D132" s="90" t="s">
        <v>1888</v>
      </c>
      <c r="E132" s="93">
        <v>41.524999999999999</v>
      </c>
      <c r="F132" s="92" t="s">
        <v>78</v>
      </c>
      <c r="G132" s="277" t="s">
        <v>1889</v>
      </c>
      <c r="H132" s="277"/>
      <c r="I132" s="278"/>
      <c r="J132" s="127" t="s">
        <v>1989</v>
      </c>
    </row>
    <row r="133" spans="1:10" ht="25.5">
      <c r="A133" s="113" t="s">
        <v>1725</v>
      </c>
      <c r="B133" s="91" t="s">
        <v>1844</v>
      </c>
      <c r="C133" s="90" t="s">
        <v>44</v>
      </c>
      <c r="D133" s="90" t="s">
        <v>1845</v>
      </c>
      <c r="E133" s="93">
        <v>0.6</v>
      </c>
      <c r="F133" s="92" t="s">
        <v>46</v>
      </c>
      <c r="G133" s="277" t="s">
        <v>1846</v>
      </c>
      <c r="H133" s="277"/>
      <c r="I133" s="278"/>
      <c r="J133" s="127" t="s">
        <v>1990</v>
      </c>
    </row>
    <row r="134" spans="1:10" ht="51">
      <c r="A134" s="113" t="s">
        <v>1725</v>
      </c>
      <c r="B134" s="91" t="s">
        <v>1895</v>
      </c>
      <c r="C134" s="90" t="s">
        <v>44</v>
      </c>
      <c r="D134" s="90" t="s">
        <v>1896</v>
      </c>
      <c r="E134" s="93">
        <v>0.4</v>
      </c>
      <c r="F134" s="92" t="s">
        <v>46</v>
      </c>
      <c r="G134" s="277" t="s">
        <v>1897</v>
      </c>
      <c r="H134" s="277"/>
      <c r="I134" s="278"/>
      <c r="J134" s="127" t="s">
        <v>1991</v>
      </c>
    </row>
    <row r="135" spans="1:10" ht="25.5">
      <c r="A135" s="113" t="s">
        <v>1725</v>
      </c>
      <c r="B135" s="91" t="s">
        <v>1891</v>
      </c>
      <c r="C135" s="90" t="s">
        <v>44</v>
      </c>
      <c r="D135" s="90" t="s">
        <v>1892</v>
      </c>
      <c r="E135" s="93">
        <v>0.5</v>
      </c>
      <c r="F135" s="92" t="s">
        <v>121</v>
      </c>
      <c r="G135" s="277" t="s">
        <v>1893</v>
      </c>
      <c r="H135" s="277"/>
      <c r="I135" s="278"/>
      <c r="J135" s="127" t="s">
        <v>1894</v>
      </c>
    </row>
    <row r="136" spans="1:10" ht="38.25">
      <c r="A136" s="113" t="s">
        <v>1725</v>
      </c>
      <c r="B136" s="91" t="s">
        <v>1879</v>
      </c>
      <c r="C136" s="90" t="s">
        <v>44</v>
      </c>
      <c r="D136" s="90" t="s">
        <v>1880</v>
      </c>
      <c r="E136" s="93">
        <v>20.751200000000001</v>
      </c>
      <c r="F136" s="92" t="s">
        <v>78</v>
      </c>
      <c r="G136" s="277" t="s">
        <v>1881</v>
      </c>
      <c r="H136" s="277"/>
      <c r="I136" s="278"/>
      <c r="J136" s="127" t="s">
        <v>1992</v>
      </c>
    </row>
    <row r="137" spans="1:10" ht="38.25">
      <c r="A137" s="113" t="s">
        <v>1725</v>
      </c>
      <c r="B137" s="91" t="s">
        <v>1829</v>
      </c>
      <c r="C137" s="90" t="s">
        <v>44</v>
      </c>
      <c r="D137" s="90" t="s">
        <v>1830</v>
      </c>
      <c r="E137" s="93">
        <v>4.8276000000000003</v>
      </c>
      <c r="F137" s="92" t="s">
        <v>71</v>
      </c>
      <c r="G137" s="277" t="s">
        <v>1831</v>
      </c>
      <c r="H137" s="277"/>
      <c r="I137" s="278"/>
      <c r="J137" s="127" t="s">
        <v>1993</v>
      </c>
    </row>
    <row r="138" spans="1:10" ht="25.5">
      <c r="A138" s="113" t="s">
        <v>1725</v>
      </c>
      <c r="B138" s="91" t="s">
        <v>1994</v>
      </c>
      <c r="C138" s="90" t="s">
        <v>44</v>
      </c>
      <c r="D138" s="90" t="s">
        <v>1995</v>
      </c>
      <c r="E138" s="93">
        <v>1.0223199999999999</v>
      </c>
      <c r="F138" s="92" t="s">
        <v>71</v>
      </c>
      <c r="G138" s="277" t="s">
        <v>1996</v>
      </c>
      <c r="H138" s="277"/>
      <c r="I138" s="278"/>
      <c r="J138" s="127" t="s">
        <v>1997</v>
      </c>
    </row>
    <row r="139" spans="1:10">
      <c r="A139" s="113" t="s">
        <v>1725</v>
      </c>
      <c r="B139" s="91" t="s">
        <v>1875</v>
      </c>
      <c r="C139" s="90" t="s">
        <v>44</v>
      </c>
      <c r="D139" s="90" t="s">
        <v>1876</v>
      </c>
      <c r="E139" s="93">
        <v>5.8228999999999997</v>
      </c>
      <c r="F139" s="92" t="s">
        <v>78</v>
      </c>
      <c r="G139" s="277" t="s">
        <v>1877</v>
      </c>
      <c r="H139" s="277"/>
      <c r="I139" s="278"/>
      <c r="J139" s="127" t="s">
        <v>1998</v>
      </c>
    </row>
    <row r="140" spans="1:10" ht="25.5">
      <c r="A140" s="113" t="s">
        <v>1725</v>
      </c>
      <c r="B140" s="91" t="s">
        <v>1999</v>
      </c>
      <c r="C140" s="90" t="s">
        <v>44</v>
      </c>
      <c r="D140" s="90" t="s">
        <v>2000</v>
      </c>
      <c r="E140" s="93">
        <v>0.6</v>
      </c>
      <c r="F140" s="92" t="s">
        <v>46</v>
      </c>
      <c r="G140" s="277" t="s">
        <v>2001</v>
      </c>
      <c r="H140" s="277"/>
      <c r="I140" s="278"/>
      <c r="J140" s="127" t="s">
        <v>2002</v>
      </c>
    </row>
    <row r="141" spans="1:10">
      <c r="A141" s="113" t="s">
        <v>1725</v>
      </c>
      <c r="B141" s="91" t="s">
        <v>1805</v>
      </c>
      <c r="C141" s="90" t="s">
        <v>44</v>
      </c>
      <c r="D141" s="90" t="s">
        <v>1806</v>
      </c>
      <c r="E141" s="93">
        <v>0.2</v>
      </c>
      <c r="F141" s="92" t="s">
        <v>46</v>
      </c>
      <c r="G141" s="277" t="s">
        <v>1807</v>
      </c>
      <c r="H141" s="277"/>
      <c r="I141" s="278"/>
      <c r="J141" s="127" t="s">
        <v>2003</v>
      </c>
    </row>
    <row r="142" spans="1:10" ht="76.5">
      <c r="A142" s="113" t="s">
        <v>1725</v>
      </c>
      <c r="B142" s="91" t="s">
        <v>1852</v>
      </c>
      <c r="C142" s="90" t="s">
        <v>44</v>
      </c>
      <c r="D142" s="90" t="s">
        <v>1853</v>
      </c>
      <c r="E142" s="93">
        <v>0.2</v>
      </c>
      <c r="F142" s="92" t="s">
        <v>46</v>
      </c>
      <c r="G142" s="277" t="s">
        <v>1854</v>
      </c>
      <c r="H142" s="277"/>
      <c r="I142" s="278"/>
      <c r="J142" s="127" t="s">
        <v>1855</v>
      </c>
    </row>
    <row r="143" spans="1:10" ht="38.25">
      <c r="A143" s="113" t="s">
        <v>1725</v>
      </c>
      <c r="B143" s="91" t="s">
        <v>1930</v>
      </c>
      <c r="C143" s="90" t="s">
        <v>44</v>
      </c>
      <c r="D143" s="90" t="s">
        <v>1931</v>
      </c>
      <c r="E143" s="93">
        <v>10.5562</v>
      </c>
      <c r="F143" s="92" t="s">
        <v>78</v>
      </c>
      <c r="G143" s="277" t="s">
        <v>1932</v>
      </c>
      <c r="H143" s="277"/>
      <c r="I143" s="278"/>
      <c r="J143" s="127" t="s">
        <v>2004</v>
      </c>
    </row>
    <row r="144" spans="1:10">
      <c r="A144" s="221"/>
      <c r="B144" s="222"/>
      <c r="C144" s="222"/>
      <c r="D144" s="222"/>
      <c r="E144" s="222"/>
      <c r="F144" s="222" t="s">
        <v>1938</v>
      </c>
      <c r="G144" s="222"/>
      <c r="H144" s="222"/>
      <c r="I144" s="222"/>
      <c r="J144" s="125">
        <v>1008.5179000000001</v>
      </c>
    </row>
    <row r="145" spans="1:10" ht="15">
      <c r="A145" s="279" t="s">
        <v>1765</v>
      </c>
      <c r="B145" s="280" t="s">
        <v>1</v>
      </c>
      <c r="C145" s="281" t="s">
        <v>2</v>
      </c>
      <c r="D145" s="281" t="s">
        <v>1727</v>
      </c>
      <c r="E145" s="280" t="s">
        <v>1766</v>
      </c>
      <c r="F145" s="83" t="s">
        <v>1767</v>
      </c>
      <c r="G145" s="83" t="s">
        <v>1768</v>
      </c>
      <c r="H145" s="83"/>
      <c r="I145" s="83"/>
      <c r="J145" s="122" t="s">
        <v>1769</v>
      </c>
    </row>
    <row r="146" spans="1:10">
      <c r="A146" s="123" t="s">
        <v>1723</v>
      </c>
      <c r="B146" s="97" t="s">
        <v>1979</v>
      </c>
      <c r="C146" s="96" t="s">
        <v>44</v>
      </c>
      <c r="D146" s="96" t="s">
        <v>1980</v>
      </c>
      <c r="E146" s="99">
        <v>5.2271999999999998</v>
      </c>
      <c r="F146" s="98" t="s">
        <v>1950</v>
      </c>
      <c r="G146" s="282" t="s">
        <v>1981</v>
      </c>
      <c r="H146" s="282"/>
      <c r="I146" s="283"/>
      <c r="J146" s="126" t="s">
        <v>2005</v>
      </c>
    </row>
    <row r="147" spans="1:10" ht="25.5">
      <c r="A147" s="123" t="s">
        <v>1723</v>
      </c>
      <c r="B147" s="97" t="s">
        <v>1971</v>
      </c>
      <c r="C147" s="96" t="s">
        <v>44</v>
      </c>
      <c r="D147" s="96" t="s">
        <v>1972</v>
      </c>
      <c r="E147" s="99">
        <v>0.4</v>
      </c>
      <c r="F147" s="98" t="s">
        <v>46</v>
      </c>
      <c r="G147" s="282" t="s">
        <v>1973</v>
      </c>
      <c r="H147" s="282"/>
      <c r="I147" s="283"/>
      <c r="J147" s="126" t="s">
        <v>1974</v>
      </c>
    </row>
    <row r="148" spans="1:10">
      <c r="A148" s="123" t="s">
        <v>1723</v>
      </c>
      <c r="B148" s="97" t="s">
        <v>1953</v>
      </c>
      <c r="C148" s="96" t="s">
        <v>44</v>
      </c>
      <c r="D148" s="96" t="s">
        <v>1954</v>
      </c>
      <c r="E148" s="99">
        <v>116.16</v>
      </c>
      <c r="F148" s="98" t="s">
        <v>1950</v>
      </c>
      <c r="G148" s="282" t="s">
        <v>1955</v>
      </c>
      <c r="H148" s="282"/>
      <c r="I148" s="283"/>
      <c r="J148" s="126" t="s">
        <v>2006</v>
      </c>
    </row>
    <row r="149" spans="1:10" ht="51">
      <c r="A149" s="123" t="s">
        <v>1723</v>
      </c>
      <c r="B149" s="97" t="s">
        <v>1046</v>
      </c>
      <c r="C149" s="96" t="s">
        <v>44</v>
      </c>
      <c r="D149" s="96" t="s">
        <v>1047</v>
      </c>
      <c r="E149" s="99">
        <v>0.6</v>
      </c>
      <c r="F149" s="98" t="s">
        <v>46</v>
      </c>
      <c r="G149" s="282" t="s">
        <v>2007</v>
      </c>
      <c r="H149" s="282"/>
      <c r="I149" s="283"/>
      <c r="J149" s="126" t="s">
        <v>2008</v>
      </c>
    </row>
    <row r="150" spans="1:10">
      <c r="A150" s="123" t="s">
        <v>1723</v>
      </c>
      <c r="B150" s="97" t="s">
        <v>1957</v>
      </c>
      <c r="C150" s="96" t="s">
        <v>44</v>
      </c>
      <c r="D150" s="96" t="s">
        <v>1958</v>
      </c>
      <c r="E150" s="99">
        <v>69.695999999999998</v>
      </c>
      <c r="F150" s="98" t="s">
        <v>1950</v>
      </c>
      <c r="G150" s="282" t="s">
        <v>1959</v>
      </c>
      <c r="H150" s="282"/>
      <c r="I150" s="283"/>
      <c r="J150" s="126" t="s">
        <v>2009</v>
      </c>
    </row>
    <row r="151" spans="1:10" ht="63.75">
      <c r="A151" s="123" t="s">
        <v>1723</v>
      </c>
      <c r="B151" s="97" t="s">
        <v>1037</v>
      </c>
      <c r="C151" s="96" t="s">
        <v>44</v>
      </c>
      <c r="D151" s="96" t="s">
        <v>1038</v>
      </c>
      <c r="E151" s="99">
        <v>0.2</v>
      </c>
      <c r="F151" s="98" t="s">
        <v>46</v>
      </c>
      <c r="G151" s="282" t="s">
        <v>2010</v>
      </c>
      <c r="H151" s="282"/>
      <c r="I151" s="283"/>
      <c r="J151" s="126" t="s">
        <v>2011</v>
      </c>
    </row>
    <row r="152" spans="1:10">
      <c r="A152" s="123" t="s">
        <v>1723</v>
      </c>
      <c r="B152" s="97" t="s">
        <v>1948</v>
      </c>
      <c r="C152" s="96" t="s">
        <v>44</v>
      </c>
      <c r="D152" s="96" t="s">
        <v>1949</v>
      </c>
      <c r="E152" s="99">
        <v>3.4847999999999999</v>
      </c>
      <c r="F152" s="98" t="s">
        <v>1950</v>
      </c>
      <c r="G152" s="282" t="s">
        <v>1951</v>
      </c>
      <c r="H152" s="282"/>
      <c r="I152" s="283"/>
      <c r="J152" s="126" t="s">
        <v>2012</v>
      </c>
    </row>
    <row r="153" spans="1:10" ht="38.25">
      <c r="A153" s="123" t="s">
        <v>1723</v>
      </c>
      <c r="B153" s="97" t="s">
        <v>1975</v>
      </c>
      <c r="C153" s="96" t="s">
        <v>44</v>
      </c>
      <c r="D153" s="96" t="s">
        <v>1976</v>
      </c>
      <c r="E153" s="99">
        <v>23.22</v>
      </c>
      <c r="F153" s="98" t="s">
        <v>71</v>
      </c>
      <c r="G153" s="282" t="s">
        <v>1977</v>
      </c>
      <c r="H153" s="282"/>
      <c r="I153" s="283"/>
      <c r="J153" s="126" t="s">
        <v>2013</v>
      </c>
    </row>
    <row r="154" spans="1:10" ht="38.25">
      <c r="A154" s="123" t="s">
        <v>1723</v>
      </c>
      <c r="B154" s="97" t="s">
        <v>1963</v>
      </c>
      <c r="C154" s="96" t="s">
        <v>44</v>
      </c>
      <c r="D154" s="96" t="s">
        <v>1964</v>
      </c>
      <c r="E154" s="99">
        <v>1.161</v>
      </c>
      <c r="F154" s="98" t="s">
        <v>93</v>
      </c>
      <c r="G154" s="282" t="s">
        <v>1965</v>
      </c>
      <c r="H154" s="282"/>
      <c r="I154" s="283"/>
      <c r="J154" s="126" t="s">
        <v>2014</v>
      </c>
    </row>
    <row r="155" spans="1:10" ht="25.5">
      <c r="A155" s="123" t="s">
        <v>1723</v>
      </c>
      <c r="B155" s="97" t="s">
        <v>1941</v>
      </c>
      <c r="C155" s="96" t="s">
        <v>44</v>
      </c>
      <c r="D155" s="96" t="s">
        <v>1942</v>
      </c>
      <c r="E155" s="99">
        <v>0.8</v>
      </c>
      <c r="F155" s="98" t="s">
        <v>46</v>
      </c>
      <c r="G155" s="282" t="s">
        <v>1843</v>
      </c>
      <c r="H155" s="282"/>
      <c r="I155" s="283"/>
      <c r="J155" s="126" t="s">
        <v>2015</v>
      </c>
    </row>
    <row r="156" spans="1:10">
      <c r="A156" s="221"/>
      <c r="B156" s="222"/>
      <c r="C156" s="222"/>
      <c r="D156" s="222"/>
      <c r="E156" s="222"/>
      <c r="F156" s="222" t="s">
        <v>1774</v>
      </c>
      <c r="G156" s="222"/>
      <c r="H156" s="222"/>
      <c r="I156" s="222"/>
      <c r="J156" s="125">
        <v>4582.3788000000004</v>
      </c>
    </row>
    <row r="157" spans="1:10">
      <c r="A157" s="115"/>
      <c r="B157" s="116"/>
      <c r="C157" s="116"/>
      <c r="D157" s="116"/>
      <c r="E157" s="116" t="s">
        <v>1728</v>
      </c>
      <c r="F157" s="117">
        <v>0</v>
      </c>
      <c r="G157" s="116" t="s">
        <v>1729</v>
      </c>
      <c r="H157" s="117">
        <v>2990.24</v>
      </c>
      <c r="I157" s="116" t="s">
        <v>1730</v>
      </c>
      <c r="J157" s="118">
        <v>2990.2411679567499</v>
      </c>
    </row>
    <row r="158" spans="1:10" ht="15" thickBot="1">
      <c r="A158" s="115"/>
      <c r="B158" s="116"/>
      <c r="C158" s="116"/>
      <c r="D158" s="116"/>
      <c r="E158" s="116" t="s">
        <v>1731</v>
      </c>
      <c r="F158" s="117">
        <v>1467.05</v>
      </c>
      <c r="G158" s="116"/>
      <c r="H158" s="276" t="s">
        <v>1732</v>
      </c>
      <c r="I158" s="276"/>
      <c r="J158" s="118">
        <v>7057.95</v>
      </c>
    </row>
    <row r="159" spans="1:10" ht="15" thickTop="1">
      <c r="A159" s="119"/>
      <c r="B159" s="95"/>
      <c r="C159" s="95"/>
      <c r="D159" s="95"/>
      <c r="E159" s="95"/>
      <c r="F159" s="95"/>
      <c r="G159" s="95"/>
      <c r="H159" s="95"/>
      <c r="I159" s="95"/>
      <c r="J159" s="120"/>
    </row>
    <row r="160" spans="1:10" ht="15">
      <c r="A160" s="121" t="s">
        <v>56</v>
      </c>
      <c r="B160" s="83" t="s">
        <v>1</v>
      </c>
      <c r="C160" s="82" t="s">
        <v>2</v>
      </c>
      <c r="D160" s="82" t="s">
        <v>3</v>
      </c>
      <c r="E160" s="281" t="s">
        <v>1722</v>
      </c>
      <c r="F160" s="281"/>
      <c r="G160" s="84" t="s">
        <v>4</v>
      </c>
      <c r="H160" s="83" t="s">
        <v>5</v>
      </c>
      <c r="I160" s="83" t="s">
        <v>6</v>
      </c>
      <c r="J160" s="122" t="s">
        <v>8</v>
      </c>
    </row>
    <row r="161" spans="1:10" ht="38.25">
      <c r="A161" s="111" t="s">
        <v>1723</v>
      </c>
      <c r="B161" s="86" t="s">
        <v>57</v>
      </c>
      <c r="C161" s="85" t="s">
        <v>44</v>
      </c>
      <c r="D161" s="85" t="s">
        <v>58</v>
      </c>
      <c r="E161" s="284" t="s">
        <v>1761</v>
      </c>
      <c r="F161" s="284"/>
      <c r="G161" s="87" t="s">
        <v>46</v>
      </c>
      <c r="H161" s="88">
        <v>1</v>
      </c>
      <c r="I161" s="89">
        <v>6988.06</v>
      </c>
      <c r="J161" s="112">
        <v>6988.06</v>
      </c>
    </row>
    <row r="162" spans="1:10">
      <c r="A162" s="221"/>
      <c r="B162" s="222"/>
      <c r="C162" s="222"/>
      <c r="D162" s="222"/>
      <c r="E162" s="222"/>
      <c r="F162" s="222" t="s">
        <v>1762</v>
      </c>
      <c r="G162" s="222"/>
      <c r="H162" s="222"/>
      <c r="I162" s="222"/>
      <c r="J162" s="125">
        <v>0</v>
      </c>
    </row>
    <row r="163" spans="1:10">
      <c r="A163" s="221"/>
      <c r="B163" s="222"/>
      <c r="C163" s="222"/>
      <c r="D163" s="222"/>
      <c r="E163" s="222"/>
      <c r="F163" s="222" t="s">
        <v>1763</v>
      </c>
      <c r="G163" s="222"/>
      <c r="H163" s="222"/>
      <c r="I163" s="222"/>
      <c r="J163" s="125">
        <v>1</v>
      </c>
    </row>
    <row r="164" spans="1:10">
      <c r="A164" s="221"/>
      <c r="B164" s="222"/>
      <c r="C164" s="222"/>
      <c r="D164" s="222"/>
      <c r="E164" s="222"/>
      <c r="F164" s="222" t="s">
        <v>1764</v>
      </c>
      <c r="G164" s="222"/>
      <c r="H164" s="222"/>
      <c r="I164" s="222"/>
      <c r="J164" s="125">
        <v>0</v>
      </c>
    </row>
    <row r="165" spans="1:10" ht="15">
      <c r="A165" s="279" t="s">
        <v>1784</v>
      </c>
      <c r="B165" s="280" t="s">
        <v>1</v>
      </c>
      <c r="C165" s="281" t="s">
        <v>2</v>
      </c>
      <c r="D165" s="281" t="s">
        <v>1785</v>
      </c>
      <c r="E165" s="280" t="s">
        <v>1766</v>
      </c>
      <c r="F165" s="83" t="s">
        <v>1767</v>
      </c>
      <c r="G165" s="83" t="s">
        <v>1768</v>
      </c>
      <c r="H165" s="83"/>
      <c r="I165" s="83"/>
      <c r="J165" s="122" t="s">
        <v>1769</v>
      </c>
    </row>
    <row r="166" spans="1:10" ht="38.25">
      <c r="A166" s="113" t="s">
        <v>1725</v>
      </c>
      <c r="B166" s="91" t="s">
        <v>1825</v>
      </c>
      <c r="C166" s="90" t="s">
        <v>44</v>
      </c>
      <c r="D166" s="90" t="s">
        <v>1826</v>
      </c>
      <c r="E166" s="93">
        <v>1.6</v>
      </c>
      <c r="F166" s="92" t="s">
        <v>46</v>
      </c>
      <c r="G166" s="277" t="s">
        <v>1827</v>
      </c>
      <c r="H166" s="277"/>
      <c r="I166" s="278"/>
      <c r="J166" s="127" t="s">
        <v>2016</v>
      </c>
    </row>
    <row r="167" spans="1:10" ht="51">
      <c r="A167" s="113" t="s">
        <v>1725</v>
      </c>
      <c r="B167" s="91" t="s">
        <v>1895</v>
      </c>
      <c r="C167" s="90" t="s">
        <v>44</v>
      </c>
      <c r="D167" s="90" t="s">
        <v>1896</v>
      </c>
      <c r="E167" s="93">
        <v>0.4</v>
      </c>
      <c r="F167" s="92" t="s">
        <v>46</v>
      </c>
      <c r="G167" s="277" t="s">
        <v>1897</v>
      </c>
      <c r="H167" s="277"/>
      <c r="I167" s="278"/>
      <c r="J167" s="127" t="s">
        <v>1991</v>
      </c>
    </row>
    <row r="168" spans="1:10" ht="25.5">
      <c r="A168" s="113" t="s">
        <v>1725</v>
      </c>
      <c r="B168" s="91" t="s">
        <v>1919</v>
      </c>
      <c r="C168" s="90" t="s">
        <v>44</v>
      </c>
      <c r="D168" s="90" t="s">
        <v>1920</v>
      </c>
      <c r="E168" s="93">
        <v>6</v>
      </c>
      <c r="F168" s="92" t="s">
        <v>46</v>
      </c>
      <c r="G168" s="277" t="s">
        <v>1921</v>
      </c>
      <c r="H168" s="277"/>
      <c r="I168" s="278"/>
      <c r="J168" s="127" t="s">
        <v>1922</v>
      </c>
    </row>
    <row r="169" spans="1:10" ht="38.25">
      <c r="A169" s="113" t="s">
        <v>1725</v>
      </c>
      <c r="B169" s="91" t="s">
        <v>1829</v>
      </c>
      <c r="C169" s="90" t="s">
        <v>44</v>
      </c>
      <c r="D169" s="90" t="s">
        <v>1830</v>
      </c>
      <c r="E169" s="93">
        <v>5.8109999999999999</v>
      </c>
      <c r="F169" s="92" t="s">
        <v>71</v>
      </c>
      <c r="G169" s="277" t="s">
        <v>1831</v>
      </c>
      <c r="H169" s="277"/>
      <c r="I169" s="278"/>
      <c r="J169" s="127" t="s">
        <v>1832</v>
      </c>
    </row>
    <row r="170" spans="1:10" ht="76.5">
      <c r="A170" s="113" t="s">
        <v>1725</v>
      </c>
      <c r="B170" s="91" t="s">
        <v>1852</v>
      </c>
      <c r="C170" s="90" t="s">
        <v>44</v>
      </c>
      <c r="D170" s="90" t="s">
        <v>1853</v>
      </c>
      <c r="E170" s="93">
        <v>0.2</v>
      </c>
      <c r="F170" s="92" t="s">
        <v>46</v>
      </c>
      <c r="G170" s="277" t="s">
        <v>1854</v>
      </c>
      <c r="H170" s="277"/>
      <c r="I170" s="278"/>
      <c r="J170" s="127" t="s">
        <v>1855</v>
      </c>
    </row>
    <row r="171" spans="1:10">
      <c r="A171" s="113" t="s">
        <v>1725</v>
      </c>
      <c r="B171" s="91" t="s">
        <v>1875</v>
      </c>
      <c r="C171" s="90" t="s">
        <v>44</v>
      </c>
      <c r="D171" s="90" t="s">
        <v>1876</v>
      </c>
      <c r="E171" s="93">
        <v>5.0029000000000003</v>
      </c>
      <c r="F171" s="92" t="s">
        <v>78</v>
      </c>
      <c r="G171" s="277" t="s">
        <v>1877</v>
      </c>
      <c r="H171" s="277"/>
      <c r="I171" s="278"/>
      <c r="J171" s="127" t="s">
        <v>2017</v>
      </c>
    </row>
    <row r="172" spans="1:10" ht="38.25">
      <c r="A172" s="113" t="s">
        <v>1725</v>
      </c>
      <c r="B172" s="91" t="s">
        <v>1879</v>
      </c>
      <c r="C172" s="90" t="s">
        <v>44</v>
      </c>
      <c r="D172" s="90" t="s">
        <v>1880</v>
      </c>
      <c r="E172" s="93">
        <v>6.1105499999999999</v>
      </c>
      <c r="F172" s="92" t="s">
        <v>78</v>
      </c>
      <c r="G172" s="277" t="s">
        <v>1881</v>
      </c>
      <c r="H172" s="277"/>
      <c r="I172" s="278"/>
      <c r="J172" s="127" t="s">
        <v>2018</v>
      </c>
    </row>
    <row r="173" spans="1:10" ht="25.5">
      <c r="A173" s="113" t="s">
        <v>1725</v>
      </c>
      <c r="B173" s="91" t="s">
        <v>1891</v>
      </c>
      <c r="C173" s="90" t="s">
        <v>44</v>
      </c>
      <c r="D173" s="90" t="s">
        <v>1892</v>
      </c>
      <c r="E173" s="93">
        <v>0.5</v>
      </c>
      <c r="F173" s="92" t="s">
        <v>121</v>
      </c>
      <c r="G173" s="277" t="s">
        <v>1893</v>
      </c>
      <c r="H173" s="277"/>
      <c r="I173" s="278"/>
      <c r="J173" s="127" t="s">
        <v>1894</v>
      </c>
    </row>
    <row r="174" spans="1:10" ht="25.5">
      <c r="A174" s="113" t="s">
        <v>1725</v>
      </c>
      <c r="B174" s="91" t="s">
        <v>1844</v>
      </c>
      <c r="C174" s="90" t="s">
        <v>44</v>
      </c>
      <c r="D174" s="90" t="s">
        <v>1845</v>
      </c>
      <c r="E174" s="93">
        <v>0.6</v>
      </c>
      <c r="F174" s="92" t="s">
        <v>46</v>
      </c>
      <c r="G174" s="277" t="s">
        <v>1846</v>
      </c>
      <c r="H174" s="277"/>
      <c r="I174" s="278"/>
      <c r="J174" s="127" t="s">
        <v>1990</v>
      </c>
    </row>
    <row r="175" spans="1:10" ht="25.5">
      <c r="A175" s="113" t="s">
        <v>1725</v>
      </c>
      <c r="B175" s="91" t="s">
        <v>1833</v>
      </c>
      <c r="C175" s="90" t="s">
        <v>44</v>
      </c>
      <c r="D175" s="90" t="s">
        <v>1834</v>
      </c>
      <c r="E175" s="93">
        <v>17.079999999999998</v>
      </c>
      <c r="F175" s="92" t="s">
        <v>71</v>
      </c>
      <c r="G175" s="277" t="s">
        <v>1835</v>
      </c>
      <c r="H175" s="277"/>
      <c r="I175" s="278"/>
      <c r="J175" s="127" t="s">
        <v>2019</v>
      </c>
    </row>
    <row r="176" spans="1:10" ht="51">
      <c r="A176" s="113" t="s">
        <v>1725</v>
      </c>
      <c r="B176" s="91" t="s">
        <v>2020</v>
      </c>
      <c r="C176" s="90" t="s">
        <v>44</v>
      </c>
      <c r="D176" s="90" t="s">
        <v>2021</v>
      </c>
      <c r="E176" s="93">
        <v>0.2</v>
      </c>
      <c r="F176" s="92" t="s">
        <v>46</v>
      </c>
      <c r="G176" s="277" t="s">
        <v>2022</v>
      </c>
      <c r="H176" s="277"/>
      <c r="I176" s="278"/>
      <c r="J176" s="127" t="s">
        <v>2023</v>
      </c>
    </row>
    <row r="177" spans="1:10" ht="38.25">
      <c r="A177" s="113" t="s">
        <v>1725</v>
      </c>
      <c r="B177" s="91" t="s">
        <v>1930</v>
      </c>
      <c r="C177" s="90" t="s">
        <v>44</v>
      </c>
      <c r="D177" s="90" t="s">
        <v>1931</v>
      </c>
      <c r="E177" s="93">
        <v>10.19725</v>
      </c>
      <c r="F177" s="92" t="s">
        <v>78</v>
      </c>
      <c r="G177" s="277" t="s">
        <v>1932</v>
      </c>
      <c r="H177" s="277"/>
      <c r="I177" s="278"/>
      <c r="J177" s="127" t="s">
        <v>2024</v>
      </c>
    </row>
    <row r="178" spans="1:10" ht="38.25">
      <c r="A178" s="113" t="s">
        <v>1725</v>
      </c>
      <c r="B178" s="91" t="s">
        <v>1887</v>
      </c>
      <c r="C178" s="90" t="s">
        <v>44</v>
      </c>
      <c r="D178" s="90" t="s">
        <v>1888</v>
      </c>
      <c r="E178" s="93">
        <v>47.01</v>
      </c>
      <c r="F178" s="92" t="s">
        <v>78</v>
      </c>
      <c r="G178" s="277" t="s">
        <v>1889</v>
      </c>
      <c r="H178" s="277"/>
      <c r="I178" s="278"/>
      <c r="J178" s="127" t="s">
        <v>2025</v>
      </c>
    </row>
    <row r="179" spans="1:10" ht="38.25">
      <c r="A179" s="113" t="s">
        <v>1725</v>
      </c>
      <c r="B179" s="91" t="s">
        <v>1926</v>
      </c>
      <c r="C179" s="90" t="s">
        <v>44</v>
      </c>
      <c r="D179" s="90" t="s">
        <v>1927</v>
      </c>
      <c r="E179" s="93">
        <v>0.4</v>
      </c>
      <c r="F179" s="92" t="s">
        <v>46</v>
      </c>
      <c r="G179" s="277" t="s">
        <v>1928</v>
      </c>
      <c r="H179" s="277"/>
      <c r="I179" s="278"/>
      <c r="J179" s="127" t="s">
        <v>2026</v>
      </c>
    </row>
    <row r="180" spans="1:10" ht="25.5">
      <c r="A180" s="113" t="s">
        <v>1725</v>
      </c>
      <c r="B180" s="91" t="s">
        <v>1793</v>
      </c>
      <c r="C180" s="90" t="s">
        <v>44</v>
      </c>
      <c r="D180" s="90" t="s">
        <v>1794</v>
      </c>
      <c r="E180" s="93">
        <v>0.2</v>
      </c>
      <c r="F180" s="92" t="s">
        <v>46</v>
      </c>
      <c r="G180" s="277" t="s">
        <v>1795</v>
      </c>
      <c r="H180" s="277"/>
      <c r="I180" s="278"/>
      <c r="J180" s="127" t="s">
        <v>1796</v>
      </c>
    </row>
    <row r="181" spans="1:10">
      <c r="A181" s="221"/>
      <c r="B181" s="222"/>
      <c r="C181" s="222"/>
      <c r="D181" s="222"/>
      <c r="E181" s="222"/>
      <c r="F181" s="222" t="s">
        <v>1938</v>
      </c>
      <c r="G181" s="222"/>
      <c r="H181" s="222"/>
      <c r="I181" s="222"/>
      <c r="J181" s="125">
        <v>1181.6349</v>
      </c>
    </row>
    <row r="182" spans="1:10" ht="15">
      <c r="A182" s="279" t="s">
        <v>1765</v>
      </c>
      <c r="B182" s="280" t="s">
        <v>1</v>
      </c>
      <c r="C182" s="281" t="s">
        <v>2</v>
      </c>
      <c r="D182" s="281" t="s">
        <v>1727</v>
      </c>
      <c r="E182" s="280" t="s">
        <v>1766</v>
      </c>
      <c r="F182" s="83" t="s">
        <v>1767</v>
      </c>
      <c r="G182" s="83" t="s">
        <v>1768</v>
      </c>
      <c r="H182" s="83"/>
      <c r="I182" s="83"/>
      <c r="J182" s="122" t="s">
        <v>1769</v>
      </c>
    </row>
    <row r="183" spans="1:10" ht="25.5">
      <c r="A183" s="123" t="s">
        <v>1723</v>
      </c>
      <c r="B183" s="97" t="s">
        <v>2027</v>
      </c>
      <c r="C183" s="96" t="s">
        <v>44</v>
      </c>
      <c r="D183" s="96" t="s">
        <v>2028</v>
      </c>
      <c r="E183" s="99">
        <v>0.4</v>
      </c>
      <c r="F183" s="98" t="s">
        <v>46</v>
      </c>
      <c r="G183" s="282" t="s">
        <v>2029</v>
      </c>
      <c r="H183" s="282"/>
      <c r="I183" s="283"/>
      <c r="J183" s="126" t="s">
        <v>2030</v>
      </c>
    </row>
    <row r="184" spans="1:10">
      <c r="A184" s="123" t="s">
        <v>1723</v>
      </c>
      <c r="B184" s="97" t="s">
        <v>1957</v>
      </c>
      <c r="C184" s="96" t="s">
        <v>44</v>
      </c>
      <c r="D184" s="96" t="s">
        <v>1958</v>
      </c>
      <c r="E184" s="99">
        <v>87.12</v>
      </c>
      <c r="F184" s="98" t="s">
        <v>1950</v>
      </c>
      <c r="G184" s="282" t="s">
        <v>1959</v>
      </c>
      <c r="H184" s="282"/>
      <c r="I184" s="283"/>
      <c r="J184" s="126" t="s">
        <v>1960</v>
      </c>
    </row>
    <row r="185" spans="1:10" ht="25.5">
      <c r="A185" s="123" t="s">
        <v>1723</v>
      </c>
      <c r="B185" s="97" t="s">
        <v>2031</v>
      </c>
      <c r="C185" s="96" t="s">
        <v>44</v>
      </c>
      <c r="D185" s="96" t="s">
        <v>2032</v>
      </c>
      <c r="E185" s="99">
        <v>1.6</v>
      </c>
      <c r="F185" s="98" t="s">
        <v>46</v>
      </c>
      <c r="G185" s="282" t="s">
        <v>2033</v>
      </c>
      <c r="H185" s="282"/>
      <c r="I185" s="283"/>
      <c r="J185" s="126" t="s">
        <v>2034</v>
      </c>
    </row>
    <row r="186" spans="1:10" ht="25.5">
      <c r="A186" s="123" t="s">
        <v>1723</v>
      </c>
      <c r="B186" s="97" t="s">
        <v>1941</v>
      </c>
      <c r="C186" s="96" t="s">
        <v>44</v>
      </c>
      <c r="D186" s="96" t="s">
        <v>1942</v>
      </c>
      <c r="E186" s="99">
        <v>0.8</v>
      </c>
      <c r="F186" s="98" t="s">
        <v>46</v>
      </c>
      <c r="G186" s="282" t="s">
        <v>1843</v>
      </c>
      <c r="H186" s="282"/>
      <c r="I186" s="283"/>
      <c r="J186" s="126" t="s">
        <v>2015</v>
      </c>
    </row>
    <row r="187" spans="1:10">
      <c r="A187" s="123" t="s">
        <v>1723</v>
      </c>
      <c r="B187" s="97" t="s">
        <v>1953</v>
      </c>
      <c r="C187" s="96" t="s">
        <v>44</v>
      </c>
      <c r="D187" s="96" t="s">
        <v>1954</v>
      </c>
      <c r="E187" s="99">
        <v>145.19999999999999</v>
      </c>
      <c r="F187" s="98" t="s">
        <v>1950</v>
      </c>
      <c r="G187" s="282" t="s">
        <v>1955</v>
      </c>
      <c r="H187" s="282"/>
      <c r="I187" s="283"/>
      <c r="J187" s="126" t="s">
        <v>1956</v>
      </c>
    </row>
    <row r="188" spans="1:10" ht="51">
      <c r="A188" s="123" t="s">
        <v>1723</v>
      </c>
      <c r="B188" s="97" t="s">
        <v>2035</v>
      </c>
      <c r="C188" s="96" t="s">
        <v>44</v>
      </c>
      <c r="D188" s="96" t="s">
        <v>2036</v>
      </c>
      <c r="E188" s="99">
        <v>0.57599999999999996</v>
      </c>
      <c r="F188" s="98" t="s">
        <v>71</v>
      </c>
      <c r="G188" s="282" t="s">
        <v>2037</v>
      </c>
      <c r="H188" s="282"/>
      <c r="I188" s="283"/>
      <c r="J188" s="126" t="s">
        <v>2038</v>
      </c>
    </row>
    <row r="189" spans="1:10" ht="38.25">
      <c r="A189" s="123" t="s">
        <v>1723</v>
      </c>
      <c r="B189" s="97" t="s">
        <v>1028</v>
      </c>
      <c r="C189" s="96" t="s">
        <v>44</v>
      </c>
      <c r="D189" s="96" t="s">
        <v>1029</v>
      </c>
      <c r="E189" s="99">
        <v>0.2</v>
      </c>
      <c r="F189" s="98" t="s">
        <v>46</v>
      </c>
      <c r="G189" s="282" t="s">
        <v>1961</v>
      </c>
      <c r="H189" s="282"/>
      <c r="I189" s="283"/>
      <c r="J189" s="126" t="s">
        <v>2039</v>
      </c>
    </row>
    <row r="190" spans="1:10" ht="38.25">
      <c r="A190" s="123" t="s">
        <v>1723</v>
      </c>
      <c r="B190" s="97" t="s">
        <v>1975</v>
      </c>
      <c r="C190" s="96" t="s">
        <v>44</v>
      </c>
      <c r="D190" s="96" t="s">
        <v>1976</v>
      </c>
      <c r="E190" s="99">
        <v>27.95</v>
      </c>
      <c r="F190" s="98" t="s">
        <v>71</v>
      </c>
      <c r="G190" s="282" t="s">
        <v>1977</v>
      </c>
      <c r="H190" s="282"/>
      <c r="I190" s="283"/>
      <c r="J190" s="126" t="s">
        <v>1978</v>
      </c>
    </row>
    <row r="191" spans="1:10">
      <c r="A191" s="123" t="s">
        <v>1723</v>
      </c>
      <c r="B191" s="97" t="s">
        <v>1979</v>
      </c>
      <c r="C191" s="96" t="s">
        <v>44</v>
      </c>
      <c r="D191" s="96" t="s">
        <v>1980</v>
      </c>
      <c r="E191" s="99">
        <v>6.5339999999999998</v>
      </c>
      <c r="F191" s="98" t="s">
        <v>1950</v>
      </c>
      <c r="G191" s="282" t="s">
        <v>1981</v>
      </c>
      <c r="H191" s="282"/>
      <c r="I191" s="283"/>
      <c r="J191" s="126" t="s">
        <v>1982</v>
      </c>
    </row>
    <row r="192" spans="1:10" ht="38.25">
      <c r="A192" s="123" t="s">
        <v>1723</v>
      </c>
      <c r="B192" s="97" t="s">
        <v>1963</v>
      </c>
      <c r="C192" s="96" t="s">
        <v>44</v>
      </c>
      <c r="D192" s="96" t="s">
        <v>1964</v>
      </c>
      <c r="E192" s="99">
        <v>1.3975</v>
      </c>
      <c r="F192" s="98" t="s">
        <v>93</v>
      </c>
      <c r="G192" s="282" t="s">
        <v>1965</v>
      </c>
      <c r="H192" s="282"/>
      <c r="I192" s="283"/>
      <c r="J192" s="126" t="s">
        <v>1966</v>
      </c>
    </row>
    <row r="193" spans="1:10" ht="25.5">
      <c r="A193" s="123" t="s">
        <v>1723</v>
      </c>
      <c r="B193" s="97" t="s">
        <v>2040</v>
      </c>
      <c r="C193" s="96" t="s">
        <v>44</v>
      </c>
      <c r="D193" s="96" t="s">
        <v>2041</v>
      </c>
      <c r="E193" s="99">
        <v>0.2</v>
      </c>
      <c r="F193" s="98" t="s">
        <v>46</v>
      </c>
      <c r="G193" s="282" t="s">
        <v>2042</v>
      </c>
      <c r="H193" s="282"/>
      <c r="I193" s="283"/>
      <c r="J193" s="126" t="s">
        <v>2043</v>
      </c>
    </row>
    <row r="194" spans="1:10">
      <c r="A194" s="123" t="s">
        <v>1723</v>
      </c>
      <c r="B194" s="97" t="s">
        <v>1948</v>
      </c>
      <c r="C194" s="96" t="s">
        <v>44</v>
      </c>
      <c r="D194" s="96" t="s">
        <v>1949</v>
      </c>
      <c r="E194" s="99">
        <v>4.3559999999999999</v>
      </c>
      <c r="F194" s="98" t="s">
        <v>1950</v>
      </c>
      <c r="G194" s="282" t="s">
        <v>1951</v>
      </c>
      <c r="H194" s="282"/>
      <c r="I194" s="283"/>
      <c r="J194" s="126" t="s">
        <v>1952</v>
      </c>
    </row>
    <row r="195" spans="1:10" ht="25.5">
      <c r="A195" s="123" t="s">
        <v>1723</v>
      </c>
      <c r="B195" s="97" t="s">
        <v>1971</v>
      </c>
      <c r="C195" s="96" t="s">
        <v>44</v>
      </c>
      <c r="D195" s="96" t="s">
        <v>1972</v>
      </c>
      <c r="E195" s="99">
        <v>0.4</v>
      </c>
      <c r="F195" s="98" t="s">
        <v>46</v>
      </c>
      <c r="G195" s="282" t="s">
        <v>1973</v>
      </c>
      <c r="H195" s="282"/>
      <c r="I195" s="283"/>
      <c r="J195" s="126" t="s">
        <v>1974</v>
      </c>
    </row>
    <row r="196" spans="1:10" ht="38.25">
      <c r="A196" s="123" t="s">
        <v>1723</v>
      </c>
      <c r="B196" s="97" t="s">
        <v>1043</v>
      </c>
      <c r="C196" s="96" t="s">
        <v>44</v>
      </c>
      <c r="D196" s="96" t="s">
        <v>1044</v>
      </c>
      <c r="E196" s="99">
        <v>0.6</v>
      </c>
      <c r="F196" s="98" t="s">
        <v>46</v>
      </c>
      <c r="G196" s="282" t="s">
        <v>1939</v>
      </c>
      <c r="H196" s="282"/>
      <c r="I196" s="283"/>
      <c r="J196" s="126" t="s">
        <v>2044</v>
      </c>
    </row>
    <row r="197" spans="1:10">
      <c r="A197" s="221"/>
      <c r="B197" s="222"/>
      <c r="C197" s="222"/>
      <c r="D197" s="222"/>
      <c r="E197" s="222"/>
      <c r="F197" s="222" t="s">
        <v>1774</v>
      </c>
      <c r="G197" s="222"/>
      <c r="H197" s="222"/>
      <c r="I197" s="222"/>
      <c r="J197" s="125">
        <v>5806.4287999999997</v>
      </c>
    </row>
    <row r="198" spans="1:10">
      <c r="A198" s="115"/>
      <c r="B198" s="116"/>
      <c r="C198" s="116"/>
      <c r="D198" s="116"/>
      <c r="E198" s="116" t="s">
        <v>1728</v>
      </c>
      <c r="F198" s="117">
        <v>0</v>
      </c>
      <c r="G198" s="116" t="s">
        <v>1729</v>
      </c>
      <c r="H198" s="117">
        <v>3741.05</v>
      </c>
      <c r="I198" s="116" t="s">
        <v>1730</v>
      </c>
      <c r="J198" s="118">
        <v>3741.0460538538755</v>
      </c>
    </row>
    <row r="199" spans="1:10" ht="15" thickBot="1">
      <c r="A199" s="115"/>
      <c r="B199" s="116"/>
      <c r="C199" s="116"/>
      <c r="D199" s="116"/>
      <c r="E199" s="116" t="s">
        <v>1731</v>
      </c>
      <c r="F199" s="117">
        <v>1833.66</v>
      </c>
      <c r="G199" s="116"/>
      <c r="H199" s="276" t="s">
        <v>1732</v>
      </c>
      <c r="I199" s="276"/>
      <c r="J199" s="118">
        <v>8821.7199999999993</v>
      </c>
    </row>
    <row r="200" spans="1:10" ht="15" thickTop="1">
      <c r="A200" s="119"/>
      <c r="B200" s="95"/>
      <c r="C200" s="95"/>
      <c r="D200" s="95"/>
      <c r="E200" s="95"/>
      <c r="F200" s="95"/>
      <c r="G200" s="95"/>
      <c r="H200" s="95"/>
      <c r="I200" s="95"/>
      <c r="J200" s="120"/>
    </row>
    <row r="201" spans="1:10" ht="15">
      <c r="A201" s="121" t="s">
        <v>59</v>
      </c>
      <c r="B201" s="83" t="s">
        <v>1</v>
      </c>
      <c r="C201" s="82" t="s">
        <v>2</v>
      </c>
      <c r="D201" s="82" t="s">
        <v>3</v>
      </c>
      <c r="E201" s="281" t="s">
        <v>1722</v>
      </c>
      <c r="F201" s="281"/>
      <c r="G201" s="84" t="s">
        <v>4</v>
      </c>
      <c r="H201" s="83" t="s">
        <v>5</v>
      </c>
      <c r="I201" s="83" t="s">
        <v>6</v>
      </c>
      <c r="J201" s="122" t="s">
        <v>8</v>
      </c>
    </row>
    <row r="202" spans="1:10" ht="38.25">
      <c r="A202" s="111" t="s">
        <v>1723</v>
      </c>
      <c r="B202" s="86" t="s">
        <v>60</v>
      </c>
      <c r="C202" s="85" t="s">
        <v>44</v>
      </c>
      <c r="D202" s="85" t="s">
        <v>61</v>
      </c>
      <c r="E202" s="284" t="s">
        <v>1761</v>
      </c>
      <c r="F202" s="284"/>
      <c r="G202" s="87" t="s">
        <v>46</v>
      </c>
      <c r="H202" s="88">
        <v>1</v>
      </c>
      <c r="I202" s="89">
        <v>10276.11</v>
      </c>
      <c r="J202" s="112">
        <v>10276.11</v>
      </c>
    </row>
    <row r="203" spans="1:10">
      <c r="A203" s="221"/>
      <c r="B203" s="222"/>
      <c r="C203" s="222"/>
      <c r="D203" s="222"/>
      <c r="E203" s="222"/>
      <c r="F203" s="222" t="s">
        <v>1762</v>
      </c>
      <c r="G203" s="222"/>
      <c r="H203" s="222"/>
      <c r="I203" s="222"/>
      <c r="J203" s="125">
        <v>0</v>
      </c>
    </row>
    <row r="204" spans="1:10">
      <c r="A204" s="221"/>
      <c r="B204" s="222"/>
      <c r="C204" s="222"/>
      <c r="D204" s="222"/>
      <c r="E204" s="222"/>
      <c r="F204" s="222" t="s">
        <v>1763</v>
      </c>
      <c r="G204" s="222"/>
      <c r="H204" s="222"/>
      <c r="I204" s="222"/>
      <c r="J204" s="125">
        <v>1</v>
      </c>
    </row>
    <row r="205" spans="1:10">
      <c r="A205" s="221"/>
      <c r="B205" s="222"/>
      <c r="C205" s="222"/>
      <c r="D205" s="222"/>
      <c r="E205" s="222"/>
      <c r="F205" s="222" t="s">
        <v>1764</v>
      </c>
      <c r="G205" s="222"/>
      <c r="H205" s="222"/>
      <c r="I205" s="222"/>
      <c r="J205" s="125">
        <v>0</v>
      </c>
    </row>
    <row r="206" spans="1:10" ht="15">
      <c r="A206" s="279" t="s">
        <v>1784</v>
      </c>
      <c r="B206" s="280" t="s">
        <v>1</v>
      </c>
      <c r="C206" s="281" t="s">
        <v>2</v>
      </c>
      <c r="D206" s="281" t="s">
        <v>1785</v>
      </c>
      <c r="E206" s="280" t="s">
        <v>1766</v>
      </c>
      <c r="F206" s="83" t="s">
        <v>1767</v>
      </c>
      <c r="G206" s="83" t="s">
        <v>1768</v>
      </c>
      <c r="H206" s="83"/>
      <c r="I206" s="83"/>
      <c r="J206" s="122" t="s">
        <v>1769</v>
      </c>
    </row>
    <row r="207" spans="1:10" ht="38.25">
      <c r="A207" s="113" t="s">
        <v>1725</v>
      </c>
      <c r="B207" s="91" t="s">
        <v>1930</v>
      </c>
      <c r="C207" s="90" t="s">
        <v>44</v>
      </c>
      <c r="D207" s="90" t="s">
        <v>1931</v>
      </c>
      <c r="E207" s="93">
        <v>18.500900000000001</v>
      </c>
      <c r="F207" s="92" t="s">
        <v>78</v>
      </c>
      <c r="G207" s="277" t="s">
        <v>1932</v>
      </c>
      <c r="H207" s="277"/>
      <c r="I207" s="278"/>
      <c r="J207" s="127" t="s">
        <v>2045</v>
      </c>
    </row>
    <row r="208" spans="1:10" ht="38.25">
      <c r="A208" s="113" t="s">
        <v>1725</v>
      </c>
      <c r="B208" s="91" t="s">
        <v>1829</v>
      </c>
      <c r="C208" s="90" t="s">
        <v>44</v>
      </c>
      <c r="D208" s="90" t="s">
        <v>1830</v>
      </c>
      <c r="E208" s="93">
        <v>7.7778</v>
      </c>
      <c r="F208" s="92" t="s">
        <v>71</v>
      </c>
      <c r="G208" s="277" t="s">
        <v>1831</v>
      </c>
      <c r="H208" s="277"/>
      <c r="I208" s="278"/>
      <c r="J208" s="127" t="s">
        <v>2046</v>
      </c>
    </row>
    <row r="209" spans="1:10" ht="51">
      <c r="A209" s="113" t="s">
        <v>1725</v>
      </c>
      <c r="B209" s="91" t="s">
        <v>1895</v>
      </c>
      <c r="C209" s="90" t="s">
        <v>44</v>
      </c>
      <c r="D209" s="90" t="s">
        <v>1896</v>
      </c>
      <c r="E209" s="93">
        <v>1.6</v>
      </c>
      <c r="F209" s="92" t="s">
        <v>46</v>
      </c>
      <c r="G209" s="277" t="s">
        <v>1897</v>
      </c>
      <c r="H209" s="277"/>
      <c r="I209" s="278"/>
      <c r="J209" s="127" t="s">
        <v>2047</v>
      </c>
    </row>
    <row r="210" spans="1:10" ht="76.5">
      <c r="A210" s="113" t="s">
        <v>1725</v>
      </c>
      <c r="B210" s="91" t="s">
        <v>1852</v>
      </c>
      <c r="C210" s="90" t="s">
        <v>44</v>
      </c>
      <c r="D210" s="90" t="s">
        <v>1853</v>
      </c>
      <c r="E210" s="93">
        <v>0.2</v>
      </c>
      <c r="F210" s="92" t="s">
        <v>46</v>
      </c>
      <c r="G210" s="277" t="s">
        <v>1854</v>
      </c>
      <c r="H210" s="277"/>
      <c r="I210" s="278"/>
      <c r="J210" s="127" t="s">
        <v>1855</v>
      </c>
    </row>
    <row r="211" spans="1:10" ht="25.5">
      <c r="A211" s="113" t="s">
        <v>1725</v>
      </c>
      <c r="B211" s="91" t="s">
        <v>1833</v>
      </c>
      <c r="C211" s="90" t="s">
        <v>44</v>
      </c>
      <c r="D211" s="90" t="s">
        <v>1834</v>
      </c>
      <c r="E211" s="93">
        <v>24.15</v>
      </c>
      <c r="F211" s="92" t="s">
        <v>71</v>
      </c>
      <c r="G211" s="277" t="s">
        <v>1835</v>
      </c>
      <c r="H211" s="277"/>
      <c r="I211" s="278"/>
      <c r="J211" s="127" t="s">
        <v>2048</v>
      </c>
    </row>
    <row r="212" spans="1:10">
      <c r="A212" s="113" t="s">
        <v>1725</v>
      </c>
      <c r="B212" s="91" t="s">
        <v>1875</v>
      </c>
      <c r="C212" s="90" t="s">
        <v>44</v>
      </c>
      <c r="D212" s="90" t="s">
        <v>1876</v>
      </c>
      <c r="E212" s="93">
        <v>9.7037999999999993</v>
      </c>
      <c r="F212" s="92" t="s">
        <v>78</v>
      </c>
      <c r="G212" s="277" t="s">
        <v>1877</v>
      </c>
      <c r="H212" s="277"/>
      <c r="I212" s="278"/>
      <c r="J212" s="127" t="s">
        <v>2049</v>
      </c>
    </row>
    <row r="213" spans="1:10" ht="25.5">
      <c r="A213" s="113" t="s">
        <v>1725</v>
      </c>
      <c r="B213" s="91" t="s">
        <v>1793</v>
      </c>
      <c r="C213" s="90" t="s">
        <v>44</v>
      </c>
      <c r="D213" s="90" t="s">
        <v>1794</v>
      </c>
      <c r="E213" s="93">
        <v>0.2</v>
      </c>
      <c r="F213" s="92" t="s">
        <v>46</v>
      </c>
      <c r="G213" s="277" t="s">
        <v>1795</v>
      </c>
      <c r="H213" s="277"/>
      <c r="I213" s="278"/>
      <c r="J213" s="127" t="s">
        <v>1796</v>
      </c>
    </row>
    <row r="214" spans="1:10" ht="38.25">
      <c r="A214" s="113" t="s">
        <v>1725</v>
      </c>
      <c r="B214" s="91" t="s">
        <v>1984</v>
      </c>
      <c r="C214" s="90" t="s">
        <v>44</v>
      </c>
      <c r="D214" s="90" t="s">
        <v>1985</v>
      </c>
      <c r="E214" s="93">
        <v>1.6</v>
      </c>
      <c r="F214" s="92" t="s">
        <v>46</v>
      </c>
      <c r="G214" s="277" t="s">
        <v>1986</v>
      </c>
      <c r="H214" s="277"/>
      <c r="I214" s="278"/>
      <c r="J214" s="127" t="s">
        <v>2050</v>
      </c>
    </row>
    <row r="215" spans="1:10" ht="38.25">
      <c r="A215" s="113" t="s">
        <v>1725</v>
      </c>
      <c r="B215" s="91" t="s">
        <v>1879</v>
      </c>
      <c r="C215" s="90" t="s">
        <v>44</v>
      </c>
      <c r="D215" s="90" t="s">
        <v>1880</v>
      </c>
      <c r="E215" s="93">
        <v>11.806100000000001</v>
      </c>
      <c r="F215" s="92" t="s">
        <v>78</v>
      </c>
      <c r="G215" s="277" t="s">
        <v>1881</v>
      </c>
      <c r="H215" s="277"/>
      <c r="I215" s="278"/>
      <c r="J215" s="127" t="s">
        <v>2051</v>
      </c>
    </row>
    <row r="216" spans="1:10" ht="38.25">
      <c r="A216" s="113" t="s">
        <v>1725</v>
      </c>
      <c r="B216" s="91" t="s">
        <v>2052</v>
      </c>
      <c r="C216" s="90" t="s">
        <v>44</v>
      </c>
      <c r="D216" s="90" t="s">
        <v>2053</v>
      </c>
      <c r="E216" s="93">
        <v>8.8000000000000007</v>
      </c>
      <c r="F216" s="92" t="s">
        <v>78</v>
      </c>
      <c r="G216" s="277" t="s">
        <v>2054</v>
      </c>
      <c r="H216" s="277"/>
      <c r="I216" s="278"/>
      <c r="J216" s="127" t="s">
        <v>2055</v>
      </c>
    </row>
    <row r="217" spans="1:10" ht="38.25">
      <c r="A217" s="113" t="s">
        <v>1725</v>
      </c>
      <c r="B217" s="91" t="s">
        <v>1887</v>
      </c>
      <c r="C217" s="90" t="s">
        <v>44</v>
      </c>
      <c r="D217" s="90" t="s">
        <v>1888</v>
      </c>
      <c r="E217" s="93">
        <v>61.08</v>
      </c>
      <c r="F217" s="92" t="s">
        <v>78</v>
      </c>
      <c r="G217" s="277" t="s">
        <v>1889</v>
      </c>
      <c r="H217" s="277"/>
      <c r="I217" s="278"/>
      <c r="J217" s="127" t="s">
        <v>2056</v>
      </c>
    </row>
    <row r="218" spans="1:10" ht="25.5">
      <c r="A218" s="113" t="s">
        <v>1725</v>
      </c>
      <c r="B218" s="91" t="s">
        <v>1919</v>
      </c>
      <c r="C218" s="90" t="s">
        <v>44</v>
      </c>
      <c r="D218" s="90" t="s">
        <v>1920</v>
      </c>
      <c r="E218" s="93">
        <v>8</v>
      </c>
      <c r="F218" s="92" t="s">
        <v>46</v>
      </c>
      <c r="G218" s="277" t="s">
        <v>1921</v>
      </c>
      <c r="H218" s="277"/>
      <c r="I218" s="278"/>
      <c r="J218" s="127" t="s">
        <v>2057</v>
      </c>
    </row>
    <row r="219" spans="1:10" ht="25.5">
      <c r="A219" s="113" t="s">
        <v>1725</v>
      </c>
      <c r="B219" s="91" t="s">
        <v>1844</v>
      </c>
      <c r="C219" s="90" t="s">
        <v>44</v>
      </c>
      <c r="D219" s="90" t="s">
        <v>1845</v>
      </c>
      <c r="E219" s="93">
        <v>0.6</v>
      </c>
      <c r="F219" s="92" t="s">
        <v>46</v>
      </c>
      <c r="G219" s="277" t="s">
        <v>1846</v>
      </c>
      <c r="H219" s="277"/>
      <c r="I219" s="278"/>
      <c r="J219" s="127" t="s">
        <v>1990</v>
      </c>
    </row>
    <row r="220" spans="1:10" ht="38.25">
      <c r="A220" s="113" t="s">
        <v>1725</v>
      </c>
      <c r="B220" s="91" t="s">
        <v>1825</v>
      </c>
      <c r="C220" s="90" t="s">
        <v>44</v>
      </c>
      <c r="D220" s="90" t="s">
        <v>1826</v>
      </c>
      <c r="E220" s="93">
        <v>1.4</v>
      </c>
      <c r="F220" s="92" t="s">
        <v>46</v>
      </c>
      <c r="G220" s="277" t="s">
        <v>1827</v>
      </c>
      <c r="H220" s="277"/>
      <c r="I220" s="278"/>
      <c r="J220" s="127" t="s">
        <v>2058</v>
      </c>
    </row>
    <row r="221" spans="1:10" ht="38.25">
      <c r="A221" s="113" t="s">
        <v>1725</v>
      </c>
      <c r="B221" s="91" t="s">
        <v>2059</v>
      </c>
      <c r="C221" s="90" t="s">
        <v>44</v>
      </c>
      <c r="D221" s="90" t="s">
        <v>2060</v>
      </c>
      <c r="E221" s="93">
        <v>1.6</v>
      </c>
      <c r="F221" s="92" t="s">
        <v>46</v>
      </c>
      <c r="G221" s="277" t="s">
        <v>2061</v>
      </c>
      <c r="H221" s="277"/>
      <c r="I221" s="278"/>
      <c r="J221" s="127" t="s">
        <v>2062</v>
      </c>
    </row>
    <row r="222" spans="1:10" ht="25.5">
      <c r="A222" s="113" t="s">
        <v>1725</v>
      </c>
      <c r="B222" s="91" t="s">
        <v>1891</v>
      </c>
      <c r="C222" s="90" t="s">
        <v>44</v>
      </c>
      <c r="D222" s="90" t="s">
        <v>1892</v>
      </c>
      <c r="E222" s="93">
        <v>0.5</v>
      </c>
      <c r="F222" s="92" t="s">
        <v>121</v>
      </c>
      <c r="G222" s="277" t="s">
        <v>1893</v>
      </c>
      <c r="H222" s="277"/>
      <c r="I222" s="278"/>
      <c r="J222" s="127" t="s">
        <v>1894</v>
      </c>
    </row>
    <row r="223" spans="1:10">
      <c r="A223" s="221"/>
      <c r="B223" s="222"/>
      <c r="C223" s="222"/>
      <c r="D223" s="222"/>
      <c r="E223" s="222"/>
      <c r="F223" s="222" t="s">
        <v>1938</v>
      </c>
      <c r="G223" s="222"/>
      <c r="H223" s="222"/>
      <c r="I223" s="222"/>
      <c r="J223" s="125">
        <v>2359.3222999999998</v>
      </c>
    </row>
    <row r="224" spans="1:10" ht="15">
      <c r="A224" s="279" t="s">
        <v>1765</v>
      </c>
      <c r="B224" s="280" t="s">
        <v>1</v>
      </c>
      <c r="C224" s="281" t="s">
        <v>2</v>
      </c>
      <c r="D224" s="281" t="s">
        <v>1727</v>
      </c>
      <c r="E224" s="280" t="s">
        <v>1766</v>
      </c>
      <c r="F224" s="83" t="s">
        <v>1767</v>
      </c>
      <c r="G224" s="83" t="s">
        <v>1768</v>
      </c>
      <c r="H224" s="83"/>
      <c r="I224" s="83"/>
      <c r="J224" s="122" t="s">
        <v>1769</v>
      </c>
    </row>
    <row r="225" spans="1:10" ht="38.25">
      <c r="A225" s="123" t="s">
        <v>1723</v>
      </c>
      <c r="B225" s="97" t="s">
        <v>1028</v>
      </c>
      <c r="C225" s="96" t="s">
        <v>44</v>
      </c>
      <c r="D225" s="96" t="s">
        <v>1029</v>
      </c>
      <c r="E225" s="99">
        <v>0.2</v>
      </c>
      <c r="F225" s="98" t="s">
        <v>46</v>
      </c>
      <c r="G225" s="282" t="s">
        <v>1961</v>
      </c>
      <c r="H225" s="282"/>
      <c r="I225" s="283"/>
      <c r="J225" s="126" t="s">
        <v>2039</v>
      </c>
    </row>
    <row r="226" spans="1:10">
      <c r="A226" s="123" t="s">
        <v>1723</v>
      </c>
      <c r="B226" s="97" t="s">
        <v>1953</v>
      </c>
      <c r="C226" s="96" t="s">
        <v>44</v>
      </c>
      <c r="D226" s="96" t="s">
        <v>1954</v>
      </c>
      <c r="E226" s="99">
        <v>203.28</v>
      </c>
      <c r="F226" s="98" t="s">
        <v>1950</v>
      </c>
      <c r="G226" s="282" t="s">
        <v>1955</v>
      </c>
      <c r="H226" s="282"/>
      <c r="I226" s="283"/>
      <c r="J226" s="126" t="s">
        <v>2063</v>
      </c>
    </row>
    <row r="227" spans="1:10" ht="25.5">
      <c r="A227" s="123" t="s">
        <v>1723</v>
      </c>
      <c r="B227" s="97" t="s">
        <v>1971</v>
      </c>
      <c r="C227" s="96" t="s">
        <v>44</v>
      </c>
      <c r="D227" s="96" t="s">
        <v>1972</v>
      </c>
      <c r="E227" s="99">
        <v>0.4</v>
      </c>
      <c r="F227" s="98" t="s">
        <v>46</v>
      </c>
      <c r="G227" s="282" t="s">
        <v>1973</v>
      </c>
      <c r="H227" s="282"/>
      <c r="I227" s="283"/>
      <c r="J227" s="126" t="s">
        <v>1974</v>
      </c>
    </row>
    <row r="228" spans="1:10" ht="38.25">
      <c r="A228" s="123" t="s">
        <v>1723</v>
      </c>
      <c r="B228" s="97" t="s">
        <v>1963</v>
      </c>
      <c r="C228" s="96" t="s">
        <v>44</v>
      </c>
      <c r="D228" s="96" t="s">
        <v>1964</v>
      </c>
      <c r="E228" s="99">
        <v>1.8705000000000001</v>
      </c>
      <c r="F228" s="98" t="s">
        <v>93</v>
      </c>
      <c r="G228" s="282" t="s">
        <v>1965</v>
      </c>
      <c r="H228" s="282"/>
      <c r="I228" s="283"/>
      <c r="J228" s="126" t="s">
        <v>2064</v>
      </c>
    </row>
    <row r="229" spans="1:10" ht="25.5">
      <c r="A229" s="123" t="s">
        <v>1723</v>
      </c>
      <c r="B229" s="97" t="s">
        <v>2031</v>
      </c>
      <c r="C229" s="96" t="s">
        <v>44</v>
      </c>
      <c r="D229" s="96" t="s">
        <v>2032</v>
      </c>
      <c r="E229" s="99">
        <v>2.4</v>
      </c>
      <c r="F229" s="98" t="s">
        <v>46</v>
      </c>
      <c r="G229" s="282" t="s">
        <v>2033</v>
      </c>
      <c r="H229" s="282"/>
      <c r="I229" s="283"/>
      <c r="J229" s="126" t="s">
        <v>2065</v>
      </c>
    </row>
    <row r="230" spans="1:10">
      <c r="A230" s="123" t="s">
        <v>1723</v>
      </c>
      <c r="B230" s="97" t="s">
        <v>1957</v>
      </c>
      <c r="C230" s="96" t="s">
        <v>44</v>
      </c>
      <c r="D230" s="96" t="s">
        <v>1958</v>
      </c>
      <c r="E230" s="99">
        <v>121.968</v>
      </c>
      <c r="F230" s="98" t="s">
        <v>1950</v>
      </c>
      <c r="G230" s="282" t="s">
        <v>1959</v>
      </c>
      <c r="H230" s="282"/>
      <c r="I230" s="283"/>
      <c r="J230" s="126" t="s">
        <v>2066</v>
      </c>
    </row>
    <row r="231" spans="1:10" ht="25.5">
      <c r="A231" s="123" t="s">
        <v>1723</v>
      </c>
      <c r="B231" s="97" t="s">
        <v>1941</v>
      </c>
      <c r="C231" s="96" t="s">
        <v>44</v>
      </c>
      <c r="D231" s="96" t="s">
        <v>1942</v>
      </c>
      <c r="E231" s="99">
        <v>1</v>
      </c>
      <c r="F231" s="98" t="s">
        <v>46</v>
      </c>
      <c r="G231" s="282" t="s">
        <v>1843</v>
      </c>
      <c r="H231" s="282"/>
      <c r="I231" s="283"/>
      <c r="J231" s="126" t="s">
        <v>1843</v>
      </c>
    </row>
    <row r="232" spans="1:10" ht="51">
      <c r="A232" s="123" t="s">
        <v>1723</v>
      </c>
      <c r="B232" s="97" t="s">
        <v>2035</v>
      </c>
      <c r="C232" s="96" t="s">
        <v>44</v>
      </c>
      <c r="D232" s="96" t="s">
        <v>2036</v>
      </c>
      <c r="E232" s="99">
        <v>0.504</v>
      </c>
      <c r="F232" s="98" t="s">
        <v>71</v>
      </c>
      <c r="G232" s="282" t="s">
        <v>2037</v>
      </c>
      <c r="H232" s="282"/>
      <c r="I232" s="283"/>
      <c r="J232" s="126" t="s">
        <v>2067</v>
      </c>
    </row>
    <row r="233" spans="1:10">
      <c r="A233" s="123" t="s">
        <v>1723</v>
      </c>
      <c r="B233" s="97" t="s">
        <v>1948</v>
      </c>
      <c r="C233" s="96" t="s">
        <v>44</v>
      </c>
      <c r="D233" s="96" t="s">
        <v>1949</v>
      </c>
      <c r="E233" s="99">
        <v>6.0983999999999998</v>
      </c>
      <c r="F233" s="98" t="s">
        <v>1950</v>
      </c>
      <c r="G233" s="282" t="s">
        <v>1951</v>
      </c>
      <c r="H233" s="282"/>
      <c r="I233" s="283"/>
      <c r="J233" s="126" t="s">
        <v>2068</v>
      </c>
    </row>
    <row r="234" spans="1:10" ht="38.25">
      <c r="A234" s="123" t="s">
        <v>1723</v>
      </c>
      <c r="B234" s="97" t="s">
        <v>1975</v>
      </c>
      <c r="C234" s="96" t="s">
        <v>44</v>
      </c>
      <c r="D234" s="96" t="s">
        <v>1976</v>
      </c>
      <c r="E234" s="99">
        <v>37.409999999999997</v>
      </c>
      <c r="F234" s="98" t="s">
        <v>71</v>
      </c>
      <c r="G234" s="282" t="s">
        <v>1977</v>
      </c>
      <c r="H234" s="282"/>
      <c r="I234" s="283"/>
      <c r="J234" s="126" t="s">
        <v>2069</v>
      </c>
    </row>
    <row r="235" spans="1:10" ht="38.25">
      <c r="A235" s="123" t="s">
        <v>1723</v>
      </c>
      <c r="B235" s="97" t="s">
        <v>1043</v>
      </c>
      <c r="C235" s="96" t="s">
        <v>44</v>
      </c>
      <c r="D235" s="96" t="s">
        <v>1044</v>
      </c>
      <c r="E235" s="99">
        <v>0.8</v>
      </c>
      <c r="F235" s="98" t="s">
        <v>46</v>
      </c>
      <c r="G235" s="282" t="s">
        <v>1939</v>
      </c>
      <c r="H235" s="282"/>
      <c r="I235" s="283"/>
      <c r="J235" s="126" t="s">
        <v>1940</v>
      </c>
    </row>
    <row r="236" spans="1:10">
      <c r="A236" s="123" t="s">
        <v>1723</v>
      </c>
      <c r="B236" s="97" t="s">
        <v>1979</v>
      </c>
      <c r="C236" s="96" t="s">
        <v>44</v>
      </c>
      <c r="D236" s="96" t="s">
        <v>1980</v>
      </c>
      <c r="E236" s="99">
        <v>9.1476000000000006</v>
      </c>
      <c r="F236" s="98" t="s">
        <v>1950</v>
      </c>
      <c r="G236" s="282" t="s">
        <v>1981</v>
      </c>
      <c r="H236" s="282"/>
      <c r="I236" s="283"/>
      <c r="J236" s="126" t="s">
        <v>2070</v>
      </c>
    </row>
    <row r="237" spans="1:10">
      <c r="A237" s="221"/>
      <c r="B237" s="222"/>
      <c r="C237" s="222"/>
      <c r="D237" s="222"/>
      <c r="E237" s="222"/>
      <c r="F237" s="222" t="s">
        <v>1774</v>
      </c>
      <c r="G237" s="222"/>
      <c r="H237" s="222"/>
      <c r="I237" s="222"/>
      <c r="J237" s="125">
        <v>7916.7924000000003</v>
      </c>
    </row>
    <row r="238" spans="1:10">
      <c r="A238" s="115"/>
      <c r="B238" s="116"/>
      <c r="C238" s="116"/>
      <c r="D238" s="116"/>
      <c r="E238" s="116" t="s">
        <v>1728</v>
      </c>
      <c r="F238" s="117">
        <v>0</v>
      </c>
      <c r="G238" s="116" t="s">
        <v>1729</v>
      </c>
      <c r="H238" s="117">
        <v>5183.45</v>
      </c>
      <c r="I238" s="116" t="s">
        <v>1730</v>
      </c>
      <c r="J238" s="118">
        <v>5183.447819259246</v>
      </c>
    </row>
    <row r="239" spans="1:10" ht="15" thickBot="1">
      <c r="A239" s="115"/>
      <c r="B239" s="116"/>
      <c r="C239" s="116"/>
      <c r="D239" s="116"/>
      <c r="E239" s="116" t="s">
        <v>1731</v>
      </c>
      <c r="F239" s="117">
        <v>2696.45</v>
      </c>
      <c r="G239" s="116"/>
      <c r="H239" s="276" t="s">
        <v>1732</v>
      </c>
      <c r="I239" s="276"/>
      <c r="J239" s="118">
        <v>12972.56</v>
      </c>
    </row>
    <row r="240" spans="1:10" ht="15" thickTop="1">
      <c r="A240" s="119"/>
      <c r="B240" s="95"/>
      <c r="C240" s="95"/>
      <c r="D240" s="95"/>
      <c r="E240" s="95"/>
      <c r="F240" s="95"/>
      <c r="G240" s="95"/>
      <c r="H240" s="95"/>
      <c r="I240" s="95"/>
      <c r="J240" s="120"/>
    </row>
    <row r="241" spans="1:10" ht="15">
      <c r="A241" s="121" t="s">
        <v>62</v>
      </c>
      <c r="B241" s="83" t="s">
        <v>1</v>
      </c>
      <c r="C241" s="82" t="s">
        <v>2</v>
      </c>
      <c r="D241" s="82" t="s">
        <v>3</v>
      </c>
      <c r="E241" s="281" t="s">
        <v>1722</v>
      </c>
      <c r="F241" s="281"/>
      <c r="G241" s="84" t="s">
        <v>4</v>
      </c>
      <c r="H241" s="83" t="s">
        <v>5</v>
      </c>
      <c r="I241" s="83" t="s">
        <v>6</v>
      </c>
      <c r="J241" s="122" t="s">
        <v>8</v>
      </c>
    </row>
    <row r="242" spans="1:10" ht="25.5">
      <c r="A242" s="111" t="s">
        <v>1723</v>
      </c>
      <c r="B242" s="86" t="s">
        <v>63</v>
      </c>
      <c r="C242" s="85" t="s">
        <v>44</v>
      </c>
      <c r="D242" s="85" t="s">
        <v>64</v>
      </c>
      <c r="E242" s="284" t="s">
        <v>1761</v>
      </c>
      <c r="F242" s="284"/>
      <c r="G242" s="87" t="s">
        <v>46</v>
      </c>
      <c r="H242" s="88">
        <v>1</v>
      </c>
      <c r="I242" s="89">
        <v>572.19000000000005</v>
      </c>
      <c r="J242" s="112">
        <v>572.19000000000005</v>
      </c>
    </row>
    <row r="243" spans="1:10">
      <c r="A243" s="221"/>
      <c r="B243" s="222"/>
      <c r="C243" s="222"/>
      <c r="D243" s="222"/>
      <c r="E243" s="222"/>
      <c r="F243" s="222" t="s">
        <v>1762</v>
      </c>
      <c r="G243" s="222"/>
      <c r="H243" s="222"/>
      <c r="I243" s="222"/>
      <c r="J243" s="125">
        <v>0</v>
      </c>
    </row>
    <row r="244" spans="1:10">
      <c r="A244" s="221"/>
      <c r="B244" s="222"/>
      <c r="C244" s="222"/>
      <c r="D244" s="222"/>
      <c r="E244" s="222"/>
      <c r="F244" s="222" t="s">
        <v>1763</v>
      </c>
      <c r="G244" s="222"/>
      <c r="H244" s="222"/>
      <c r="I244" s="222"/>
      <c r="J244" s="125">
        <v>1</v>
      </c>
    </row>
    <row r="245" spans="1:10">
      <c r="A245" s="221"/>
      <c r="B245" s="222"/>
      <c r="C245" s="222"/>
      <c r="D245" s="222"/>
      <c r="E245" s="222"/>
      <c r="F245" s="222" t="s">
        <v>1764</v>
      </c>
      <c r="G245" s="222"/>
      <c r="H245" s="222"/>
      <c r="I245" s="222"/>
      <c r="J245" s="125">
        <v>0</v>
      </c>
    </row>
    <row r="246" spans="1:10" ht="15">
      <c r="A246" s="279" t="s">
        <v>1765</v>
      </c>
      <c r="B246" s="280" t="s">
        <v>1</v>
      </c>
      <c r="C246" s="281" t="s">
        <v>2</v>
      </c>
      <c r="D246" s="281" t="s">
        <v>1727</v>
      </c>
      <c r="E246" s="280" t="s">
        <v>1766</v>
      </c>
      <c r="F246" s="83" t="s">
        <v>1767</v>
      </c>
      <c r="G246" s="83" t="s">
        <v>1768</v>
      </c>
      <c r="H246" s="83"/>
      <c r="I246" s="83"/>
      <c r="J246" s="122" t="s">
        <v>1769</v>
      </c>
    </row>
    <row r="247" spans="1:10" ht="25.5">
      <c r="A247" s="123" t="s">
        <v>1723</v>
      </c>
      <c r="B247" s="97" t="s">
        <v>723</v>
      </c>
      <c r="C247" s="96" t="s">
        <v>44</v>
      </c>
      <c r="D247" s="96" t="s">
        <v>724</v>
      </c>
      <c r="E247" s="99">
        <v>12</v>
      </c>
      <c r="F247" s="98" t="s">
        <v>78</v>
      </c>
      <c r="G247" s="282" t="s">
        <v>2071</v>
      </c>
      <c r="H247" s="282"/>
      <c r="I247" s="283"/>
      <c r="J247" s="126" t="s">
        <v>2072</v>
      </c>
    </row>
    <row r="248" spans="1:10" ht="25.5">
      <c r="A248" s="123" t="s">
        <v>1723</v>
      </c>
      <c r="B248" s="97" t="s">
        <v>2073</v>
      </c>
      <c r="C248" s="96" t="s">
        <v>44</v>
      </c>
      <c r="D248" s="96" t="s">
        <v>2074</v>
      </c>
      <c r="E248" s="99">
        <v>0.9</v>
      </c>
      <c r="F248" s="98" t="s">
        <v>93</v>
      </c>
      <c r="G248" s="282" t="s">
        <v>2075</v>
      </c>
      <c r="H248" s="282"/>
      <c r="I248" s="283"/>
      <c r="J248" s="126" t="s">
        <v>2076</v>
      </c>
    </row>
    <row r="249" spans="1:10" ht="25.5">
      <c r="A249" s="123" t="s">
        <v>1723</v>
      </c>
      <c r="B249" s="97" t="s">
        <v>712</v>
      </c>
      <c r="C249" s="96" t="s">
        <v>44</v>
      </c>
      <c r="D249" s="96" t="s">
        <v>713</v>
      </c>
      <c r="E249" s="99">
        <v>6</v>
      </c>
      <c r="F249" s="98" t="s">
        <v>78</v>
      </c>
      <c r="G249" s="282" t="s">
        <v>2077</v>
      </c>
      <c r="H249" s="282"/>
      <c r="I249" s="283"/>
      <c r="J249" s="126" t="s">
        <v>2078</v>
      </c>
    </row>
    <row r="250" spans="1:10" ht="25.5">
      <c r="A250" s="123" t="s">
        <v>1723</v>
      </c>
      <c r="B250" s="97" t="s">
        <v>2079</v>
      </c>
      <c r="C250" s="96" t="s">
        <v>44</v>
      </c>
      <c r="D250" s="96" t="s">
        <v>2080</v>
      </c>
      <c r="E250" s="99">
        <v>0.69579650000000004</v>
      </c>
      <c r="F250" s="98" t="s">
        <v>93</v>
      </c>
      <c r="G250" s="282" t="s">
        <v>2081</v>
      </c>
      <c r="H250" s="282"/>
      <c r="I250" s="283"/>
      <c r="J250" s="126" t="s">
        <v>2082</v>
      </c>
    </row>
    <row r="251" spans="1:10">
      <c r="A251" s="221"/>
      <c r="B251" s="222"/>
      <c r="C251" s="222"/>
      <c r="D251" s="222"/>
      <c r="E251" s="222"/>
      <c r="F251" s="222" t="s">
        <v>1774</v>
      </c>
      <c r="G251" s="222"/>
      <c r="H251" s="222"/>
      <c r="I251" s="222"/>
      <c r="J251" s="125">
        <v>572.19039999999995</v>
      </c>
    </row>
    <row r="252" spans="1:10">
      <c r="A252" s="115"/>
      <c r="B252" s="116"/>
      <c r="C252" s="116"/>
      <c r="D252" s="116"/>
      <c r="E252" s="116" t="s">
        <v>1728</v>
      </c>
      <c r="F252" s="117">
        <v>0</v>
      </c>
      <c r="G252" s="116" t="s">
        <v>1729</v>
      </c>
      <c r="H252" s="117">
        <v>261.8</v>
      </c>
      <c r="I252" s="116" t="s">
        <v>1730</v>
      </c>
      <c r="J252" s="118">
        <v>261.7983517274547</v>
      </c>
    </row>
    <row r="253" spans="1:10" ht="15" thickBot="1">
      <c r="A253" s="115"/>
      <c r="B253" s="116"/>
      <c r="C253" s="116"/>
      <c r="D253" s="116"/>
      <c r="E253" s="116" t="s">
        <v>1731</v>
      </c>
      <c r="F253" s="117">
        <v>150.13999999999999</v>
      </c>
      <c r="G253" s="116"/>
      <c r="H253" s="276" t="s">
        <v>1732</v>
      </c>
      <c r="I253" s="276"/>
      <c r="J253" s="118">
        <v>722.33</v>
      </c>
    </row>
    <row r="254" spans="1:10" ht="15" thickTop="1">
      <c r="A254" s="119"/>
      <c r="B254" s="95"/>
      <c r="C254" s="95"/>
      <c r="D254" s="95"/>
      <c r="E254" s="95"/>
      <c r="F254" s="95"/>
      <c r="G254" s="95"/>
      <c r="H254" s="95"/>
      <c r="I254" s="95"/>
      <c r="J254" s="120"/>
    </row>
    <row r="255" spans="1:10" ht="15">
      <c r="A255" s="121" t="s">
        <v>68</v>
      </c>
      <c r="B255" s="83" t="s">
        <v>1</v>
      </c>
      <c r="C255" s="82" t="s">
        <v>2</v>
      </c>
      <c r="D255" s="82" t="s">
        <v>3</v>
      </c>
      <c r="E255" s="281" t="s">
        <v>1722</v>
      </c>
      <c r="F255" s="281"/>
      <c r="G255" s="84" t="s">
        <v>4</v>
      </c>
      <c r="H255" s="83" t="s">
        <v>5</v>
      </c>
      <c r="I255" s="83" t="s">
        <v>6</v>
      </c>
      <c r="J255" s="122" t="s">
        <v>8</v>
      </c>
    </row>
    <row r="256" spans="1:10" ht="51">
      <c r="A256" s="111" t="s">
        <v>1723</v>
      </c>
      <c r="B256" s="86" t="s">
        <v>69</v>
      </c>
      <c r="C256" s="85" t="s">
        <v>44</v>
      </c>
      <c r="D256" s="85" t="s">
        <v>70</v>
      </c>
      <c r="E256" s="284" t="s">
        <v>1761</v>
      </c>
      <c r="F256" s="284"/>
      <c r="G256" s="87" t="s">
        <v>71</v>
      </c>
      <c r="H256" s="88">
        <v>1</v>
      </c>
      <c r="I256" s="89">
        <v>42.59</v>
      </c>
      <c r="J256" s="112">
        <v>42.59</v>
      </c>
    </row>
    <row r="257" spans="1:10">
      <c r="A257" s="221"/>
      <c r="B257" s="222"/>
      <c r="C257" s="222"/>
      <c r="D257" s="222"/>
      <c r="E257" s="222"/>
      <c r="F257" s="222" t="s">
        <v>1762</v>
      </c>
      <c r="G257" s="222"/>
      <c r="H257" s="222"/>
      <c r="I257" s="222"/>
      <c r="J257" s="125">
        <v>0</v>
      </c>
    </row>
    <row r="258" spans="1:10">
      <c r="A258" s="221"/>
      <c r="B258" s="222"/>
      <c r="C258" s="222"/>
      <c r="D258" s="222"/>
      <c r="E258" s="222"/>
      <c r="F258" s="222" t="s">
        <v>1763</v>
      </c>
      <c r="G258" s="222"/>
      <c r="H258" s="222"/>
      <c r="I258" s="222"/>
      <c r="J258" s="125">
        <v>1</v>
      </c>
    </row>
    <row r="259" spans="1:10">
      <c r="A259" s="221"/>
      <c r="B259" s="222"/>
      <c r="C259" s="222"/>
      <c r="D259" s="222"/>
      <c r="E259" s="222"/>
      <c r="F259" s="222" t="s">
        <v>1764</v>
      </c>
      <c r="G259" s="222"/>
      <c r="H259" s="222"/>
      <c r="I259" s="222"/>
      <c r="J259" s="125">
        <v>0</v>
      </c>
    </row>
    <row r="260" spans="1:10" ht="15">
      <c r="A260" s="279" t="s">
        <v>1784</v>
      </c>
      <c r="B260" s="280" t="s">
        <v>1</v>
      </c>
      <c r="C260" s="281" t="s">
        <v>2</v>
      </c>
      <c r="D260" s="281" t="s">
        <v>1785</v>
      </c>
      <c r="E260" s="280" t="s">
        <v>1766</v>
      </c>
      <c r="F260" s="83" t="s">
        <v>1767</v>
      </c>
      <c r="G260" s="83" t="s">
        <v>1768</v>
      </c>
      <c r="H260" s="83"/>
      <c r="I260" s="83"/>
      <c r="J260" s="122" t="s">
        <v>1769</v>
      </c>
    </row>
    <row r="261" spans="1:10" ht="38.25">
      <c r="A261" s="113" t="s">
        <v>1725</v>
      </c>
      <c r="B261" s="91" t="s">
        <v>2083</v>
      </c>
      <c r="C261" s="90" t="s">
        <v>44</v>
      </c>
      <c r="D261" s="90" t="s">
        <v>2084</v>
      </c>
      <c r="E261" s="93">
        <v>7.6363636000000001</v>
      </c>
      <c r="F261" s="92" t="s">
        <v>46</v>
      </c>
      <c r="G261" s="277" t="s">
        <v>2085</v>
      </c>
      <c r="H261" s="277"/>
      <c r="I261" s="278"/>
      <c r="J261" s="127" t="s">
        <v>2086</v>
      </c>
    </row>
    <row r="262" spans="1:10" ht="38.25">
      <c r="A262" s="113" t="s">
        <v>1725</v>
      </c>
      <c r="B262" s="91" t="s">
        <v>1887</v>
      </c>
      <c r="C262" s="90" t="s">
        <v>44</v>
      </c>
      <c r="D262" s="90" t="s">
        <v>1888</v>
      </c>
      <c r="E262" s="93">
        <v>1.3636364000000001</v>
      </c>
      <c r="F262" s="92" t="s">
        <v>78</v>
      </c>
      <c r="G262" s="277" t="s">
        <v>1889</v>
      </c>
      <c r="H262" s="277"/>
      <c r="I262" s="278"/>
      <c r="J262" s="127" t="s">
        <v>2087</v>
      </c>
    </row>
    <row r="263" spans="1:10" ht="38.25">
      <c r="A263" s="113" t="s">
        <v>1725</v>
      </c>
      <c r="B263" s="91" t="s">
        <v>2088</v>
      </c>
      <c r="C263" s="90" t="s">
        <v>44</v>
      </c>
      <c r="D263" s="90" t="s">
        <v>2089</v>
      </c>
      <c r="E263" s="93">
        <v>0.37090909999999999</v>
      </c>
      <c r="F263" s="92" t="s">
        <v>71</v>
      </c>
      <c r="G263" s="277" t="s">
        <v>2090</v>
      </c>
      <c r="H263" s="277"/>
      <c r="I263" s="278"/>
      <c r="J263" s="127" t="s">
        <v>2091</v>
      </c>
    </row>
    <row r="264" spans="1:10" ht="51">
      <c r="A264" s="113" t="s">
        <v>1725</v>
      </c>
      <c r="B264" s="91" t="s">
        <v>2092</v>
      </c>
      <c r="C264" s="90" t="s">
        <v>44</v>
      </c>
      <c r="D264" s="90" t="s">
        <v>2093</v>
      </c>
      <c r="E264" s="93">
        <v>0.27272730000000001</v>
      </c>
      <c r="F264" s="92" t="s">
        <v>71</v>
      </c>
      <c r="G264" s="277" t="s">
        <v>2094</v>
      </c>
      <c r="H264" s="277"/>
      <c r="I264" s="278"/>
      <c r="J264" s="127" t="s">
        <v>2095</v>
      </c>
    </row>
    <row r="265" spans="1:10">
      <c r="A265" s="221"/>
      <c r="B265" s="222"/>
      <c r="C265" s="222"/>
      <c r="D265" s="222"/>
      <c r="E265" s="222"/>
      <c r="F265" s="222" t="s">
        <v>1938</v>
      </c>
      <c r="G265" s="222"/>
      <c r="H265" s="222"/>
      <c r="I265" s="222"/>
      <c r="J265" s="125">
        <v>26.5745</v>
      </c>
    </row>
    <row r="266" spans="1:10" ht="15">
      <c r="A266" s="279" t="s">
        <v>1765</v>
      </c>
      <c r="B266" s="280" t="s">
        <v>1</v>
      </c>
      <c r="C266" s="281" t="s">
        <v>2</v>
      </c>
      <c r="D266" s="281" t="s">
        <v>1727</v>
      </c>
      <c r="E266" s="280" t="s">
        <v>1766</v>
      </c>
      <c r="F266" s="83" t="s">
        <v>1767</v>
      </c>
      <c r="G266" s="83" t="s">
        <v>1768</v>
      </c>
      <c r="H266" s="83"/>
      <c r="I266" s="83"/>
      <c r="J266" s="122" t="s">
        <v>1769</v>
      </c>
    </row>
    <row r="267" spans="1:10">
      <c r="A267" s="123" t="s">
        <v>1723</v>
      </c>
      <c r="B267" s="97" t="s">
        <v>1953</v>
      </c>
      <c r="C267" s="96" t="s">
        <v>44</v>
      </c>
      <c r="D267" s="96" t="s">
        <v>1954</v>
      </c>
      <c r="E267" s="99">
        <v>0.4166667</v>
      </c>
      <c r="F267" s="98" t="s">
        <v>1950</v>
      </c>
      <c r="G267" s="282" t="s">
        <v>1955</v>
      </c>
      <c r="H267" s="282"/>
      <c r="I267" s="283"/>
      <c r="J267" s="126" t="s">
        <v>2096</v>
      </c>
    </row>
    <row r="268" spans="1:10" ht="25.5">
      <c r="A268" s="123" t="s">
        <v>1723</v>
      </c>
      <c r="B268" s="97" t="s">
        <v>2097</v>
      </c>
      <c r="C268" s="96" t="s">
        <v>44</v>
      </c>
      <c r="D268" s="96" t="s">
        <v>2098</v>
      </c>
      <c r="E268" s="99">
        <v>4.3804999999999998E-3</v>
      </c>
      <c r="F268" s="98" t="s">
        <v>93</v>
      </c>
      <c r="G268" s="282" t="s">
        <v>2099</v>
      </c>
      <c r="H268" s="282"/>
      <c r="I268" s="283"/>
      <c r="J268" s="126" t="s">
        <v>2100</v>
      </c>
    </row>
    <row r="269" spans="1:10" ht="25.5">
      <c r="A269" s="123" t="s">
        <v>1723</v>
      </c>
      <c r="B269" s="97" t="s">
        <v>131</v>
      </c>
      <c r="C269" s="96" t="s">
        <v>44</v>
      </c>
      <c r="D269" s="96" t="s">
        <v>132</v>
      </c>
      <c r="E269" s="99">
        <v>6.4260000000000003E-3</v>
      </c>
      <c r="F269" s="98" t="s">
        <v>93</v>
      </c>
      <c r="G269" s="282" t="s">
        <v>2081</v>
      </c>
      <c r="H269" s="282"/>
      <c r="I269" s="283"/>
      <c r="J269" s="126" t="s">
        <v>2101</v>
      </c>
    </row>
    <row r="270" spans="1:10">
      <c r="A270" s="123" t="s">
        <v>1723</v>
      </c>
      <c r="B270" s="97" t="s">
        <v>2102</v>
      </c>
      <c r="C270" s="96" t="s">
        <v>44</v>
      </c>
      <c r="D270" s="96" t="s">
        <v>2103</v>
      </c>
      <c r="E270" s="99">
        <v>0.4166667</v>
      </c>
      <c r="F270" s="98" t="s">
        <v>1950</v>
      </c>
      <c r="G270" s="282" t="s">
        <v>2104</v>
      </c>
      <c r="H270" s="282"/>
      <c r="I270" s="283"/>
      <c r="J270" s="126" t="s">
        <v>2105</v>
      </c>
    </row>
    <row r="271" spans="1:10">
      <c r="A271" s="221"/>
      <c r="B271" s="222"/>
      <c r="C271" s="222"/>
      <c r="D271" s="222"/>
      <c r="E271" s="222"/>
      <c r="F271" s="222" t="s">
        <v>1774</v>
      </c>
      <c r="G271" s="222"/>
      <c r="H271" s="222"/>
      <c r="I271" s="222"/>
      <c r="J271" s="125">
        <v>16.020099999999999</v>
      </c>
    </row>
    <row r="272" spans="1:10">
      <c r="A272" s="115"/>
      <c r="B272" s="116"/>
      <c r="C272" s="116"/>
      <c r="D272" s="116"/>
      <c r="E272" s="116" t="s">
        <v>1728</v>
      </c>
      <c r="F272" s="117">
        <v>0</v>
      </c>
      <c r="G272" s="116" t="s">
        <v>1729</v>
      </c>
      <c r="H272" s="117">
        <v>11.37</v>
      </c>
      <c r="I272" s="116" t="s">
        <v>1730</v>
      </c>
      <c r="J272" s="118">
        <v>11.368048544826051</v>
      </c>
    </row>
    <row r="273" spans="1:10" ht="15" thickBot="1">
      <c r="A273" s="115"/>
      <c r="B273" s="116"/>
      <c r="C273" s="116"/>
      <c r="D273" s="116"/>
      <c r="E273" s="116" t="s">
        <v>1731</v>
      </c>
      <c r="F273" s="117">
        <v>11.17</v>
      </c>
      <c r="G273" s="116"/>
      <c r="H273" s="276" t="s">
        <v>1732</v>
      </c>
      <c r="I273" s="276"/>
      <c r="J273" s="118">
        <v>53.76</v>
      </c>
    </row>
    <row r="274" spans="1:10" ht="15" thickTop="1">
      <c r="A274" s="119"/>
      <c r="B274" s="95"/>
      <c r="C274" s="95"/>
      <c r="D274" s="95"/>
      <c r="E274" s="95"/>
      <c r="F274" s="95"/>
      <c r="G274" s="95"/>
      <c r="H274" s="95"/>
      <c r="I274" s="95"/>
      <c r="J274" s="120"/>
    </row>
    <row r="275" spans="1:10" ht="15">
      <c r="A275" s="121" t="s">
        <v>75</v>
      </c>
      <c r="B275" s="83" t="s">
        <v>1</v>
      </c>
      <c r="C275" s="82" t="s">
        <v>2</v>
      </c>
      <c r="D275" s="82" t="s">
        <v>3</v>
      </c>
      <c r="E275" s="281" t="s">
        <v>1722</v>
      </c>
      <c r="F275" s="281"/>
      <c r="G275" s="84" t="s">
        <v>4</v>
      </c>
      <c r="H275" s="83" t="s">
        <v>5</v>
      </c>
      <c r="I275" s="83" t="s">
        <v>6</v>
      </c>
      <c r="J275" s="122" t="s">
        <v>8</v>
      </c>
    </row>
    <row r="276" spans="1:10" ht="51">
      <c r="A276" s="111" t="s">
        <v>1723</v>
      </c>
      <c r="B276" s="86" t="s">
        <v>76</v>
      </c>
      <c r="C276" s="85" t="s">
        <v>44</v>
      </c>
      <c r="D276" s="85" t="s">
        <v>77</v>
      </c>
      <c r="E276" s="284" t="s">
        <v>1761</v>
      </c>
      <c r="F276" s="284"/>
      <c r="G276" s="87" t="s">
        <v>78</v>
      </c>
      <c r="H276" s="88">
        <v>1</v>
      </c>
      <c r="I276" s="89">
        <v>30.69</v>
      </c>
      <c r="J276" s="112">
        <v>30.69</v>
      </c>
    </row>
    <row r="277" spans="1:10">
      <c r="A277" s="221"/>
      <c r="B277" s="222"/>
      <c r="C277" s="222"/>
      <c r="D277" s="222"/>
      <c r="E277" s="222"/>
      <c r="F277" s="222" t="s">
        <v>1762</v>
      </c>
      <c r="G277" s="222"/>
      <c r="H277" s="222"/>
      <c r="I277" s="222"/>
      <c r="J277" s="125">
        <v>0</v>
      </c>
    </row>
    <row r="278" spans="1:10">
      <c r="A278" s="221"/>
      <c r="B278" s="222"/>
      <c r="C278" s="222"/>
      <c r="D278" s="222"/>
      <c r="E278" s="222"/>
      <c r="F278" s="222" t="s">
        <v>1763</v>
      </c>
      <c r="G278" s="222"/>
      <c r="H278" s="222"/>
      <c r="I278" s="222"/>
      <c r="J278" s="125">
        <v>1</v>
      </c>
    </row>
    <row r="279" spans="1:10">
      <c r="A279" s="221"/>
      <c r="B279" s="222"/>
      <c r="C279" s="222"/>
      <c r="D279" s="222"/>
      <c r="E279" s="222"/>
      <c r="F279" s="222" t="s">
        <v>1764</v>
      </c>
      <c r="G279" s="222"/>
      <c r="H279" s="222"/>
      <c r="I279" s="222"/>
      <c r="J279" s="125">
        <v>0</v>
      </c>
    </row>
    <row r="280" spans="1:10" ht="15">
      <c r="A280" s="279" t="s">
        <v>1784</v>
      </c>
      <c r="B280" s="280" t="s">
        <v>1</v>
      </c>
      <c r="C280" s="281" t="s">
        <v>2</v>
      </c>
      <c r="D280" s="281" t="s">
        <v>1785</v>
      </c>
      <c r="E280" s="280" t="s">
        <v>1766</v>
      </c>
      <c r="F280" s="83" t="s">
        <v>1767</v>
      </c>
      <c r="G280" s="83" t="s">
        <v>1768</v>
      </c>
      <c r="H280" s="83"/>
      <c r="I280" s="83"/>
      <c r="J280" s="122" t="s">
        <v>1769</v>
      </c>
    </row>
    <row r="281" spans="1:10" ht="51">
      <c r="A281" s="113" t="s">
        <v>1725</v>
      </c>
      <c r="B281" s="91" t="s">
        <v>2106</v>
      </c>
      <c r="C281" s="90" t="s">
        <v>44</v>
      </c>
      <c r="D281" s="90" t="s">
        <v>2107</v>
      </c>
      <c r="E281" s="93">
        <v>0.52500000000000002</v>
      </c>
      <c r="F281" s="92" t="s">
        <v>78</v>
      </c>
      <c r="G281" s="277" t="s">
        <v>2108</v>
      </c>
      <c r="H281" s="277"/>
      <c r="I281" s="278"/>
      <c r="J281" s="127" t="s">
        <v>2109</v>
      </c>
    </row>
    <row r="282" spans="1:10" ht="38.25">
      <c r="A282" s="113" t="s">
        <v>1725</v>
      </c>
      <c r="B282" s="91" t="s">
        <v>1887</v>
      </c>
      <c r="C282" s="90" t="s">
        <v>44</v>
      </c>
      <c r="D282" s="90" t="s">
        <v>1888</v>
      </c>
      <c r="E282" s="93">
        <v>0.70874999999999999</v>
      </c>
      <c r="F282" s="92" t="s">
        <v>78</v>
      </c>
      <c r="G282" s="277" t="s">
        <v>1889</v>
      </c>
      <c r="H282" s="277"/>
      <c r="I282" s="278"/>
      <c r="J282" s="127" t="s">
        <v>2110</v>
      </c>
    </row>
    <row r="283" spans="1:10" ht="25.5">
      <c r="A283" s="113" t="s">
        <v>1725</v>
      </c>
      <c r="B283" s="91" t="s">
        <v>2111</v>
      </c>
      <c r="C283" s="90" t="s">
        <v>44</v>
      </c>
      <c r="D283" s="90" t="s">
        <v>2112</v>
      </c>
      <c r="E283" s="93">
        <v>9.6551999999999992E-3</v>
      </c>
      <c r="F283" s="92" t="s">
        <v>121</v>
      </c>
      <c r="G283" s="277" t="s">
        <v>1800</v>
      </c>
      <c r="H283" s="277"/>
      <c r="I283" s="278"/>
      <c r="J283" s="127" t="s">
        <v>2113</v>
      </c>
    </row>
    <row r="284" spans="1:10" ht="51">
      <c r="A284" s="113" t="s">
        <v>1725</v>
      </c>
      <c r="B284" s="91" t="s">
        <v>2092</v>
      </c>
      <c r="C284" s="90" t="s">
        <v>44</v>
      </c>
      <c r="D284" s="90" t="s">
        <v>2093</v>
      </c>
      <c r="E284" s="93">
        <v>0.52500000000000002</v>
      </c>
      <c r="F284" s="92" t="s">
        <v>71</v>
      </c>
      <c r="G284" s="277" t="s">
        <v>2094</v>
      </c>
      <c r="H284" s="277"/>
      <c r="I284" s="278"/>
      <c r="J284" s="127" t="s">
        <v>2114</v>
      </c>
    </row>
    <row r="285" spans="1:10">
      <c r="A285" s="221"/>
      <c r="B285" s="222"/>
      <c r="C285" s="222"/>
      <c r="D285" s="222"/>
      <c r="E285" s="222"/>
      <c r="F285" s="222" t="s">
        <v>1938</v>
      </c>
      <c r="G285" s="222"/>
      <c r="H285" s="222"/>
      <c r="I285" s="222"/>
      <c r="J285" s="125">
        <v>10.8848</v>
      </c>
    </row>
    <row r="286" spans="1:10" ht="15">
      <c r="A286" s="279" t="s">
        <v>1765</v>
      </c>
      <c r="B286" s="280" t="s">
        <v>1</v>
      </c>
      <c r="C286" s="281" t="s">
        <v>2</v>
      </c>
      <c r="D286" s="281" t="s">
        <v>1727</v>
      </c>
      <c r="E286" s="280" t="s">
        <v>1766</v>
      </c>
      <c r="F286" s="83" t="s">
        <v>1767</v>
      </c>
      <c r="G286" s="83" t="s">
        <v>1768</v>
      </c>
      <c r="H286" s="83"/>
      <c r="I286" s="83"/>
      <c r="J286" s="122" t="s">
        <v>1769</v>
      </c>
    </row>
    <row r="287" spans="1:10" ht="38.25">
      <c r="A287" s="123" t="s">
        <v>1723</v>
      </c>
      <c r="B287" s="97" t="s">
        <v>2115</v>
      </c>
      <c r="C287" s="96" t="s">
        <v>44</v>
      </c>
      <c r="D287" s="96" t="s">
        <v>2116</v>
      </c>
      <c r="E287" s="99">
        <v>0.4</v>
      </c>
      <c r="F287" s="98" t="s">
        <v>71</v>
      </c>
      <c r="G287" s="282" t="s">
        <v>2117</v>
      </c>
      <c r="H287" s="282"/>
      <c r="I287" s="283"/>
      <c r="J287" s="126" t="s">
        <v>2118</v>
      </c>
    </row>
    <row r="288" spans="1:10" ht="25.5">
      <c r="A288" s="123" t="s">
        <v>1723</v>
      </c>
      <c r="B288" s="97" t="s">
        <v>2119</v>
      </c>
      <c r="C288" s="96" t="s">
        <v>44</v>
      </c>
      <c r="D288" s="96" t="s">
        <v>2120</v>
      </c>
      <c r="E288" s="99">
        <v>0.05</v>
      </c>
      <c r="F288" s="98" t="s">
        <v>1950</v>
      </c>
      <c r="G288" s="282" t="s">
        <v>2121</v>
      </c>
      <c r="H288" s="282"/>
      <c r="I288" s="283"/>
      <c r="J288" s="126" t="s">
        <v>2122</v>
      </c>
    </row>
    <row r="289" spans="1:10">
      <c r="A289" s="123" t="s">
        <v>1723</v>
      </c>
      <c r="B289" s="97" t="s">
        <v>2102</v>
      </c>
      <c r="C289" s="96" t="s">
        <v>44</v>
      </c>
      <c r="D289" s="96" t="s">
        <v>2103</v>
      </c>
      <c r="E289" s="99">
        <v>0.40740739999999998</v>
      </c>
      <c r="F289" s="98" t="s">
        <v>1950</v>
      </c>
      <c r="G289" s="282" t="s">
        <v>2104</v>
      </c>
      <c r="H289" s="282"/>
      <c r="I289" s="283"/>
      <c r="J289" s="126" t="s">
        <v>2123</v>
      </c>
    </row>
    <row r="290" spans="1:10">
      <c r="A290" s="123" t="s">
        <v>1723</v>
      </c>
      <c r="B290" s="97" t="s">
        <v>2124</v>
      </c>
      <c r="C290" s="96" t="s">
        <v>44</v>
      </c>
      <c r="D290" s="96" t="s">
        <v>2125</v>
      </c>
      <c r="E290" s="99">
        <v>0.40740739999999998</v>
      </c>
      <c r="F290" s="98" t="s">
        <v>1950</v>
      </c>
      <c r="G290" s="282" t="s">
        <v>1835</v>
      </c>
      <c r="H290" s="282"/>
      <c r="I290" s="283"/>
      <c r="J290" s="126" t="s">
        <v>2126</v>
      </c>
    </row>
    <row r="291" spans="1:10">
      <c r="A291" s="221"/>
      <c r="B291" s="222"/>
      <c r="C291" s="222"/>
      <c r="D291" s="222"/>
      <c r="E291" s="222"/>
      <c r="F291" s="222" t="s">
        <v>1774</v>
      </c>
      <c r="G291" s="222"/>
      <c r="H291" s="222"/>
      <c r="I291" s="222"/>
      <c r="J291" s="125">
        <v>19.8035</v>
      </c>
    </row>
    <row r="292" spans="1:10">
      <c r="A292" s="115"/>
      <c r="B292" s="116"/>
      <c r="C292" s="116"/>
      <c r="D292" s="116"/>
      <c r="E292" s="116" t="s">
        <v>1728</v>
      </c>
      <c r="F292" s="117">
        <v>0</v>
      </c>
      <c r="G292" s="116" t="s">
        <v>1729</v>
      </c>
      <c r="H292" s="117">
        <v>14.37</v>
      </c>
      <c r="I292" s="116" t="s">
        <v>1730</v>
      </c>
      <c r="J292" s="118">
        <v>14.366422408511999</v>
      </c>
    </row>
    <row r="293" spans="1:10" ht="15" thickBot="1">
      <c r="A293" s="115"/>
      <c r="B293" s="116"/>
      <c r="C293" s="116"/>
      <c r="D293" s="116"/>
      <c r="E293" s="116" t="s">
        <v>1731</v>
      </c>
      <c r="F293" s="117">
        <v>8.0500000000000007</v>
      </c>
      <c r="G293" s="116"/>
      <c r="H293" s="276" t="s">
        <v>1732</v>
      </c>
      <c r="I293" s="276"/>
      <c r="J293" s="118">
        <v>38.74</v>
      </c>
    </row>
    <row r="294" spans="1:10" ht="15" thickTop="1">
      <c r="A294" s="119"/>
      <c r="B294" s="95"/>
      <c r="C294" s="95"/>
      <c r="D294" s="95"/>
      <c r="E294" s="95"/>
      <c r="F294" s="95"/>
      <c r="G294" s="95"/>
      <c r="H294" s="95"/>
      <c r="I294" s="95"/>
      <c r="J294" s="120"/>
    </row>
    <row r="295" spans="1:10" ht="15">
      <c r="A295" s="121" t="s">
        <v>82</v>
      </c>
      <c r="B295" s="83" t="s">
        <v>1</v>
      </c>
      <c r="C295" s="82" t="s">
        <v>2</v>
      </c>
      <c r="D295" s="82" t="s">
        <v>3</v>
      </c>
      <c r="E295" s="281" t="s">
        <v>1722</v>
      </c>
      <c r="F295" s="281"/>
      <c r="G295" s="84" t="s">
        <v>4</v>
      </c>
      <c r="H295" s="83" t="s">
        <v>5</v>
      </c>
      <c r="I295" s="83" t="s">
        <v>6</v>
      </c>
      <c r="J295" s="122" t="s">
        <v>8</v>
      </c>
    </row>
    <row r="296" spans="1:10" ht="25.5">
      <c r="A296" s="111" t="s">
        <v>1723</v>
      </c>
      <c r="B296" s="86" t="s">
        <v>83</v>
      </c>
      <c r="C296" s="85" t="s">
        <v>44</v>
      </c>
      <c r="D296" s="85" t="s">
        <v>84</v>
      </c>
      <c r="E296" s="284" t="s">
        <v>1761</v>
      </c>
      <c r="F296" s="284"/>
      <c r="G296" s="87" t="s">
        <v>71</v>
      </c>
      <c r="H296" s="88">
        <v>1</v>
      </c>
      <c r="I296" s="89">
        <v>1.67</v>
      </c>
      <c r="J296" s="112">
        <v>1.67</v>
      </c>
    </row>
    <row r="297" spans="1:10">
      <c r="A297" s="221"/>
      <c r="B297" s="222"/>
      <c r="C297" s="222"/>
      <c r="D297" s="222"/>
      <c r="E297" s="222"/>
      <c r="F297" s="222" t="s">
        <v>1762</v>
      </c>
      <c r="G297" s="222"/>
      <c r="H297" s="222"/>
      <c r="I297" s="222"/>
      <c r="J297" s="125">
        <v>0</v>
      </c>
    </row>
    <row r="298" spans="1:10">
      <c r="A298" s="221"/>
      <c r="B298" s="222"/>
      <c r="C298" s="222"/>
      <c r="D298" s="222"/>
      <c r="E298" s="222"/>
      <c r="F298" s="222" t="s">
        <v>1763</v>
      </c>
      <c r="G298" s="222"/>
      <c r="H298" s="222"/>
      <c r="I298" s="222"/>
      <c r="J298" s="125">
        <v>1</v>
      </c>
    </row>
    <row r="299" spans="1:10">
      <c r="A299" s="221"/>
      <c r="B299" s="222"/>
      <c r="C299" s="222"/>
      <c r="D299" s="222"/>
      <c r="E299" s="222"/>
      <c r="F299" s="222" t="s">
        <v>1764</v>
      </c>
      <c r="G299" s="222"/>
      <c r="H299" s="222"/>
      <c r="I299" s="222"/>
      <c r="J299" s="125">
        <v>0</v>
      </c>
    </row>
    <row r="300" spans="1:10" ht="15">
      <c r="A300" s="279" t="s">
        <v>1765</v>
      </c>
      <c r="B300" s="280" t="s">
        <v>1</v>
      </c>
      <c r="C300" s="281" t="s">
        <v>2</v>
      </c>
      <c r="D300" s="281" t="s">
        <v>1727</v>
      </c>
      <c r="E300" s="280" t="s">
        <v>1766</v>
      </c>
      <c r="F300" s="83" t="s">
        <v>1767</v>
      </c>
      <c r="G300" s="83" t="s">
        <v>1768</v>
      </c>
      <c r="H300" s="83"/>
      <c r="I300" s="83"/>
      <c r="J300" s="122" t="s">
        <v>1769</v>
      </c>
    </row>
    <row r="301" spans="1:10" ht="25.5">
      <c r="A301" s="123" t="s">
        <v>1723</v>
      </c>
      <c r="B301" s="97" t="s">
        <v>2127</v>
      </c>
      <c r="C301" s="96" t="s">
        <v>44</v>
      </c>
      <c r="D301" s="96" t="s">
        <v>2128</v>
      </c>
      <c r="E301" s="99">
        <v>1</v>
      </c>
      <c r="F301" s="98" t="s">
        <v>71</v>
      </c>
      <c r="G301" s="282" t="s">
        <v>2129</v>
      </c>
      <c r="H301" s="282"/>
      <c r="I301" s="283"/>
      <c r="J301" s="126" t="s">
        <v>2129</v>
      </c>
    </row>
    <row r="302" spans="1:10" ht="25.5">
      <c r="A302" s="123" t="s">
        <v>1723</v>
      </c>
      <c r="B302" s="97" t="s">
        <v>2130</v>
      </c>
      <c r="C302" s="96" t="s">
        <v>44</v>
      </c>
      <c r="D302" s="96" t="s">
        <v>2131</v>
      </c>
      <c r="E302" s="99">
        <v>1</v>
      </c>
      <c r="F302" s="98" t="s">
        <v>71</v>
      </c>
      <c r="G302" s="282" t="s">
        <v>2132</v>
      </c>
      <c r="H302" s="282"/>
      <c r="I302" s="283"/>
      <c r="J302" s="126" t="s">
        <v>2132</v>
      </c>
    </row>
    <row r="303" spans="1:10">
      <c r="A303" s="123" t="s">
        <v>1723</v>
      </c>
      <c r="B303" s="97" t="s">
        <v>2133</v>
      </c>
      <c r="C303" s="96" t="s">
        <v>44</v>
      </c>
      <c r="D303" s="96" t="s">
        <v>2134</v>
      </c>
      <c r="E303" s="99">
        <v>1</v>
      </c>
      <c r="F303" s="98" t="s">
        <v>71</v>
      </c>
      <c r="G303" s="282" t="s">
        <v>2135</v>
      </c>
      <c r="H303" s="282"/>
      <c r="I303" s="283"/>
      <c r="J303" s="126" t="s">
        <v>2135</v>
      </c>
    </row>
    <row r="304" spans="1:10">
      <c r="A304" s="221"/>
      <c r="B304" s="222"/>
      <c r="C304" s="222"/>
      <c r="D304" s="222"/>
      <c r="E304" s="222"/>
      <c r="F304" s="222" t="s">
        <v>1774</v>
      </c>
      <c r="G304" s="222"/>
      <c r="H304" s="222"/>
      <c r="I304" s="222"/>
      <c r="J304" s="125">
        <v>1.67</v>
      </c>
    </row>
    <row r="305" spans="1:10">
      <c r="A305" s="115"/>
      <c r="B305" s="116"/>
      <c r="C305" s="116"/>
      <c r="D305" s="116"/>
      <c r="E305" s="116" t="s">
        <v>1728</v>
      </c>
      <c r="F305" s="117">
        <v>0</v>
      </c>
      <c r="G305" s="116" t="s">
        <v>1729</v>
      </c>
      <c r="H305" s="117">
        <v>1.18</v>
      </c>
      <c r="I305" s="116" t="s">
        <v>1730</v>
      </c>
      <c r="J305" s="118">
        <v>1.1782193124</v>
      </c>
    </row>
    <row r="306" spans="1:10" ht="15" thickBot="1">
      <c r="A306" s="115"/>
      <c r="B306" s="116"/>
      <c r="C306" s="116"/>
      <c r="D306" s="116"/>
      <c r="E306" s="116" t="s">
        <v>1731</v>
      </c>
      <c r="F306" s="117">
        <v>0.43</v>
      </c>
      <c r="G306" s="116"/>
      <c r="H306" s="276" t="s">
        <v>1732</v>
      </c>
      <c r="I306" s="276"/>
      <c r="J306" s="118">
        <v>2.1</v>
      </c>
    </row>
    <row r="307" spans="1:10" ht="15" thickTop="1">
      <c r="A307" s="119"/>
      <c r="B307" s="95"/>
      <c r="C307" s="95"/>
      <c r="D307" s="95"/>
      <c r="E307" s="95"/>
      <c r="F307" s="95"/>
      <c r="G307" s="95"/>
      <c r="H307" s="95"/>
      <c r="I307" s="95"/>
      <c r="J307" s="120"/>
    </row>
    <row r="308" spans="1:10" ht="15">
      <c r="A308" s="121" t="s">
        <v>90</v>
      </c>
      <c r="B308" s="83" t="s">
        <v>1</v>
      </c>
      <c r="C308" s="82" t="s">
        <v>2</v>
      </c>
      <c r="D308" s="82" t="s">
        <v>3</v>
      </c>
      <c r="E308" s="281" t="s">
        <v>1722</v>
      </c>
      <c r="F308" s="281"/>
      <c r="G308" s="84" t="s">
        <v>4</v>
      </c>
      <c r="H308" s="83" t="s">
        <v>5</v>
      </c>
      <c r="I308" s="83" t="s">
        <v>6</v>
      </c>
      <c r="J308" s="122" t="s">
        <v>8</v>
      </c>
    </row>
    <row r="309" spans="1:10" ht="51">
      <c r="A309" s="111" t="s">
        <v>1723</v>
      </c>
      <c r="B309" s="86" t="s">
        <v>91</v>
      </c>
      <c r="C309" s="85" t="s">
        <v>44</v>
      </c>
      <c r="D309" s="85" t="s">
        <v>92</v>
      </c>
      <c r="E309" s="284" t="s">
        <v>1761</v>
      </c>
      <c r="F309" s="284"/>
      <c r="G309" s="87" t="s">
        <v>93</v>
      </c>
      <c r="H309" s="88">
        <v>1</v>
      </c>
      <c r="I309" s="89">
        <v>2.13</v>
      </c>
      <c r="J309" s="112">
        <v>2.13</v>
      </c>
    </row>
    <row r="310" spans="1:10" ht="15">
      <c r="A310" s="279" t="s">
        <v>1775</v>
      </c>
      <c r="B310" s="280" t="s">
        <v>1</v>
      </c>
      <c r="C310" s="281" t="s">
        <v>2</v>
      </c>
      <c r="D310" s="281" t="s">
        <v>1776</v>
      </c>
      <c r="E310" s="280" t="s">
        <v>1766</v>
      </c>
      <c r="F310" s="285" t="s">
        <v>1777</v>
      </c>
      <c r="G310" s="280"/>
      <c r="H310" s="285" t="s">
        <v>1769</v>
      </c>
      <c r="I310" s="280"/>
      <c r="J310" s="286" t="s">
        <v>1778</v>
      </c>
    </row>
    <row r="311" spans="1:10" ht="15">
      <c r="A311" s="287"/>
      <c r="B311" s="280"/>
      <c r="C311" s="280"/>
      <c r="D311" s="280"/>
      <c r="E311" s="280"/>
      <c r="F311" s="83" t="s">
        <v>1779</v>
      </c>
      <c r="G311" s="83" t="s">
        <v>1780</v>
      </c>
      <c r="H311" s="83" t="s">
        <v>1779</v>
      </c>
      <c r="I311" s="83" t="s">
        <v>1780</v>
      </c>
      <c r="J311" s="286"/>
    </row>
    <row r="312" spans="1:10" ht="51">
      <c r="A312" s="113" t="s">
        <v>1725</v>
      </c>
      <c r="B312" s="91" t="s">
        <v>2136</v>
      </c>
      <c r="C312" s="90" t="s">
        <v>44</v>
      </c>
      <c r="D312" s="90" t="s">
        <v>2137</v>
      </c>
      <c r="E312" s="93">
        <v>1</v>
      </c>
      <c r="F312" s="94">
        <v>1</v>
      </c>
      <c r="G312" s="94">
        <v>0</v>
      </c>
      <c r="H312" s="102">
        <v>181.7</v>
      </c>
      <c r="I312" s="102">
        <v>69.23</v>
      </c>
      <c r="J312" s="127">
        <v>181.7</v>
      </c>
    </row>
    <row r="313" spans="1:10">
      <c r="A313" s="221"/>
      <c r="B313" s="222"/>
      <c r="C313" s="222"/>
      <c r="D313" s="222"/>
      <c r="E313" s="222"/>
      <c r="F313" s="222" t="s">
        <v>1783</v>
      </c>
      <c r="G313" s="222"/>
      <c r="H313" s="222"/>
      <c r="I313" s="222"/>
      <c r="J313" s="125">
        <v>181.7</v>
      </c>
    </row>
    <row r="314" spans="1:10">
      <c r="A314" s="221"/>
      <c r="B314" s="222"/>
      <c r="C314" s="222"/>
      <c r="D314" s="222"/>
      <c r="E314" s="222"/>
      <c r="F314" s="222" t="s">
        <v>1762</v>
      </c>
      <c r="G314" s="222"/>
      <c r="H314" s="222"/>
      <c r="I314" s="222"/>
      <c r="J314" s="125">
        <v>181.7</v>
      </c>
    </row>
    <row r="315" spans="1:10">
      <c r="A315" s="221"/>
      <c r="B315" s="222"/>
      <c r="C315" s="222"/>
      <c r="D315" s="222"/>
      <c r="E315" s="222"/>
      <c r="F315" s="222" t="s">
        <v>1763</v>
      </c>
      <c r="G315" s="222"/>
      <c r="H315" s="222"/>
      <c r="I315" s="222"/>
      <c r="J315" s="125">
        <v>98.59</v>
      </c>
    </row>
    <row r="316" spans="1:10">
      <c r="A316" s="221"/>
      <c r="B316" s="222"/>
      <c r="C316" s="222"/>
      <c r="D316" s="222"/>
      <c r="E316" s="222"/>
      <c r="F316" s="222" t="s">
        <v>1764</v>
      </c>
      <c r="G316" s="222"/>
      <c r="H316" s="222"/>
      <c r="I316" s="222"/>
      <c r="J316" s="125">
        <v>1.843</v>
      </c>
    </row>
    <row r="317" spans="1:10" ht="15">
      <c r="A317" s="279" t="s">
        <v>1765</v>
      </c>
      <c r="B317" s="280" t="s">
        <v>1</v>
      </c>
      <c r="C317" s="281" t="s">
        <v>2</v>
      </c>
      <c r="D317" s="281" t="s">
        <v>1727</v>
      </c>
      <c r="E317" s="280" t="s">
        <v>1766</v>
      </c>
      <c r="F317" s="83" t="s">
        <v>1767</v>
      </c>
      <c r="G317" s="83" t="s">
        <v>1768</v>
      </c>
      <c r="H317" s="83"/>
      <c r="I317" s="83"/>
      <c r="J317" s="122" t="s">
        <v>1769</v>
      </c>
    </row>
    <row r="318" spans="1:10">
      <c r="A318" s="123" t="s">
        <v>1723</v>
      </c>
      <c r="B318" s="97" t="s">
        <v>1957</v>
      </c>
      <c r="C318" s="96" t="s">
        <v>44</v>
      </c>
      <c r="D318" s="96" t="s">
        <v>1958</v>
      </c>
      <c r="E318" s="99">
        <v>2.02864E-2</v>
      </c>
      <c r="F318" s="98" t="s">
        <v>1950</v>
      </c>
      <c r="G318" s="282" t="s">
        <v>1959</v>
      </c>
      <c r="H318" s="282"/>
      <c r="I318" s="283"/>
      <c r="J318" s="126" t="s">
        <v>2138</v>
      </c>
    </row>
    <row r="319" spans="1:10">
      <c r="A319" s="221"/>
      <c r="B319" s="222"/>
      <c r="C319" s="222"/>
      <c r="D319" s="222"/>
      <c r="E319" s="222"/>
      <c r="F319" s="222" t="s">
        <v>1774</v>
      </c>
      <c r="G319" s="222"/>
      <c r="H319" s="222"/>
      <c r="I319" s="222"/>
      <c r="J319" s="125">
        <v>0.28660000000000002</v>
      </c>
    </row>
    <row r="320" spans="1:10">
      <c r="A320" s="115"/>
      <c r="B320" s="116"/>
      <c r="C320" s="116"/>
      <c r="D320" s="116"/>
      <c r="E320" s="116" t="s">
        <v>1728</v>
      </c>
      <c r="F320" s="117">
        <v>0</v>
      </c>
      <c r="G320" s="116" t="s">
        <v>1729</v>
      </c>
      <c r="H320" s="117">
        <v>0.2</v>
      </c>
      <c r="I320" s="116" t="s">
        <v>1730</v>
      </c>
      <c r="J320" s="118">
        <v>0.20199979936000001</v>
      </c>
    </row>
    <row r="321" spans="1:10" ht="15" thickBot="1">
      <c r="A321" s="115"/>
      <c r="B321" s="116"/>
      <c r="C321" s="116"/>
      <c r="D321" s="116"/>
      <c r="E321" s="116" t="s">
        <v>1731</v>
      </c>
      <c r="F321" s="117">
        <v>0.55000000000000004</v>
      </c>
      <c r="G321" s="116"/>
      <c r="H321" s="276" t="s">
        <v>1732</v>
      </c>
      <c r="I321" s="276"/>
      <c r="J321" s="118">
        <v>2.68</v>
      </c>
    </row>
    <row r="322" spans="1:10" ht="15" thickTop="1">
      <c r="A322" s="119"/>
      <c r="B322" s="95"/>
      <c r="C322" s="95"/>
      <c r="D322" s="95"/>
      <c r="E322" s="95"/>
      <c r="F322" s="95"/>
      <c r="G322" s="95"/>
      <c r="H322" s="95"/>
      <c r="I322" s="95"/>
      <c r="J322" s="120"/>
    </row>
    <row r="323" spans="1:10" ht="15">
      <c r="A323" s="121" t="s">
        <v>94</v>
      </c>
      <c r="B323" s="83" t="s">
        <v>1</v>
      </c>
      <c r="C323" s="82" t="s">
        <v>2</v>
      </c>
      <c r="D323" s="82" t="s">
        <v>3</v>
      </c>
      <c r="E323" s="281" t="s">
        <v>1722</v>
      </c>
      <c r="F323" s="281"/>
      <c r="G323" s="84" t="s">
        <v>4</v>
      </c>
      <c r="H323" s="83" t="s">
        <v>5</v>
      </c>
      <c r="I323" s="83" t="s">
        <v>6</v>
      </c>
      <c r="J323" s="122" t="s">
        <v>8</v>
      </c>
    </row>
    <row r="324" spans="1:10" ht="25.5">
      <c r="A324" s="111" t="s">
        <v>1723</v>
      </c>
      <c r="B324" s="86" t="s">
        <v>95</v>
      </c>
      <c r="C324" s="85" t="s">
        <v>44</v>
      </c>
      <c r="D324" s="85" t="s">
        <v>96</v>
      </c>
      <c r="E324" s="284" t="s">
        <v>1761</v>
      </c>
      <c r="F324" s="284"/>
      <c r="G324" s="87" t="s">
        <v>93</v>
      </c>
      <c r="H324" s="88">
        <v>1</v>
      </c>
      <c r="I324" s="89">
        <v>3.21</v>
      </c>
      <c r="J324" s="112">
        <v>3.21</v>
      </c>
    </row>
    <row r="325" spans="1:10" ht="15">
      <c r="A325" s="279" t="s">
        <v>1775</v>
      </c>
      <c r="B325" s="280" t="s">
        <v>1</v>
      </c>
      <c r="C325" s="281" t="s">
        <v>2</v>
      </c>
      <c r="D325" s="281" t="s">
        <v>1776</v>
      </c>
      <c r="E325" s="280" t="s">
        <v>1766</v>
      </c>
      <c r="F325" s="285" t="s">
        <v>1777</v>
      </c>
      <c r="G325" s="280"/>
      <c r="H325" s="285" t="s">
        <v>1769</v>
      </c>
      <c r="I325" s="280"/>
      <c r="J325" s="286" t="s">
        <v>1778</v>
      </c>
    </row>
    <row r="326" spans="1:10" ht="15">
      <c r="A326" s="287"/>
      <c r="B326" s="280"/>
      <c r="C326" s="280"/>
      <c r="D326" s="280"/>
      <c r="E326" s="280"/>
      <c r="F326" s="83" t="s">
        <v>1779</v>
      </c>
      <c r="G326" s="83" t="s">
        <v>1780</v>
      </c>
      <c r="H326" s="83" t="s">
        <v>1779</v>
      </c>
      <c r="I326" s="83" t="s">
        <v>1780</v>
      </c>
      <c r="J326" s="286"/>
    </row>
    <row r="327" spans="1:10" ht="51">
      <c r="A327" s="113" t="s">
        <v>1725</v>
      </c>
      <c r="B327" s="91" t="s">
        <v>2139</v>
      </c>
      <c r="C327" s="90" t="s">
        <v>44</v>
      </c>
      <c r="D327" s="90" t="s">
        <v>2140</v>
      </c>
      <c r="E327" s="93">
        <v>1</v>
      </c>
      <c r="F327" s="94">
        <v>1</v>
      </c>
      <c r="G327" s="94">
        <v>0</v>
      </c>
      <c r="H327" s="102">
        <v>186.38</v>
      </c>
      <c r="I327" s="102">
        <v>83.06</v>
      </c>
      <c r="J327" s="127">
        <v>186.38</v>
      </c>
    </row>
    <row r="328" spans="1:10" ht="38.25">
      <c r="A328" s="113" t="s">
        <v>1725</v>
      </c>
      <c r="B328" s="91" t="s">
        <v>2141</v>
      </c>
      <c r="C328" s="90" t="s">
        <v>44</v>
      </c>
      <c r="D328" s="90" t="s">
        <v>2142</v>
      </c>
      <c r="E328" s="93">
        <v>1</v>
      </c>
      <c r="F328" s="94">
        <v>1</v>
      </c>
      <c r="G328" s="94">
        <v>0</v>
      </c>
      <c r="H328" s="102">
        <v>115.62</v>
      </c>
      <c r="I328" s="102">
        <v>40.590000000000003</v>
      </c>
      <c r="J328" s="127">
        <v>115.62</v>
      </c>
    </row>
    <row r="329" spans="1:10" ht="25.5">
      <c r="A329" s="113" t="s">
        <v>1725</v>
      </c>
      <c r="B329" s="91" t="s">
        <v>2143</v>
      </c>
      <c r="C329" s="90" t="s">
        <v>44</v>
      </c>
      <c r="D329" s="90" t="s">
        <v>2144</v>
      </c>
      <c r="E329" s="93">
        <v>1</v>
      </c>
      <c r="F329" s="94">
        <v>1</v>
      </c>
      <c r="G329" s="94">
        <v>0</v>
      </c>
      <c r="H329" s="102">
        <v>2.76</v>
      </c>
      <c r="I329" s="102">
        <v>1.34</v>
      </c>
      <c r="J329" s="127">
        <v>2.76</v>
      </c>
    </row>
    <row r="330" spans="1:10" ht="63.75">
      <c r="A330" s="113" t="s">
        <v>1725</v>
      </c>
      <c r="B330" s="91" t="s">
        <v>2145</v>
      </c>
      <c r="C330" s="90" t="s">
        <v>44</v>
      </c>
      <c r="D330" s="90" t="s">
        <v>2146</v>
      </c>
      <c r="E330" s="93">
        <v>1</v>
      </c>
      <c r="F330" s="94">
        <v>1</v>
      </c>
      <c r="G330" s="94">
        <v>0</v>
      </c>
      <c r="H330" s="102">
        <v>184.01</v>
      </c>
      <c r="I330" s="102">
        <v>52.72</v>
      </c>
      <c r="J330" s="127">
        <v>184.01</v>
      </c>
    </row>
    <row r="331" spans="1:10" ht="51">
      <c r="A331" s="113" t="s">
        <v>1725</v>
      </c>
      <c r="B331" s="91" t="s">
        <v>2147</v>
      </c>
      <c r="C331" s="90" t="s">
        <v>44</v>
      </c>
      <c r="D331" s="90" t="s">
        <v>2148</v>
      </c>
      <c r="E331" s="93">
        <v>1</v>
      </c>
      <c r="F331" s="94">
        <v>1</v>
      </c>
      <c r="G331" s="94">
        <v>0</v>
      </c>
      <c r="H331" s="102">
        <v>89.97</v>
      </c>
      <c r="I331" s="102">
        <v>26.74</v>
      </c>
      <c r="J331" s="127">
        <v>89.97</v>
      </c>
    </row>
    <row r="332" spans="1:10">
      <c r="A332" s="221"/>
      <c r="B332" s="222"/>
      <c r="C332" s="222"/>
      <c r="D332" s="222"/>
      <c r="E332" s="222"/>
      <c r="F332" s="222" t="s">
        <v>1783</v>
      </c>
      <c r="G332" s="222"/>
      <c r="H332" s="222"/>
      <c r="I332" s="222"/>
      <c r="J332" s="125">
        <v>578.74</v>
      </c>
    </row>
    <row r="333" spans="1:10">
      <c r="A333" s="221"/>
      <c r="B333" s="222"/>
      <c r="C333" s="222"/>
      <c r="D333" s="222"/>
      <c r="E333" s="222"/>
      <c r="F333" s="222" t="s">
        <v>1762</v>
      </c>
      <c r="G333" s="222"/>
      <c r="H333" s="222"/>
      <c r="I333" s="222"/>
      <c r="J333" s="125">
        <v>578.74</v>
      </c>
    </row>
    <row r="334" spans="1:10">
      <c r="A334" s="221"/>
      <c r="B334" s="222"/>
      <c r="C334" s="222"/>
      <c r="D334" s="222"/>
      <c r="E334" s="222"/>
      <c r="F334" s="222" t="s">
        <v>1763</v>
      </c>
      <c r="G334" s="222"/>
      <c r="H334" s="222"/>
      <c r="I334" s="222"/>
      <c r="J334" s="125">
        <v>189.32</v>
      </c>
    </row>
    <row r="335" spans="1:10">
      <c r="A335" s="221"/>
      <c r="B335" s="222"/>
      <c r="C335" s="222"/>
      <c r="D335" s="222"/>
      <c r="E335" s="222"/>
      <c r="F335" s="222" t="s">
        <v>1764</v>
      </c>
      <c r="G335" s="222"/>
      <c r="H335" s="222"/>
      <c r="I335" s="222"/>
      <c r="J335" s="125">
        <v>3.0569000000000002</v>
      </c>
    </row>
    <row r="336" spans="1:10" ht="15">
      <c r="A336" s="279" t="s">
        <v>1765</v>
      </c>
      <c r="B336" s="280" t="s">
        <v>1</v>
      </c>
      <c r="C336" s="281" t="s">
        <v>2</v>
      </c>
      <c r="D336" s="281" t="s">
        <v>1727</v>
      </c>
      <c r="E336" s="280" t="s">
        <v>1766</v>
      </c>
      <c r="F336" s="83" t="s">
        <v>1767</v>
      </c>
      <c r="G336" s="83" t="s">
        <v>1768</v>
      </c>
      <c r="H336" s="83"/>
      <c r="I336" s="83"/>
      <c r="J336" s="122" t="s">
        <v>1769</v>
      </c>
    </row>
    <row r="337" spans="1:10">
      <c r="A337" s="123" t="s">
        <v>1723</v>
      </c>
      <c r="B337" s="97" t="s">
        <v>1957</v>
      </c>
      <c r="C337" s="96" t="s">
        <v>44</v>
      </c>
      <c r="D337" s="96" t="s">
        <v>1958</v>
      </c>
      <c r="E337" s="99">
        <v>1.05644E-2</v>
      </c>
      <c r="F337" s="98" t="s">
        <v>1950</v>
      </c>
      <c r="G337" s="282" t="s">
        <v>1959</v>
      </c>
      <c r="H337" s="282"/>
      <c r="I337" s="283"/>
      <c r="J337" s="126" t="s">
        <v>2149</v>
      </c>
    </row>
    <row r="338" spans="1:10">
      <c r="A338" s="221"/>
      <c r="B338" s="222"/>
      <c r="C338" s="222"/>
      <c r="D338" s="222"/>
      <c r="E338" s="222"/>
      <c r="F338" s="222" t="s">
        <v>1774</v>
      </c>
      <c r="G338" s="222"/>
      <c r="H338" s="222"/>
      <c r="I338" s="222"/>
      <c r="J338" s="125">
        <v>0.14929999999999999</v>
      </c>
    </row>
    <row r="339" spans="1:10">
      <c r="A339" s="115"/>
      <c r="B339" s="116"/>
      <c r="C339" s="116"/>
      <c r="D339" s="116"/>
      <c r="E339" s="116" t="s">
        <v>1728</v>
      </c>
      <c r="F339" s="117">
        <v>0</v>
      </c>
      <c r="G339" s="116" t="s">
        <v>1729</v>
      </c>
      <c r="H339" s="117">
        <v>0.11</v>
      </c>
      <c r="I339" s="116" t="s">
        <v>1730</v>
      </c>
      <c r="J339" s="118">
        <v>0.10519395656</v>
      </c>
    </row>
    <row r="340" spans="1:10" ht="15" thickBot="1">
      <c r="A340" s="115"/>
      <c r="B340" s="116"/>
      <c r="C340" s="116"/>
      <c r="D340" s="116"/>
      <c r="E340" s="116" t="s">
        <v>1731</v>
      </c>
      <c r="F340" s="117">
        <v>0.84</v>
      </c>
      <c r="G340" s="116"/>
      <c r="H340" s="276" t="s">
        <v>1732</v>
      </c>
      <c r="I340" s="276"/>
      <c r="J340" s="118">
        <v>4.05</v>
      </c>
    </row>
    <row r="341" spans="1:10" ht="15" thickTop="1">
      <c r="A341" s="119"/>
      <c r="B341" s="95"/>
      <c r="C341" s="95"/>
      <c r="D341" s="95"/>
      <c r="E341" s="95"/>
      <c r="F341" s="95"/>
      <c r="G341" s="95"/>
      <c r="H341" s="95"/>
      <c r="I341" s="95"/>
      <c r="J341" s="120"/>
    </row>
    <row r="342" spans="1:10" ht="15">
      <c r="A342" s="121" t="s">
        <v>99</v>
      </c>
      <c r="B342" s="83" t="s">
        <v>1</v>
      </c>
      <c r="C342" s="82" t="s">
        <v>2</v>
      </c>
      <c r="D342" s="82" t="s">
        <v>3</v>
      </c>
      <c r="E342" s="281" t="s">
        <v>1722</v>
      </c>
      <c r="F342" s="281"/>
      <c r="G342" s="84" t="s">
        <v>4</v>
      </c>
      <c r="H342" s="83" t="s">
        <v>5</v>
      </c>
      <c r="I342" s="83" t="s">
        <v>6</v>
      </c>
      <c r="J342" s="122" t="s">
        <v>8</v>
      </c>
    </row>
    <row r="343" spans="1:10" ht="25.5">
      <c r="A343" s="111" t="s">
        <v>1723</v>
      </c>
      <c r="B343" s="86" t="s">
        <v>100</v>
      </c>
      <c r="C343" s="85" t="s">
        <v>44</v>
      </c>
      <c r="D343" s="85" t="s">
        <v>101</v>
      </c>
      <c r="E343" s="284" t="s">
        <v>1761</v>
      </c>
      <c r="F343" s="284"/>
      <c r="G343" s="87" t="s">
        <v>93</v>
      </c>
      <c r="H343" s="88">
        <v>1</v>
      </c>
      <c r="I343" s="89">
        <v>2.1800000000000002</v>
      </c>
      <c r="J343" s="112">
        <v>2.1800000000000002</v>
      </c>
    </row>
    <row r="344" spans="1:10" ht="15">
      <c r="A344" s="279" t="s">
        <v>1775</v>
      </c>
      <c r="B344" s="280" t="s">
        <v>1</v>
      </c>
      <c r="C344" s="281" t="s">
        <v>2</v>
      </c>
      <c r="D344" s="281" t="s">
        <v>1776</v>
      </c>
      <c r="E344" s="280" t="s">
        <v>1766</v>
      </c>
      <c r="F344" s="285" t="s">
        <v>1777</v>
      </c>
      <c r="G344" s="280"/>
      <c r="H344" s="285" t="s">
        <v>1769</v>
      </c>
      <c r="I344" s="280"/>
      <c r="J344" s="286" t="s">
        <v>1778</v>
      </c>
    </row>
    <row r="345" spans="1:10" ht="15">
      <c r="A345" s="287"/>
      <c r="B345" s="280"/>
      <c r="C345" s="280"/>
      <c r="D345" s="280"/>
      <c r="E345" s="280"/>
      <c r="F345" s="83" t="s">
        <v>1779</v>
      </c>
      <c r="G345" s="83" t="s">
        <v>1780</v>
      </c>
      <c r="H345" s="83" t="s">
        <v>1779</v>
      </c>
      <c r="I345" s="83" t="s">
        <v>1780</v>
      </c>
      <c r="J345" s="286"/>
    </row>
    <row r="346" spans="1:10" ht="51">
      <c r="A346" s="113" t="s">
        <v>1725</v>
      </c>
      <c r="B346" s="91" t="s">
        <v>2150</v>
      </c>
      <c r="C346" s="90" t="s">
        <v>44</v>
      </c>
      <c r="D346" s="90" t="s">
        <v>2151</v>
      </c>
      <c r="E346" s="93">
        <v>1</v>
      </c>
      <c r="F346" s="94">
        <v>1</v>
      </c>
      <c r="G346" s="94">
        <v>0</v>
      </c>
      <c r="H346" s="102">
        <v>152.03</v>
      </c>
      <c r="I346" s="102">
        <v>52.71</v>
      </c>
      <c r="J346" s="127">
        <v>152.03</v>
      </c>
    </row>
    <row r="347" spans="1:10">
      <c r="A347" s="221"/>
      <c r="B347" s="222"/>
      <c r="C347" s="222"/>
      <c r="D347" s="222"/>
      <c r="E347" s="222"/>
      <c r="F347" s="222" t="s">
        <v>1783</v>
      </c>
      <c r="G347" s="222"/>
      <c r="H347" s="222"/>
      <c r="I347" s="222"/>
      <c r="J347" s="125">
        <v>152.03</v>
      </c>
    </row>
    <row r="348" spans="1:10">
      <c r="A348" s="221"/>
      <c r="B348" s="222"/>
      <c r="C348" s="222"/>
      <c r="D348" s="222"/>
      <c r="E348" s="222"/>
      <c r="F348" s="222" t="s">
        <v>1762</v>
      </c>
      <c r="G348" s="222"/>
      <c r="H348" s="222"/>
      <c r="I348" s="222"/>
      <c r="J348" s="125">
        <v>152.03</v>
      </c>
    </row>
    <row r="349" spans="1:10">
      <c r="A349" s="221"/>
      <c r="B349" s="222"/>
      <c r="C349" s="222"/>
      <c r="D349" s="222"/>
      <c r="E349" s="222"/>
      <c r="F349" s="222" t="s">
        <v>1763</v>
      </c>
      <c r="G349" s="222"/>
      <c r="H349" s="222"/>
      <c r="I349" s="222"/>
      <c r="J349" s="125">
        <v>82.79</v>
      </c>
    </row>
    <row r="350" spans="1:10">
      <c r="A350" s="221"/>
      <c r="B350" s="222"/>
      <c r="C350" s="222"/>
      <c r="D350" s="222"/>
      <c r="E350" s="222"/>
      <c r="F350" s="222" t="s">
        <v>1764</v>
      </c>
      <c r="G350" s="222"/>
      <c r="H350" s="222"/>
      <c r="I350" s="222"/>
      <c r="J350" s="125">
        <v>1.8363</v>
      </c>
    </row>
    <row r="351" spans="1:10" ht="15">
      <c r="A351" s="279" t="s">
        <v>1765</v>
      </c>
      <c r="B351" s="280" t="s">
        <v>1</v>
      </c>
      <c r="C351" s="281" t="s">
        <v>2</v>
      </c>
      <c r="D351" s="281" t="s">
        <v>1727</v>
      </c>
      <c r="E351" s="280" t="s">
        <v>1766</v>
      </c>
      <c r="F351" s="83" t="s">
        <v>1767</v>
      </c>
      <c r="G351" s="83" t="s">
        <v>1768</v>
      </c>
      <c r="H351" s="83"/>
      <c r="I351" s="83"/>
      <c r="J351" s="122" t="s">
        <v>1769</v>
      </c>
    </row>
    <row r="352" spans="1:10">
      <c r="A352" s="123" t="s">
        <v>1723</v>
      </c>
      <c r="B352" s="97" t="s">
        <v>1957</v>
      </c>
      <c r="C352" s="96" t="s">
        <v>44</v>
      </c>
      <c r="D352" s="96" t="s">
        <v>1958</v>
      </c>
      <c r="E352" s="99">
        <v>2.4156799999999999E-2</v>
      </c>
      <c r="F352" s="98" t="s">
        <v>1950</v>
      </c>
      <c r="G352" s="282" t="s">
        <v>1959</v>
      </c>
      <c r="H352" s="282"/>
      <c r="I352" s="283"/>
      <c r="J352" s="126" t="s">
        <v>2152</v>
      </c>
    </row>
    <row r="353" spans="1:10">
      <c r="A353" s="221"/>
      <c r="B353" s="222"/>
      <c r="C353" s="222"/>
      <c r="D353" s="222"/>
      <c r="E353" s="222"/>
      <c r="F353" s="222" t="s">
        <v>1774</v>
      </c>
      <c r="G353" s="222"/>
      <c r="H353" s="222"/>
      <c r="I353" s="222"/>
      <c r="J353" s="125">
        <v>0.34129999999999999</v>
      </c>
    </row>
    <row r="354" spans="1:10">
      <c r="A354" s="115"/>
      <c r="B354" s="116"/>
      <c r="C354" s="116"/>
      <c r="D354" s="116"/>
      <c r="E354" s="116" t="s">
        <v>1728</v>
      </c>
      <c r="F354" s="117">
        <v>0</v>
      </c>
      <c r="G354" s="116" t="s">
        <v>1729</v>
      </c>
      <c r="H354" s="117">
        <v>0.24</v>
      </c>
      <c r="I354" s="116" t="s">
        <v>1730</v>
      </c>
      <c r="J354" s="118">
        <v>0.24053892031999999</v>
      </c>
    </row>
    <row r="355" spans="1:10" ht="15" thickBot="1">
      <c r="A355" s="115"/>
      <c r="B355" s="116"/>
      <c r="C355" s="116"/>
      <c r="D355" s="116"/>
      <c r="E355" s="116" t="s">
        <v>1731</v>
      </c>
      <c r="F355" s="117">
        <v>0.56999999999999995</v>
      </c>
      <c r="G355" s="116"/>
      <c r="H355" s="276" t="s">
        <v>1732</v>
      </c>
      <c r="I355" s="276"/>
      <c r="J355" s="118">
        <v>2.75</v>
      </c>
    </row>
    <row r="356" spans="1:10" ht="15" thickTop="1">
      <c r="A356" s="119"/>
      <c r="B356" s="95"/>
      <c r="C356" s="95"/>
      <c r="D356" s="95"/>
      <c r="E356" s="95"/>
      <c r="F356" s="95"/>
      <c r="G356" s="95"/>
      <c r="H356" s="95"/>
      <c r="I356" s="95"/>
      <c r="J356" s="120"/>
    </row>
    <row r="357" spans="1:10" ht="15">
      <c r="A357" s="121" t="s">
        <v>102</v>
      </c>
      <c r="B357" s="83" t="s">
        <v>1</v>
      </c>
      <c r="C357" s="82" t="s">
        <v>2</v>
      </c>
      <c r="D357" s="82" t="s">
        <v>3</v>
      </c>
      <c r="E357" s="281" t="s">
        <v>1722</v>
      </c>
      <c r="F357" s="281"/>
      <c r="G357" s="84" t="s">
        <v>4</v>
      </c>
      <c r="H357" s="83" t="s">
        <v>5</v>
      </c>
      <c r="I357" s="83" t="s">
        <v>6</v>
      </c>
      <c r="J357" s="122" t="s">
        <v>8</v>
      </c>
    </row>
    <row r="358" spans="1:10" ht="38.25">
      <c r="A358" s="111" t="s">
        <v>1723</v>
      </c>
      <c r="B358" s="86" t="s">
        <v>103</v>
      </c>
      <c r="C358" s="85" t="s">
        <v>44</v>
      </c>
      <c r="D358" s="85" t="s">
        <v>104</v>
      </c>
      <c r="E358" s="284" t="s">
        <v>1761</v>
      </c>
      <c r="F358" s="284"/>
      <c r="G358" s="87" t="s">
        <v>105</v>
      </c>
      <c r="H358" s="88">
        <v>1</v>
      </c>
      <c r="I358" s="89">
        <v>1.8</v>
      </c>
      <c r="J358" s="112">
        <v>1.8</v>
      </c>
    </row>
    <row r="359" spans="1:10">
      <c r="A359" s="221"/>
      <c r="B359" s="222"/>
      <c r="C359" s="222"/>
      <c r="D359" s="222"/>
      <c r="E359" s="222"/>
      <c r="F359" s="222" t="s">
        <v>1762</v>
      </c>
      <c r="G359" s="222"/>
      <c r="H359" s="222"/>
      <c r="I359" s="222"/>
      <c r="J359" s="125">
        <v>0</v>
      </c>
    </row>
    <row r="360" spans="1:10">
      <c r="A360" s="221"/>
      <c r="B360" s="222"/>
      <c r="C360" s="222"/>
      <c r="D360" s="222"/>
      <c r="E360" s="222"/>
      <c r="F360" s="222" t="s">
        <v>1763</v>
      </c>
      <c r="G360" s="222"/>
      <c r="H360" s="222"/>
      <c r="I360" s="222"/>
      <c r="J360" s="125">
        <v>1</v>
      </c>
    </row>
    <row r="361" spans="1:10">
      <c r="A361" s="221"/>
      <c r="B361" s="222"/>
      <c r="C361" s="222"/>
      <c r="D361" s="222"/>
      <c r="E361" s="222"/>
      <c r="F361" s="222" t="s">
        <v>1764</v>
      </c>
      <c r="G361" s="222"/>
      <c r="H361" s="222"/>
      <c r="I361" s="222"/>
      <c r="J361" s="125">
        <v>0</v>
      </c>
    </row>
    <row r="362" spans="1:10" ht="15">
      <c r="A362" s="121" t="s">
        <v>33</v>
      </c>
      <c r="B362" s="83" t="s">
        <v>1</v>
      </c>
      <c r="C362" s="82" t="s">
        <v>2</v>
      </c>
      <c r="D362" s="82" t="s">
        <v>2153</v>
      </c>
      <c r="E362" s="83" t="s">
        <v>1766</v>
      </c>
      <c r="F362" s="84" t="s">
        <v>1767</v>
      </c>
      <c r="G362" s="82" t="s">
        <v>2154</v>
      </c>
      <c r="H362" s="83" t="s">
        <v>2155</v>
      </c>
      <c r="I362" s="83" t="s">
        <v>2156</v>
      </c>
      <c r="J362" s="122" t="s">
        <v>2157</v>
      </c>
    </row>
    <row r="363" spans="1:10" ht="38.25">
      <c r="A363" s="123" t="s">
        <v>1725</v>
      </c>
      <c r="B363" s="97" t="s">
        <v>2158</v>
      </c>
      <c r="C363" s="96" t="s">
        <v>44</v>
      </c>
      <c r="D363" s="96" t="s">
        <v>104</v>
      </c>
      <c r="E363" s="99">
        <v>1</v>
      </c>
      <c r="F363" s="98" t="s">
        <v>105</v>
      </c>
      <c r="G363" s="96" t="s">
        <v>2159</v>
      </c>
      <c r="H363" s="97" t="s">
        <v>2160</v>
      </c>
      <c r="I363" s="97">
        <v>1.8029999999999999</v>
      </c>
      <c r="J363" s="124">
        <v>1.8029999999999999</v>
      </c>
    </row>
    <row r="364" spans="1:10">
      <c r="A364" s="221"/>
      <c r="B364" s="222"/>
      <c r="C364" s="222"/>
      <c r="D364" s="222"/>
      <c r="E364" s="222"/>
      <c r="F364" s="222" t="s">
        <v>2161</v>
      </c>
      <c r="G364" s="222"/>
      <c r="H364" s="222"/>
      <c r="I364" s="222"/>
      <c r="J364" s="125">
        <v>1.8</v>
      </c>
    </row>
    <row r="365" spans="1:10">
      <c r="A365" s="115"/>
      <c r="B365" s="116"/>
      <c r="C365" s="116"/>
      <c r="D365" s="116"/>
      <c r="E365" s="116" t="s">
        <v>1728</v>
      </c>
      <c r="F365" s="117">
        <v>0</v>
      </c>
      <c r="G365" s="116" t="s">
        <v>1729</v>
      </c>
      <c r="H365" s="117">
        <v>0</v>
      </c>
      <c r="I365" s="116" t="s">
        <v>1730</v>
      </c>
      <c r="J365" s="118">
        <v>0</v>
      </c>
    </row>
    <row r="366" spans="1:10" ht="15" thickBot="1">
      <c r="A366" s="115"/>
      <c r="B366" s="116"/>
      <c r="C366" s="116"/>
      <c r="D366" s="116"/>
      <c r="E366" s="116" t="s">
        <v>1731</v>
      </c>
      <c r="F366" s="117">
        <v>0.47</v>
      </c>
      <c r="G366" s="116"/>
      <c r="H366" s="276" t="s">
        <v>1732</v>
      </c>
      <c r="I366" s="276"/>
      <c r="J366" s="118">
        <v>2.27</v>
      </c>
    </row>
    <row r="367" spans="1:10" ht="15" thickTop="1">
      <c r="A367" s="119"/>
      <c r="B367" s="95"/>
      <c r="C367" s="95"/>
      <c r="D367" s="95"/>
      <c r="E367" s="95"/>
      <c r="F367" s="95"/>
      <c r="G367" s="95"/>
      <c r="H367" s="95"/>
      <c r="I367" s="95"/>
      <c r="J367" s="120"/>
    </row>
    <row r="368" spans="1:10" ht="15">
      <c r="A368" s="121" t="s">
        <v>106</v>
      </c>
      <c r="B368" s="83" t="s">
        <v>1</v>
      </c>
      <c r="C368" s="82" t="s">
        <v>2</v>
      </c>
      <c r="D368" s="82" t="s">
        <v>3</v>
      </c>
      <c r="E368" s="281" t="s">
        <v>1722</v>
      </c>
      <c r="F368" s="281"/>
      <c r="G368" s="84" t="s">
        <v>4</v>
      </c>
      <c r="H368" s="83" t="s">
        <v>5</v>
      </c>
      <c r="I368" s="83" t="s">
        <v>6</v>
      </c>
      <c r="J368" s="122" t="s">
        <v>8</v>
      </c>
    </row>
    <row r="369" spans="1:10">
      <c r="A369" s="111" t="s">
        <v>1723</v>
      </c>
      <c r="B369" s="86" t="s">
        <v>107</v>
      </c>
      <c r="C369" s="85" t="s">
        <v>31</v>
      </c>
      <c r="D369" s="85" t="s">
        <v>108</v>
      </c>
      <c r="E369" s="284" t="s">
        <v>2162</v>
      </c>
      <c r="F369" s="284"/>
      <c r="G369" s="87" t="s">
        <v>93</v>
      </c>
      <c r="H369" s="88">
        <v>1</v>
      </c>
      <c r="I369" s="89">
        <v>1.1000000000000001</v>
      </c>
      <c r="J369" s="112">
        <v>1.1000000000000001</v>
      </c>
    </row>
    <row r="370" spans="1:10" ht="38.25">
      <c r="A370" s="123" t="s">
        <v>1738</v>
      </c>
      <c r="B370" s="97" t="s">
        <v>2163</v>
      </c>
      <c r="C370" s="96" t="s">
        <v>31</v>
      </c>
      <c r="D370" s="96" t="s">
        <v>2164</v>
      </c>
      <c r="E370" s="283" t="s">
        <v>2165</v>
      </c>
      <c r="F370" s="283"/>
      <c r="G370" s="98" t="s">
        <v>2166</v>
      </c>
      <c r="H370" s="99">
        <v>3.0000000000000001E-3</v>
      </c>
      <c r="I370" s="100">
        <v>187.65</v>
      </c>
      <c r="J370" s="124">
        <v>0.56000000000000005</v>
      </c>
    </row>
    <row r="371" spans="1:10" ht="38.25">
      <c r="A371" s="123" t="s">
        <v>1738</v>
      </c>
      <c r="B371" s="97" t="s">
        <v>2167</v>
      </c>
      <c r="C371" s="96" t="s">
        <v>31</v>
      </c>
      <c r="D371" s="96" t="s">
        <v>2168</v>
      </c>
      <c r="E371" s="283" t="s">
        <v>2165</v>
      </c>
      <c r="F371" s="283"/>
      <c r="G371" s="98" t="s">
        <v>2169</v>
      </c>
      <c r="H371" s="99">
        <v>6.0000000000000001E-3</v>
      </c>
      <c r="I371" s="100">
        <v>68.58</v>
      </c>
      <c r="J371" s="124">
        <v>0.41</v>
      </c>
    </row>
    <row r="372" spans="1:10">
      <c r="A372" s="123" t="s">
        <v>1738</v>
      </c>
      <c r="B372" s="97" t="s">
        <v>2170</v>
      </c>
      <c r="C372" s="96" t="s">
        <v>31</v>
      </c>
      <c r="D372" s="96" t="s">
        <v>1958</v>
      </c>
      <c r="E372" s="283" t="s">
        <v>1737</v>
      </c>
      <c r="F372" s="283"/>
      <c r="G372" s="98" t="s">
        <v>33</v>
      </c>
      <c r="H372" s="99">
        <v>8.9999999999999993E-3</v>
      </c>
      <c r="I372" s="100">
        <v>14.46</v>
      </c>
      <c r="J372" s="124">
        <v>0.13</v>
      </c>
    </row>
    <row r="373" spans="1:10">
      <c r="A373" s="115"/>
      <c r="B373" s="116"/>
      <c r="C373" s="116"/>
      <c r="D373" s="116"/>
      <c r="E373" s="116" t="s">
        <v>1728</v>
      </c>
      <c r="F373" s="117">
        <v>0.27</v>
      </c>
      <c r="G373" s="116" t="s">
        <v>1729</v>
      </c>
      <c r="H373" s="117">
        <v>0</v>
      </c>
      <c r="I373" s="116" t="s">
        <v>1730</v>
      </c>
      <c r="J373" s="118">
        <v>0.27</v>
      </c>
    </row>
    <row r="374" spans="1:10" ht="15" thickBot="1">
      <c r="A374" s="115"/>
      <c r="B374" s="116"/>
      <c r="C374" s="116"/>
      <c r="D374" s="116"/>
      <c r="E374" s="116" t="s">
        <v>1731</v>
      </c>
      <c r="F374" s="117">
        <v>0.28000000000000003</v>
      </c>
      <c r="G374" s="116"/>
      <c r="H374" s="276" t="s">
        <v>1732</v>
      </c>
      <c r="I374" s="276"/>
      <c r="J374" s="118">
        <v>1.38</v>
      </c>
    </row>
    <row r="375" spans="1:10" ht="15" thickTop="1">
      <c r="A375" s="119"/>
      <c r="B375" s="95"/>
      <c r="C375" s="95"/>
      <c r="D375" s="95"/>
      <c r="E375" s="95"/>
      <c r="F375" s="95"/>
      <c r="G375" s="95"/>
      <c r="H375" s="95"/>
      <c r="I375" s="95"/>
      <c r="J375" s="120"/>
    </row>
    <row r="376" spans="1:10" ht="15">
      <c r="A376" s="121" t="s">
        <v>115</v>
      </c>
      <c r="B376" s="83" t="s">
        <v>1</v>
      </c>
      <c r="C376" s="82" t="s">
        <v>2</v>
      </c>
      <c r="D376" s="82" t="s">
        <v>3</v>
      </c>
      <c r="E376" s="281" t="s">
        <v>1722</v>
      </c>
      <c r="F376" s="281"/>
      <c r="G376" s="84" t="s">
        <v>4</v>
      </c>
      <c r="H376" s="83" t="s">
        <v>5</v>
      </c>
      <c r="I376" s="83" t="s">
        <v>6</v>
      </c>
      <c r="J376" s="122" t="s">
        <v>8</v>
      </c>
    </row>
    <row r="377" spans="1:10" ht="38.25">
      <c r="A377" s="111" t="s">
        <v>1723</v>
      </c>
      <c r="B377" s="86" t="s">
        <v>116</v>
      </c>
      <c r="C377" s="85" t="s">
        <v>44</v>
      </c>
      <c r="D377" s="85" t="s">
        <v>117</v>
      </c>
      <c r="E377" s="284" t="s">
        <v>1761</v>
      </c>
      <c r="F377" s="284"/>
      <c r="G377" s="87" t="s">
        <v>93</v>
      </c>
      <c r="H377" s="88">
        <v>1</v>
      </c>
      <c r="I377" s="89">
        <v>157.06</v>
      </c>
      <c r="J377" s="112">
        <v>157.06</v>
      </c>
    </row>
    <row r="378" spans="1:10">
      <c r="A378" s="221"/>
      <c r="B378" s="222"/>
      <c r="C378" s="222"/>
      <c r="D378" s="222"/>
      <c r="E378" s="222"/>
      <c r="F378" s="222" t="s">
        <v>1762</v>
      </c>
      <c r="G378" s="222"/>
      <c r="H378" s="222"/>
      <c r="I378" s="222"/>
      <c r="J378" s="125">
        <v>0</v>
      </c>
    </row>
    <row r="379" spans="1:10">
      <c r="A379" s="221"/>
      <c r="B379" s="222"/>
      <c r="C379" s="222"/>
      <c r="D379" s="222"/>
      <c r="E379" s="222"/>
      <c r="F379" s="222" t="s">
        <v>1763</v>
      </c>
      <c r="G379" s="222"/>
      <c r="H379" s="222"/>
      <c r="I379" s="222"/>
      <c r="J379" s="125">
        <v>1</v>
      </c>
    </row>
    <row r="380" spans="1:10">
      <c r="A380" s="221"/>
      <c r="B380" s="222"/>
      <c r="C380" s="222"/>
      <c r="D380" s="222"/>
      <c r="E380" s="222"/>
      <c r="F380" s="222" t="s">
        <v>1764</v>
      </c>
      <c r="G380" s="222"/>
      <c r="H380" s="222"/>
      <c r="I380" s="222"/>
      <c r="J380" s="125">
        <v>0</v>
      </c>
    </row>
    <row r="381" spans="1:10" ht="15">
      <c r="A381" s="279" t="s">
        <v>1765</v>
      </c>
      <c r="B381" s="280" t="s">
        <v>1</v>
      </c>
      <c r="C381" s="281" t="s">
        <v>2</v>
      </c>
      <c r="D381" s="281" t="s">
        <v>1727</v>
      </c>
      <c r="E381" s="280" t="s">
        <v>1766</v>
      </c>
      <c r="F381" s="83" t="s">
        <v>1767</v>
      </c>
      <c r="G381" s="83" t="s">
        <v>1768</v>
      </c>
      <c r="H381" s="83"/>
      <c r="I381" s="83"/>
      <c r="J381" s="122" t="s">
        <v>1769</v>
      </c>
    </row>
    <row r="382" spans="1:10">
      <c r="A382" s="123" t="s">
        <v>1723</v>
      </c>
      <c r="B382" s="97" t="s">
        <v>1957</v>
      </c>
      <c r="C382" s="96" t="s">
        <v>44</v>
      </c>
      <c r="D382" s="96" t="s">
        <v>1958</v>
      </c>
      <c r="E382" s="99">
        <v>11.115583300000001</v>
      </c>
      <c r="F382" s="98" t="s">
        <v>1950</v>
      </c>
      <c r="G382" s="282" t="s">
        <v>1959</v>
      </c>
      <c r="H382" s="282"/>
      <c r="I382" s="283"/>
      <c r="J382" s="126" t="s">
        <v>2171</v>
      </c>
    </row>
    <row r="383" spans="1:10">
      <c r="A383" s="221"/>
      <c r="B383" s="222"/>
      <c r="C383" s="222"/>
      <c r="D383" s="222"/>
      <c r="E383" s="222"/>
      <c r="F383" s="222" t="s">
        <v>1774</v>
      </c>
      <c r="G383" s="222"/>
      <c r="H383" s="222"/>
      <c r="I383" s="222"/>
      <c r="J383" s="125">
        <v>157.06319999999999</v>
      </c>
    </row>
    <row r="384" spans="1:10">
      <c r="A384" s="115"/>
      <c r="B384" s="116"/>
      <c r="C384" s="116"/>
      <c r="D384" s="116"/>
      <c r="E384" s="116" t="s">
        <v>1728</v>
      </c>
      <c r="F384" s="117">
        <v>0</v>
      </c>
      <c r="G384" s="116" t="s">
        <v>1729</v>
      </c>
      <c r="H384" s="117">
        <v>110.68</v>
      </c>
      <c r="I384" s="116" t="s">
        <v>1730</v>
      </c>
      <c r="J384" s="118">
        <v>110.68230915142</v>
      </c>
    </row>
    <row r="385" spans="1:10" ht="15" thickBot="1">
      <c r="A385" s="115"/>
      <c r="B385" s="116"/>
      <c r="C385" s="116"/>
      <c r="D385" s="116"/>
      <c r="E385" s="116" t="s">
        <v>1731</v>
      </c>
      <c r="F385" s="117">
        <v>41.21</v>
      </c>
      <c r="G385" s="116"/>
      <c r="H385" s="276" t="s">
        <v>1732</v>
      </c>
      <c r="I385" s="276"/>
      <c r="J385" s="118">
        <v>198.27</v>
      </c>
    </row>
    <row r="386" spans="1:10" ht="15" thickTop="1">
      <c r="A386" s="119"/>
      <c r="B386" s="95"/>
      <c r="C386" s="95"/>
      <c r="D386" s="95"/>
      <c r="E386" s="95"/>
      <c r="F386" s="95"/>
      <c r="G386" s="95"/>
      <c r="H386" s="95"/>
      <c r="I386" s="95"/>
      <c r="J386" s="120"/>
    </row>
    <row r="387" spans="1:10" ht="15">
      <c r="A387" s="121" t="s">
        <v>118</v>
      </c>
      <c r="B387" s="83" t="s">
        <v>1</v>
      </c>
      <c r="C387" s="82" t="s">
        <v>2</v>
      </c>
      <c r="D387" s="82" t="s">
        <v>3</v>
      </c>
      <c r="E387" s="281" t="s">
        <v>1722</v>
      </c>
      <c r="F387" s="281"/>
      <c r="G387" s="84" t="s">
        <v>4</v>
      </c>
      <c r="H387" s="83" t="s">
        <v>5</v>
      </c>
      <c r="I387" s="83" t="s">
        <v>6</v>
      </c>
      <c r="J387" s="122" t="s">
        <v>8</v>
      </c>
    </row>
    <row r="388" spans="1:10">
      <c r="A388" s="111" t="s">
        <v>1723</v>
      </c>
      <c r="B388" s="86" t="s">
        <v>119</v>
      </c>
      <c r="C388" s="85" t="s">
        <v>44</v>
      </c>
      <c r="D388" s="85" t="s">
        <v>120</v>
      </c>
      <c r="E388" s="284" t="s">
        <v>1761</v>
      </c>
      <c r="F388" s="284"/>
      <c r="G388" s="87" t="s">
        <v>121</v>
      </c>
      <c r="H388" s="88">
        <v>1</v>
      </c>
      <c r="I388" s="89">
        <v>8.17</v>
      </c>
      <c r="J388" s="112">
        <v>8.17</v>
      </c>
    </row>
    <row r="389" spans="1:10">
      <c r="A389" s="221"/>
      <c r="B389" s="222"/>
      <c r="C389" s="222"/>
      <c r="D389" s="222"/>
      <c r="E389" s="222"/>
      <c r="F389" s="222" t="s">
        <v>1762</v>
      </c>
      <c r="G389" s="222"/>
      <c r="H389" s="222"/>
      <c r="I389" s="222"/>
      <c r="J389" s="125">
        <v>0</v>
      </c>
    </row>
    <row r="390" spans="1:10">
      <c r="A390" s="221"/>
      <c r="B390" s="222"/>
      <c r="C390" s="222"/>
      <c r="D390" s="222"/>
      <c r="E390" s="222"/>
      <c r="F390" s="222" t="s">
        <v>1763</v>
      </c>
      <c r="G390" s="222"/>
      <c r="H390" s="222"/>
      <c r="I390" s="222"/>
      <c r="J390" s="125">
        <v>1</v>
      </c>
    </row>
    <row r="391" spans="1:10">
      <c r="A391" s="221"/>
      <c r="B391" s="222"/>
      <c r="C391" s="222"/>
      <c r="D391" s="222"/>
      <c r="E391" s="222"/>
      <c r="F391" s="222" t="s">
        <v>1764</v>
      </c>
      <c r="G391" s="222"/>
      <c r="H391" s="222"/>
      <c r="I391" s="222"/>
      <c r="J391" s="125">
        <v>0</v>
      </c>
    </row>
    <row r="392" spans="1:10" ht="15">
      <c r="A392" s="279" t="s">
        <v>1784</v>
      </c>
      <c r="B392" s="280" t="s">
        <v>1</v>
      </c>
      <c r="C392" s="281" t="s">
        <v>2</v>
      </c>
      <c r="D392" s="281" t="s">
        <v>1785</v>
      </c>
      <c r="E392" s="280" t="s">
        <v>1766</v>
      </c>
      <c r="F392" s="83" t="s">
        <v>1767</v>
      </c>
      <c r="G392" s="83" t="s">
        <v>1768</v>
      </c>
      <c r="H392" s="83"/>
      <c r="I392" s="83"/>
      <c r="J392" s="122" t="s">
        <v>1769</v>
      </c>
    </row>
    <row r="393" spans="1:10">
      <c r="A393" s="113" t="s">
        <v>1725</v>
      </c>
      <c r="B393" s="91" t="s">
        <v>2172</v>
      </c>
      <c r="C393" s="90" t="s">
        <v>44</v>
      </c>
      <c r="D393" s="90" t="s">
        <v>2173</v>
      </c>
      <c r="E393" s="93">
        <v>0.154</v>
      </c>
      <c r="F393" s="92" t="s">
        <v>121</v>
      </c>
      <c r="G393" s="277" t="s">
        <v>2174</v>
      </c>
      <c r="H393" s="277"/>
      <c r="I393" s="278"/>
      <c r="J393" s="127" t="s">
        <v>2175</v>
      </c>
    </row>
    <row r="394" spans="1:10">
      <c r="A394" s="113" t="s">
        <v>1725</v>
      </c>
      <c r="B394" s="91" t="s">
        <v>2176</v>
      </c>
      <c r="C394" s="90" t="s">
        <v>44</v>
      </c>
      <c r="D394" s="90" t="s">
        <v>2177</v>
      </c>
      <c r="E394" s="93">
        <v>1.0999999999999999E-2</v>
      </c>
      <c r="F394" s="92" t="s">
        <v>121</v>
      </c>
      <c r="G394" s="277" t="s">
        <v>2174</v>
      </c>
      <c r="H394" s="277"/>
      <c r="I394" s="278"/>
      <c r="J394" s="127" t="s">
        <v>2178</v>
      </c>
    </row>
    <row r="395" spans="1:10">
      <c r="A395" s="113" t="s">
        <v>1725</v>
      </c>
      <c r="B395" s="91" t="s">
        <v>2179</v>
      </c>
      <c r="C395" s="90" t="s">
        <v>44</v>
      </c>
      <c r="D395" s="90" t="s">
        <v>2180</v>
      </c>
      <c r="E395" s="93">
        <v>0.253</v>
      </c>
      <c r="F395" s="92" t="s">
        <v>121</v>
      </c>
      <c r="G395" s="277" t="s">
        <v>2181</v>
      </c>
      <c r="H395" s="277"/>
      <c r="I395" s="278"/>
      <c r="J395" s="127" t="s">
        <v>2182</v>
      </c>
    </row>
    <row r="396" spans="1:10">
      <c r="A396" s="113" t="s">
        <v>1725</v>
      </c>
      <c r="B396" s="91" t="s">
        <v>2183</v>
      </c>
      <c r="C396" s="90" t="s">
        <v>44</v>
      </c>
      <c r="D396" s="90" t="s">
        <v>2184</v>
      </c>
      <c r="E396" s="93">
        <v>0.16500000000000001</v>
      </c>
      <c r="F396" s="92" t="s">
        <v>121</v>
      </c>
      <c r="G396" s="277" t="s">
        <v>2185</v>
      </c>
      <c r="H396" s="277"/>
      <c r="I396" s="278"/>
      <c r="J396" s="127" t="s">
        <v>2186</v>
      </c>
    </row>
    <row r="397" spans="1:10" ht="25.5">
      <c r="A397" s="113" t="s">
        <v>1725</v>
      </c>
      <c r="B397" s="91" t="s">
        <v>1891</v>
      </c>
      <c r="C397" s="90" t="s">
        <v>44</v>
      </c>
      <c r="D397" s="90" t="s">
        <v>1892</v>
      </c>
      <c r="E397" s="93">
        <v>0.03</v>
      </c>
      <c r="F397" s="92" t="s">
        <v>121</v>
      </c>
      <c r="G397" s="277" t="s">
        <v>1893</v>
      </c>
      <c r="H397" s="277"/>
      <c r="I397" s="278"/>
      <c r="J397" s="127" t="s">
        <v>2187</v>
      </c>
    </row>
    <row r="398" spans="1:10" ht="25.5">
      <c r="A398" s="113" t="s">
        <v>1725</v>
      </c>
      <c r="B398" s="91" t="s">
        <v>2188</v>
      </c>
      <c r="C398" s="90" t="s">
        <v>44</v>
      </c>
      <c r="D398" s="90" t="s">
        <v>2189</v>
      </c>
      <c r="E398" s="93">
        <v>0.154</v>
      </c>
      <c r="F398" s="92" t="s">
        <v>121</v>
      </c>
      <c r="G398" s="277" t="s">
        <v>2190</v>
      </c>
      <c r="H398" s="277"/>
      <c r="I398" s="278"/>
      <c r="J398" s="127" t="s">
        <v>2191</v>
      </c>
    </row>
    <row r="399" spans="1:10">
      <c r="A399" s="113" t="s">
        <v>1725</v>
      </c>
      <c r="B399" s="91" t="s">
        <v>2192</v>
      </c>
      <c r="C399" s="90" t="s">
        <v>44</v>
      </c>
      <c r="D399" s="90" t="s">
        <v>2193</v>
      </c>
      <c r="E399" s="93">
        <v>0.20899999999999999</v>
      </c>
      <c r="F399" s="92" t="s">
        <v>121</v>
      </c>
      <c r="G399" s="277" t="s">
        <v>2185</v>
      </c>
      <c r="H399" s="277"/>
      <c r="I399" s="278"/>
      <c r="J399" s="127" t="s">
        <v>2194</v>
      </c>
    </row>
    <row r="400" spans="1:10">
      <c r="A400" s="113" t="s">
        <v>1725</v>
      </c>
      <c r="B400" s="91" t="s">
        <v>2195</v>
      </c>
      <c r="C400" s="90" t="s">
        <v>44</v>
      </c>
      <c r="D400" s="90" t="s">
        <v>2196</v>
      </c>
      <c r="E400" s="93">
        <v>2.1999999999999999E-2</v>
      </c>
      <c r="F400" s="92" t="s">
        <v>121</v>
      </c>
      <c r="G400" s="277" t="s">
        <v>2197</v>
      </c>
      <c r="H400" s="277"/>
      <c r="I400" s="278"/>
      <c r="J400" s="127" t="s">
        <v>2198</v>
      </c>
    </row>
    <row r="401" spans="1:10" ht="25.5">
      <c r="A401" s="113" t="s">
        <v>1725</v>
      </c>
      <c r="B401" s="91" t="s">
        <v>2199</v>
      </c>
      <c r="C401" s="90" t="s">
        <v>44</v>
      </c>
      <c r="D401" s="90" t="s">
        <v>2200</v>
      </c>
      <c r="E401" s="93">
        <v>0.04</v>
      </c>
      <c r="F401" s="92" t="s">
        <v>46</v>
      </c>
      <c r="G401" s="277" t="s">
        <v>2201</v>
      </c>
      <c r="H401" s="277"/>
      <c r="I401" s="278"/>
      <c r="J401" s="127" t="s">
        <v>2202</v>
      </c>
    </row>
    <row r="402" spans="1:10">
      <c r="A402" s="113" t="s">
        <v>1725</v>
      </c>
      <c r="B402" s="91" t="s">
        <v>2203</v>
      </c>
      <c r="C402" s="90" t="s">
        <v>44</v>
      </c>
      <c r="D402" s="90" t="s">
        <v>2204</v>
      </c>
      <c r="E402" s="93">
        <v>0.13200000000000001</v>
      </c>
      <c r="F402" s="92" t="s">
        <v>121</v>
      </c>
      <c r="G402" s="277" t="s">
        <v>2190</v>
      </c>
      <c r="H402" s="277"/>
      <c r="I402" s="278"/>
      <c r="J402" s="127" t="s">
        <v>2205</v>
      </c>
    </row>
    <row r="403" spans="1:10" ht="38.25">
      <c r="A403" s="113" t="s">
        <v>1725</v>
      </c>
      <c r="B403" s="91" t="s">
        <v>2206</v>
      </c>
      <c r="C403" s="90" t="s">
        <v>44</v>
      </c>
      <c r="D403" s="90" t="s">
        <v>2207</v>
      </c>
      <c r="E403" s="93">
        <v>0.224</v>
      </c>
      <c r="F403" s="92" t="s">
        <v>46</v>
      </c>
      <c r="G403" s="277" t="s">
        <v>2208</v>
      </c>
      <c r="H403" s="277"/>
      <c r="I403" s="278"/>
      <c r="J403" s="127" t="s">
        <v>2209</v>
      </c>
    </row>
    <row r="404" spans="1:10">
      <c r="A404" s="221"/>
      <c r="B404" s="222"/>
      <c r="C404" s="222"/>
      <c r="D404" s="222"/>
      <c r="E404" s="222"/>
      <c r="F404" s="222" t="s">
        <v>1938</v>
      </c>
      <c r="G404" s="222"/>
      <c r="H404" s="222"/>
      <c r="I404" s="222"/>
      <c r="J404" s="125">
        <v>5.7127999999999997</v>
      </c>
    </row>
    <row r="405" spans="1:10" ht="15">
      <c r="A405" s="279" t="s">
        <v>1765</v>
      </c>
      <c r="B405" s="280" t="s">
        <v>1</v>
      </c>
      <c r="C405" s="281" t="s">
        <v>2</v>
      </c>
      <c r="D405" s="281" t="s">
        <v>1727</v>
      </c>
      <c r="E405" s="280" t="s">
        <v>1766</v>
      </c>
      <c r="F405" s="83" t="s">
        <v>1767</v>
      </c>
      <c r="G405" s="83" t="s">
        <v>1768</v>
      </c>
      <c r="H405" s="83"/>
      <c r="I405" s="83"/>
      <c r="J405" s="122" t="s">
        <v>1769</v>
      </c>
    </row>
    <row r="406" spans="1:10">
      <c r="A406" s="123" t="s">
        <v>1723</v>
      </c>
      <c r="B406" s="97" t="s">
        <v>2210</v>
      </c>
      <c r="C406" s="96" t="s">
        <v>44</v>
      </c>
      <c r="D406" s="96" t="s">
        <v>2211</v>
      </c>
      <c r="E406" s="99">
        <v>4.58333E-2</v>
      </c>
      <c r="F406" s="98" t="s">
        <v>1950</v>
      </c>
      <c r="G406" s="282" t="s">
        <v>2212</v>
      </c>
      <c r="H406" s="282"/>
      <c r="I406" s="283"/>
      <c r="J406" s="126" t="s">
        <v>2213</v>
      </c>
    </row>
    <row r="407" spans="1:10">
      <c r="A407" s="123" t="s">
        <v>1723</v>
      </c>
      <c r="B407" s="97" t="s">
        <v>2214</v>
      </c>
      <c r="C407" s="96" t="s">
        <v>44</v>
      </c>
      <c r="D407" s="96" t="s">
        <v>2215</v>
      </c>
      <c r="E407" s="99">
        <v>9.1666700000000004E-2</v>
      </c>
      <c r="F407" s="98" t="s">
        <v>1950</v>
      </c>
      <c r="G407" s="282" t="s">
        <v>2216</v>
      </c>
      <c r="H407" s="282"/>
      <c r="I407" s="283"/>
      <c r="J407" s="126" t="s">
        <v>2217</v>
      </c>
    </row>
    <row r="408" spans="1:10">
      <c r="A408" s="221"/>
      <c r="B408" s="222"/>
      <c r="C408" s="222"/>
      <c r="D408" s="222"/>
      <c r="E408" s="222"/>
      <c r="F408" s="222" t="s">
        <v>1774</v>
      </c>
      <c r="G408" s="222"/>
      <c r="H408" s="222"/>
      <c r="I408" s="222"/>
      <c r="J408" s="125">
        <v>2.4607999999999999</v>
      </c>
    </row>
    <row r="409" spans="1:10">
      <c r="A409" s="115"/>
      <c r="B409" s="116"/>
      <c r="C409" s="116"/>
      <c r="D409" s="116"/>
      <c r="E409" s="116" t="s">
        <v>1728</v>
      </c>
      <c r="F409" s="117">
        <v>0</v>
      </c>
      <c r="G409" s="116" t="s">
        <v>1729</v>
      </c>
      <c r="H409" s="117">
        <v>1.88</v>
      </c>
      <c r="I409" s="116" t="s">
        <v>1730</v>
      </c>
      <c r="J409" s="118">
        <v>1.8753305311699999</v>
      </c>
    </row>
    <row r="410" spans="1:10" ht="15" thickBot="1">
      <c r="A410" s="115"/>
      <c r="B410" s="116"/>
      <c r="C410" s="116"/>
      <c r="D410" s="116"/>
      <c r="E410" s="116" t="s">
        <v>1731</v>
      </c>
      <c r="F410" s="117">
        <v>2.14</v>
      </c>
      <c r="G410" s="116"/>
      <c r="H410" s="276" t="s">
        <v>1732</v>
      </c>
      <c r="I410" s="276"/>
      <c r="J410" s="118">
        <v>10.31</v>
      </c>
    </row>
    <row r="411" spans="1:10" ht="15" thickTop="1">
      <c r="A411" s="119"/>
      <c r="B411" s="95"/>
      <c r="C411" s="95"/>
      <c r="D411" s="95"/>
      <c r="E411" s="95"/>
      <c r="F411" s="95"/>
      <c r="G411" s="95"/>
      <c r="H411" s="95"/>
      <c r="I411" s="95"/>
      <c r="J411" s="120"/>
    </row>
    <row r="412" spans="1:10" ht="15">
      <c r="A412" s="121" t="s">
        <v>122</v>
      </c>
      <c r="B412" s="83" t="s">
        <v>1</v>
      </c>
      <c r="C412" s="82" t="s">
        <v>2</v>
      </c>
      <c r="D412" s="82" t="s">
        <v>3</v>
      </c>
      <c r="E412" s="281" t="s">
        <v>1722</v>
      </c>
      <c r="F412" s="281"/>
      <c r="G412" s="84" t="s">
        <v>4</v>
      </c>
      <c r="H412" s="83" t="s">
        <v>5</v>
      </c>
      <c r="I412" s="83" t="s">
        <v>6</v>
      </c>
      <c r="J412" s="122" t="s">
        <v>8</v>
      </c>
    </row>
    <row r="413" spans="1:10" ht="38.25">
      <c r="A413" s="111" t="s">
        <v>1723</v>
      </c>
      <c r="B413" s="86" t="s">
        <v>123</v>
      </c>
      <c r="C413" s="85" t="s">
        <v>44</v>
      </c>
      <c r="D413" s="85" t="s">
        <v>124</v>
      </c>
      <c r="E413" s="284" t="s">
        <v>1761</v>
      </c>
      <c r="F413" s="284"/>
      <c r="G413" s="87" t="s">
        <v>93</v>
      </c>
      <c r="H413" s="88">
        <v>1</v>
      </c>
      <c r="I413" s="89">
        <v>487.83</v>
      </c>
      <c r="J413" s="112">
        <v>487.83</v>
      </c>
    </row>
    <row r="414" spans="1:10">
      <c r="A414" s="221"/>
      <c r="B414" s="222"/>
      <c r="C414" s="222"/>
      <c r="D414" s="222"/>
      <c r="E414" s="222"/>
      <c r="F414" s="222" t="s">
        <v>1762</v>
      </c>
      <c r="G414" s="222"/>
      <c r="H414" s="222"/>
      <c r="I414" s="222"/>
      <c r="J414" s="125">
        <v>0</v>
      </c>
    </row>
    <row r="415" spans="1:10">
      <c r="A415" s="221"/>
      <c r="B415" s="222"/>
      <c r="C415" s="222"/>
      <c r="D415" s="222"/>
      <c r="E415" s="222"/>
      <c r="F415" s="222" t="s">
        <v>1763</v>
      </c>
      <c r="G415" s="222"/>
      <c r="H415" s="222"/>
      <c r="I415" s="222"/>
      <c r="J415" s="125">
        <v>1</v>
      </c>
    </row>
    <row r="416" spans="1:10">
      <c r="A416" s="221"/>
      <c r="B416" s="222"/>
      <c r="C416" s="222"/>
      <c r="D416" s="222"/>
      <c r="E416" s="222"/>
      <c r="F416" s="222" t="s">
        <v>1764</v>
      </c>
      <c r="G416" s="222"/>
      <c r="H416" s="222"/>
      <c r="I416" s="222"/>
      <c r="J416" s="125">
        <v>0</v>
      </c>
    </row>
    <row r="417" spans="1:10" ht="15">
      <c r="A417" s="279" t="s">
        <v>1784</v>
      </c>
      <c r="B417" s="280" t="s">
        <v>1</v>
      </c>
      <c r="C417" s="281" t="s">
        <v>2</v>
      </c>
      <c r="D417" s="281" t="s">
        <v>1785</v>
      </c>
      <c r="E417" s="280" t="s">
        <v>1766</v>
      </c>
      <c r="F417" s="83" t="s">
        <v>1767</v>
      </c>
      <c r="G417" s="83" t="s">
        <v>1768</v>
      </c>
      <c r="H417" s="83"/>
      <c r="I417" s="83"/>
      <c r="J417" s="122" t="s">
        <v>1769</v>
      </c>
    </row>
    <row r="418" spans="1:10">
      <c r="A418" s="113" t="s">
        <v>1725</v>
      </c>
      <c r="B418" s="91" t="s">
        <v>2218</v>
      </c>
      <c r="C418" s="90" t="s">
        <v>44</v>
      </c>
      <c r="D418" s="90" t="s">
        <v>2219</v>
      </c>
      <c r="E418" s="93">
        <v>1</v>
      </c>
      <c r="F418" s="92" t="s">
        <v>93</v>
      </c>
      <c r="G418" s="277" t="s">
        <v>2220</v>
      </c>
      <c r="H418" s="277"/>
      <c r="I418" s="278"/>
      <c r="J418" s="127" t="s">
        <v>2220</v>
      </c>
    </row>
    <row r="419" spans="1:10" ht="25.5">
      <c r="A419" s="113" t="s">
        <v>1725</v>
      </c>
      <c r="B419" s="91" t="s">
        <v>2221</v>
      </c>
      <c r="C419" s="90" t="s">
        <v>44</v>
      </c>
      <c r="D419" s="90" t="s">
        <v>2222</v>
      </c>
      <c r="E419" s="93">
        <v>1.05</v>
      </c>
      <c r="F419" s="92" t="s">
        <v>93</v>
      </c>
      <c r="G419" s="277" t="s">
        <v>2223</v>
      </c>
      <c r="H419" s="277"/>
      <c r="I419" s="278"/>
      <c r="J419" s="127" t="s">
        <v>2224</v>
      </c>
    </row>
    <row r="420" spans="1:10">
      <c r="A420" s="221"/>
      <c r="B420" s="222"/>
      <c r="C420" s="222"/>
      <c r="D420" s="222"/>
      <c r="E420" s="222"/>
      <c r="F420" s="222" t="s">
        <v>1938</v>
      </c>
      <c r="G420" s="222"/>
      <c r="H420" s="222"/>
      <c r="I420" s="222"/>
      <c r="J420" s="125">
        <v>467.97300000000001</v>
      </c>
    </row>
    <row r="421" spans="1:10" ht="15">
      <c r="A421" s="279" t="s">
        <v>1765</v>
      </c>
      <c r="B421" s="280" t="s">
        <v>1</v>
      </c>
      <c r="C421" s="281" t="s">
        <v>2</v>
      </c>
      <c r="D421" s="281" t="s">
        <v>1727</v>
      </c>
      <c r="E421" s="280" t="s">
        <v>1766</v>
      </c>
      <c r="F421" s="83" t="s">
        <v>1767</v>
      </c>
      <c r="G421" s="83" t="s">
        <v>1768</v>
      </c>
      <c r="H421" s="83"/>
      <c r="I421" s="83"/>
      <c r="J421" s="122" t="s">
        <v>1769</v>
      </c>
    </row>
    <row r="422" spans="1:10" ht="25.5">
      <c r="A422" s="123" t="s">
        <v>1723</v>
      </c>
      <c r="B422" s="97" t="s">
        <v>2225</v>
      </c>
      <c r="C422" s="96" t="s">
        <v>44</v>
      </c>
      <c r="D422" s="96" t="s">
        <v>2226</v>
      </c>
      <c r="E422" s="99">
        <v>1</v>
      </c>
      <c r="F422" s="98" t="s">
        <v>93</v>
      </c>
      <c r="G422" s="282" t="s">
        <v>2227</v>
      </c>
      <c r="H422" s="282"/>
      <c r="I422" s="283"/>
      <c r="J422" s="126" t="s">
        <v>2227</v>
      </c>
    </row>
    <row r="423" spans="1:10">
      <c r="A423" s="221"/>
      <c r="B423" s="222"/>
      <c r="C423" s="222"/>
      <c r="D423" s="222"/>
      <c r="E423" s="222"/>
      <c r="F423" s="222" t="s">
        <v>1774</v>
      </c>
      <c r="G423" s="222"/>
      <c r="H423" s="222"/>
      <c r="I423" s="222"/>
      <c r="J423" s="125">
        <v>19.86</v>
      </c>
    </row>
    <row r="424" spans="1:10">
      <c r="A424" s="115"/>
      <c r="B424" s="116"/>
      <c r="C424" s="116"/>
      <c r="D424" s="116"/>
      <c r="E424" s="116" t="s">
        <v>1728</v>
      </c>
      <c r="F424" s="117">
        <v>0</v>
      </c>
      <c r="G424" s="116" t="s">
        <v>1729</v>
      </c>
      <c r="H424" s="117">
        <v>14.75</v>
      </c>
      <c r="I424" s="116" t="s">
        <v>1730</v>
      </c>
      <c r="J424" s="118">
        <v>14.753342324349999</v>
      </c>
    </row>
    <row r="425" spans="1:10" ht="15" thickBot="1">
      <c r="A425" s="115"/>
      <c r="B425" s="116"/>
      <c r="C425" s="116"/>
      <c r="D425" s="116"/>
      <c r="E425" s="116" t="s">
        <v>1731</v>
      </c>
      <c r="F425" s="117">
        <v>128</v>
      </c>
      <c r="G425" s="116"/>
      <c r="H425" s="276" t="s">
        <v>1732</v>
      </c>
      <c r="I425" s="276"/>
      <c r="J425" s="118">
        <v>615.83000000000004</v>
      </c>
    </row>
    <row r="426" spans="1:10" ht="15" thickTop="1">
      <c r="A426" s="119"/>
      <c r="B426" s="95"/>
      <c r="C426" s="95"/>
      <c r="D426" s="95"/>
      <c r="E426" s="95"/>
      <c r="F426" s="95"/>
      <c r="G426" s="95"/>
      <c r="H426" s="95"/>
      <c r="I426" s="95"/>
      <c r="J426" s="120"/>
    </row>
    <row r="427" spans="1:10" ht="15">
      <c r="A427" s="121" t="s">
        <v>125</v>
      </c>
      <c r="B427" s="83" t="s">
        <v>1</v>
      </c>
      <c r="C427" s="82" t="s">
        <v>2</v>
      </c>
      <c r="D427" s="82" t="s">
        <v>3</v>
      </c>
      <c r="E427" s="281" t="s">
        <v>1722</v>
      </c>
      <c r="F427" s="281"/>
      <c r="G427" s="84" t="s">
        <v>4</v>
      </c>
      <c r="H427" s="83" t="s">
        <v>5</v>
      </c>
      <c r="I427" s="83" t="s">
        <v>6</v>
      </c>
      <c r="J427" s="122" t="s">
        <v>8</v>
      </c>
    </row>
    <row r="428" spans="1:10" ht="25.5">
      <c r="A428" s="111" t="s">
        <v>1723</v>
      </c>
      <c r="B428" s="86" t="s">
        <v>100</v>
      </c>
      <c r="C428" s="85" t="s">
        <v>44</v>
      </c>
      <c r="D428" s="85" t="s">
        <v>101</v>
      </c>
      <c r="E428" s="284" t="s">
        <v>1761</v>
      </c>
      <c r="F428" s="284"/>
      <c r="G428" s="87" t="s">
        <v>93</v>
      </c>
      <c r="H428" s="88">
        <v>1</v>
      </c>
      <c r="I428" s="89">
        <v>2.1800000000000002</v>
      </c>
      <c r="J428" s="112">
        <v>2.1800000000000002</v>
      </c>
    </row>
    <row r="429" spans="1:10" ht="15">
      <c r="A429" s="279" t="s">
        <v>1775</v>
      </c>
      <c r="B429" s="280" t="s">
        <v>1</v>
      </c>
      <c r="C429" s="281" t="s">
        <v>2</v>
      </c>
      <c r="D429" s="281" t="s">
        <v>1776</v>
      </c>
      <c r="E429" s="280" t="s">
        <v>1766</v>
      </c>
      <c r="F429" s="285" t="s">
        <v>1777</v>
      </c>
      <c r="G429" s="280"/>
      <c r="H429" s="285" t="s">
        <v>1769</v>
      </c>
      <c r="I429" s="280"/>
      <c r="J429" s="286" t="s">
        <v>1778</v>
      </c>
    </row>
    <row r="430" spans="1:10" ht="15">
      <c r="A430" s="287"/>
      <c r="B430" s="280"/>
      <c r="C430" s="280"/>
      <c r="D430" s="280"/>
      <c r="E430" s="280"/>
      <c r="F430" s="83" t="s">
        <v>1779</v>
      </c>
      <c r="G430" s="83" t="s">
        <v>1780</v>
      </c>
      <c r="H430" s="83" t="s">
        <v>1779</v>
      </c>
      <c r="I430" s="83" t="s">
        <v>1780</v>
      </c>
      <c r="J430" s="286"/>
    </row>
    <row r="431" spans="1:10" ht="51">
      <c r="A431" s="113" t="s">
        <v>1725</v>
      </c>
      <c r="B431" s="91" t="s">
        <v>2150</v>
      </c>
      <c r="C431" s="90" t="s">
        <v>44</v>
      </c>
      <c r="D431" s="90" t="s">
        <v>2151</v>
      </c>
      <c r="E431" s="93">
        <v>1</v>
      </c>
      <c r="F431" s="94">
        <v>1</v>
      </c>
      <c r="G431" s="94">
        <v>0</v>
      </c>
      <c r="H431" s="102">
        <v>152.03</v>
      </c>
      <c r="I431" s="102">
        <v>52.71</v>
      </c>
      <c r="J431" s="127">
        <v>152.03</v>
      </c>
    </row>
    <row r="432" spans="1:10">
      <c r="A432" s="221"/>
      <c r="B432" s="222"/>
      <c r="C432" s="222"/>
      <c r="D432" s="222"/>
      <c r="E432" s="222"/>
      <c r="F432" s="222" t="s">
        <v>1783</v>
      </c>
      <c r="G432" s="222"/>
      <c r="H432" s="222"/>
      <c r="I432" s="222"/>
      <c r="J432" s="125">
        <v>152.03</v>
      </c>
    </row>
    <row r="433" spans="1:10">
      <c r="A433" s="221"/>
      <c r="B433" s="222"/>
      <c r="C433" s="222"/>
      <c r="D433" s="222"/>
      <c r="E433" s="222"/>
      <c r="F433" s="222" t="s">
        <v>1762</v>
      </c>
      <c r="G433" s="222"/>
      <c r="H433" s="222"/>
      <c r="I433" s="222"/>
      <c r="J433" s="125">
        <v>152.03</v>
      </c>
    </row>
    <row r="434" spans="1:10">
      <c r="A434" s="221"/>
      <c r="B434" s="222"/>
      <c r="C434" s="222"/>
      <c r="D434" s="222"/>
      <c r="E434" s="222"/>
      <c r="F434" s="222" t="s">
        <v>1763</v>
      </c>
      <c r="G434" s="222"/>
      <c r="H434" s="222"/>
      <c r="I434" s="222"/>
      <c r="J434" s="125">
        <v>82.79</v>
      </c>
    </row>
    <row r="435" spans="1:10">
      <c r="A435" s="221"/>
      <c r="B435" s="222"/>
      <c r="C435" s="222"/>
      <c r="D435" s="222"/>
      <c r="E435" s="222"/>
      <c r="F435" s="222" t="s">
        <v>1764</v>
      </c>
      <c r="G435" s="222"/>
      <c r="H435" s="222"/>
      <c r="I435" s="222"/>
      <c r="J435" s="125">
        <v>1.8363</v>
      </c>
    </row>
    <row r="436" spans="1:10" ht="15">
      <c r="A436" s="279" t="s">
        <v>1765</v>
      </c>
      <c r="B436" s="280" t="s">
        <v>1</v>
      </c>
      <c r="C436" s="281" t="s">
        <v>2</v>
      </c>
      <c r="D436" s="281" t="s">
        <v>1727</v>
      </c>
      <c r="E436" s="280" t="s">
        <v>1766</v>
      </c>
      <c r="F436" s="83" t="s">
        <v>1767</v>
      </c>
      <c r="G436" s="83" t="s">
        <v>1768</v>
      </c>
      <c r="H436" s="83"/>
      <c r="I436" s="83"/>
      <c r="J436" s="122" t="s">
        <v>1769</v>
      </c>
    </row>
    <row r="437" spans="1:10">
      <c r="A437" s="123" t="s">
        <v>1723</v>
      </c>
      <c r="B437" s="97" t="s">
        <v>1957</v>
      </c>
      <c r="C437" s="96" t="s">
        <v>44</v>
      </c>
      <c r="D437" s="96" t="s">
        <v>1958</v>
      </c>
      <c r="E437" s="99">
        <v>2.4156799999999999E-2</v>
      </c>
      <c r="F437" s="98" t="s">
        <v>1950</v>
      </c>
      <c r="G437" s="282" t="s">
        <v>1959</v>
      </c>
      <c r="H437" s="282"/>
      <c r="I437" s="283"/>
      <c r="J437" s="126" t="s">
        <v>2152</v>
      </c>
    </row>
    <row r="438" spans="1:10">
      <c r="A438" s="221"/>
      <c r="B438" s="222"/>
      <c r="C438" s="222"/>
      <c r="D438" s="222"/>
      <c r="E438" s="222"/>
      <c r="F438" s="222" t="s">
        <v>1774</v>
      </c>
      <c r="G438" s="222"/>
      <c r="H438" s="222"/>
      <c r="I438" s="222"/>
      <c r="J438" s="125">
        <v>0.34129999999999999</v>
      </c>
    </row>
    <row r="439" spans="1:10">
      <c r="A439" s="115"/>
      <c r="B439" s="116"/>
      <c r="C439" s="116"/>
      <c r="D439" s="116"/>
      <c r="E439" s="116" t="s">
        <v>1728</v>
      </c>
      <c r="F439" s="117">
        <v>0</v>
      </c>
      <c r="G439" s="116" t="s">
        <v>1729</v>
      </c>
      <c r="H439" s="117">
        <v>0.24</v>
      </c>
      <c r="I439" s="116" t="s">
        <v>1730</v>
      </c>
      <c r="J439" s="118">
        <v>0.24053892031999999</v>
      </c>
    </row>
    <row r="440" spans="1:10" ht="15" thickBot="1">
      <c r="A440" s="115"/>
      <c r="B440" s="116"/>
      <c r="C440" s="116"/>
      <c r="D440" s="116"/>
      <c r="E440" s="116" t="s">
        <v>1731</v>
      </c>
      <c r="F440" s="117">
        <v>0.56999999999999995</v>
      </c>
      <c r="G440" s="116"/>
      <c r="H440" s="276" t="s">
        <v>1732</v>
      </c>
      <c r="I440" s="276"/>
      <c r="J440" s="118">
        <v>2.75</v>
      </c>
    </row>
    <row r="441" spans="1:10" ht="15" thickTop="1">
      <c r="A441" s="119"/>
      <c r="B441" s="95"/>
      <c r="C441" s="95"/>
      <c r="D441" s="95"/>
      <c r="E441" s="95"/>
      <c r="F441" s="95"/>
      <c r="G441" s="95"/>
      <c r="H441" s="95"/>
      <c r="I441" s="95"/>
      <c r="J441" s="120"/>
    </row>
    <row r="442" spans="1:10" ht="15">
      <c r="A442" s="121" t="s">
        <v>126</v>
      </c>
      <c r="B442" s="83" t="s">
        <v>1</v>
      </c>
      <c r="C442" s="82" t="s">
        <v>2</v>
      </c>
      <c r="D442" s="82" t="s">
        <v>3</v>
      </c>
      <c r="E442" s="281" t="s">
        <v>1722</v>
      </c>
      <c r="F442" s="281"/>
      <c r="G442" s="84" t="s">
        <v>4</v>
      </c>
      <c r="H442" s="83" t="s">
        <v>5</v>
      </c>
      <c r="I442" s="83" t="s">
        <v>6</v>
      </c>
      <c r="J442" s="122" t="s">
        <v>8</v>
      </c>
    </row>
    <row r="443" spans="1:10" ht="38.25">
      <c r="A443" s="111" t="s">
        <v>1723</v>
      </c>
      <c r="B443" s="86" t="s">
        <v>103</v>
      </c>
      <c r="C443" s="85" t="s">
        <v>44</v>
      </c>
      <c r="D443" s="85" t="s">
        <v>104</v>
      </c>
      <c r="E443" s="284" t="s">
        <v>1761</v>
      </c>
      <c r="F443" s="284"/>
      <c r="G443" s="87" t="s">
        <v>105</v>
      </c>
      <c r="H443" s="88">
        <v>1</v>
      </c>
      <c r="I443" s="89">
        <v>1.8</v>
      </c>
      <c r="J443" s="112">
        <v>1.8</v>
      </c>
    </row>
    <row r="444" spans="1:10">
      <c r="A444" s="221"/>
      <c r="B444" s="222"/>
      <c r="C444" s="222"/>
      <c r="D444" s="222"/>
      <c r="E444" s="222"/>
      <c r="F444" s="222" t="s">
        <v>1762</v>
      </c>
      <c r="G444" s="222"/>
      <c r="H444" s="222"/>
      <c r="I444" s="222"/>
      <c r="J444" s="125">
        <v>0</v>
      </c>
    </row>
    <row r="445" spans="1:10">
      <c r="A445" s="221"/>
      <c r="B445" s="222"/>
      <c r="C445" s="222"/>
      <c r="D445" s="222"/>
      <c r="E445" s="222"/>
      <c r="F445" s="222" t="s">
        <v>1763</v>
      </c>
      <c r="G445" s="222"/>
      <c r="H445" s="222"/>
      <c r="I445" s="222"/>
      <c r="J445" s="125">
        <v>1</v>
      </c>
    </row>
    <row r="446" spans="1:10">
      <c r="A446" s="221"/>
      <c r="B446" s="222"/>
      <c r="C446" s="222"/>
      <c r="D446" s="222"/>
      <c r="E446" s="222"/>
      <c r="F446" s="222" t="s">
        <v>1764</v>
      </c>
      <c r="G446" s="222"/>
      <c r="H446" s="222"/>
      <c r="I446" s="222"/>
      <c r="J446" s="125">
        <v>0</v>
      </c>
    </row>
    <row r="447" spans="1:10" ht="15">
      <c r="A447" s="121" t="s">
        <v>33</v>
      </c>
      <c r="B447" s="83" t="s">
        <v>1</v>
      </c>
      <c r="C447" s="82" t="s">
        <v>2</v>
      </c>
      <c r="D447" s="82" t="s">
        <v>2153</v>
      </c>
      <c r="E447" s="83" t="s">
        <v>1766</v>
      </c>
      <c r="F447" s="84" t="s">
        <v>1767</v>
      </c>
      <c r="G447" s="82" t="s">
        <v>2154</v>
      </c>
      <c r="H447" s="83" t="s">
        <v>2155</v>
      </c>
      <c r="I447" s="83" t="s">
        <v>2156</v>
      </c>
      <c r="J447" s="122" t="s">
        <v>2157</v>
      </c>
    </row>
    <row r="448" spans="1:10" ht="38.25">
      <c r="A448" s="123" t="s">
        <v>1725</v>
      </c>
      <c r="B448" s="97" t="s">
        <v>2158</v>
      </c>
      <c r="C448" s="96" t="s">
        <v>44</v>
      </c>
      <c r="D448" s="96" t="s">
        <v>104</v>
      </c>
      <c r="E448" s="99">
        <v>1</v>
      </c>
      <c r="F448" s="98" t="s">
        <v>105</v>
      </c>
      <c r="G448" s="96" t="s">
        <v>2159</v>
      </c>
      <c r="H448" s="97" t="s">
        <v>2160</v>
      </c>
      <c r="I448" s="97">
        <v>1.8029999999999999</v>
      </c>
      <c r="J448" s="124">
        <v>1.8029999999999999</v>
      </c>
    </row>
    <row r="449" spans="1:10">
      <c r="A449" s="221"/>
      <c r="B449" s="222"/>
      <c r="C449" s="222"/>
      <c r="D449" s="222"/>
      <c r="E449" s="222"/>
      <c r="F449" s="222" t="s">
        <v>2161</v>
      </c>
      <c r="G449" s="222"/>
      <c r="H449" s="222"/>
      <c r="I449" s="222"/>
      <c r="J449" s="125">
        <v>1.8</v>
      </c>
    </row>
    <row r="450" spans="1:10">
      <c r="A450" s="115"/>
      <c r="B450" s="116"/>
      <c r="C450" s="116"/>
      <c r="D450" s="116"/>
      <c r="E450" s="116" t="s">
        <v>1728</v>
      </c>
      <c r="F450" s="117">
        <v>0</v>
      </c>
      <c r="G450" s="116" t="s">
        <v>1729</v>
      </c>
      <c r="H450" s="117">
        <v>0</v>
      </c>
      <c r="I450" s="116" t="s">
        <v>1730</v>
      </c>
      <c r="J450" s="118">
        <v>0</v>
      </c>
    </row>
    <row r="451" spans="1:10" ht="15" thickBot="1">
      <c r="A451" s="115"/>
      <c r="B451" s="116"/>
      <c r="C451" s="116"/>
      <c r="D451" s="116"/>
      <c r="E451" s="116" t="s">
        <v>1731</v>
      </c>
      <c r="F451" s="117">
        <v>0.47</v>
      </c>
      <c r="G451" s="116"/>
      <c r="H451" s="276" t="s">
        <v>1732</v>
      </c>
      <c r="I451" s="276"/>
      <c r="J451" s="118">
        <v>2.27</v>
      </c>
    </row>
    <row r="452" spans="1:10" ht="15" thickTop="1">
      <c r="A452" s="119"/>
      <c r="B452" s="95"/>
      <c r="C452" s="95"/>
      <c r="D452" s="95"/>
      <c r="E452" s="95"/>
      <c r="F452" s="95"/>
      <c r="G452" s="95"/>
      <c r="H452" s="95"/>
      <c r="I452" s="95"/>
      <c r="J452" s="120"/>
    </row>
    <row r="453" spans="1:10" ht="15">
      <c r="A453" s="121" t="s">
        <v>127</v>
      </c>
      <c r="B453" s="83" t="s">
        <v>1</v>
      </c>
      <c r="C453" s="82" t="s">
        <v>2</v>
      </c>
      <c r="D453" s="82" t="s">
        <v>3</v>
      </c>
      <c r="E453" s="281" t="s">
        <v>1722</v>
      </c>
      <c r="F453" s="281"/>
      <c r="G453" s="84" t="s">
        <v>4</v>
      </c>
      <c r="H453" s="83" t="s">
        <v>5</v>
      </c>
      <c r="I453" s="83" t="s">
        <v>6</v>
      </c>
      <c r="J453" s="122" t="s">
        <v>8</v>
      </c>
    </row>
    <row r="454" spans="1:10">
      <c r="A454" s="111" t="s">
        <v>1723</v>
      </c>
      <c r="B454" s="86" t="s">
        <v>107</v>
      </c>
      <c r="C454" s="85" t="s">
        <v>31</v>
      </c>
      <c r="D454" s="85" t="s">
        <v>108</v>
      </c>
      <c r="E454" s="284" t="s">
        <v>2162</v>
      </c>
      <c r="F454" s="284"/>
      <c r="G454" s="87" t="s">
        <v>93</v>
      </c>
      <c r="H454" s="88">
        <v>1</v>
      </c>
      <c r="I454" s="89">
        <v>1.1000000000000001</v>
      </c>
      <c r="J454" s="112">
        <v>1.1000000000000001</v>
      </c>
    </row>
    <row r="455" spans="1:10" ht="38.25">
      <c r="A455" s="123" t="s">
        <v>1738</v>
      </c>
      <c r="B455" s="97" t="s">
        <v>2163</v>
      </c>
      <c r="C455" s="96" t="s">
        <v>31</v>
      </c>
      <c r="D455" s="96" t="s">
        <v>2164</v>
      </c>
      <c r="E455" s="283" t="s">
        <v>2165</v>
      </c>
      <c r="F455" s="283"/>
      <c r="G455" s="98" t="s">
        <v>2166</v>
      </c>
      <c r="H455" s="99">
        <v>3.0000000000000001E-3</v>
      </c>
      <c r="I455" s="100">
        <v>187.65</v>
      </c>
      <c r="J455" s="124">
        <v>0.56000000000000005</v>
      </c>
    </row>
    <row r="456" spans="1:10" ht="38.25">
      <c r="A456" s="123" t="s">
        <v>1738</v>
      </c>
      <c r="B456" s="97" t="s">
        <v>2167</v>
      </c>
      <c r="C456" s="96" t="s">
        <v>31</v>
      </c>
      <c r="D456" s="96" t="s">
        <v>2168</v>
      </c>
      <c r="E456" s="283" t="s">
        <v>2165</v>
      </c>
      <c r="F456" s="283"/>
      <c r="G456" s="98" t="s">
        <v>2169</v>
      </c>
      <c r="H456" s="99">
        <v>6.0000000000000001E-3</v>
      </c>
      <c r="I456" s="100">
        <v>68.58</v>
      </c>
      <c r="J456" s="124">
        <v>0.41</v>
      </c>
    </row>
    <row r="457" spans="1:10">
      <c r="A457" s="123" t="s">
        <v>1738</v>
      </c>
      <c r="B457" s="97" t="s">
        <v>2170</v>
      </c>
      <c r="C457" s="96" t="s">
        <v>31</v>
      </c>
      <c r="D457" s="96" t="s">
        <v>1958</v>
      </c>
      <c r="E457" s="283" t="s">
        <v>1737</v>
      </c>
      <c r="F457" s="283"/>
      <c r="G457" s="98" t="s">
        <v>33</v>
      </c>
      <c r="H457" s="99">
        <v>8.9999999999999993E-3</v>
      </c>
      <c r="I457" s="100">
        <v>14.46</v>
      </c>
      <c r="J457" s="124">
        <v>0.13</v>
      </c>
    </row>
    <row r="458" spans="1:10">
      <c r="A458" s="115"/>
      <c r="B458" s="116"/>
      <c r="C458" s="116"/>
      <c r="D458" s="116"/>
      <c r="E458" s="116" t="s">
        <v>1728</v>
      </c>
      <c r="F458" s="117">
        <v>0.27</v>
      </c>
      <c r="G458" s="116" t="s">
        <v>1729</v>
      </c>
      <c r="H458" s="117">
        <v>0</v>
      </c>
      <c r="I458" s="116" t="s">
        <v>1730</v>
      </c>
      <c r="J458" s="118">
        <v>0.27</v>
      </c>
    </row>
    <row r="459" spans="1:10" ht="15" thickBot="1">
      <c r="A459" s="115"/>
      <c r="B459" s="116"/>
      <c r="C459" s="116"/>
      <c r="D459" s="116"/>
      <c r="E459" s="116" t="s">
        <v>1731</v>
      </c>
      <c r="F459" s="117">
        <v>0.28000000000000003</v>
      </c>
      <c r="G459" s="116"/>
      <c r="H459" s="276" t="s">
        <v>1732</v>
      </c>
      <c r="I459" s="276"/>
      <c r="J459" s="118">
        <v>1.38</v>
      </c>
    </row>
    <row r="460" spans="1:10" ht="15" thickTop="1">
      <c r="A460" s="119"/>
      <c r="B460" s="95"/>
      <c r="C460" s="95"/>
      <c r="D460" s="95"/>
      <c r="E460" s="95"/>
      <c r="F460" s="95"/>
      <c r="G460" s="95"/>
      <c r="H460" s="95"/>
      <c r="I460" s="95"/>
      <c r="J460" s="120"/>
    </row>
    <row r="461" spans="1:10" ht="15">
      <c r="A461" s="121" t="s">
        <v>130</v>
      </c>
      <c r="B461" s="83" t="s">
        <v>1</v>
      </c>
      <c r="C461" s="82" t="s">
        <v>2</v>
      </c>
      <c r="D461" s="82" t="s">
        <v>3</v>
      </c>
      <c r="E461" s="281" t="s">
        <v>1722</v>
      </c>
      <c r="F461" s="281"/>
      <c r="G461" s="84" t="s">
        <v>4</v>
      </c>
      <c r="H461" s="83" t="s">
        <v>5</v>
      </c>
      <c r="I461" s="83" t="s">
        <v>6</v>
      </c>
      <c r="J461" s="122" t="s">
        <v>8</v>
      </c>
    </row>
    <row r="462" spans="1:10" ht="25.5">
      <c r="A462" s="111" t="s">
        <v>1723</v>
      </c>
      <c r="B462" s="86" t="s">
        <v>131</v>
      </c>
      <c r="C462" s="85" t="s">
        <v>44</v>
      </c>
      <c r="D462" s="85" t="s">
        <v>132</v>
      </c>
      <c r="E462" s="284" t="s">
        <v>1761</v>
      </c>
      <c r="F462" s="284"/>
      <c r="G462" s="87" t="s">
        <v>93</v>
      </c>
      <c r="H462" s="88">
        <v>1</v>
      </c>
      <c r="I462" s="89">
        <v>48.2</v>
      </c>
      <c r="J462" s="112">
        <v>48.2</v>
      </c>
    </row>
    <row r="463" spans="1:10">
      <c r="A463" s="221"/>
      <c r="B463" s="222"/>
      <c r="C463" s="222"/>
      <c r="D463" s="222"/>
      <c r="E463" s="222"/>
      <c r="F463" s="222" t="s">
        <v>1762</v>
      </c>
      <c r="G463" s="222"/>
      <c r="H463" s="222"/>
      <c r="I463" s="222"/>
      <c r="J463" s="125">
        <v>0</v>
      </c>
    </row>
    <row r="464" spans="1:10">
      <c r="A464" s="221"/>
      <c r="B464" s="222"/>
      <c r="C464" s="222"/>
      <c r="D464" s="222"/>
      <c r="E464" s="222"/>
      <c r="F464" s="222" t="s">
        <v>1763</v>
      </c>
      <c r="G464" s="222"/>
      <c r="H464" s="222"/>
      <c r="I464" s="222"/>
      <c r="J464" s="125">
        <v>1</v>
      </c>
    </row>
    <row r="465" spans="1:10">
      <c r="A465" s="221"/>
      <c r="B465" s="222"/>
      <c r="C465" s="222"/>
      <c r="D465" s="222"/>
      <c r="E465" s="222"/>
      <c r="F465" s="222" t="s">
        <v>1764</v>
      </c>
      <c r="G465" s="222"/>
      <c r="H465" s="222"/>
      <c r="I465" s="222"/>
      <c r="J465" s="125">
        <v>0</v>
      </c>
    </row>
    <row r="466" spans="1:10" ht="15">
      <c r="A466" s="279" t="s">
        <v>1765</v>
      </c>
      <c r="B466" s="280" t="s">
        <v>1</v>
      </c>
      <c r="C466" s="281" t="s">
        <v>2</v>
      </c>
      <c r="D466" s="281" t="s">
        <v>1727</v>
      </c>
      <c r="E466" s="280" t="s">
        <v>1766</v>
      </c>
      <c r="F466" s="83" t="s">
        <v>1767</v>
      </c>
      <c r="G466" s="83" t="s">
        <v>1768</v>
      </c>
      <c r="H466" s="83"/>
      <c r="I466" s="83"/>
      <c r="J466" s="122" t="s">
        <v>1769</v>
      </c>
    </row>
    <row r="467" spans="1:10">
      <c r="A467" s="123" t="s">
        <v>1723</v>
      </c>
      <c r="B467" s="97" t="s">
        <v>1957</v>
      </c>
      <c r="C467" s="96" t="s">
        <v>44</v>
      </c>
      <c r="D467" s="96" t="s">
        <v>1958</v>
      </c>
      <c r="E467" s="99">
        <v>3.4108527</v>
      </c>
      <c r="F467" s="98" t="s">
        <v>1950</v>
      </c>
      <c r="G467" s="282" t="s">
        <v>1959</v>
      </c>
      <c r="H467" s="282"/>
      <c r="I467" s="283"/>
      <c r="J467" s="126" t="s">
        <v>2228</v>
      </c>
    </row>
    <row r="468" spans="1:10">
      <c r="A468" s="221"/>
      <c r="B468" s="222"/>
      <c r="C468" s="222"/>
      <c r="D468" s="222"/>
      <c r="E468" s="222"/>
      <c r="F468" s="222" t="s">
        <v>1774</v>
      </c>
      <c r="G468" s="222"/>
      <c r="H468" s="222"/>
      <c r="I468" s="222"/>
      <c r="J468" s="125">
        <v>48.195300000000003</v>
      </c>
    </row>
    <row r="469" spans="1:10">
      <c r="A469" s="115"/>
      <c r="B469" s="116"/>
      <c r="C469" s="116"/>
      <c r="D469" s="116"/>
      <c r="E469" s="116" t="s">
        <v>1728</v>
      </c>
      <c r="F469" s="117">
        <v>0</v>
      </c>
      <c r="G469" s="116" t="s">
        <v>1729</v>
      </c>
      <c r="H469" s="117">
        <v>33.96</v>
      </c>
      <c r="I469" s="116" t="s">
        <v>1730</v>
      </c>
      <c r="J469" s="118">
        <v>33.963224674979998</v>
      </c>
    </row>
    <row r="470" spans="1:10" ht="15" thickBot="1">
      <c r="A470" s="115"/>
      <c r="B470" s="116"/>
      <c r="C470" s="116"/>
      <c r="D470" s="116"/>
      <c r="E470" s="116" t="s">
        <v>1731</v>
      </c>
      <c r="F470" s="117">
        <v>12.64</v>
      </c>
      <c r="G470" s="116"/>
      <c r="H470" s="276" t="s">
        <v>1732</v>
      </c>
      <c r="I470" s="276"/>
      <c r="J470" s="118">
        <v>60.84</v>
      </c>
    </row>
    <row r="471" spans="1:10" ht="15" thickTop="1">
      <c r="A471" s="119"/>
      <c r="B471" s="95"/>
      <c r="C471" s="95"/>
      <c r="D471" s="95"/>
      <c r="E471" s="95"/>
      <c r="F471" s="95"/>
      <c r="G471" s="95"/>
      <c r="H471" s="95"/>
      <c r="I471" s="95"/>
      <c r="J471" s="120"/>
    </row>
    <row r="472" spans="1:10" ht="15">
      <c r="A472" s="121" t="s">
        <v>133</v>
      </c>
      <c r="B472" s="83" t="s">
        <v>1</v>
      </c>
      <c r="C472" s="82" t="s">
        <v>2</v>
      </c>
      <c r="D472" s="82" t="s">
        <v>3</v>
      </c>
      <c r="E472" s="281" t="s">
        <v>1722</v>
      </c>
      <c r="F472" s="281"/>
      <c r="G472" s="84" t="s">
        <v>4</v>
      </c>
      <c r="H472" s="83" t="s">
        <v>5</v>
      </c>
      <c r="I472" s="83" t="s">
        <v>6</v>
      </c>
      <c r="J472" s="122" t="s">
        <v>8</v>
      </c>
    </row>
    <row r="473" spans="1:10" ht="25.5">
      <c r="A473" s="111" t="s">
        <v>1723</v>
      </c>
      <c r="B473" s="86" t="s">
        <v>134</v>
      </c>
      <c r="C473" s="85" t="s">
        <v>44</v>
      </c>
      <c r="D473" s="85" t="s">
        <v>135</v>
      </c>
      <c r="E473" s="284" t="s">
        <v>1761</v>
      </c>
      <c r="F473" s="284"/>
      <c r="G473" s="87" t="s">
        <v>71</v>
      </c>
      <c r="H473" s="88">
        <v>1</v>
      </c>
      <c r="I473" s="89">
        <v>9.1999999999999993</v>
      </c>
      <c r="J473" s="112">
        <v>9.1999999999999993</v>
      </c>
    </row>
    <row r="474" spans="1:10" ht="15">
      <c r="A474" s="279" t="s">
        <v>1775</v>
      </c>
      <c r="B474" s="280" t="s">
        <v>1</v>
      </c>
      <c r="C474" s="281" t="s">
        <v>2</v>
      </c>
      <c r="D474" s="281" t="s">
        <v>1776</v>
      </c>
      <c r="E474" s="280" t="s">
        <v>1766</v>
      </c>
      <c r="F474" s="285" t="s">
        <v>1777</v>
      </c>
      <c r="G474" s="280"/>
      <c r="H474" s="285" t="s">
        <v>1769</v>
      </c>
      <c r="I474" s="280"/>
      <c r="J474" s="286" t="s">
        <v>1778</v>
      </c>
    </row>
    <row r="475" spans="1:10" ht="15">
      <c r="A475" s="287"/>
      <c r="B475" s="280"/>
      <c r="C475" s="280"/>
      <c r="D475" s="280"/>
      <c r="E475" s="280"/>
      <c r="F475" s="83" t="s">
        <v>1779</v>
      </c>
      <c r="G475" s="83" t="s">
        <v>1780</v>
      </c>
      <c r="H475" s="83" t="s">
        <v>1779</v>
      </c>
      <c r="I475" s="83" t="s">
        <v>1780</v>
      </c>
      <c r="J475" s="286"/>
    </row>
    <row r="476" spans="1:10" ht="63.75">
      <c r="A476" s="113" t="s">
        <v>1725</v>
      </c>
      <c r="B476" s="91" t="s">
        <v>2229</v>
      </c>
      <c r="C476" s="90" t="s">
        <v>44</v>
      </c>
      <c r="D476" s="90" t="s">
        <v>2230</v>
      </c>
      <c r="E476" s="93">
        <v>1</v>
      </c>
      <c r="F476" s="94">
        <v>1</v>
      </c>
      <c r="G476" s="94">
        <v>0</v>
      </c>
      <c r="H476" s="102">
        <v>6.13</v>
      </c>
      <c r="I476" s="102">
        <v>0.2</v>
      </c>
      <c r="J476" s="127">
        <v>6.13</v>
      </c>
    </row>
    <row r="477" spans="1:10">
      <c r="A477" s="221"/>
      <c r="B477" s="222"/>
      <c r="C477" s="222"/>
      <c r="D477" s="222"/>
      <c r="E477" s="222"/>
      <c r="F477" s="222" t="s">
        <v>1783</v>
      </c>
      <c r="G477" s="222"/>
      <c r="H477" s="222"/>
      <c r="I477" s="222"/>
      <c r="J477" s="125">
        <v>6.13</v>
      </c>
    </row>
    <row r="478" spans="1:10">
      <c r="A478" s="221"/>
      <c r="B478" s="222"/>
      <c r="C478" s="222"/>
      <c r="D478" s="222"/>
      <c r="E478" s="222"/>
      <c r="F478" s="222" t="s">
        <v>1762</v>
      </c>
      <c r="G478" s="222"/>
      <c r="H478" s="222"/>
      <c r="I478" s="222"/>
      <c r="J478" s="125">
        <v>6.13</v>
      </c>
    </row>
    <row r="479" spans="1:10">
      <c r="A479" s="221"/>
      <c r="B479" s="222"/>
      <c r="C479" s="222"/>
      <c r="D479" s="222"/>
      <c r="E479" s="222"/>
      <c r="F479" s="222" t="s">
        <v>1763</v>
      </c>
      <c r="G479" s="222"/>
      <c r="H479" s="222"/>
      <c r="I479" s="222"/>
      <c r="J479" s="125">
        <v>7.0743999999999998</v>
      </c>
    </row>
    <row r="480" spans="1:10">
      <c r="A480" s="221"/>
      <c r="B480" s="222"/>
      <c r="C480" s="222"/>
      <c r="D480" s="222"/>
      <c r="E480" s="222"/>
      <c r="F480" s="222" t="s">
        <v>1764</v>
      </c>
      <c r="G480" s="222"/>
      <c r="H480" s="222"/>
      <c r="I480" s="222"/>
      <c r="J480" s="125">
        <v>0.86650000000000005</v>
      </c>
    </row>
    <row r="481" spans="1:10" ht="15">
      <c r="A481" s="279" t="s">
        <v>1765</v>
      </c>
      <c r="B481" s="280" t="s">
        <v>1</v>
      </c>
      <c r="C481" s="281" t="s">
        <v>2</v>
      </c>
      <c r="D481" s="281" t="s">
        <v>1727</v>
      </c>
      <c r="E481" s="280" t="s">
        <v>1766</v>
      </c>
      <c r="F481" s="83" t="s">
        <v>1767</v>
      </c>
      <c r="G481" s="83" t="s">
        <v>1768</v>
      </c>
      <c r="H481" s="83"/>
      <c r="I481" s="83"/>
      <c r="J481" s="122" t="s">
        <v>1769</v>
      </c>
    </row>
    <row r="482" spans="1:10">
      <c r="A482" s="123" t="s">
        <v>1723</v>
      </c>
      <c r="B482" s="97" t="s">
        <v>1957</v>
      </c>
      <c r="C482" s="96" t="s">
        <v>44</v>
      </c>
      <c r="D482" s="96" t="s">
        <v>1958</v>
      </c>
      <c r="E482" s="99">
        <v>0.59</v>
      </c>
      <c r="F482" s="98" t="s">
        <v>1950</v>
      </c>
      <c r="G482" s="282" t="s">
        <v>1959</v>
      </c>
      <c r="H482" s="282"/>
      <c r="I482" s="283"/>
      <c r="J482" s="126" t="s">
        <v>2231</v>
      </c>
    </row>
    <row r="483" spans="1:10">
      <c r="A483" s="221"/>
      <c r="B483" s="222"/>
      <c r="C483" s="222"/>
      <c r="D483" s="222"/>
      <c r="E483" s="222"/>
      <c r="F483" s="222" t="s">
        <v>1774</v>
      </c>
      <c r="G483" s="222"/>
      <c r="H483" s="222"/>
      <c r="I483" s="222"/>
      <c r="J483" s="125">
        <v>8.3367000000000004</v>
      </c>
    </row>
    <row r="484" spans="1:10">
      <c r="A484" s="115"/>
      <c r="B484" s="116"/>
      <c r="C484" s="116"/>
      <c r="D484" s="116"/>
      <c r="E484" s="116" t="s">
        <v>1728</v>
      </c>
      <c r="F484" s="117">
        <v>0</v>
      </c>
      <c r="G484" s="116" t="s">
        <v>1729</v>
      </c>
      <c r="H484" s="117">
        <v>5.87</v>
      </c>
      <c r="I484" s="116" t="s">
        <v>1730</v>
      </c>
      <c r="J484" s="118">
        <v>5.8748659999999999</v>
      </c>
    </row>
    <row r="485" spans="1:10" ht="15" thickBot="1">
      <c r="A485" s="115"/>
      <c r="B485" s="116"/>
      <c r="C485" s="116"/>
      <c r="D485" s="116"/>
      <c r="E485" s="116" t="s">
        <v>1731</v>
      </c>
      <c r="F485" s="117">
        <v>2.41</v>
      </c>
      <c r="G485" s="116"/>
      <c r="H485" s="276" t="s">
        <v>1732</v>
      </c>
      <c r="I485" s="276"/>
      <c r="J485" s="118">
        <v>11.61</v>
      </c>
    </row>
    <row r="486" spans="1:10" ht="15" thickTop="1">
      <c r="A486" s="119"/>
      <c r="B486" s="95"/>
      <c r="C486" s="95"/>
      <c r="D486" s="95"/>
      <c r="E486" s="95"/>
      <c r="F486" s="95"/>
      <c r="G486" s="95"/>
      <c r="H486" s="95"/>
      <c r="I486" s="95"/>
      <c r="J486" s="120"/>
    </row>
    <row r="487" spans="1:10" ht="15">
      <c r="A487" s="121" t="s">
        <v>136</v>
      </c>
      <c r="B487" s="83" t="s">
        <v>1</v>
      </c>
      <c r="C487" s="82" t="s">
        <v>2</v>
      </c>
      <c r="D487" s="82" t="s">
        <v>3</v>
      </c>
      <c r="E487" s="281" t="s">
        <v>1722</v>
      </c>
      <c r="F487" s="281"/>
      <c r="G487" s="84" t="s">
        <v>4</v>
      </c>
      <c r="H487" s="83" t="s">
        <v>5</v>
      </c>
      <c r="I487" s="83" t="s">
        <v>6</v>
      </c>
      <c r="J487" s="122" t="s">
        <v>8</v>
      </c>
    </row>
    <row r="488" spans="1:10">
      <c r="A488" s="111" t="s">
        <v>1723</v>
      </c>
      <c r="B488" s="86" t="s">
        <v>119</v>
      </c>
      <c r="C488" s="85" t="s">
        <v>44</v>
      </c>
      <c r="D488" s="85" t="s">
        <v>120</v>
      </c>
      <c r="E488" s="284" t="s">
        <v>1761</v>
      </c>
      <c r="F488" s="284"/>
      <c r="G488" s="87" t="s">
        <v>121</v>
      </c>
      <c r="H488" s="88">
        <v>1</v>
      </c>
      <c r="I488" s="89">
        <v>8.17</v>
      </c>
      <c r="J488" s="112">
        <v>8.17</v>
      </c>
    </row>
    <row r="489" spans="1:10">
      <c r="A489" s="221"/>
      <c r="B489" s="222"/>
      <c r="C489" s="222"/>
      <c r="D489" s="222"/>
      <c r="E489" s="222"/>
      <c r="F489" s="222" t="s">
        <v>1762</v>
      </c>
      <c r="G489" s="222"/>
      <c r="H489" s="222"/>
      <c r="I489" s="222"/>
      <c r="J489" s="125">
        <v>0</v>
      </c>
    </row>
    <row r="490" spans="1:10">
      <c r="A490" s="221"/>
      <c r="B490" s="222"/>
      <c r="C490" s="222"/>
      <c r="D490" s="222"/>
      <c r="E490" s="222"/>
      <c r="F490" s="222" t="s">
        <v>1763</v>
      </c>
      <c r="G490" s="222"/>
      <c r="H490" s="222"/>
      <c r="I490" s="222"/>
      <c r="J490" s="125">
        <v>1</v>
      </c>
    </row>
    <row r="491" spans="1:10">
      <c r="A491" s="221"/>
      <c r="B491" s="222"/>
      <c r="C491" s="222"/>
      <c r="D491" s="222"/>
      <c r="E491" s="222"/>
      <c r="F491" s="222" t="s">
        <v>1764</v>
      </c>
      <c r="G491" s="222"/>
      <c r="H491" s="222"/>
      <c r="I491" s="222"/>
      <c r="J491" s="125">
        <v>0</v>
      </c>
    </row>
    <row r="492" spans="1:10" ht="15">
      <c r="A492" s="279" t="s">
        <v>1784</v>
      </c>
      <c r="B492" s="280" t="s">
        <v>1</v>
      </c>
      <c r="C492" s="281" t="s">
        <v>2</v>
      </c>
      <c r="D492" s="281" t="s">
        <v>1785</v>
      </c>
      <c r="E492" s="280" t="s">
        <v>1766</v>
      </c>
      <c r="F492" s="83" t="s">
        <v>1767</v>
      </c>
      <c r="G492" s="83" t="s">
        <v>1768</v>
      </c>
      <c r="H492" s="83"/>
      <c r="I492" s="83"/>
      <c r="J492" s="122" t="s">
        <v>1769</v>
      </c>
    </row>
    <row r="493" spans="1:10">
      <c r="A493" s="113" t="s">
        <v>1725</v>
      </c>
      <c r="B493" s="91" t="s">
        <v>2172</v>
      </c>
      <c r="C493" s="90" t="s">
        <v>44</v>
      </c>
      <c r="D493" s="90" t="s">
        <v>2173</v>
      </c>
      <c r="E493" s="93">
        <v>0.154</v>
      </c>
      <c r="F493" s="92" t="s">
        <v>121</v>
      </c>
      <c r="G493" s="277" t="s">
        <v>2174</v>
      </c>
      <c r="H493" s="277"/>
      <c r="I493" s="278"/>
      <c r="J493" s="127" t="s">
        <v>2175</v>
      </c>
    </row>
    <row r="494" spans="1:10">
      <c r="A494" s="113" t="s">
        <v>1725</v>
      </c>
      <c r="B494" s="91" t="s">
        <v>2176</v>
      </c>
      <c r="C494" s="90" t="s">
        <v>44</v>
      </c>
      <c r="D494" s="90" t="s">
        <v>2177</v>
      </c>
      <c r="E494" s="93">
        <v>1.0999999999999999E-2</v>
      </c>
      <c r="F494" s="92" t="s">
        <v>121</v>
      </c>
      <c r="G494" s="277" t="s">
        <v>2174</v>
      </c>
      <c r="H494" s="277"/>
      <c r="I494" s="278"/>
      <c r="J494" s="127" t="s">
        <v>2178</v>
      </c>
    </row>
    <row r="495" spans="1:10">
      <c r="A495" s="113" t="s">
        <v>1725</v>
      </c>
      <c r="B495" s="91" t="s">
        <v>2179</v>
      </c>
      <c r="C495" s="90" t="s">
        <v>44</v>
      </c>
      <c r="D495" s="90" t="s">
        <v>2180</v>
      </c>
      <c r="E495" s="93">
        <v>0.253</v>
      </c>
      <c r="F495" s="92" t="s">
        <v>121</v>
      </c>
      <c r="G495" s="277" t="s">
        <v>2181</v>
      </c>
      <c r="H495" s="277"/>
      <c r="I495" s="278"/>
      <c r="J495" s="127" t="s">
        <v>2182</v>
      </c>
    </row>
    <row r="496" spans="1:10">
      <c r="A496" s="113" t="s">
        <v>1725</v>
      </c>
      <c r="B496" s="91" t="s">
        <v>2183</v>
      </c>
      <c r="C496" s="90" t="s">
        <v>44</v>
      </c>
      <c r="D496" s="90" t="s">
        <v>2184</v>
      </c>
      <c r="E496" s="93">
        <v>0.16500000000000001</v>
      </c>
      <c r="F496" s="92" t="s">
        <v>121</v>
      </c>
      <c r="G496" s="277" t="s">
        <v>2185</v>
      </c>
      <c r="H496" s="277"/>
      <c r="I496" s="278"/>
      <c r="J496" s="127" t="s">
        <v>2186</v>
      </c>
    </row>
    <row r="497" spans="1:10" ht="25.5">
      <c r="A497" s="113" t="s">
        <v>1725</v>
      </c>
      <c r="B497" s="91" t="s">
        <v>1891</v>
      </c>
      <c r="C497" s="90" t="s">
        <v>44</v>
      </c>
      <c r="D497" s="90" t="s">
        <v>1892</v>
      </c>
      <c r="E497" s="93">
        <v>0.03</v>
      </c>
      <c r="F497" s="92" t="s">
        <v>121</v>
      </c>
      <c r="G497" s="277" t="s">
        <v>1893</v>
      </c>
      <c r="H497" s="277"/>
      <c r="I497" s="278"/>
      <c r="J497" s="127" t="s">
        <v>2187</v>
      </c>
    </row>
    <row r="498" spans="1:10" ht="25.5">
      <c r="A498" s="113" t="s">
        <v>1725</v>
      </c>
      <c r="B498" s="91" t="s">
        <v>2188</v>
      </c>
      <c r="C498" s="90" t="s">
        <v>44</v>
      </c>
      <c r="D498" s="90" t="s">
        <v>2189</v>
      </c>
      <c r="E498" s="93">
        <v>0.154</v>
      </c>
      <c r="F498" s="92" t="s">
        <v>121</v>
      </c>
      <c r="G498" s="277" t="s">
        <v>2190</v>
      </c>
      <c r="H498" s="277"/>
      <c r="I498" s="278"/>
      <c r="J498" s="127" t="s">
        <v>2191</v>
      </c>
    </row>
    <row r="499" spans="1:10">
      <c r="A499" s="113" t="s">
        <v>1725</v>
      </c>
      <c r="B499" s="91" t="s">
        <v>2192</v>
      </c>
      <c r="C499" s="90" t="s">
        <v>44</v>
      </c>
      <c r="D499" s="90" t="s">
        <v>2193</v>
      </c>
      <c r="E499" s="93">
        <v>0.20899999999999999</v>
      </c>
      <c r="F499" s="92" t="s">
        <v>121</v>
      </c>
      <c r="G499" s="277" t="s">
        <v>2185</v>
      </c>
      <c r="H499" s="277"/>
      <c r="I499" s="278"/>
      <c r="J499" s="127" t="s">
        <v>2194</v>
      </c>
    </row>
    <row r="500" spans="1:10">
      <c r="A500" s="113" t="s">
        <v>1725</v>
      </c>
      <c r="B500" s="91" t="s">
        <v>2195</v>
      </c>
      <c r="C500" s="90" t="s">
        <v>44</v>
      </c>
      <c r="D500" s="90" t="s">
        <v>2196</v>
      </c>
      <c r="E500" s="93">
        <v>2.1999999999999999E-2</v>
      </c>
      <c r="F500" s="92" t="s">
        <v>121</v>
      </c>
      <c r="G500" s="277" t="s">
        <v>2197</v>
      </c>
      <c r="H500" s="277"/>
      <c r="I500" s="278"/>
      <c r="J500" s="127" t="s">
        <v>2198</v>
      </c>
    </row>
    <row r="501" spans="1:10" ht="25.5">
      <c r="A501" s="113" t="s">
        <v>1725</v>
      </c>
      <c r="B501" s="91" t="s">
        <v>2199</v>
      </c>
      <c r="C501" s="90" t="s">
        <v>44</v>
      </c>
      <c r="D501" s="90" t="s">
        <v>2200</v>
      </c>
      <c r="E501" s="93">
        <v>0.04</v>
      </c>
      <c r="F501" s="92" t="s">
        <v>46</v>
      </c>
      <c r="G501" s="277" t="s">
        <v>2201</v>
      </c>
      <c r="H501" s="277"/>
      <c r="I501" s="278"/>
      <c r="J501" s="127" t="s">
        <v>2202</v>
      </c>
    </row>
    <row r="502" spans="1:10">
      <c r="A502" s="113" t="s">
        <v>1725</v>
      </c>
      <c r="B502" s="91" t="s">
        <v>2203</v>
      </c>
      <c r="C502" s="90" t="s">
        <v>44</v>
      </c>
      <c r="D502" s="90" t="s">
        <v>2204</v>
      </c>
      <c r="E502" s="93">
        <v>0.13200000000000001</v>
      </c>
      <c r="F502" s="92" t="s">
        <v>121</v>
      </c>
      <c r="G502" s="277" t="s">
        <v>2190</v>
      </c>
      <c r="H502" s="277"/>
      <c r="I502" s="278"/>
      <c r="J502" s="127" t="s">
        <v>2205</v>
      </c>
    </row>
    <row r="503" spans="1:10" ht="38.25">
      <c r="A503" s="113" t="s">
        <v>1725</v>
      </c>
      <c r="B503" s="91" t="s">
        <v>2206</v>
      </c>
      <c r="C503" s="90" t="s">
        <v>44</v>
      </c>
      <c r="D503" s="90" t="s">
        <v>2207</v>
      </c>
      <c r="E503" s="93">
        <v>0.224</v>
      </c>
      <c r="F503" s="92" t="s">
        <v>46</v>
      </c>
      <c r="G503" s="277" t="s">
        <v>2208</v>
      </c>
      <c r="H503" s="277"/>
      <c r="I503" s="278"/>
      <c r="J503" s="127" t="s">
        <v>2209</v>
      </c>
    </row>
    <row r="504" spans="1:10">
      <c r="A504" s="221"/>
      <c r="B504" s="222"/>
      <c r="C504" s="222"/>
      <c r="D504" s="222"/>
      <c r="E504" s="222"/>
      <c r="F504" s="222" t="s">
        <v>1938</v>
      </c>
      <c r="G504" s="222"/>
      <c r="H504" s="222"/>
      <c r="I504" s="222"/>
      <c r="J504" s="125">
        <v>5.7127999999999997</v>
      </c>
    </row>
    <row r="505" spans="1:10" ht="15">
      <c r="A505" s="279" t="s">
        <v>1765</v>
      </c>
      <c r="B505" s="280" t="s">
        <v>1</v>
      </c>
      <c r="C505" s="281" t="s">
        <v>2</v>
      </c>
      <c r="D505" s="281" t="s">
        <v>1727</v>
      </c>
      <c r="E505" s="280" t="s">
        <v>1766</v>
      </c>
      <c r="F505" s="83" t="s">
        <v>1767</v>
      </c>
      <c r="G505" s="83" t="s">
        <v>1768</v>
      </c>
      <c r="H505" s="83"/>
      <c r="I505" s="83"/>
      <c r="J505" s="122" t="s">
        <v>1769</v>
      </c>
    </row>
    <row r="506" spans="1:10">
      <c r="A506" s="123" t="s">
        <v>1723</v>
      </c>
      <c r="B506" s="97" t="s">
        <v>2210</v>
      </c>
      <c r="C506" s="96" t="s">
        <v>44</v>
      </c>
      <c r="D506" s="96" t="s">
        <v>2211</v>
      </c>
      <c r="E506" s="99">
        <v>4.58333E-2</v>
      </c>
      <c r="F506" s="98" t="s">
        <v>1950</v>
      </c>
      <c r="G506" s="282" t="s">
        <v>2212</v>
      </c>
      <c r="H506" s="282"/>
      <c r="I506" s="283"/>
      <c r="J506" s="126" t="s">
        <v>2213</v>
      </c>
    </row>
    <row r="507" spans="1:10">
      <c r="A507" s="123" t="s">
        <v>1723</v>
      </c>
      <c r="B507" s="97" t="s">
        <v>2214</v>
      </c>
      <c r="C507" s="96" t="s">
        <v>44</v>
      </c>
      <c r="D507" s="96" t="s">
        <v>2215</v>
      </c>
      <c r="E507" s="99">
        <v>9.1666700000000004E-2</v>
      </c>
      <c r="F507" s="98" t="s">
        <v>1950</v>
      </c>
      <c r="G507" s="282" t="s">
        <v>2216</v>
      </c>
      <c r="H507" s="282"/>
      <c r="I507" s="283"/>
      <c r="J507" s="126" t="s">
        <v>2217</v>
      </c>
    </row>
    <row r="508" spans="1:10">
      <c r="A508" s="221"/>
      <c r="B508" s="222"/>
      <c r="C508" s="222"/>
      <c r="D508" s="222"/>
      <c r="E508" s="222"/>
      <c r="F508" s="222" t="s">
        <v>1774</v>
      </c>
      <c r="G508" s="222"/>
      <c r="H508" s="222"/>
      <c r="I508" s="222"/>
      <c r="J508" s="125">
        <v>2.4607999999999999</v>
      </c>
    </row>
    <row r="509" spans="1:10">
      <c r="A509" s="115"/>
      <c r="B509" s="116"/>
      <c r="C509" s="116"/>
      <c r="D509" s="116"/>
      <c r="E509" s="116" t="s">
        <v>1728</v>
      </c>
      <c r="F509" s="117">
        <v>0</v>
      </c>
      <c r="G509" s="116" t="s">
        <v>1729</v>
      </c>
      <c r="H509" s="117">
        <v>1.88</v>
      </c>
      <c r="I509" s="116" t="s">
        <v>1730</v>
      </c>
      <c r="J509" s="118">
        <v>1.8753305311699999</v>
      </c>
    </row>
    <row r="510" spans="1:10" ht="15" thickBot="1">
      <c r="A510" s="115"/>
      <c r="B510" s="116"/>
      <c r="C510" s="116"/>
      <c r="D510" s="116"/>
      <c r="E510" s="116" t="s">
        <v>1731</v>
      </c>
      <c r="F510" s="117">
        <v>2.14</v>
      </c>
      <c r="G510" s="116"/>
      <c r="H510" s="276" t="s">
        <v>1732</v>
      </c>
      <c r="I510" s="276"/>
      <c r="J510" s="118">
        <v>10.31</v>
      </c>
    </row>
    <row r="511" spans="1:10" ht="15" thickTop="1">
      <c r="A511" s="119"/>
      <c r="B511" s="95"/>
      <c r="C511" s="95"/>
      <c r="D511" s="95"/>
      <c r="E511" s="95"/>
      <c r="F511" s="95"/>
      <c r="G511" s="95"/>
      <c r="H511" s="95"/>
      <c r="I511" s="95"/>
      <c r="J511" s="120"/>
    </row>
    <row r="512" spans="1:10" ht="15">
      <c r="A512" s="121" t="s">
        <v>137</v>
      </c>
      <c r="B512" s="83" t="s">
        <v>1</v>
      </c>
      <c r="C512" s="82" t="s">
        <v>2</v>
      </c>
      <c r="D512" s="82" t="s">
        <v>3</v>
      </c>
      <c r="E512" s="281" t="s">
        <v>1722</v>
      </c>
      <c r="F512" s="281"/>
      <c r="G512" s="84" t="s">
        <v>4</v>
      </c>
      <c r="H512" s="83" t="s">
        <v>5</v>
      </c>
      <c r="I512" s="83" t="s">
        <v>6</v>
      </c>
      <c r="J512" s="122" t="s">
        <v>8</v>
      </c>
    </row>
    <row r="513" spans="1:10" ht="25.5">
      <c r="A513" s="111" t="s">
        <v>1723</v>
      </c>
      <c r="B513" s="86" t="s">
        <v>138</v>
      </c>
      <c r="C513" s="85" t="s">
        <v>44</v>
      </c>
      <c r="D513" s="85" t="s">
        <v>139</v>
      </c>
      <c r="E513" s="284" t="s">
        <v>1761</v>
      </c>
      <c r="F513" s="284"/>
      <c r="G513" s="87" t="s">
        <v>71</v>
      </c>
      <c r="H513" s="88">
        <v>1</v>
      </c>
      <c r="I513" s="89">
        <v>42.73</v>
      </c>
      <c r="J513" s="112">
        <v>42.73</v>
      </c>
    </row>
    <row r="514" spans="1:10">
      <c r="A514" s="221"/>
      <c r="B514" s="222"/>
      <c r="C514" s="222"/>
      <c r="D514" s="222"/>
      <c r="E514" s="222"/>
      <c r="F514" s="222" t="s">
        <v>1762</v>
      </c>
      <c r="G514" s="222"/>
      <c r="H514" s="222"/>
      <c r="I514" s="222"/>
      <c r="J514" s="125">
        <v>0</v>
      </c>
    </row>
    <row r="515" spans="1:10">
      <c r="A515" s="221"/>
      <c r="B515" s="222"/>
      <c r="C515" s="222"/>
      <c r="D515" s="222"/>
      <c r="E515" s="222"/>
      <c r="F515" s="222" t="s">
        <v>1763</v>
      </c>
      <c r="G515" s="222"/>
      <c r="H515" s="222"/>
      <c r="I515" s="222"/>
      <c r="J515" s="125">
        <v>1</v>
      </c>
    </row>
    <row r="516" spans="1:10">
      <c r="A516" s="221"/>
      <c r="B516" s="222"/>
      <c r="C516" s="222"/>
      <c r="D516" s="222"/>
      <c r="E516" s="222"/>
      <c r="F516" s="222" t="s">
        <v>1764</v>
      </c>
      <c r="G516" s="222"/>
      <c r="H516" s="222"/>
      <c r="I516" s="222"/>
      <c r="J516" s="125">
        <v>0</v>
      </c>
    </row>
    <row r="517" spans="1:10" ht="15">
      <c r="A517" s="279" t="s">
        <v>1765</v>
      </c>
      <c r="B517" s="280" t="s">
        <v>1</v>
      </c>
      <c r="C517" s="281" t="s">
        <v>2</v>
      </c>
      <c r="D517" s="281" t="s">
        <v>1727</v>
      </c>
      <c r="E517" s="280" t="s">
        <v>1766</v>
      </c>
      <c r="F517" s="83" t="s">
        <v>1767</v>
      </c>
      <c r="G517" s="83" t="s">
        <v>1768</v>
      </c>
      <c r="H517" s="83"/>
      <c r="I517" s="83"/>
      <c r="J517" s="122" t="s">
        <v>1769</v>
      </c>
    </row>
    <row r="518" spans="1:10" ht="25.5">
      <c r="A518" s="123" t="s">
        <v>1723</v>
      </c>
      <c r="B518" s="97" t="s">
        <v>2232</v>
      </c>
      <c r="C518" s="96" t="s">
        <v>44</v>
      </c>
      <c r="D518" s="96" t="s">
        <v>2233</v>
      </c>
      <c r="E518" s="99">
        <v>1</v>
      </c>
      <c r="F518" s="98" t="s">
        <v>71</v>
      </c>
      <c r="G518" s="282" t="s">
        <v>2234</v>
      </c>
      <c r="H518" s="282"/>
      <c r="I518" s="283"/>
      <c r="J518" s="126" t="s">
        <v>2234</v>
      </c>
    </row>
    <row r="519" spans="1:10" ht="25.5">
      <c r="A519" s="123" t="s">
        <v>1723</v>
      </c>
      <c r="B519" s="97" t="s">
        <v>2235</v>
      </c>
      <c r="C519" s="96" t="s">
        <v>44</v>
      </c>
      <c r="D519" s="96" t="s">
        <v>2236</v>
      </c>
      <c r="E519" s="99">
        <v>1</v>
      </c>
      <c r="F519" s="98" t="s">
        <v>71</v>
      </c>
      <c r="G519" s="282" t="s">
        <v>2237</v>
      </c>
      <c r="H519" s="282"/>
      <c r="I519" s="283"/>
      <c r="J519" s="126" t="s">
        <v>2237</v>
      </c>
    </row>
    <row r="520" spans="1:10" ht="25.5">
      <c r="A520" s="123" t="s">
        <v>1723</v>
      </c>
      <c r="B520" s="97" t="s">
        <v>2238</v>
      </c>
      <c r="C520" s="96" t="s">
        <v>44</v>
      </c>
      <c r="D520" s="96" t="s">
        <v>2239</v>
      </c>
      <c r="E520" s="99">
        <v>0.3333333</v>
      </c>
      <c r="F520" s="98" t="s">
        <v>71</v>
      </c>
      <c r="G520" s="282" t="s">
        <v>2240</v>
      </c>
      <c r="H520" s="282"/>
      <c r="I520" s="283"/>
      <c r="J520" s="126" t="s">
        <v>2241</v>
      </c>
    </row>
    <row r="521" spans="1:10">
      <c r="A521" s="221"/>
      <c r="B521" s="222"/>
      <c r="C521" s="222"/>
      <c r="D521" s="222"/>
      <c r="E521" s="222"/>
      <c r="F521" s="222" t="s">
        <v>1774</v>
      </c>
      <c r="G521" s="222"/>
      <c r="H521" s="222"/>
      <c r="I521" s="222"/>
      <c r="J521" s="125">
        <v>42.73</v>
      </c>
    </row>
    <row r="522" spans="1:10">
      <c r="A522" s="115"/>
      <c r="B522" s="116"/>
      <c r="C522" s="116"/>
      <c r="D522" s="116"/>
      <c r="E522" s="116" t="s">
        <v>1728</v>
      </c>
      <c r="F522" s="117">
        <v>0</v>
      </c>
      <c r="G522" s="116" t="s">
        <v>1729</v>
      </c>
      <c r="H522" s="117">
        <v>20.5</v>
      </c>
      <c r="I522" s="116" t="s">
        <v>1730</v>
      </c>
      <c r="J522" s="118">
        <v>20.496287273162789</v>
      </c>
    </row>
    <row r="523" spans="1:10" ht="15" thickBot="1">
      <c r="A523" s="115"/>
      <c r="B523" s="116"/>
      <c r="C523" s="116"/>
      <c r="D523" s="116"/>
      <c r="E523" s="116" t="s">
        <v>1731</v>
      </c>
      <c r="F523" s="117">
        <v>11.21</v>
      </c>
      <c r="G523" s="116"/>
      <c r="H523" s="276" t="s">
        <v>1732</v>
      </c>
      <c r="I523" s="276"/>
      <c r="J523" s="118">
        <v>53.94</v>
      </c>
    </row>
    <row r="524" spans="1:10" ht="15" thickTop="1">
      <c r="A524" s="119"/>
      <c r="B524" s="95"/>
      <c r="C524" s="95"/>
      <c r="D524" s="95"/>
      <c r="E524" s="95"/>
      <c r="F524" s="95"/>
      <c r="G524" s="95"/>
      <c r="H524" s="95"/>
      <c r="I524" s="95"/>
      <c r="J524" s="120"/>
    </row>
    <row r="525" spans="1:10" ht="15">
      <c r="A525" s="121" t="s">
        <v>140</v>
      </c>
      <c r="B525" s="83" t="s">
        <v>1</v>
      </c>
      <c r="C525" s="82" t="s">
        <v>2</v>
      </c>
      <c r="D525" s="82" t="s">
        <v>3</v>
      </c>
      <c r="E525" s="281" t="s">
        <v>1722</v>
      </c>
      <c r="F525" s="281"/>
      <c r="G525" s="84" t="s">
        <v>4</v>
      </c>
      <c r="H525" s="83" t="s">
        <v>5</v>
      </c>
      <c r="I525" s="83" t="s">
        <v>6</v>
      </c>
      <c r="J525" s="122" t="s">
        <v>8</v>
      </c>
    </row>
    <row r="526" spans="1:10" ht="25.5">
      <c r="A526" s="111" t="s">
        <v>1723</v>
      </c>
      <c r="B526" s="86" t="s">
        <v>141</v>
      </c>
      <c r="C526" s="85" t="s">
        <v>44</v>
      </c>
      <c r="D526" s="85" t="s">
        <v>142</v>
      </c>
      <c r="E526" s="284" t="s">
        <v>1761</v>
      </c>
      <c r="F526" s="284"/>
      <c r="G526" s="87" t="s">
        <v>93</v>
      </c>
      <c r="H526" s="88">
        <v>1</v>
      </c>
      <c r="I526" s="89">
        <v>390.67</v>
      </c>
      <c r="J526" s="112">
        <v>390.67</v>
      </c>
    </row>
    <row r="527" spans="1:10">
      <c r="A527" s="221"/>
      <c r="B527" s="222"/>
      <c r="C527" s="222"/>
      <c r="D527" s="222"/>
      <c r="E527" s="222"/>
      <c r="F527" s="222" t="s">
        <v>1762</v>
      </c>
      <c r="G527" s="222"/>
      <c r="H527" s="222"/>
      <c r="I527" s="222"/>
      <c r="J527" s="125">
        <v>0</v>
      </c>
    </row>
    <row r="528" spans="1:10">
      <c r="A528" s="221"/>
      <c r="B528" s="222"/>
      <c r="C528" s="222"/>
      <c r="D528" s="222"/>
      <c r="E528" s="222"/>
      <c r="F528" s="222" t="s">
        <v>1763</v>
      </c>
      <c r="G528" s="222"/>
      <c r="H528" s="222"/>
      <c r="I528" s="222"/>
      <c r="J528" s="125">
        <v>1</v>
      </c>
    </row>
    <row r="529" spans="1:10">
      <c r="A529" s="221"/>
      <c r="B529" s="222"/>
      <c r="C529" s="222"/>
      <c r="D529" s="222"/>
      <c r="E529" s="222"/>
      <c r="F529" s="222" t="s">
        <v>1764</v>
      </c>
      <c r="G529" s="222"/>
      <c r="H529" s="222"/>
      <c r="I529" s="222"/>
      <c r="J529" s="125">
        <v>0</v>
      </c>
    </row>
    <row r="530" spans="1:10" ht="15">
      <c r="A530" s="279" t="s">
        <v>1765</v>
      </c>
      <c r="B530" s="280" t="s">
        <v>1</v>
      </c>
      <c r="C530" s="281" t="s">
        <v>2</v>
      </c>
      <c r="D530" s="281" t="s">
        <v>1727</v>
      </c>
      <c r="E530" s="280" t="s">
        <v>1766</v>
      </c>
      <c r="F530" s="83" t="s">
        <v>1767</v>
      </c>
      <c r="G530" s="83" t="s">
        <v>1768</v>
      </c>
      <c r="H530" s="83"/>
      <c r="I530" s="83"/>
      <c r="J530" s="122" t="s">
        <v>1769</v>
      </c>
    </row>
    <row r="531" spans="1:10" ht="25.5">
      <c r="A531" s="123" t="s">
        <v>1723</v>
      </c>
      <c r="B531" s="97" t="s">
        <v>2097</v>
      </c>
      <c r="C531" s="96" t="s">
        <v>44</v>
      </c>
      <c r="D531" s="96" t="s">
        <v>2098</v>
      </c>
      <c r="E531" s="99">
        <v>1.05</v>
      </c>
      <c r="F531" s="98" t="s">
        <v>93</v>
      </c>
      <c r="G531" s="282" t="s">
        <v>2099</v>
      </c>
      <c r="H531" s="282"/>
      <c r="I531" s="283"/>
      <c r="J531" s="126" t="s">
        <v>2242</v>
      </c>
    </row>
    <row r="532" spans="1:10" ht="25.5">
      <c r="A532" s="123" t="s">
        <v>1723</v>
      </c>
      <c r="B532" s="97" t="s">
        <v>2243</v>
      </c>
      <c r="C532" s="96" t="s">
        <v>44</v>
      </c>
      <c r="D532" s="96" t="s">
        <v>2244</v>
      </c>
      <c r="E532" s="99">
        <v>1</v>
      </c>
      <c r="F532" s="98" t="s">
        <v>93</v>
      </c>
      <c r="G532" s="282" t="s">
        <v>2245</v>
      </c>
      <c r="H532" s="282"/>
      <c r="I532" s="283"/>
      <c r="J532" s="126" t="s">
        <v>2245</v>
      </c>
    </row>
    <row r="533" spans="1:10" ht="25.5">
      <c r="A533" s="123" t="s">
        <v>1723</v>
      </c>
      <c r="B533" s="97" t="s">
        <v>2225</v>
      </c>
      <c r="C533" s="96" t="s">
        <v>44</v>
      </c>
      <c r="D533" s="96" t="s">
        <v>2226</v>
      </c>
      <c r="E533" s="99">
        <v>1</v>
      </c>
      <c r="F533" s="98" t="s">
        <v>93</v>
      </c>
      <c r="G533" s="282" t="s">
        <v>2227</v>
      </c>
      <c r="H533" s="282"/>
      <c r="I533" s="283"/>
      <c r="J533" s="126" t="s">
        <v>2227</v>
      </c>
    </row>
    <row r="534" spans="1:10">
      <c r="A534" s="221"/>
      <c r="B534" s="222"/>
      <c r="C534" s="222"/>
      <c r="D534" s="222"/>
      <c r="E534" s="222"/>
      <c r="F534" s="222" t="s">
        <v>1774</v>
      </c>
      <c r="G534" s="222"/>
      <c r="H534" s="222"/>
      <c r="I534" s="222"/>
      <c r="J534" s="125">
        <v>390.66950000000003</v>
      </c>
    </row>
    <row r="535" spans="1:10">
      <c r="A535" s="115"/>
      <c r="B535" s="116"/>
      <c r="C535" s="116"/>
      <c r="D535" s="116"/>
      <c r="E535" s="116" t="s">
        <v>1728</v>
      </c>
      <c r="F535" s="117">
        <v>0</v>
      </c>
      <c r="G535" s="116" t="s">
        <v>1729</v>
      </c>
      <c r="H535" s="117">
        <v>109.74</v>
      </c>
      <c r="I535" s="116" t="s">
        <v>1730</v>
      </c>
      <c r="J535" s="118">
        <v>109.742987537742</v>
      </c>
    </row>
    <row r="536" spans="1:10" ht="15" thickBot="1">
      <c r="A536" s="115"/>
      <c r="B536" s="116"/>
      <c r="C536" s="116"/>
      <c r="D536" s="116"/>
      <c r="E536" s="116" t="s">
        <v>1731</v>
      </c>
      <c r="F536" s="117">
        <v>102.51</v>
      </c>
      <c r="G536" s="116"/>
      <c r="H536" s="276" t="s">
        <v>1732</v>
      </c>
      <c r="I536" s="276"/>
      <c r="J536" s="118">
        <v>493.18</v>
      </c>
    </row>
    <row r="537" spans="1:10" ht="15" thickTop="1">
      <c r="A537" s="119"/>
      <c r="B537" s="95"/>
      <c r="C537" s="95"/>
      <c r="D537" s="95"/>
      <c r="E537" s="95"/>
      <c r="F537" s="95"/>
      <c r="G537" s="95"/>
      <c r="H537" s="95"/>
      <c r="I537" s="95"/>
      <c r="J537" s="120"/>
    </row>
    <row r="538" spans="1:10" ht="15">
      <c r="A538" s="121" t="s">
        <v>143</v>
      </c>
      <c r="B538" s="83" t="s">
        <v>1</v>
      </c>
      <c r="C538" s="82" t="s">
        <v>2</v>
      </c>
      <c r="D538" s="82" t="s">
        <v>3</v>
      </c>
      <c r="E538" s="281" t="s">
        <v>1722</v>
      </c>
      <c r="F538" s="281"/>
      <c r="G538" s="84" t="s">
        <v>4</v>
      </c>
      <c r="H538" s="83" t="s">
        <v>5</v>
      </c>
      <c r="I538" s="83" t="s">
        <v>6</v>
      </c>
      <c r="J538" s="122" t="s">
        <v>8</v>
      </c>
    </row>
    <row r="539" spans="1:10">
      <c r="A539" s="111" t="s">
        <v>1723</v>
      </c>
      <c r="B539" s="86" t="s">
        <v>144</v>
      </c>
      <c r="C539" s="85" t="s">
        <v>44</v>
      </c>
      <c r="D539" s="85" t="s">
        <v>145</v>
      </c>
      <c r="E539" s="284" t="s">
        <v>1761</v>
      </c>
      <c r="F539" s="284"/>
      <c r="G539" s="87" t="s">
        <v>71</v>
      </c>
      <c r="H539" s="88">
        <v>1</v>
      </c>
      <c r="I539" s="89">
        <v>19.93</v>
      </c>
      <c r="J539" s="112">
        <v>19.93</v>
      </c>
    </row>
    <row r="540" spans="1:10">
      <c r="A540" s="221"/>
      <c r="B540" s="222"/>
      <c r="C540" s="222"/>
      <c r="D540" s="222"/>
      <c r="E540" s="222"/>
      <c r="F540" s="222" t="s">
        <v>1762</v>
      </c>
      <c r="G540" s="222"/>
      <c r="H540" s="222"/>
      <c r="I540" s="222"/>
      <c r="J540" s="125">
        <v>0</v>
      </c>
    </row>
    <row r="541" spans="1:10">
      <c r="A541" s="221"/>
      <c r="B541" s="222"/>
      <c r="C541" s="222"/>
      <c r="D541" s="222"/>
      <c r="E541" s="222"/>
      <c r="F541" s="222" t="s">
        <v>1763</v>
      </c>
      <c r="G541" s="222"/>
      <c r="H541" s="222"/>
      <c r="I541" s="222"/>
      <c r="J541" s="125">
        <v>1</v>
      </c>
    </row>
    <row r="542" spans="1:10">
      <c r="A542" s="221"/>
      <c r="B542" s="222"/>
      <c r="C542" s="222"/>
      <c r="D542" s="222"/>
      <c r="E542" s="222"/>
      <c r="F542" s="222" t="s">
        <v>1764</v>
      </c>
      <c r="G542" s="222"/>
      <c r="H542" s="222"/>
      <c r="I542" s="222"/>
      <c r="J542" s="125">
        <v>0</v>
      </c>
    </row>
    <row r="543" spans="1:10" ht="15">
      <c r="A543" s="279" t="s">
        <v>1784</v>
      </c>
      <c r="B543" s="280" t="s">
        <v>1</v>
      </c>
      <c r="C543" s="281" t="s">
        <v>2</v>
      </c>
      <c r="D543" s="281" t="s">
        <v>1785</v>
      </c>
      <c r="E543" s="280" t="s">
        <v>1766</v>
      </c>
      <c r="F543" s="83" t="s">
        <v>1767</v>
      </c>
      <c r="G543" s="83" t="s">
        <v>1768</v>
      </c>
      <c r="H543" s="83"/>
      <c r="I543" s="83"/>
      <c r="J543" s="122" t="s">
        <v>1769</v>
      </c>
    </row>
    <row r="544" spans="1:10" ht="25.5">
      <c r="A544" s="113" t="s">
        <v>1725</v>
      </c>
      <c r="B544" s="91" t="s">
        <v>2246</v>
      </c>
      <c r="C544" s="90" t="s">
        <v>44</v>
      </c>
      <c r="D544" s="90" t="s">
        <v>2247</v>
      </c>
      <c r="E544" s="93">
        <v>0.8</v>
      </c>
      <c r="F544" s="92" t="s">
        <v>2248</v>
      </c>
      <c r="G544" s="277" t="s">
        <v>2249</v>
      </c>
      <c r="H544" s="277"/>
      <c r="I544" s="278"/>
      <c r="J544" s="127" t="s">
        <v>2250</v>
      </c>
    </row>
    <row r="545" spans="1:10">
      <c r="A545" s="221"/>
      <c r="B545" s="222"/>
      <c r="C545" s="222"/>
      <c r="D545" s="222"/>
      <c r="E545" s="222"/>
      <c r="F545" s="222" t="s">
        <v>1938</v>
      </c>
      <c r="G545" s="222"/>
      <c r="H545" s="222"/>
      <c r="I545" s="222"/>
      <c r="J545" s="125">
        <v>9.4160000000000004</v>
      </c>
    </row>
    <row r="546" spans="1:10" ht="15">
      <c r="A546" s="279" t="s">
        <v>1765</v>
      </c>
      <c r="B546" s="280" t="s">
        <v>1</v>
      </c>
      <c r="C546" s="281" t="s">
        <v>2</v>
      </c>
      <c r="D546" s="281" t="s">
        <v>1727</v>
      </c>
      <c r="E546" s="280" t="s">
        <v>1766</v>
      </c>
      <c r="F546" s="83" t="s">
        <v>1767</v>
      </c>
      <c r="G546" s="83" t="s">
        <v>1768</v>
      </c>
      <c r="H546" s="83"/>
      <c r="I546" s="83"/>
      <c r="J546" s="122" t="s">
        <v>1769</v>
      </c>
    </row>
    <row r="547" spans="1:10">
      <c r="A547" s="123" t="s">
        <v>1723</v>
      </c>
      <c r="B547" s="97" t="s">
        <v>2251</v>
      </c>
      <c r="C547" s="96" t="s">
        <v>44</v>
      </c>
      <c r="D547" s="96" t="s">
        <v>2252</v>
      </c>
      <c r="E547" s="99">
        <v>0.2</v>
      </c>
      <c r="F547" s="98" t="s">
        <v>1950</v>
      </c>
      <c r="G547" s="282" t="s">
        <v>1959</v>
      </c>
      <c r="H547" s="282"/>
      <c r="I547" s="283"/>
      <c r="J547" s="126" t="s">
        <v>2253</v>
      </c>
    </row>
    <row r="548" spans="1:10">
      <c r="A548" s="123" t="s">
        <v>1723</v>
      </c>
      <c r="B548" s="97" t="s">
        <v>2254</v>
      </c>
      <c r="C548" s="96" t="s">
        <v>44</v>
      </c>
      <c r="D548" s="96" t="s">
        <v>2255</v>
      </c>
      <c r="E548" s="99">
        <v>0.4</v>
      </c>
      <c r="F548" s="98" t="s">
        <v>1950</v>
      </c>
      <c r="G548" s="282" t="s">
        <v>1951</v>
      </c>
      <c r="H548" s="282"/>
      <c r="I548" s="283"/>
      <c r="J548" s="126" t="s">
        <v>2256</v>
      </c>
    </row>
    <row r="549" spans="1:10">
      <c r="A549" s="221"/>
      <c r="B549" s="222"/>
      <c r="C549" s="222"/>
      <c r="D549" s="222"/>
      <c r="E549" s="222"/>
      <c r="F549" s="222" t="s">
        <v>1774</v>
      </c>
      <c r="G549" s="222"/>
      <c r="H549" s="222"/>
      <c r="I549" s="222"/>
      <c r="J549" s="125">
        <v>10.51</v>
      </c>
    </row>
    <row r="550" spans="1:10">
      <c r="A550" s="115"/>
      <c r="B550" s="116"/>
      <c r="C550" s="116"/>
      <c r="D550" s="116"/>
      <c r="E550" s="116" t="s">
        <v>1728</v>
      </c>
      <c r="F550" s="117">
        <v>0</v>
      </c>
      <c r="G550" s="116" t="s">
        <v>1729</v>
      </c>
      <c r="H550" s="117">
        <v>7.97</v>
      </c>
      <c r="I550" s="116" t="s">
        <v>1730</v>
      </c>
      <c r="J550" s="118">
        <v>7.97</v>
      </c>
    </row>
    <row r="551" spans="1:10" ht="15" thickBot="1">
      <c r="A551" s="115"/>
      <c r="B551" s="116"/>
      <c r="C551" s="116"/>
      <c r="D551" s="116"/>
      <c r="E551" s="116" t="s">
        <v>1731</v>
      </c>
      <c r="F551" s="117">
        <v>5.22</v>
      </c>
      <c r="G551" s="116"/>
      <c r="H551" s="276" t="s">
        <v>1732</v>
      </c>
      <c r="I551" s="276"/>
      <c r="J551" s="118">
        <v>25.15</v>
      </c>
    </row>
    <row r="552" spans="1:10" ht="15" thickTop="1">
      <c r="A552" s="119"/>
      <c r="B552" s="95"/>
      <c r="C552" s="95"/>
      <c r="D552" s="95"/>
      <c r="E552" s="95"/>
      <c r="F552" s="95"/>
      <c r="G552" s="95"/>
      <c r="H552" s="95"/>
      <c r="I552" s="95"/>
      <c r="J552" s="120"/>
    </row>
    <row r="553" spans="1:10" ht="15">
      <c r="A553" s="121" t="s">
        <v>146</v>
      </c>
      <c r="B553" s="83" t="s">
        <v>1</v>
      </c>
      <c r="C553" s="82" t="s">
        <v>2</v>
      </c>
      <c r="D553" s="82" t="s">
        <v>3</v>
      </c>
      <c r="E553" s="281" t="s">
        <v>1722</v>
      </c>
      <c r="F553" s="281"/>
      <c r="G553" s="84" t="s">
        <v>4</v>
      </c>
      <c r="H553" s="83" t="s">
        <v>5</v>
      </c>
      <c r="I553" s="83" t="s">
        <v>6</v>
      </c>
      <c r="J553" s="122" t="s">
        <v>8</v>
      </c>
    </row>
    <row r="554" spans="1:10" ht="38.25">
      <c r="A554" s="111" t="s">
        <v>1723</v>
      </c>
      <c r="B554" s="86" t="s">
        <v>123</v>
      </c>
      <c r="C554" s="85" t="s">
        <v>44</v>
      </c>
      <c r="D554" s="85" t="s">
        <v>124</v>
      </c>
      <c r="E554" s="284" t="s">
        <v>1761</v>
      </c>
      <c r="F554" s="284"/>
      <c r="G554" s="87" t="s">
        <v>93</v>
      </c>
      <c r="H554" s="88">
        <v>1</v>
      </c>
      <c r="I554" s="89">
        <v>487.83</v>
      </c>
      <c r="J554" s="112">
        <v>487.83</v>
      </c>
    </row>
    <row r="555" spans="1:10">
      <c r="A555" s="221"/>
      <c r="B555" s="222"/>
      <c r="C555" s="222"/>
      <c r="D555" s="222"/>
      <c r="E555" s="222"/>
      <c r="F555" s="222" t="s">
        <v>1762</v>
      </c>
      <c r="G555" s="222"/>
      <c r="H555" s="222"/>
      <c r="I555" s="222"/>
      <c r="J555" s="125">
        <v>0</v>
      </c>
    </row>
    <row r="556" spans="1:10">
      <c r="A556" s="221"/>
      <c r="B556" s="222"/>
      <c r="C556" s="222"/>
      <c r="D556" s="222"/>
      <c r="E556" s="222"/>
      <c r="F556" s="222" t="s">
        <v>1763</v>
      </c>
      <c r="G556" s="222"/>
      <c r="H556" s="222"/>
      <c r="I556" s="222"/>
      <c r="J556" s="125">
        <v>1</v>
      </c>
    </row>
    <row r="557" spans="1:10">
      <c r="A557" s="221"/>
      <c r="B557" s="222"/>
      <c r="C557" s="222"/>
      <c r="D557" s="222"/>
      <c r="E557" s="222"/>
      <c r="F557" s="222" t="s">
        <v>1764</v>
      </c>
      <c r="G557" s="222"/>
      <c r="H557" s="222"/>
      <c r="I557" s="222"/>
      <c r="J557" s="125">
        <v>0</v>
      </c>
    </row>
    <row r="558" spans="1:10" ht="15">
      <c r="A558" s="279" t="s">
        <v>1784</v>
      </c>
      <c r="B558" s="280" t="s">
        <v>1</v>
      </c>
      <c r="C558" s="281" t="s">
        <v>2</v>
      </c>
      <c r="D558" s="281" t="s">
        <v>1785</v>
      </c>
      <c r="E558" s="280" t="s">
        <v>1766</v>
      </c>
      <c r="F558" s="83" t="s">
        <v>1767</v>
      </c>
      <c r="G558" s="83" t="s">
        <v>1768</v>
      </c>
      <c r="H558" s="83"/>
      <c r="I558" s="83"/>
      <c r="J558" s="122" t="s">
        <v>1769</v>
      </c>
    </row>
    <row r="559" spans="1:10">
      <c r="A559" s="113" t="s">
        <v>1725</v>
      </c>
      <c r="B559" s="91" t="s">
        <v>2218</v>
      </c>
      <c r="C559" s="90" t="s">
        <v>44</v>
      </c>
      <c r="D559" s="90" t="s">
        <v>2219</v>
      </c>
      <c r="E559" s="93">
        <v>1</v>
      </c>
      <c r="F559" s="92" t="s">
        <v>93</v>
      </c>
      <c r="G559" s="277" t="s">
        <v>2220</v>
      </c>
      <c r="H559" s="277"/>
      <c r="I559" s="278"/>
      <c r="J559" s="127" t="s">
        <v>2220</v>
      </c>
    </row>
    <row r="560" spans="1:10" ht="25.5">
      <c r="A560" s="113" t="s">
        <v>1725</v>
      </c>
      <c r="B560" s="91" t="s">
        <v>2221</v>
      </c>
      <c r="C560" s="90" t="s">
        <v>44</v>
      </c>
      <c r="D560" s="90" t="s">
        <v>2222</v>
      </c>
      <c r="E560" s="93">
        <v>1.05</v>
      </c>
      <c r="F560" s="92" t="s">
        <v>93</v>
      </c>
      <c r="G560" s="277" t="s">
        <v>2223</v>
      </c>
      <c r="H560" s="277"/>
      <c r="I560" s="278"/>
      <c r="J560" s="127" t="s">
        <v>2224</v>
      </c>
    </row>
    <row r="561" spans="1:10">
      <c r="A561" s="221"/>
      <c r="B561" s="222"/>
      <c r="C561" s="222"/>
      <c r="D561" s="222"/>
      <c r="E561" s="222"/>
      <c r="F561" s="222" t="s">
        <v>1938</v>
      </c>
      <c r="G561" s="222"/>
      <c r="H561" s="222"/>
      <c r="I561" s="222"/>
      <c r="J561" s="125">
        <v>467.97300000000001</v>
      </c>
    </row>
    <row r="562" spans="1:10" ht="15">
      <c r="A562" s="279" t="s">
        <v>1765</v>
      </c>
      <c r="B562" s="280" t="s">
        <v>1</v>
      </c>
      <c r="C562" s="281" t="s">
        <v>2</v>
      </c>
      <c r="D562" s="281" t="s">
        <v>1727</v>
      </c>
      <c r="E562" s="280" t="s">
        <v>1766</v>
      </c>
      <c r="F562" s="83" t="s">
        <v>1767</v>
      </c>
      <c r="G562" s="83" t="s">
        <v>1768</v>
      </c>
      <c r="H562" s="83"/>
      <c r="I562" s="83"/>
      <c r="J562" s="122" t="s">
        <v>1769</v>
      </c>
    </row>
    <row r="563" spans="1:10" ht="25.5">
      <c r="A563" s="123" t="s">
        <v>1723</v>
      </c>
      <c r="B563" s="97" t="s">
        <v>2225</v>
      </c>
      <c r="C563" s="96" t="s">
        <v>44</v>
      </c>
      <c r="D563" s="96" t="s">
        <v>2226</v>
      </c>
      <c r="E563" s="99">
        <v>1</v>
      </c>
      <c r="F563" s="98" t="s">
        <v>93</v>
      </c>
      <c r="G563" s="282" t="s">
        <v>2227</v>
      </c>
      <c r="H563" s="282"/>
      <c r="I563" s="283"/>
      <c r="J563" s="126" t="s">
        <v>2227</v>
      </c>
    </row>
    <row r="564" spans="1:10">
      <c r="A564" s="221"/>
      <c r="B564" s="222"/>
      <c r="C564" s="222"/>
      <c r="D564" s="222"/>
      <c r="E564" s="222"/>
      <c r="F564" s="222" t="s">
        <v>1774</v>
      </c>
      <c r="G564" s="222"/>
      <c r="H564" s="222"/>
      <c r="I564" s="222"/>
      <c r="J564" s="125">
        <v>19.86</v>
      </c>
    </row>
    <row r="565" spans="1:10">
      <c r="A565" s="115"/>
      <c r="B565" s="116"/>
      <c r="C565" s="116"/>
      <c r="D565" s="116"/>
      <c r="E565" s="116" t="s">
        <v>1728</v>
      </c>
      <c r="F565" s="117">
        <v>0</v>
      </c>
      <c r="G565" s="116" t="s">
        <v>1729</v>
      </c>
      <c r="H565" s="117">
        <v>14.75</v>
      </c>
      <c r="I565" s="116" t="s">
        <v>1730</v>
      </c>
      <c r="J565" s="118">
        <v>14.753342324349999</v>
      </c>
    </row>
    <row r="566" spans="1:10" ht="15" thickBot="1">
      <c r="A566" s="115"/>
      <c r="B566" s="116"/>
      <c r="C566" s="116"/>
      <c r="D566" s="116"/>
      <c r="E566" s="116" t="s">
        <v>1731</v>
      </c>
      <c r="F566" s="117">
        <v>128</v>
      </c>
      <c r="G566" s="116"/>
      <c r="H566" s="276" t="s">
        <v>1732</v>
      </c>
      <c r="I566" s="276"/>
      <c r="J566" s="118">
        <v>615.83000000000004</v>
      </c>
    </row>
    <row r="567" spans="1:10" ht="15" thickTop="1">
      <c r="A567" s="119"/>
      <c r="B567" s="95"/>
      <c r="C567" s="95"/>
      <c r="D567" s="95"/>
      <c r="E567" s="95"/>
      <c r="F567" s="95"/>
      <c r="G567" s="95"/>
      <c r="H567" s="95"/>
      <c r="I567" s="95"/>
      <c r="J567" s="120"/>
    </row>
    <row r="568" spans="1:10" ht="15">
      <c r="A568" s="121" t="s">
        <v>147</v>
      </c>
      <c r="B568" s="83" t="s">
        <v>1</v>
      </c>
      <c r="C568" s="82" t="s">
        <v>2</v>
      </c>
      <c r="D568" s="82" t="s">
        <v>3</v>
      </c>
      <c r="E568" s="281" t="s">
        <v>1722</v>
      </c>
      <c r="F568" s="281"/>
      <c r="G568" s="84" t="s">
        <v>4</v>
      </c>
      <c r="H568" s="83" t="s">
        <v>5</v>
      </c>
      <c r="I568" s="83" t="s">
        <v>6</v>
      </c>
      <c r="J568" s="122" t="s">
        <v>8</v>
      </c>
    </row>
    <row r="569" spans="1:10" ht="25.5">
      <c r="A569" s="111" t="s">
        <v>1723</v>
      </c>
      <c r="B569" s="86" t="s">
        <v>148</v>
      </c>
      <c r="C569" s="85" t="s">
        <v>44</v>
      </c>
      <c r="D569" s="85" t="s">
        <v>149</v>
      </c>
      <c r="E569" s="284" t="s">
        <v>1761</v>
      </c>
      <c r="F569" s="284"/>
      <c r="G569" s="87" t="s">
        <v>93</v>
      </c>
      <c r="H569" s="88">
        <v>1</v>
      </c>
      <c r="I569" s="89">
        <v>30.95</v>
      </c>
      <c r="J569" s="112">
        <v>30.95</v>
      </c>
    </row>
    <row r="570" spans="1:10" ht="15">
      <c r="A570" s="279" t="s">
        <v>1775</v>
      </c>
      <c r="B570" s="280" t="s">
        <v>1</v>
      </c>
      <c r="C570" s="281" t="s">
        <v>2</v>
      </c>
      <c r="D570" s="281" t="s">
        <v>1776</v>
      </c>
      <c r="E570" s="280" t="s">
        <v>1766</v>
      </c>
      <c r="F570" s="285" t="s">
        <v>1777</v>
      </c>
      <c r="G570" s="280"/>
      <c r="H570" s="285" t="s">
        <v>1769</v>
      </c>
      <c r="I570" s="280"/>
      <c r="J570" s="286" t="s">
        <v>1778</v>
      </c>
    </row>
    <row r="571" spans="1:10" ht="15">
      <c r="A571" s="287"/>
      <c r="B571" s="280"/>
      <c r="C571" s="280"/>
      <c r="D571" s="280"/>
      <c r="E571" s="280"/>
      <c r="F571" s="83" t="s">
        <v>1779</v>
      </c>
      <c r="G571" s="83" t="s">
        <v>1780</v>
      </c>
      <c r="H571" s="83" t="s">
        <v>1779</v>
      </c>
      <c r="I571" s="83" t="s">
        <v>1780</v>
      </c>
      <c r="J571" s="286"/>
    </row>
    <row r="572" spans="1:10" ht="63.75">
      <c r="A572" s="113" t="s">
        <v>1725</v>
      </c>
      <c r="B572" s="91" t="s">
        <v>2229</v>
      </c>
      <c r="C572" s="90" t="s">
        <v>44</v>
      </c>
      <c r="D572" s="90" t="s">
        <v>2230</v>
      </c>
      <c r="E572" s="93">
        <v>1</v>
      </c>
      <c r="F572" s="94">
        <v>1</v>
      </c>
      <c r="G572" s="94">
        <v>0</v>
      </c>
      <c r="H572" s="102">
        <v>6.13</v>
      </c>
      <c r="I572" s="102">
        <v>0.2</v>
      </c>
      <c r="J572" s="127">
        <v>6.13</v>
      </c>
    </row>
    <row r="573" spans="1:10">
      <c r="A573" s="221"/>
      <c r="B573" s="222"/>
      <c r="C573" s="222"/>
      <c r="D573" s="222"/>
      <c r="E573" s="222"/>
      <c r="F573" s="222" t="s">
        <v>1783</v>
      </c>
      <c r="G573" s="222"/>
      <c r="H573" s="222"/>
      <c r="I573" s="222"/>
      <c r="J573" s="125">
        <v>6.13</v>
      </c>
    </row>
    <row r="574" spans="1:10">
      <c r="A574" s="221"/>
      <c r="B574" s="222"/>
      <c r="C574" s="222"/>
      <c r="D574" s="222"/>
      <c r="E574" s="222"/>
      <c r="F574" s="222" t="s">
        <v>1762</v>
      </c>
      <c r="G574" s="222"/>
      <c r="H574" s="222"/>
      <c r="I574" s="222"/>
      <c r="J574" s="125">
        <v>6.13</v>
      </c>
    </row>
    <row r="575" spans="1:10">
      <c r="A575" s="221"/>
      <c r="B575" s="222"/>
      <c r="C575" s="222"/>
      <c r="D575" s="222"/>
      <c r="E575" s="222"/>
      <c r="F575" s="222" t="s">
        <v>1763</v>
      </c>
      <c r="G575" s="222"/>
      <c r="H575" s="222"/>
      <c r="I575" s="222"/>
      <c r="J575" s="125">
        <v>0.65449999999999997</v>
      </c>
    </row>
    <row r="576" spans="1:10">
      <c r="A576" s="221"/>
      <c r="B576" s="222"/>
      <c r="C576" s="222"/>
      <c r="D576" s="222"/>
      <c r="E576" s="222"/>
      <c r="F576" s="222" t="s">
        <v>1764</v>
      </c>
      <c r="G576" s="222"/>
      <c r="H576" s="222"/>
      <c r="I576" s="222"/>
      <c r="J576" s="125">
        <v>9.3658999999999999</v>
      </c>
    </row>
    <row r="577" spans="1:10" ht="15">
      <c r="A577" s="279" t="s">
        <v>1765</v>
      </c>
      <c r="B577" s="280" t="s">
        <v>1</v>
      </c>
      <c r="C577" s="281" t="s">
        <v>2</v>
      </c>
      <c r="D577" s="281" t="s">
        <v>1727</v>
      </c>
      <c r="E577" s="280" t="s">
        <v>1766</v>
      </c>
      <c r="F577" s="83" t="s">
        <v>1767</v>
      </c>
      <c r="G577" s="83" t="s">
        <v>1768</v>
      </c>
      <c r="H577" s="83"/>
      <c r="I577" s="83"/>
      <c r="J577" s="122" t="s">
        <v>1769</v>
      </c>
    </row>
    <row r="578" spans="1:10">
      <c r="A578" s="123" t="s">
        <v>1723</v>
      </c>
      <c r="B578" s="97" t="s">
        <v>1957</v>
      </c>
      <c r="C578" s="96" t="s">
        <v>44</v>
      </c>
      <c r="D578" s="96" t="s">
        <v>1958</v>
      </c>
      <c r="E578" s="99">
        <v>1.5276505</v>
      </c>
      <c r="F578" s="98" t="s">
        <v>1950</v>
      </c>
      <c r="G578" s="282" t="s">
        <v>1959</v>
      </c>
      <c r="H578" s="282"/>
      <c r="I578" s="283"/>
      <c r="J578" s="126" t="s">
        <v>2257</v>
      </c>
    </row>
    <row r="579" spans="1:10">
      <c r="A579" s="221"/>
      <c r="B579" s="222"/>
      <c r="C579" s="222"/>
      <c r="D579" s="222"/>
      <c r="E579" s="222"/>
      <c r="F579" s="222" t="s">
        <v>1774</v>
      </c>
      <c r="G579" s="222"/>
      <c r="H579" s="222"/>
      <c r="I579" s="222"/>
      <c r="J579" s="125">
        <v>21.585699999999999</v>
      </c>
    </row>
    <row r="580" spans="1:10">
      <c r="A580" s="115"/>
      <c r="B580" s="116"/>
      <c r="C580" s="116"/>
      <c r="D580" s="116"/>
      <c r="E580" s="116" t="s">
        <v>1728</v>
      </c>
      <c r="F580" s="117">
        <v>0</v>
      </c>
      <c r="G580" s="116" t="s">
        <v>1729</v>
      </c>
      <c r="H580" s="117">
        <v>15.21</v>
      </c>
      <c r="I580" s="116" t="s">
        <v>1730</v>
      </c>
      <c r="J580" s="118">
        <v>15.211427088700001</v>
      </c>
    </row>
    <row r="581" spans="1:10" ht="15" thickBot="1">
      <c r="A581" s="115"/>
      <c r="B581" s="116"/>
      <c r="C581" s="116"/>
      <c r="D581" s="116"/>
      <c r="E581" s="116" t="s">
        <v>1731</v>
      </c>
      <c r="F581" s="117">
        <v>8.1199999999999992</v>
      </c>
      <c r="G581" s="116"/>
      <c r="H581" s="276" t="s">
        <v>1732</v>
      </c>
      <c r="I581" s="276"/>
      <c r="J581" s="118">
        <v>39.07</v>
      </c>
    </row>
    <row r="582" spans="1:10" ht="15" thickTop="1">
      <c r="A582" s="119"/>
      <c r="B582" s="95"/>
      <c r="C582" s="95"/>
      <c r="D582" s="95"/>
      <c r="E582" s="95"/>
      <c r="F582" s="95"/>
      <c r="G582" s="95"/>
      <c r="H582" s="95"/>
      <c r="I582" s="95"/>
      <c r="J582" s="120"/>
    </row>
    <row r="583" spans="1:10" ht="15">
      <c r="A583" s="121" t="s">
        <v>150</v>
      </c>
      <c r="B583" s="83" t="s">
        <v>1</v>
      </c>
      <c r="C583" s="82" t="s">
        <v>2</v>
      </c>
      <c r="D583" s="82" t="s">
        <v>3</v>
      </c>
      <c r="E583" s="281" t="s">
        <v>1722</v>
      </c>
      <c r="F583" s="281"/>
      <c r="G583" s="84" t="s">
        <v>4</v>
      </c>
      <c r="H583" s="83" t="s">
        <v>5</v>
      </c>
      <c r="I583" s="83" t="s">
        <v>6</v>
      </c>
      <c r="J583" s="122" t="s">
        <v>8</v>
      </c>
    </row>
    <row r="584" spans="1:10" ht="25.5">
      <c r="A584" s="111" t="s">
        <v>1723</v>
      </c>
      <c r="B584" s="86" t="s">
        <v>100</v>
      </c>
      <c r="C584" s="85" t="s">
        <v>44</v>
      </c>
      <c r="D584" s="85" t="s">
        <v>101</v>
      </c>
      <c r="E584" s="284" t="s">
        <v>1761</v>
      </c>
      <c r="F584" s="284"/>
      <c r="G584" s="87" t="s">
        <v>93</v>
      </c>
      <c r="H584" s="88">
        <v>1</v>
      </c>
      <c r="I584" s="89">
        <v>2.1800000000000002</v>
      </c>
      <c r="J584" s="112">
        <v>2.1800000000000002</v>
      </c>
    </row>
    <row r="585" spans="1:10" ht="15">
      <c r="A585" s="279" t="s">
        <v>1775</v>
      </c>
      <c r="B585" s="280" t="s">
        <v>1</v>
      </c>
      <c r="C585" s="281" t="s">
        <v>2</v>
      </c>
      <c r="D585" s="281" t="s">
        <v>1776</v>
      </c>
      <c r="E585" s="280" t="s">
        <v>1766</v>
      </c>
      <c r="F585" s="285" t="s">
        <v>1777</v>
      </c>
      <c r="G585" s="280"/>
      <c r="H585" s="285" t="s">
        <v>1769</v>
      </c>
      <c r="I585" s="280"/>
      <c r="J585" s="286" t="s">
        <v>1778</v>
      </c>
    </row>
    <row r="586" spans="1:10" ht="15">
      <c r="A586" s="287"/>
      <c r="B586" s="280"/>
      <c r="C586" s="280"/>
      <c r="D586" s="280"/>
      <c r="E586" s="280"/>
      <c r="F586" s="83" t="s">
        <v>1779</v>
      </c>
      <c r="G586" s="83" t="s">
        <v>1780</v>
      </c>
      <c r="H586" s="83" t="s">
        <v>1779</v>
      </c>
      <c r="I586" s="83" t="s">
        <v>1780</v>
      </c>
      <c r="J586" s="286"/>
    </row>
    <row r="587" spans="1:10" ht="51">
      <c r="A587" s="113" t="s">
        <v>1725</v>
      </c>
      <c r="B587" s="91" t="s">
        <v>2150</v>
      </c>
      <c r="C587" s="90" t="s">
        <v>44</v>
      </c>
      <c r="D587" s="90" t="s">
        <v>2151</v>
      </c>
      <c r="E587" s="93">
        <v>1</v>
      </c>
      <c r="F587" s="94">
        <v>1</v>
      </c>
      <c r="G587" s="94">
        <v>0</v>
      </c>
      <c r="H587" s="102">
        <v>152.03</v>
      </c>
      <c r="I587" s="102">
        <v>52.71</v>
      </c>
      <c r="J587" s="127">
        <v>152.03</v>
      </c>
    </row>
    <row r="588" spans="1:10">
      <c r="A588" s="221"/>
      <c r="B588" s="222"/>
      <c r="C588" s="222"/>
      <c r="D588" s="222"/>
      <c r="E588" s="222"/>
      <c r="F588" s="222" t="s">
        <v>1783</v>
      </c>
      <c r="G588" s="222"/>
      <c r="H588" s="222"/>
      <c r="I588" s="222"/>
      <c r="J588" s="125">
        <v>152.03</v>
      </c>
    </row>
    <row r="589" spans="1:10">
      <c r="A589" s="221"/>
      <c r="B589" s="222"/>
      <c r="C589" s="222"/>
      <c r="D589" s="222"/>
      <c r="E589" s="222"/>
      <c r="F589" s="222" t="s">
        <v>1762</v>
      </c>
      <c r="G589" s="222"/>
      <c r="H589" s="222"/>
      <c r="I589" s="222"/>
      <c r="J589" s="125">
        <v>152.03</v>
      </c>
    </row>
    <row r="590" spans="1:10">
      <c r="A590" s="221"/>
      <c r="B590" s="222"/>
      <c r="C590" s="222"/>
      <c r="D590" s="222"/>
      <c r="E590" s="222"/>
      <c r="F590" s="222" t="s">
        <v>1763</v>
      </c>
      <c r="G590" s="222"/>
      <c r="H590" s="222"/>
      <c r="I590" s="222"/>
      <c r="J590" s="125">
        <v>82.79</v>
      </c>
    </row>
    <row r="591" spans="1:10">
      <c r="A591" s="221"/>
      <c r="B591" s="222"/>
      <c r="C591" s="222"/>
      <c r="D591" s="222"/>
      <c r="E591" s="222"/>
      <c r="F591" s="222" t="s">
        <v>1764</v>
      </c>
      <c r="G591" s="222"/>
      <c r="H591" s="222"/>
      <c r="I591" s="222"/>
      <c r="J591" s="125">
        <v>1.8363</v>
      </c>
    </row>
    <row r="592" spans="1:10" ht="15">
      <c r="A592" s="279" t="s">
        <v>1765</v>
      </c>
      <c r="B592" s="280" t="s">
        <v>1</v>
      </c>
      <c r="C592" s="281" t="s">
        <v>2</v>
      </c>
      <c r="D592" s="281" t="s">
        <v>1727</v>
      </c>
      <c r="E592" s="280" t="s">
        <v>1766</v>
      </c>
      <c r="F592" s="83" t="s">
        <v>1767</v>
      </c>
      <c r="G592" s="83" t="s">
        <v>1768</v>
      </c>
      <c r="H592" s="83"/>
      <c r="I592" s="83"/>
      <c r="J592" s="122" t="s">
        <v>1769</v>
      </c>
    </row>
    <row r="593" spans="1:10">
      <c r="A593" s="123" t="s">
        <v>1723</v>
      </c>
      <c r="B593" s="97" t="s">
        <v>1957</v>
      </c>
      <c r="C593" s="96" t="s">
        <v>44</v>
      </c>
      <c r="D593" s="96" t="s">
        <v>1958</v>
      </c>
      <c r="E593" s="99">
        <v>2.4156799999999999E-2</v>
      </c>
      <c r="F593" s="98" t="s">
        <v>1950</v>
      </c>
      <c r="G593" s="282" t="s">
        <v>1959</v>
      </c>
      <c r="H593" s="282"/>
      <c r="I593" s="283"/>
      <c r="J593" s="126" t="s">
        <v>2152</v>
      </c>
    </row>
    <row r="594" spans="1:10">
      <c r="A594" s="221"/>
      <c r="B594" s="222"/>
      <c r="C594" s="222"/>
      <c r="D594" s="222"/>
      <c r="E594" s="222"/>
      <c r="F594" s="222" t="s">
        <v>1774</v>
      </c>
      <c r="G594" s="222"/>
      <c r="H594" s="222"/>
      <c r="I594" s="222"/>
      <c r="J594" s="125">
        <v>0.34129999999999999</v>
      </c>
    </row>
    <row r="595" spans="1:10">
      <c r="A595" s="115"/>
      <c r="B595" s="116"/>
      <c r="C595" s="116"/>
      <c r="D595" s="116"/>
      <c r="E595" s="116" t="s">
        <v>1728</v>
      </c>
      <c r="F595" s="117">
        <v>0</v>
      </c>
      <c r="G595" s="116" t="s">
        <v>1729</v>
      </c>
      <c r="H595" s="117">
        <v>0.24</v>
      </c>
      <c r="I595" s="116" t="s">
        <v>1730</v>
      </c>
      <c r="J595" s="118">
        <v>0.24053892031999999</v>
      </c>
    </row>
    <row r="596" spans="1:10" ht="15" thickBot="1">
      <c r="A596" s="115"/>
      <c r="B596" s="116"/>
      <c r="C596" s="116"/>
      <c r="D596" s="116"/>
      <c r="E596" s="116" t="s">
        <v>1731</v>
      </c>
      <c r="F596" s="117">
        <v>0.56999999999999995</v>
      </c>
      <c r="G596" s="116"/>
      <c r="H596" s="276" t="s">
        <v>1732</v>
      </c>
      <c r="I596" s="276"/>
      <c r="J596" s="118">
        <v>2.75</v>
      </c>
    </row>
    <row r="597" spans="1:10" ht="15" thickTop="1">
      <c r="A597" s="119"/>
      <c r="B597" s="95"/>
      <c r="C597" s="95"/>
      <c r="D597" s="95"/>
      <c r="E597" s="95"/>
      <c r="F597" s="95"/>
      <c r="G597" s="95"/>
      <c r="H597" s="95"/>
      <c r="I597" s="95"/>
      <c r="J597" s="120"/>
    </row>
    <row r="598" spans="1:10" ht="15">
      <c r="A598" s="121" t="s">
        <v>151</v>
      </c>
      <c r="B598" s="83" t="s">
        <v>1</v>
      </c>
      <c r="C598" s="82" t="s">
        <v>2</v>
      </c>
      <c r="D598" s="82" t="s">
        <v>3</v>
      </c>
      <c r="E598" s="281" t="s">
        <v>1722</v>
      </c>
      <c r="F598" s="281"/>
      <c r="G598" s="84" t="s">
        <v>4</v>
      </c>
      <c r="H598" s="83" t="s">
        <v>5</v>
      </c>
      <c r="I598" s="83" t="s">
        <v>6</v>
      </c>
      <c r="J598" s="122" t="s">
        <v>8</v>
      </c>
    </row>
    <row r="599" spans="1:10" ht="38.25">
      <c r="A599" s="111" t="s">
        <v>1723</v>
      </c>
      <c r="B599" s="86" t="s">
        <v>103</v>
      </c>
      <c r="C599" s="85" t="s">
        <v>44</v>
      </c>
      <c r="D599" s="85" t="s">
        <v>104</v>
      </c>
      <c r="E599" s="284" t="s">
        <v>1761</v>
      </c>
      <c r="F599" s="284"/>
      <c r="G599" s="87" t="s">
        <v>105</v>
      </c>
      <c r="H599" s="88">
        <v>1</v>
      </c>
      <c r="I599" s="89">
        <v>1.8</v>
      </c>
      <c r="J599" s="112">
        <v>1.8</v>
      </c>
    </row>
    <row r="600" spans="1:10">
      <c r="A600" s="221"/>
      <c r="B600" s="222"/>
      <c r="C600" s="222"/>
      <c r="D600" s="222"/>
      <c r="E600" s="222"/>
      <c r="F600" s="222" t="s">
        <v>1762</v>
      </c>
      <c r="G600" s="222"/>
      <c r="H600" s="222"/>
      <c r="I600" s="222"/>
      <c r="J600" s="125">
        <v>0</v>
      </c>
    </row>
    <row r="601" spans="1:10">
      <c r="A601" s="221"/>
      <c r="B601" s="222"/>
      <c r="C601" s="222"/>
      <c r="D601" s="222"/>
      <c r="E601" s="222"/>
      <c r="F601" s="222" t="s">
        <v>1763</v>
      </c>
      <c r="G601" s="222"/>
      <c r="H601" s="222"/>
      <c r="I601" s="222"/>
      <c r="J601" s="125">
        <v>1</v>
      </c>
    </row>
    <row r="602" spans="1:10">
      <c r="A602" s="221"/>
      <c r="B602" s="222"/>
      <c r="C602" s="222"/>
      <c r="D602" s="222"/>
      <c r="E602" s="222"/>
      <c r="F602" s="222" t="s">
        <v>1764</v>
      </c>
      <c r="G602" s="222"/>
      <c r="H602" s="222"/>
      <c r="I602" s="222"/>
      <c r="J602" s="125">
        <v>0</v>
      </c>
    </row>
    <row r="603" spans="1:10" ht="15">
      <c r="A603" s="121" t="s">
        <v>33</v>
      </c>
      <c r="B603" s="83" t="s">
        <v>1</v>
      </c>
      <c r="C603" s="82" t="s">
        <v>2</v>
      </c>
      <c r="D603" s="82" t="s">
        <v>2153</v>
      </c>
      <c r="E603" s="83" t="s">
        <v>1766</v>
      </c>
      <c r="F603" s="84" t="s">
        <v>1767</v>
      </c>
      <c r="G603" s="82" t="s">
        <v>2154</v>
      </c>
      <c r="H603" s="83" t="s">
        <v>2155</v>
      </c>
      <c r="I603" s="83" t="s">
        <v>2156</v>
      </c>
      <c r="J603" s="122" t="s">
        <v>2157</v>
      </c>
    </row>
    <row r="604" spans="1:10" ht="38.25">
      <c r="A604" s="123" t="s">
        <v>1725</v>
      </c>
      <c r="B604" s="97" t="s">
        <v>2158</v>
      </c>
      <c r="C604" s="96" t="s">
        <v>44</v>
      </c>
      <c r="D604" s="96" t="s">
        <v>104</v>
      </c>
      <c r="E604" s="99">
        <v>1</v>
      </c>
      <c r="F604" s="98" t="s">
        <v>105</v>
      </c>
      <c r="G604" s="96" t="s">
        <v>2159</v>
      </c>
      <c r="H604" s="97" t="s">
        <v>2160</v>
      </c>
      <c r="I604" s="97">
        <v>1.8029999999999999</v>
      </c>
      <c r="J604" s="124">
        <v>1.8029999999999999</v>
      </c>
    </row>
    <row r="605" spans="1:10">
      <c r="A605" s="221"/>
      <c r="B605" s="222"/>
      <c r="C605" s="222"/>
      <c r="D605" s="222"/>
      <c r="E605" s="222"/>
      <c r="F605" s="222" t="s">
        <v>2161</v>
      </c>
      <c r="G605" s="222"/>
      <c r="H605" s="222"/>
      <c r="I605" s="222"/>
      <c r="J605" s="125">
        <v>1.8</v>
      </c>
    </row>
    <row r="606" spans="1:10">
      <c r="A606" s="115"/>
      <c r="B606" s="116"/>
      <c r="C606" s="116"/>
      <c r="D606" s="116"/>
      <c r="E606" s="116" t="s">
        <v>1728</v>
      </c>
      <c r="F606" s="117">
        <v>0</v>
      </c>
      <c r="G606" s="116" t="s">
        <v>1729</v>
      </c>
      <c r="H606" s="117">
        <v>0</v>
      </c>
      <c r="I606" s="116" t="s">
        <v>1730</v>
      </c>
      <c r="J606" s="118">
        <v>0</v>
      </c>
    </row>
    <row r="607" spans="1:10" ht="15" thickBot="1">
      <c r="A607" s="115"/>
      <c r="B607" s="116"/>
      <c r="C607" s="116"/>
      <c r="D607" s="116"/>
      <c r="E607" s="116" t="s">
        <v>1731</v>
      </c>
      <c r="F607" s="117">
        <v>0.47</v>
      </c>
      <c r="G607" s="116"/>
      <c r="H607" s="276" t="s">
        <v>1732</v>
      </c>
      <c r="I607" s="276"/>
      <c r="J607" s="118">
        <v>2.27</v>
      </c>
    </row>
    <row r="608" spans="1:10" ht="15" thickTop="1">
      <c r="A608" s="119"/>
      <c r="B608" s="95"/>
      <c r="C608" s="95"/>
      <c r="D608" s="95"/>
      <c r="E608" s="95"/>
      <c r="F608" s="95"/>
      <c r="G608" s="95"/>
      <c r="H608" s="95"/>
      <c r="I608" s="95"/>
      <c r="J608" s="120"/>
    </row>
    <row r="609" spans="1:10" ht="15">
      <c r="A609" s="121" t="s">
        <v>152</v>
      </c>
      <c r="B609" s="83" t="s">
        <v>1</v>
      </c>
      <c r="C609" s="82" t="s">
        <v>2</v>
      </c>
      <c r="D609" s="82" t="s">
        <v>3</v>
      </c>
      <c r="E609" s="281" t="s">
        <v>1722</v>
      </c>
      <c r="F609" s="281"/>
      <c r="G609" s="84" t="s">
        <v>4</v>
      </c>
      <c r="H609" s="83" t="s">
        <v>5</v>
      </c>
      <c r="I609" s="83" t="s">
        <v>6</v>
      </c>
      <c r="J609" s="122" t="s">
        <v>8</v>
      </c>
    </row>
    <row r="610" spans="1:10">
      <c r="A610" s="111" t="s">
        <v>1723</v>
      </c>
      <c r="B610" s="86" t="s">
        <v>107</v>
      </c>
      <c r="C610" s="85" t="s">
        <v>31</v>
      </c>
      <c r="D610" s="85" t="s">
        <v>108</v>
      </c>
      <c r="E610" s="284" t="s">
        <v>2162</v>
      </c>
      <c r="F610" s="284"/>
      <c r="G610" s="87" t="s">
        <v>93</v>
      </c>
      <c r="H610" s="88">
        <v>1</v>
      </c>
      <c r="I610" s="89">
        <v>1.1000000000000001</v>
      </c>
      <c r="J610" s="112">
        <v>1.1000000000000001</v>
      </c>
    </row>
    <row r="611" spans="1:10" ht="38.25">
      <c r="A611" s="123" t="s">
        <v>1738</v>
      </c>
      <c r="B611" s="97" t="s">
        <v>2163</v>
      </c>
      <c r="C611" s="96" t="s">
        <v>31</v>
      </c>
      <c r="D611" s="96" t="s">
        <v>2164</v>
      </c>
      <c r="E611" s="283" t="s">
        <v>2165</v>
      </c>
      <c r="F611" s="283"/>
      <c r="G611" s="98" t="s">
        <v>2166</v>
      </c>
      <c r="H611" s="99">
        <v>3.0000000000000001E-3</v>
      </c>
      <c r="I611" s="100">
        <v>187.65</v>
      </c>
      <c r="J611" s="124">
        <v>0.56000000000000005</v>
      </c>
    </row>
    <row r="612" spans="1:10" ht="38.25">
      <c r="A612" s="123" t="s">
        <v>1738</v>
      </c>
      <c r="B612" s="97" t="s">
        <v>2167</v>
      </c>
      <c r="C612" s="96" t="s">
        <v>31</v>
      </c>
      <c r="D612" s="96" t="s">
        <v>2168</v>
      </c>
      <c r="E612" s="283" t="s">
        <v>2165</v>
      </c>
      <c r="F612" s="283"/>
      <c r="G612" s="98" t="s">
        <v>2169</v>
      </c>
      <c r="H612" s="99">
        <v>6.0000000000000001E-3</v>
      </c>
      <c r="I612" s="100">
        <v>68.58</v>
      </c>
      <c r="J612" s="124">
        <v>0.41</v>
      </c>
    </row>
    <row r="613" spans="1:10">
      <c r="A613" s="123" t="s">
        <v>1738</v>
      </c>
      <c r="B613" s="97" t="s">
        <v>2170</v>
      </c>
      <c r="C613" s="96" t="s">
        <v>31</v>
      </c>
      <c r="D613" s="96" t="s">
        <v>1958</v>
      </c>
      <c r="E613" s="283" t="s">
        <v>1737</v>
      </c>
      <c r="F613" s="283"/>
      <c r="G613" s="98" t="s">
        <v>33</v>
      </c>
      <c r="H613" s="99">
        <v>8.9999999999999993E-3</v>
      </c>
      <c r="I613" s="100">
        <v>14.46</v>
      </c>
      <c r="J613" s="124">
        <v>0.13</v>
      </c>
    </row>
    <row r="614" spans="1:10">
      <c r="A614" s="115"/>
      <c r="B614" s="116"/>
      <c r="C614" s="116"/>
      <c r="D614" s="116"/>
      <c r="E614" s="116" t="s">
        <v>1728</v>
      </c>
      <c r="F614" s="117">
        <v>0.27</v>
      </c>
      <c r="G614" s="116" t="s">
        <v>1729</v>
      </c>
      <c r="H614" s="117">
        <v>0</v>
      </c>
      <c r="I614" s="116" t="s">
        <v>1730</v>
      </c>
      <c r="J614" s="118">
        <v>0.27</v>
      </c>
    </row>
    <row r="615" spans="1:10" ht="15" thickBot="1">
      <c r="A615" s="115"/>
      <c r="B615" s="116"/>
      <c r="C615" s="116"/>
      <c r="D615" s="116"/>
      <c r="E615" s="116" t="s">
        <v>1731</v>
      </c>
      <c r="F615" s="117">
        <v>0.28000000000000003</v>
      </c>
      <c r="G615" s="116"/>
      <c r="H615" s="276" t="s">
        <v>1732</v>
      </c>
      <c r="I615" s="276"/>
      <c r="J615" s="118">
        <v>1.38</v>
      </c>
    </row>
    <row r="616" spans="1:10" ht="15" thickTop="1">
      <c r="A616" s="119"/>
      <c r="B616" s="95"/>
      <c r="C616" s="95"/>
      <c r="D616" s="95"/>
      <c r="E616" s="95"/>
      <c r="F616" s="95"/>
      <c r="G616" s="95"/>
      <c r="H616" s="95"/>
      <c r="I616" s="95"/>
      <c r="J616" s="120"/>
    </row>
    <row r="617" spans="1:10" ht="15">
      <c r="A617" s="121" t="s">
        <v>155</v>
      </c>
      <c r="B617" s="83" t="s">
        <v>1</v>
      </c>
      <c r="C617" s="82" t="s">
        <v>2</v>
      </c>
      <c r="D617" s="82" t="s">
        <v>3</v>
      </c>
      <c r="E617" s="281" t="s">
        <v>1722</v>
      </c>
      <c r="F617" s="281"/>
      <c r="G617" s="84" t="s">
        <v>4</v>
      </c>
      <c r="H617" s="83" t="s">
        <v>5</v>
      </c>
      <c r="I617" s="83" t="s">
        <v>6</v>
      </c>
      <c r="J617" s="122" t="s">
        <v>8</v>
      </c>
    </row>
    <row r="618" spans="1:10" ht="25.5">
      <c r="A618" s="111" t="s">
        <v>1723</v>
      </c>
      <c r="B618" s="86" t="s">
        <v>131</v>
      </c>
      <c r="C618" s="85" t="s">
        <v>44</v>
      </c>
      <c r="D618" s="85" t="s">
        <v>132</v>
      </c>
      <c r="E618" s="284" t="s">
        <v>1761</v>
      </c>
      <c r="F618" s="284"/>
      <c r="G618" s="87" t="s">
        <v>93</v>
      </c>
      <c r="H618" s="88">
        <v>1</v>
      </c>
      <c r="I618" s="89">
        <v>48.2</v>
      </c>
      <c r="J618" s="112">
        <v>48.2</v>
      </c>
    </row>
    <row r="619" spans="1:10">
      <c r="A619" s="221"/>
      <c r="B619" s="222"/>
      <c r="C619" s="222"/>
      <c r="D619" s="222"/>
      <c r="E619" s="222"/>
      <c r="F619" s="222" t="s">
        <v>1762</v>
      </c>
      <c r="G619" s="222"/>
      <c r="H619" s="222"/>
      <c r="I619" s="222"/>
      <c r="J619" s="125">
        <v>0</v>
      </c>
    </row>
    <row r="620" spans="1:10">
      <c r="A620" s="221"/>
      <c r="B620" s="222"/>
      <c r="C620" s="222"/>
      <c r="D620" s="222"/>
      <c r="E620" s="222"/>
      <c r="F620" s="222" t="s">
        <v>1763</v>
      </c>
      <c r="G620" s="222"/>
      <c r="H620" s="222"/>
      <c r="I620" s="222"/>
      <c r="J620" s="125">
        <v>1</v>
      </c>
    </row>
    <row r="621" spans="1:10">
      <c r="A621" s="221"/>
      <c r="B621" s="222"/>
      <c r="C621" s="222"/>
      <c r="D621" s="222"/>
      <c r="E621" s="222"/>
      <c r="F621" s="222" t="s">
        <v>1764</v>
      </c>
      <c r="G621" s="222"/>
      <c r="H621" s="222"/>
      <c r="I621" s="222"/>
      <c r="J621" s="125">
        <v>0</v>
      </c>
    </row>
    <row r="622" spans="1:10" ht="15">
      <c r="A622" s="279" t="s">
        <v>1765</v>
      </c>
      <c r="B622" s="280" t="s">
        <v>1</v>
      </c>
      <c r="C622" s="281" t="s">
        <v>2</v>
      </c>
      <c r="D622" s="281" t="s">
        <v>1727</v>
      </c>
      <c r="E622" s="280" t="s">
        <v>1766</v>
      </c>
      <c r="F622" s="83" t="s">
        <v>1767</v>
      </c>
      <c r="G622" s="83" t="s">
        <v>1768</v>
      </c>
      <c r="H622" s="83"/>
      <c r="I622" s="83"/>
      <c r="J622" s="122" t="s">
        <v>1769</v>
      </c>
    </row>
    <row r="623" spans="1:10">
      <c r="A623" s="123" t="s">
        <v>1723</v>
      </c>
      <c r="B623" s="97" t="s">
        <v>1957</v>
      </c>
      <c r="C623" s="96" t="s">
        <v>44</v>
      </c>
      <c r="D623" s="96" t="s">
        <v>1958</v>
      </c>
      <c r="E623" s="99">
        <v>3.4108527</v>
      </c>
      <c r="F623" s="98" t="s">
        <v>1950</v>
      </c>
      <c r="G623" s="282" t="s">
        <v>1959</v>
      </c>
      <c r="H623" s="282"/>
      <c r="I623" s="283"/>
      <c r="J623" s="126" t="s">
        <v>2228</v>
      </c>
    </row>
    <row r="624" spans="1:10">
      <c r="A624" s="221"/>
      <c r="B624" s="222"/>
      <c r="C624" s="222"/>
      <c r="D624" s="222"/>
      <c r="E624" s="222"/>
      <c r="F624" s="222" t="s">
        <v>1774</v>
      </c>
      <c r="G624" s="222"/>
      <c r="H624" s="222"/>
      <c r="I624" s="222"/>
      <c r="J624" s="125">
        <v>48.195300000000003</v>
      </c>
    </row>
    <row r="625" spans="1:10">
      <c r="A625" s="115"/>
      <c r="B625" s="116"/>
      <c r="C625" s="116"/>
      <c r="D625" s="116"/>
      <c r="E625" s="116" t="s">
        <v>1728</v>
      </c>
      <c r="F625" s="117">
        <v>0</v>
      </c>
      <c r="G625" s="116" t="s">
        <v>1729</v>
      </c>
      <c r="H625" s="117">
        <v>33.96</v>
      </c>
      <c r="I625" s="116" t="s">
        <v>1730</v>
      </c>
      <c r="J625" s="118">
        <v>33.963224674979998</v>
      </c>
    </row>
    <row r="626" spans="1:10" ht="15" thickBot="1">
      <c r="A626" s="115"/>
      <c r="B626" s="116"/>
      <c r="C626" s="116"/>
      <c r="D626" s="116"/>
      <c r="E626" s="116" t="s">
        <v>1731</v>
      </c>
      <c r="F626" s="117">
        <v>12.64</v>
      </c>
      <c r="G626" s="116"/>
      <c r="H626" s="276" t="s">
        <v>1732</v>
      </c>
      <c r="I626" s="276"/>
      <c r="J626" s="118">
        <v>60.84</v>
      </c>
    </row>
    <row r="627" spans="1:10" ht="15" thickTop="1">
      <c r="A627" s="119"/>
      <c r="B627" s="95"/>
      <c r="C627" s="95"/>
      <c r="D627" s="95"/>
      <c r="E627" s="95"/>
      <c r="F627" s="95"/>
      <c r="G627" s="95"/>
      <c r="H627" s="95"/>
      <c r="I627" s="95"/>
      <c r="J627" s="120"/>
    </row>
    <row r="628" spans="1:10" ht="15">
      <c r="A628" s="121" t="s">
        <v>156</v>
      </c>
      <c r="B628" s="83" t="s">
        <v>1</v>
      </c>
      <c r="C628" s="82" t="s">
        <v>2</v>
      </c>
      <c r="D628" s="82" t="s">
        <v>3</v>
      </c>
      <c r="E628" s="281" t="s">
        <v>1722</v>
      </c>
      <c r="F628" s="281"/>
      <c r="G628" s="84" t="s">
        <v>4</v>
      </c>
      <c r="H628" s="83" t="s">
        <v>5</v>
      </c>
      <c r="I628" s="83" t="s">
        <v>6</v>
      </c>
      <c r="J628" s="122" t="s">
        <v>8</v>
      </c>
    </row>
    <row r="629" spans="1:10" ht="25.5">
      <c r="A629" s="111" t="s">
        <v>1723</v>
      </c>
      <c r="B629" s="86" t="s">
        <v>134</v>
      </c>
      <c r="C629" s="85" t="s">
        <v>44</v>
      </c>
      <c r="D629" s="85" t="s">
        <v>135</v>
      </c>
      <c r="E629" s="284" t="s">
        <v>1761</v>
      </c>
      <c r="F629" s="284"/>
      <c r="G629" s="87" t="s">
        <v>71</v>
      </c>
      <c r="H629" s="88">
        <v>1</v>
      </c>
      <c r="I629" s="89">
        <v>9.1999999999999993</v>
      </c>
      <c r="J629" s="112">
        <v>9.1999999999999993</v>
      </c>
    </row>
    <row r="630" spans="1:10" ht="15">
      <c r="A630" s="279" t="s">
        <v>1775</v>
      </c>
      <c r="B630" s="280" t="s">
        <v>1</v>
      </c>
      <c r="C630" s="281" t="s">
        <v>2</v>
      </c>
      <c r="D630" s="281" t="s">
        <v>1776</v>
      </c>
      <c r="E630" s="280" t="s">
        <v>1766</v>
      </c>
      <c r="F630" s="285" t="s">
        <v>1777</v>
      </c>
      <c r="G630" s="280"/>
      <c r="H630" s="285" t="s">
        <v>1769</v>
      </c>
      <c r="I630" s="280"/>
      <c r="J630" s="286" t="s">
        <v>1778</v>
      </c>
    </row>
    <row r="631" spans="1:10" ht="15">
      <c r="A631" s="287"/>
      <c r="B631" s="280"/>
      <c r="C631" s="280"/>
      <c r="D631" s="280"/>
      <c r="E631" s="280"/>
      <c r="F631" s="83" t="s">
        <v>1779</v>
      </c>
      <c r="G631" s="83" t="s">
        <v>1780</v>
      </c>
      <c r="H631" s="83" t="s">
        <v>1779</v>
      </c>
      <c r="I631" s="83" t="s">
        <v>1780</v>
      </c>
      <c r="J631" s="286"/>
    </row>
    <row r="632" spans="1:10" ht="63.75">
      <c r="A632" s="113" t="s">
        <v>1725</v>
      </c>
      <c r="B632" s="91" t="s">
        <v>2229</v>
      </c>
      <c r="C632" s="90" t="s">
        <v>44</v>
      </c>
      <c r="D632" s="90" t="s">
        <v>2230</v>
      </c>
      <c r="E632" s="93">
        <v>1</v>
      </c>
      <c r="F632" s="94">
        <v>1</v>
      </c>
      <c r="G632" s="94">
        <v>0</v>
      </c>
      <c r="H632" s="102">
        <v>6.13</v>
      </c>
      <c r="I632" s="102">
        <v>0.2</v>
      </c>
      <c r="J632" s="127">
        <v>6.13</v>
      </c>
    </row>
    <row r="633" spans="1:10">
      <c r="A633" s="221"/>
      <c r="B633" s="222"/>
      <c r="C633" s="222"/>
      <c r="D633" s="222"/>
      <c r="E633" s="222"/>
      <c r="F633" s="222" t="s">
        <v>1783</v>
      </c>
      <c r="G633" s="222"/>
      <c r="H633" s="222"/>
      <c r="I633" s="222"/>
      <c r="J633" s="125">
        <v>6.13</v>
      </c>
    </row>
    <row r="634" spans="1:10">
      <c r="A634" s="221"/>
      <c r="B634" s="222"/>
      <c r="C634" s="222"/>
      <c r="D634" s="222"/>
      <c r="E634" s="222"/>
      <c r="F634" s="222" t="s">
        <v>1762</v>
      </c>
      <c r="G634" s="222"/>
      <c r="H634" s="222"/>
      <c r="I634" s="222"/>
      <c r="J634" s="125">
        <v>6.13</v>
      </c>
    </row>
    <row r="635" spans="1:10">
      <c r="A635" s="221"/>
      <c r="B635" s="222"/>
      <c r="C635" s="222"/>
      <c r="D635" s="222"/>
      <c r="E635" s="222"/>
      <c r="F635" s="222" t="s">
        <v>1763</v>
      </c>
      <c r="G635" s="222"/>
      <c r="H635" s="222"/>
      <c r="I635" s="222"/>
      <c r="J635" s="125">
        <v>7.0743999999999998</v>
      </c>
    </row>
    <row r="636" spans="1:10">
      <c r="A636" s="221"/>
      <c r="B636" s="222"/>
      <c r="C636" s="222"/>
      <c r="D636" s="222"/>
      <c r="E636" s="222"/>
      <c r="F636" s="222" t="s">
        <v>1764</v>
      </c>
      <c r="G636" s="222"/>
      <c r="H636" s="222"/>
      <c r="I636" s="222"/>
      <c r="J636" s="125">
        <v>0.86650000000000005</v>
      </c>
    </row>
    <row r="637" spans="1:10" ht="15">
      <c r="A637" s="279" t="s">
        <v>1765</v>
      </c>
      <c r="B637" s="280" t="s">
        <v>1</v>
      </c>
      <c r="C637" s="281" t="s">
        <v>2</v>
      </c>
      <c r="D637" s="281" t="s">
        <v>1727</v>
      </c>
      <c r="E637" s="280" t="s">
        <v>1766</v>
      </c>
      <c r="F637" s="83" t="s">
        <v>1767</v>
      </c>
      <c r="G637" s="83" t="s">
        <v>1768</v>
      </c>
      <c r="H637" s="83"/>
      <c r="I637" s="83"/>
      <c r="J637" s="122" t="s">
        <v>1769</v>
      </c>
    </row>
    <row r="638" spans="1:10">
      <c r="A638" s="123" t="s">
        <v>1723</v>
      </c>
      <c r="B638" s="97" t="s">
        <v>1957</v>
      </c>
      <c r="C638" s="96" t="s">
        <v>44</v>
      </c>
      <c r="D638" s="96" t="s">
        <v>1958</v>
      </c>
      <c r="E638" s="99">
        <v>0.59</v>
      </c>
      <c r="F638" s="98" t="s">
        <v>1950</v>
      </c>
      <c r="G638" s="282" t="s">
        <v>1959</v>
      </c>
      <c r="H638" s="282"/>
      <c r="I638" s="283"/>
      <c r="J638" s="126" t="s">
        <v>2231</v>
      </c>
    </row>
    <row r="639" spans="1:10">
      <c r="A639" s="221"/>
      <c r="B639" s="222"/>
      <c r="C639" s="222"/>
      <c r="D639" s="222"/>
      <c r="E639" s="222"/>
      <c r="F639" s="222" t="s">
        <v>1774</v>
      </c>
      <c r="G639" s="222"/>
      <c r="H639" s="222"/>
      <c r="I639" s="222"/>
      <c r="J639" s="125">
        <v>8.3367000000000004</v>
      </c>
    </row>
    <row r="640" spans="1:10">
      <c r="A640" s="115"/>
      <c r="B640" s="116"/>
      <c r="C640" s="116"/>
      <c r="D640" s="116"/>
      <c r="E640" s="116" t="s">
        <v>1728</v>
      </c>
      <c r="F640" s="117">
        <v>0</v>
      </c>
      <c r="G640" s="116" t="s">
        <v>1729</v>
      </c>
      <c r="H640" s="117">
        <v>5.87</v>
      </c>
      <c r="I640" s="116" t="s">
        <v>1730</v>
      </c>
      <c r="J640" s="118">
        <v>5.8748659999999999</v>
      </c>
    </row>
    <row r="641" spans="1:10" ht="15" thickBot="1">
      <c r="A641" s="115"/>
      <c r="B641" s="116"/>
      <c r="C641" s="116"/>
      <c r="D641" s="116"/>
      <c r="E641" s="116" t="s">
        <v>1731</v>
      </c>
      <c r="F641" s="117">
        <v>2.41</v>
      </c>
      <c r="G641" s="116"/>
      <c r="H641" s="276" t="s">
        <v>1732</v>
      </c>
      <c r="I641" s="276"/>
      <c r="J641" s="118">
        <v>11.61</v>
      </c>
    </row>
    <row r="642" spans="1:10" ht="15" thickTop="1">
      <c r="A642" s="119"/>
      <c r="B642" s="95"/>
      <c r="C642" s="95"/>
      <c r="D642" s="95"/>
      <c r="E642" s="95"/>
      <c r="F642" s="95"/>
      <c r="G642" s="95"/>
      <c r="H642" s="95"/>
      <c r="I642" s="95"/>
      <c r="J642" s="120"/>
    </row>
    <row r="643" spans="1:10" ht="15">
      <c r="A643" s="121" t="s">
        <v>157</v>
      </c>
      <c r="B643" s="83" t="s">
        <v>1</v>
      </c>
      <c r="C643" s="82" t="s">
        <v>2</v>
      </c>
      <c r="D643" s="82" t="s">
        <v>3</v>
      </c>
      <c r="E643" s="281" t="s">
        <v>1722</v>
      </c>
      <c r="F643" s="281"/>
      <c r="G643" s="84" t="s">
        <v>4</v>
      </c>
      <c r="H643" s="83" t="s">
        <v>5</v>
      </c>
      <c r="I643" s="83" t="s">
        <v>6</v>
      </c>
      <c r="J643" s="122" t="s">
        <v>8</v>
      </c>
    </row>
    <row r="644" spans="1:10" ht="25.5">
      <c r="A644" s="111" t="s">
        <v>1723</v>
      </c>
      <c r="B644" s="86" t="s">
        <v>138</v>
      </c>
      <c r="C644" s="85" t="s">
        <v>44</v>
      </c>
      <c r="D644" s="85" t="s">
        <v>139</v>
      </c>
      <c r="E644" s="284" t="s">
        <v>1761</v>
      </c>
      <c r="F644" s="284"/>
      <c r="G644" s="87" t="s">
        <v>71</v>
      </c>
      <c r="H644" s="88">
        <v>1</v>
      </c>
      <c r="I644" s="89">
        <v>42.73</v>
      </c>
      <c r="J644" s="112">
        <v>42.73</v>
      </c>
    </row>
    <row r="645" spans="1:10">
      <c r="A645" s="221"/>
      <c r="B645" s="222"/>
      <c r="C645" s="222"/>
      <c r="D645" s="222"/>
      <c r="E645" s="222"/>
      <c r="F645" s="222" t="s">
        <v>1762</v>
      </c>
      <c r="G645" s="222"/>
      <c r="H645" s="222"/>
      <c r="I645" s="222"/>
      <c r="J645" s="125">
        <v>0</v>
      </c>
    </row>
    <row r="646" spans="1:10">
      <c r="A646" s="221"/>
      <c r="B646" s="222"/>
      <c r="C646" s="222"/>
      <c r="D646" s="222"/>
      <c r="E646" s="222"/>
      <c r="F646" s="222" t="s">
        <v>1763</v>
      </c>
      <c r="G646" s="222"/>
      <c r="H646" s="222"/>
      <c r="I646" s="222"/>
      <c r="J646" s="125">
        <v>1</v>
      </c>
    </row>
    <row r="647" spans="1:10">
      <c r="A647" s="221"/>
      <c r="B647" s="222"/>
      <c r="C647" s="222"/>
      <c r="D647" s="222"/>
      <c r="E647" s="222"/>
      <c r="F647" s="222" t="s">
        <v>1764</v>
      </c>
      <c r="G647" s="222"/>
      <c r="H647" s="222"/>
      <c r="I647" s="222"/>
      <c r="J647" s="125">
        <v>0</v>
      </c>
    </row>
    <row r="648" spans="1:10" ht="15">
      <c r="A648" s="279" t="s">
        <v>1765</v>
      </c>
      <c r="B648" s="280" t="s">
        <v>1</v>
      </c>
      <c r="C648" s="281" t="s">
        <v>2</v>
      </c>
      <c r="D648" s="281" t="s">
        <v>1727</v>
      </c>
      <c r="E648" s="280" t="s">
        <v>1766</v>
      </c>
      <c r="F648" s="83" t="s">
        <v>1767</v>
      </c>
      <c r="G648" s="83" t="s">
        <v>1768</v>
      </c>
      <c r="H648" s="83"/>
      <c r="I648" s="83"/>
      <c r="J648" s="122" t="s">
        <v>1769</v>
      </c>
    </row>
    <row r="649" spans="1:10" ht="25.5">
      <c r="A649" s="123" t="s">
        <v>1723</v>
      </c>
      <c r="B649" s="97" t="s">
        <v>2232</v>
      </c>
      <c r="C649" s="96" t="s">
        <v>44</v>
      </c>
      <c r="D649" s="96" t="s">
        <v>2233</v>
      </c>
      <c r="E649" s="99">
        <v>1</v>
      </c>
      <c r="F649" s="98" t="s">
        <v>71</v>
      </c>
      <c r="G649" s="282" t="s">
        <v>2234</v>
      </c>
      <c r="H649" s="282"/>
      <c r="I649" s="283"/>
      <c r="J649" s="126" t="s">
        <v>2234</v>
      </c>
    </row>
    <row r="650" spans="1:10" ht="25.5">
      <c r="A650" s="123" t="s">
        <v>1723</v>
      </c>
      <c r="B650" s="97" t="s">
        <v>2235</v>
      </c>
      <c r="C650" s="96" t="s">
        <v>44</v>
      </c>
      <c r="D650" s="96" t="s">
        <v>2236</v>
      </c>
      <c r="E650" s="99">
        <v>1</v>
      </c>
      <c r="F650" s="98" t="s">
        <v>71</v>
      </c>
      <c r="G650" s="282" t="s">
        <v>2237</v>
      </c>
      <c r="H650" s="282"/>
      <c r="I650" s="283"/>
      <c r="J650" s="126" t="s">
        <v>2237</v>
      </c>
    </row>
    <row r="651" spans="1:10" ht="25.5">
      <c r="A651" s="123" t="s">
        <v>1723</v>
      </c>
      <c r="B651" s="97" t="s">
        <v>2238</v>
      </c>
      <c r="C651" s="96" t="s">
        <v>44</v>
      </c>
      <c r="D651" s="96" t="s">
        <v>2239</v>
      </c>
      <c r="E651" s="99">
        <v>0.3333333</v>
      </c>
      <c r="F651" s="98" t="s">
        <v>71</v>
      </c>
      <c r="G651" s="282" t="s">
        <v>2240</v>
      </c>
      <c r="H651" s="282"/>
      <c r="I651" s="283"/>
      <c r="J651" s="126" t="s">
        <v>2241</v>
      </c>
    </row>
    <row r="652" spans="1:10">
      <c r="A652" s="221"/>
      <c r="B652" s="222"/>
      <c r="C652" s="222"/>
      <c r="D652" s="222"/>
      <c r="E652" s="222"/>
      <c r="F652" s="222" t="s">
        <v>1774</v>
      </c>
      <c r="G652" s="222"/>
      <c r="H652" s="222"/>
      <c r="I652" s="222"/>
      <c r="J652" s="125">
        <v>42.73</v>
      </c>
    </row>
    <row r="653" spans="1:10">
      <c r="A653" s="115"/>
      <c r="B653" s="116"/>
      <c r="C653" s="116"/>
      <c r="D653" s="116"/>
      <c r="E653" s="116" t="s">
        <v>1728</v>
      </c>
      <c r="F653" s="117">
        <v>0</v>
      </c>
      <c r="G653" s="116" t="s">
        <v>1729</v>
      </c>
      <c r="H653" s="117">
        <v>20.5</v>
      </c>
      <c r="I653" s="116" t="s">
        <v>1730</v>
      </c>
      <c r="J653" s="118">
        <v>20.496287273162789</v>
      </c>
    </row>
    <row r="654" spans="1:10" ht="15" thickBot="1">
      <c r="A654" s="115"/>
      <c r="B654" s="116"/>
      <c r="C654" s="116"/>
      <c r="D654" s="116"/>
      <c r="E654" s="116" t="s">
        <v>1731</v>
      </c>
      <c r="F654" s="117">
        <v>11.21</v>
      </c>
      <c r="G654" s="116"/>
      <c r="H654" s="276" t="s">
        <v>1732</v>
      </c>
      <c r="I654" s="276"/>
      <c r="J654" s="118">
        <v>53.94</v>
      </c>
    </row>
    <row r="655" spans="1:10" ht="15" thickTop="1">
      <c r="A655" s="119"/>
      <c r="B655" s="95"/>
      <c r="C655" s="95"/>
      <c r="D655" s="95"/>
      <c r="E655" s="95"/>
      <c r="F655" s="95"/>
      <c r="G655" s="95"/>
      <c r="H655" s="95"/>
      <c r="I655" s="95"/>
      <c r="J655" s="120"/>
    </row>
    <row r="656" spans="1:10" ht="15">
      <c r="A656" s="121" t="s">
        <v>158</v>
      </c>
      <c r="B656" s="83" t="s">
        <v>1</v>
      </c>
      <c r="C656" s="82" t="s">
        <v>2</v>
      </c>
      <c r="D656" s="82" t="s">
        <v>3</v>
      </c>
      <c r="E656" s="281" t="s">
        <v>1722</v>
      </c>
      <c r="F656" s="281"/>
      <c r="G656" s="84" t="s">
        <v>4</v>
      </c>
      <c r="H656" s="83" t="s">
        <v>5</v>
      </c>
      <c r="I656" s="83" t="s">
        <v>6</v>
      </c>
      <c r="J656" s="122" t="s">
        <v>8</v>
      </c>
    </row>
    <row r="657" spans="1:10" ht="25.5">
      <c r="A657" s="111" t="s">
        <v>1723</v>
      </c>
      <c r="B657" s="86" t="s">
        <v>141</v>
      </c>
      <c r="C657" s="85" t="s">
        <v>44</v>
      </c>
      <c r="D657" s="85" t="s">
        <v>142</v>
      </c>
      <c r="E657" s="284" t="s">
        <v>1761</v>
      </c>
      <c r="F657" s="284"/>
      <c r="G657" s="87" t="s">
        <v>93</v>
      </c>
      <c r="H657" s="88">
        <v>1</v>
      </c>
      <c r="I657" s="89">
        <v>390.67</v>
      </c>
      <c r="J657" s="112">
        <v>390.67</v>
      </c>
    </row>
    <row r="658" spans="1:10">
      <c r="A658" s="221"/>
      <c r="B658" s="222"/>
      <c r="C658" s="222"/>
      <c r="D658" s="222"/>
      <c r="E658" s="222"/>
      <c r="F658" s="222" t="s">
        <v>1762</v>
      </c>
      <c r="G658" s="222"/>
      <c r="H658" s="222"/>
      <c r="I658" s="222"/>
      <c r="J658" s="125">
        <v>0</v>
      </c>
    </row>
    <row r="659" spans="1:10">
      <c r="A659" s="221"/>
      <c r="B659" s="222"/>
      <c r="C659" s="222"/>
      <c r="D659" s="222"/>
      <c r="E659" s="222"/>
      <c r="F659" s="222" t="s">
        <v>1763</v>
      </c>
      <c r="G659" s="222"/>
      <c r="H659" s="222"/>
      <c r="I659" s="222"/>
      <c r="J659" s="125">
        <v>1</v>
      </c>
    </row>
    <row r="660" spans="1:10">
      <c r="A660" s="221"/>
      <c r="B660" s="222"/>
      <c r="C660" s="222"/>
      <c r="D660" s="222"/>
      <c r="E660" s="222"/>
      <c r="F660" s="222" t="s">
        <v>1764</v>
      </c>
      <c r="G660" s="222"/>
      <c r="H660" s="222"/>
      <c r="I660" s="222"/>
      <c r="J660" s="125">
        <v>0</v>
      </c>
    </row>
    <row r="661" spans="1:10" ht="15">
      <c r="A661" s="279" t="s">
        <v>1765</v>
      </c>
      <c r="B661" s="280" t="s">
        <v>1</v>
      </c>
      <c r="C661" s="281" t="s">
        <v>2</v>
      </c>
      <c r="D661" s="281" t="s">
        <v>1727</v>
      </c>
      <c r="E661" s="280" t="s">
        <v>1766</v>
      </c>
      <c r="F661" s="83" t="s">
        <v>1767</v>
      </c>
      <c r="G661" s="83" t="s">
        <v>1768</v>
      </c>
      <c r="H661" s="83"/>
      <c r="I661" s="83"/>
      <c r="J661" s="122" t="s">
        <v>1769</v>
      </c>
    </row>
    <row r="662" spans="1:10" ht="25.5">
      <c r="A662" s="123" t="s">
        <v>1723</v>
      </c>
      <c r="B662" s="97" t="s">
        <v>2097</v>
      </c>
      <c r="C662" s="96" t="s">
        <v>44</v>
      </c>
      <c r="D662" s="96" t="s">
        <v>2098</v>
      </c>
      <c r="E662" s="99">
        <v>1.05</v>
      </c>
      <c r="F662" s="98" t="s">
        <v>93</v>
      </c>
      <c r="G662" s="282" t="s">
        <v>2099</v>
      </c>
      <c r="H662" s="282"/>
      <c r="I662" s="283"/>
      <c r="J662" s="126" t="s">
        <v>2242</v>
      </c>
    </row>
    <row r="663" spans="1:10" ht="25.5">
      <c r="A663" s="123" t="s">
        <v>1723</v>
      </c>
      <c r="B663" s="97" t="s">
        <v>2243</v>
      </c>
      <c r="C663" s="96" t="s">
        <v>44</v>
      </c>
      <c r="D663" s="96" t="s">
        <v>2244</v>
      </c>
      <c r="E663" s="99">
        <v>1</v>
      </c>
      <c r="F663" s="98" t="s">
        <v>93</v>
      </c>
      <c r="G663" s="282" t="s">
        <v>2245</v>
      </c>
      <c r="H663" s="282"/>
      <c r="I663" s="283"/>
      <c r="J663" s="126" t="s">
        <v>2245</v>
      </c>
    </row>
    <row r="664" spans="1:10" ht="25.5">
      <c r="A664" s="123" t="s">
        <v>1723</v>
      </c>
      <c r="B664" s="97" t="s">
        <v>2225</v>
      </c>
      <c r="C664" s="96" t="s">
        <v>44</v>
      </c>
      <c r="D664" s="96" t="s">
        <v>2226</v>
      </c>
      <c r="E664" s="99">
        <v>1</v>
      </c>
      <c r="F664" s="98" t="s">
        <v>93</v>
      </c>
      <c r="G664" s="282" t="s">
        <v>2227</v>
      </c>
      <c r="H664" s="282"/>
      <c r="I664" s="283"/>
      <c r="J664" s="126" t="s">
        <v>2227</v>
      </c>
    </row>
    <row r="665" spans="1:10">
      <c r="A665" s="221"/>
      <c r="B665" s="222"/>
      <c r="C665" s="222"/>
      <c r="D665" s="222"/>
      <c r="E665" s="222"/>
      <c r="F665" s="222" t="s">
        <v>1774</v>
      </c>
      <c r="G665" s="222"/>
      <c r="H665" s="222"/>
      <c r="I665" s="222"/>
      <c r="J665" s="125">
        <v>390.66950000000003</v>
      </c>
    </row>
    <row r="666" spans="1:10">
      <c r="A666" s="115"/>
      <c r="B666" s="116"/>
      <c r="C666" s="116"/>
      <c r="D666" s="116"/>
      <c r="E666" s="116" t="s">
        <v>1728</v>
      </c>
      <c r="F666" s="117">
        <v>0</v>
      </c>
      <c r="G666" s="116" t="s">
        <v>1729</v>
      </c>
      <c r="H666" s="117">
        <v>109.74</v>
      </c>
      <c r="I666" s="116" t="s">
        <v>1730</v>
      </c>
      <c r="J666" s="118">
        <v>109.742987537742</v>
      </c>
    </row>
    <row r="667" spans="1:10" ht="15" thickBot="1">
      <c r="A667" s="115"/>
      <c r="B667" s="116"/>
      <c r="C667" s="116"/>
      <c r="D667" s="116"/>
      <c r="E667" s="116" t="s">
        <v>1731</v>
      </c>
      <c r="F667" s="117">
        <v>102.51</v>
      </c>
      <c r="G667" s="116"/>
      <c r="H667" s="276" t="s">
        <v>1732</v>
      </c>
      <c r="I667" s="276"/>
      <c r="J667" s="118">
        <v>493.18</v>
      </c>
    </row>
    <row r="668" spans="1:10" ht="15" thickTop="1">
      <c r="A668" s="119"/>
      <c r="B668" s="95"/>
      <c r="C668" s="95"/>
      <c r="D668" s="95"/>
      <c r="E668" s="95"/>
      <c r="F668" s="95"/>
      <c r="G668" s="95"/>
      <c r="H668" s="95"/>
      <c r="I668" s="95"/>
      <c r="J668" s="120"/>
    </row>
    <row r="669" spans="1:10" ht="15">
      <c r="A669" s="121" t="s">
        <v>159</v>
      </c>
      <c r="B669" s="83" t="s">
        <v>1</v>
      </c>
      <c r="C669" s="82" t="s">
        <v>2</v>
      </c>
      <c r="D669" s="82" t="s">
        <v>3</v>
      </c>
      <c r="E669" s="281" t="s">
        <v>1722</v>
      </c>
      <c r="F669" s="281"/>
      <c r="G669" s="84" t="s">
        <v>4</v>
      </c>
      <c r="H669" s="83" t="s">
        <v>5</v>
      </c>
      <c r="I669" s="83" t="s">
        <v>6</v>
      </c>
      <c r="J669" s="122" t="s">
        <v>8</v>
      </c>
    </row>
    <row r="670" spans="1:10">
      <c r="A670" s="111" t="s">
        <v>1723</v>
      </c>
      <c r="B670" s="86" t="s">
        <v>144</v>
      </c>
      <c r="C670" s="85" t="s">
        <v>44</v>
      </c>
      <c r="D670" s="85" t="s">
        <v>145</v>
      </c>
      <c r="E670" s="284" t="s">
        <v>1761</v>
      </c>
      <c r="F670" s="284"/>
      <c r="G670" s="87" t="s">
        <v>71</v>
      </c>
      <c r="H670" s="88">
        <v>1</v>
      </c>
      <c r="I670" s="89">
        <v>19.93</v>
      </c>
      <c r="J670" s="112">
        <v>19.93</v>
      </c>
    </row>
    <row r="671" spans="1:10">
      <c r="A671" s="221"/>
      <c r="B671" s="222"/>
      <c r="C671" s="222"/>
      <c r="D671" s="222"/>
      <c r="E671" s="222"/>
      <c r="F671" s="222" t="s">
        <v>1762</v>
      </c>
      <c r="G671" s="222"/>
      <c r="H671" s="222"/>
      <c r="I671" s="222"/>
      <c r="J671" s="125">
        <v>0</v>
      </c>
    </row>
    <row r="672" spans="1:10">
      <c r="A672" s="221"/>
      <c r="B672" s="222"/>
      <c r="C672" s="222"/>
      <c r="D672" s="222"/>
      <c r="E672" s="222"/>
      <c r="F672" s="222" t="s">
        <v>1763</v>
      </c>
      <c r="G672" s="222"/>
      <c r="H672" s="222"/>
      <c r="I672" s="222"/>
      <c r="J672" s="125">
        <v>1</v>
      </c>
    </row>
    <row r="673" spans="1:10">
      <c r="A673" s="221"/>
      <c r="B673" s="222"/>
      <c r="C673" s="222"/>
      <c r="D673" s="222"/>
      <c r="E673" s="222"/>
      <c r="F673" s="222" t="s">
        <v>1764</v>
      </c>
      <c r="G673" s="222"/>
      <c r="H673" s="222"/>
      <c r="I673" s="222"/>
      <c r="J673" s="125">
        <v>0</v>
      </c>
    </row>
    <row r="674" spans="1:10" ht="15">
      <c r="A674" s="279" t="s">
        <v>1784</v>
      </c>
      <c r="B674" s="280" t="s">
        <v>1</v>
      </c>
      <c r="C674" s="281" t="s">
        <v>2</v>
      </c>
      <c r="D674" s="281" t="s">
        <v>1785</v>
      </c>
      <c r="E674" s="280" t="s">
        <v>1766</v>
      </c>
      <c r="F674" s="83" t="s">
        <v>1767</v>
      </c>
      <c r="G674" s="83" t="s">
        <v>1768</v>
      </c>
      <c r="H674" s="83"/>
      <c r="I674" s="83"/>
      <c r="J674" s="122" t="s">
        <v>1769</v>
      </c>
    </row>
    <row r="675" spans="1:10" ht="25.5">
      <c r="A675" s="113" t="s">
        <v>1725</v>
      </c>
      <c r="B675" s="91" t="s">
        <v>2246</v>
      </c>
      <c r="C675" s="90" t="s">
        <v>44</v>
      </c>
      <c r="D675" s="90" t="s">
        <v>2247</v>
      </c>
      <c r="E675" s="93">
        <v>0.8</v>
      </c>
      <c r="F675" s="92" t="s">
        <v>2248</v>
      </c>
      <c r="G675" s="277" t="s">
        <v>2249</v>
      </c>
      <c r="H675" s="277"/>
      <c r="I675" s="278"/>
      <c r="J675" s="127" t="s">
        <v>2250</v>
      </c>
    </row>
    <row r="676" spans="1:10">
      <c r="A676" s="221"/>
      <c r="B676" s="222"/>
      <c r="C676" s="222"/>
      <c r="D676" s="222"/>
      <c r="E676" s="222"/>
      <c r="F676" s="222" t="s">
        <v>1938</v>
      </c>
      <c r="G676" s="222"/>
      <c r="H676" s="222"/>
      <c r="I676" s="222"/>
      <c r="J676" s="125">
        <v>9.4160000000000004</v>
      </c>
    </row>
    <row r="677" spans="1:10" ht="15">
      <c r="A677" s="279" t="s">
        <v>1765</v>
      </c>
      <c r="B677" s="280" t="s">
        <v>1</v>
      </c>
      <c r="C677" s="281" t="s">
        <v>2</v>
      </c>
      <c r="D677" s="281" t="s">
        <v>1727</v>
      </c>
      <c r="E677" s="280" t="s">
        <v>1766</v>
      </c>
      <c r="F677" s="83" t="s">
        <v>1767</v>
      </c>
      <c r="G677" s="83" t="s">
        <v>1768</v>
      </c>
      <c r="H677" s="83"/>
      <c r="I677" s="83"/>
      <c r="J677" s="122" t="s">
        <v>1769</v>
      </c>
    </row>
    <row r="678" spans="1:10">
      <c r="A678" s="123" t="s">
        <v>1723</v>
      </c>
      <c r="B678" s="97" t="s">
        <v>2251</v>
      </c>
      <c r="C678" s="96" t="s">
        <v>44</v>
      </c>
      <c r="D678" s="96" t="s">
        <v>2252</v>
      </c>
      <c r="E678" s="99">
        <v>0.2</v>
      </c>
      <c r="F678" s="98" t="s">
        <v>1950</v>
      </c>
      <c r="G678" s="282" t="s">
        <v>1959</v>
      </c>
      <c r="H678" s="282"/>
      <c r="I678" s="283"/>
      <c r="J678" s="126" t="s">
        <v>2253</v>
      </c>
    </row>
    <row r="679" spans="1:10">
      <c r="A679" s="123" t="s">
        <v>1723</v>
      </c>
      <c r="B679" s="97" t="s">
        <v>2254</v>
      </c>
      <c r="C679" s="96" t="s">
        <v>44</v>
      </c>
      <c r="D679" s="96" t="s">
        <v>2255</v>
      </c>
      <c r="E679" s="99">
        <v>0.4</v>
      </c>
      <c r="F679" s="98" t="s">
        <v>1950</v>
      </c>
      <c r="G679" s="282" t="s">
        <v>1951</v>
      </c>
      <c r="H679" s="282"/>
      <c r="I679" s="283"/>
      <c r="J679" s="126" t="s">
        <v>2256</v>
      </c>
    </row>
    <row r="680" spans="1:10">
      <c r="A680" s="221"/>
      <c r="B680" s="222"/>
      <c r="C680" s="222"/>
      <c r="D680" s="222"/>
      <c r="E680" s="222"/>
      <c r="F680" s="222" t="s">
        <v>1774</v>
      </c>
      <c r="G680" s="222"/>
      <c r="H680" s="222"/>
      <c r="I680" s="222"/>
      <c r="J680" s="125">
        <v>10.51</v>
      </c>
    </row>
    <row r="681" spans="1:10">
      <c r="A681" s="115"/>
      <c r="B681" s="116"/>
      <c r="C681" s="116"/>
      <c r="D681" s="116"/>
      <c r="E681" s="116" t="s">
        <v>1728</v>
      </c>
      <c r="F681" s="117">
        <v>0</v>
      </c>
      <c r="G681" s="116" t="s">
        <v>1729</v>
      </c>
      <c r="H681" s="117">
        <v>7.97</v>
      </c>
      <c r="I681" s="116" t="s">
        <v>1730</v>
      </c>
      <c r="J681" s="118">
        <v>7.97</v>
      </c>
    </row>
    <row r="682" spans="1:10" ht="15" thickBot="1">
      <c r="A682" s="115"/>
      <c r="B682" s="116"/>
      <c r="C682" s="116"/>
      <c r="D682" s="116"/>
      <c r="E682" s="116" t="s">
        <v>1731</v>
      </c>
      <c r="F682" s="117">
        <v>5.22</v>
      </c>
      <c r="G682" s="116"/>
      <c r="H682" s="276" t="s">
        <v>1732</v>
      </c>
      <c r="I682" s="276"/>
      <c r="J682" s="118">
        <v>25.15</v>
      </c>
    </row>
    <row r="683" spans="1:10" ht="15" thickTop="1">
      <c r="A683" s="119"/>
      <c r="B683" s="95"/>
      <c r="C683" s="95"/>
      <c r="D683" s="95"/>
      <c r="E683" s="95"/>
      <c r="F683" s="95"/>
      <c r="G683" s="95"/>
      <c r="H683" s="95"/>
      <c r="I683" s="95"/>
      <c r="J683" s="120"/>
    </row>
    <row r="684" spans="1:10" ht="15">
      <c r="A684" s="121" t="s">
        <v>160</v>
      </c>
      <c r="B684" s="83" t="s">
        <v>1</v>
      </c>
      <c r="C684" s="82" t="s">
        <v>2</v>
      </c>
      <c r="D684" s="82" t="s">
        <v>3</v>
      </c>
      <c r="E684" s="281" t="s">
        <v>1722</v>
      </c>
      <c r="F684" s="281"/>
      <c r="G684" s="84" t="s">
        <v>4</v>
      </c>
      <c r="H684" s="83" t="s">
        <v>5</v>
      </c>
      <c r="I684" s="83" t="s">
        <v>6</v>
      </c>
      <c r="J684" s="122" t="s">
        <v>8</v>
      </c>
    </row>
    <row r="685" spans="1:10">
      <c r="A685" s="111" t="s">
        <v>1723</v>
      </c>
      <c r="B685" s="86" t="s">
        <v>119</v>
      </c>
      <c r="C685" s="85" t="s">
        <v>44</v>
      </c>
      <c r="D685" s="85" t="s">
        <v>120</v>
      </c>
      <c r="E685" s="284" t="s">
        <v>1761</v>
      </c>
      <c r="F685" s="284"/>
      <c r="G685" s="87" t="s">
        <v>121</v>
      </c>
      <c r="H685" s="88">
        <v>1</v>
      </c>
      <c r="I685" s="89">
        <v>8.17</v>
      </c>
      <c r="J685" s="112">
        <v>8.17</v>
      </c>
    </row>
    <row r="686" spans="1:10">
      <c r="A686" s="221"/>
      <c r="B686" s="222"/>
      <c r="C686" s="222"/>
      <c r="D686" s="222"/>
      <c r="E686" s="222"/>
      <c r="F686" s="222" t="s">
        <v>1762</v>
      </c>
      <c r="G686" s="222"/>
      <c r="H686" s="222"/>
      <c r="I686" s="222"/>
      <c r="J686" s="125">
        <v>0</v>
      </c>
    </row>
    <row r="687" spans="1:10">
      <c r="A687" s="221"/>
      <c r="B687" s="222"/>
      <c r="C687" s="222"/>
      <c r="D687" s="222"/>
      <c r="E687" s="222"/>
      <c r="F687" s="222" t="s">
        <v>1763</v>
      </c>
      <c r="G687" s="222"/>
      <c r="H687" s="222"/>
      <c r="I687" s="222"/>
      <c r="J687" s="125">
        <v>1</v>
      </c>
    </row>
    <row r="688" spans="1:10">
      <c r="A688" s="221"/>
      <c r="B688" s="222"/>
      <c r="C688" s="222"/>
      <c r="D688" s="222"/>
      <c r="E688" s="222"/>
      <c r="F688" s="222" t="s">
        <v>1764</v>
      </c>
      <c r="G688" s="222"/>
      <c r="H688" s="222"/>
      <c r="I688" s="222"/>
      <c r="J688" s="125">
        <v>0</v>
      </c>
    </row>
    <row r="689" spans="1:10" ht="15">
      <c r="A689" s="279" t="s">
        <v>1784</v>
      </c>
      <c r="B689" s="280" t="s">
        <v>1</v>
      </c>
      <c r="C689" s="281" t="s">
        <v>2</v>
      </c>
      <c r="D689" s="281" t="s">
        <v>1785</v>
      </c>
      <c r="E689" s="280" t="s">
        <v>1766</v>
      </c>
      <c r="F689" s="83" t="s">
        <v>1767</v>
      </c>
      <c r="G689" s="83" t="s">
        <v>1768</v>
      </c>
      <c r="H689" s="83"/>
      <c r="I689" s="83"/>
      <c r="J689" s="122" t="s">
        <v>1769</v>
      </c>
    </row>
    <row r="690" spans="1:10">
      <c r="A690" s="113" t="s">
        <v>1725</v>
      </c>
      <c r="B690" s="91" t="s">
        <v>2172</v>
      </c>
      <c r="C690" s="90" t="s">
        <v>44</v>
      </c>
      <c r="D690" s="90" t="s">
        <v>2173</v>
      </c>
      <c r="E690" s="93">
        <v>0.154</v>
      </c>
      <c r="F690" s="92" t="s">
        <v>121</v>
      </c>
      <c r="G690" s="277" t="s">
        <v>2174</v>
      </c>
      <c r="H690" s="277"/>
      <c r="I690" s="278"/>
      <c r="J690" s="127" t="s">
        <v>2175</v>
      </c>
    </row>
    <row r="691" spans="1:10">
      <c r="A691" s="113" t="s">
        <v>1725</v>
      </c>
      <c r="B691" s="91" t="s">
        <v>2176</v>
      </c>
      <c r="C691" s="90" t="s">
        <v>44</v>
      </c>
      <c r="D691" s="90" t="s">
        <v>2177</v>
      </c>
      <c r="E691" s="93">
        <v>1.0999999999999999E-2</v>
      </c>
      <c r="F691" s="92" t="s">
        <v>121</v>
      </c>
      <c r="G691" s="277" t="s">
        <v>2174</v>
      </c>
      <c r="H691" s="277"/>
      <c r="I691" s="278"/>
      <c r="J691" s="127" t="s">
        <v>2178</v>
      </c>
    </row>
    <row r="692" spans="1:10">
      <c r="A692" s="113" t="s">
        <v>1725</v>
      </c>
      <c r="B692" s="91" t="s">
        <v>2179</v>
      </c>
      <c r="C692" s="90" t="s">
        <v>44</v>
      </c>
      <c r="D692" s="90" t="s">
        <v>2180</v>
      </c>
      <c r="E692" s="93">
        <v>0.253</v>
      </c>
      <c r="F692" s="92" t="s">
        <v>121</v>
      </c>
      <c r="G692" s="277" t="s">
        <v>2181</v>
      </c>
      <c r="H692" s="277"/>
      <c r="I692" s="278"/>
      <c r="J692" s="127" t="s">
        <v>2182</v>
      </c>
    </row>
    <row r="693" spans="1:10">
      <c r="A693" s="113" t="s">
        <v>1725</v>
      </c>
      <c r="B693" s="91" t="s">
        <v>2183</v>
      </c>
      <c r="C693" s="90" t="s">
        <v>44</v>
      </c>
      <c r="D693" s="90" t="s">
        <v>2184</v>
      </c>
      <c r="E693" s="93">
        <v>0.16500000000000001</v>
      </c>
      <c r="F693" s="92" t="s">
        <v>121</v>
      </c>
      <c r="G693" s="277" t="s">
        <v>2185</v>
      </c>
      <c r="H693" s="277"/>
      <c r="I693" s="278"/>
      <c r="J693" s="127" t="s">
        <v>2186</v>
      </c>
    </row>
    <row r="694" spans="1:10" ht="25.5">
      <c r="A694" s="113" t="s">
        <v>1725</v>
      </c>
      <c r="B694" s="91" t="s">
        <v>1891</v>
      </c>
      <c r="C694" s="90" t="s">
        <v>44</v>
      </c>
      <c r="D694" s="90" t="s">
        <v>1892</v>
      </c>
      <c r="E694" s="93">
        <v>0.03</v>
      </c>
      <c r="F694" s="92" t="s">
        <v>121</v>
      </c>
      <c r="G694" s="277" t="s">
        <v>1893</v>
      </c>
      <c r="H694" s="277"/>
      <c r="I694" s="278"/>
      <c r="J694" s="127" t="s">
        <v>2187</v>
      </c>
    </row>
    <row r="695" spans="1:10" ht="25.5">
      <c r="A695" s="113" t="s">
        <v>1725</v>
      </c>
      <c r="B695" s="91" t="s">
        <v>2188</v>
      </c>
      <c r="C695" s="90" t="s">
        <v>44</v>
      </c>
      <c r="D695" s="90" t="s">
        <v>2189</v>
      </c>
      <c r="E695" s="93">
        <v>0.154</v>
      </c>
      <c r="F695" s="92" t="s">
        <v>121</v>
      </c>
      <c r="G695" s="277" t="s">
        <v>2190</v>
      </c>
      <c r="H695" s="277"/>
      <c r="I695" s="278"/>
      <c r="J695" s="127" t="s">
        <v>2191</v>
      </c>
    </row>
    <row r="696" spans="1:10">
      <c r="A696" s="113" t="s">
        <v>1725</v>
      </c>
      <c r="B696" s="91" t="s">
        <v>2192</v>
      </c>
      <c r="C696" s="90" t="s">
        <v>44</v>
      </c>
      <c r="D696" s="90" t="s">
        <v>2193</v>
      </c>
      <c r="E696" s="93">
        <v>0.20899999999999999</v>
      </c>
      <c r="F696" s="92" t="s">
        <v>121</v>
      </c>
      <c r="G696" s="277" t="s">
        <v>2185</v>
      </c>
      <c r="H696" s="277"/>
      <c r="I696" s="278"/>
      <c r="J696" s="127" t="s">
        <v>2194</v>
      </c>
    </row>
    <row r="697" spans="1:10">
      <c r="A697" s="113" t="s">
        <v>1725</v>
      </c>
      <c r="B697" s="91" t="s">
        <v>2195</v>
      </c>
      <c r="C697" s="90" t="s">
        <v>44</v>
      </c>
      <c r="D697" s="90" t="s">
        <v>2196</v>
      </c>
      <c r="E697" s="93">
        <v>2.1999999999999999E-2</v>
      </c>
      <c r="F697" s="92" t="s">
        <v>121</v>
      </c>
      <c r="G697" s="277" t="s">
        <v>2197</v>
      </c>
      <c r="H697" s="277"/>
      <c r="I697" s="278"/>
      <c r="J697" s="127" t="s">
        <v>2198</v>
      </c>
    </row>
    <row r="698" spans="1:10" ht="25.5">
      <c r="A698" s="113" t="s">
        <v>1725</v>
      </c>
      <c r="B698" s="91" t="s">
        <v>2199</v>
      </c>
      <c r="C698" s="90" t="s">
        <v>44</v>
      </c>
      <c r="D698" s="90" t="s">
        <v>2200</v>
      </c>
      <c r="E698" s="93">
        <v>0.04</v>
      </c>
      <c r="F698" s="92" t="s">
        <v>46</v>
      </c>
      <c r="G698" s="277" t="s">
        <v>2201</v>
      </c>
      <c r="H698" s="277"/>
      <c r="I698" s="278"/>
      <c r="J698" s="127" t="s">
        <v>2202</v>
      </c>
    </row>
    <row r="699" spans="1:10">
      <c r="A699" s="113" t="s">
        <v>1725</v>
      </c>
      <c r="B699" s="91" t="s">
        <v>2203</v>
      </c>
      <c r="C699" s="90" t="s">
        <v>44</v>
      </c>
      <c r="D699" s="90" t="s">
        <v>2204</v>
      </c>
      <c r="E699" s="93">
        <v>0.13200000000000001</v>
      </c>
      <c r="F699" s="92" t="s">
        <v>121</v>
      </c>
      <c r="G699" s="277" t="s">
        <v>2190</v>
      </c>
      <c r="H699" s="277"/>
      <c r="I699" s="278"/>
      <c r="J699" s="127" t="s">
        <v>2205</v>
      </c>
    </row>
    <row r="700" spans="1:10" ht="38.25">
      <c r="A700" s="113" t="s">
        <v>1725</v>
      </c>
      <c r="B700" s="91" t="s">
        <v>2206</v>
      </c>
      <c r="C700" s="90" t="s">
        <v>44</v>
      </c>
      <c r="D700" s="90" t="s">
        <v>2207</v>
      </c>
      <c r="E700" s="93">
        <v>0.224</v>
      </c>
      <c r="F700" s="92" t="s">
        <v>46</v>
      </c>
      <c r="G700" s="277" t="s">
        <v>2208</v>
      </c>
      <c r="H700" s="277"/>
      <c r="I700" s="278"/>
      <c r="J700" s="127" t="s">
        <v>2209</v>
      </c>
    </row>
    <row r="701" spans="1:10">
      <c r="A701" s="221"/>
      <c r="B701" s="222"/>
      <c r="C701" s="222"/>
      <c r="D701" s="222"/>
      <c r="E701" s="222"/>
      <c r="F701" s="222" t="s">
        <v>1938</v>
      </c>
      <c r="G701" s="222"/>
      <c r="H701" s="222"/>
      <c r="I701" s="222"/>
      <c r="J701" s="125">
        <v>5.7127999999999997</v>
      </c>
    </row>
    <row r="702" spans="1:10" ht="15">
      <c r="A702" s="279" t="s">
        <v>1765</v>
      </c>
      <c r="B702" s="280" t="s">
        <v>1</v>
      </c>
      <c r="C702" s="281" t="s">
        <v>2</v>
      </c>
      <c r="D702" s="281" t="s">
        <v>1727</v>
      </c>
      <c r="E702" s="280" t="s">
        <v>1766</v>
      </c>
      <c r="F702" s="83" t="s">
        <v>1767</v>
      </c>
      <c r="G702" s="83" t="s">
        <v>1768</v>
      </c>
      <c r="H702" s="83"/>
      <c r="I702" s="83"/>
      <c r="J702" s="122" t="s">
        <v>1769</v>
      </c>
    </row>
    <row r="703" spans="1:10">
      <c r="A703" s="123" t="s">
        <v>1723</v>
      </c>
      <c r="B703" s="97" t="s">
        <v>2210</v>
      </c>
      <c r="C703" s="96" t="s">
        <v>44</v>
      </c>
      <c r="D703" s="96" t="s">
        <v>2211</v>
      </c>
      <c r="E703" s="99">
        <v>4.58333E-2</v>
      </c>
      <c r="F703" s="98" t="s">
        <v>1950</v>
      </c>
      <c r="G703" s="282" t="s">
        <v>2212</v>
      </c>
      <c r="H703" s="282"/>
      <c r="I703" s="283"/>
      <c r="J703" s="126" t="s">
        <v>2213</v>
      </c>
    </row>
    <row r="704" spans="1:10">
      <c r="A704" s="123" t="s">
        <v>1723</v>
      </c>
      <c r="B704" s="97" t="s">
        <v>2214</v>
      </c>
      <c r="C704" s="96" t="s">
        <v>44</v>
      </c>
      <c r="D704" s="96" t="s">
        <v>2215</v>
      </c>
      <c r="E704" s="99">
        <v>9.1666700000000004E-2</v>
      </c>
      <c r="F704" s="98" t="s">
        <v>1950</v>
      </c>
      <c r="G704" s="282" t="s">
        <v>2216</v>
      </c>
      <c r="H704" s="282"/>
      <c r="I704" s="283"/>
      <c r="J704" s="126" t="s">
        <v>2217</v>
      </c>
    </row>
    <row r="705" spans="1:10">
      <c r="A705" s="221"/>
      <c r="B705" s="222"/>
      <c r="C705" s="222"/>
      <c r="D705" s="222"/>
      <c r="E705" s="222"/>
      <c r="F705" s="222" t="s">
        <v>1774</v>
      </c>
      <c r="G705" s="222"/>
      <c r="H705" s="222"/>
      <c r="I705" s="222"/>
      <c r="J705" s="125">
        <v>2.4607999999999999</v>
      </c>
    </row>
    <row r="706" spans="1:10">
      <c r="A706" s="115"/>
      <c r="B706" s="116"/>
      <c r="C706" s="116"/>
      <c r="D706" s="116"/>
      <c r="E706" s="116" t="s">
        <v>1728</v>
      </c>
      <c r="F706" s="117">
        <v>0</v>
      </c>
      <c r="G706" s="116" t="s">
        <v>1729</v>
      </c>
      <c r="H706" s="117">
        <v>1.88</v>
      </c>
      <c r="I706" s="116" t="s">
        <v>1730</v>
      </c>
      <c r="J706" s="118">
        <v>1.8753305311699999</v>
      </c>
    </row>
    <row r="707" spans="1:10" ht="15" thickBot="1">
      <c r="A707" s="115"/>
      <c r="B707" s="116"/>
      <c r="C707" s="116"/>
      <c r="D707" s="116"/>
      <c r="E707" s="116" t="s">
        <v>1731</v>
      </c>
      <c r="F707" s="117">
        <v>2.14</v>
      </c>
      <c r="G707" s="116"/>
      <c r="H707" s="276" t="s">
        <v>1732</v>
      </c>
      <c r="I707" s="276"/>
      <c r="J707" s="118">
        <v>10.31</v>
      </c>
    </row>
    <row r="708" spans="1:10" ht="15" thickTop="1">
      <c r="A708" s="119"/>
      <c r="B708" s="95"/>
      <c r="C708" s="95"/>
      <c r="D708" s="95"/>
      <c r="E708" s="95"/>
      <c r="F708" s="95"/>
      <c r="G708" s="95"/>
      <c r="H708" s="95"/>
      <c r="I708" s="95"/>
      <c r="J708" s="120"/>
    </row>
    <row r="709" spans="1:10" ht="15">
      <c r="A709" s="121" t="s">
        <v>161</v>
      </c>
      <c r="B709" s="83" t="s">
        <v>1</v>
      </c>
      <c r="C709" s="82" t="s">
        <v>2</v>
      </c>
      <c r="D709" s="82" t="s">
        <v>3</v>
      </c>
      <c r="E709" s="281" t="s">
        <v>1722</v>
      </c>
      <c r="F709" s="281"/>
      <c r="G709" s="84" t="s">
        <v>4</v>
      </c>
      <c r="H709" s="83" t="s">
        <v>5</v>
      </c>
      <c r="I709" s="83" t="s">
        <v>6</v>
      </c>
      <c r="J709" s="122" t="s">
        <v>8</v>
      </c>
    </row>
    <row r="710" spans="1:10" ht="38.25">
      <c r="A710" s="111" t="s">
        <v>1723</v>
      </c>
      <c r="B710" s="86" t="s">
        <v>123</v>
      </c>
      <c r="C710" s="85" t="s">
        <v>44</v>
      </c>
      <c r="D710" s="85" t="s">
        <v>124</v>
      </c>
      <c r="E710" s="284" t="s">
        <v>1761</v>
      </c>
      <c r="F710" s="284"/>
      <c r="G710" s="87" t="s">
        <v>93</v>
      </c>
      <c r="H710" s="88">
        <v>1</v>
      </c>
      <c r="I710" s="89">
        <v>487.83</v>
      </c>
      <c r="J710" s="112">
        <v>487.83</v>
      </c>
    </row>
    <row r="711" spans="1:10">
      <c r="A711" s="221"/>
      <c r="B711" s="222"/>
      <c r="C711" s="222"/>
      <c r="D711" s="222"/>
      <c r="E711" s="222"/>
      <c r="F711" s="222" t="s">
        <v>1762</v>
      </c>
      <c r="G711" s="222"/>
      <c r="H711" s="222"/>
      <c r="I711" s="222"/>
      <c r="J711" s="125">
        <v>0</v>
      </c>
    </row>
    <row r="712" spans="1:10">
      <c r="A712" s="221"/>
      <c r="B712" s="222"/>
      <c r="C712" s="222"/>
      <c r="D712" s="222"/>
      <c r="E712" s="222"/>
      <c r="F712" s="222" t="s">
        <v>1763</v>
      </c>
      <c r="G712" s="222"/>
      <c r="H712" s="222"/>
      <c r="I712" s="222"/>
      <c r="J712" s="125">
        <v>1</v>
      </c>
    </row>
    <row r="713" spans="1:10">
      <c r="A713" s="221"/>
      <c r="B713" s="222"/>
      <c r="C713" s="222"/>
      <c r="D713" s="222"/>
      <c r="E713" s="222"/>
      <c r="F713" s="222" t="s">
        <v>1764</v>
      </c>
      <c r="G713" s="222"/>
      <c r="H713" s="222"/>
      <c r="I713" s="222"/>
      <c r="J713" s="125">
        <v>0</v>
      </c>
    </row>
    <row r="714" spans="1:10" ht="15">
      <c r="A714" s="279" t="s">
        <v>1784</v>
      </c>
      <c r="B714" s="280" t="s">
        <v>1</v>
      </c>
      <c r="C714" s="281" t="s">
        <v>2</v>
      </c>
      <c r="D714" s="281" t="s">
        <v>1785</v>
      </c>
      <c r="E714" s="280" t="s">
        <v>1766</v>
      </c>
      <c r="F714" s="83" t="s">
        <v>1767</v>
      </c>
      <c r="G714" s="83" t="s">
        <v>1768</v>
      </c>
      <c r="H714" s="83"/>
      <c r="I714" s="83"/>
      <c r="J714" s="122" t="s">
        <v>1769</v>
      </c>
    </row>
    <row r="715" spans="1:10">
      <c r="A715" s="113" t="s">
        <v>1725</v>
      </c>
      <c r="B715" s="91" t="s">
        <v>2218</v>
      </c>
      <c r="C715" s="90" t="s">
        <v>44</v>
      </c>
      <c r="D715" s="90" t="s">
        <v>2219</v>
      </c>
      <c r="E715" s="93">
        <v>1</v>
      </c>
      <c r="F715" s="92" t="s">
        <v>93</v>
      </c>
      <c r="G715" s="277" t="s">
        <v>2220</v>
      </c>
      <c r="H715" s="277"/>
      <c r="I715" s="278"/>
      <c r="J715" s="127" t="s">
        <v>2220</v>
      </c>
    </row>
    <row r="716" spans="1:10" ht="25.5">
      <c r="A716" s="113" t="s">
        <v>1725</v>
      </c>
      <c r="B716" s="91" t="s">
        <v>2221</v>
      </c>
      <c r="C716" s="90" t="s">
        <v>44</v>
      </c>
      <c r="D716" s="90" t="s">
        <v>2222</v>
      </c>
      <c r="E716" s="93">
        <v>1.05</v>
      </c>
      <c r="F716" s="92" t="s">
        <v>93</v>
      </c>
      <c r="G716" s="277" t="s">
        <v>2223</v>
      </c>
      <c r="H716" s="277"/>
      <c r="I716" s="278"/>
      <c r="J716" s="127" t="s">
        <v>2224</v>
      </c>
    </row>
    <row r="717" spans="1:10">
      <c r="A717" s="221"/>
      <c r="B717" s="222"/>
      <c r="C717" s="222"/>
      <c r="D717" s="222"/>
      <c r="E717" s="222"/>
      <c r="F717" s="222" t="s">
        <v>1938</v>
      </c>
      <c r="G717" s="222"/>
      <c r="H717" s="222"/>
      <c r="I717" s="222"/>
      <c r="J717" s="125">
        <v>467.97300000000001</v>
      </c>
    </row>
    <row r="718" spans="1:10" ht="15">
      <c r="A718" s="279" t="s">
        <v>1765</v>
      </c>
      <c r="B718" s="280" t="s">
        <v>1</v>
      </c>
      <c r="C718" s="281" t="s">
        <v>2</v>
      </c>
      <c r="D718" s="281" t="s">
        <v>1727</v>
      </c>
      <c r="E718" s="280" t="s">
        <v>1766</v>
      </c>
      <c r="F718" s="83" t="s">
        <v>1767</v>
      </c>
      <c r="G718" s="83" t="s">
        <v>1768</v>
      </c>
      <c r="H718" s="83"/>
      <c r="I718" s="83"/>
      <c r="J718" s="122" t="s">
        <v>1769</v>
      </c>
    </row>
    <row r="719" spans="1:10" ht="25.5">
      <c r="A719" s="123" t="s">
        <v>1723</v>
      </c>
      <c r="B719" s="97" t="s">
        <v>2225</v>
      </c>
      <c r="C719" s="96" t="s">
        <v>44</v>
      </c>
      <c r="D719" s="96" t="s">
        <v>2226</v>
      </c>
      <c r="E719" s="99">
        <v>1</v>
      </c>
      <c r="F719" s="98" t="s">
        <v>93</v>
      </c>
      <c r="G719" s="282" t="s">
        <v>2227</v>
      </c>
      <c r="H719" s="282"/>
      <c r="I719" s="283"/>
      <c r="J719" s="126" t="s">
        <v>2227</v>
      </c>
    </row>
    <row r="720" spans="1:10">
      <c r="A720" s="221"/>
      <c r="B720" s="222"/>
      <c r="C720" s="222"/>
      <c r="D720" s="222"/>
      <c r="E720" s="222"/>
      <c r="F720" s="222" t="s">
        <v>1774</v>
      </c>
      <c r="G720" s="222"/>
      <c r="H720" s="222"/>
      <c r="I720" s="222"/>
      <c r="J720" s="125">
        <v>19.86</v>
      </c>
    </row>
    <row r="721" spans="1:10">
      <c r="A721" s="115"/>
      <c r="B721" s="116"/>
      <c r="C721" s="116"/>
      <c r="D721" s="116"/>
      <c r="E721" s="116" t="s">
        <v>1728</v>
      </c>
      <c r="F721" s="117">
        <v>0</v>
      </c>
      <c r="G721" s="116" t="s">
        <v>1729</v>
      </c>
      <c r="H721" s="117">
        <v>14.75</v>
      </c>
      <c r="I721" s="116" t="s">
        <v>1730</v>
      </c>
      <c r="J721" s="118">
        <v>14.753342324349999</v>
      </c>
    </row>
    <row r="722" spans="1:10" ht="15" thickBot="1">
      <c r="A722" s="115"/>
      <c r="B722" s="116"/>
      <c r="C722" s="116"/>
      <c r="D722" s="116"/>
      <c r="E722" s="116" t="s">
        <v>1731</v>
      </c>
      <c r="F722" s="117">
        <v>128</v>
      </c>
      <c r="G722" s="116"/>
      <c r="H722" s="276" t="s">
        <v>1732</v>
      </c>
      <c r="I722" s="276"/>
      <c r="J722" s="118">
        <v>615.83000000000004</v>
      </c>
    </row>
    <row r="723" spans="1:10" ht="15" thickTop="1">
      <c r="A723" s="119"/>
      <c r="B723" s="95"/>
      <c r="C723" s="95"/>
      <c r="D723" s="95"/>
      <c r="E723" s="95"/>
      <c r="F723" s="95"/>
      <c r="G723" s="95"/>
      <c r="H723" s="95"/>
      <c r="I723" s="95"/>
      <c r="J723" s="120"/>
    </row>
    <row r="724" spans="1:10" ht="15">
      <c r="A724" s="121" t="s">
        <v>162</v>
      </c>
      <c r="B724" s="83" t="s">
        <v>1</v>
      </c>
      <c r="C724" s="82" t="s">
        <v>2</v>
      </c>
      <c r="D724" s="82" t="s">
        <v>3</v>
      </c>
      <c r="E724" s="281" t="s">
        <v>1722</v>
      </c>
      <c r="F724" s="281"/>
      <c r="G724" s="84" t="s">
        <v>4</v>
      </c>
      <c r="H724" s="83" t="s">
        <v>5</v>
      </c>
      <c r="I724" s="83" t="s">
        <v>6</v>
      </c>
      <c r="J724" s="122" t="s">
        <v>8</v>
      </c>
    </row>
    <row r="725" spans="1:10" ht="25.5">
      <c r="A725" s="111" t="s">
        <v>1723</v>
      </c>
      <c r="B725" s="86" t="s">
        <v>148</v>
      </c>
      <c r="C725" s="85" t="s">
        <v>44</v>
      </c>
      <c r="D725" s="85" t="s">
        <v>149</v>
      </c>
      <c r="E725" s="284" t="s">
        <v>1761</v>
      </c>
      <c r="F725" s="284"/>
      <c r="G725" s="87" t="s">
        <v>93</v>
      </c>
      <c r="H725" s="88">
        <v>1</v>
      </c>
      <c r="I725" s="89">
        <v>30.95</v>
      </c>
      <c r="J725" s="112">
        <v>30.95</v>
      </c>
    </row>
    <row r="726" spans="1:10" ht="15">
      <c r="A726" s="279" t="s">
        <v>1775</v>
      </c>
      <c r="B726" s="280" t="s">
        <v>1</v>
      </c>
      <c r="C726" s="281" t="s">
        <v>2</v>
      </c>
      <c r="D726" s="281" t="s">
        <v>1776</v>
      </c>
      <c r="E726" s="280" t="s">
        <v>1766</v>
      </c>
      <c r="F726" s="285" t="s">
        <v>1777</v>
      </c>
      <c r="G726" s="280"/>
      <c r="H726" s="285" t="s">
        <v>1769</v>
      </c>
      <c r="I726" s="280"/>
      <c r="J726" s="286" t="s">
        <v>1778</v>
      </c>
    </row>
    <row r="727" spans="1:10" ht="15">
      <c r="A727" s="287"/>
      <c r="B727" s="280"/>
      <c r="C727" s="280"/>
      <c r="D727" s="280"/>
      <c r="E727" s="280"/>
      <c r="F727" s="83" t="s">
        <v>1779</v>
      </c>
      <c r="G727" s="83" t="s">
        <v>1780</v>
      </c>
      <c r="H727" s="83" t="s">
        <v>1779</v>
      </c>
      <c r="I727" s="83" t="s">
        <v>1780</v>
      </c>
      <c r="J727" s="286"/>
    </row>
    <row r="728" spans="1:10" ht="63.75">
      <c r="A728" s="113" t="s">
        <v>1725</v>
      </c>
      <c r="B728" s="91" t="s">
        <v>2229</v>
      </c>
      <c r="C728" s="90" t="s">
        <v>44</v>
      </c>
      <c r="D728" s="90" t="s">
        <v>2230</v>
      </c>
      <c r="E728" s="93">
        <v>1</v>
      </c>
      <c r="F728" s="94">
        <v>1</v>
      </c>
      <c r="G728" s="94">
        <v>0</v>
      </c>
      <c r="H728" s="102">
        <v>6.13</v>
      </c>
      <c r="I728" s="102">
        <v>0.2</v>
      </c>
      <c r="J728" s="127">
        <v>6.13</v>
      </c>
    </row>
    <row r="729" spans="1:10">
      <c r="A729" s="221"/>
      <c r="B729" s="222"/>
      <c r="C729" s="222"/>
      <c r="D729" s="222"/>
      <c r="E729" s="222"/>
      <c r="F729" s="222" t="s">
        <v>1783</v>
      </c>
      <c r="G729" s="222"/>
      <c r="H729" s="222"/>
      <c r="I729" s="222"/>
      <c r="J729" s="125">
        <v>6.13</v>
      </c>
    </row>
    <row r="730" spans="1:10">
      <c r="A730" s="221"/>
      <c r="B730" s="222"/>
      <c r="C730" s="222"/>
      <c r="D730" s="222"/>
      <c r="E730" s="222"/>
      <c r="F730" s="222" t="s">
        <v>1762</v>
      </c>
      <c r="G730" s="222"/>
      <c r="H730" s="222"/>
      <c r="I730" s="222"/>
      <c r="J730" s="125">
        <v>6.13</v>
      </c>
    </row>
    <row r="731" spans="1:10">
      <c r="A731" s="221"/>
      <c r="B731" s="222"/>
      <c r="C731" s="222"/>
      <c r="D731" s="222"/>
      <c r="E731" s="222"/>
      <c r="F731" s="222" t="s">
        <v>1763</v>
      </c>
      <c r="G731" s="222"/>
      <c r="H731" s="222"/>
      <c r="I731" s="222"/>
      <c r="J731" s="125">
        <v>0.65449999999999997</v>
      </c>
    </row>
    <row r="732" spans="1:10">
      <c r="A732" s="221"/>
      <c r="B732" s="222"/>
      <c r="C732" s="222"/>
      <c r="D732" s="222"/>
      <c r="E732" s="222"/>
      <c r="F732" s="222" t="s">
        <v>1764</v>
      </c>
      <c r="G732" s="222"/>
      <c r="H732" s="222"/>
      <c r="I732" s="222"/>
      <c r="J732" s="125">
        <v>9.3658999999999999</v>
      </c>
    </row>
    <row r="733" spans="1:10" ht="15">
      <c r="A733" s="279" t="s">
        <v>1765</v>
      </c>
      <c r="B733" s="280" t="s">
        <v>1</v>
      </c>
      <c r="C733" s="281" t="s">
        <v>2</v>
      </c>
      <c r="D733" s="281" t="s">
        <v>1727</v>
      </c>
      <c r="E733" s="280" t="s">
        <v>1766</v>
      </c>
      <c r="F733" s="83" t="s">
        <v>1767</v>
      </c>
      <c r="G733" s="83" t="s">
        <v>1768</v>
      </c>
      <c r="H733" s="83"/>
      <c r="I733" s="83"/>
      <c r="J733" s="122" t="s">
        <v>1769</v>
      </c>
    </row>
    <row r="734" spans="1:10">
      <c r="A734" s="123" t="s">
        <v>1723</v>
      </c>
      <c r="B734" s="97" t="s">
        <v>1957</v>
      </c>
      <c r="C734" s="96" t="s">
        <v>44</v>
      </c>
      <c r="D734" s="96" t="s">
        <v>1958</v>
      </c>
      <c r="E734" s="99">
        <v>1.5276505</v>
      </c>
      <c r="F734" s="98" t="s">
        <v>1950</v>
      </c>
      <c r="G734" s="282" t="s">
        <v>1959</v>
      </c>
      <c r="H734" s="282"/>
      <c r="I734" s="283"/>
      <c r="J734" s="126" t="s">
        <v>2257</v>
      </c>
    </row>
    <row r="735" spans="1:10">
      <c r="A735" s="221"/>
      <c r="B735" s="222"/>
      <c r="C735" s="222"/>
      <c r="D735" s="222"/>
      <c r="E735" s="222"/>
      <c r="F735" s="222" t="s">
        <v>1774</v>
      </c>
      <c r="G735" s="222"/>
      <c r="H735" s="222"/>
      <c r="I735" s="222"/>
      <c r="J735" s="125">
        <v>21.585699999999999</v>
      </c>
    </row>
    <row r="736" spans="1:10">
      <c r="A736" s="115"/>
      <c r="B736" s="116"/>
      <c r="C736" s="116"/>
      <c r="D736" s="116"/>
      <c r="E736" s="116" t="s">
        <v>1728</v>
      </c>
      <c r="F736" s="117">
        <v>0</v>
      </c>
      <c r="G736" s="116" t="s">
        <v>1729</v>
      </c>
      <c r="H736" s="117">
        <v>15.21</v>
      </c>
      <c r="I736" s="116" t="s">
        <v>1730</v>
      </c>
      <c r="J736" s="118">
        <v>15.211427088700001</v>
      </c>
    </row>
    <row r="737" spans="1:10" ht="15" thickBot="1">
      <c r="A737" s="115"/>
      <c r="B737" s="116"/>
      <c r="C737" s="116"/>
      <c r="D737" s="116"/>
      <c r="E737" s="116" t="s">
        <v>1731</v>
      </c>
      <c r="F737" s="117">
        <v>8.1199999999999992</v>
      </c>
      <c r="G737" s="116"/>
      <c r="H737" s="276" t="s">
        <v>1732</v>
      </c>
      <c r="I737" s="276"/>
      <c r="J737" s="118">
        <v>39.07</v>
      </c>
    </row>
    <row r="738" spans="1:10" ht="15" thickTop="1">
      <c r="A738" s="119"/>
      <c r="B738" s="95"/>
      <c r="C738" s="95"/>
      <c r="D738" s="95"/>
      <c r="E738" s="95"/>
      <c r="F738" s="95"/>
      <c r="G738" s="95"/>
      <c r="H738" s="95"/>
      <c r="I738" s="95"/>
      <c r="J738" s="120"/>
    </row>
    <row r="739" spans="1:10" ht="15">
      <c r="A739" s="121" t="s">
        <v>163</v>
      </c>
      <c r="B739" s="83" t="s">
        <v>1</v>
      </c>
      <c r="C739" s="82" t="s">
        <v>2</v>
      </c>
      <c r="D739" s="82" t="s">
        <v>3</v>
      </c>
      <c r="E739" s="281" t="s">
        <v>1722</v>
      </c>
      <c r="F739" s="281"/>
      <c r="G739" s="84" t="s">
        <v>4</v>
      </c>
      <c r="H739" s="83" t="s">
        <v>5</v>
      </c>
      <c r="I739" s="83" t="s">
        <v>6</v>
      </c>
      <c r="J739" s="122" t="s">
        <v>8</v>
      </c>
    </row>
    <row r="740" spans="1:10" ht="25.5">
      <c r="A740" s="111" t="s">
        <v>1723</v>
      </c>
      <c r="B740" s="86" t="s">
        <v>100</v>
      </c>
      <c r="C740" s="85" t="s">
        <v>44</v>
      </c>
      <c r="D740" s="85" t="s">
        <v>101</v>
      </c>
      <c r="E740" s="284" t="s">
        <v>1761</v>
      </c>
      <c r="F740" s="284"/>
      <c r="G740" s="87" t="s">
        <v>93</v>
      </c>
      <c r="H740" s="88">
        <v>1</v>
      </c>
      <c r="I740" s="89">
        <v>2.1800000000000002</v>
      </c>
      <c r="J740" s="112">
        <v>2.1800000000000002</v>
      </c>
    </row>
    <row r="741" spans="1:10" ht="15">
      <c r="A741" s="279" t="s">
        <v>1775</v>
      </c>
      <c r="B741" s="280" t="s">
        <v>1</v>
      </c>
      <c r="C741" s="281" t="s">
        <v>2</v>
      </c>
      <c r="D741" s="281" t="s">
        <v>1776</v>
      </c>
      <c r="E741" s="280" t="s">
        <v>1766</v>
      </c>
      <c r="F741" s="285" t="s">
        <v>1777</v>
      </c>
      <c r="G741" s="280"/>
      <c r="H741" s="285" t="s">
        <v>1769</v>
      </c>
      <c r="I741" s="280"/>
      <c r="J741" s="286" t="s">
        <v>1778</v>
      </c>
    </row>
    <row r="742" spans="1:10" ht="15">
      <c r="A742" s="287"/>
      <c r="B742" s="280"/>
      <c r="C742" s="280"/>
      <c r="D742" s="280"/>
      <c r="E742" s="280"/>
      <c r="F742" s="83" t="s">
        <v>1779</v>
      </c>
      <c r="G742" s="83" t="s">
        <v>1780</v>
      </c>
      <c r="H742" s="83" t="s">
        <v>1779</v>
      </c>
      <c r="I742" s="83" t="s">
        <v>1780</v>
      </c>
      <c r="J742" s="286"/>
    </row>
    <row r="743" spans="1:10" ht="51">
      <c r="A743" s="113" t="s">
        <v>1725</v>
      </c>
      <c r="B743" s="91" t="s">
        <v>2150</v>
      </c>
      <c r="C743" s="90" t="s">
        <v>44</v>
      </c>
      <c r="D743" s="90" t="s">
        <v>2151</v>
      </c>
      <c r="E743" s="93">
        <v>1</v>
      </c>
      <c r="F743" s="94">
        <v>1</v>
      </c>
      <c r="G743" s="94">
        <v>0</v>
      </c>
      <c r="H743" s="102">
        <v>152.03</v>
      </c>
      <c r="I743" s="102">
        <v>52.71</v>
      </c>
      <c r="J743" s="127">
        <v>152.03</v>
      </c>
    </row>
    <row r="744" spans="1:10">
      <c r="A744" s="221"/>
      <c r="B744" s="222"/>
      <c r="C744" s="222"/>
      <c r="D744" s="222"/>
      <c r="E744" s="222"/>
      <c r="F744" s="222" t="s">
        <v>1783</v>
      </c>
      <c r="G744" s="222"/>
      <c r="H744" s="222"/>
      <c r="I744" s="222"/>
      <c r="J744" s="125">
        <v>152.03</v>
      </c>
    </row>
    <row r="745" spans="1:10">
      <c r="A745" s="221"/>
      <c r="B745" s="222"/>
      <c r="C745" s="222"/>
      <c r="D745" s="222"/>
      <c r="E745" s="222"/>
      <c r="F745" s="222" t="s">
        <v>1762</v>
      </c>
      <c r="G745" s="222"/>
      <c r="H745" s="222"/>
      <c r="I745" s="222"/>
      <c r="J745" s="125">
        <v>152.03</v>
      </c>
    </row>
    <row r="746" spans="1:10">
      <c r="A746" s="221"/>
      <c r="B746" s="222"/>
      <c r="C746" s="222"/>
      <c r="D746" s="222"/>
      <c r="E746" s="222"/>
      <c r="F746" s="222" t="s">
        <v>1763</v>
      </c>
      <c r="G746" s="222"/>
      <c r="H746" s="222"/>
      <c r="I746" s="222"/>
      <c r="J746" s="125">
        <v>82.79</v>
      </c>
    </row>
    <row r="747" spans="1:10">
      <c r="A747" s="221"/>
      <c r="B747" s="222"/>
      <c r="C747" s="222"/>
      <c r="D747" s="222"/>
      <c r="E747" s="222"/>
      <c r="F747" s="222" t="s">
        <v>1764</v>
      </c>
      <c r="G747" s="222"/>
      <c r="H747" s="222"/>
      <c r="I747" s="222"/>
      <c r="J747" s="125">
        <v>1.8363</v>
      </c>
    </row>
    <row r="748" spans="1:10" ht="15">
      <c r="A748" s="279" t="s">
        <v>1765</v>
      </c>
      <c r="B748" s="280" t="s">
        <v>1</v>
      </c>
      <c r="C748" s="281" t="s">
        <v>2</v>
      </c>
      <c r="D748" s="281" t="s">
        <v>1727</v>
      </c>
      <c r="E748" s="280" t="s">
        <v>1766</v>
      </c>
      <c r="F748" s="83" t="s">
        <v>1767</v>
      </c>
      <c r="G748" s="83" t="s">
        <v>1768</v>
      </c>
      <c r="H748" s="83"/>
      <c r="I748" s="83"/>
      <c r="J748" s="122" t="s">
        <v>1769</v>
      </c>
    </row>
    <row r="749" spans="1:10">
      <c r="A749" s="123" t="s">
        <v>1723</v>
      </c>
      <c r="B749" s="97" t="s">
        <v>1957</v>
      </c>
      <c r="C749" s="96" t="s">
        <v>44</v>
      </c>
      <c r="D749" s="96" t="s">
        <v>1958</v>
      </c>
      <c r="E749" s="99">
        <v>2.4156799999999999E-2</v>
      </c>
      <c r="F749" s="98" t="s">
        <v>1950</v>
      </c>
      <c r="G749" s="282" t="s">
        <v>1959</v>
      </c>
      <c r="H749" s="282"/>
      <c r="I749" s="283"/>
      <c r="J749" s="126" t="s">
        <v>2152</v>
      </c>
    </row>
    <row r="750" spans="1:10">
      <c r="A750" s="221"/>
      <c r="B750" s="222"/>
      <c r="C750" s="222"/>
      <c r="D750" s="222"/>
      <c r="E750" s="222"/>
      <c r="F750" s="222" t="s">
        <v>1774</v>
      </c>
      <c r="G750" s="222"/>
      <c r="H750" s="222"/>
      <c r="I750" s="222"/>
      <c r="J750" s="125">
        <v>0.34129999999999999</v>
      </c>
    </row>
    <row r="751" spans="1:10">
      <c r="A751" s="115"/>
      <c r="B751" s="116"/>
      <c r="C751" s="116"/>
      <c r="D751" s="116"/>
      <c r="E751" s="116" t="s">
        <v>1728</v>
      </c>
      <c r="F751" s="117">
        <v>0</v>
      </c>
      <c r="G751" s="116" t="s">
        <v>1729</v>
      </c>
      <c r="H751" s="117">
        <v>0.24</v>
      </c>
      <c r="I751" s="116" t="s">
        <v>1730</v>
      </c>
      <c r="J751" s="118">
        <v>0.24053892031999999</v>
      </c>
    </row>
    <row r="752" spans="1:10" ht="15" thickBot="1">
      <c r="A752" s="115"/>
      <c r="B752" s="116"/>
      <c r="C752" s="116"/>
      <c r="D752" s="116"/>
      <c r="E752" s="116" t="s">
        <v>1731</v>
      </c>
      <c r="F752" s="117">
        <v>0.56999999999999995</v>
      </c>
      <c r="G752" s="116"/>
      <c r="H752" s="276" t="s">
        <v>1732</v>
      </c>
      <c r="I752" s="276"/>
      <c r="J752" s="118">
        <v>2.75</v>
      </c>
    </row>
    <row r="753" spans="1:10" ht="15" thickTop="1">
      <c r="A753" s="119"/>
      <c r="B753" s="95"/>
      <c r="C753" s="95"/>
      <c r="D753" s="95"/>
      <c r="E753" s="95"/>
      <c r="F753" s="95"/>
      <c r="G753" s="95"/>
      <c r="H753" s="95"/>
      <c r="I753" s="95"/>
      <c r="J753" s="120"/>
    </row>
    <row r="754" spans="1:10" ht="15">
      <c r="A754" s="121" t="s">
        <v>164</v>
      </c>
      <c r="B754" s="83" t="s">
        <v>1</v>
      </c>
      <c r="C754" s="82" t="s">
        <v>2</v>
      </c>
      <c r="D754" s="82" t="s">
        <v>3</v>
      </c>
      <c r="E754" s="281" t="s">
        <v>1722</v>
      </c>
      <c r="F754" s="281"/>
      <c r="G754" s="84" t="s">
        <v>4</v>
      </c>
      <c r="H754" s="83" t="s">
        <v>5</v>
      </c>
      <c r="I754" s="83" t="s">
        <v>6</v>
      </c>
      <c r="J754" s="122" t="s">
        <v>8</v>
      </c>
    </row>
    <row r="755" spans="1:10" ht="38.25">
      <c r="A755" s="111" t="s">
        <v>1723</v>
      </c>
      <c r="B755" s="86" t="s">
        <v>103</v>
      </c>
      <c r="C755" s="85" t="s">
        <v>44</v>
      </c>
      <c r="D755" s="85" t="s">
        <v>104</v>
      </c>
      <c r="E755" s="284" t="s">
        <v>1761</v>
      </c>
      <c r="F755" s="284"/>
      <c r="G755" s="87" t="s">
        <v>105</v>
      </c>
      <c r="H755" s="88">
        <v>1</v>
      </c>
      <c r="I755" s="89">
        <v>1.8</v>
      </c>
      <c r="J755" s="112">
        <v>1.8</v>
      </c>
    </row>
    <row r="756" spans="1:10">
      <c r="A756" s="221"/>
      <c r="B756" s="222"/>
      <c r="C756" s="222"/>
      <c r="D756" s="222"/>
      <c r="E756" s="222"/>
      <c r="F756" s="222" t="s">
        <v>1762</v>
      </c>
      <c r="G756" s="222"/>
      <c r="H756" s="222"/>
      <c r="I756" s="222"/>
      <c r="J756" s="125">
        <v>0</v>
      </c>
    </row>
    <row r="757" spans="1:10">
      <c r="A757" s="221"/>
      <c r="B757" s="222"/>
      <c r="C757" s="222"/>
      <c r="D757" s="222"/>
      <c r="E757" s="222"/>
      <c r="F757" s="222" t="s">
        <v>1763</v>
      </c>
      <c r="G757" s="222"/>
      <c r="H757" s="222"/>
      <c r="I757" s="222"/>
      <c r="J757" s="125">
        <v>1</v>
      </c>
    </row>
    <row r="758" spans="1:10">
      <c r="A758" s="221"/>
      <c r="B758" s="222"/>
      <c r="C758" s="222"/>
      <c r="D758" s="222"/>
      <c r="E758" s="222"/>
      <c r="F758" s="222" t="s">
        <v>1764</v>
      </c>
      <c r="G758" s="222"/>
      <c r="H758" s="222"/>
      <c r="I758" s="222"/>
      <c r="J758" s="125">
        <v>0</v>
      </c>
    </row>
    <row r="759" spans="1:10" ht="15">
      <c r="A759" s="121" t="s">
        <v>33</v>
      </c>
      <c r="B759" s="83" t="s">
        <v>1</v>
      </c>
      <c r="C759" s="82" t="s">
        <v>2</v>
      </c>
      <c r="D759" s="82" t="s">
        <v>2153</v>
      </c>
      <c r="E759" s="83" t="s">
        <v>1766</v>
      </c>
      <c r="F759" s="84" t="s">
        <v>1767</v>
      </c>
      <c r="G759" s="82" t="s">
        <v>2154</v>
      </c>
      <c r="H759" s="83" t="s">
        <v>2155</v>
      </c>
      <c r="I759" s="83" t="s">
        <v>2156</v>
      </c>
      <c r="J759" s="122" t="s">
        <v>2157</v>
      </c>
    </row>
    <row r="760" spans="1:10" ht="38.25">
      <c r="A760" s="123" t="s">
        <v>1725</v>
      </c>
      <c r="B760" s="97" t="s">
        <v>2158</v>
      </c>
      <c r="C760" s="96" t="s">
        <v>44</v>
      </c>
      <c r="D760" s="96" t="s">
        <v>104</v>
      </c>
      <c r="E760" s="99">
        <v>1</v>
      </c>
      <c r="F760" s="98" t="s">
        <v>105</v>
      </c>
      <c r="G760" s="96" t="s">
        <v>2159</v>
      </c>
      <c r="H760" s="97" t="s">
        <v>2160</v>
      </c>
      <c r="I760" s="97">
        <v>1.8029999999999999</v>
      </c>
      <c r="J760" s="124">
        <v>1.8029999999999999</v>
      </c>
    </row>
    <row r="761" spans="1:10">
      <c r="A761" s="221"/>
      <c r="B761" s="222"/>
      <c r="C761" s="222"/>
      <c r="D761" s="222"/>
      <c r="E761" s="222"/>
      <c r="F761" s="222" t="s">
        <v>2161</v>
      </c>
      <c r="G761" s="222"/>
      <c r="H761" s="222"/>
      <c r="I761" s="222"/>
      <c r="J761" s="125">
        <v>1.8</v>
      </c>
    </row>
    <row r="762" spans="1:10">
      <c r="A762" s="115"/>
      <c r="B762" s="116"/>
      <c r="C762" s="116"/>
      <c r="D762" s="116"/>
      <c r="E762" s="116" t="s">
        <v>1728</v>
      </c>
      <c r="F762" s="117">
        <v>0</v>
      </c>
      <c r="G762" s="116" t="s">
        <v>1729</v>
      </c>
      <c r="H762" s="117">
        <v>0</v>
      </c>
      <c r="I762" s="116" t="s">
        <v>1730</v>
      </c>
      <c r="J762" s="118">
        <v>0</v>
      </c>
    </row>
    <row r="763" spans="1:10" ht="15" thickBot="1">
      <c r="A763" s="115"/>
      <c r="B763" s="116"/>
      <c r="C763" s="116"/>
      <c r="D763" s="116"/>
      <c r="E763" s="116" t="s">
        <v>1731</v>
      </c>
      <c r="F763" s="117">
        <v>0.47</v>
      </c>
      <c r="G763" s="116"/>
      <c r="H763" s="276" t="s">
        <v>1732</v>
      </c>
      <c r="I763" s="276"/>
      <c r="J763" s="118">
        <v>2.27</v>
      </c>
    </row>
    <row r="764" spans="1:10" ht="15" thickTop="1">
      <c r="A764" s="119"/>
      <c r="B764" s="95"/>
      <c r="C764" s="95"/>
      <c r="D764" s="95"/>
      <c r="E764" s="95"/>
      <c r="F764" s="95"/>
      <c r="G764" s="95"/>
      <c r="H764" s="95"/>
      <c r="I764" s="95"/>
      <c r="J764" s="120"/>
    </row>
    <row r="765" spans="1:10" ht="15">
      <c r="A765" s="121" t="s">
        <v>165</v>
      </c>
      <c r="B765" s="83" t="s">
        <v>1</v>
      </c>
      <c r="C765" s="82" t="s">
        <v>2</v>
      </c>
      <c r="D765" s="82" t="s">
        <v>3</v>
      </c>
      <c r="E765" s="281" t="s">
        <v>1722</v>
      </c>
      <c r="F765" s="281"/>
      <c r="G765" s="84" t="s">
        <v>4</v>
      </c>
      <c r="H765" s="83" t="s">
        <v>5</v>
      </c>
      <c r="I765" s="83" t="s">
        <v>6</v>
      </c>
      <c r="J765" s="122" t="s">
        <v>8</v>
      </c>
    </row>
    <row r="766" spans="1:10">
      <c r="A766" s="111" t="s">
        <v>1723</v>
      </c>
      <c r="B766" s="86" t="s">
        <v>107</v>
      </c>
      <c r="C766" s="85" t="s">
        <v>31</v>
      </c>
      <c r="D766" s="85" t="s">
        <v>108</v>
      </c>
      <c r="E766" s="284" t="s">
        <v>2162</v>
      </c>
      <c r="F766" s="284"/>
      <c r="G766" s="87" t="s">
        <v>93</v>
      </c>
      <c r="H766" s="88">
        <v>1</v>
      </c>
      <c r="I766" s="89">
        <v>1.1000000000000001</v>
      </c>
      <c r="J766" s="112">
        <v>1.1000000000000001</v>
      </c>
    </row>
    <row r="767" spans="1:10" ht="38.25">
      <c r="A767" s="123" t="s">
        <v>1738</v>
      </c>
      <c r="B767" s="97" t="s">
        <v>2163</v>
      </c>
      <c r="C767" s="96" t="s">
        <v>31</v>
      </c>
      <c r="D767" s="96" t="s">
        <v>2164</v>
      </c>
      <c r="E767" s="283" t="s">
        <v>2165</v>
      </c>
      <c r="F767" s="283"/>
      <c r="G767" s="98" t="s">
        <v>2166</v>
      </c>
      <c r="H767" s="99">
        <v>3.0000000000000001E-3</v>
      </c>
      <c r="I767" s="100">
        <v>187.65</v>
      </c>
      <c r="J767" s="124">
        <v>0.56000000000000005</v>
      </c>
    </row>
    <row r="768" spans="1:10" ht="38.25">
      <c r="A768" s="123" t="s">
        <v>1738</v>
      </c>
      <c r="B768" s="97" t="s">
        <v>2167</v>
      </c>
      <c r="C768" s="96" t="s">
        <v>31</v>
      </c>
      <c r="D768" s="96" t="s">
        <v>2168</v>
      </c>
      <c r="E768" s="283" t="s">
        <v>2165</v>
      </c>
      <c r="F768" s="283"/>
      <c r="G768" s="98" t="s">
        <v>2169</v>
      </c>
      <c r="H768" s="99">
        <v>6.0000000000000001E-3</v>
      </c>
      <c r="I768" s="100">
        <v>68.58</v>
      </c>
      <c r="J768" s="124">
        <v>0.41</v>
      </c>
    </row>
    <row r="769" spans="1:10">
      <c r="A769" s="123" t="s">
        <v>1738</v>
      </c>
      <c r="B769" s="97" t="s">
        <v>2170</v>
      </c>
      <c r="C769" s="96" t="s">
        <v>31</v>
      </c>
      <c r="D769" s="96" t="s">
        <v>1958</v>
      </c>
      <c r="E769" s="283" t="s">
        <v>1737</v>
      </c>
      <c r="F769" s="283"/>
      <c r="G769" s="98" t="s">
        <v>33</v>
      </c>
      <c r="H769" s="99">
        <v>8.9999999999999993E-3</v>
      </c>
      <c r="I769" s="100">
        <v>14.46</v>
      </c>
      <c r="J769" s="124">
        <v>0.13</v>
      </c>
    </row>
    <row r="770" spans="1:10">
      <c r="A770" s="115"/>
      <c r="B770" s="116"/>
      <c r="C770" s="116"/>
      <c r="D770" s="116"/>
      <c r="E770" s="116" t="s">
        <v>1728</v>
      </c>
      <c r="F770" s="117">
        <v>0.27</v>
      </c>
      <c r="G770" s="116" t="s">
        <v>1729</v>
      </c>
      <c r="H770" s="117">
        <v>0</v>
      </c>
      <c r="I770" s="116" t="s">
        <v>1730</v>
      </c>
      <c r="J770" s="118">
        <v>0.27</v>
      </c>
    </row>
    <row r="771" spans="1:10" ht="15" thickBot="1">
      <c r="A771" s="115"/>
      <c r="B771" s="116"/>
      <c r="C771" s="116"/>
      <c r="D771" s="116"/>
      <c r="E771" s="116" t="s">
        <v>1731</v>
      </c>
      <c r="F771" s="117">
        <v>0.28000000000000003</v>
      </c>
      <c r="G771" s="116"/>
      <c r="H771" s="276" t="s">
        <v>1732</v>
      </c>
      <c r="I771" s="276"/>
      <c r="J771" s="118">
        <v>1.38</v>
      </c>
    </row>
    <row r="772" spans="1:10" ht="15" thickTop="1">
      <c r="A772" s="119"/>
      <c r="B772" s="95"/>
      <c r="C772" s="95"/>
      <c r="D772" s="95"/>
      <c r="E772" s="95"/>
      <c r="F772" s="95"/>
      <c r="G772" s="95"/>
      <c r="H772" s="95"/>
      <c r="I772" s="95"/>
      <c r="J772" s="120"/>
    </row>
    <row r="773" spans="1:10" ht="15">
      <c r="A773" s="121" t="s">
        <v>170</v>
      </c>
      <c r="B773" s="83" t="s">
        <v>1</v>
      </c>
      <c r="C773" s="82" t="s">
        <v>2</v>
      </c>
      <c r="D773" s="82" t="s">
        <v>3</v>
      </c>
      <c r="E773" s="281" t="s">
        <v>1722</v>
      </c>
      <c r="F773" s="281"/>
      <c r="G773" s="84" t="s">
        <v>4</v>
      </c>
      <c r="H773" s="83" t="s">
        <v>5</v>
      </c>
      <c r="I773" s="83" t="s">
        <v>6</v>
      </c>
      <c r="J773" s="122" t="s">
        <v>8</v>
      </c>
    </row>
    <row r="774" spans="1:10" ht="38.25">
      <c r="A774" s="111" t="s">
        <v>1723</v>
      </c>
      <c r="B774" s="86" t="s">
        <v>171</v>
      </c>
      <c r="C774" s="85" t="s">
        <v>44</v>
      </c>
      <c r="D774" s="85" t="s">
        <v>172</v>
      </c>
      <c r="E774" s="284" t="s">
        <v>1761</v>
      </c>
      <c r="F774" s="284"/>
      <c r="G774" s="87" t="s">
        <v>93</v>
      </c>
      <c r="H774" s="88">
        <v>1</v>
      </c>
      <c r="I774" s="89">
        <v>497.76</v>
      </c>
      <c r="J774" s="112">
        <v>497.76</v>
      </c>
    </row>
    <row r="775" spans="1:10">
      <c r="A775" s="221"/>
      <c r="B775" s="222"/>
      <c r="C775" s="222"/>
      <c r="D775" s="222"/>
      <c r="E775" s="222"/>
      <c r="F775" s="222" t="s">
        <v>1762</v>
      </c>
      <c r="G775" s="222"/>
      <c r="H775" s="222"/>
      <c r="I775" s="222"/>
      <c r="J775" s="125">
        <v>0</v>
      </c>
    </row>
    <row r="776" spans="1:10">
      <c r="A776" s="221"/>
      <c r="B776" s="222"/>
      <c r="C776" s="222"/>
      <c r="D776" s="222"/>
      <c r="E776" s="222"/>
      <c r="F776" s="222" t="s">
        <v>1763</v>
      </c>
      <c r="G776" s="222"/>
      <c r="H776" s="222"/>
      <c r="I776" s="222"/>
      <c r="J776" s="125">
        <v>1</v>
      </c>
    </row>
    <row r="777" spans="1:10">
      <c r="A777" s="221"/>
      <c r="B777" s="222"/>
      <c r="C777" s="222"/>
      <c r="D777" s="222"/>
      <c r="E777" s="222"/>
      <c r="F777" s="222" t="s">
        <v>1764</v>
      </c>
      <c r="G777" s="222"/>
      <c r="H777" s="222"/>
      <c r="I777" s="222"/>
      <c r="J777" s="125">
        <v>0</v>
      </c>
    </row>
    <row r="778" spans="1:10" ht="15">
      <c r="A778" s="279" t="s">
        <v>1784</v>
      </c>
      <c r="B778" s="280" t="s">
        <v>1</v>
      </c>
      <c r="C778" s="281" t="s">
        <v>2</v>
      </c>
      <c r="D778" s="281" t="s">
        <v>1785</v>
      </c>
      <c r="E778" s="280" t="s">
        <v>1766</v>
      </c>
      <c r="F778" s="83" t="s">
        <v>1767</v>
      </c>
      <c r="G778" s="83" t="s">
        <v>1768</v>
      </c>
      <c r="H778" s="83"/>
      <c r="I778" s="83"/>
      <c r="J778" s="122" t="s">
        <v>1769</v>
      </c>
    </row>
    <row r="779" spans="1:10" ht="25.5">
      <c r="A779" s="113" t="s">
        <v>1725</v>
      </c>
      <c r="B779" s="91" t="s">
        <v>2221</v>
      </c>
      <c r="C779" s="90" t="s">
        <v>44</v>
      </c>
      <c r="D779" s="90" t="s">
        <v>2222</v>
      </c>
      <c r="E779" s="93">
        <v>1.05</v>
      </c>
      <c r="F779" s="92" t="s">
        <v>93</v>
      </c>
      <c r="G779" s="277" t="s">
        <v>2223</v>
      </c>
      <c r="H779" s="277"/>
      <c r="I779" s="278"/>
      <c r="J779" s="127" t="s">
        <v>2224</v>
      </c>
    </row>
    <row r="780" spans="1:10">
      <c r="A780" s="113" t="s">
        <v>1725</v>
      </c>
      <c r="B780" s="91" t="s">
        <v>2218</v>
      </c>
      <c r="C780" s="90" t="s">
        <v>44</v>
      </c>
      <c r="D780" s="90" t="s">
        <v>2219</v>
      </c>
      <c r="E780" s="93">
        <v>1</v>
      </c>
      <c r="F780" s="92" t="s">
        <v>93</v>
      </c>
      <c r="G780" s="277" t="s">
        <v>2220</v>
      </c>
      <c r="H780" s="277"/>
      <c r="I780" s="278"/>
      <c r="J780" s="127" t="s">
        <v>2220</v>
      </c>
    </row>
    <row r="781" spans="1:10">
      <c r="A781" s="221"/>
      <c r="B781" s="222"/>
      <c r="C781" s="222"/>
      <c r="D781" s="222"/>
      <c r="E781" s="222"/>
      <c r="F781" s="222" t="s">
        <v>1938</v>
      </c>
      <c r="G781" s="222"/>
      <c r="H781" s="222"/>
      <c r="I781" s="222"/>
      <c r="J781" s="125">
        <v>467.97300000000001</v>
      </c>
    </row>
    <row r="782" spans="1:10" ht="15">
      <c r="A782" s="279" t="s">
        <v>1765</v>
      </c>
      <c r="B782" s="280" t="s">
        <v>1</v>
      </c>
      <c r="C782" s="281" t="s">
        <v>2</v>
      </c>
      <c r="D782" s="281" t="s">
        <v>1727</v>
      </c>
      <c r="E782" s="280" t="s">
        <v>1766</v>
      </c>
      <c r="F782" s="83" t="s">
        <v>1767</v>
      </c>
      <c r="G782" s="83" t="s">
        <v>1768</v>
      </c>
      <c r="H782" s="83"/>
      <c r="I782" s="83"/>
      <c r="J782" s="122" t="s">
        <v>1769</v>
      </c>
    </row>
    <row r="783" spans="1:10" ht="25.5">
      <c r="A783" s="123" t="s">
        <v>1723</v>
      </c>
      <c r="B783" s="97" t="s">
        <v>2258</v>
      </c>
      <c r="C783" s="96" t="s">
        <v>44</v>
      </c>
      <c r="D783" s="96" t="s">
        <v>2259</v>
      </c>
      <c r="E783" s="99">
        <v>1</v>
      </c>
      <c r="F783" s="98" t="s">
        <v>93</v>
      </c>
      <c r="G783" s="282" t="s">
        <v>2260</v>
      </c>
      <c r="H783" s="282"/>
      <c r="I783" s="283"/>
      <c r="J783" s="126" t="s">
        <v>2260</v>
      </c>
    </row>
    <row r="784" spans="1:10">
      <c r="A784" s="221"/>
      <c r="B784" s="222"/>
      <c r="C784" s="222"/>
      <c r="D784" s="222"/>
      <c r="E784" s="222"/>
      <c r="F784" s="222" t="s">
        <v>1774</v>
      </c>
      <c r="G784" s="222"/>
      <c r="H784" s="222"/>
      <c r="I784" s="222"/>
      <c r="J784" s="125">
        <v>29.79</v>
      </c>
    </row>
    <row r="785" spans="1:10">
      <c r="A785" s="115"/>
      <c r="B785" s="116"/>
      <c r="C785" s="116"/>
      <c r="D785" s="116"/>
      <c r="E785" s="116" t="s">
        <v>1728</v>
      </c>
      <c r="F785" s="117">
        <v>0</v>
      </c>
      <c r="G785" s="116" t="s">
        <v>1729</v>
      </c>
      <c r="H785" s="117">
        <v>22.13</v>
      </c>
      <c r="I785" s="116" t="s">
        <v>1730</v>
      </c>
      <c r="J785" s="118">
        <v>22.130012000019999</v>
      </c>
    </row>
    <row r="786" spans="1:10" ht="15" thickBot="1">
      <c r="A786" s="115"/>
      <c r="B786" s="116"/>
      <c r="C786" s="116"/>
      <c r="D786" s="116"/>
      <c r="E786" s="116" t="s">
        <v>1731</v>
      </c>
      <c r="F786" s="117">
        <v>130.61000000000001</v>
      </c>
      <c r="G786" s="116"/>
      <c r="H786" s="276" t="s">
        <v>1732</v>
      </c>
      <c r="I786" s="276"/>
      <c r="J786" s="118">
        <v>628.37</v>
      </c>
    </row>
    <row r="787" spans="1:10" ht="15" thickTop="1">
      <c r="A787" s="119"/>
      <c r="B787" s="95"/>
      <c r="C787" s="95"/>
      <c r="D787" s="95"/>
      <c r="E787" s="95"/>
      <c r="F787" s="95"/>
      <c r="G787" s="95"/>
      <c r="H787" s="95"/>
      <c r="I787" s="95"/>
      <c r="J787" s="120"/>
    </row>
    <row r="788" spans="1:10" ht="15">
      <c r="A788" s="121" t="s">
        <v>173</v>
      </c>
      <c r="B788" s="83" t="s">
        <v>1</v>
      </c>
      <c r="C788" s="82" t="s">
        <v>2</v>
      </c>
      <c r="D788" s="82" t="s">
        <v>3</v>
      </c>
      <c r="E788" s="281" t="s">
        <v>1722</v>
      </c>
      <c r="F788" s="281"/>
      <c r="G788" s="84" t="s">
        <v>4</v>
      </c>
      <c r="H788" s="83" t="s">
        <v>5</v>
      </c>
      <c r="I788" s="83" t="s">
        <v>6</v>
      </c>
      <c r="J788" s="122" t="s">
        <v>8</v>
      </c>
    </row>
    <row r="789" spans="1:10">
      <c r="A789" s="111" t="s">
        <v>1723</v>
      </c>
      <c r="B789" s="86" t="s">
        <v>119</v>
      </c>
      <c r="C789" s="85" t="s">
        <v>44</v>
      </c>
      <c r="D789" s="85" t="s">
        <v>120</v>
      </c>
      <c r="E789" s="284" t="s">
        <v>1761</v>
      </c>
      <c r="F789" s="284"/>
      <c r="G789" s="87" t="s">
        <v>121</v>
      </c>
      <c r="H789" s="88">
        <v>1</v>
      </c>
      <c r="I789" s="89">
        <v>8.17</v>
      </c>
      <c r="J789" s="112">
        <v>8.17</v>
      </c>
    </row>
    <row r="790" spans="1:10">
      <c r="A790" s="221"/>
      <c r="B790" s="222"/>
      <c r="C790" s="222"/>
      <c r="D790" s="222"/>
      <c r="E790" s="222"/>
      <c r="F790" s="222" t="s">
        <v>1762</v>
      </c>
      <c r="G790" s="222"/>
      <c r="H790" s="222"/>
      <c r="I790" s="222"/>
      <c r="J790" s="125">
        <v>0</v>
      </c>
    </row>
    <row r="791" spans="1:10">
      <c r="A791" s="221"/>
      <c r="B791" s="222"/>
      <c r="C791" s="222"/>
      <c r="D791" s="222"/>
      <c r="E791" s="222"/>
      <c r="F791" s="222" t="s">
        <v>1763</v>
      </c>
      <c r="G791" s="222"/>
      <c r="H791" s="222"/>
      <c r="I791" s="222"/>
      <c r="J791" s="125">
        <v>1</v>
      </c>
    </row>
    <row r="792" spans="1:10">
      <c r="A792" s="221"/>
      <c r="B792" s="222"/>
      <c r="C792" s="222"/>
      <c r="D792" s="222"/>
      <c r="E792" s="222"/>
      <c r="F792" s="222" t="s">
        <v>1764</v>
      </c>
      <c r="G792" s="222"/>
      <c r="H792" s="222"/>
      <c r="I792" s="222"/>
      <c r="J792" s="125">
        <v>0</v>
      </c>
    </row>
    <row r="793" spans="1:10" ht="15">
      <c r="A793" s="279" t="s">
        <v>1784</v>
      </c>
      <c r="B793" s="280" t="s">
        <v>1</v>
      </c>
      <c r="C793" s="281" t="s">
        <v>2</v>
      </c>
      <c r="D793" s="281" t="s">
        <v>1785</v>
      </c>
      <c r="E793" s="280" t="s">
        <v>1766</v>
      </c>
      <c r="F793" s="83" t="s">
        <v>1767</v>
      </c>
      <c r="G793" s="83" t="s">
        <v>1768</v>
      </c>
      <c r="H793" s="83"/>
      <c r="I793" s="83"/>
      <c r="J793" s="122" t="s">
        <v>1769</v>
      </c>
    </row>
    <row r="794" spans="1:10">
      <c r="A794" s="113" t="s">
        <v>1725</v>
      </c>
      <c r="B794" s="91" t="s">
        <v>2172</v>
      </c>
      <c r="C794" s="90" t="s">
        <v>44</v>
      </c>
      <c r="D794" s="90" t="s">
        <v>2173</v>
      </c>
      <c r="E794" s="93">
        <v>0.154</v>
      </c>
      <c r="F794" s="92" t="s">
        <v>121</v>
      </c>
      <c r="G794" s="277" t="s">
        <v>2174</v>
      </c>
      <c r="H794" s="277"/>
      <c r="I794" s="278"/>
      <c r="J794" s="127" t="s">
        <v>2175</v>
      </c>
    </row>
    <row r="795" spans="1:10">
      <c r="A795" s="113" t="s">
        <v>1725</v>
      </c>
      <c r="B795" s="91" t="s">
        <v>2176</v>
      </c>
      <c r="C795" s="90" t="s">
        <v>44</v>
      </c>
      <c r="D795" s="90" t="s">
        <v>2177</v>
      </c>
      <c r="E795" s="93">
        <v>1.0999999999999999E-2</v>
      </c>
      <c r="F795" s="92" t="s">
        <v>121</v>
      </c>
      <c r="G795" s="277" t="s">
        <v>2174</v>
      </c>
      <c r="H795" s="277"/>
      <c r="I795" s="278"/>
      <c r="J795" s="127" t="s">
        <v>2178</v>
      </c>
    </row>
    <row r="796" spans="1:10">
      <c r="A796" s="113" t="s">
        <v>1725</v>
      </c>
      <c r="B796" s="91" t="s">
        <v>2179</v>
      </c>
      <c r="C796" s="90" t="s">
        <v>44</v>
      </c>
      <c r="D796" s="90" t="s">
        <v>2180</v>
      </c>
      <c r="E796" s="93">
        <v>0.253</v>
      </c>
      <c r="F796" s="92" t="s">
        <v>121</v>
      </c>
      <c r="G796" s="277" t="s">
        <v>2181</v>
      </c>
      <c r="H796" s="277"/>
      <c r="I796" s="278"/>
      <c r="J796" s="127" t="s">
        <v>2182</v>
      </c>
    </row>
    <row r="797" spans="1:10">
      <c r="A797" s="113" t="s">
        <v>1725</v>
      </c>
      <c r="B797" s="91" t="s">
        <v>2183</v>
      </c>
      <c r="C797" s="90" t="s">
        <v>44</v>
      </c>
      <c r="D797" s="90" t="s">
        <v>2184</v>
      </c>
      <c r="E797" s="93">
        <v>0.16500000000000001</v>
      </c>
      <c r="F797" s="92" t="s">
        <v>121</v>
      </c>
      <c r="G797" s="277" t="s">
        <v>2185</v>
      </c>
      <c r="H797" s="277"/>
      <c r="I797" s="278"/>
      <c r="J797" s="127" t="s">
        <v>2186</v>
      </c>
    </row>
    <row r="798" spans="1:10" ht="25.5">
      <c r="A798" s="113" t="s">
        <v>1725</v>
      </c>
      <c r="B798" s="91" t="s">
        <v>1891</v>
      </c>
      <c r="C798" s="90" t="s">
        <v>44</v>
      </c>
      <c r="D798" s="90" t="s">
        <v>1892</v>
      </c>
      <c r="E798" s="93">
        <v>0.03</v>
      </c>
      <c r="F798" s="92" t="s">
        <v>121</v>
      </c>
      <c r="G798" s="277" t="s">
        <v>1893</v>
      </c>
      <c r="H798" s="277"/>
      <c r="I798" s="278"/>
      <c r="J798" s="127" t="s">
        <v>2187</v>
      </c>
    </row>
    <row r="799" spans="1:10" ht="25.5">
      <c r="A799" s="113" t="s">
        <v>1725</v>
      </c>
      <c r="B799" s="91" t="s">
        <v>2188</v>
      </c>
      <c r="C799" s="90" t="s">
        <v>44</v>
      </c>
      <c r="D799" s="90" t="s">
        <v>2189</v>
      </c>
      <c r="E799" s="93">
        <v>0.154</v>
      </c>
      <c r="F799" s="92" t="s">
        <v>121</v>
      </c>
      <c r="G799" s="277" t="s">
        <v>2190</v>
      </c>
      <c r="H799" s="277"/>
      <c r="I799" s="278"/>
      <c r="J799" s="127" t="s">
        <v>2191</v>
      </c>
    </row>
    <row r="800" spans="1:10">
      <c r="A800" s="113" t="s">
        <v>1725</v>
      </c>
      <c r="B800" s="91" t="s">
        <v>2192</v>
      </c>
      <c r="C800" s="90" t="s">
        <v>44</v>
      </c>
      <c r="D800" s="90" t="s">
        <v>2193</v>
      </c>
      <c r="E800" s="93">
        <v>0.20899999999999999</v>
      </c>
      <c r="F800" s="92" t="s">
        <v>121</v>
      </c>
      <c r="G800" s="277" t="s">
        <v>2185</v>
      </c>
      <c r="H800" s="277"/>
      <c r="I800" s="278"/>
      <c r="J800" s="127" t="s">
        <v>2194</v>
      </c>
    </row>
    <row r="801" spans="1:10">
      <c r="A801" s="113" t="s">
        <v>1725</v>
      </c>
      <c r="B801" s="91" t="s">
        <v>2195</v>
      </c>
      <c r="C801" s="90" t="s">
        <v>44</v>
      </c>
      <c r="D801" s="90" t="s">
        <v>2196</v>
      </c>
      <c r="E801" s="93">
        <v>2.1999999999999999E-2</v>
      </c>
      <c r="F801" s="92" t="s">
        <v>121</v>
      </c>
      <c r="G801" s="277" t="s">
        <v>2197</v>
      </c>
      <c r="H801" s="277"/>
      <c r="I801" s="278"/>
      <c r="J801" s="127" t="s">
        <v>2198</v>
      </c>
    </row>
    <row r="802" spans="1:10" ht="25.5">
      <c r="A802" s="113" t="s">
        <v>1725</v>
      </c>
      <c r="B802" s="91" t="s">
        <v>2199</v>
      </c>
      <c r="C802" s="90" t="s">
        <v>44</v>
      </c>
      <c r="D802" s="90" t="s">
        <v>2200</v>
      </c>
      <c r="E802" s="93">
        <v>0.04</v>
      </c>
      <c r="F802" s="92" t="s">
        <v>46</v>
      </c>
      <c r="G802" s="277" t="s">
        <v>2201</v>
      </c>
      <c r="H802" s="277"/>
      <c r="I802" s="278"/>
      <c r="J802" s="127" t="s">
        <v>2202</v>
      </c>
    </row>
    <row r="803" spans="1:10">
      <c r="A803" s="113" t="s">
        <v>1725</v>
      </c>
      <c r="B803" s="91" t="s">
        <v>2203</v>
      </c>
      <c r="C803" s="90" t="s">
        <v>44</v>
      </c>
      <c r="D803" s="90" t="s">
        <v>2204</v>
      </c>
      <c r="E803" s="93">
        <v>0.13200000000000001</v>
      </c>
      <c r="F803" s="92" t="s">
        <v>121</v>
      </c>
      <c r="G803" s="277" t="s">
        <v>2190</v>
      </c>
      <c r="H803" s="277"/>
      <c r="I803" s="278"/>
      <c r="J803" s="127" t="s">
        <v>2205</v>
      </c>
    </row>
    <row r="804" spans="1:10" ht="38.25">
      <c r="A804" s="113" t="s">
        <v>1725</v>
      </c>
      <c r="B804" s="91" t="s">
        <v>2206</v>
      </c>
      <c r="C804" s="90" t="s">
        <v>44</v>
      </c>
      <c r="D804" s="90" t="s">
        <v>2207</v>
      </c>
      <c r="E804" s="93">
        <v>0.224</v>
      </c>
      <c r="F804" s="92" t="s">
        <v>46</v>
      </c>
      <c r="G804" s="277" t="s">
        <v>2208</v>
      </c>
      <c r="H804" s="277"/>
      <c r="I804" s="278"/>
      <c r="J804" s="127" t="s">
        <v>2209</v>
      </c>
    </row>
    <row r="805" spans="1:10">
      <c r="A805" s="221"/>
      <c r="B805" s="222"/>
      <c r="C805" s="222"/>
      <c r="D805" s="222"/>
      <c r="E805" s="222"/>
      <c r="F805" s="222" t="s">
        <v>1938</v>
      </c>
      <c r="G805" s="222"/>
      <c r="H805" s="222"/>
      <c r="I805" s="222"/>
      <c r="J805" s="125">
        <v>5.7127999999999997</v>
      </c>
    </row>
    <row r="806" spans="1:10" ht="15">
      <c r="A806" s="279" t="s">
        <v>1765</v>
      </c>
      <c r="B806" s="280" t="s">
        <v>1</v>
      </c>
      <c r="C806" s="281" t="s">
        <v>2</v>
      </c>
      <c r="D806" s="281" t="s">
        <v>1727</v>
      </c>
      <c r="E806" s="280" t="s">
        <v>1766</v>
      </c>
      <c r="F806" s="83" t="s">
        <v>1767</v>
      </c>
      <c r="G806" s="83" t="s">
        <v>1768</v>
      </c>
      <c r="H806" s="83"/>
      <c r="I806" s="83"/>
      <c r="J806" s="122" t="s">
        <v>1769</v>
      </c>
    </row>
    <row r="807" spans="1:10">
      <c r="A807" s="123" t="s">
        <v>1723</v>
      </c>
      <c r="B807" s="97" t="s">
        <v>2210</v>
      </c>
      <c r="C807" s="96" t="s">
        <v>44</v>
      </c>
      <c r="D807" s="96" t="s">
        <v>2211</v>
      </c>
      <c r="E807" s="99">
        <v>4.58333E-2</v>
      </c>
      <c r="F807" s="98" t="s">
        <v>1950</v>
      </c>
      <c r="G807" s="282" t="s">
        <v>2212</v>
      </c>
      <c r="H807" s="282"/>
      <c r="I807" s="283"/>
      <c r="J807" s="126" t="s">
        <v>2213</v>
      </c>
    </row>
    <row r="808" spans="1:10">
      <c r="A808" s="123" t="s">
        <v>1723</v>
      </c>
      <c r="B808" s="97" t="s">
        <v>2214</v>
      </c>
      <c r="C808" s="96" t="s">
        <v>44</v>
      </c>
      <c r="D808" s="96" t="s">
        <v>2215</v>
      </c>
      <c r="E808" s="99">
        <v>9.1666700000000004E-2</v>
      </c>
      <c r="F808" s="98" t="s">
        <v>1950</v>
      </c>
      <c r="G808" s="282" t="s">
        <v>2216</v>
      </c>
      <c r="H808" s="282"/>
      <c r="I808" s="283"/>
      <c r="J808" s="126" t="s">
        <v>2217</v>
      </c>
    </row>
    <row r="809" spans="1:10">
      <c r="A809" s="221"/>
      <c r="B809" s="222"/>
      <c r="C809" s="222"/>
      <c r="D809" s="222"/>
      <c r="E809" s="222"/>
      <c r="F809" s="222" t="s">
        <v>1774</v>
      </c>
      <c r="G809" s="222"/>
      <c r="H809" s="222"/>
      <c r="I809" s="222"/>
      <c r="J809" s="125">
        <v>2.4607999999999999</v>
      </c>
    </row>
    <row r="810" spans="1:10">
      <c r="A810" s="115"/>
      <c r="B810" s="116"/>
      <c r="C810" s="116"/>
      <c r="D810" s="116"/>
      <c r="E810" s="116" t="s">
        <v>1728</v>
      </c>
      <c r="F810" s="117">
        <v>0</v>
      </c>
      <c r="G810" s="116" t="s">
        <v>1729</v>
      </c>
      <c r="H810" s="117">
        <v>1.88</v>
      </c>
      <c r="I810" s="116" t="s">
        <v>1730</v>
      </c>
      <c r="J810" s="118">
        <v>1.8753305311699999</v>
      </c>
    </row>
    <row r="811" spans="1:10" ht="15" thickBot="1">
      <c r="A811" s="115"/>
      <c r="B811" s="116"/>
      <c r="C811" s="116"/>
      <c r="D811" s="116"/>
      <c r="E811" s="116" t="s">
        <v>1731</v>
      </c>
      <c r="F811" s="117">
        <v>2.14</v>
      </c>
      <c r="G811" s="116"/>
      <c r="H811" s="276" t="s">
        <v>1732</v>
      </c>
      <c r="I811" s="276"/>
      <c r="J811" s="118">
        <v>10.31</v>
      </c>
    </row>
    <row r="812" spans="1:10" ht="15" thickTop="1">
      <c r="A812" s="119"/>
      <c r="B812" s="95"/>
      <c r="C812" s="95"/>
      <c r="D812" s="95"/>
      <c r="E812" s="95"/>
      <c r="F812" s="95"/>
      <c r="G812" s="95"/>
      <c r="H812" s="95"/>
      <c r="I812" s="95"/>
      <c r="J812" s="120"/>
    </row>
    <row r="813" spans="1:10" ht="15">
      <c r="A813" s="121" t="s">
        <v>174</v>
      </c>
      <c r="B813" s="83" t="s">
        <v>1</v>
      </c>
      <c r="C813" s="82" t="s">
        <v>2</v>
      </c>
      <c r="D813" s="82" t="s">
        <v>3</v>
      </c>
      <c r="E813" s="281" t="s">
        <v>1722</v>
      </c>
      <c r="F813" s="281"/>
      <c r="G813" s="84" t="s">
        <v>4</v>
      </c>
      <c r="H813" s="83" t="s">
        <v>5</v>
      </c>
      <c r="I813" s="83" t="s">
        <v>6</v>
      </c>
      <c r="J813" s="122" t="s">
        <v>8</v>
      </c>
    </row>
    <row r="814" spans="1:10" ht="38.25">
      <c r="A814" s="111" t="s">
        <v>1723</v>
      </c>
      <c r="B814" s="86" t="s">
        <v>175</v>
      </c>
      <c r="C814" s="85" t="s">
        <v>44</v>
      </c>
      <c r="D814" s="85" t="s">
        <v>176</v>
      </c>
      <c r="E814" s="284" t="s">
        <v>1761</v>
      </c>
      <c r="F814" s="284"/>
      <c r="G814" s="87" t="s">
        <v>71</v>
      </c>
      <c r="H814" s="88">
        <v>1</v>
      </c>
      <c r="I814" s="89">
        <v>37.799999999999997</v>
      </c>
      <c r="J814" s="112">
        <v>37.799999999999997</v>
      </c>
    </row>
    <row r="815" spans="1:10">
      <c r="A815" s="221"/>
      <c r="B815" s="222"/>
      <c r="C815" s="222"/>
      <c r="D815" s="222"/>
      <c r="E815" s="222"/>
      <c r="F815" s="222" t="s">
        <v>1762</v>
      </c>
      <c r="G815" s="222"/>
      <c r="H815" s="222"/>
      <c r="I815" s="222"/>
      <c r="J815" s="125">
        <v>0</v>
      </c>
    </row>
    <row r="816" spans="1:10">
      <c r="A816" s="221"/>
      <c r="B816" s="222"/>
      <c r="C816" s="222"/>
      <c r="D816" s="222"/>
      <c r="E816" s="222"/>
      <c r="F816" s="222" t="s">
        <v>1763</v>
      </c>
      <c r="G816" s="222"/>
      <c r="H816" s="222"/>
      <c r="I816" s="222"/>
      <c r="J816" s="125">
        <v>1</v>
      </c>
    </row>
    <row r="817" spans="1:10">
      <c r="A817" s="221"/>
      <c r="B817" s="222"/>
      <c r="C817" s="222"/>
      <c r="D817" s="222"/>
      <c r="E817" s="222"/>
      <c r="F817" s="222" t="s">
        <v>1764</v>
      </c>
      <c r="G817" s="222"/>
      <c r="H817" s="222"/>
      <c r="I817" s="222"/>
      <c r="J817" s="125">
        <v>0</v>
      </c>
    </row>
    <row r="818" spans="1:10" ht="15">
      <c r="A818" s="279" t="s">
        <v>1765</v>
      </c>
      <c r="B818" s="280" t="s">
        <v>1</v>
      </c>
      <c r="C818" s="281" t="s">
        <v>2</v>
      </c>
      <c r="D818" s="281" t="s">
        <v>1727</v>
      </c>
      <c r="E818" s="280" t="s">
        <v>1766</v>
      </c>
      <c r="F818" s="83" t="s">
        <v>1767</v>
      </c>
      <c r="G818" s="83" t="s">
        <v>1768</v>
      </c>
      <c r="H818" s="83"/>
      <c r="I818" s="83"/>
      <c r="J818" s="122" t="s">
        <v>1769</v>
      </c>
    </row>
    <row r="819" spans="1:10" ht="25.5">
      <c r="A819" s="123" t="s">
        <v>1723</v>
      </c>
      <c r="B819" s="97" t="s">
        <v>2261</v>
      </c>
      <c r="C819" s="96" t="s">
        <v>44</v>
      </c>
      <c r="D819" s="96" t="s">
        <v>2262</v>
      </c>
      <c r="E819" s="99">
        <v>1</v>
      </c>
      <c r="F819" s="98" t="s">
        <v>71</v>
      </c>
      <c r="G819" s="282" t="s">
        <v>2237</v>
      </c>
      <c r="H819" s="282"/>
      <c r="I819" s="283"/>
      <c r="J819" s="126" t="s">
        <v>2237</v>
      </c>
    </row>
    <row r="820" spans="1:10" ht="25.5">
      <c r="A820" s="123" t="s">
        <v>1723</v>
      </c>
      <c r="B820" s="97" t="s">
        <v>2263</v>
      </c>
      <c r="C820" s="96" t="s">
        <v>44</v>
      </c>
      <c r="D820" s="96" t="s">
        <v>2264</v>
      </c>
      <c r="E820" s="99">
        <v>0.2</v>
      </c>
      <c r="F820" s="98" t="s">
        <v>71</v>
      </c>
      <c r="G820" s="282" t="s">
        <v>2265</v>
      </c>
      <c r="H820" s="282"/>
      <c r="I820" s="283"/>
      <c r="J820" s="126" t="s">
        <v>2266</v>
      </c>
    </row>
    <row r="821" spans="1:10" ht="25.5">
      <c r="A821" s="123" t="s">
        <v>1723</v>
      </c>
      <c r="B821" s="97" t="s">
        <v>2267</v>
      </c>
      <c r="C821" s="96" t="s">
        <v>44</v>
      </c>
      <c r="D821" s="96" t="s">
        <v>2268</v>
      </c>
      <c r="E821" s="99">
        <v>1</v>
      </c>
      <c r="F821" s="98" t="s">
        <v>71</v>
      </c>
      <c r="G821" s="282" t="s">
        <v>2234</v>
      </c>
      <c r="H821" s="282"/>
      <c r="I821" s="283"/>
      <c r="J821" s="126" t="s">
        <v>2234</v>
      </c>
    </row>
    <row r="822" spans="1:10">
      <c r="A822" s="221"/>
      <c r="B822" s="222"/>
      <c r="C822" s="222"/>
      <c r="D822" s="222"/>
      <c r="E822" s="222"/>
      <c r="F822" s="222" t="s">
        <v>1774</v>
      </c>
      <c r="G822" s="222"/>
      <c r="H822" s="222"/>
      <c r="I822" s="222"/>
      <c r="J822" s="125">
        <v>37.799999999999997</v>
      </c>
    </row>
    <row r="823" spans="1:10">
      <c r="A823" s="115"/>
      <c r="B823" s="116"/>
      <c r="C823" s="116"/>
      <c r="D823" s="116"/>
      <c r="E823" s="116" t="s">
        <v>1728</v>
      </c>
      <c r="F823" s="117">
        <v>0</v>
      </c>
      <c r="G823" s="116" t="s">
        <v>1729</v>
      </c>
      <c r="H823" s="117">
        <v>17.97</v>
      </c>
      <c r="I823" s="116" t="s">
        <v>1730</v>
      </c>
      <c r="J823" s="118">
        <v>17.966854610058</v>
      </c>
    </row>
    <row r="824" spans="1:10" ht="15" thickBot="1">
      <c r="A824" s="115"/>
      <c r="B824" s="116"/>
      <c r="C824" s="116"/>
      <c r="D824" s="116"/>
      <c r="E824" s="116" t="s">
        <v>1731</v>
      </c>
      <c r="F824" s="117">
        <v>9.91</v>
      </c>
      <c r="G824" s="116"/>
      <c r="H824" s="276" t="s">
        <v>1732</v>
      </c>
      <c r="I824" s="276"/>
      <c r="J824" s="118">
        <v>47.71</v>
      </c>
    </row>
    <row r="825" spans="1:10" ht="15" thickTop="1">
      <c r="A825" s="119"/>
      <c r="B825" s="95"/>
      <c r="C825" s="95"/>
      <c r="D825" s="95"/>
      <c r="E825" s="95"/>
      <c r="F825" s="95"/>
      <c r="G825" s="95"/>
      <c r="H825" s="95"/>
      <c r="I825" s="95"/>
      <c r="J825" s="120"/>
    </row>
    <row r="826" spans="1:10" ht="15">
      <c r="A826" s="121" t="s">
        <v>177</v>
      </c>
      <c r="B826" s="83" t="s">
        <v>1</v>
      </c>
      <c r="C826" s="82" t="s">
        <v>2</v>
      </c>
      <c r="D826" s="82" t="s">
        <v>3</v>
      </c>
      <c r="E826" s="281" t="s">
        <v>1722</v>
      </c>
      <c r="F826" s="281"/>
      <c r="G826" s="84" t="s">
        <v>4</v>
      </c>
      <c r="H826" s="83" t="s">
        <v>5</v>
      </c>
      <c r="I826" s="83" t="s">
        <v>6</v>
      </c>
      <c r="J826" s="122" t="s">
        <v>8</v>
      </c>
    </row>
    <row r="827" spans="1:10" ht="38.25">
      <c r="A827" s="111" t="s">
        <v>1723</v>
      </c>
      <c r="B827" s="86" t="s">
        <v>178</v>
      </c>
      <c r="C827" s="85" t="s">
        <v>44</v>
      </c>
      <c r="D827" s="85" t="s">
        <v>179</v>
      </c>
      <c r="E827" s="284" t="s">
        <v>1761</v>
      </c>
      <c r="F827" s="284"/>
      <c r="G827" s="87" t="s">
        <v>71</v>
      </c>
      <c r="H827" s="88">
        <v>1</v>
      </c>
      <c r="I827" s="89">
        <v>3.51</v>
      </c>
      <c r="J827" s="112">
        <v>3.51</v>
      </c>
    </row>
    <row r="828" spans="1:10">
      <c r="A828" s="221"/>
      <c r="B828" s="222"/>
      <c r="C828" s="222"/>
      <c r="D828" s="222"/>
      <c r="E828" s="222"/>
      <c r="F828" s="222" t="s">
        <v>1762</v>
      </c>
      <c r="G828" s="222"/>
      <c r="H828" s="222"/>
      <c r="I828" s="222"/>
      <c r="J828" s="125">
        <v>0</v>
      </c>
    </row>
    <row r="829" spans="1:10">
      <c r="A829" s="221"/>
      <c r="B829" s="222"/>
      <c r="C829" s="222"/>
      <c r="D829" s="222"/>
      <c r="E829" s="222"/>
      <c r="F829" s="222" t="s">
        <v>1763</v>
      </c>
      <c r="G829" s="222"/>
      <c r="H829" s="222"/>
      <c r="I829" s="222"/>
      <c r="J829" s="125">
        <v>1</v>
      </c>
    </row>
    <row r="830" spans="1:10">
      <c r="A830" s="221"/>
      <c r="B830" s="222"/>
      <c r="C830" s="222"/>
      <c r="D830" s="222"/>
      <c r="E830" s="222"/>
      <c r="F830" s="222" t="s">
        <v>1764</v>
      </c>
      <c r="G830" s="222"/>
      <c r="H830" s="222"/>
      <c r="I830" s="222"/>
      <c r="J830" s="125">
        <v>0</v>
      </c>
    </row>
    <row r="831" spans="1:10" ht="15">
      <c r="A831" s="279" t="s">
        <v>1765</v>
      </c>
      <c r="B831" s="280" t="s">
        <v>1</v>
      </c>
      <c r="C831" s="281" t="s">
        <v>2</v>
      </c>
      <c r="D831" s="281" t="s">
        <v>1727</v>
      </c>
      <c r="E831" s="280" t="s">
        <v>1766</v>
      </c>
      <c r="F831" s="83" t="s">
        <v>1767</v>
      </c>
      <c r="G831" s="83" t="s">
        <v>1768</v>
      </c>
      <c r="H831" s="83"/>
      <c r="I831" s="83"/>
      <c r="J831" s="122" t="s">
        <v>1769</v>
      </c>
    </row>
    <row r="832" spans="1:10">
      <c r="A832" s="123" t="s">
        <v>1723</v>
      </c>
      <c r="B832" s="97" t="s">
        <v>2269</v>
      </c>
      <c r="C832" s="96" t="s">
        <v>44</v>
      </c>
      <c r="D832" s="96" t="s">
        <v>2270</v>
      </c>
      <c r="E832" s="99">
        <v>0.10476190000000001</v>
      </c>
      <c r="F832" s="98" t="s">
        <v>1950</v>
      </c>
      <c r="G832" s="282" t="s">
        <v>2271</v>
      </c>
      <c r="H832" s="282"/>
      <c r="I832" s="283"/>
      <c r="J832" s="126" t="s">
        <v>2272</v>
      </c>
    </row>
    <row r="833" spans="1:10">
      <c r="A833" s="123" t="s">
        <v>1723</v>
      </c>
      <c r="B833" s="97" t="s">
        <v>2273</v>
      </c>
      <c r="C833" s="96" t="s">
        <v>44</v>
      </c>
      <c r="D833" s="96" t="s">
        <v>2274</v>
      </c>
      <c r="E833" s="99">
        <v>0.10476190000000001</v>
      </c>
      <c r="F833" s="98" t="s">
        <v>1950</v>
      </c>
      <c r="G833" s="282" t="s">
        <v>2275</v>
      </c>
      <c r="H833" s="282"/>
      <c r="I833" s="283"/>
      <c r="J833" s="126" t="s">
        <v>2276</v>
      </c>
    </row>
    <row r="834" spans="1:10">
      <c r="A834" s="221"/>
      <c r="B834" s="222"/>
      <c r="C834" s="222"/>
      <c r="D834" s="222"/>
      <c r="E834" s="222"/>
      <c r="F834" s="222" t="s">
        <v>1774</v>
      </c>
      <c r="G834" s="222"/>
      <c r="H834" s="222"/>
      <c r="I834" s="222"/>
      <c r="J834" s="125">
        <v>3.5116000000000001</v>
      </c>
    </row>
    <row r="835" spans="1:10">
      <c r="A835" s="115"/>
      <c r="B835" s="116"/>
      <c r="C835" s="116"/>
      <c r="D835" s="116"/>
      <c r="E835" s="116" t="s">
        <v>1728</v>
      </c>
      <c r="F835" s="117">
        <v>0</v>
      </c>
      <c r="G835" s="116" t="s">
        <v>1729</v>
      </c>
      <c r="H835" s="117">
        <v>2.72</v>
      </c>
      <c r="I835" s="116" t="s">
        <v>1730</v>
      </c>
      <c r="J835" s="118">
        <v>2.71645511462</v>
      </c>
    </row>
    <row r="836" spans="1:10" ht="15" thickBot="1">
      <c r="A836" s="115"/>
      <c r="B836" s="116"/>
      <c r="C836" s="116"/>
      <c r="D836" s="116"/>
      <c r="E836" s="116" t="s">
        <v>1731</v>
      </c>
      <c r="F836" s="117">
        <v>0.92</v>
      </c>
      <c r="G836" s="116"/>
      <c r="H836" s="276" t="s">
        <v>1732</v>
      </c>
      <c r="I836" s="276"/>
      <c r="J836" s="118">
        <v>4.43</v>
      </c>
    </row>
    <row r="837" spans="1:10" ht="15" thickTop="1">
      <c r="A837" s="119"/>
      <c r="B837" s="95"/>
      <c r="C837" s="95"/>
      <c r="D837" s="95"/>
      <c r="E837" s="95"/>
      <c r="F837" s="95"/>
      <c r="G837" s="95"/>
      <c r="H837" s="95"/>
      <c r="I837" s="95"/>
      <c r="J837" s="120"/>
    </row>
    <row r="838" spans="1:10" ht="15">
      <c r="A838" s="121" t="s">
        <v>180</v>
      </c>
      <c r="B838" s="83" t="s">
        <v>1</v>
      </c>
      <c r="C838" s="82" t="s">
        <v>2</v>
      </c>
      <c r="D838" s="82" t="s">
        <v>3</v>
      </c>
      <c r="E838" s="281" t="s">
        <v>1722</v>
      </c>
      <c r="F838" s="281"/>
      <c r="G838" s="84" t="s">
        <v>4</v>
      </c>
      <c r="H838" s="83" t="s">
        <v>5</v>
      </c>
      <c r="I838" s="83" t="s">
        <v>6</v>
      </c>
      <c r="J838" s="122" t="s">
        <v>8</v>
      </c>
    </row>
    <row r="839" spans="1:10" ht="38.25">
      <c r="A839" s="111" t="s">
        <v>1723</v>
      </c>
      <c r="B839" s="86" t="s">
        <v>181</v>
      </c>
      <c r="C839" s="85" t="s">
        <v>44</v>
      </c>
      <c r="D839" s="85" t="s">
        <v>182</v>
      </c>
      <c r="E839" s="284" t="s">
        <v>1761</v>
      </c>
      <c r="F839" s="284"/>
      <c r="G839" s="87" t="s">
        <v>183</v>
      </c>
      <c r="H839" s="88">
        <v>1</v>
      </c>
      <c r="I839" s="89">
        <v>12.71</v>
      </c>
      <c r="J839" s="112">
        <v>12.71</v>
      </c>
    </row>
    <row r="840" spans="1:10">
      <c r="A840" s="221"/>
      <c r="B840" s="222"/>
      <c r="C840" s="222"/>
      <c r="D840" s="222"/>
      <c r="E840" s="222"/>
      <c r="F840" s="222" t="s">
        <v>1762</v>
      </c>
      <c r="G840" s="222"/>
      <c r="H840" s="222"/>
      <c r="I840" s="222"/>
      <c r="J840" s="125">
        <v>0</v>
      </c>
    </row>
    <row r="841" spans="1:10">
      <c r="A841" s="221"/>
      <c r="B841" s="222"/>
      <c r="C841" s="222"/>
      <c r="D841" s="222"/>
      <c r="E841" s="222"/>
      <c r="F841" s="222" t="s">
        <v>1763</v>
      </c>
      <c r="G841" s="222"/>
      <c r="H841" s="222"/>
      <c r="I841" s="222"/>
      <c r="J841" s="125">
        <v>1</v>
      </c>
    </row>
    <row r="842" spans="1:10">
      <c r="A842" s="221"/>
      <c r="B842" s="222"/>
      <c r="C842" s="222"/>
      <c r="D842" s="222"/>
      <c r="E842" s="222"/>
      <c r="F842" s="222" t="s">
        <v>1764</v>
      </c>
      <c r="G842" s="222"/>
      <c r="H842" s="222"/>
      <c r="I842" s="222"/>
      <c r="J842" s="125">
        <v>0</v>
      </c>
    </row>
    <row r="843" spans="1:10" ht="15">
      <c r="A843" s="279" t="s">
        <v>1784</v>
      </c>
      <c r="B843" s="280" t="s">
        <v>1</v>
      </c>
      <c r="C843" s="281" t="s">
        <v>2</v>
      </c>
      <c r="D843" s="281" t="s">
        <v>1785</v>
      </c>
      <c r="E843" s="280" t="s">
        <v>1766</v>
      </c>
      <c r="F843" s="83" t="s">
        <v>1767</v>
      </c>
      <c r="G843" s="83" t="s">
        <v>1768</v>
      </c>
      <c r="H843" s="83"/>
      <c r="I843" s="83"/>
      <c r="J843" s="122" t="s">
        <v>1769</v>
      </c>
    </row>
    <row r="844" spans="1:10" ht="25.5">
      <c r="A844" s="113" t="s">
        <v>1725</v>
      </c>
      <c r="B844" s="91" t="s">
        <v>2277</v>
      </c>
      <c r="C844" s="90" t="s">
        <v>44</v>
      </c>
      <c r="D844" s="90" t="s">
        <v>2278</v>
      </c>
      <c r="E844" s="93">
        <v>1.25</v>
      </c>
      <c r="F844" s="92" t="s">
        <v>2279</v>
      </c>
      <c r="G844" s="277" t="s">
        <v>2280</v>
      </c>
      <c r="H844" s="277"/>
      <c r="I844" s="278"/>
      <c r="J844" s="127" t="s">
        <v>2281</v>
      </c>
    </row>
    <row r="845" spans="1:10">
      <c r="A845" s="221"/>
      <c r="B845" s="222"/>
      <c r="C845" s="222"/>
      <c r="D845" s="222"/>
      <c r="E845" s="222"/>
      <c r="F845" s="222" t="s">
        <v>1938</v>
      </c>
      <c r="G845" s="222"/>
      <c r="H845" s="222"/>
      <c r="I845" s="222"/>
      <c r="J845" s="125">
        <v>12.7125</v>
      </c>
    </row>
    <row r="846" spans="1:10">
      <c r="A846" s="115"/>
      <c r="B846" s="116"/>
      <c r="C846" s="116"/>
      <c r="D846" s="116"/>
      <c r="E846" s="116" t="s">
        <v>1728</v>
      </c>
      <c r="F846" s="117">
        <v>0</v>
      </c>
      <c r="G846" s="116" t="s">
        <v>1729</v>
      </c>
      <c r="H846" s="117">
        <v>0</v>
      </c>
      <c r="I846" s="116" t="s">
        <v>1730</v>
      </c>
      <c r="J846" s="118">
        <v>0</v>
      </c>
    </row>
    <row r="847" spans="1:10" ht="15" thickBot="1">
      <c r="A847" s="115"/>
      <c r="B847" s="116"/>
      <c r="C847" s="116"/>
      <c r="D847" s="116"/>
      <c r="E847" s="116" t="s">
        <v>1731</v>
      </c>
      <c r="F847" s="117">
        <v>3.33</v>
      </c>
      <c r="G847" s="116"/>
      <c r="H847" s="276" t="s">
        <v>1732</v>
      </c>
      <c r="I847" s="276"/>
      <c r="J847" s="118">
        <v>16.04</v>
      </c>
    </row>
    <row r="848" spans="1:10" ht="15" thickTop="1">
      <c r="A848" s="119"/>
      <c r="B848" s="95"/>
      <c r="C848" s="95"/>
      <c r="D848" s="95"/>
      <c r="E848" s="95"/>
      <c r="F848" s="95"/>
      <c r="G848" s="95"/>
      <c r="H848" s="95"/>
      <c r="I848" s="95"/>
      <c r="J848" s="120"/>
    </row>
    <row r="849" spans="1:10" ht="15">
      <c r="A849" s="121" t="s">
        <v>184</v>
      </c>
      <c r="B849" s="83" t="s">
        <v>1</v>
      </c>
      <c r="C849" s="82" t="s">
        <v>2</v>
      </c>
      <c r="D849" s="82" t="s">
        <v>3</v>
      </c>
      <c r="E849" s="281" t="s">
        <v>1722</v>
      </c>
      <c r="F849" s="281"/>
      <c r="G849" s="84" t="s">
        <v>4</v>
      </c>
      <c r="H849" s="83" t="s">
        <v>5</v>
      </c>
      <c r="I849" s="83" t="s">
        <v>6</v>
      </c>
      <c r="J849" s="122" t="s">
        <v>8</v>
      </c>
    </row>
    <row r="850" spans="1:10" ht="38.25">
      <c r="A850" s="111" t="s">
        <v>1723</v>
      </c>
      <c r="B850" s="86" t="s">
        <v>185</v>
      </c>
      <c r="C850" s="85" t="s">
        <v>44</v>
      </c>
      <c r="D850" s="85" t="s">
        <v>186</v>
      </c>
      <c r="E850" s="284" t="s">
        <v>1761</v>
      </c>
      <c r="F850" s="284"/>
      <c r="G850" s="87" t="s">
        <v>183</v>
      </c>
      <c r="H850" s="88">
        <v>1</v>
      </c>
      <c r="I850" s="89">
        <v>13.73</v>
      </c>
      <c r="J850" s="112">
        <v>13.73</v>
      </c>
    </row>
    <row r="851" spans="1:10">
      <c r="A851" s="221"/>
      <c r="B851" s="222"/>
      <c r="C851" s="222"/>
      <c r="D851" s="222"/>
      <c r="E851" s="222"/>
      <c r="F851" s="222" t="s">
        <v>1762</v>
      </c>
      <c r="G851" s="222"/>
      <c r="H851" s="222"/>
      <c r="I851" s="222"/>
      <c r="J851" s="125">
        <v>0</v>
      </c>
    </row>
    <row r="852" spans="1:10">
      <c r="A852" s="221"/>
      <c r="B852" s="222"/>
      <c r="C852" s="222"/>
      <c r="D852" s="222"/>
      <c r="E852" s="222"/>
      <c r="F852" s="222" t="s">
        <v>1763</v>
      </c>
      <c r="G852" s="222"/>
      <c r="H852" s="222"/>
      <c r="I852" s="222"/>
      <c r="J852" s="125">
        <v>1</v>
      </c>
    </row>
    <row r="853" spans="1:10">
      <c r="A853" s="221"/>
      <c r="B853" s="222"/>
      <c r="C853" s="222"/>
      <c r="D853" s="222"/>
      <c r="E853" s="222"/>
      <c r="F853" s="222" t="s">
        <v>1764</v>
      </c>
      <c r="G853" s="222"/>
      <c r="H853" s="222"/>
      <c r="I853" s="222"/>
      <c r="J853" s="125">
        <v>0</v>
      </c>
    </row>
    <row r="854" spans="1:10" ht="15">
      <c r="A854" s="279" t="s">
        <v>1784</v>
      </c>
      <c r="B854" s="280" t="s">
        <v>1</v>
      </c>
      <c r="C854" s="281" t="s">
        <v>2</v>
      </c>
      <c r="D854" s="281" t="s">
        <v>1785</v>
      </c>
      <c r="E854" s="280" t="s">
        <v>1766</v>
      </c>
      <c r="F854" s="83" t="s">
        <v>1767</v>
      </c>
      <c r="G854" s="83" t="s">
        <v>1768</v>
      </c>
      <c r="H854" s="83"/>
      <c r="I854" s="83"/>
      <c r="J854" s="122" t="s">
        <v>1769</v>
      </c>
    </row>
    <row r="855" spans="1:10" ht="25.5">
      <c r="A855" s="113" t="s">
        <v>1725</v>
      </c>
      <c r="B855" s="91" t="s">
        <v>2282</v>
      </c>
      <c r="C855" s="90" t="s">
        <v>44</v>
      </c>
      <c r="D855" s="90" t="s">
        <v>2283</v>
      </c>
      <c r="E855" s="93">
        <v>1.25</v>
      </c>
      <c r="F855" s="92" t="s">
        <v>2279</v>
      </c>
      <c r="G855" s="277" t="s">
        <v>2284</v>
      </c>
      <c r="H855" s="277"/>
      <c r="I855" s="278"/>
      <c r="J855" s="127" t="s">
        <v>2285</v>
      </c>
    </row>
    <row r="856" spans="1:10">
      <c r="A856" s="221"/>
      <c r="B856" s="222"/>
      <c r="C856" s="222"/>
      <c r="D856" s="222"/>
      <c r="E856" s="222"/>
      <c r="F856" s="222" t="s">
        <v>1938</v>
      </c>
      <c r="G856" s="222"/>
      <c r="H856" s="222"/>
      <c r="I856" s="222"/>
      <c r="J856" s="125">
        <v>13.725</v>
      </c>
    </row>
    <row r="857" spans="1:10">
      <c r="A857" s="115"/>
      <c r="B857" s="116"/>
      <c r="C857" s="116"/>
      <c r="D857" s="116"/>
      <c r="E857" s="116" t="s">
        <v>1728</v>
      </c>
      <c r="F857" s="117">
        <v>0</v>
      </c>
      <c r="G857" s="116" t="s">
        <v>1729</v>
      </c>
      <c r="H857" s="117">
        <v>0</v>
      </c>
      <c r="I857" s="116" t="s">
        <v>1730</v>
      </c>
      <c r="J857" s="118">
        <v>0</v>
      </c>
    </row>
    <row r="858" spans="1:10" ht="15" thickBot="1">
      <c r="A858" s="115"/>
      <c r="B858" s="116"/>
      <c r="C858" s="116"/>
      <c r="D858" s="116"/>
      <c r="E858" s="116" t="s">
        <v>1731</v>
      </c>
      <c r="F858" s="117">
        <v>3.6</v>
      </c>
      <c r="G858" s="116"/>
      <c r="H858" s="276" t="s">
        <v>1732</v>
      </c>
      <c r="I858" s="276"/>
      <c r="J858" s="118">
        <v>17.329999999999998</v>
      </c>
    </row>
    <row r="859" spans="1:10" ht="15" thickTop="1">
      <c r="A859" s="119"/>
      <c r="B859" s="95"/>
      <c r="C859" s="95"/>
      <c r="D859" s="95"/>
      <c r="E859" s="95"/>
      <c r="F859" s="95"/>
      <c r="G859" s="95"/>
      <c r="H859" s="95"/>
      <c r="I859" s="95"/>
      <c r="J859" s="120"/>
    </row>
    <row r="860" spans="1:10" ht="15">
      <c r="A860" s="121" t="s">
        <v>189</v>
      </c>
      <c r="B860" s="83" t="s">
        <v>1</v>
      </c>
      <c r="C860" s="82" t="s">
        <v>2</v>
      </c>
      <c r="D860" s="82" t="s">
        <v>3</v>
      </c>
      <c r="E860" s="281" t="s">
        <v>1722</v>
      </c>
      <c r="F860" s="281"/>
      <c r="G860" s="84" t="s">
        <v>4</v>
      </c>
      <c r="H860" s="83" t="s">
        <v>5</v>
      </c>
      <c r="I860" s="83" t="s">
        <v>6</v>
      </c>
      <c r="J860" s="122" t="s">
        <v>8</v>
      </c>
    </row>
    <row r="861" spans="1:10" ht="38.25">
      <c r="A861" s="111" t="s">
        <v>1723</v>
      </c>
      <c r="B861" s="86" t="s">
        <v>171</v>
      </c>
      <c r="C861" s="85" t="s">
        <v>44</v>
      </c>
      <c r="D861" s="85" t="s">
        <v>172</v>
      </c>
      <c r="E861" s="284" t="s">
        <v>1761</v>
      </c>
      <c r="F861" s="284"/>
      <c r="G861" s="87" t="s">
        <v>93</v>
      </c>
      <c r="H861" s="88">
        <v>1</v>
      </c>
      <c r="I861" s="89">
        <v>497.76</v>
      </c>
      <c r="J861" s="112">
        <v>497.76</v>
      </c>
    </row>
    <row r="862" spans="1:10">
      <c r="A862" s="221"/>
      <c r="B862" s="222"/>
      <c r="C862" s="222"/>
      <c r="D862" s="222"/>
      <c r="E862" s="222"/>
      <c r="F862" s="222" t="s">
        <v>1762</v>
      </c>
      <c r="G862" s="222"/>
      <c r="H862" s="222"/>
      <c r="I862" s="222"/>
      <c r="J862" s="125">
        <v>0</v>
      </c>
    </row>
    <row r="863" spans="1:10">
      <c r="A863" s="221"/>
      <c r="B863" s="222"/>
      <c r="C863" s="222"/>
      <c r="D863" s="222"/>
      <c r="E863" s="222"/>
      <c r="F863" s="222" t="s">
        <v>1763</v>
      </c>
      <c r="G863" s="222"/>
      <c r="H863" s="222"/>
      <c r="I863" s="222"/>
      <c r="J863" s="125">
        <v>1</v>
      </c>
    </row>
    <row r="864" spans="1:10">
      <c r="A864" s="221"/>
      <c r="B864" s="222"/>
      <c r="C864" s="222"/>
      <c r="D864" s="222"/>
      <c r="E864" s="222"/>
      <c r="F864" s="222" t="s">
        <v>1764</v>
      </c>
      <c r="G864" s="222"/>
      <c r="H864" s="222"/>
      <c r="I864" s="222"/>
      <c r="J864" s="125">
        <v>0</v>
      </c>
    </row>
    <row r="865" spans="1:10" ht="15">
      <c r="A865" s="279" t="s">
        <v>1784</v>
      </c>
      <c r="B865" s="280" t="s">
        <v>1</v>
      </c>
      <c r="C865" s="281" t="s">
        <v>2</v>
      </c>
      <c r="D865" s="281" t="s">
        <v>1785</v>
      </c>
      <c r="E865" s="280" t="s">
        <v>1766</v>
      </c>
      <c r="F865" s="83" t="s">
        <v>1767</v>
      </c>
      <c r="G865" s="83" t="s">
        <v>1768</v>
      </c>
      <c r="H865" s="83"/>
      <c r="I865" s="83"/>
      <c r="J865" s="122" t="s">
        <v>1769</v>
      </c>
    </row>
    <row r="866" spans="1:10" ht="25.5">
      <c r="A866" s="113" t="s">
        <v>1725</v>
      </c>
      <c r="B866" s="91" t="s">
        <v>2221</v>
      </c>
      <c r="C866" s="90" t="s">
        <v>44</v>
      </c>
      <c r="D866" s="90" t="s">
        <v>2222</v>
      </c>
      <c r="E866" s="93">
        <v>1.05</v>
      </c>
      <c r="F866" s="92" t="s">
        <v>93</v>
      </c>
      <c r="G866" s="277" t="s">
        <v>2223</v>
      </c>
      <c r="H866" s="277"/>
      <c r="I866" s="278"/>
      <c r="J866" s="127" t="s">
        <v>2224</v>
      </c>
    </row>
    <row r="867" spans="1:10">
      <c r="A867" s="113" t="s">
        <v>1725</v>
      </c>
      <c r="B867" s="91" t="s">
        <v>2218</v>
      </c>
      <c r="C867" s="90" t="s">
        <v>44</v>
      </c>
      <c r="D867" s="90" t="s">
        <v>2219</v>
      </c>
      <c r="E867" s="93">
        <v>1</v>
      </c>
      <c r="F867" s="92" t="s">
        <v>93</v>
      </c>
      <c r="G867" s="277" t="s">
        <v>2220</v>
      </c>
      <c r="H867" s="277"/>
      <c r="I867" s="278"/>
      <c r="J867" s="127" t="s">
        <v>2220</v>
      </c>
    </row>
    <row r="868" spans="1:10">
      <c r="A868" s="221"/>
      <c r="B868" s="222"/>
      <c r="C868" s="222"/>
      <c r="D868" s="222"/>
      <c r="E868" s="222"/>
      <c r="F868" s="222" t="s">
        <v>1938</v>
      </c>
      <c r="G868" s="222"/>
      <c r="H868" s="222"/>
      <c r="I868" s="222"/>
      <c r="J868" s="125">
        <v>467.97300000000001</v>
      </c>
    </row>
    <row r="869" spans="1:10" ht="15">
      <c r="A869" s="279" t="s">
        <v>1765</v>
      </c>
      <c r="B869" s="280" t="s">
        <v>1</v>
      </c>
      <c r="C869" s="281" t="s">
        <v>2</v>
      </c>
      <c r="D869" s="281" t="s">
        <v>1727</v>
      </c>
      <c r="E869" s="280" t="s">
        <v>1766</v>
      </c>
      <c r="F869" s="83" t="s">
        <v>1767</v>
      </c>
      <c r="G869" s="83" t="s">
        <v>1768</v>
      </c>
      <c r="H869" s="83"/>
      <c r="I869" s="83"/>
      <c r="J869" s="122" t="s">
        <v>1769</v>
      </c>
    </row>
    <row r="870" spans="1:10" ht="25.5">
      <c r="A870" s="123" t="s">
        <v>1723</v>
      </c>
      <c r="B870" s="97" t="s">
        <v>2258</v>
      </c>
      <c r="C870" s="96" t="s">
        <v>44</v>
      </c>
      <c r="D870" s="96" t="s">
        <v>2259</v>
      </c>
      <c r="E870" s="99">
        <v>1</v>
      </c>
      <c r="F870" s="98" t="s">
        <v>93</v>
      </c>
      <c r="G870" s="282" t="s">
        <v>2260</v>
      </c>
      <c r="H870" s="282"/>
      <c r="I870" s="283"/>
      <c r="J870" s="126" t="s">
        <v>2260</v>
      </c>
    </row>
    <row r="871" spans="1:10">
      <c r="A871" s="221"/>
      <c r="B871" s="222"/>
      <c r="C871" s="222"/>
      <c r="D871" s="222"/>
      <c r="E871" s="222"/>
      <c r="F871" s="222" t="s">
        <v>1774</v>
      </c>
      <c r="G871" s="222"/>
      <c r="H871" s="222"/>
      <c r="I871" s="222"/>
      <c r="J871" s="125">
        <v>29.79</v>
      </c>
    </row>
    <row r="872" spans="1:10">
      <c r="A872" s="115"/>
      <c r="B872" s="116"/>
      <c r="C872" s="116"/>
      <c r="D872" s="116"/>
      <c r="E872" s="116" t="s">
        <v>1728</v>
      </c>
      <c r="F872" s="117">
        <v>0</v>
      </c>
      <c r="G872" s="116" t="s">
        <v>1729</v>
      </c>
      <c r="H872" s="117">
        <v>22.13</v>
      </c>
      <c r="I872" s="116" t="s">
        <v>1730</v>
      </c>
      <c r="J872" s="118">
        <v>22.130012000019999</v>
      </c>
    </row>
    <row r="873" spans="1:10" ht="15" thickBot="1">
      <c r="A873" s="115"/>
      <c r="B873" s="116"/>
      <c r="C873" s="116"/>
      <c r="D873" s="116"/>
      <c r="E873" s="116" t="s">
        <v>1731</v>
      </c>
      <c r="F873" s="117">
        <v>130.61000000000001</v>
      </c>
      <c r="G873" s="116"/>
      <c r="H873" s="276" t="s">
        <v>1732</v>
      </c>
      <c r="I873" s="276"/>
      <c r="J873" s="118">
        <v>628.37</v>
      </c>
    </row>
    <row r="874" spans="1:10" ht="15" thickTop="1">
      <c r="A874" s="119"/>
      <c r="B874" s="95"/>
      <c r="C874" s="95"/>
      <c r="D874" s="95"/>
      <c r="E874" s="95"/>
      <c r="F874" s="95"/>
      <c r="G874" s="95"/>
      <c r="H874" s="95"/>
      <c r="I874" s="95"/>
      <c r="J874" s="120"/>
    </row>
    <row r="875" spans="1:10" ht="15">
      <c r="A875" s="121" t="s">
        <v>190</v>
      </c>
      <c r="B875" s="83" t="s">
        <v>1</v>
      </c>
      <c r="C875" s="82" t="s">
        <v>2</v>
      </c>
      <c r="D875" s="82" t="s">
        <v>3</v>
      </c>
      <c r="E875" s="281" t="s">
        <v>1722</v>
      </c>
      <c r="F875" s="281"/>
      <c r="G875" s="84" t="s">
        <v>4</v>
      </c>
      <c r="H875" s="83" t="s">
        <v>5</v>
      </c>
      <c r="I875" s="83" t="s">
        <v>6</v>
      </c>
      <c r="J875" s="122" t="s">
        <v>8</v>
      </c>
    </row>
    <row r="876" spans="1:10">
      <c r="A876" s="111" t="s">
        <v>1723</v>
      </c>
      <c r="B876" s="86" t="s">
        <v>119</v>
      </c>
      <c r="C876" s="85" t="s">
        <v>44</v>
      </c>
      <c r="D876" s="85" t="s">
        <v>120</v>
      </c>
      <c r="E876" s="284" t="s">
        <v>1761</v>
      </c>
      <c r="F876" s="284"/>
      <c r="G876" s="87" t="s">
        <v>121</v>
      </c>
      <c r="H876" s="88">
        <v>1</v>
      </c>
      <c r="I876" s="89">
        <v>8.17</v>
      </c>
      <c r="J876" s="112">
        <v>8.17</v>
      </c>
    </row>
    <row r="877" spans="1:10">
      <c r="A877" s="221"/>
      <c r="B877" s="222"/>
      <c r="C877" s="222"/>
      <c r="D877" s="222"/>
      <c r="E877" s="222"/>
      <c r="F877" s="222" t="s">
        <v>1762</v>
      </c>
      <c r="G877" s="222"/>
      <c r="H877" s="222"/>
      <c r="I877" s="222"/>
      <c r="J877" s="125">
        <v>0</v>
      </c>
    </row>
    <row r="878" spans="1:10">
      <c r="A878" s="221"/>
      <c r="B878" s="222"/>
      <c r="C878" s="222"/>
      <c r="D878" s="222"/>
      <c r="E878" s="222"/>
      <c r="F878" s="222" t="s">
        <v>1763</v>
      </c>
      <c r="G878" s="222"/>
      <c r="H878" s="222"/>
      <c r="I878" s="222"/>
      <c r="J878" s="125">
        <v>1</v>
      </c>
    </row>
    <row r="879" spans="1:10">
      <c r="A879" s="221"/>
      <c r="B879" s="222"/>
      <c r="C879" s="222"/>
      <c r="D879" s="222"/>
      <c r="E879" s="222"/>
      <c r="F879" s="222" t="s">
        <v>1764</v>
      </c>
      <c r="G879" s="222"/>
      <c r="H879" s="222"/>
      <c r="I879" s="222"/>
      <c r="J879" s="125">
        <v>0</v>
      </c>
    </row>
    <row r="880" spans="1:10" ht="15">
      <c r="A880" s="279" t="s">
        <v>1784</v>
      </c>
      <c r="B880" s="280" t="s">
        <v>1</v>
      </c>
      <c r="C880" s="281" t="s">
        <v>2</v>
      </c>
      <c r="D880" s="281" t="s">
        <v>1785</v>
      </c>
      <c r="E880" s="280" t="s">
        <v>1766</v>
      </c>
      <c r="F880" s="83" t="s">
        <v>1767</v>
      </c>
      <c r="G880" s="83" t="s">
        <v>1768</v>
      </c>
      <c r="H880" s="83"/>
      <c r="I880" s="83"/>
      <c r="J880" s="122" t="s">
        <v>1769</v>
      </c>
    </row>
    <row r="881" spans="1:10">
      <c r="A881" s="113" t="s">
        <v>1725</v>
      </c>
      <c r="B881" s="91" t="s">
        <v>2172</v>
      </c>
      <c r="C881" s="90" t="s">
        <v>44</v>
      </c>
      <c r="D881" s="90" t="s">
        <v>2173</v>
      </c>
      <c r="E881" s="93">
        <v>0.154</v>
      </c>
      <c r="F881" s="92" t="s">
        <v>121</v>
      </c>
      <c r="G881" s="277" t="s">
        <v>2174</v>
      </c>
      <c r="H881" s="277"/>
      <c r="I881" s="278"/>
      <c r="J881" s="127" t="s">
        <v>2175</v>
      </c>
    </row>
    <row r="882" spans="1:10">
      <c r="A882" s="113" t="s">
        <v>1725</v>
      </c>
      <c r="B882" s="91" t="s">
        <v>2176</v>
      </c>
      <c r="C882" s="90" t="s">
        <v>44</v>
      </c>
      <c r="D882" s="90" t="s">
        <v>2177</v>
      </c>
      <c r="E882" s="93">
        <v>1.0999999999999999E-2</v>
      </c>
      <c r="F882" s="92" t="s">
        <v>121</v>
      </c>
      <c r="G882" s="277" t="s">
        <v>2174</v>
      </c>
      <c r="H882" s="277"/>
      <c r="I882" s="278"/>
      <c r="J882" s="127" t="s">
        <v>2178</v>
      </c>
    </row>
    <row r="883" spans="1:10">
      <c r="A883" s="113" t="s">
        <v>1725</v>
      </c>
      <c r="B883" s="91" t="s">
        <v>2179</v>
      </c>
      <c r="C883" s="90" t="s">
        <v>44</v>
      </c>
      <c r="D883" s="90" t="s">
        <v>2180</v>
      </c>
      <c r="E883" s="93">
        <v>0.253</v>
      </c>
      <c r="F883" s="92" t="s">
        <v>121</v>
      </c>
      <c r="G883" s="277" t="s">
        <v>2181</v>
      </c>
      <c r="H883" s="277"/>
      <c r="I883" s="278"/>
      <c r="J883" s="127" t="s">
        <v>2182</v>
      </c>
    </row>
    <row r="884" spans="1:10">
      <c r="A884" s="113" t="s">
        <v>1725</v>
      </c>
      <c r="B884" s="91" t="s">
        <v>2183</v>
      </c>
      <c r="C884" s="90" t="s">
        <v>44</v>
      </c>
      <c r="D884" s="90" t="s">
        <v>2184</v>
      </c>
      <c r="E884" s="93">
        <v>0.16500000000000001</v>
      </c>
      <c r="F884" s="92" t="s">
        <v>121</v>
      </c>
      <c r="G884" s="277" t="s">
        <v>2185</v>
      </c>
      <c r="H884" s="277"/>
      <c r="I884" s="278"/>
      <c r="J884" s="127" t="s">
        <v>2186</v>
      </c>
    </row>
    <row r="885" spans="1:10" ht="25.5">
      <c r="A885" s="113" t="s">
        <v>1725</v>
      </c>
      <c r="B885" s="91" t="s">
        <v>1891</v>
      </c>
      <c r="C885" s="90" t="s">
        <v>44</v>
      </c>
      <c r="D885" s="90" t="s">
        <v>1892</v>
      </c>
      <c r="E885" s="93">
        <v>0.03</v>
      </c>
      <c r="F885" s="92" t="s">
        <v>121</v>
      </c>
      <c r="G885" s="277" t="s">
        <v>1893</v>
      </c>
      <c r="H885" s="277"/>
      <c r="I885" s="278"/>
      <c r="J885" s="127" t="s">
        <v>2187</v>
      </c>
    </row>
    <row r="886" spans="1:10" ht="25.5">
      <c r="A886" s="113" t="s">
        <v>1725</v>
      </c>
      <c r="B886" s="91" t="s">
        <v>2188</v>
      </c>
      <c r="C886" s="90" t="s">
        <v>44</v>
      </c>
      <c r="D886" s="90" t="s">
        <v>2189</v>
      </c>
      <c r="E886" s="93">
        <v>0.154</v>
      </c>
      <c r="F886" s="92" t="s">
        <v>121</v>
      </c>
      <c r="G886" s="277" t="s">
        <v>2190</v>
      </c>
      <c r="H886" s="277"/>
      <c r="I886" s="278"/>
      <c r="J886" s="127" t="s">
        <v>2191</v>
      </c>
    </row>
    <row r="887" spans="1:10">
      <c r="A887" s="113" t="s">
        <v>1725</v>
      </c>
      <c r="B887" s="91" t="s">
        <v>2192</v>
      </c>
      <c r="C887" s="90" t="s">
        <v>44</v>
      </c>
      <c r="D887" s="90" t="s">
        <v>2193</v>
      </c>
      <c r="E887" s="93">
        <v>0.20899999999999999</v>
      </c>
      <c r="F887" s="92" t="s">
        <v>121</v>
      </c>
      <c r="G887" s="277" t="s">
        <v>2185</v>
      </c>
      <c r="H887" s="277"/>
      <c r="I887" s="278"/>
      <c r="J887" s="127" t="s">
        <v>2194</v>
      </c>
    </row>
    <row r="888" spans="1:10">
      <c r="A888" s="113" t="s">
        <v>1725</v>
      </c>
      <c r="B888" s="91" t="s">
        <v>2195</v>
      </c>
      <c r="C888" s="90" t="s">
        <v>44</v>
      </c>
      <c r="D888" s="90" t="s">
        <v>2196</v>
      </c>
      <c r="E888" s="93">
        <v>2.1999999999999999E-2</v>
      </c>
      <c r="F888" s="92" t="s">
        <v>121</v>
      </c>
      <c r="G888" s="277" t="s">
        <v>2197</v>
      </c>
      <c r="H888" s="277"/>
      <c r="I888" s="278"/>
      <c r="J888" s="127" t="s">
        <v>2198</v>
      </c>
    </row>
    <row r="889" spans="1:10" ht="25.5">
      <c r="A889" s="113" t="s">
        <v>1725</v>
      </c>
      <c r="B889" s="91" t="s">
        <v>2199</v>
      </c>
      <c r="C889" s="90" t="s">
        <v>44</v>
      </c>
      <c r="D889" s="90" t="s">
        <v>2200</v>
      </c>
      <c r="E889" s="93">
        <v>0.04</v>
      </c>
      <c r="F889" s="92" t="s">
        <v>46</v>
      </c>
      <c r="G889" s="277" t="s">
        <v>2201</v>
      </c>
      <c r="H889" s="277"/>
      <c r="I889" s="278"/>
      <c r="J889" s="127" t="s">
        <v>2202</v>
      </c>
    </row>
    <row r="890" spans="1:10">
      <c r="A890" s="113" t="s">
        <v>1725</v>
      </c>
      <c r="B890" s="91" t="s">
        <v>2203</v>
      </c>
      <c r="C890" s="90" t="s">
        <v>44</v>
      </c>
      <c r="D890" s="90" t="s">
        <v>2204</v>
      </c>
      <c r="E890" s="93">
        <v>0.13200000000000001</v>
      </c>
      <c r="F890" s="92" t="s">
        <v>121</v>
      </c>
      <c r="G890" s="277" t="s">
        <v>2190</v>
      </c>
      <c r="H890" s="277"/>
      <c r="I890" s="278"/>
      <c r="J890" s="127" t="s">
        <v>2205</v>
      </c>
    </row>
    <row r="891" spans="1:10" ht="38.25">
      <c r="A891" s="113" t="s">
        <v>1725</v>
      </c>
      <c r="B891" s="91" t="s">
        <v>2206</v>
      </c>
      <c r="C891" s="90" t="s">
        <v>44</v>
      </c>
      <c r="D891" s="90" t="s">
        <v>2207</v>
      </c>
      <c r="E891" s="93">
        <v>0.224</v>
      </c>
      <c r="F891" s="92" t="s">
        <v>46</v>
      </c>
      <c r="G891" s="277" t="s">
        <v>2208</v>
      </c>
      <c r="H891" s="277"/>
      <c r="I891" s="278"/>
      <c r="J891" s="127" t="s">
        <v>2209</v>
      </c>
    </row>
    <row r="892" spans="1:10">
      <c r="A892" s="221"/>
      <c r="B892" s="222"/>
      <c r="C892" s="222"/>
      <c r="D892" s="222"/>
      <c r="E892" s="222"/>
      <c r="F892" s="222" t="s">
        <v>1938</v>
      </c>
      <c r="G892" s="222"/>
      <c r="H892" s="222"/>
      <c r="I892" s="222"/>
      <c r="J892" s="125">
        <v>5.7127999999999997</v>
      </c>
    </row>
    <row r="893" spans="1:10" ht="15">
      <c r="A893" s="279" t="s">
        <v>1765</v>
      </c>
      <c r="B893" s="280" t="s">
        <v>1</v>
      </c>
      <c r="C893" s="281" t="s">
        <v>2</v>
      </c>
      <c r="D893" s="281" t="s">
        <v>1727</v>
      </c>
      <c r="E893" s="280" t="s">
        <v>1766</v>
      </c>
      <c r="F893" s="83" t="s">
        <v>1767</v>
      </c>
      <c r="G893" s="83" t="s">
        <v>1768</v>
      </c>
      <c r="H893" s="83"/>
      <c r="I893" s="83"/>
      <c r="J893" s="122" t="s">
        <v>1769</v>
      </c>
    </row>
    <row r="894" spans="1:10">
      <c r="A894" s="123" t="s">
        <v>1723</v>
      </c>
      <c r="B894" s="97" t="s">
        <v>2210</v>
      </c>
      <c r="C894" s="96" t="s">
        <v>44</v>
      </c>
      <c r="D894" s="96" t="s">
        <v>2211</v>
      </c>
      <c r="E894" s="99">
        <v>4.58333E-2</v>
      </c>
      <c r="F894" s="98" t="s">
        <v>1950</v>
      </c>
      <c r="G894" s="282" t="s">
        <v>2212</v>
      </c>
      <c r="H894" s="282"/>
      <c r="I894" s="283"/>
      <c r="J894" s="126" t="s">
        <v>2213</v>
      </c>
    </row>
    <row r="895" spans="1:10">
      <c r="A895" s="123" t="s">
        <v>1723</v>
      </c>
      <c r="B895" s="97" t="s">
        <v>2214</v>
      </c>
      <c r="C895" s="96" t="s">
        <v>44</v>
      </c>
      <c r="D895" s="96" t="s">
        <v>2215</v>
      </c>
      <c r="E895" s="99">
        <v>9.1666700000000004E-2</v>
      </c>
      <c r="F895" s="98" t="s">
        <v>1950</v>
      </c>
      <c r="G895" s="282" t="s">
        <v>2216</v>
      </c>
      <c r="H895" s="282"/>
      <c r="I895" s="283"/>
      <c r="J895" s="126" t="s">
        <v>2217</v>
      </c>
    </row>
    <row r="896" spans="1:10">
      <c r="A896" s="221"/>
      <c r="B896" s="222"/>
      <c r="C896" s="222"/>
      <c r="D896" s="222"/>
      <c r="E896" s="222"/>
      <c r="F896" s="222" t="s">
        <v>1774</v>
      </c>
      <c r="G896" s="222"/>
      <c r="H896" s="222"/>
      <c r="I896" s="222"/>
      <c r="J896" s="125">
        <v>2.4607999999999999</v>
      </c>
    </row>
    <row r="897" spans="1:10">
      <c r="A897" s="115"/>
      <c r="B897" s="116"/>
      <c r="C897" s="116"/>
      <c r="D897" s="116"/>
      <c r="E897" s="116" t="s">
        <v>1728</v>
      </c>
      <c r="F897" s="117">
        <v>0</v>
      </c>
      <c r="G897" s="116" t="s">
        <v>1729</v>
      </c>
      <c r="H897" s="117">
        <v>1.88</v>
      </c>
      <c r="I897" s="116" t="s">
        <v>1730</v>
      </c>
      <c r="J897" s="118">
        <v>1.8753305311699999</v>
      </c>
    </row>
    <row r="898" spans="1:10" ht="15" thickBot="1">
      <c r="A898" s="115"/>
      <c r="B898" s="116"/>
      <c r="C898" s="116"/>
      <c r="D898" s="116"/>
      <c r="E898" s="116" t="s">
        <v>1731</v>
      </c>
      <c r="F898" s="117">
        <v>2.14</v>
      </c>
      <c r="G898" s="116"/>
      <c r="H898" s="276" t="s">
        <v>1732</v>
      </c>
      <c r="I898" s="276"/>
      <c r="J898" s="118">
        <v>10.31</v>
      </c>
    </row>
    <row r="899" spans="1:10" ht="15" thickTop="1">
      <c r="A899" s="119"/>
      <c r="B899" s="95"/>
      <c r="C899" s="95"/>
      <c r="D899" s="95"/>
      <c r="E899" s="95"/>
      <c r="F899" s="95"/>
      <c r="G899" s="95"/>
      <c r="H899" s="95"/>
      <c r="I899" s="95"/>
      <c r="J899" s="120"/>
    </row>
    <row r="900" spans="1:10" ht="15">
      <c r="A900" s="121" t="s">
        <v>191</v>
      </c>
      <c r="B900" s="83" t="s">
        <v>1</v>
      </c>
      <c r="C900" s="82" t="s">
        <v>2</v>
      </c>
      <c r="D900" s="82" t="s">
        <v>3</v>
      </c>
      <c r="E900" s="281" t="s">
        <v>1722</v>
      </c>
      <c r="F900" s="281"/>
      <c r="G900" s="84" t="s">
        <v>4</v>
      </c>
      <c r="H900" s="83" t="s">
        <v>5</v>
      </c>
      <c r="I900" s="83" t="s">
        <v>6</v>
      </c>
      <c r="J900" s="122" t="s">
        <v>8</v>
      </c>
    </row>
    <row r="901" spans="1:10" ht="38.25">
      <c r="A901" s="111" t="s">
        <v>1723</v>
      </c>
      <c r="B901" s="86" t="s">
        <v>192</v>
      </c>
      <c r="C901" s="85" t="s">
        <v>44</v>
      </c>
      <c r="D901" s="85" t="s">
        <v>193</v>
      </c>
      <c r="E901" s="284" t="s">
        <v>1761</v>
      </c>
      <c r="F901" s="284"/>
      <c r="G901" s="87" t="s">
        <v>71</v>
      </c>
      <c r="H901" s="88">
        <v>1</v>
      </c>
      <c r="I901" s="89">
        <v>40.659999999999997</v>
      </c>
      <c r="J901" s="112">
        <v>40.659999999999997</v>
      </c>
    </row>
    <row r="902" spans="1:10">
      <c r="A902" s="221"/>
      <c r="B902" s="222"/>
      <c r="C902" s="222"/>
      <c r="D902" s="222"/>
      <c r="E902" s="222"/>
      <c r="F902" s="222" t="s">
        <v>1762</v>
      </c>
      <c r="G902" s="222"/>
      <c r="H902" s="222"/>
      <c r="I902" s="222"/>
      <c r="J902" s="125">
        <v>0</v>
      </c>
    </row>
    <row r="903" spans="1:10">
      <c r="A903" s="221"/>
      <c r="B903" s="222"/>
      <c r="C903" s="222"/>
      <c r="D903" s="222"/>
      <c r="E903" s="222"/>
      <c r="F903" s="222" t="s">
        <v>1763</v>
      </c>
      <c r="G903" s="222"/>
      <c r="H903" s="222"/>
      <c r="I903" s="222"/>
      <c r="J903" s="125">
        <v>1</v>
      </c>
    </row>
    <row r="904" spans="1:10">
      <c r="A904" s="221"/>
      <c r="B904" s="222"/>
      <c r="C904" s="222"/>
      <c r="D904" s="222"/>
      <c r="E904" s="222"/>
      <c r="F904" s="222" t="s">
        <v>1764</v>
      </c>
      <c r="G904" s="222"/>
      <c r="H904" s="222"/>
      <c r="I904" s="222"/>
      <c r="J904" s="125">
        <v>0</v>
      </c>
    </row>
    <row r="905" spans="1:10" ht="15">
      <c r="A905" s="279" t="s">
        <v>1765</v>
      </c>
      <c r="B905" s="280" t="s">
        <v>1</v>
      </c>
      <c r="C905" s="281" t="s">
        <v>2</v>
      </c>
      <c r="D905" s="281" t="s">
        <v>1727</v>
      </c>
      <c r="E905" s="280" t="s">
        <v>1766</v>
      </c>
      <c r="F905" s="83" t="s">
        <v>1767</v>
      </c>
      <c r="G905" s="83" t="s">
        <v>1768</v>
      </c>
      <c r="H905" s="83"/>
      <c r="I905" s="83"/>
      <c r="J905" s="122" t="s">
        <v>1769</v>
      </c>
    </row>
    <row r="906" spans="1:10" ht="25.5">
      <c r="A906" s="123" t="s">
        <v>1723</v>
      </c>
      <c r="B906" s="97" t="s">
        <v>2286</v>
      </c>
      <c r="C906" s="96" t="s">
        <v>44</v>
      </c>
      <c r="D906" s="96" t="s">
        <v>2287</v>
      </c>
      <c r="E906" s="99">
        <v>1</v>
      </c>
      <c r="F906" s="98" t="s">
        <v>71</v>
      </c>
      <c r="G906" s="282" t="s">
        <v>2288</v>
      </c>
      <c r="H906" s="282"/>
      <c r="I906" s="283"/>
      <c r="J906" s="126" t="s">
        <v>2288</v>
      </c>
    </row>
    <row r="907" spans="1:10" ht="25.5">
      <c r="A907" s="123" t="s">
        <v>1723</v>
      </c>
      <c r="B907" s="97" t="s">
        <v>2289</v>
      </c>
      <c r="C907" s="96" t="s">
        <v>44</v>
      </c>
      <c r="D907" s="96" t="s">
        <v>2290</v>
      </c>
      <c r="E907" s="99">
        <v>1</v>
      </c>
      <c r="F907" s="98" t="s">
        <v>71</v>
      </c>
      <c r="G907" s="282" t="s">
        <v>2291</v>
      </c>
      <c r="H907" s="282"/>
      <c r="I907" s="283"/>
      <c r="J907" s="126" t="s">
        <v>2291</v>
      </c>
    </row>
    <row r="908" spans="1:10" ht="25.5">
      <c r="A908" s="123" t="s">
        <v>1723</v>
      </c>
      <c r="B908" s="97" t="s">
        <v>2292</v>
      </c>
      <c r="C908" s="96" t="s">
        <v>44</v>
      </c>
      <c r="D908" s="96" t="s">
        <v>2293</v>
      </c>
      <c r="E908" s="99">
        <v>0.2</v>
      </c>
      <c r="F908" s="98" t="s">
        <v>71</v>
      </c>
      <c r="G908" s="282" t="s">
        <v>2294</v>
      </c>
      <c r="H908" s="282"/>
      <c r="I908" s="283"/>
      <c r="J908" s="126" t="s">
        <v>2295</v>
      </c>
    </row>
    <row r="909" spans="1:10">
      <c r="A909" s="221"/>
      <c r="B909" s="222"/>
      <c r="C909" s="222"/>
      <c r="D909" s="222"/>
      <c r="E909" s="222"/>
      <c r="F909" s="222" t="s">
        <v>1774</v>
      </c>
      <c r="G909" s="222"/>
      <c r="H909" s="222"/>
      <c r="I909" s="222"/>
      <c r="J909" s="125">
        <v>40.661999999999999</v>
      </c>
    </row>
    <row r="910" spans="1:10">
      <c r="A910" s="115"/>
      <c r="B910" s="116"/>
      <c r="C910" s="116"/>
      <c r="D910" s="116"/>
      <c r="E910" s="116" t="s">
        <v>1728</v>
      </c>
      <c r="F910" s="117">
        <v>0</v>
      </c>
      <c r="G910" s="116" t="s">
        <v>1729</v>
      </c>
      <c r="H910" s="117">
        <v>13.85</v>
      </c>
      <c r="I910" s="116" t="s">
        <v>1730</v>
      </c>
      <c r="J910" s="118">
        <v>13.849215648655999</v>
      </c>
    </row>
    <row r="911" spans="1:10" ht="15" thickBot="1">
      <c r="A911" s="115"/>
      <c r="B911" s="116"/>
      <c r="C911" s="116"/>
      <c r="D911" s="116"/>
      <c r="E911" s="116" t="s">
        <v>1731</v>
      </c>
      <c r="F911" s="117">
        <v>10.66</v>
      </c>
      <c r="G911" s="116"/>
      <c r="H911" s="276" t="s">
        <v>1732</v>
      </c>
      <c r="I911" s="276"/>
      <c r="J911" s="118">
        <v>51.32</v>
      </c>
    </row>
    <row r="912" spans="1:10" ht="15" thickTop="1">
      <c r="A912" s="119"/>
      <c r="B912" s="95"/>
      <c r="C912" s="95"/>
      <c r="D912" s="95"/>
      <c r="E912" s="95"/>
      <c r="F912" s="95"/>
      <c r="G912" s="95"/>
      <c r="H912" s="95"/>
      <c r="I912" s="95"/>
      <c r="J912" s="120"/>
    </row>
    <row r="913" spans="1:10" ht="15">
      <c r="A913" s="121" t="s">
        <v>194</v>
      </c>
      <c r="B913" s="83" t="s">
        <v>1</v>
      </c>
      <c r="C913" s="82" t="s">
        <v>2</v>
      </c>
      <c r="D913" s="82" t="s">
        <v>3</v>
      </c>
      <c r="E913" s="281" t="s">
        <v>1722</v>
      </c>
      <c r="F913" s="281"/>
      <c r="G913" s="84" t="s">
        <v>4</v>
      </c>
      <c r="H913" s="83" t="s">
        <v>5</v>
      </c>
      <c r="I913" s="83" t="s">
        <v>6</v>
      </c>
      <c r="J913" s="122" t="s">
        <v>8</v>
      </c>
    </row>
    <row r="914" spans="1:10">
      <c r="A914" s="111" t="s">
        <v>1723</v>
      </c>
      <c r="B914" s="86" t="s">
        <v>144</v>
      </c>
      <c r="C914" s="85" t="s">
        <v>44</v>
      </c>
      <c r="D914" s="85" t="s">
        <v>145</v>
      </c>
      <c r="E914" s="284" t="s">
        <v>1761</v>
      </c>
      <c r="F914" s="284"/>
      <c r="G914" s="87" t="s">
        <v>71</v>
      </c>
      <c r="H914" s="88">
        <v>1</v>
      </c>
      <c r="I914" s="89">
        <v>19.93</v>
      </c>
      <c r="J914" s="112">
        <v>19.93</v>
      </c>
    </row>
    <row r="915" spans="1:10">
      <c r="A915" s="221"/>
      <c r="B915" s="222"/>
      <c r="C915" s="222"/>
      <c r="D915" s="222"/>
      <c r="E915" s="222"/>
      <c r="F915" s="222" t="s">
        <v>1762</v>
      </c>
      <c r="G915" s="222"/>
      <c r="H915" s="222"/>
      <c r="I915" s="222"/>
      <c r="J915" s="125">
        <v>0</v>
      </c>
    </row>
    <row r="916" spans="1:10">
      <c r="A916" s="221"/>
      <c r="B916" s="222"/>
      <c r="C916" s="222"/>
      <c r="D916" s="222"/>
      <c r="E916" s="222"/>
      <c r="F916" s="222" t="s">
        <v>1763</v>
      </c>
      <c r="G916" s="222"/>
      <c r="H916" s="222"/>
      <c r="I916" s="222"/>
      <c r="J916" s="125">
        <v>1</v>
      </c>
    </row>
    <row r="917" spans="1:10">
      <c r="A917" s="221"/>
      <c r="B917" s="222"/>
      <c r="C917" s="222"/>
      <c r="D917" s="222"/>
      <c r="E917" s="222"/>
      <c r="F917" s="222" t="s">
        <v>1764</v>
      </c>
      <c r="G917" s="222"/>
      <c r="H917" s="222"/>
      <c r="I917" s="222"/>
      <c r="J917" s="125">
        <v>0</v>
      </c>
    </row>
    <row r="918" spans="1:10" ht="15">
      <c r="A918" s="279" t="s">
        <v>1784</v>
      </c>
      <c r="B918" s="280" t="s">
        <v>1</v>
      </c>
      <c r="C918" s="281" t="s">
        <v>2</v>
      </c>
      <c r="D918" s="281" t="s">
        <v>1785</v>
      </c>
      <c r="E918" s="280" t="s">
        <v>1766</v>
      </c>
      <c r="F918" s="83" t="s">
        <v>1767</v>
      </c>
      <c r="G918" s="83" t="s">
        <v>1768</v>
      </c>
      <c r="H918" s="83"/>
      <c r="I918" s="83"/>
      <c r="J918" s="122" t="s">
        <v>1769</v>
      </c>
    </row>
    <row r="919" spans="1:10" ht="25.5">
      <c r="A919" s="113" t="s">
        <v>1725</v>
      </c>
      <c r="B919" s="91" t="s">
        <v>2246</v>
      </c>
      <c r="C919" s="90" t="s">
        <v>44</v>
      </c>
      <c r="D919" s="90" t="s">
        <v>2247</v>
      </c>
      <c r="E919" s="93">
        <v>0.8</v>
      </c>
      <c r="F919" s="92" t="s">
        <v>2248</v>
      </c>
      <c r="G919" s="277" t="s">
        <v>2249</v>
      </c>
      <c r="H919" s="277"/>
      <c r="I919" s="278"/>
      <c r="J919" s="127" t="s">
        <v>2250</v>
      </c>
    </row>
    <row r="920" spans="1:10">
      <c r="A920" s="221"/>
      <c r="B920" s="222"/>
      <c r="C920" s="222"/>
      <c r="D920" s="222"/>
      <c r="E920" s="222"/>
      <c r="F920" s="222" t="s">
        <v>1938</v>
      </c>
      <c r="G920" s="222"/>
      <c r="H920" s="222"/>
      <c r="I920" s="222"/>
      <c r="J920" s="125">
        <v>9.4160000000000004</v>
      </c>
    </row>
    <row r="921" spans="1:10" ht="15">
      <c r="A921" s="279" t="s">
        <v>1765</v>
      </c>
      <c r="B921" s="280" t="s">
        <v>1</v>
      </c>
      <c r="C921" s="281" t="s">
        <v>2</v>
      </c>
      <c r="D921" s="281" t="s">
        <v>1727</v>
      </c>
      <c r="E921" s="280" t="s">
        <v>1766</v>
      </c>
      <c r="F921" s="83" t="s">
        <v>1767</v>
      </c>
      <c r="G921" s="83" t="s">
        <v>1768</v>
      </c>
      <c r="H921" s="83"/>
      <c r="I921" s="83"/>
      <c r="J921" s="122" t="s">
        <v>1769</v>
      </c>
    </row>
    <row r="922" spans="1:10">
      <c r="A922" s="123" t="s">
        <v>1723</v>
      </c>
      <c r="B922" s="97" t="s">
        <v>2251</v>
      </c>
      <c r="C922" s="96" t="s">
        <v>44</v>
      </c>
      <c r="D922" s="96" t="s">
        <v>2252</v>
      </c>
      <c r="E922" s="99">
        <v>0.2</v>
      </c>
      <c r="F922" s="98" t="s">
        <v>1950</v>
      </c>
      <c r="G922" s="282" t="s">
        <v>1959</v>
      </c>
      <c r="H922" s="282"/>
      <c r="I922" s="283"/>
      <c r="J922" s="126" t="s">
        <v>2253</v>
      </c>
    </row>
    <row r="923" spans="1:10">
      <c r="A923" s="123" t="s">
        <v>1723</v>
      </c>
      <c r="B923" s="97" t="s">
        <v>2254</v>
      </c>
      <c r="C923" s="96" t="s">
        <v>44</v>
      </c>
      <c r="D923" s="96" t="s">
        <v>2255</v>
      </c>
      <c r="E923" s="99">
        <v>0.4</v>
      </c>
      <c r="F923" s="98" t="s">
        <v>1950</v>
      </c>
      <c r="G923" s="282" t="s">
        <v>1951</v>
      </c>
      <c r="H923" s="282"/>
      <c r="I923" s="283"/>
      <c r="J923" s="126" t="s">
        <v>2256</v>
      </c>
    </row>
    <row r="924" spans="1:10">
      <c r="A924" s="221"/>
      <c r="B924" s="222"/>
      <c r="C924" s="222"/>
      <c r="D924" s="222"/>
      <c r="E924" s="222"/>
      <c r="F924" s="222" t="s">
        <v>1774</v>
      </c>
      <c r="G924" s="222"/>
      <c r="H924" s="222"/>
      <c r="I924" s="222"/>
      <c r="J924" s="125">
        <v>10.51</v>
      </c>
    </row>
    <row r="925" spans="1:10">
      <c r="A925" s="115"/>
      <c r="B925" s="116"/>
      <c r="C925" s="116"/>
      <c r="D925" s="116"/>
      <c r="E925" s="116" t="s">
        <v>1728</v>
      </c>
      <c r="F925" s="117">
        <v>0</v>
      </c>
      <c r="G925" s="116" t="s">
        <v>1729</v>
      </c>
      <c r="H925" s="117">
        <v>7.97</v>
      </c>
      <c r="I925" s="116" t="s">
        <v>1730</v>
      </c>
      <c r="J925" s="118">
        <v>7.97</v>
      </c>
    </row>
    <row r="926" spans="1:10" ht="15" thickBot="1">
      <c r="A926" s="115"/>
      <c r="B926" s="116"/>
      <c r="C926" s="116"/>
      <c r="D926" s="116"/>
      <c r="E926" s="116" t="s">
        <v>1731</v>
      </c>
      <c r="F926" s="117">
        <v>5.22</v>
      </c>
      <c r="G926" s="116"/>
      <c r="H926" s="276" t="s">
        <v>1732</v>
      </c>
      <c r="I926" s="276"/>
      <c r="J926" s="118">
        <v>25.15</v>
      </c>
    </row>
    <row r="927" spans="1:10" ht="15" thickTop="1">
      <c r="A927" s="119"/>
      <c r="B927" s="95"/>
      <c r="C927" s="95"/>
      <c r="D927" s="95"/>
      <c r="E927" s="95"/>
      <c r="F927" s="95"/>
      <c r="G927" s="95"/>
      <c r="H927" s="95"/>
      <c r="I927" s="95"/>
      <c r="J927" s="120"/>
    </row>
    <row r="928" spans="1:10" ht="15">
      <c r="A928" s="121" t="s">
        <v>197</v>
      </c>
      <c r="B928" s="83" t="s">
        <v>1</v>
      </c>
      <c r="C928" s="82" t="s">
        <v>2</v>
      </c>
      <c r="D928" s="82" t="s">
        <v>3</v>
      </c>
      <c r="E928" s="281" t="s">
        <v>1722</v>
      </c>
      <c r="F928" s="281"/>
      <c r="G928" s="84" t="s">
        <v>4</v>
      </c>
      <c r="H928" s="83" t="s">
        <v>5</v>
      </c>
      <c r="I928" s="83" t="s">
        <v>6</v>
      </c>
      <c r="J928" s="122" t="s">
        <v>8</v>
      </c>
    </row>
    <row r="929" spans="1:10" ht="38.25">
      <c r="A929" s="111" t="s">
        <v>1723</v>
      </c>
      <c r="B929" s="86" t="s">
        <v>171</v>
      </c>
      <c r="C929" s="85" t="s">
        <v>44</v>
      </c>
      <c r="D929" s="85" t="s">
        <v>172</v>
      </c>
      <c r="E929" s="284" t="s">
        <v>1761</v>
      </c>
      <c r="F929" s="284"/>
      <c r="G929" s="87" t="s">
        <v>93</v>
      </c>
      <c r="H929" s="88">
        <v>1</v>
      </c>
      <c r="I929" s="89">
        <v>497.76</v>
      </c>
      <c r="J929" s="112">
        <v>497.76</v>
      </c>
    </row>
    <row r="930" spans="1:10">
      <c r="A930" s="221"/>
      <c r="B930" s="222"/>
      <c r="C930" s="222"/>
      <c r="D930" s="222"/>
      <c r="E930" s="222"/>
      <c r="F930" s="222" t="s">
        <v>1762</v>
      </c>
      <c r="G930" s="222"/>
      <c r="H930" s="222"/>
      <c r="I930" s="222"/>
      <c r="J930" s="125">
        <v>0</v>
      </c>
    </row>
    <row r="931" spans="1:10">
      <c r="A931" s="221"/>
      <c r="B931" s="222"/>
      <c r="C931" s="222"/>
      <c r="D931" s="222"/>
      <c r="E931" s="222"/>
      <c r="F931" s="222" t="s">
        <v>1763</v>
      </c>
      <c r="G931" s="222"/>
      <c r="H931" s="222"/>
      <c r="I931" s="222"/>
      <c r="J931" s="125">
        <v>1</v>
      </c>
    </row>
    <row r="932" spans="1:10">
      <c r="A932" s="221"/>
      <c r="B932" s="222"/>
      <c r="C932" s="222"/>
      <c r="D932" s="222"/>
      <c r="E932" s="222"/>
      <c r="F932" s="222" t="s">
        <v>1764</v>
      </c>
      <c r="G932" s="222"/>
      <c r="H932" s="222"/>
      <c r="I932" s="222"/>
      <c r="J932" s="125">
        <v>0</v>
      </c>
    </row>
    <row r="933" spans="1:10" ht="15">
      <c r="A933" s="279" t="s">
        <v>1784</v>
      </c>
      <c r="B933" s="280" t="s">
        <v>1</v>
      </c>
      <c r="C933" s="281" t="s">
        <v>2</v>
      </c>
      <c r="D933" s="281" t="s">
        <v>1785</v>
      </c>
      <c r="E933" s="280" t="s">
        <v>1766</v>
      </c>
      <c r="F933" s="83" t="s">
        <v>1767</v>
      </c>
      <c r="G933" s="83" t="s">
        <v>1768</v>
      </c>
      <c r="H933" s="83"/>
      <c r="I933" s="83"/>
      <c r="J933" s="122" t="s">
        <v>1769</v>
      </c>
    </row>
    <row r="934" spans="1:10" ht="25.5">
      <c r="A934" s="113" t="s">
        <v>1725</v>
      </c>
      <c r="B934" s="91" t="s">
        <v>2221</v>
      </c>
      <c r="C934" s="90" t="s">
        <v>44</v>
      </c>
      <c r="D934" s="90" t="s">
        <v>2222</v>
      </c>
      <c r="E934" s="93">
        <v>1.05</v>
      </c>
      <c r="F934" s="92" t="s">
        <v>93</v>
      </c>
      <c r="G934" s="277" t="s">
        <v>2223</v>
      </c>
      <c r="H934" s="277"/>
      <c r="I934" s="278"/>
      <c r="J934" s="127" t="s">
        <v>2224</v>
      </c>
    </row>
    <row r="935" spans="1:10">
      <c r="A935" s="113" t="s">
        <v>1725</v>
      </c>
      <c r="B935" s="91" t="s">
        <v>2218</v>
      </c>
      <c r="C935" s="90" t="s">
        <v>44</v>
      </c>
      <c r="D935" s="90" t="s">
        <v>2219</v>
      </c>
      <c r="E935" s="93">
        <v>1</v>
      </c>
      <c r="F935" s="92" t="s">
        <v>93</v>
      </c>
      <c r="G935" s="277" t="s">
        <v>2220</v>
      </c>
      <c r="H935" s="277"/>
      <c r="I935" s="278"/>
      <c r="J935" s="127" t="s">
        <v>2220</v>
      </c>
    </row>
    <row r="936" spans="1:10">
      <c r="A936" s="221"/>
      <c r="B936" s="222"/>
      <c r="C936" s="222"/>
      <c r="D936" s="222"/>
      <c r="E936" s="222"/>
      <c r="F936" s="222" t="s">
        <v>1938</v>
      </c>
      <c r="G936" s="222"/>
      <c r="H936" s="222"/>
      <c r="I936" s="222"/>
      <c r="J936" s="125">
        <v>467.97300000000001</v>
      </c>
    </row>
    <row r="937" spans="1:10" ht="15">
      <c r="A937" s="279" t="s">
        <v>1765</v>
      </c>
      <c r="B937" s="280" t="s">
        <v>1</v>
      </c>
      <c r="C937" s="281" t="s">
        <v>2</v>
      </c>
      <c r="D937" s="281" t="s">
        <v>1727</v>
      </c>
      <c r="E937" s="280" t="s">
        <v>1766</v>
      </c>
      <c r="F937" s="83" t="s">
        <v>1767</v>
      </c>
      <c r="G937" s="83" t="s">
        <v>1768</v>
      </c>
      <c r="H937" s="83"/>
      <c r="I937" s="83"/>
      <c r="J937" s="122" t="s">
        <v>1769</v>
      </c>
    </row>
    <row r="938" spans="1:10" ht="25.5">
      <c r="A938" s="123" t="s">
        <v>1723</v>
      </c>
      <c r="B938" s="97" t="s">
        <v>2258</v>
      </c>
      <c r="C938" s="96" t="s">
        <v>44</v>
      </c>
      <c r="D938" s="96" t="s">
        <v>2259</v>
      </c>
      <c r="E938" s="99">
        <v>1</v>
      </c>
      <c r="F938" s="98" t="s">
        <v>93</v>
      </c>
      <c r="G938" s="282" t="s">
        <v>2260</v>
      </c>
      <c r="H938" s="282"/>
      <c r="I938" s="283"/>
      <c r="J938" s="126" t="s">
        <v>2260</v>
      </c>
    </row>
    <row r="939" spans="1:10">
      <c r="A939" s="221"/>
      <c r="B939" s="222"/>
      <c r="C939" s="222"/>
      <c r="D939" s="222"/>
      <c r="E939" s="222"/>
      <c r="F939" s="222" t="s">
        <v>1774</v>
      </c>
      <c r="G939" s="222"/>
      <c r="H939" s="222"/>
      <c r="I939" s="222"/>
      <c r="J939" s="125">
        <v>29.79</v>
      </c>
    </row>
    <row r="940" spans="1:10">
      <c r="A940" s="115"/>
      <c r="B940" s="116"/>
      <c r="C940" s="116"/>
      <c r="D940" s="116"/>
      <c r="E940" s="116" t="s">
        <v>1728</v>
      </c>
      <c r="F940" s="117">
        <v>0</v>
      </c>
      <c r="G940" s="116" t="s">
        <v>1729</v>
      </c>
      <c r="H940" s="117">
        <v>22.13</v>
      </c>
      <c r="I940" s="116" t="s">
        <v>1730</v>
      </c>
      <c r="J940" s="118">
        <v>22.130012000019999</v>
      </c>
    </row>
    <row r="941" spans="1:10" ht="15" thickBot="1">
      <c r="A941" s="115"/>
      <c r="B941" s="116"/>
      <c r="C941" s="116"/>
      <c r="D941" s="116"/>
      <c r="E941" s="116" t="s">
        <v>1731</v>
      </c>
      <c r="F941" s="117">
        <v>130.61000000000001</v>
      </c>
      <c r="G941" s="116"/>
      <c r="H941" s="276" t="s">
        <v>1732</v>
      </c>
      <c r="I941" s="276"/>
      <c r="J941" s="118">
        <v>628.37</v>
      </c>
    </row>
    <row r="942" spans="1:10" ht="15" thickTop="1">
      <c r="A942" s="119"/>
      <c r="B942" s="95"/>
      <c r="C942" s="95"/>
      <c r="D942" s="95"/>
      <c r="E942" s="95"/>
      <c r="F942" s="95"/>
      <c r="G942" s="95"/>
      <c r="H942" s="95"/>
      <c r="I942" s="95"/>
      <c r="J942" s="120"/>
    </row>
    <row r="943" spans="1:10" ht="15">
      <c r="A943" s="121" t="s">
        <v>198</v>
      </c>
      <c r="B943" s="83" t="s">
        <v>1</v>
      </c>
      <c r="C943" s="82" t="s">
        <v>2</v>
      </c>
      <c r="D943" s="82" t="s">
        <v>3</v>
      </c>
      <c r="E943" s="281" t="s">
        <v>1722</v>
      </c>
      <c r="F943" s="281"/>
      <c r="G943" s="84" t="s">
        <v>4</v>
      </c>
      <c r="H943" s="83" t="s">
        <v>5</v>
      </c>
      <c r="I943" s="83" t="s">
        <v>6</v>
      </c>
      <c r="J943" s="122" t="s">
        <v>8</v>
      </c>
    </row>
    <row r="944" spans="1:10">
      <c r="A944" s="111" t="s">
        <v>1723</v>
      </c>
      <c r="B944" s="86" t="s">
        <v>119</v>
      </c>
      <c r="C944" s="85" t="s">
        <v>44</v>
      </c>
      <c r="D944" s="85" t="s">
        <v>120</v>
      </c>
      <c r="E944" s="284" t="s">
        <v>1761</v>
      </c>
      <c r="F944" s="284"/>
      <c r="G944" s="87" t="s">
        <v>121</v>
      </c>
      <c r="H944" s="88">
        <v>1</v>
      </c>
      <c r="I944" s="89">
        <v>8.17</v>
      </c>
      <c r="J944" s="112">
        <v>8.17</v>
      </c>
    </row>
    <row r="945" spans="1:10">
      <c r="A945" s="221"/>
      <c r="B945" s="222"/>
      <c r="C945" s="222"/>
      <c r="D945" s="222"/>
      <c r="E945" s="222"/>
      <c r="F945" s="222" t="s">
        <v>1762</v>
      </c>
      <c r="G945" s="222"/>
      <c r="H945" s="222"/>
      <c r="I945" s="222"/>
      <c r="J945" s="125">
        <v>0</v>
      </c>
    </row>
    <row r="946" spans="1:10">
      <c r="A946" s="221"/>
      <c r="B946" s="222"/>
      <c r="C946" s="222"/>
      <c r="D946" s="222"/>
      <c r="E946" s="222"/>
      <c r="F946" s="222" t="s">
        <v>1763</v>
      </c>
      <c r="G946" s="222"/>
      <c r="H946" s="222"/>
      <c r="I946" s="222"/>
      <c r="J946" s="125">
        <v>1</v>
      </c>
    </row>
    <row r="947" spans="1:10">
      <c r="A947" s="221"/>
      <c r="B947" s="222"/>
      <c r="C947" s="222"/>
      <c r="D947" s="222"/>
      <c r="E947" s="222"/>
      <c r="F947" s="222" t="s">
        <v>1764</v>
      </c>
      <c r="G947" s="222"/>
      <c r="H947" s="222"/>
      <c r="I947" s="222"/>
      <c r="J947" s="125">
        <v>0</v>
      </c>
    </row>
    <row r="948" spans="1:10" ht="15">
      <c r="A948" s="279" t="s">
        <v>1784</v>
      </c>
      <c r="B948" s="280" t="s">
        <v>1</v>
      </c>
      <c r="C948" s="281" t="s">
        <v>2</v>
      </c>
      <c r="D948" s="281" t="s">
        <v>1785</v>
      </c>
      <c r="E948" s="280" t="s">
        <v>1766</v>
      </c>
      <c r="F948" s="83" t="s">
        <v>1767</v>
      </c>
      <c r="G948" s="83" t="s">
        <v>1768</v>
      </c>
      <c r="H948" s="83"/>
      <c r="I948" s="83"/>
      <c r="J948" s="122" t="s">
        <v>1769</v>
      </c>
    </row>
    <row r="949" spans="1:10">
      <c r="A949" s="113" t="s">
        <v>1725</v>
      </c>
      <c r="B949" s="91" t="s">
        <v>2172</v>
      </c>
      <c r="C949" s="90" t="s">
        <v>44</v>
      </c>
      <c r="D949" s="90" t="s">
        <v>2173</v>
      </c>
      <c r="E949" s="93">
        <v>0.154</v>
      </c>
      <c r="F949" s="92" t="s">
        <v>121</v>
      </c>
      <c r="G949" s="277" t="s">
        <v>2174</v>
      </c>
      <c r="H949" s="277"/>
      <c r="I949" s="278"/>
      <c r="J949" s="127" t="s">
        <v>2175</v>
      </c>
    </row>
    <row r="950" spans="1:10">
      <c r="A950" s="113" t="s">
        <v>1725</v>
      </c>
      <c r="B950" s="91" t="s">
        <v>2176</v>
      </c>
      <c r="C950" s="90" t="s">
        <v>44</v>
      </c>
      <c r="D950" s="90" t="s">
        <v>2177</v>
      </c>
      <c r="E950" s="93">
        <v>1.0999999999999999E-2</v>
      </c>
      <c r="F950" s="92" t="s">
        <v>121</v>
      </c>
      <c r="G950" s="277" t="s">
        <v>2174</v>
      </c>
      <c r="H950" s="277"/>
      <c r="I950" s="278"/>
      <c r="J950" s="127" t="s">
        <v>2178</v>
      </c>
    </row>
    <row r="951" spans="1:10">
      <c r="A951" s="113" t="s">
        <v>1725</v>
      </c>
      <c r="B951" s="91" t="s">
        <v>2179</v>
      </c>
      <c r="C951" s="90" t="s">
        <v>44</v>
      </c>
      <c r="D951" s="90" t="s">
        <v>2180</v>
      </c>
      <c r="E951" s="93">
        <v>0.253</v>
      </c>
      <c r="F951" s="92" t="s">
        <v>121</v>
      </c>
      <c r="G951" s="277" t="s">
        <v>2181</v>
      </c>
      <c r="H951" s="277"/>
      <c r="I951" s="278"/>
      <c r="J951" s="127" t="s">
        <v>2182</v>
      </c>
    </row>
    <row r="952" spans="1:10">
      <c r="A952" s="113" t="s">
        <v>1725</v>
      </c>
      <c r="B952" s="91" t="s">
        <v>2183</v>
      </c>
      <c r="C952" s="90" t="s">
        <v>44</v>
      </c>
      <c r="D952" s="90" t="s">
        <v>2184</v>
      </c>
      <c r="E952" s="93">
        <v>0.16500000000000001</v>
      </c>
      <c r="F952" s="92" t="s">
        <v>121</v>
      </c>
      <c r="G952" s="277" t="s">
        <v>2185</v>
      </c>
      <c r="H952" s="277"/>
      <c r="I952" s="278"/>
      <c r="J952" s="127" t="s">
        <v>2186</v>
      </c>
    </row>
    <row r="953" spans="1:10" ht="25.5">
      <c r="A953" s="113" t="s">
        <v>1725</v>
      </c>
      <c r="B953" s="91" t="s">
        <v>1891</v>
      </c>
      <c r="C953" s="90" t="s">
        <v>44</v>
      </c>
      <c r="D953" s="90" t="s">
        <v>1892</v>
      </c>
      <c r="E953" s="93">
        <v>0.03</v>
      </c>
      <c r="F953" s="92" t="s">
        <v>121</v>
      </c>
      <c r="G953" s="277" t="s">
        <v>1893</v>
      </c>
      <c r="H953" s="277"/>
      <c r="I953" s="278"/>
      <c r="J953" s="127" t="s">
        <v>2187</v>
      </c>
    </row>
    <row r="954" spans="1:10" ht="25.5">
      <c r="A954" s="113" t="s">
        <v>1725</v>
      </c>
      <c r="B954" s="91" t="s">
        <v>2188</v>
      </c>
      <c r="C954" s="90" t="s">
        <v>44</v>
      </c>
      <c r="D954" s="90" t="s">
        <v>2189</v>
      </c>
      <c r="E954" s="93">
        <v>0.154</v>
      </c>
      <c r="F954" s="92" t="s">
        <v>121</v>
      </c>
      <c r="G954" s="277" t="s">
        <v>2190</v>
      </c>
      <c r="H954" s="277"/>
      <c r="I954" s="278"/>
      <c r="J954" s="127" t="s">
        <v>2191</v>
      </c>
    </row>
    <row r="955" spans="1:10">
      <c r="A955" s="113" t="s">
        <v>1725</v>
      </c>
      <c r="B955" s="91" t="s">
        <v>2192</v>
      </c>
      <c r="C955" s="90" t="s">
        <v>44</v>
      </c>
      <c r="D955" s="90" t="s">
        <v>2193</v>
      </c>
      <c r="E955" s="93">
        <v>0.20899999999999999</v>
      </c>
      <c r="F955" s="92" t="s">
        <v>121</v>
      </c>
      <c r="G955" s="277" t="s">
        <v>2185</v>
      </c>
      <c r="H955" s="277"/>
      <c r="I955" s="278"/>
      <c r="J955" s="127" t="s">
        <v>2194</v>
      </c>
    </row>
    <row r="956" spans="1:10">
      <c r="A956" s="113" t="s">
        <v>1725</v>
      </c>
      <c r="B956" s="91" t="s">
        <v>2195</v>
      </c>
      <c r="C956" s="90" t="s">
        <v>44</v>
      </c>
      <c r="D956" s="90" t="s">
        <v>2196</v>
      </c>
      <c r="E956" s="93">
        <v>2.1999999999999999E-2</v>
      </c>
      <c r="F956" s="92" t="s">
        <v>121</v>
      </c>
      <c r="G956" s="277" t="s">
        <v>2197</v>
      </c>
      <c r="H956" s="277"/>
      <c r="I956" s="278"/>
      <c r="J956" s="127" t="s">
        <v>2198</v>
      </c>
    </row>
    <row r="957" spans="1:10" ht="25.5">
      <c r="A957" s="113" t="s">
        <v>1725</v>
      </c>
      <c r="B957" s="91" t="s">
        <v>2199</v>
      </c>
      <c r="C957" s="90" t="s">
        <v>44</v>
      </c>
      <c r="D957" s="90" t="s">
        <v>2200</v>
      </c>
      <c r="E957" s="93">
        <v>0.04</v>
      </c>
      <c r="F957" s="92" t="s">
        <v>46</v>
      </c>
      <c r="G957" s="277" t="s">
        <v>2201</v>
      </c>
      <c r="H957" s="277"/>
      <c r="I957" s="278"/>
      <c r="J957" s="127" t="s">
        <v>2202</v>
      </c>
    </row>
    <row r="958" spans="1:10">
      <c r="A958" s="113" t="s">
        <v>1725</v>
      </c>
      <c r="B958" s="91" t="s">
        <v>2203</v>
      </c>
      <c r="C958" s="90" t="s">
        <v>44</v>
      </c>
      <c r="D958" s="90" t="s">
        <v>2204</v>
      </c>
      <c r="E958" s="93">
        <v>0.13200000000000001</v>
      </c>
      <c r="F958" s="92" t="s">
        <v>121</v>
      </c>
      <c r="G958" s="277" t="s">
        <v>2190</v>
      </c>
      <c r="H958" s="277"/>
      <c r="I958" s="278"/>
      <c r="J958" s="127" t="s">
        <v>2205</v>
      </c>
    </row>
    <row r="959" spans="1:10" ht="38.25">
      <c r="A959" s="113" t="s">
        <v>1725</v>
      </c>
      <c r="B959" s="91" t="s">
        <v>2206</v>
      </c>
      <c r="C959" s="90" t="s">
        <v>44</v>
      </c>
      <c r="D959" s="90" t="s">
        <v>2207</v>
      </c>
      <c r="E959" s="93">
        <v>0.224</v>
      </c>
      <c r="F959" s="92" t="s">
        <v>46</v>
      </c>
      <c r="G959" s="277" t="s">
        <v>2208</v>
      </c>
      <c r="H959" s="277"/>
      <c r="I959" s="278"/>
      <c r="J959" s="127" t="s">
        <v>2209</v>
      </c>
    </row>
    <row r="960" spans="1:10">
      <c r="A960" s="221"/>
      <c r="B960" s="222"/>
      <c r="C960" s="222"/>
      <c r="D960" s="222"/>
      <c r="E960" s="222"/>
      <c r="F960" s="222" t="s">
        <v>1938</v>
      </c>
      <c r="G960" s="222"/>
      <c r="H960" s="222"/>
      <c r="I960" s="222"/>
      <c r="J960" s="125">
        <v>5.7127999999999997</v>
      </c>
    </row>
    <row r="961" spans="1:10" ht="15">
      <c r="A961" s="279" t="s">
        <v>1765</v>
      </c>
      <c r="B961" s="280" t="s">
        <v>1</v>
      </c>
      <c r="C961" s="281" t="s">
        <v>2</v>
      </c>
      <c r="D961" s="281" t="s">
        <v>1727</v>
      </c>
      <c r="E961" s="280" t="s">
        <v>1766</v>
      </c>
      <c r="F961" s="83" t="s">
        <v>1767</v>
      </c>
      <c r="G961" s="83" t="s">
        <v>1768</v>
      </c>
      <c r="H961" s="83"/>
      <c r="I961" s="83"/>
      <c r="J961" s="122" t="s">
        <v>1769</v>
      </c>
    </row>
    <row r="962" spans="1:10">
      <c r="A962" s="123" t="s">
        <v>1723</v>
      </c>
      <c r="B962" s="97" t="s">
        <v>2210</v>
      </c>
      <c r="C962" s="96" t="s">
        <v>44</v>
      </c>
      <c r="D962" s="96" t="s">
        <v>2211</v>
      </c>
      <c r="E962" s="99">
        <v>4.58333E-2</v>
      </c>
      <c r="F962" s="98" t="s">
        <v>1950</v>
      </c>
      <c r="G962" s="282" t="s">
        <v>2212</v>
      </c>
      <c r="H962" s="282"/>
      <c r="I962" s="283"/>
      <c r="J962" s="126" t="s">
        <v>2213</v>
      </c>
    </row>
    <row r="963" spans="1:10">
      <c r="A963" s="123" t="s">
        <v>1723</v>
      </c>
      <c r="B963" s="97" t="s">
        <v>2214</v>
      </c>
      <c r="C963" s="96" t="s">
        <v>44</v>
      </c>
      <c r="D963" s="96" t="s">
        <v>2215</v>
      </c>
      <c r="E963" s="99">
        <v>9.1666700000000004E-2</v>
      </c>
      <c r="F963" s="98" t="s">
        <v>1950</v>
      </c>
      <c r="G963" s="282" t="s">
        <v>2216</v>
      </c>
      <c r="H963" s="282"/>
      <c r="I963" s="283"/>
      <c r="J963" s="126" t="s">
        <v>2217</v>
      </c>
    </row>
    <row r="964" spans="1:10">
      <c r="A964" s="221"/>
      <c r="B964" s="222"/>
      <c r="C964" s="222"/>
      <c r="D964" s="222"/>
      <c r="E964" s="222"/>
      <c r="F964" s="222" t="s">
        <v>1774</v>
      </c>
      <c r="G964" s="222"/>
      <c r="H964" s="222"/>
      <c r="I964" s="222"/>
      <c r="J964" s="125">
        <v>2.4607999999999999</v>
      </c>
    </row>
    <row r="965" spans="1:10">
      <c r="A965" s="115"/>
      <c r="B965" s="116"/>
      <c r="C965" s="116"/>
      <c r="D965" s="116"/>
      <c r="E965" s="116" t="s">
        <v>1728</v>
      </c>
      <c r="F965" s="117">
        <v>0</v>
      </c>
      <c r="G965" s="116" t="s">
        <v>1729</v>
      </c>
      <c r="H965" s="117">
        <v>1.88</v>
      </c>
      <c r="I965" s="116" t="s">
        <v>1730</v>
      </c>
      <c r="J965" s="118">
        <v>1.8753305311699999</v>
      </c>
    </row>
    <row r="966" spans="1:10" ht="15" thickBot="1">
      <c r="A966" s="115"/>
      <c r="B966" s="116"/>
      <c r="C966" s="116"/>
      <c r="D966" s="116"/>
      <c r="E966" s="116" t="s">
        <v>1731</v>
      </c>
      <c r="F966" s="117">
        <v>2.14</v>
      </c>
      <c r="G966" s="116"/>
      <c r="H966" s="276" t="s">
        <v>1732</v>
      </c>
      <c r="I966" s="276"/>
      <c r="J966" s="118">
        <v>10.31</v>
      </c>
    </row>
    <row r="967" spans="1:10" ht="15" thickTop="1">
      <c r="A967" s="119"/>
      <c r="B967" s="95"/>
      <c r="C967" s="95"/>
      <c r="D967" s="95"/>
      <c r="E967" s="95"/>
      <c r="F967" s="95"/>
      <c r="G967" s="95"/>
      <c r="H967" s="95"/>
      <c r="I967" s="95"/>
      <c r="J967" s="120"/>
    </row>
    <row r="968" spans="1:10" ht="15">
      <c r="A968" s="121" t="s">
        <v>199</v>
      </c>
      <c r="B968" s="83" t="s">
        <v>1</v>
      </c>
      <c r="C968" s="82" t="s">
        <v>2</v>
      </c>
      <c r="D968" s="82" t="s">
        <v>3</v>
      </c>
      <c r="E968" s="281" t="s">
        <v>1722</v>
      </c>
      <c r="F968" s="281"/>
      <c r="G968" s="84" t="s">
        <v>4</v>
      </c>
      <c r="H968" s="83" t="s">
        <v>5</v>
      </c>
      <c r="I968" s="83" t="s">
        <v>6</v>
      </c>
      <c r="J968" s="122" t="s">
        <v>8</v>
      </c>
    </row>
    <row r="969" spans="1:10" ht="38.25">
      <c r="A969" s="111" t="s">
        <v>1723</v>
      </c>
      <c r="B969" s="86" t="s">
        <v>200</v>
      </c>
      <c r="C969" s="85" t="s">
        <v>44</v>
      </c>
      <c r="D969" s="85" t="s">
        <v>201</v>
      </c>
      <c r="E969" s="284" t="s">
        <v>1761</v>
      </c>
      <c r="F969" s="284"/>
      <c r="G969" s="87" t="s">
        <v>71</v>
      </c>
      <c r="H969" s="88">
        <v>1</v>
      </c>
      <c r="I969" s="89">
        <v>14.82</v>
      </c>
      <c r="J969" s="112">
        <v>14.82</v>
      </c>
    </row>
    <row r="970" spans="1:10">
      <c r="A970" s="221"/>
      <c r="B970" s="222"/>
      <c r="C970" s="222"/>
      <c r="D970" s="222"/>
      <c r="E970" s="222"/>
      <c r="F970" s="222" t="s">
        <v>1762</v>
      </c>
      <c r="G970" s="222"/>
      <c r="H970" s="222"/>
      <c r="I970" s="222"/>
      <c r="J970" s="125">
        <v>0</v>
      </c>
    </row>
    <row r="971" spans="1:10">
      <c r="A971" s="221"/>
      <c r="B971" s="222"/>
      <c r="C971" s="222"/>
      <c r="D971" s="222"/>
      <c r="E971" s="222"/>
      <c r="F971" s="222" t="s">
        <v>1763</v>
      </c>
      <c r="G971" s="222"/>
      <c r="H971" s="222"/>
      <c r="I971" s="222"/>
      <c r="J971" s="125">
        <v>1</v>
      </c>
    </row>
    <row r="972" spans="1:10">
      <c r="A972" s="221"/>
      <c r="B972" s="222"/>
      <c r="C972" s="222"/>
      <c r="D972" s="222"/>
      <c r="E972" s="222"/>
      <c r="F972" s="222" t="s">
        <v>1764</v>
      </c>
      <c r="G972" s="222"/>
      <c r="H972" s="222"/>
      <c r="I972" s="222"/>
      <c r="J972" s="125">
        <v>0</v>
      </c>
    </row>
    <row r="973" spans="1:10" ht="15">
      <c r="A973" s="279" t="s">
        <v>1784</v>
      </c>
      <c r="B973" s="280" t="s">
        <v>1</v>
      </c>
      <c r="C973" s="281" t="s">
        <v>2</v>
      </c>
      <c r="D973" s="281" t="s">
        <v>1785</v>
      </c>
      <c r="E973" s="280" t="s">
        <v>1766</v>
      </c>
      <c r="F973" s="83" t="s">
        <v>1767</v>
      </c>
      <c r="G973" s="83" t="s">
        <v>1768</v>
      </c>
      <c r="H973" s="83"/>
      <c r="I973" s="83"/>
      <c r="J973" s="122" t="s">
        <v>1769</v>
      </c>
    </row>
    <row r="974" spans="1:10" ht="38.25">
      <c r="A974" s="113" t="s">
        <v>1725</v>
      </c>
      <c r="B974" s="91" t="s">
        <v>2296</v>
      </c>
      <c r="C974" s="90" t="s">
        <v>44</v>
      </c>
      <c r="D974" s="90" t="s">
        <v>2297</v>
      </c>
      <c r="E974" s="93">
        <v>1.1000000000000001</v>
      </c>
      <c r="F974" s="92" t="s">
        <v>71</v>
      </c>
      <c r="G974" s="277" t="s">
        <v>2298</v>
      </c>
      <c r="H974" s="277"/>
      <c r="I974" s="278"/>
      <c r="J974" s="127" t="s">
        <v>2299</v>
      </c>
    </row>
    <row r="975" spans="1:10" ht="38.25">
      <c r="A975" s="113" t="s">
        <v>1725</v>
      </c>
      <c r="B975" s="91" t="s">
        <v>2300</v>
      </c>
      <c r="C975" s="90" t="s">
        <v>44</v>
      </c>
      <c r="D975" s="90" t="s">
        <v>2301</v>
      </c>
      <c r="E975" s="93">
        <v>5.0999999999999996</v>
      </c>
      <c r="F975" s="92" t="s">
        <v>46</v>
      </c>
      <c r="G975" s="277" t="s">
        <v>2302</v>
      </c>
      <c r="H975" s="277"/>
      <c r="I975" s="278"/>
      <c r="J975" s="127" t="s">
        <v>2303</v>
      </c>
    </row>
    <row r="976" spans="1:10" ht="25.5">
      <c r="A976" s="113" t="s">
        <v>1725</v>
      </c>
      <c r="B976" s="91" t="s">
        <v>1891</v>
      </c>
      <c r="C976" s="90" t="s">
        <v>44</v>
      </c>
      <c r="D976" s="90" t="s">
        <v>1892</v>
      </c>
      <c r="E976" s="93">
        <v>1.4800000000000001E-2</v>
      </c>
      <c r="F976" s="92" t="s">
        <v>121</v>
      </c>
      <c r="G976" s="277" t="s">
        <v>1893</v>
      </c>
      <c r="H976" s="277"/>
      <c r="I976" s="278"/>
      <c r="J976" s="127" t="s">
        <v>2304</v>
      </c>
    </row>
    <row r="977" spans="1:10">
      <c r="A977" s="221"/>
      <c r="B977" s="222"/>
      <c r="C977" s="222"/>
      <c r="D977" s="222"/>
      <c r="E977" s="222"/>
      <c r="F977" s="222" t="s">
        <v>1938</v>
      </c>
      <c r="G977" s="222"/>
      <c r="H977" s="222"/>
      <c r="I977" s="222"/>
      <c r="J977" s="125">
        <v>12.5686</v>
      </c>
    </row>
    <row r="978" spans="1:10" ht="15">
      <c r="A978" s="279" t="s">
        <v>1765</v>
      </c>
      <c r="B978" s="280" t="s">
        <v>1</v>
      </c>
      <c r="C978" s="281" t="s">
        <v>2</v>
      </c>
      <c r="D978" s="281" t="s">
        <v>1727</v>
      </c>
      <c r="E978" s="280" t="s">
        <v>1766</v>
      </c>
      <c r="F978" s="83" t="s">
        <v>1767</v>
      </c>
      <c r="G978" s="83" t="s">
        <v>1768</v>
      </c>
      <c r="H978" s="83"/>
      <c r="I978" s="83"/>
      <c r="J978" s="122" t="s">
        <v>1769</v>
      </c>
    </row>
    <row r="979" spans="1:10">
      <c r="A979" s="123" t="s">
        <v>1723</v>
      </c>
      <c r="B979" s="97" t="s">
        <v>2210</v>
      </c>
      <c r="C979" s="96" t="s">
        <v>44</v>
      </c>
      <c r="D979" s="96" t="s">
        <v>2211</v>
      </c>
      <c r="E979" s="99">
        <v>6.4896800000000004E-2</v>
      </c>
      <c r="F979" s="98" t="s">
        <v>1950</v>
      </c>
      <c r="G979" s="282" t="s">
        <v>2212</v>
      </c>
      <c r="H979" s="282"/>
      <c r="I979" s="283"/>
      <c r="J979" s="126" t="s">
        <v>2305</v>
      </c>
    </row>
    <row r="980" spans="1:10">
      <c r="A980" s="123" t="s">
        <v>1723</v>
      </c>
      <c r="B980" s="97" t="s">
        <v>2214</v>
      </c>
      <c r="C980" s="96" t="s">
        <v>44</v>
      </c>
      <c r="D980" s="96" t="s">
        <v>2215</v>
      </c>
      <c r="E980" s="99">
        <v>6.4896800000000004E-2</v>
      </c>
      <c r="F980" s="98" t="s">
        <v>1950</v>
      </c>
      <c r="G980" s="282" t="s">
        <v>2216</v>
      </c>
      <c r="H980" s="282"/>
      <c r="I980" s="283"/>
      <c r="J980" s="126" t="s">
        <v>2306</v>
      </c>
    </row>
    <row r="981" spans="1:10">
      <c r="A981" s="221"/>
      <c r="B981" s="222"/>
      <c r="C981" s="222"/>
      <c r="D981" s="222"/>
      <c r="E981" s="222"/>
      <c r="F981" s="222" t="s">
        <v>1774</v>
      </c>
      <c r="G981" s="222"/>
      <c r="H981" s="222"/>
      <c r="I981" s="222"/>
      <c r="J981" s="125">
        <v>2.2486000000000002</v>
      </c>
    </row>
    <row r="982" spans="1:10">
      <c r="A982" s="115"/>
      <c r="B982" s="116"/>
      <c r="C982" s="116"/>
      <c r="D982" s="116"/>
      <c r="E982" s="116" t="s">
        <v>1728</v>
      </c>
      <c r="F982" s="117">
        <v>0</v>
      </c>
      <c r="G982" s="116" t="s">
        <v>1729</v>
      </c>
      <c r="H982" s="117">
        <v>1.7</v>
      </c>
      <c r="I982" s="116" t="s">
        <v>1730</v>
      </c>
      <c r="J982" s="118">
        <v>1.6959156259999999</v>
      </c>
    </row>
    <row r="983" spans="1:10" ht="15" thickBot="1">
      <c r="A983" s="115"/>
      <c r="B983" s="116"/>
      <c r="C983" s="116"/>
      <c r="D983" s="116"/>
      <c r="E983" s="116" t="s">
        <v>1731</v>
      </c>
      <c r="F983" s="117">
        <v>3.88</v>
      </c>
      <c r="G983" s="116"/>
      <c r="H983" s="276" t="s">
        <v>1732</v>
      </c>
      <c r="I983" s="276"/>
      <c r="J983" s="118">
        <v>18.7</v>
      </c>
    </row>
    <row r="984" spans="1:10" ht="15" thickTop="1">
      <c r="A984" s="119"/>
      <c r="B984" s="95"/>
      <c r="C984" s="95"/>
      <c r="D984" s="95"/>
      <c r="E984" s="95"/>
      <c r="F984" s="95"/>
      <c r="G984" s="95"/>
      <c r="H984" s="95"/>
      <c r="I984" s="95"/>
      <c r="J984" s="120"/>
    </row>
    <row r="985" spans="1:10" ht="15">
      <c r="A985" s="121" t="s">
        <v>202</v>
      </c>
      <c r="B985" s="83" t="s">
        <v>1</v>
      </c>
      <c r="C985" s="82" t="s">
        <v>2</v>
      </c>
      <c r="D985" s="82" t="s">
        <v>3</v>
      </c>
      <c r="E985" s="281" t="s">
        <v>1722</v>
      </c>
      <c r="F985" s="281"/>
      <c r="G985" s="84" t="s">
        <v>4</v>
      </c>
      <c r="H985" s="83" t="s">
        <v>5</v>
      </c>
      <c r="I985" s="83" t="s">
        <v>6</v>
      </c>
      <c r="J985" s="122" t="s">
        <v>8</v>
      </c>
    </row>
    <row r="986" spans="1:10" ht="38.25">
      <c r="A986" s="111" t="s">
        <v>1723</v>
      </c>
      <c r="B986" s="86" t="s">
        <v>203</v>
      </c>
      <c r="C986" s="85" t="s">
        <v>44</v>
      </c>
      <c r="D986" s="85" t="s">
        <v>204</v>
      </c>
      <c r="E986" s="284" t="s">
        <v>1761</v>
      </c>
      <c r="F986" s="284"/>
      <c r="G986" s="87" t="s">
        <v>71</v>
      </c>
      <c r="H986" s="88">
        <v>1</v>
      </c>
      <c r="I986" s="89">
        <v>28.78</v>
      </c>
      <c r="J986" s="112">
        <v>28.78</v>
      </c>
    </row>
    <row r="987" spans="1:10">
      <c r="A987" s="221"/>
      <c r="B987" s="222"/>
      <c r="C987" s="222"/>
      <c r="D987" s="222"/>
      <c r="E987" s="222"/>
      <c r="F987" s="222" t="s">
        <v>1762</v>
      </c>
      <c r="G987" s="222"/>
      <c r="H987" s="222"/>
      <c r="I987" s="222"/>
      <c r="J987" s="125">
        <v>0</v>
      </c>
    </row>
    <row r="988" spans="1:10">
      <c r="A988" s="221"/>
      <c r="B988" s="222"/>
      <c r="C988" s="222"/>
      <c r="D988" s="222"/>
      <c r="E988" s="222"/>
      <c r="F988" s="222" t="s">
        <v>1763</v>
      </c>
      <c r="G988" s="222"/>
      <c r="H988" s="222"/>
      <c r="I988" s="222"/>
      <c r="J988" s="125">
        <v>1</v>
      </c>
    </row>
    <row r="989" spans="1:10">
      <c r="A989" s="221"/>
      <c r="B989" s="222"/>
      <c r="C989" s="222"/>
      <c r="D989" s="222"/>
      <c r="E989" s="222"/>
      <c r="F989" s="222" t="s">
        <v>1764</v>
      </c>
      <c r="G989" s="222"/>
      <c r="H989" s="222"/>
      <c r="I989" s="222"/>
      <c r="J989" s="125">
        <v>0</v>
      </c>
    </row>
    <row r="990" spans="1:10" ht="15">
      <c r="A990" s="279" t="s">
        <v>1765</v>
      </c>
      <c r="B990" s="280" t="s">
        <v>1</v>
      </c>
      <c r="C990" s="281" t="s">
        <v>2</v>
      </c>
      <c r="D990" s="281" t="s">
        <v>1727</v>
      </c>
      <c r="E990" s="280" t="s">
        <v>1766</v>
      </c>
      <c r="F990" s="83" t="s">
        <v>1767</v>
      </c>
      <c r="G990" s="83" t="s">
        <v>1768</v>
      </c>
      <c r="H990" s="83"/>
      <c r="I990" s="83"/>
      <c r="J990" s="122" t="s">
        <v>1769</v>
      </c>
    </row>
    <row r="991" spans="1:10" ht="25.5">
      <c r="A991" s="123" t="s">
        <v>1723</v>
      </c>
      <c r="B991" s="97" t="s">
        <v>2307</v>
      </c>
      <c r="C991" s="96" t="s">
        <v>44</v>
      </c>
      <c r="D991" s="96" t="s">
        <v>2308</v>
      </c>
      <c r="E991" s="99">
        <v>1</v>
      </c>
      <c r="F991" s="98" t="s">
        <v>71</v>
      </c>
      <c r="G991" s="282" t="s">
        <v>2309</v>
      </c>
      <c r="H991" s="282"/>
      <c r="I991" s="283"/>
      <c r="J991" s="126" t="s">
        <v>2309</v>
      </c>
    </row>
    <row r="992" spans="1:10" ht="25.5">
      <c r="A992" s="123" t="s">
        <v>1723</v>
      </c>
      <c r="B992" s="97" t="s">
        <v>2310</v>
      </c>
      <c r="C992" s="96" t="s">
        <v>44</v>
      </c>
      <c r="D992" s="96" t="s">
        <v>2311</v>
      </c>
      <c r="E992" s="99">
        <v>1</v>
      </c>
      <c r="F992" s="98" t="s">
        <v>71</v>
      </c>
      <c r="G992" s="282" t="s">
        <v>2312</v>
      </c>
      <c r="H992" s="282"/>
      <c r="I992" s="283"/>
      <c r="J992" s="126" t="s">
        <v>2312</v>
      </c>
    </row>
    <row r="993" spans="1:10" ht="25.5">
      <c r="A993" s="123" t="s">
        <v>1723</v>
      </c>
      <c r="B993" s="97" t="s">
        <v>2313</v>
      </c>
      <c r="C993" s="96" t="s">
        <v>44</v>
      </c>
      <c r="D993" s="96" t="s">
        <v>2314</v>
      </c>
      <c r="E993" s="99">
        <v>0.2</v>
      </c>
      <c r="F993" s="98" t="s">
        <v>71</v>
      </c>
      <c r="G993" s="282" t="s">
        <v>2315</v>
      </c>
      <c r="H993" s="282"/>
      <c r="I993" s="283"/>
      <c r="J993" s="126" t="s">
        <v>2316</v>
      </c>
    </row>
    <row r="994" spans="1:10">
      <c r="A994" s="221"/>
      <c r="B994" s="222"/>
      <c r="C994" s="222"/>
      <c r="D994" s="222"/>
      <c r="E994" s="222"/>
      <c r="F994" s="222" t="s">
        <v>1774</v>
      </c>
      <c r="G994" s="222"/>
      <c r="H994" s="222"/>
      <c r="I994" s="222"/>
      <c r="J994" s="125">
        <v>28.776</v>
      </c>
    </row>
    <row r="995" spans="1:10">
      <c r="A995" s="115"/>
      <c r="B995" s="116"/>
      <c r="C995" s="116"/>
      <c r="D995" s="116"/>
      <c r="E995" s="116" t="s">
        <v>1728</v>
      </c>
      <c r="F995" s="117">
        <v>0</v>
      </c>
      <c r="G995" s="116" t="s">
        <v>1729</v>
      </c>
      <c r="H995" s="117">
        <v>10.82</v>
      </c>
      <c r="I995" s="116" t="s">
        <v>1730</v>
      </c>
      <c r="J995" s="118">
        <v>10.822089402112001</v>
      </c>
    </row>
    <row r="996" spans="1:10" ht="15" thickBot="1">
      <c r="A996" s="115"/>
      <c r="B996" s="116"/>
      <c r="C996" s="116"/>
      <c r="D996" s="116"/>
      <c r="E996" s="116" t="s">
        <v>1731</v>
      </c>
      <c r="F996" s="117">
        <v>7.55</v>
      </c>
      <c r="G996" s="116"/>
      <c r="H996" s="276" t="s">
        <v>1732</v>
      </c>
      <c r="I996" s="276"/>
      <c r="J996" s="118">
        <v>36.33</v>
      </c>
    </row>
    <row r="997" spans="1:10" ht="15" thickTop="1">
      <c r="A997" s="119"/>
      <c r="B997" s="95"/>
      <c r="C997" s="95"/>
      <c r="D997" s="95"/>
      <c r="E997" s="95"/>
      <c r="F997" s="95"/>
      <c r="G997" s="95"/>
      <c r="H997" s="95"/>
      <c r="I997" s="95"/>
      <c r="J997" s="120"/>
    </row>
    <row r="998" spans="1:10" ht="15">
      <c r="A998" s="121" t="s">
        <v>207</v>
      </c>
      <c r="B998" s="83" t="s">
        <v>1</v>
      </c>
      <c r="C998" s="82" t="s">
        <v>2</v>
      </c>
      <c r="D998" s="82" t="s">
        <v>3</v>
      </c>
      <c r="E998" s="281" t="s">
        <v>1722</v>
      </c>
      <c r="F998" s="281"/>
      <c r="G998" s="84" t="s">
        <v>4</v>
      </c>
      <c r="H998" s="83" t="s">
        <v>5</v>
      </c>
      <c r="I998" s="83" t="s">
        <v>6</v>
      </c>
      <c r="J998" s="122" t="s">
        <v>8</v>
      </c>
    </row>
    <row r="999" spans="1:10" ht="51">
      <c r="A999" s="111" t="s">
        <v>1723</v>
      </c>
      <c r="B999" s="86" t="s">
        <v>208</v>
      </c>
      <c r="C999" s="85" t="s">
        <v>18</v>
      </c>
      <c r="D999" s="85" t="s">
        <v>209</v>
      </c>
      <c r="E999" s="284" t="s">
        <v>2317</v>
      </c>
      <c r="F999" s="284"/>
      <c r="G999" s="87" t="s">
        <v>210</v>
      </c>
      <c r="H999" s="88">
        <v>1</v>
      </c>
      <c r="I999" s="89">
        <v>47.21</v>
      </c>
      <c r="J999" s="112">
        <v>47.21</v>
      </c>
    </row>
    <row r="1000" spans="1:10">
      <c r="A1000" s="123" t="s">
        <v>1738</v>
      </c>
      <c r="B1000" s="97" t="s">
        <v>1948</v>
      </c>
      <c r="C1000" s="96" t="s">
        <v>44</v>
      </c>
      <c r="D1000" s="96" t="s">
        <v>1949</v>
      </c>
      <c r="E1000" s="283" t="s">
        <v>1761</v>
      </c>
      <c r="F1000" s="283"/>
      <c r="G1000" s="98" t="s">
        <v>1950</v>
      </c>
      <c r="H1000" s="99">
        <v>0.8</v>
      </c>
      <c r="I1000" s="100">
        <v>19.21</v>
      </c>
      <c r="J1000" s="124">
        <v>15.36</v>
      </c>
    </row>
    <row r="1001" spans="1:10" ht="38.25">
      <c r="A1001" s="113" t="s">
        <v>1725</v>
      </c>
      <c r="B1001" s="91" t="s">
        <v>2318</v>
      </c>
      <c r="C1001" s="90" t="s">
        <v>44</v>
      </c>
      <c r="D1001" s="90" t="s">
        <v>2319</v>
      </c>
      <c r="E1001" s="278" t="s">
        <v>1743</v>
      </c>
      <c r="F1001" s="278"/>
      <c r="G1001" s="92" t="s">
        <v>121</v>
      </c>
      <c r="H1001" s="93">
        <v>1</v>
      </c>
      <c r="I1001" s="94">
        <v>31.85</v>
      </c>
      <c r="J1001" s="114">
        <v>31.85</v>
      </c>
    </row>
    <row r="1002" spans="1:10">
      <c r="A1002" s="115"/>
      <c r="B1002" s="116"/>
      <c r="C1002" s="116"/>
      <c r="D1002" s="116"/>
      <c r="E1002" s="116" t="s">
        <v>1728</v>
      </c>
      <c r="F1002" s="117">
        <v>0</v>
      </c>
      <c r="G1002" s="116" t="s">
        <v>1729</v>
      </c>
      <c r="H1002" s="117">
        <v>11.95</v>
      </c>
      <c r="I1002" s="116" t="s">
        <v>1730</v>
      </c>
      <c r="J1002" s="118">
        <v>11.95</v>
      </c>
    </row>
    <row r="1003" spans="1:10" ht="15" thickBot="1">
      <c r="A1003" s="115"/>
      <c r="B1003" s="116"/>
      <c r="C1003" s="116"/>
      <c r="D1003" s="116"/>
      <c r="E1003" s="116" t="s">
        <v>1731</v>
      </c>
      <c r="F1003" s="117">
        <v>12.38</v>
      </c>
      <c r="G1003" s="116"/>
      <c r="H1003" s="276" t="s">
        <v>1732</v>
      </c>
      <c r="I1003" s="276"/>
      <c r="J1003" s="118">
        <v>59.59</v>
      </c>
    </row>
    <row r="1004" spans="1:10" ht="15" thickTop="1">
      <c r="A1004" s="119"/>
      <c r="B1004" s="95"/>
      <c r="C1004" s="95"/>
      <c r="D1004" s="95"/>
      <c r="E1004" s="95"/>
      <c r="F1004" s="95"/>
      <c r="G1004" s="95"/>
      <c r="H1004" s="95"/>
      <c r="I1004" s="95"/>
      <c r="J1004" s="120"/>
    </row>
    <row r="1005" spans="1:10" ht="15">
      <c r="A1005" s="121" t="s">
        <v>211</v>
      </c>
      <c r="B1005" s="83" t="s">
        <v>1</v>
      </c>
      <c r="C1005" s="82" t="s">
        <v>2</v>
      </c>
      <c r="D1005" s="82" t="s">
        <v>3</v>
      </c>
      <c r="E1005" s="281" t="s">
        <v>1722</v>
      </c>
      <c r="F1005" s="281"/>
      <c r="G1005" s="84" t="s">
        <v>4</v>
      </c>
      <c r="H1005" s="83" t="s">
        <v>5</v>
      </c>
      <c r="I1005" s="83" t="s">
        <v>6</v>
      </c>
      <c r="J1005" s="122" t="s">
        <v>8</v>
      </c>
    </row>
    <row r="1006" spans="1:10">
      <c r="A1006" s="111" t="s">
        <v>1723</v>
      </c>
      <c r="B1006" s="86" t="s">
        <v>212</v>
      </c>
      <c r="C1006" s="85" t="s">
        <v>213</v>
      </c>
      <c r="D1006" s="85" t="s">
        <v>214</v>
      </c>
      <c r="E1006" s="284" t="s">
        <v>13</v>
      </c>
      <c r="F1006" s="284"/>
      <c r="G1006" s="87" t="s">
        <v>78</v>
      </c>
      <c r="H1006" s="88">
        <v>1</v>
      </c>
      <c r="I1006" s="89">
        <v>12.8</v>
      </c>
      <c r="J1006" s="112">
        <v>12.8</v>
      </c>
    </row>
    <row r="1007" spans="1:10" ht="15">
      <c r="A1007" s="279" t="s">
        <v>1775</v>
      </c>
      <c r="B1007" s="280" t="s">
        <v>1</v>
      </c>
      <c r="C1007" s="281" t="s">
        <v>2</v>
      </c>
      <c r="D1007" s="281" t="s">
        <v>1776</v>
      </c>
      <c r="E1007" s="280" t="s">
        <v>1766</v>
      </c>
      <c r="F1007" s="285" t="s">
        <v>1777</v>
      </c>
      <c r="G1007" s="280"/>
      <c r="H1007" s="285" t="s">
        <v>1769</v>
      </c>
      <c r="I1007" s="280"/>
      <c r="J1007" s="286" t="s">
        <v>1778</v>
      </c>
    </row>
    <row r="1008" spans="1:10" ht="15">
      <c r="A1008" s="287"/>
      <c r="B1008" s="280"/>
      <c r="C1008" s="280"/>
      <c r="D1008" s="280"/>
      <c r="E1008" s="280"/>
      <c r="F1008" s="83" t="s">
        <v>1779</v>
      </c>
      <c r="G1008" s="83" t="s">
        <v>1780</v>
      </c>
      <c r="H1008" s="83" t="s">
        <v>1779</v>
      </c>
      <c r="I1008" s="83" t="s">
        <v>1780</v>
      </c>
      <c r="J1008" s="286"/>
    </row>
    <row r="1009" spans="1:10">
      <c r="A1009" s="113" t="s">
        <v>1725</v>
      </c>
      <c r="B1009" s="91" t="s">
        <v>2320</v>
      </c>
      <c r="C1009" s="90" t="s">
        <v>213</v>
      </c>
      <c r="D1009" s="90" t="s">
        <v>2321</v>
      </c>
      <c r="E1009" s="93">
        <v>1</v>
      </c>
      <c r="F1009" s="94">
        <v>1</v>
      </c>
      <c r="G1009" s="94">
        <v>0</v>
      </c>
      <c r="H1009" s="102">
        <v>3.1</v>
      </c>
      <c r="I1009" s="102">
        <v>0.17</v>
      </c>
      <c r="J1009" s="127">
        <v>3.1</v>
      </c>
    </row>
    <row r="1010" spans="1:10">
      <c r="A1010" s="113" t="s">
        <v>1725</v>
      </c>
      <c r="B1010" s="91" t="s">
        <v>2322</v>
      </c>
      <c r="C1010" s="90" t="s">
        <v>213</v>
      </c>
      <c r="D1010" s="90" t="s">
        <v>2323</v>
      </c>
      <c r="E1010" s="93">
        <v>1</v>
      </c>
      <c r="F1010" s="94">
        <v>1</v>
      </c>
      <c r="G1010" s="94">
        <v>0</v>
      </c>
      <c r="H1010" s="102">
        <v>0.67</v>
      </c>
      <c r="I1010" s="102">
        <v>0.37</v>
      </c>
      <c r="J1010" s="127">
        <v>0.67</v>
      </c>
    </row>
    <row r="1011" spans="1:10">
      <c r="A1011" s="221"/>
      <c r="B1011" s="222"/>
      <c r="C1011" s="222"/>
      <c r="D1011" s="222"/>
      <c r="E1011" s="222"/>
      <c r="F1011" s="222" t="s">
        <v>1783</v>
      </c>
      <c r="G1011" s="222"/>
      <c r="H1011" s="222"/>
      <c r="I1011" s="222"/>
      <c r="J1011" s="125">
        <v>3.77</v>
      </c>
    </row>
    <row r="1012" spans="1:10" ht="15">
      <c r="A1012" s="121" t="s">
        <v>2324</v>
      </c>
      <c r="B1012" s="83" t="s">
        <v>1</v>
      </c>
      <c r="C1012" s="82" t="s">
        <v>2</v>
      </c>
      <c r="D1012" s="82" t="s">
        <v>1748</v>
      </c>
      <c r="E1012" s="83" t="s">
        <v>1766</v>
      </c>
      <c r="F1012" s="280" t="s">
        <v>1769</v>
      </c>
      <c r="G1012" s="280"/>
      <c r="H1012" s="280"/>
      <c r="I1012" s="280"/>
      <c r="J1012" s="122" t="s">
        <v>1778</v>
      </c>
    </row>
    <row r="1013" spans="1:10">
      <c r="A1013" s="113" t="s">
        <v>1725</v>
      </c>
      <c r="B1013" s="91" t="s">
        <v>2325</v>
      </c>
      <c r="C1013" s="90" t="s">
        <v>213</v>
      </c>
      <c r="D1013" s="90" t="s">
        <v>2326</v>
      </c>
      <c r="E1013" s="93">
        <v>1</v>
      </c>
      <c r="F1013" s="90"/>
      <c r="G1013" s="90"/>
      <c r="H1013" s="90"/>
      <c r="I1013" s="102" t="s">
        <v>2327</v>
      </c>
      <c r="J1013" s="127" t="s">
        <v>2327</v>
      </c>
    </row>
    <row r="1014" spans="1:10">
      <c r="A1014" s="221"/>
      <c r="B1014" s="222"/>
      <c r="C1014" s="222"/>
      <c r="D1014" s="222"/>
      <c r="E1014" s="222"/>
      <c r="F1014" s="222" t="s">
        <v>2328</v>
      </c>
      <c r="G1014" s="222"/>
      <c r="H1014" s="222"/>
      <c r="I1014" s="222"/>
      <c r="J1014" s="128">
        <v>0</v>
      </c>
    </row>
    <row r="1015" spans="1:10">
      <c r="A1015" s="221"/>
      <c r="B1015" s="222"/>
      <c r="C1015" s="222"/>
      <c r="D1015" s="222"/>
      <c r="E1015" s="222"/>
      <c r="F1015" s="222" t="s">
        <v>2329</v>
      </c>
      <c r="G1015" s="222"/>
      <c r="H1015" s="222"/>
      <c r="I1015" s="222"/>
      <c r="J1015" s="125">
        <v>14.47</v>
      </c>
    </row>
    <row r="1016" spans="1:10">
      <c r="A1016" s="221"/>
      <c r="B1016" s="222"/>
      <c r="C1016" s="222"/>
      <c r="D1016" s="222"/>
      <c r="E1016" s="222"/>
      <c r="F1016" s="222" t="s">
        <v>2330</v>
      </c>
      <c r="G1016" s="222"/>
      <c r="H1016" s="222"/>
      <c r="I1016" s="222"/>
      <c r="J1016" s="125">
        <v>18.239999999999998</v>
      </c>
    </row>
    <row r="1017" spans="1:10">
      <c r="A1017" s="221"/>
      <c r="B1017" s="222"/>
      <c r="C1017" s="222"/>
      <c r="D1017" s="222"/>
      <c r="E1017" s="222"/>
      <c r="F1017" s="222" t="s">
        <v>2331</v>
      </c>
      <c r="G1017" s="222"/>
      <c r="H1017" s="222"/>
      <c r="I1017" s="222"/>
      <c r="J1017" s="125">
        <v>1.494</v>
      </c>
    </row>
    <row r="1018" spans="1:10">
      <c r="A1018" s="221"/>
      <c r="B1018" s="222"/>
      <c r="C1018" s="222"/>
      <c r="D1018" s="222"/>
      <c r="E1018" s="222"/>
      <c r="F1018" s="222" t="s">
        <v>2332</v>
      </c>
      <c r="G1018" s="222"/>
      <c r="H1018" s="222"/>
      <c r="I1018" s="222"/>
      <c r="J1018" s="125">
        <v>12.2088</v>
      </c>
    </row>
    <row r="1019" spans="1:10">
      <c r="A1019" s="221"/>
      <c r="B1019" s="222"/>
      <c r="C1019" s="222"/>
      <c r="D1019" s="222"/>
      <c r="E1019" s="222"/>
      <c r="F1019" s="222" t="s">
        <v>2333</v>
      </c>
      <c r="G1019" s="222"/>
      <c r="H1019" s="222"/>
      <c r="I1019" s="222"/>
      <c r="J1019" s="125">
        <v>0</v>
      </c>
    </row>
    <row r="1020" spans="1:10">
      <c r="A1020" s="221"/>
      <c r="B1020" s="222"/>
      <c r="C1020" s="222"/>
      <c r="D1020" s="222"/>
      <c r="E1020" s="222"/>
      <c r="F1020" s="222" t="s">
        <v>2334</v>
      </c>
      <c r="G1020" s="222"/>
      <c r="H1020" s="222"/>
      <c r="I1020" s="222"/>
      <c r="J1020" s="125">
        <v>0</v>
      </c>
    </row>
    <row r="1021" spans="1:10" ht="15">
      <c r="A1021" s="279" t="s">
        <v>2335</v>
      </c>
      <c r="B1021" s="280" t="s">
        <v>1</v>
      </c>
      <c r="C1021" s="281" t="s">
        <v>2</v>
      </c>
      <c r="D1021" s="281" t="s">
        <v>2336</v>
      </c>
      <c r="E1021" s="280" t="s">
        <v>1766</v>
      </c>
      <c r="F1021" s="83" t="s">
        <v>1767</v>
      </c>
      <c r="G1021" s="83" t="s">
        <v>1768</v>
      </c>
      <c r="H1021" s="83"/>
      <c r="I1021" s="83"/>
      <c r="J1021" s="122" t="s">
        <v>1769</v>
      </c>
    </row>
    <row r="1022" spans="1:10">
      <c r="A1022" s="113" t="s">
        <v>1725</v>
      </c>
      <c r="B1022" s="91" t="s">
        <v>2337</v>
      </c>
      <c r="C1022" s="90" t="s">
        <v>213</v>
      </c>
      <c r="D1022" s="90" t="s">
        <v>2338</v>
      </c>
      <c r="E1022" s="93">
        <v>7.5870000000000007E-2</v>
      </c>
      <c r="F1022" s="92" t="s">
        <v>46</v>
      </c>
      <c r="G1022" s="277" t="s">
        <v>2339</v>
      </c>
      <c r="H1022" s="277"/>
      <c r="I1022" s="278"/>
      <c r="J1022" s="127" t="s">
        <v>2340</v>
      </c>
    </row>
    <row r="1023" spans="1:10">
      <c r="A1023" s="221"/>
      <c r="B1023" s="222"/>
      <c r="C1023" s="222"/>
      <c r="D1023" s="222"/>
      <c r="E1023" s="222"/>
      <c r="F1023" s="222" t="s">
        <v>2341</v>
      </c>
      <c r="G1023" s="222"/>
      <c r="H1023" s="222"/>
      <c r="I1023" s="222"/>
      <c r="J1023" s="125">
        <v>0.59409999999999996</v>
      </c>
    </row>
    <row r="1024" spans="1:10">
      <c r="A1024" s="115"/>
      <c r="B1024" s="116"/>
      <c r="C1024" s="116"/>
      <c r="D1024" s="116"/>
      <c r="E1024" s="116" t="s">
        <v>1728</v>
      </c>
      <c r="F1024" s="117">
        <v>0</v>
      </c>
      <c r="G1024" s="116" t="s">
        <v>1729</v>
      </c>
      <c r="H1024" s="117">
        <v>9.69</v>
      </c>
      <c r="I1024" s="116" t="s">
        <v>1730</v>
      </c>
      <c r="J1024" s="118">
        <v>9.6854082998661308</v>
      </c>
    </row>
    <row r="1025" spans="1:10" ht="15" thickBot="1">
      <c r="A1025" s="115"/>
      <c r="B1025" s="116"/>
      <c r="C1025" s="116"/>
      <c r="D1025" s="116"/>
      <c r="E1025" s="116" t="s">
        <v>1731</v>
      </c>
      <c r="F1025" s="117">
        <v>3.35</v>
      </c>
      <c r="G1025" s="116"/>
      <c r="H1025" s="276" t="s">
        <v>1732</v>
      </c>
      <c r="I1025" s="276"/>
      <c r="J1025" s="118">
        <v>16.149999999999999</v>
      </c>
    </row>
    <row r="1026" spans="1:10" ht="15" thickTop="1">
      <c r="A1026" s="119"/>
      <c r="B1026" s="95"/>
      <c r="C1026" s="95"/>
      <c r="D1026" s="95"/>
      <c r="E1026" s="95"/>
      <c r="F1026" s="95"/>
      <c r="G1026" s="95"/>
      <c r="H1026" s="95"/>
      <c r="I1026" s="95"/>
      <c r="J1026" s="120"/>
    </row>
    <row r="1027" spans="1:10" ht="15">
      <c r="A1027" s="121" t="s">
        <v>215</v>
      </c>
      <c r="B1027" s="83" t="s">
        <v>1</v>
      </c>
      <c r="C1027" s="82" t="s">
        <v>2</v>
      </c>
      <c r="D1027" s="82" t="s">
        <v>3</v>
      </c>
      <c r="E1027" s="281" t="s">
        <v>1722</v>
      </c>
      <c r="F1027" s="281"/>
      <c r="G1027" s="84" t="s">
        <v>4</v>
      </c>
      <c r="H1027" s="83" t="s">
        <v>5</v>
      </c>
      <c r="I1027" s="83" t="s">
        <v>6</v>
      </c>
      <c r="J1027" s="122" t="s">
        <v>8</v>
      </c>
    </row>
    <row r="1028" spans="1:10">
      <c r="A1028" s="111" t="s">
        <v>1723</v>
      </c>
      <c r="B1028" s="86" t="s">
        <v>119</v>
      </c>
      <c r="C1028" s="85" t="s">
        <v>44</v>
      </c>
      <c r="D1028" s="85" t="s">
        <v>120</v>
      </c>
      <c r="E1028" s="284" t="s">
        <v>1761</v>
      </c>
      <c r="F1028" s="284"/>
      <c r="G1028" s="87" t="s">
        <v>121</v>
      </c>
      <c r="H1028" s="88">
        <v>1</v>
      </c>
      <c r="I1028" s="89">
        <v>8.17</v>
      </c>
      <c r="J1028" s="112">
        <v>8.17</v>
      </c>
    </row>
    <row r="1029" spans="1:10">
      <c r="A1029" s="221"/>
      <c r="B1029" s="222"/>
      <c r="C1029" s="222"/>
      <c r="D1029" s="222"/>
      <c r="E1029" s="222"/>
      <c r="F1029" s="222" t="s">
        <v>1762</v>
      </c>
      <c r="G1029" s="222"/>
      <c r="H1029" s="222"/>
      <c r="I1029" s="222"/>
      <c r="J1029" s="125">
        <v>0</v>
      </c>
    </row>
    <row r="1030" spans="1:10">
      <c r="A1030" s="221"/>
      <c r="B1030" s="222"/>
      <c r="C1030" s="222"/>
      <c r="D1030" s="222"/>
      <c r="E1030" s="222"/>
      <c r="F1030" s="222" t="s">
        <v>1763</v>
      </c>
      <c r="G1030" s="222"/>
      <c r="H1030" s="222"/>
      <c r="I1030" s="222"/>
      <c r="J1030" s="125">
        <v>1</v>
      </c>
    </row>
    <row r="1031" spans="1:10">
      <c r="A1031" s="221"/>
      <c r="B1031" s="222"/>
      <c r="C1031" s="222"/>
      <c r="D1031" s="222"/>
      <c r="E1031" s="222"/>
      <c r="F1031" s="222" t="s">
        <v>1764</v>
      </c>
      <c r="G1031" s="222"/>
      <c r="H1031" s="222"/>
      <c r="I1031" s="222"/>
      <c r="J1031" s="125">
        <v>0</v>
      </c>
    </row>
    <row r="1032" spans="1:10" ht="15">
      <c r="A1032" s="279" t="s">
        <v>1784</v>
      </c>
      <c r="B1032" s="280" t="s">
        <v>1</v>
      </c>
      <c r="C1032" s="281" t="s">
        <v>2</v>
      </c>
      <c r="D1032" s="281" t="s">
        <v>1785</v>
      </c>
      <c r="E1032" s="280" t="s">
        <v>1766</v>
      </c>
      <c r="F1032" s="83" t="s">
        <v>1767</v>
      </c>
      <c r="G1032" s="83" t="s">
        <v>1768</v>
      </c>
      <c r="H1032" s="83"/>
      <c r="I1032" s="83"/>
      <c r="J1032" s="122" t="s">
        <v>1769</v>
      </c>
    </row>
    <row r="1033" spans="1:10">
      <c r="A1033" s="113" t="s">
        <v>1725</v>
      </c>
      <c r="B1033" s="91" t="s">
        <v>2172</v>
      </c>
      <c r="C1033" s="90" t="s">
        <v>44</v>
      </c>
      <c r="D1033" s="90" t="s">
        <v>2173</v>
      </c>
      <c r="E1033" s="93">
        <v>0.154</v>
      </c>
      <c r="F1033" s="92" t="s">
        <v>121</v>
      </c>
      <c r="G1033" s="277" t="s">
        <v>2174</v>
      </c>
      <c r="H1033" s="277"/>
      <c r="I1033" s="278"/>
      <c r="J1033" s="127" t="s">
        <v>2175</v>
      </c>
    </row>
    <row r="1034" spans="1:10">
      <c r="A1034" s="113" t="s">
        <v>1725</v>
      </c>
      <c r="B1034" s="91" t="s">
        <v>2176</v>
      </c>
      <c r="C1034" s="90" t="s">
        <v>44</v>
      </c>
      <c r="D1034" s="90" t="s">
        <v>2177</v>
      </c>
      <c r="E1034" s="93">
        <v>1.0999999999999999E-2</v>
      </c>
      <c r="F1034" s="92" t="s">
        <v>121</v>
      </c>
      <c r="G1034" s="277" t="s">
        <v>2174</v>
      </c>
      <c r="H1034" s="277"/>
      <c r="I1034" s="278"/>
      <c r="J1034" s="127" t="s">
        <v>2178</v>
      </c>
    </row>
    <row r="1035" spans="1:10">
      <c r="A1035" s="113" t="s">
        <v>1725</v>
      </c>
      <c r="B1035" s="91" t="s">
        <v>2179</v>
      </c>
      <c r="C1035" s="90" t="s">
        <v>44</v>
      </c>
      <c r="D1035" s="90" t="s">
        <v>2180</v>
      </c>
      <c r="E1035" s="93">
        <v>0.253</v>
      </c>
      <c r="F1035" s="92" t="s">
        <v>121</v>
      </c>
      <c r="G1035" s="277" t="s">
        <v>2181</v>
      </c>
      <c r="H1035" s="277"/>
      <c r="I1035" s="278"/>
      <c r="J1035" s="127" t="s">
        <v>2182</v>
      </c>
    </row>
    <row r="1036" spans="1:10">
      <c r="A1036" s="113" t="s">
        <v>1725</v>
      </c>
      <c r="B1036" s="91" t="s">
        <v>2183</v>
      </c>
      <c r="C1036" s="90" t="s">
        <v>44</v>
      </c>
      <c r="D1036" s="90" t="s">
        <v>2184</v>
      </c>
      <c r="E1036" s="93">
        <v>0.16500000000000001</v>
      </c>
      <c r="F1036" s="92" t="s">
        <v>121</v>
      </c>
      <c r="G1036" s="277" t="s">
        <v>2185</v>
      </c>
      <c r="H1036" s="277"/>
      <c r="I1036" s="278"/>
      <c r="J1036" s="127" t="s">
        <v>2186</v>
      </c>
    </row>
    <row r="1037" spans="1:10" ht="25.5">
      <c r="A1037" s="113" t="s">
        <v>1725</v>
      </c>
      <c r="B1037" s="91" t="s">
        <v>1891</v>
      </c>
      <c r="C1037" s="90" t="s">
        <v>44</v>
      </c>
      <c r="D1037" s="90" t="s">
        <v>1892</v>
      </c>
      <c r="E1037" s="93">
        <v>0.03</v>
      </c>
      <c r="F1037" s="92" t="s">
        <v>121</v>
      </c>
      <c r="G1037" s="277" t="s">
        <v>1893</v>
      </c>
      <c r="H1037" s="277"/>
      <c r="I1037" s="278"/>
      <c r="J1037" s="127" t="s">
        <v>2187</v>
      </c>
    </row>
    <row r="1038" spans="1:10" ht="25.5">
      <c r="A1038" s="113" t="s">
        <v>1725</v>
      </c>
      <c r="B1038" s="91" t="s">
        <v>2188</v>
      </c>
      <c r="C1038" s="90" t="s">
        <v>44</v>
      </c>
      <c r="D1038" s="90" t="s">
        <v>2189</v>
      </c>
      <c r="E1038" s="93">
        <v>0.154</v>
      </c>
      <c r="F1038" s="92" t="s">
        <v>121</v>
      </c>
      <c r="G1038" s="277" t="s">
        <v>2190</v>
      </c>
      <c r="H1038" s="277"/>
      <c r="I1038" s="278"/>
      <c r="J1038" s="127" t="s">
        <v>2191</v>
      </c>
    </row>
    <row r="1039" spans="1:10">
      <c r="A1039" s="113" t="s">
        <v>1725</v>
      </c>
      <c r="B1039" s="91" t="s">
        <v>2192</v>
      </c>
      <c r="C1039" s="90" t="s">
        <v>44</v>
      </c>
      <c r="D1039" s="90" t="s">
        <v>2193</v>
      </c>
      <c r="E1039" s="93">
        <v>0.20899999999999999</v>
      </c>
      <c r="F1039" s="92" t="s">
        <v>121</v>
      </c>
      <c r="G1039" s="277" t="s">
        <v>2185</v>
      </c>
      <c r="H1039" s="277"/>
      <c r="I1039" s="278"/>
      <c r="J1039" s="127" t="s">
        <v>2194</v>
      </c>
    </row>
    <row r="1040" spans="1:10">
      <c r="A1040" s="113" t="s">
        <v>1725</v>
      </c>
      <c r="B1040" s="91" t="s">
        <v>2195</v>
      </c>
      <c r="C1040" s="90" t="s">
        <v>44</v>
      </c>
      <c r="D1040" s="90" t="s">
        <v>2196</v>
      </c>
      <c r="E1040" s="93">
        <v>2.1999999999999999E-2</v>
      </c>
      <c r="F1040" s="92" t="s">
        <v>121</v>
      </c>
      <c r="G1040" s="277" t="s">
        <v>2197</v>
      </c>
      <c r="H1040" s="277"/>
      <c r="I1040" s="278"/>
      <c r="J1040" s="127" t="s">
        <v>2198</v>
      </c>
    </row>
    <row r="1041" spans="1:10" ht="25.5">
      <c r="A1041" s="113" t="s">
        <v>1725</v>
      </c>
      <c r="B1041" s="91" t="s">
        <v>2199</v>
      </c>
      <c r="C1041" s="90" t="s">
        <v>44</v>
      </c>
      <c r="D1041" s="90" t="s">
        <v>2200</v>
      </c>
      <c r="E1041" s="93">
        <v>0.04</v>
      </c>
      <c r="F1041" s="92" t="s">
        <v>46</v>
      </c>
      <c r="G1041" s="277" t="s">
        <v>2201</v>
      </c>
      <c r="H1041" s="277"/>
      <c r="I1041" s="278"/>
      <c r="J1041" s="127" t="s">
        <v>2202</v>
      </c>
    </row>
    <row r="1042" spans="1:10">
      <c r="A1042" s="113" t="s">
        <v>1725</v>
      </c>
      <c r="B1042" s="91" t="s">
        <v>2203</v>
      </c>
      <c r="C1042" s="90" t="s">
        <v>44</v>
      </c>
      <c r="D1042" s="90" t="s">
        <v>2204</v>
      </c>
      <c r="E1042" s="93">
        <v>0.13200000000000001</v>
      </c>
      <c r="F1042" s="92" t="s">
        <v>121</v>
      </c>
      <c r="G1042" s="277" t="s">
        <v>2190</v>
      </c>
      <c r="H1042" s="277"/>
      <c r="I1042" s="278"/>
      <c r="J1042" s="127" t="s">
        <v>2205</v>
      </c>
    </row>
    <row r="1043" spans="1:10" ht="38.25">
      <c r="A1043" s="113" t="s">
        <v>1725</v>
      </c>
      <c r="B1043" s="91" t="s">
        <v>2206</v>
      </c>
      <c r="C1043" s="90" t="s">
        <v>44</v>
      </c>
      <c r="D1043" s="90" t="s">
        <v>2207</v>
      </c>
      <c r="E1043" s="93">
        <v>0.224</v>
      </c>
      <c r="F1043" s="92" t="s">
        <v>46</v>
      </c>
      <c r="G1043" s="277" t="s">
        <v>2208</v>
      </c>
      <c r="H1043" s="277"/>
      <c r="I1043" s="278"/>
      <c r="J1043" s="127" t="s">
        <v>2209</v>
      </c>
    </row>
    <row r="1044" spans="1:10">
      <c r="A1044" s="221"/>
      <c r="B1044" s="222"/>
      <c r="C1044" s="222"/>
      <c r="D1044" s="222"/>
      <c r="E1044" s="222"/>
      <c r="F1044" s="222" t="s">
        <v>1938</v>
      </c>
      <c r="G1044" s="222"/>
      <c r="H1044" s="222"/>
      <c r="I1044" s="222"/>
      <c r="J1044" s="125">
        <v>5.7127999999999997</v>
      </c>
    </row>
    <row r="1045" spans="1:10" ht="15">
      <c r="A1045" s="279" t="s">
        <v>1765</v>
      </c>
      <c r="B1045" s="280" t="s">
        <v>1</v>
      </c>
      <c r="C1045" s="281" t="s">
        <v>2</v>
      </c>
      <c r="D1045" s="281" t="s">
        <v>1727</v>
      </c>
      <c r="E1045" s="280" t="s">
        <v>1766</v>
      </c>
      <c r="F1045" s="83" t="s">
        <v>1767</v>
      </c>
      <c r="G1045" s="83" t="s">
        <v>1768</v>
      </c>
      <c r="H1045" s="83"/>
      <c r="I1045" s="83"/>
      <c r="J1045" s="122" t="s">
        <v>1769</v>
      </c>
    </row>
    <row r="1046" spans="1:10">
      <c r="A1046" s="123" t="s">
        <v>1723</v>
      </c>
      <c r="B1046" s="97" t="s">
        <v>2210</v>
      </c>
      <c r="C1046" s="96" t="s">
        <v>44</v>
      </c>
      <c r="D1046" s="96" t="s">
        <v>2211</v>
      </c>
      <c r="E1046" s="99">
        <v>4.58333E-2</v>
      </c>
      <c r="F1046" s="98" t="s">
        <v>1950</v>
      </c>
      <c r="G1046" s="282" t="s">
        <v>2212</v>
      </c>
      <c r="H1046" s="282"/>
      <c r="I1046" s="283"/>
      <c r="J1046" s="126" t="s">
        <v>2213</v>
      </c>
    </row>
    <row r="1047" spans="1:10">
      <c r="A1047" s="123" t="s">
        <v>1723</v>
      </c>
      <c r="B1047" s="97" t="s">
        <v>2214</v>
      </c>
      <c r="C1047" s="96" t="s">
        <v>44</v>
      </c>
      <c r="D1047" s="96" t="s">
        <v>2215</v>
      </c>
      <c r="E1047" s="99">
        <v>9.1666700000000004E-2</v>
      </c>
      <c r="F1047" s="98" t="s">
        <v>1950</v>
      </c>
      <c r="G1047" s="282" t="s">
        <v>2216</v>
      </c>
      <c r="H1047" s="282"/>
      <c r="I1047" s="283"/>
      <c r="J1047" s="126" t="s">
        <v>2217</v>
      </c>
    </row>
    <row r="1048" spans="1:10">
      <c r="A1048" s="221"/>
      <c r="B1048" s="222"/>
      <c r="C1048" s="222"/>
      <c r="D1048" s="222"/>
      <c r="E1048" s="222"/>
      <c r="F1048" s="222" t="s">
        <v>1774</v>
      </c>
      <c r="G1048" s="222"/>
      <c r="H1048" s="222"/>
      <c r="I1048" s="222"/>
      <c r="J1048" s="125">
        <v>2.4607999999999999</v>
      </c>
    </row>
    <row r="1049" spans="1:10">
      <c r="A1049" s="115"/>
      <c r="B1049" s="116"/>
      <c r="C1049" s="116"/>
      <c r="D1049" s="116"/>
      <c r="E1049" s="116" t="s">
        <v>1728</v>
      </c>
      <c r="F1049" s="117">
        <v>0</v>
      </c>
      <c r="G1049" s="116" t="s">
        <v>1729</v>
      </c>
      <c r="H1049" s="117">
        <v>1.88</v>
      </c>
      <c r="I1049" s="116" t="s">
        <v>1730</v>
      </c>
      <c r="J1049" s="118">
        <v>1.8753305311699999</v>
      </c>
    </row>
    <row r="1050" spans="1:10" ht="15" thickBot="1">
      <c r="A1050" s="115"/>
      <c r="B1050" s="116"/>
      <c r="C1050" s="116"/>
      <c r="D1050" s="116"/>
      <c r="E1050" s="116" t="s">
        <v>1731</v>
      </c>
      <c r="F1050" s="117">
        <v>2.14</v>
      </c>
      <c r="G1050" s="116"/>
      <c r="H1050" s="276" t="s">
        <v>1732</v>
      </c>
      <c r="I1050" s="276"/>
      <c r="J1050" s="118">
        <v>10.31</v>
      </c>
    </row>
    <row r="1051" spans="1:10" ht="15" thickTop="1">
      <c r="A1051" s="119"/>
      <c r="B1051" s="95"/>
      <c r="C1051" s="95"/>
      <c r="D1051" s="95"/>
      <c r="E1051" s="95"/>
      <c r="F1051" s="95"/>
      <c r="G1051" s="95"/>
      <c r="H1051" s="95"/>
      <c r="I1051" s="95"/>
      <c r="J1051" s="120"/>
    </row>
    <row r="1052" spans="1:10" ht="15">
      <c r="A1052" s="121" t="s">
        <v>218</v>
      </c>
      <c r="B1052" s="83" t="s">
        <v>1</v>
      </c>
      <c r="C1052" s="82" t="s">
        <v>2</v>
      </c>
      <c r="D1052" s="82" t="s">
        <v>3</v>
      </c>
      <c r="E1052" s="281" t="s">
        <v>1722</v>
      </c>
      <c r="F1052" s="281"/>
      <c r="G1052" s="84" t="s">
        <v>4</v>
      </c>
      <c r="H1052" s="83" t="s">
        <v>5</v>
      </c>
      <c r="I1052" s="83" t="s">
        <v>6</v>
      </c>
      <c r="J1052" s="122" t="s">
        <v>8</v>
      </c>
    </row>
    <row r="1053" spans="1:10" ht="38.25">
      <c r="A1053" s="111" t="s">
        <v>1723</v>
      </c>
      <c r="B1053" s="86" t="s">
        <v>219</v>
      </c>
      <c r="C1053" s="85" t="s">
        <v>44</v>
      </c>
      <c r="D1053" s="85" t="s">
        <v>220</v>
      </c>
      <c r="E1053" s="284" t="s">
        <v>1761</v>
      </c>
      <c r="F1053" s="284"/>
      <c r="G1053" s="87" t="s">
        <v>93</v>
      </c>
      <c r="H1053" s="88">
        <v>1</v>
      </c>
      <c r="I1053" s="89">
        <v>1939.5</v>
      </c>
      <c r="J1053" s="112">
        <v>1939.5</v>
      </c>
    </row>
    <row r="1054" spans="1:10">
      <c r="A1054" s="221"/>
      <c r="B1054" s="222"/>
      <c r="C1054" s="222"/>
      <c r="D1054" s="222"/>
      <c r="E1054" s="222"/>
      <c r="F1054" s="222" t="s">
        <v>1762</v>
      </c>
      <c r="G1054" s="222"/>
      <c r="H1054" s="222"/>
      <c r="I1054" s="222"/>
      <c r="J1054" s="125">
        <v>0</v>
      </c>
    </row>
    <row r="1055" spans="1:10">
      <c r="A1055" s="221"/>
      <c r="B1055" s="222"/>
      <c r="C1055" s="222"/>
      <c r="D1055" s="222"/>
      <c r="E1055" s="222"/>
      <c r="F1055" s="222" t="s">
        <v>1763</v>
      </c>
      <c r="G1055" s="222"/>
      <c r="H1055" s="222"/>
      <c r="I1055" s="222"/>
      <c r="J1055" s="125">
        <v>1</v>
      </c>
    </row>
    <row r="1056" spans="1:10">
      <c r="A1056" s="221"/>
      <c r="B1056" s="222"/>
      <c r="C1056" s="222"/>
      <c r="D1056" s="222"/>
      <c r="E1056" s="222"/>
      <c r="F1056" s="222" t="s">
        <v>1764</v>
      </c>
      <c r="G1056" s="222"/>
      <c r="H1056" s="222"/>
      <c r="I1056" s="222"/>
      <c r="J1056" s="125">
        <v>0</v>
      </c>
    </row>
    <row r="1057" spans="1:10" ht="15">
      <c r="A1057" s="279" t="s">
        <v>1765</v>
      </c>
      <c r="B1057" s="280" t="s">
        <v>1</v>
      </c>
      <c r="C1057" s="281" t="s">
        <v>2</v>
      </c>
      <c r="D1057" s="281" t="s">
        <v>1727</v>
      </c>
      <c r="E1057" s="280" t="s">
        <v>1766</v>
      </c>
      <c r="F1057" s="83" t="s">
        <v>1767</v>
      </c>
      <c r="G1057" s="83" t="s">
        <v>1768</v>
      </c>
      <c r="H1057" s="83"/>
      <c r="I1057" s="83"/>
      <c r="J1057" s="122" t="s">
        <v>1769</v>
      </c>
    </row>
    <row r="1058" spans="1:10" ht="25.5">
      <c r="A1058" s="123" t="s">
        <v>1723</v>
      </c>
      <c r="B1058" s="97" t="s">
        <v>2342</v>
      </c>
      <c r="C1058" s="96" t="s">
        <v>44</v>
      </c>
      <c r="D1058" s="96" t="s">
        <v>2343</v>
      </c>
      <c r="E1058" s="99">
        <v>1.05</v>
      </c>
      <c r="F1058" s="98" t="s">
        <v>93</v>
      </c>
      <c r="G1058" s="282" t="s">
        <v>2344</v>
      </c>
      <c r="H1058" s="282"/>
      <c r="I1058" s="283"/>
      <c r="J1058" s="126" t="s">
        <v>2345</v>
      </c>
    </row>
    <row r="1059" spans="1:10">
      <c r="A1059" s="123" t="s">
        <v>1723</v>
      </c>
      <c r="B1059" s="97" t="s">
        <v>119</v>
      </c>
      <c r="C1059" s="96" t="s">
        <v>44</v>
      </c>
      <c r="D1059" s="96" t="s">
        <v>120</v>
      </c>
      <c r="E1059" s="99">
        <v>29.26</v>
      </c>
      <c r="F1059" s="98" t="s">
        <v>121</v>
      </c>
      <c r="G1059" s="282" t="s">
        <v>2346</v>
      </c>
      <c r="H1059" s="282"/>
      <c r="I1059" s="283"/>
      <c r="J1059" s="126" t="s">
        <v>2347</v>
      </c>
    </row>
    <row r="1060" spans="1:10" ht="25.5">
      <c r="A1060" s="123" t="s">
        <v>1723</v>
      </c>
      <c r="B1060" s="97" t="s">
        <v>2348</v>
      </c>
      <c r="C1060" s="96" t="s">
        <v>44</v>
      </c>
      <c r="D1060" s="96" t="s">
        <v>2349</v>
      </c>
      <c r="E1060" s="99">
        <v>33.725000000000001</v>
      </c>
      <c r="F1060" s="98" t="s">
        <v>71</v>
      </c>
      <c r="G1060" s="282" t="s">
        <v>2350</v>
      </c>
      <c r="H1060" s="282"/>
      <c r="I1060" s="283"/>
      <c r="J1060" s="126" t="s">
        <v>2351</v>
      </c>
    </row>
    <row r="1061" spans="1:10" ht="38.25">
      <c r="A1061" s="123" t="s">
        <v>1723</v>
      </c>
      <c r="B1061" s="97" t="s">
        <v>2352</v>
      </c>
      <c r="C1061" s="96" t="s">
        <v>44</v>
      </c>
      <c r="D1061" s="96" t="s">
        <v>2353</v>
      </c>
      <c r="E1061" s="99">
        <v>1.05</v>
      </c>
      <c r="F1061" s="98" t="s">
        <v>93</v>
      </c>
      <c r="G1061" s="282" t="s">
        <v>2354</v>
      </c>
      <c r="H1061" s="282"/>
      <c r="I1061" s="283"/>
      <c r="J1061" s="126" t="s">
        <v>2355</v>
      </c>
    </row>
    <row r="1062" spans="1:10">
      <c r="A1062" s="221"/>
      <c r="B1062" s="222"/>
      <c r="C1062" s="222"/>
      <c r="D1062" s="222"/>
      <c r="E1062" s="222"/>
      <c r="F1062" s="222" t="s">
        <v>1774</v>
      </c>
      <c r="G1062" s="222"/>
      <c r="H1062" s="222"/>
      <c r="I1062" s="222"/>
      <c r="J1062" s="125">
        <v>1939.5035</v>
      </c>
    </row>
    <row r="1063" spans="1:10">
      <c r="A1063" s="115"/>
      <c r="B1063" s="116"/>
      <c r="C1063" s="116"/>
      <c r="D1063" s="116"/>
      <c r="E1063" s="116" t="s">
        <v>1728</v>
      </c>
      <c r="F1063" s="117">
        <v>0</v>
      </c>
      <c r="G1063" s="116" t="s">
        <v>1729</v>
      </c>
      <c r="H1063" s="117">
        <v>828.37</v>
      </c>
      <c r="I1063" s="116" t="s">
        <v>1730</v>
      </c>
      <c r="J1063" s="118">
        <v>828.37161481375006</v>
      </c>
    </row>
    <row r="1064" spans="1:10" ht="15" thickBot="1">
      <c r="A1064" s="115"/>
      <c r="B1064" s="116"/>
      <c r="C1064" s="116"/>
      <c r="D1064" s="116"/>
      <c r="E1064" s="116" t="s">
        <v>1731</v>
      </c>
      <c r="F1064" s="117">
        <v>508.92</v>
      </c>
      <c r="G1064" s="116"/>
      <c r="H1064" s="276" t="s">
        <v>1732</v>
      </c>
      <c r="I1064" s="276"/>
      <c r="J1064" s="118">
        <v>2448.42</v>
      </c>
    </row>
    <row r="1065" spans="1:10" ht="15" thickTop="1">
      <c r="A1065" s="119"/>
      <c r="B1065" s="95"/>
      <c r="C1065" s="95"/>
      <c r="D1065" s="95"/>
      <c r="E1065" s="95"/>
      <c r="F1065" s="95"/>
      <c r="G1065" s="95"/>
      <c r="H1065" s="95"/>
      <c r="I1065" s="95"/>
      <c r="J1065" s="120"/>
    </row>
    <row r="1066" spans="1:10" ht="15">
      <c r="A1066" s="121" t="s">
        <v>225</v>
      </c>
      <c r="B1066" s="83" t="s">
        <v>1</v>
      </c>
      <c r="C1066" s="82" t="s">
        <v>2</v>
      </c>
      <c r="D1066" s="82" t="s">
        <v>3</v>
      </c>
      <c r="E1066" s="281" t="s">
        <v>1722</v>
      </c>
      <c r="F1066" s="281"/>
      <c r="G1066" s="84" t="s">
        <v>4</v>
      </c>
      <c r="H1066" s="83" t="s">
        <v>5</v>
      </c>
      <c r="I1066" s="83" t="s">
        <v>6</v>
      </c>
      <c r="J1066" s="122" t="s">
        <v>8</v>
      </c>
    </row>
    <row r="1067" spans="1:10" ht="25.5">
      <c r="A1067" s="111" t="s">
        <v>1723</v>
      </c>
      <c r="B1067" s="86" t="s">
        <v>131</v>
      </c>
      <c r="C1067" s="85" t="s">
        <v>44</v>
      </c>
      <c r="D1067" s="85" t="s">
        <v>132</v>
      </c>
      <c r="E1067" s="284" t="s">
        <v>1761</v>
      </c>
      <c r="F1067" s="284"/>
      <c r="G1067" s="87" t="s">
        <v>93</v>
      </c>
      <c r="H1067" s="88">
        <v>1</v>
      </c>
      <c r="I1067" s="89">
        <v>48.2</v>
      </c>
      <c r="J1067" s="112">
        <v>48.2</v>
      </c>
    </row>
    <row r="1068" spans="1:10">
      <c r="A1068" s="221"/>
      <c r="B1068" s="222"/>
      <c r="C1068" s="222"/>
      <c r="D1068" s="222"/>
      <c r="E1068" s="222"/>
      <c r="F1068" s="222" t="s">
        <v>1762</v>
      </c>
      <c r="G1068" s="222"/>
      <c r="H1068" s="222"/>
      <c r="I1068" s="222"/>
      <c r="J1068" s="125">
        <v>0</v>
      </c>
    </row>
    <row r="1069" spans="1:10">
      <c r="A1069" s="221"/>
      <c r="B1069" s="222"/>
      <c r="C1069" s="222"/>
      <c r="D1069" s="222"/>
      <c r="E1069" s="222"/>
      <c r="F1069" s="222" t="s">
        <v>1763</v>
      </c>
      <c r="G1069" s="222"/>
      <c r="H1069" s="222"/>
      <c r="I1069" s="222"/>
      <c r="J1069" s="125">
        <v>1</v>
      </c>
    </row>
    <row r="1070" spans="1:10">
      <c r="A1070" s="221"/>
      <c r="B1070" s="222"/>
      <c r="C1070" s="222"/>
      <c r="D1070" s="222"/>
      <c r="E1070" s="222"/>
      <c r="F1070" s="222" t="s">
        <v>1764</v>
      </c>
      <c r="G1070" s="222"/>
      <c r="H1070" s="222"/>
      <c r="I1070" s="222"/>
      <c r="J1070" s="125">
        <v>0</v>
      </c>
    </row>
    <row r="1071" spans="1:10" ht="15">
      <c r="A1071" s="279" t="s">
        <v>1765</v>
      </c>
      <c r="B1071" s="280" t="s">
        <v>1</v>
      </c>
      <c r="C1071" s="281" t="s">
        <v>2</v>
      </c>
      <c r="D1071" s="281" t="s">
        <v>1727</v>
      </c>
      <c r="E1071" s="280" t="s">
        <v>1766</v>
      </c>
      <c r="F1071" s="83" t="s">
        <v>1767</v>
      </c>
      <c r="G1071" s="83" t="s">
        <v>1768</v>
      </c>
      <c r="H1071" s="83"/>
      <c r="I1071" s="83"/>
      <c r="J1071" s="122" t="s">
        <v>1769</v>
      </c>
    </row>
    <row r="1072" spans="1:10">
      <c r="A1072" s="123" t="s">
        <v>1723</v>
      </c>
      <c r="B1072" s="97" t="s">
        <v>1957</v>
      </c>
      <c r="C1072" s="96" t="s">
        <v>44</v>
      </c>
      <c r="D1072" s="96" t="s">
        <v>1958</v>
      </c>
      <c r="E1072" s="99">
        <v>3.4108527</v>
      </c>
      <c r="F1072" s="98" t="s">
        <v>1950</v>
      </c>
      <c r="G1072" s="282" t="s">
        <v>1959</v>
      </c>
      <c r="H1072" s="282"/>
      <c r="I1072" s="283"/>
      <c r="J1072" s="126" t="s">
        <v>2228</v>
      </c>
    </row>
    <row r="1073" spans="1:10">
      <c r="A1073" s="221"/>
      <c r="B1073" s="222"/>
      <c r="C1073" s="222"/>
      <c r="D1073" s="222"/>
      <c r="E1073" s="222"/>
      <c r="F1073" s="222" t="s">
        <v>1774</v>
      </c>
      <c r="G1073" s="222"/>
      <c r="H1073" s="222"/>
      <c r="I1073" s="222"/>
      <c r="J1073" s="125">
        <v>48.195300000000003</v>
      </c>
    </row>
    <row r="1074" spans="1:10">
      <c r="A1074" s="115"/>
      <c r="B1074" s="116"/>
      <c r="C1074" s="116"/>
      <c r="D1074" s="116"/>
      <c r="E1074" s="116" t="s">
        <v>1728</v>
      </c>
      <c r="F1074" s="117">
        <v>0</v>
      </c>
      <c r="G1074" s="116" t="s">
        <v>1729</v>
      </c>
      <c r="H1074" s="117">
        <v>33.96</v>
      </c>
      <c r="I1074" s="116" t="s">
        <v>1730</v>
      </c>
      <c r="J1074" s="118">
        <v>33.963224674979998</v>
      </c>
    </row>
    <row r="1075" spans="1:10" ht="15" thickBot="1">
      <c r="A1075" s="115"/>
      <c r="B1075" s="116"/>
      <c r="C1075" s="116"/>
      <c r="D1075" s="116"/>
      <c r="E1075" s="116" t="s">
        <v>1731</v>
      </c>
      <c r="F1075" s="117">
        <v>12.64</v>
      </c>
      <c r="G1075" s="116"/>
      <c r="H1075" s="276" t="s">
        <v>1732</v>
      </c>
      <c r="I1075" s="276"/>
      <c r="J1075" s="118">
        <v>60.84</v>
      </c>
    </row>
    <row r="1076" spans="1:10" ht="15" thickTop="1">
      <c r="A1076" s="119"/>
      <c r="B1076" s="95"/>
      <c r="C1076" s="95"/>
      <c r="D1076" s="95"/>
      <c r="E1076" s="95"/>
      <c r="F1076" s="95"/>
      <c r="G1076" s="95"/>
      <c r="H1076" s="95"/>
      <c r="I1076" s="95"/>
      <c r="J1076" s="120"/>
    </row>
    <row r="1077" spans="1:10" ht="15">
      <c r="A1077" s="121" t="s">
        <v>226</v>
      </c>
      <c r="B1077" s="83" t="s">
        <v>1</v>
      </c>
      <c r="C1077" s="82" t="s">
        <v>2</v>
      </c>
      <c r="D1077" s="82" t="s">
        <v>3</v>
      </c>
      <c r="E1077" s="281" t="s">
        <v>1722</v>
      </c>
      <c r="F1077" s="281"/>
      <c r="G1077" s="84" t="s">
        <v>4</v>
      </c>
      <c r="H1077" s="83" t="s">
        <v>5</v>
      </c>
      <c r="I1077" s="83" t="s">
        <v>6</v>
      </c>
      <c r="J1077" s="122" t="s">
        <v>8</v>
      </c>
    </row>
    <row r="1078" spans="1:10" ht="25.5">
      <c r="A1078" s="111" t="s">
        <v>1723</v>
      </c>
      <c r="B1078" s="86" t="s">
        <v>134</v>
      </c>
      <c r="C1078" s="85" t="s">
        <v>44</v>
      </c>
      <c r="D1078" s="85" t="s">
        <v>135</v>
      </c>
      <c r="E1078" s="284" t="s">
        <v>1761</v>
      </c>
      <c r="F1078" s="284"/>
      <c r="G1078" s="87" t="s">
        <v>71</v>
      </c>
      <c r="H1078" s="88">
        <v>1</v>
      </c>
      <c r="I1078" s="89">
        <v>9.1999999999999993</v>
      </c>
      <c r="J1078" s="112">
        <v>9.1999999999999993</v>
      </c>
    </row>
    <row r="1079" spans="1:10" ht="15">
      <c r="A1079" s="279" t="s">
        <v>1775</v>
      </c>
      <c r="B1079" s="280" t="s">
        <v>1</v>
      </c>
      <c r="C1079" s="281" t="s">
        <v>2</v>
      </c>
      <c r="D1079" s="281" t="s">
        <v>1776</v>
      </c>
      <c r="E1079" s="280" t="s">
        <v>1766</v>
      </c>
      <c r="F1079" s="285" t="s">
        <v>1777</v>
      </c>
      <c r="G1079" s="280"/>
      <c r="H1079" s="285" t="s">
        <v>1769</v>
      </c>
      <c r="I1079" s="280"/>
      <c r="J1079" s="286" t="s">
        <v>1778</v>
      </c>
    </row>
    <row r="1080" spans="1:10" ht="15">
      <c r="A1080" s="287"/>
      <c r="B1080" s="280"/>
      <c r="C1080" s="280"/>
      <c r="D1080" s="280"/>
      <c r="E1080" s="280"/>
      <c r="F1080" s="83" t="s">
        <v>1779</v>
      </c>
      <c r="G1080" s="83" t="s">
        <v>1780</v>
      </c>
      <c r="H1080" s="83" t="s">
        <v>1779</v>
      </c>
      <c r="I1080" s="83" t="s">
        <v>1780</v>
      </c>
      <c r="J1080" s="286"/>
    </row>
    <row r="1081" spans="1:10" ht="63.75">
      <c r="A1081" s="113" t="s">
        <v>1725</v>
      </c>
      <c r="B1081" s="91" t="s">
        <v>2229</v>
      </c>
      <c r="C1081" s="90" t="s">
        <v>44</v>
      </c>
      <c r="D1081" s="90" t="s">
        <v>2230</v>
      </c>
      <c r="E1081" s="93">
        <v>1</v>
      </c>
      <c r="F1081" s="94">
        <v>1</v>
      </c>
      <c r="G1081" s="94">
        <v>0</v>
      </c>
      <c r="H1081" s="102">
        <v>6.13</v>
      </c>
      <c r="I1081" s="102">
        <v>0.2</v>
      </c>
      <c r="J1081" s="127">
        <v>6.13</v>
      </c>
    </row>
    <row r="1082" spans="1:10">
      <c r="A1082" s="221"/>
      <c r="B1082" s="222"/>
      <c r="C1082" s="222"/>
      <c r="D1082" s="222"/>
      <c r="E1082" s="222"/>
      <c r="F1082" s="222" t="s">
        <v>1783</v>
      </c>
      <c r="G1082" s="222"/>
      <c r="H1082" s="222"/>
      <c r="I1082" s="222"/>
      <c r="J1082" s="125">
        <v>6.13</v>
      </c>
    </row>
    <row r="1083" spans="1:10">
      <c r="A1083" s="221"/>
      <c r="B1083" s="222"/>
      <c r="C1083" s="222"/>
      <c r="D1083" s="222"/>
      <c r="E1083" s="222"/>
      <c r="F1083" s="222" t="s">
        <v>1762</v>
      </c>
      <c r="G1083" s="222"/>
      <c r="H1083" s="222"/>
      <c r="I1083" s="222"/>
      <c r="J1083" s="125">
        <v>6.13</v>
      </c>
    </row>
    <row r="1084" spans="1:10">
      <c r="A1084" s="221"/>
      <c r="B1084" s="222"/>
      <c r="C1084" s="222"/>
      <c r="D1084" s="222"/>
      <c r="E1084" s="222"/>
      <c r="F1084" s="222" t="s">
        <v>1763</v>
      </c>
      <c r="G1084" s="222"/>
      <c r="H1084" s="222"/>
      <c r="I1084" s="222"/>
      <c r="J1084" s="125">
        <v>7.0743999999999998</v>
      </c>
    </row>
    <row r="1085" spans="1:10">
      <c r="A1085" s="221"/>
      <c r="B1085" s="222"/>
      <c r="C1085" s="222"/>
      <c r="D1085" s="222"/>
      <c r="E1085" s="222"/>
      <c r="F1085" s="222" t="s">
        <v>1764</v>
      </c>
      <c r="G1085" s="222"/>
      <c r="H1085" s="222"/>
      <c r="I1085" s="222"/>
      <c r="J1085" s="125">
        <v>0.86650000000000005</v>
      </c>
    </row>
    <row r="1086" spans="1:10" ht="15">
      <c r="A1086" s="279" t="s">
        <v>1765</v>
      </c>
      <c r="B1086" s="280" t="s">
        <v>1</v>
      </c>
      <c r="C1086" s="281" t="s">
        <v>2</v>
      </c>
      <c r="D1086" s="281" t="s">
        <v>1727</v>
      </c>
      <c r="E1086" s="280" t="s">
        <v>1766</v>
      </c>
      <c r="F1086" s="83" t="s">
        <v>1767</v>
      </c>
      <c r="G1086" s="83" t="s">
        <v>1768</v>
      </c>
      <c r="H1086" s="83"/>
      <c r="I1086" s="83"/>
      <c r="J1086" s="122" t="s">
        <v>1769</v>
      </c>
    </row>
    <row r="1087" spans="1:10">
      <c r="A1087" s="123" t="s">
        <v>1723</v>
      </c>
      <c r="B1087" s="97" t="s">
        <v>1957</v>
      </c>
      <c r="C1087" s="96" t="s">
        <v>44</v>
      </c>
      <c r="D1087" s="96" t="s">
        <v>1958</v>
      </c>
      <c r="E1087" s="99">
        <v>0.59</v>
      </c>
      <c r="F1087" s="98" t="s">
        <v>1950</v>
      </c>
      <c r="G1087" s="282" t="s">
        <v>1959</v>
      </c>
      <c r="H1087" s="282"/>
      <c r="I1087" s="283"/>
      <c r="J1087" s="126" t="s">
        <v>2231</v>
      </c>
    </row>
    <row r="1088" spans="1:10">
      <c r="A1088" s="221"/>
      <c r="B1088" s="222"/>
      <c r="C1088" s="222"/>
      <c r="D1088" s="222"/>
      <c r="E1088" s="222"/>
      <c r="F1088" s="222" t="s">
        <v>1774</v>
      </c>
      <c r="G1088" s="222"/>
      <c r="H1088" s="222"/>
      <c r="I1088" s="222"/>
      <c r="J1088" s="125">
        <v>8.3367000000000004</v>
      </c>
    </row>
    <row r="1089" spans="1:10">
      <c r="A1089" s="115"/>
      <c r="B1089" s="116"/>
      <c r="C1089" s="116"/>
      <c r="D1089" s="116"/>
      <c r="E1089" s="116" t="s">
        <v>1728</v>
      </c>
      <c r="F1089" s="117">
        <v>0</v>
      </c>
      <c r="G1089" s="116" t="s">
        <v>1729</v>
      </c>
      <c r="H1089" s="117">
        <v>5.87</v>
      </c>
      <c r="I1089" s="116" t="s">
        <v>1730</v>
      </c>
      <c r="J1089" s="118">
        <v>5.8748659999999999</v>
      </c>
    </row>
    <row r="1090" spans="1:10" ht="15" thickBot="1">
      <c r="A1090" s="115"/>
      <c r="B1090" s="116"/>
      <c r="C1090" s="116"/>
      <c r="D1090" s="116"/>
      <c r="E1090" s="116" t="s">
        <v>1731</v>
      </c>
      <c r="F1090" s="117">
        <v>2.41</v>
      </c>
      <c r="G1090" s="116"/>
      <c r="H1090" s="276" t="s">
        <v>1732</v>
      </c>
      <c r="I1090" s="276"/>
      <c r="J1090" s="118">
        <v>11.61</v>
      </c>
    </row>
    <row r="1091" spans="1:10" ht="15" thickTop="1">
      <c r="A1091" s="119"/>
      <c r="B1091" s="95"/>
      <c r="C1091" s="95"/>
      <c r="D1091" s="95"/>
      <c r="E1091" s="95"/>
      <c r="F1091" s="95"/>
      <c r="G1091" s="95"/>
      <c r="H1091" s="95"/>
      <c r="I1091" s="95"/>
      <c r="J1091" s="120"/>
    </row>
    <row r="1092" spans="1:10" ht="15">
      <c r="A1092" s="121" t="s">
        <v>227</v>
      </c>
      <c r="B1092" s="83" t="s">
        <v>1</v>
      </c>
      <c r="C1092" s="82" t="s">
        <v>2</v>
      </c>
      <c r="D1092" s="82" t="s">
        <v>3</v>
      </c>
      <c r="E1092" s="281" t="s">
        <v>1722</v>
      </c>
      <c r="F1092" s="281"/>
      <c r="G1092" s="84" t="s">
        <v>4</v>
      </c>
      <c r="H1092" s="83" t="s">
        <v>5</v>
      </c>
      <c r="I1092" s="83" t="s">
        <v>6</v>
      </c>
      <c r="J1092" s="122" t="s">
        <v>8</v>
      </c>
    </row>
    <row r="1093" spans="1:10" ht="25.5">
      <c r="A1093" s="111" t="s">
        <v>1723</v>
      </c>
      <c r="B1093" s="86" t="s">
        <v>138</v>
      </c>
      <c r="C1093" s="85" t="s">
        <v>44</v>
      </c>
      <c r="D1093" s="85" t="s">
        <v>139</v>
      </c>
      <c r="E1093" s="284" t="s">
        <v>1761</v>
      </c>
      <c r="F1093" s="284"/>
      <c r="G1093" s="87" t="s">
        <v>71</v>
      </c>
      <c r="H1093" s="88">
        <v>1</v>
      </c>
      <c r="I1093" s="89">
        <v>42.73</v>
      </c>
      <c r="J1093" s="112">
        <v>42.73</v>
      </c>
    </row>
    <row r="1094" spans="1:10">
      <c r="A1094" s="221"/>
      <c r="B1094" s="222"/>
      <c r="C1094" s="222"/>
      <c r="D1094" s="222"/>
      <c r="E1094" s="222"/>
      <c r="F1094" s="222" t="s">
        <v>1762</v>
      </c>
      <c r="G1094" s="222"/>
      <c r="H1094" s="222"/>
      <c r="I1094" s="222"/>
      <c r="J1094" s="125">
        <v>0</v>
      </c>
    </row>
    <row r="1095" spans="1:10">
      <c r="A1095" s="221"/>
      <c r="B1095" s="222"/>
      <c r="C1095" s="222"/>
      <c r="D1095" s="222"/>
      <c r="E1095" s="222"/>
      <c r="F1095" s="222" t="s">
        <v>1763</v>
      </c>
      <c r="G1095" s="222"/>
      <c r="H1095" s="222"/>
      <c r="I1095" s="222"/>
      <c r="J1095" s="125">
        <v>1</v>
      </c>
    </row>
    <row r="1096" spans="1:10">
      <c r="A1096" s="221"/>
      <c r="B1096" s="222"/>
      <c r="C1096" s="222"/>
      <c r="D1096" s="222"/>
      <c r="E1096" s="222"/>
      <c r="F1096" s="222" t="s">
        <v>1764</v>
      </c>
      <c r="G1096" s="222"/>
      <c r="H1096" s="222"/>
      <c r="I1096" s="222"/>
      <c r="J1096" s="125">
        <v>0</v>
      </c>
    </row>
    <row r="1097" spans="1:10" ht="15">
      <c r="A1097" s="279" t="s">
        <v>1765</v>
      </c>
      <c r="B1097" s="280" t="s">
        <v>1</v>
      </c>
      <c r="C1097" s="281" t="s">
        <v>2</v>
      </c>
      <c r="D1097" s="281" t="s">
        <v>1727</v>
      </c>
      <c r="E1097" s="280" t="s">
        <v>1766</v>
      </c>
      <c r="F1097" s="83" t="s">
        <v>1767</v>
      </c>
      <c r="G1097" s="83" t="s">
        <v>1768</v>
      </c>
      <c r="H1097" s="83"/>
      <c r="I1097" s="83"/>
      <c r="J1097" s="122" t="s">
        <v>1769</v>
      </c>
    </row>
    <row r="1098" spans="1:10" ht="25.5">
      <c r="A1098" s="123" t="s">
        <v>1723</v>
      </c>
      <c r="B1098" s="97" t="s">
        <v>2232</v>
      </c>
      <c r="C1098" s="96" t="s">
        <v>44</v>
      </c>
      <c r="D1098" s="96" t="s">
        <v>2233</v>
      </c>
      <c r="E1098" s="99">
        <v>1</v>
      </c>
      <c r="F1098" s="98" t="s">
        <v>71</v>
      </c>
      <c r="G1098" s="282" t="s">
        <v>2234</v>
      </c>
      <c r="H1098" s="282"/>
      <c r="I1098" s="283"/>
      <c r="J1098" s="126" t="s">
        <v>2234</v>
      </c>
    </row>
    <row r="1099" spans="1:10" ht="25.5">
      <c r="A1099" s="123" t="s">
        <v>1723</v>
      </c>
      <c r="B1099" s="97" t="s">
        <v>2235</v>
      </c>
      <c r="C1099" s="96" t="s">
        <v>44</v>
      </c>
      <c r="D1099" s="96" t="s">
        <v>2236</v>
      </c>
      <c r="E1099" s="99">
        <v>1</v>
      </c>
      <c r="F1099" s="98" t="s">
        <v>71</v>
      </c>
      <c r="G1099" s="282" t="s">
        <v>2237</v>
      </c>
      <c r="H1099" s="282"/>
      <c r="I1099" s="283"/>
      <c r="J1099" s="126" t="s">
        <v>2237</v>
      </c>
    </row>
    <row r="1100" spans="1:10" ht="25.5">
      <c r="A1100" s="123" t="s">
        <v>1723</v>
      </c>
      <c r="B1100" s="97" t="s">
        <v>2238</v>
      </c>
      <c r="C1100" s="96" t="s">
        <v>44</v>
      </c>
      <c r="D1100" s="96" t="s">
        <v>2239</v>
      </c>
      <c r="E1100" s="99">
        <v>0.3333333</v>
      </c>
      <c r="F1100" s="98" t="s">
        <v>71</v>
      </c>
      <c r="G1100" s="282" t="s">
        <v>2240</v>
      </c>
      <c r="H1100" s="282"/>
      <c r="I1100" s="283"/>
      <c r="J1100" s="126" t="s">
        <v>2241</v>
      </c>
    </row>
    <row r="1101" spans="1:10">
      <c r="A1101" s="221"/>
      <c r="B1101" s="222"/>
      <c r="C1101" s="222"/>
      <c r="D1101" s="222"/>
      <c r="E1101" s="222"/>
      <c r="F1101" s="222" t="s">
        <v>1774</v>
      </c>
      <c r="G1101" s="222"/>
      <c r="H1101" s="222"/>
      <c r="I1101" s="222"/>
      <c r="J1101" s="125">
        <v>42.73</v>
      </c>
    </row>
    <row r="1102" spans="1:10">
      <c r="A1102" s="115"/>
      <c r="B1102" s="116"/>
      <c r="C1102" s="116"/>
      <c r="D1102" s="116"/>
      <c r="E1102" s="116" t="s">
        <v>1728</v>
      </c>
      <c r="F1102" s="117">
        <v>0</v>
      </c>
      <c r="G1102" s="116" t="s">
        <v>1729</v>
      </c>
      <c r="H1102" s="117">
        <v>20.5</v>
      </c>
      <c r="I1102" s="116" t="s">
        <v>1730</v>
      </c>
      <c r="J1102" s="118">
        <v>20.496287273162789</v>
      </c>
    </row>
    <row r="1103" spans="1:10" ht="15" thickBot="1">
      <c r="A1103" s="115"/>
      <c r="B1103" s="116"/>
      <c r="C1103" s="116"/>
      <c r="D1103" s="116"/>
      <c r="E1103" s="116" t="s">
        <v>1731</v>
      </c>
      <c r="F1103" s="117">
        <v>11.21</v>
      </c>
      <c r="G1103" s="116"/>
      <c r="H1103" s="276" t="s">
        <v>1732</v>
      </c>
      <c r="I1103" s="276"/>
      <c r="J1103" s="118">
        <v>53.94</v>
      </c>
    </row>
    <row r="1104" spans="1:10" ht="15" thickTop="1">
      <c r="A1104" s="119"/>
      <c r="B1104" s="95"/>
      <c r="C1104" s="95"/>
      <c r="D1104" s="95"/>
      <c r="E1104" s="95"/>
      <c r="F1104" s="95"/>
      <c r="G1104" s="95"/>
      <c r="H1104" s="95"/>
      <c r="I1104" s="95"/>
      <c r="J1104" s="120"/>
    </row>
    <row r="1105" spans="1:10" ht="15">
      <c r="A1105" s="121" t="s">
        <v>228</v>
      </c>
      <c r="B1105" s="83" t="s">
        <v>1</v>
      </c>
      <c r="C1105" s="82" t="s">
        <v>2</v>
      </c>
      <c r="D1105" s="82" t="s">
        <v>3</v>
      </c>
      <c r="E1105" s="281" t="s">
        <v>1722</v>
      </c>
      <c r="F1105" s="281"/>
      <c r="G1105" s="84" t="s">
        <v>4</v>
      </c>
      <c r="H1105" s="83" t="s">
        <v>5</v>
      </c>
      <c r="I1105" s="83" t="s">
        <v>6</v>
      </c>
      <c r="J1105" s="122" t="s">
        <v>8</v>
      </c>
    </row>
    <row r="1106" spans="1:10" ht="25.5">
      <c r="A1106" s="111" t="s">
        <v>1723</v>
      </c>
      <c r="B1106" s="86" t="s">
        <v>141</v>
      </c>
      <c r="C1106" s="85" t="s">
        <v>44</v>
      </c>
      <c r="D1106" s="85" t="s">
        <v>142</v>
      </c>
      <c r="E1106" s="284" t="s">
        <v>1761</v>
      </c>
      <c r="F1106" s="284"/>
      <c r="G1106" s="87" t="s">
        <v>93</v>
      </c>
      <c r="H1106" s="88">
        <v>1</v>
      </c>
      <c r="I1106" s="89">
        <v>390.67</v>
      </c>
      <c r="J1106" s="112">
        <v>390.67</v>
      </c>
    </row>
    <row r="1107" spans="1:10">
      <c r="A1107" s="221"/>
      <c r="B1107" s="222"/>
      <c r="C1107" s="222"/>
      <c r="D1107" s="222"/>
      <c r="E1107" s="222"/>
      <c r="F1107" s="222" t="s">
        <v>1762</v>
      </c>
      <c r="G1107" s="222"/>
      <c r="H1107" s="222"/>
      <c r="I1107" s="222"/>
      <c r="J1107" s="125">
        <v>0</v>
      </c>
    </row>
    <row r="1108" spans="1:10">
      <c r="A1108" s="221"/>
      <c r="B1108" s="222"/>
      <c r="C1108" s="222"/>
      <c r="D1108" s="222"/>
      <c r="E1108" s="222"/>
      <c r="F1108" s="222" t="s">
        <v>1763</v>
      </c>
      <c r="G1108" s="222"/>
      <c r="H1108" s="222"/>
      <c r="I1108" s="222"/>
      <c r="J1108" s="125">
        <v>1</v>
      </c>
    </row>
    <row r="1109" spans="1:10">
      <c r="A1109" s="221"/>
      <c r="B1109" s="222"/>
      <c r="C1109" s="222"/>
      <c r="D1109" s="222"/>
      <c r="E1109" s="222"/>
      <c r="F1109" s="222" t="s">
        <v>1764</v>
      </c>
      <c r="G1109" s="222"/>
      <c r="H1109" s="222"/>
      <c r="I1109" s="222"/>
      <c r="J1109" s="125">
        <v>0</v>
      </c>
    </row>
    <row r="1110" spans="1:10" ht="15">
      <c r="A1110" s="279" t="s">
        <v>1765</v>
      </c>
      <c r="B1110" s="280" t="s">
        <v>1</v>
      </c>
      <c r="C1110" s="281" t="s">
        <v>2</v>
      </c>
      <c r="D1110" s="281" t="s">
        <v>1727</v>
      </c>
      <c r="E1110" s="280" t="s">
        <v>1766</v>
      </c>
      <c r="F1110" s="83" t="s">
        <v>1767</v>
      </c>
      <c r="G1110" s="83" t="s">
        <v>1768</v>
      </c>
      <c r="H1110" s="83"/>
      <c r="I1110" s="83"/>
      <c r="J1110" s="122" t="s">
        <v>1769</v>
      </c>
    </row>
    <row r="1111" spans="1:10" ht="25.5">
      <c r="A1111" s="123" t="s">
        <v>1723</v>
      </c>
      <c r="B1111" s="97" t="s">
        <v>2097</v>
      </c>
      <c r="C1111" s="96" t="s">
        <v>44</v>
      </c>
      <c r="D1111" s="96" t="s">
        <v>2098</v>
      </c>
      <c r="E1111" s="99">
        <v>1.05</v>
      </c>
      <c r="F1111" s="98" t="s">
        <v>93</v>
      </c>
      <c r="G1111" s="282" t="s">
        <v>2099</v>
      </c>
      <c r="H1111" s="282"/>
      <c r="I1111" s="283"/>
      <c r="J1111" s="126" t="s">
        <v>2242</v>
      </c>
    </row>
    <row r="1112" spans="1:10" ht="25.5">
      <c r="A1112" s="123" t="s">
        <v>1723</v>
      </c>
      <c r="B1112" s="97" t="s">
        <v>2243</v>
      </c>
      <c r="C1112" s="96" t="s">
        <v>44</v>
      </c>
      <c r="D1112" s="96" t="s">
        <v>2244</v>
      </c>
      <c r="E1112" s="99">
        <v>1</v>
      </c>
      <c r="F1112" s="98" t="s">
        <v>93</v>
      </c>
      <c r="G1112" s="282" t="s">
        <v>2245</v>
      </c>
      <c r="H1112" s="282"/>
      <c r="I1112" s="283"/>
      <c r="J1112" s="126" t="s">
        <v>2245</v>
      </c>
    </row>
    <row r="1113" spans="1:10" ht="25.5">
      <c r="A1113" s="123" t="s">
        <v>1723</v>
      </c>
      <c r="B1113" s="97" t="s">
        <v>2225</v>
      </c>
      <c r="C1113" s="96" t="s">
        <v>44</v>
      </c>
      <c r="D1113" s="96" t="s">
        <v>2226</v>
      </c>
      <c r="E1113" s="99">
        <v>1</v>
      </c>
      <c r="F1113" s="98" t="s">
        <v>93</v>
      </c>
      <c r="G1113" s="282" t="s">
        <v>2227</v>
      </c>
      <c r="H1113" s="282"/>
      <c r="I1113" s="283"/>
      <c r="J1113" s="126" t="s">
        <v>2227</v>
      </c>
    </row>
    <row r="1114" spans="1:10">
      <c r="A1114" s="221"/>
      <c r="B1114" s="222"/>
      <c r="C1114" s="222"/>
      <c r="D1114" s="222"/>
      <c r="E1114" s="222"/>
      <c r="F1114" s="222" t="s">
        <v>1774</v>
      </c>
      <c r="G1114" s="222"/>
      <c r="H1114" s="222"/>
      <c r="I1114" s="222"/>
      <c r="J1114" s="125">
        <v>390.66950000000003</v>
      </c>
    </row>
    <row r="1115" spans="1:10">
      <c r="A1115" s="115"/>
      <c r="B1115" s="116"/>
      <c r="C1115" s="116"/>
      <c r="D1115" s="116"/>
      <c r="E1115" s="116" t="s">
        <v>1728</v>
      </c>
      <c r="F1115" s="117">
        <v>0</v>
      </c>
      <c r="G1115" s="116" t="s">
        <v>1729</v>
      </c>
      <c r="H1115" s="117">
        <v>109.74</v>
      </c>
      <c r="I1115" s="116" t="s">
        <v>1730</v>
      </c>
      <c r="J1115" s="118">
        <v>109.742987537742</v>
      </c>
    </row>
    <row r="1116" spans="1:10" ht="15" thickBot="1">
      <c r="A1116" s="115"/>
      <c r="B1116" s="116"/>
      <c r="C1116" s="116"/>
      <c r="D1116" s="116"/>
      <c r="E1116" s="116" t="s">
        <v>1731</v>
      </c>
      <c r="F1116" s="117">
        <v>102.51</v>
      </c>
      <c r="G1116" s="116"/>
      <c r="H1116" s="276" t="s">
        <v>1732</v>
      </c>
      <c r="I1116" s="276"/>
      <c r="J1116" s="118">
        <v>493.18</v>
      </c>
    </row>
    <row r="1117" spans="1:10" ht="15" thickTop="1">
      <c r="A1117" s="119"/>
      <c r="B1117" s="95"/>
      <c r="C1117" s="95"/>
      <c r="D1117" s="95"/>
      <c r="E1117" s="95"/>
      <c r="F1117" s="95"/>
      <c r="G1117" s="95"/>
      <c r="H1117" s="95"/>
      <c r="I1117" s="95"/>
      <c r="J1117" s="120"/>
    </row>
    <row r="1118" spans="1:10" ht="15">
      <c r="A1118" s="121" t="s">
        <v>229</v>
      </c>
      <c r="B1118" s="83" t="s">
        <v>1</v>
      </c>
      <c r="C1118" s="82" t="s">
        <v>2</v>
      </c>
      <c r="D1118" s="82" t="s">
        <v>3</v>
      </c>
      <c r="E1118" s="281" t="s">
        <v>1722</v>
      </c>
      <c r="F1118" s="281"/>
      <c r="G1118" s="84" t="s">
        <v>4</v>
      </c>
      <c r="H1118" s="83" t="s">
        <v>5</v>
      </c>
      <c r="I1118" s="83" t="s">
        <v>6</v>
      </c>
      <c r="J1118" s="122" t="s">
        <v>8</v>
      </c>
    </row>
    <row r="1119" spans="1:10">
      <c r="A1119" s="111" t="s">
        <v>1723</v>
      </c>
      <c r="B1119" s="86" t="s">
        <v>144</v>
      </c>
      <c r="C1119" s="85" t="s">
        <v>44</v>
      </c>
      <c r="D1119" s="85" t="s">
        <v>145</v>
      </c>
      <c r="E1119" s="284" t="s">
        <v>1761</v>
      </c>
      <c r="F1119" s="284"/>
      <c r="G1119" s="87" t="s">
        <v>71</v>
      </c>
      <c r="H1119" s="88">
        <v>1</v>
      </c>
      <c r="I1119" s="89">
        <v>19.93</v>
      </c>
      <c r="J1119" s="112">
        <v>19.93</v>
      </c>
    </row>
    <row r="1120" spans="1:10">
      <c r="A1120" s="221"/>
      <c r="B1120" s="222"/>
      <c r="C1120" s="222"/>
      <c r="D1120" s="222"/>
      <c r="E1120" s="222"/>
      <c r="F1120" s="222" t="s">
        <v>1762</v>
      </c>
      <c r="G1120" s="222"/>
      <c r="H1120" s="222"/>
      <c r="I1120" s="222"/>
      <c r="J1120" s="125">
        <v>0</v>
      </c>
    </row>
    <row r="1121" spans="1:10">
      <c r="A1121" s="221"/>
      <c r="B1121" s="222"/>
      <c r="C1121" s="222"/>
      <c r="D1121" s="222"/>
      <c r="E1121" s="222"/>
      <c r="F1121" s="222" t="s">
        <v>1763</v>
      </c>
      <c r="G1121" s="222"/>
      <c r="H1121" s="222"/>
      <c r="I1121" s="222"/>
      <c r="J1121" s="125">
        <v>1</v>
      </c>
    </row>
    <row r="1122" spans="1:10">
      <c r="A1122" s="221"/>
      <c r="B1122" s="222"/>
      <c r="C1122" s="222"/>
      <c r="D1122" s="222"/>
      <c r="E1122" s="222"/>
      <c r="F1122" s="222" t="s">
        <v>1764</v>
      </c>
      <c r="G1122" s="222"/>
      <c r="H1122" s="222"/>
      <c r="I1122" s="222"/>
      <c r="J1122" s="125">
        <v>0</v>
      </c>
    </row>
    <row r="1123" spans="1:10" ht="15">
      <c r="A1123" s="279" t="s">
        <v>1784</v>
      </c>
      <c r="B1123" s="280" t="s">
        <v>1</v>
      </c>
      <c r="C1123" s="281" t="s">
        <v>2</v>
      </c>
      <c r="D1123" s="281" t="s">
        <v>1785</v>
      </c>
      <c r="E1123" s="280" t="s">
        <v>1766</v>
      </c>
      <c r="F1123" s="83" t="s">
        <v>1767</v>
      </c>
      <c r="G1123" s="83" t="s">
        <v>1768</v>
      </c>
      <c r="H1123" s="83"/>
      <c r="I1123" s="83"/>
      <c r="J1123" s="122" t="s">
        <v>1769</v>
      </c>
    </row>
    <row r="1124" spans="1:10" ht="25.5">
      <c r="A1124" s="113" t="s">
        <v>1725</v>
      </c>
      <c r="B1124" s="91" t="s">
        <v>2246</v>
      </c>
      <c r="C1124" s="90" t="s">
        <v>44</v>
      </c>
      <c r="D1124" s="90" t="s">
        <v>2247</v>
      </c>
      <c r="E1124" s="93">
        <v>0.8</v>
      </c>
      <c r="F1124" s="92" t="s">
        <v>2248</v>
      </c>
      <c r="G1124" s="277" t="s">
        <v>2249</v>
      </c>
      <c r="H1124" s="277"/>
      <c r="I1124" s="278"/>
      <c r="J1124" s="127" t="s">
        <v>2250</v>
      </c>
    </row>
    <row r="1125" spans="1:10">
      <c r="A1125" s="221"/>
      <c r="B1125" s="222"/>
      <c r="C1125" s="222"/>
      <c r="D1125" s="222"/>
      <c r="E1125" s="222"/>
      <c r="F1125" s="222" t="s">
        <v>1938</v>
      </c>
      <c r="G1125" s="222"/>
      <c r="H1125" s="222"/>
      <c r="I1125" s="222"/>
      <c r="J1125" s="125">
        <v>9.4160000000000004</v>
      </c>
    </row>
    <row r="1126" spans="1:10" ht="15">
      <c r="A1126" s="279" t="s">
        <v>1765</v>
      </c>
      <c r="B1126" s="280" t="s">
        <v>1</v>
      </c>
      <c r="C1126" s="281" t="s">
        <v>2</v>
      </c>
      <c r="D1126" s="281" t="s">
        <v>1727</v>
      </c>
      <c r="E1126" s="280" t="s">
        <v>1766</v>
      </c>
      <c r="F1126" s="83" t="s">
        <v>1767</v>
      </c>
      <c r="G1126" s="83" t="s">
        <v>1768</v>
      </c>
      <c r="H1126" s="83"/>
      <c r="I1126" s="83"/>
      <c r="J1126" s="122" t="s">
        <v>1769</v>
      </c>
    </row>
    <row r="1127" spans="1:10">
      <c r="A1127" s="123" t="s">
        <v>1723</v>
      </c>
      <c r="B1127" s="97" t="s">
        <v>2251</v>
      </c>
      <c r="C1127" s="96" t="s">
        <v>44</v>
      </c>
      <c r="D1127" s="96" t="s">
        <v>2252</v>
      </c>
      <c r="E1127" s="99">
        <v>0.2</v>
      </c>
      <c r="F1127" s="98" t="s">
        <v>1950</v>
      </c>
      <c r="G1127" s="282" t="s">
        <v>1959</v>
      </c>
      <c r="H1127" s="282"/>
      <c r="I1127" s="283"/>
      <c r="J1127" s="126" t="s">
        <v>2253</v>
      </c>
    </row>
    <row r="1128" spans="1:10">
      <c r="A1128" s="123" t="s">
        <v>1723</v>
      </c>
      <c r="B1128" s="97" t="s">
        <v>2254</v>
      </c>
      <c r="C1128" s="96" t="s">
        <v>44</v>
      </c>
      <c r="D1128" s="96" t="s">
        <v>2255</v>
      </c>
      <c r="E1128" s="99">
        <v>0.4</v>
      </c>
      <c r="F1128" s="98" t="s">
        <v>1950</v>
      </c>
      <c r="G1128" s="282" t="s">
        <v>1951</v>
      </c>
      <c r="H1128" s="282"/>
      <c r="I1128" s="283"/>
      <c r="J1128" s="126" t="s">
        <v>2256</v>
      </c>
    </row>
    <row r="1129" spans="1:10">
      <c r="A1129" s="221"/>
      <c r="B1129" s="222"/>
      <c r="C1129" s="222"/>
      <c r="D1129" s="222"/>
      <c r="E1129" s="222"/>
      <c r="F1129" s="222" t="s">
        <v>1774</v>
      </c>
      <c r="G1129" s="222"/>
      <c r="H1129" s="222"/>
      <c r="I1129" s="222"/>
      <c r="J1129" s="125">
        <v>10.51</v>
      </c>
    </row>
    <row r="1130" spans="1:10">
      <c r="A1130" s="115"/>
      <c r="B1130" s="116"/>
      <c r="C1130" s="116"/>
      <c r="D1130" s="116"/>
      <c r="E1130" s="116" t="s">
        <v>1728</v>
      </c>
      <c r="F1130" s="117">
        <v>0</v>
      </c>
      <c r="G1130" s="116" t="s">
        <v>1729</v>
      </c>
      <c r="H1130" s="117">
        <v>7.97</v>
      </c>
      <c r="I1130" s="116" t="s">
        <v>1730</v>
      </c>
      <c r="J1130" s="118">
        <v>7.97</v>
      </c>
    </row>
    <row r="1131" spans="1:10" ht="15" thickBot="1">
      <c r="A1131" s="115"/>
      <c r="B1131" s="116"/>
      <c r="C1131" s="116"/>
      <c r="D1131" s="116"/>
      <c r="E1131" s="116" t="s">
        <v>1731</v>
      </c>
      <c r="F1131" s="117">
        <v>5.22</v>
      </c>
      <c r="G1131" s="116"/>
      <c r="H1131" s="276" t="s">
        <v>1732</v>
      </c>
      <c r="I1131" s="276"/>
      <c r="J1131" s="118">
        <v>25.15</v>
      </c>
    </row>
    <row r="1132" spans="1:10" ht="15" thickTop="1">
      <c r="A1132" s="119"/>
      <c r="B1132" s="95"/>
      <c r="C1132" s="95"/>
      <c r="D1132" s="95"/>
      <c r="E1132" s="95"/>
      <c r="F1132" s="95"/>
      <c r="G1132" s="95"/>
      <c r="H1132" s="95"/>
      <c r="I1132" s="95"/>
      <c r="J1132" s="120"/>
    </row>
    <row r="1133" spans="1:10" ht="15">
      <c r="A1133" s="121" t="s">
        <v>230</v>
      </c>
      <c r="B1133" s="83" t="s">
        <v>1</v>
      </c>
      <c r="C1133" s="82" t="s">
        <v>2</v>
      </c>
      <c r="D1133" s="82" t="s">
        <v>3</v>
      </c>
      <c r="E1133" s="281" t="s">
        <v>1722</v>
      </c>
      <c r="F1133" s="281"/>
      <c r="G1133" s="84" t="s">
        <v>4</v>
      </c>
      <c r="H1133" s="83" t="s">
        <v>5</v>
      </c>
      <c r="I1133" s="83" t="s">
        <v>6</v>
      </c>
      <c r="J1133" s="122" t="s">
        <v>8</v>
      </c>
    </row>
    <row r="1134" spans="1:10">
      <c r="A1134" s="111" t="s">
        <v>1723</v>
      </c>
      <c r="B1134" s="86" t="s">
        <v>119</v>
      </c>
      <c r="C1134" s="85" t="s">
        <v>44</v>
      </c>
      <c r="D1134" s="85" t="s">
        <v>120</v>
      </c>
      <c r="E1134" s="284" t="s">
        <v>1761</v>
      </c>
      <c r="F1134" s="284"/>
      <c r="G1134" s="87" t="s">
        <v>121</v>
      </c>
      <c r="H1134" s="88">
        <v>1</v>
      </c>
      <c r="I1134" s="89">
        <v>8.17</v>
      </c>
      <c r="J1134" s="112">
        <v>8.17</v>
      </c>
    </row>
    <row r="1135" spans="1:10">
      <c r="A1135" s="221"/>
      <c r="B1135" s="222"/>
      <c r="C1135" s="222"/>
      <c r="D1135" s="222"/>
      <c r="E1135" s="222"/>
      <c r="F1135" s="222" t="s">
        <v>1762</v>
      </c>
      <c r="G1135" s="222"/>
      <c r="H1135" s="222"/>
      <c r="I1135" s="222"/>
      <c r="J1135" s="125">
        <v>0</v>
      </c>
    </row>
    <row r="1136" spans="1:10">
      <c r="A1136" s="221"/>
      <c r="B1136" s="222"/>
      <c r="C1136" s="222"/>
      <c r="D1136" s="222"/>
      <c r="E1136" s="222"/>
      <c r="F1136" s="222" t="s">
        <v>1763</v>
      </c>
      <c r="G1136" s="222"/>
      <c r="H1136" s="222"/>
      <c r="I1136" s="222"/>
      <c r="J1136" s="125">
        <v>1</v>
      </c>
    </row>
    <row r="1137" spans="1:10">
      <c r="A1137" s="221"/>
      <c r="B1137" s="222"/>
      <c r="C1137" s="222"/>
      <c r="D1137" s="222"/>
      <c r="E1137" s="222"/>
      <c r="F1137" s="222" t="s">
        <v>1764</v>
      </c>
      <c r="G1137" s="222"/>
      <c r="H1137" s="222"/>
      <c r="I1137" s="222"/>
      <c r="J1137" s="125">
        <v>0</v>
      </c>
    </row>
    <row r="1138" spans="1:10" ht="15">
      <c r="A1138" s="279" t="s">
        <v>1784</v>
      </c>
      <c r="B1138" s="280" t="s">
        <v>1</v>
      </c>
      <c r="C1138" s="281" t="s">
        <v>2</v>
      </c>
      <c r="D1138" s="281" t="s">
        <v>1785</v>
      </c>
      <c r="E1138" s="280" t="s">
        <v>1766</v>
      </c>
      <c r="F1138" s="83" t="s">
        <v>1767</v>
      </c>
      <c r="G1138" s="83" t="s">
        <v>1768</v>
      </c>
      <c r="H1138" s="83"/>
      <c r="I1138" s="83"/>
      <c r="J1138" s="122" t="s">
        <v>1769</v>
      </c>
    </row>
    <row r="1139" spans="1:10">
      <c r="A1139" s="113" t="s">
        <v>1725</v>
      </c>
      <c r="B1139" s="91" t="s">
        <v>2172</v>
      </c>
      <c r="C1139" s="90" t="s">
        <v>44</v>
      </c>
      <c r="D1139" s="90" t="s">
        <v>2173</v>
      </c>
      <c r="E1139" s="93">
        <v>0.154</v>
      </c>
      <c r="F1139" s="92" t="s">
        <v>121</v>
      </c>
      <c r="G1139" s="277" t="s">
        <v>2174</v>
      </c>
      <c r="H1139" s="277"/>
      <c r="I1139" s="278"/>
      <c r="J1139" s="127" t="s">
        <v>2175</v>
      </c>
    </row>
    <row r="1140" spans="1:10">
      <c r="A1140" s="113" t="s">
        <v>1725</v>
      </c>
      <c r="B1140" s="91" t="s">
        <v>2176</v>
      </c>
      <c r="C1140" s="90" t="s">
        <v>44</v>
      </c>
      <c r="D1140" s="90" t="s">
        <v>2177</v>
      </c>
      <c r="E1140" s="93">
        <v>1.0999999999999999E-2</v>
      </c>
      <c r="F1140" s="92" t="s">
        <v>121</v>
      </c>
      <c r="G1140" s="277" t="s">
        <v>2174</v>
      </c>
      <c r="H1140" s="277"/>
      <c r="I1140" s="278"/>
      <c r="J1140" s="127" t="s">
        <v>2178</v>
      </c>
    </row>
    <row r="1141" spans="1:10">
      <c r="A1141" s="113" t="s">
        <v>1725</v>
      </c>
      <c r="B1141" s="91" t="s">
        <v>2179</v>
      </c>
      <c r="C1141" s="90" t="s">
        <v>44</v>
      </c>
      <c r="D1141" s="90" t="s">
        <v>2180</v>
      </c>
      <c r="E1141" s="93">
        <v>0.253</v>
      </c>
      <c r="F1141" s="92" t="s">
        <v>121</v>
      </c>
      <c r="G1141" s="277" t="s">
        <v>2181</v>
      </c>
      <c r="H1141" s="277"/>
      <c r="I1141" s="278"/>
      <c r="J1141" s="127" t="s">
        <v>2182</v>
      </c>
    </row>
    <row r="1142" spans="1:10">
      <c r="A1142" s="113" t="s">
        <v>1725</v>
      </c>
      <c r="B1142" s="91" t="s">
        <v>2183</v>
      </c>
      <c r="C1142" s="90" t="s">
        <v>44</v>
      </c>
      <c r="D1142" s="90" t="s">
        <v>2184</v>
      </c>
      <c r="E1142" s="93">
        <v>0.16500000000000001</v>
      </c>
      <c r="F1142" s="92" t="s">
        <v>121</v>
      </c>
      <c r="G1142" s="277" t="s">
        <v>2185</v>
      </c>
      <c r="H1142" s="277"/>
      <c r="I1142" s="278"/>
      <c r="J1142" s="127" t="s">
        <v>2186</v>
      </c>
    </row>
    <row r="1143" spans="1:10" ht="25.5">
      <c r="A1143" s="113" t="s">
        <v>1725</v>
      </c>
      <c r="B1143" s="91" t="s">
        <v>1891</v>
      </c>
      <c r="C1143" s="90" t="s">
        <v>44</v>
      </c>
      <c r="D1143" s="90" t="s">
        <v>1892</v>
      </c>
      <c r="E1143" s="93">
        <v>0.03</v>
      </c>
      <c r="F1143" s="92" t="s">
        <v>121</v>
      </c>
      <c r="G1143" s="277" t="s">
        <v>1893</v>
      </c>
      <c r="H1143" s="277"/>
      <c r="I1143" s="278"/>
      <c r="J1143" s="127" t="s">
        <v>2187</v>
      </c>
    </row>
    <row r="1144" spans="1:10" ht="25.5">
      <c r="A1144" s="113" t="s">
        <v>1725</v>
      </c>
      <c r="B1144" s="91" t="s">
        <v>2188</v>
      </c>
      <c r="C1144" s="90" t="s">
        <v>44</v>
      </c>
      <c r="D1144" s="90" t="s">
        <v>2189</v>
      </c>
      <c r="E1144" s="93">
        <v>0.154</v>
      </c>
      <c r="F1144" s="92" t="s">
        <v>121</v>
      </c>
      <c r="G1144" s="277" t="s">
        <v>2190</v>
      </c>
      <c r="H1144" s="277"/>
      <c r="I1144" s="278"/>
      <c r="J1144" s="127" t="s">
        <v>2191</v>
      </c>
    </row>
    <row r="1145" spans="1:10">
      <c r="A1145" s="113" t="s">
        <v>1725</v>
      </c>
      <c r="B1145" s="91" t="s">
        <v>2192</v>
      </c>
      <c r="C1145" s="90" t="s">
        <v>44</v>
      </c>
      <c r="D1145" s="90" t="s">
        <v>2193</v>
      </c>
      <c r="E1145" s="93">
        <v>0.20899999999999999</v>
      </c>
      <c r="F1145" s="92" t="s">
        <v>121</v>
      </c>
      <c r="G1145" s="277" t="s">
        <v>2185</v>
      </c>
      <c r="H1145" s="277"/>
      <c r="I1145" s="278"/>
      <c r="J1145" s="127" t="s">
        <v>2194</v>
      </c>
    </row>
    <row r="1146" spans="1:10">
      <c r="A1146" s="113" t="s">
        <v>1725</v>
      </c>
      <c r="B1146" s="91" t="s">
        <v>2195</v>
      </c>
      <c r="C1146" s="90" t="s">
        <v>44</v>
      </c>
      <c r="D1146" s="90" t="s">
        <v>2196</v>
      </c>
      <c r="E1146" s="93">
        <v>2.1999999999999999E-2</v>
      </c>
      <c r="F1146" s="92" t="s">
        <v>121</v>
      </c>
      <c r="G1146" s="277" t="s">
        <v>2197</v>
      </c>
      <c r="H1146" s="277"/>
      <c r="I1146" s="278"/>
      <c r="J1146" s="127" t="s">
        <v>2198</v>
      </c>
    </row>
    <row r="1147" spans="1:10" ht="25.5">
      <c r="A1147" s="113" t="s">
        <v>1725</v>
      </c>
      <c r="B1147" s="91" t="s">
        <v>2199</v>
      </c>
      <c r="C1147" s="90" t="s">
        <v>44</v>
      </c>
      <c r="D1147" s="90" t="s">
        <v>2200</v>
      </c>
      <c r="E1147" s="93">
        <v>0.04</v>
      </c>
      <c r="F1147" s="92" t="s">
        <v>46</v>
      </c>
      <c r="G1147" s="277" t="s">
        <v>2201</v>
      </c>
      <c r="H1147" s="277"/>
      <c r="I1147" s="278"/>
      <c r="J1147" s="127" t="s">
        <v>2202</v>
      </c>
    </row>
    <row r="1148" spans="1:10">
      <c r="A1148" s="113" t="s">
        <v>1725</v>
      </c>
      <c r="B1148" s="91" t="s">
        <v>2203</v>
      </c>
      <c r="C1148" s="90" t="s">
        <v>44</v>
      </c>
      <c r="D1148" s="90" t="s">
        <v>2204</v>
      </c>
      <c r="E1148" s="93">
        <v>0.13200000000000001</v>
      </c>
      <c r="F1148" s="92" t="s">
        <v>121</v>
      </c>
      <c r="G1148" s="277" t="s">
        <v>2190</v>
      </c>
      <c r="H1148" s="277"/>
      <c r="I1148" s="278"/>
      <c r="J1148" s="127" t="s">
        <v>2205</v>
      </c>
    </row>
    <row r="1149" spans="1:10" ht="38.25">
      <c r="A1149" s="113" t="s">
        <v>1725</v>
      </c>
      <c r="B1149" s="91" t="s">
        <v>2206</v>
      </c>
      <c r="C1149" s="90" t="s">
        <v>44</v>
      </c>
      <c r="D1149" s="90" t="s">
        <v>2207</v>
      </c>
      <c r="E1149" s="93">
        <v>0.224</v>
      </c>
      <c r="F1149" s="92" t="s">
        <v>46</v>
      </c>
      <c r="G1149" s="277" t="s">
        <v>2208</v>
      </c>
      <c r="H1149" s="277"/>
      <c r="I1149" s="278"/>
      <c r="J1149" s="127" t="s">
        <v>2209</v>
      </c>
    </row>
    <row r="1150" spans="1:10">
      <c r="A1150" s="221"/>
      <c r="B1150" s="222"/>
      <c r="C1150" s="222"/>
      <c r="D1150" s="222"/>
      <c r="E1150" s="222"/>
      <c r="F1150" s="222" t="s">
        <v>1938</v>
      </c>
      <c r="G1150" s="222"/>
      <c r="H1150" s="222"/>
      <c r="I1150" s="222"/>
      <c r="J1150" s="125">
        <v>5.7127999999999997</v>
      </c>
    </row>
    <row r="1151" spans="1:10" ht="15">
      <c r="A1151" s="279" t="s">
        <v>1765</v>
      </c>
      <c r="B1151" s="280" t="s">
        <v>1</v>
      </c>
      <c r="C1151" s="281" t="s">
        <v>2</v>
      </c>
      <c r="D1151" s="281" t="s">
        <v>1727</v>
      </c>
      <c r="E1151" s="280" t="s">
        <v>1766</v>
      </c>
      <c r="F1151" s="83" t="s">
        <v>1767</v>
      </c>
      <c r="G1151" s="83" t="s">
        <v>1768</v>
      </c>
      <c r="H1151" s="83"/>
      <c r="I1151" s="83"/>
      <c r="J1151" s="122" t="s">
        <v>1769</v>
      </c>
    </row>
    <row r="1152" spans="1:10">
      <c r="A1152" s="123" t="s">
        <v>1723</v>
      </c>
      <c r="B1152" s="97" t="s">
        <v>2210</v>
      </c>
      <c r="C1152" s="96" t="s">
        <v>44</v>
      </c>
      <c r="D1152" s="96" t="s">
        <v>2211</v>
      </c>
      <c r="E1152" s="99">
        <v>4.58333E-2</v>
      </c>
      <c r="F1152" s="98" t="s">
        <v>1950</v>
      </c>
      <c r="G1152" s="282" t="s">
        <v>2212</v>
      </c>
      <c r="H1152" s="282"/>
      <c r="I1152" s="283"/>
      <c r="J1152" s="126" t="s">
        <v>2213</v>
      </c>
    </row>
    <row r="1153" spans="1:10">
      <c r="A1153" s="123" t="s">
        <v>1723</v>
      </c>
      <c r="B1153" s="97" t="s">
        <v>2214</v>
      </c>
      <c r="C1153" s="96" t="s">
        <v>44</v>
      </c>
      <c r="D1153" s="96" t="s">
        <v>2215</v>
      </c>
      <c r="E1153" s="99">
        <v>9.1666700000000004E-2</v>
      </c>
      <c r="F1153" s="98" t="s">
        <v>1950</v>
      </c>
      <c r="G1153" s="282" t="s">
        <v>2216</v>
      </c>
      <c r="H1153" s="282"/>
      <c r="I1153" s="283"/>
      <c r="J1153" s="126" t="s">
        <v>2217</v>
      </c>
    </row>
    <row r="1154" spans="1:10">
      <c r="A1154" s="221"/>
      <c r="B1154" s="222"/>
      <c r="C1154" s="222"/>
      <c r="D1154" s="222"/>
      <c r="E1154" s="222"/>
      <c r="F1154" s="222" t="s">
        <v>1774</v>
      </c>
      <c r="G1154" s="222"/>
      <c r="H1154" s="222"/>
      <c r="I1154" s="222"/>
      <c r="J1154" s="125">
        <v>2.4607999999999999</v>
      </c>
    </row>
    <row r="1155" spans="1:10">
      <c r="A1155" s="115"/>
      <c r="B1155" s="116"/>
      <c r="C1155" s="116"/>
      <c r="D1155" s="116"/>
      <c r="E1155" s="116" t="s">
        <v>1728</v>
      </c>
      <c r="F1155" s="117">
        <v>0</v>
      </c>
      <c r="G1155" s="116" t="s">
        <v>1729</v>
      </c>
      <c r="H1155" s="117">
        <v>1.88</v>
      </c>
      <c r="I1155" s="116" t="s">
        <v>1730</v>
      </c>
      <c r="J1155" s="118">
        <v>1.8753305311699999</v>
      </c>
    </row>
    <row r="1156" spans="1:10" ht="15" thickBot="1">
      <c r="A1156" s="115"/>
      <c r="B1156" s="116"/>
      <c r="C1156" s="116"/>
      <c r="D1156" s="116"/>
      <c r="E1156" s="116" t="s">
        <v>1731</v>
      </c>
      <c r="F1156" s="117">
        <v>2.14</v>
      </c>
      <c r="G1156" s="116"/>
      <c r="H1156" s="276" t="s">
        <v>1732</v>
      </c>
      <c r="I1156" s="276"/>
      <c r="J1156" s="118">
        <v>10.31</v>
      </c>
    </row>
    <row r="1157" spans="1:10" ht="15" thickTop="1">
      <c r="A1157" s="119"/>
      <c r="B1157" s="95"/>
      <c r="C1157" s="95"/>
      <c r="D1157" s="95"/>
      <c r="E1157" s="95"/>
      <c r="F1157" s="95"/>
      <c r="G1157" s="95"/>
      <c r="H1157" s="95"/>
      <c r="I1157" s="95"/>
      <c r="J1157" s="120"/>
    </row>
    <row r="1158" spans="1:10" ht="15">
      <c r="A1158" s="121" t="s">
        <v>231</v>
      </c>
      <c r="B1158" s="83" t="s">
        <v>1</v>
      </c>
      <c r="C1158" s="82" t="s">
        <v>2</v>
      </c>
      <c r="D1158" s="82" t="s">
        <v>3</v>
      </c>
      <c r="E1158" s="281" t="s">
        <v>1722</v>
      </c>
      <c r="F1158" s="281"/>
      <c r="G1158" s="84" t="s">
        <v>4</v>
      </c>
      <c r="H1158" s="83" t="s">
        <v>5</v>
      </c>
      <c r="I1158" s="83" t="s">
        <v>6</v>
      </c>
      <c r="J1158" s="122" t="s">
        <v>8</v>
      </c>
    </row>
    <row r="1159" spans="1:10" ht="38.25">
      <c r="A1159" s="111" t="s">
        <v>1723</v>
      </c>
      <c r="B1159" s="86" t="s">
        <v>123</v>
      </c>
      <c r="C1159" s="85" t="s">
        <v>44</v>
      </c>
      <c r="D1159" s="85" t="s">
        <v>124</v>
      </c>
      <c r="E1159" s="284" t="s">
        <v>1761</v>
      </c>
      <c r="F1159" s="284"/>
      <c r="G1159" s="87" t="s">
        <v>93</v>
      </c>
      <c r="H1159" s="88">
        <v>1</v>
      </c>
      <c r="I1159" s="89">
        <v>487.83</v>
      </c>
      <c r="J1159" s="112">
        <v>487.83</v>
      </c>
    </row>
    <row r="1160" spans="1:10">
      <c r="A1160" s="221"/>
      <c r="B1160" s="222"/>
      <c r="C1160" s="222"/>
      <c r="D1160" s="222"/>
      <c r="E1160" s="222"/>
      <c r="F1160" s="222" t="s">
        <v>1762</v>
      </c>
      <c r="G1160" s="222"/>
      <c r="H1160" s="222"/>
      <c r="I1160" s="222"/>
      <c r="J1160" s="125">
        <v>0</v>
      </c>
    </row>
    <row r="1161" spans="1:10">
      <c r="A1161" s="221"/>
      <c r="B1161" s="222"/>
      <c r="C1161" s="222"/>
      <c r="D1161" s="222"/>
      <c r="E1161" s="222"/>
      <c r="F1161" s="222" t="s">
        <v>1763</v>
      </c>
      <c r="G1161" s="222"/>
      <c r="H1161" s="222"/>
      <c r="I1161" s="222"/>
      <c r="J1161" s="125">
        <v>1</v>
      </c>
    </row>
    <row r="1162" spans="1:10">
      <c r="A1162" s="221"/>
      <c r="B1162" s="222"/>
      <c r="C1162" s="222"/>
      <c r="D1162" s="222"/>
      <c r="E1162" s="222"/>
      <c r="F1162" s="222" t="s">
        <v>1764</v>
      </c>
      <c r="G1162" s="222"/>
      <c r="H1162" s="222"/>
      <c r="I1162" s="222"/>
      <c r="J1162" s="125">
        <v>0</v>
      </c>
    </row>
    <row r="1163" spans="1:10" ht="15">
      <c r="A1163" s="279" t="s">
        <v>1784</v>
      </c>
      <c r="B1163" s="280" t="s">
        <v>1</v>
      </c>
      <c r="C1163" s="281" t="s">
        <v>2</v>
      </c>
      <c r="D1163" s="281" t="s">
        <v>1785</v>
      </c>
      <c r="E1163" s="280" t="s">
        <v>1766</v>
      </c>
      <c r="F1163" s="83" t="s">
        <v>1767</v>
      </c>
      <c r="G1163" s="83" t="s">
        <v>1768</v>
      </c>
      <c r="H1163" s="83"/>
      <c r="I1163" s="83"/>
      <c r="J1163" s="122" t="s">
        <v>1769</v>
      </c>
    </row>
    <row r="1164" spans="1:10">
      <c r="A1164" s="113" t="s">
        <v>1725</v>
      </c>
      <c r="B1164" s="91" t="s">
        <v>2218</v>
      </c>
      <c r="C1164" s="90" t="s">
        <v>44</v>
      </c>
      <c r="D1164" s="90" t="s">
        <v>2219</v>
      </c>
      <c r="E1164" s="93">
        <v>1</v>
      </c>
      <c r="F1164" s="92" t="s">
        <v>93</v>
      </c>
      <c r="G1164" s="277" t="s">
        <v>2220</v>
      </c>
      <c r="H1164" s="277"/>
      <c r="I1164" s="278"/>
      <c r="J1164" s="127" t="s">
        <v>2220</v>
      </c>
    </row>
    <row r="1165" spans="1:10" ht="25.5">
      <c r="A1165" s="113" t="s">
        <v>1725</v>
      </c>
      <c r="B1165" s="91" t="s">
        <v>2221</v>
      </c>
      <c r="C1165" s="90" t="s">
        <v>44</v>
      </c>
      <c r="D1165" s="90" t="s">
        <v>2222</v>
      </c>
      <c r="E1165" s="93">
        <v>1.05</v>
      </c>
      <c r="F1165" s="92" t="s">
        <v>93</v>
      </c>
      <c r="G1165" s="277" t="s">
        <v>2223</v>
      </c>
      <c r="H1165" s="277"/>
      <c r="I1165" s="278"/>
      <c r="J1165" s="127" t="s">
        <v>2224</v>
      </c>
    </row>
    <row r="1166" spans="1:10">
      <c r="A1166" s="221"/>
      <c r="B1166" s="222"/>
      <c r="C1166" s="222"/>
      <c r="D1166" s="222"/>
      <c r="E1166" s="222"/>
      <c r="F1166" s="222" t="s">
        <v>1938</v>
      </c>
      <c r="G1166" s="222"/>
      <c r="H1166" s="222"/>
      <c r="I1166" s="222"/>
      <c r="J1166" s="125">
        <v>467.97300000000001</v>
      </c>
    </row>
    <row r="1167" spans="1:10" ht="15">
      <c r="A1167" s="279" t="s">
        <v>1765</v>
      </c>
      <c r="B1167" s="280" t="s">
        <v>1</v>
      </c>
      <c r="C1167" s="281" t="s">
        <v>2</v>
      </c>
      <c r="D1167" s="281" t="s">
        <v>1727</v>
      </c>
      <c r="E1167" s="280" t="s">
        <v>1766</v>
      </c>
      <c r="F1167" s="83" t="s">
        <v>1767</v>
      </c>
      <c r="G1167" s="83" t="s">
        <v>1768</v>
      </c>
      <c r="H1167" s="83"/>
      <c r="I1167" s="83"/>
      <c r="J1167" s="122" t="s">
        <v>1769</v>
      </c>
    </row>
    <row r="1168" spans="1:10" ht="25.5">
      <c r="A1168" s="123" t="s">
        <v>1723</v>
      </c>
      <c r="B1168" s="97" t="s">
        <v>2225</v>
      </c>
      <c r="C1168" s="96" t="s">
        <v>44</v>
      </c>
      <c r="D1168" s="96" t="s">
        <v>2226</v>
      </c>
      <c r="E1168" s="99">
        <v>1</v>
      </c>
      <c r="F1168" s="98" t="s">
        <v>93</v>
      </c>
      <c r="G1168" s="282" t="s">
        <v>2227</v>
      </c>
      <c r="H1168" s="282"/>
      <c r="I1168" s="283"/>
      <c r="J1168" s="126" t="s">
        <v>2227</v>
      </c>
    </row>
    <row r="1169" spans="1:10">
      <c r="A1169" s="221"/>
      <c r="B1169" s="222"/>
      <c r="C1169" s="222"/>
      <c r="D1169" s="222"/>
      <c r="E1169" s="222"/>
      <c r="F1169" s="222" t="s">
        <v>1774</v>
      </c>
      <c r="G1169" s="222"/>
      <c r="H1169" s="222"/>
      <c r="I1169" s="222"/>
      <c r="J1169" s="125">
        <v>19.86</v>
      </c>
    </row>
    <row r="1170" spans="1:10">
      <c r="A1170" s="115"/>
      <c r="B1170" s="116"/>
      <c r="C1170" s="116"/>
      <c r="D1170" s="116"/>
      <c r="E1170" s="116" t="s">
        <v>1728</v>
      </c>
      <c r="F1170" s="117">
        <v>0</v>
      </c>
      <c r="G1170" s="116" t="s">
        <v>1729</v>
      </c>
      <c r="H1170" s="117">
        <v>14.75</v>
      </c>
      <c r="I1170" s="116" t="s">
        <v>1730</v>
      </c>
      <c r="J1170" s="118">
        <v>14.753342324349999</v>
      </c>
    </row>
    <row r="1171" spans="1:10" ht="15" thickBot="1">
      <c r="A1171" s="115"/>
      <c r="B1171" s="116"/>
      <c r="C1171" s="116"/>
      <c r="D1171" s="116"/>
      <c r="E1171" s="116" t="s">
        <v>1731</v>
      </c>
      <c r="F1171" s="117">
        <v>128</v>
      </c>
      <c r="G1171" s="116"/>
      <c r="H1171" s="276" t="s">
        <v>1732</v>
      </c>
      <c r="I1171" s="276"/>
      <c r="J1171" s="118">
        <v>615.83000000000004</v>
      </c>
    </row>
    <row r="1172" spans="1:10" ht="15" thickTop="1">
      <c r="A1172" s="119"/>
      <c r="B1172" s="95"/>
      <c r="C1172" s="95"/>
      <c r="D1172" s="95"/>
      <c r="E1172" s="95"/>
      <c r="F1172" s="95"/>
      <c r="G1172" s="95"/>
      <c r="H1172" s="95"/>
      <c r="I1172" s="95"/>
      <c r="J1172" s="120"/>
    </row>
    <row r="1173" spans="1:10" ht="15">
      <c r="A1173" s="121" t="s">
        <v>232</v>
      </c>
      <c r="B1173" s="83" t="s">
        <v>1</v>
      </c>
      <c r="C1173" s="82" t="s">
        <v>2</v>
      </c>
      <c r="D1173" s="82" t="s">
        <v>3</v>
      </c>
      <c r="E1173" s="281" t="s">
        <v>1722</v>
      </c>
      <c r="F1173" s="281"/>
      <c r="G1173" s="84" t="s">
        <v>4</v>
      </c>
      <c r="H1173" s="83" t="s">
        <v>5</v>
      </c>
      <c r="I1173" s="83" t="s">
        <v>6</v>
      </c>
      <c r="J1173" s="122" t="s">
        <v>8</v>
      </c>
    </row>
    <row r="1174" spans="1:10" ht="25.5">
      <c r="A1174" s="111" t="s">
        <v>1723</v>
      </c>
      <c r="B1174" s="86" t="s">
        <v>148</v>
      </c>
      <c r="C1174" s="85" t="s">
        <v>44</v>
      </c>
      <c r="D1174" s="85" t="s">
        <v>149</v>
      </c>
      <c r="E1174" s="284" t="s">
        <v>1761</v>
      </c>
      <c r="F1174" s="284"/>
      <c r="G1174" s="87" t="s">
        <v>93</v>
      </c>
      <c r="H1174" s="88">
        <v>1</v>
      </c>
      <c r="I1174" s="89">
        <v>30.95</v>
      </c>
      <c r="J1174" s="112">
        <v>30.95</v>
      </c>
    </row>
    <row r="1175" spans="1:10" ht="15">
      <c r="A1175" s="279" t="s">
        <v>1775</v>
      </c>
      <c r="B1175" s="280" t="s">
        <v>1</v>
      </c>
      <c r="C1175" s="281" t="s">
        <v>2</v>
      </c>
      <c r="D1175" s="281" t="s">
        <v>1776</v>
      </c>
      <c r="E1175" s="280" t="s">
        <v>1766</v>
      </c>
      <c r="F1175" s="285" t="s">
        <v>1777</v>
      </c>
      <c r="G1175" s="280"/>
      <c r="H1175" s="285" t="s">
        <v>1769</v>
      </c>
      <c r="I1175" s="280"/>
      <c r="J1175" s="286" t="s">
        <v>1778</v>
      </c>
    </row>
    <row r="1176" spans="1:10" ht="15">
      <c r="A1176" s="287"/>
      <c r="B1176" s="280"/>
      <c r="C1176" s="280"/>
      <c r="D1176" s="280"/>
      <c r="E1176" s="280"/>
      <c r="F1176" s="83" t="s">
        <v>1779</v>
      </c>
      <c r="G1176" s="83" t="s">
        <v>1780</v>
      </c>
      <c r="H1176" s="83" t="s">
        <v>1779</v>
      </c>
      <c r="I1176" s="83" t="s">
        <v>1780</v>
      </c>
      <c r="J1176" s="286"/>
    </row>
    <row r="1177" spans="1:10" ht="63.75">
      <c r="A1177" s="113" t="s">
        <v>1725</v>
      </c>
      <c r="B1177" s="91" t="s">
        <v>2229</v>
      </c>
      <c r="C1177" s="90" t="s">
        <v>44</v>
      </c>
      <c r="D1177" s="90" t="s">
        <v>2230</v>
      </c>
      <c r="E1177" s="93">
        <v>1</v>
      </c>
      <c r="F1177" s="94">
        <v>1</v>
      </c>
      <c r="G1177" s="94">
        <v>0</v>
      </c>
      <c r="H1177" s="102">
        <v>6.13</v>
      </c>
      <c r="I1177" s="102">
        <v>0.2</v>
      </c>
      <c r="J1177" s="127">
        <v>6.13</v>
      </c>
    </row>
    <row r="1178" spans="1:10">
      <c r="A1178" s="221"/>
      <c r="B1178" s="222"/>
      <c r="C1178" s="222"/>
      <c r="D1178" s="222"/>
      <c r="E1178" s="222"/>
      <c r="F1178" s="222" t="s">
        <v>1783</v>
      </c>
      <c r="G1178" s="222"/>
      <c r="H1178" s="222"/>
      <c r="I1178" s="222"/>
      <c r="J1178" s="125">
        <v>6.13</v>
      </c>
    </row>
    <row r="1179" spans="1:10">
      <c r="A1179" s="221"/>
      <c r="B1179" s="222"/>
      <c r="C1179" s="222"/>
      <c r="D1179" s="222"/>
      <c r="E1179" s="222"/>
      <c r="F1179" s="222" t="s">
        <v>1762</v>
      </c>
      <c r="G1179" s="222"/>
      <c r="H1179" s="222"/>
      <c r="I1179" s="222"/>
      <c r="J1179" s="125">
        <v>6.13</v>
      </c>
    </row>
    <row r="1180" spans="1:10">
      <c r="A1180" s="221"/>
      <c r="B1180" s="222"/>
      <c r="C1180" s="222"/>
      <c r="D1180" s="222"/>
      <c r="E1180" s="222"/>
      <c r="F1180" s="222" t="s">
        <v>1763</v>
      </c>
      <c r="G1180" s="222"/>
      <c r="H1180" s="222"/>
      <c r="I1180" s="222"/>
      <c r="J1180" s="125">
        <v>0.65449999999999997</v>
      </c>
    </row>
    <row r="1181" spans="1:10">
      <c r="A1181" s="221"/>
      <c r="B1181" s="222"/>
      <c r="C1181" s="222"/>
      <c r="D1181" s="222"/>
      <c r="E1181" s="222"/>
      <c r="F1181" s="222" t="s">
        <v>1764</v>
      </c>
      <c r="G1181" s="222"/>
      <c r="H1181" s="222"/>
      <c r="I1181" s="222"/>
      <c r="J1181" s="125">
        <v>9.3658999999999999</v>
      </c>
    </row>
    <row r="1182" spans="1:10" ht="15">
      <c r="A1182" s="279" t="s">
        <v>1765</v>
      </c>
      <c r="B1182" s="280" t="s">
        <v>1</v>
      </c>
      <c r="C1182" s="281" t="s">
        <v>2</v>
      </c>
      <c r="D1182" s="281" t="s">
        <v>1727</v>
      </c>
      <c r="E1182" s="280" t="s">
        <v>1766</v>
      </c>
      <c r="F1182" s="83" t="s">
        <v>1767</v>
      </c>
      <c r="G1182" s="83" t="s">
        <v>1768</v>
      </c>
      <c r="H1182" s="83"/>
      <c r="I1182" s="83"/>
      <c r="J1182" s="122" t="s">
        <v>1769</v>
      </c>
    </row>
    <row r="1183" spans="1:10">
      <c r="A1183" s="123" t="s">
        <v>1723</v>
      </c>
      <c r="B1183" s="97" t="s">
        <v>1957</v>
      </c>
      <c r="C1183" s="96" t="s">
        <v>44</v>
      </c>
      <c r="D1183" s="96" t="s">
        <v>1958</v>
      </c>
      <c r="E1183" s="99">
        <v>1.5276505</v>
      </c>
      <c r="F1183" s="98" t="s">
        <v>1950</v>
      </c>
      <c r="G1183" s="282" t="s">
        <v>1959</v>
      </c>
      <c r="H1183" s="282"/>
      <c r="I1183" s="283"/>
      <c r="J1183" s="126" t="s">
        <v>2257</v>
      </c>
    </row>
    <row r="1184" spans="1:10">
      <c r="A1184" s="221"/>
      <c r="B1184" s="222"/>
      <c r="C1184" s="222"/>
      <c r="D1184" s="222"/>
      <c r="E1184" s="222"/>
      <c r="F1184" s="222" t="s">
        <v>1774</v>
      </c>
      <c r="G1184" s="222"/>
      <c r="H1184" s="222"/>
      <c r="I1184" s="222"/>
      <c r="J1184" s="125">
        <v>21.585699999999999</v>
      </c>
    </row>
    <row r="1185" spans="1:10">
      <c r="A1185" s="115"/>
      <c r="B1185" s="116"/>
      <c r="C1185" s="116"/>
      <c r="D1185" s="116"/>
      <c r="E1185" s="116" t="s">
        <v>1728</v>
      </c>
      <c r="F1185" s="117">
        <v>0</v>
      </c>
      <c r="G1185" s="116" t="s">
        <v>1729</v>
      </c>
      <c r="H1185" s="117">
        <v>15.21</v>
      </c>
      <c r="I1185" s="116" t="s">
        <v>1730</v>
      </c>
      <c r="J1185" s="118">
        <v>15.211427088700001</v>
      </c>
    </row>
    <row r="1186" spans="1:10" ht="15" thickBot="1">
      <c r="A1186" s="115"/>
      <c r="B1186" s="116"/>
      <c r="C1186" s="116"/>
      <c r="D1186" s="116"/>
      <c r="E1186" s="116" t="s">
        <v>1731</v>
      </c>
      <c r="F1186" s="117">
        <v>8.1199999999999992</v>
      </c>
      <c r="G1186" s="116"/>
      <c r="H1186" s="276" t="s">
        <v>1732</v>
      </c>
      <c r="I1186" s="276"/>
      <c r="J1186" s="118">
        <v>39.07</v>
      </c>
    </row>
    <row r="1187" spans="1:10" ht="15" thickTop="1">
      <c r="A1187" s="119"/>
      <c r="B1187" s="95"/>
      <c r="C1187" s="95"/>
      <c r="D1187" s="95"/>
      <c r="E1187" s="95"/>
      <c r="F1187" s="95"/>
      <c r="G1187" s="95"/>
      <c r="H1187" s="95"/>
      <c r="I1187" s="95"/>
      <c r="J1187" s="120"/>
    </row>
    <row r="1188" spans="1:10" ht="15">
      <c r="A1188" s="121" t="s">
        <v>233</v>
      </c>
      <c r="B1188" s="83" t="s">
        <v>1</v>
      </c>
      <c r="C1188" s="82" t="s">
        <v>2</v>
      </c>
      <c r="D1188" s="82" t="s">
        <v>3</v>
      </c>
      <c r="E1188" s="281" t="s">
        <v>1722</v>
      </c>
      <c r="F1188" s="281"/>
      <c r="G1188" s="84" t="s">
        <v>4</v>
      </c>
      <c r="H1188" s="83" t="s">
        <v>5</v>
      </c>
      <c r="I1188" s="83" t="s">
        <v>6</v>
      </c>
      <c r="J1188" s="122" t="s">
        <v>8</v>
      </c>
    </row>
    <row r="1189" spans="1:10" ht="25.5">
      <c r="A1189" s="111" t="s">
        <v>1723</v>
      </c>
      <c r="B1189" s="86" t="s">
        <v>100</v>
      </c>
      <c r="C1189" s="85" t="s">
        <v>44</v>
      </c>
      <c r="D1189" s="85" t="s">
        <v>101</v>
      </c>
      <c r="E1189" s="284" t="s">
        <v>1761</v>
      </c>
      <c r="F1189" s="284"/>
      <c r="G1189" s="87" t="s">
        <v>93</v>
      </c>
      <c r="H1189" s="88">
        <v>1</v>
      </c>
      <c r="I1189" s="89">
        <v>2.1800000000000002</v>
      </c>
      <c r="J1189" s="112">
        <v>2.1800000000000002</v>
      </c>
    </row>
    <row r="1190" spans="1:10" ht="15">
      <c r="A1190" s="279" t="s">
        <v>1775</v>
      </c>
      <c r="B1190" s="280" t="s">
        <v>1</v>
      </c>
      <c r="C1190" s="281" t="s">
        <v>2</v>
      </c>
      <c r="D1190" s="281" t="s">
        <v>1776</v>
      </c>
      <c r="E1190" s="280" t="s">
        <v>1766</v>
      </c>
      <c r="F1190" s="285" t="s">
        <v>1777</v>
      </c>
      <c r="G1190" s="280"/>
      <c r="H1190" s="285" t="s">
        <v>1769</v>
      </c>
      <c r="I1190" s="280"/>
      <c r="J1190" s="286" t="s">
        <v>1778</v>
      </c>
    </row>
    <row r="1191" spans="1:10" ht="15">
      <c r="A1191" s="287"/>
      <c r="B1191" s="280"/>
      <c r="C1191" s="280"/>
      <c r="D1191" s="280"/>
      <c r="E1191" s="280"/>
      <c r="F1191" s="83" t="s">
        <v>1779</v>
      </c>
      <c r="G1191" s="83" t="s">
        <v>1780</v>
      </c>
      <c r="H1191" s="83" t="s">
        <v>1779</v>
      </c>
      <c r="I1191" s="83" t="s">
        <v>1780</v>
      </c>
      <c r="J1191" s="286"/>
    </row>
    <row r="1192" spans="1:10" ht="51">
      <c r="A1192" s="113" t="s">
        <v>1725</v>
      </c>
      <c r="B1192" s="91" t="s">
        <v>2150</v>
      </c>
      <c r="C1192" s="90" t="s">
        <v>44</v>
      </c>
      <c r="D1192" s="90" t="s">
        <v>2151</v>
      </c>
      <c r="E1192" s="93">
        <v>1</v>
      </c>
      <c r="F1192" s="94">
        <v>1</v>
      </c>
      <c r="G1192" s="94">
        <v>0</v>
      </c>
      <c r="H1192" s="102">
        <v>152.03</v>
      </c>
      <c r="I1192" s="102">
        <v>52.71</v>
      </c>
      <c r="J1192" s="127">
        <v>152.03</v>
      </c>
    </row>
    <row r="1193" spans="1:10">
      <c r="A1193" s="221"/>
      <c r="B1193" s="222"/>
      <c r="C1193" s="222"/>
      <c r="D1193" s="222"/>
      <c r="E1193" s="222"/>
      <c r="F1193" s="222" t="s">
        <v>1783</v>
      </c>
      <c r="G1193" s="222"/>
      <c r="H1193" s="222"/>
      <c r="I1193" s="222"/>
      <c r="J1193" s="125">
        <v>152.03</v>
      </c>
    </row>
    <row r="1194" spans="1:10">
      <c r="A1194" s="221"/>
      <c r="B1194" s="222"/>
      <c r="C1194" s="222"/>
      <c r="D1194" s="222"/>
      <c r="E1194" s="222"/>
      <c r="F1194" s="222" t="s">
        <v>1762</v>
      </c>
      <c r="G1194" s="222"/>
      <c r="H1194" s="222"/>
      <c r="I1194" s="222"/>
      <c r="J1194" s="125">
        <v>152.03</v>
      </c>
    </row>
    <row r="1195" spans="1:10">
      <c r="A1195" s="221"/>
      <c r="B1195" s="222"/>
      <c r="C1195" s="222"/>
      <c r="D1195" s="222"/>
      <c r="E1195" s="222"/>
      <c r="F1195" s="222" t="s">
        <v>1763</v>
      </c>
      <c r="G1195" s="222"/>
      <c r="H1195" s="222"/>
      <c r="I1195" s="222"/>
      <c r="J1195" s="125">
        <v>82.79</v>
      </c>
    </row>
    <row r="1196" spans="1:10">
      <c r="A1196" s="221"/>
      <c r="B1196" s="222"/>
      <c r="C1196" s="222"/>
      <c r="D1196" s="222"/>
      <c r="E1196" s="222"/>
      <c r="F1196" s="222" t="s">
        <v>1764</v>
      </c>
      <c r="G1196" s="222"/>
      <c r="H1196" s="222"/>
      <c r="I1196" s="222"/>
      <c r="J1196" s="125">
        <v>1.8363</v>
      </c>
    </row>
    <row r="1197" spans="1:10" ht="15">
      <c r="A1197" s="279" t="s">
        <v>1765</v>
      </c>
      <c r="B1197" s="280" t="s">
        <v>1</v>
      </c>
      <c r="C1197" s="281" t="s">
        <v>2</v>
      </c>
      <c r="D1197" s="281" t="s">
        <v>1727</v>
      </c>
      <c r="E1197" s="280" t="s">
        <v>1766</v>
      </c>
      <c r="F1197" s="83" t="s">
        <v>1767</v>
      </c>
      <c r="G1197" s="83" t="s">
        <v>1768</v>
      </c>
      <c r="H1197" s="83"/>
      <c r="I1197" s="83"/>
      <c r="J1197" s="122" t="s">
        <v>1769</v>
      </c>
    </row>
    <row r="1198" spans="1:10">
      <c r="A1198" s="123" t="s">
        <v>1723</v>
      </c>
      <c r="B1198" s="97" t="s">
        <v>1957</v>
      </c>
      <c r="C1198" s="96" t="s">
        <v>44</v>
      </c>
      <c r="D1198" s="96" t="s">
        <v>1958</v>
      </c>
      <c r="E1198" s="99">
        <v>2.4156799999999999E-2</v>
      </c>
      <c r="F1198" s="98" t="s">
        <v>1950</v>
      </c>
      <c r="G1198" s="282" t="s">
        <v>1959</v>
      </c>
      <c r="H1198" s="282"/>
      <c r="I1198" s="283"/>
      <c r="J1198" s="126" t="s">
        <v>2152</v>
      </c>
    </row>
    <row r="1199" spans="1:10">
      <c r="A1199" s="221"/>
      <c r="B1199" s="222"/>
      <c r="C1199" s="222"/>
      <c r="D1199" s="222"/>
      <c r="E1199" s="222"/>
      <c r="F1199" s="222" t="s">
        <v>1774</v>
      </c>
      <c r="G1199" s="222"/>
      <c r="H1199" s="222"/>
      <c r="I1199" s="222"/>
      <c r="J1199" s="125">
        <v>0.34129999999999999</v>
      </c>
    </row>
    <row r="1200" spans="1:10">
      <c r="A1200" s="115"/>
      <c r="B1200" s="116"/>
      <c r="C1200" s="116"/>
      <c r="D1200" s="116"/>
      <c r="E1200" s="116" t="s">
        <v>1728</v>
      </c>
      <c r="F1200" s="117">
        <v>0</v>
      </c>
      <c r="G1200" s="116" t="s">
        <v>1729</v>
      </c>
      <c r="H1200" s="117">
        <v>0.24</v>
      </c>
      <c r="I1200" s="116" t="s">
        <v>1730</v>
      </c>
      <c r="J1200" s="118">
        <v>0.24053892031999999</v>
      </c>
    </row>
    <row r="1201" spans="1:10" ht="15" thickBot="1">
      <c r="A1201" s="115"/>
      <c r="B1201" s="116"/>
      <c r="C1201" s="116"/>
      <c r="D1201" s="116"/>
      <c r="E1201" s="116" t="s">
        <v>1731</v>
      </c>
      <c r="F1201" s="117">
        <v>0.56999999999999995</v>
      </c>
      <c r="G1201" s="116"/>
      <c r="H1201" s="276" t="s">
        <v>1732</v>
      </c>
      <c r="I1201" s="276"/>
      <c r="J1201" s="118">
        <v>2.75</v>
      </c>
    </row>
    <row r="1202" spans="1:10" ht="15" thickTop="1">
      <c r="A1202" s="119"/>
      <c r="B1202" s="95"/>
      <c r="C1202" s="95"/>
      <c r="D1202" s="95"/>
      <c r="E1202" s="95"/>
      <c r="F1202" s="95"/>
      <c r="G1202" s="95"/>
      <c r="H1202" s="95"/>
      <c r="I1202" s="95"/>
      <c r="J1202" s="120"/>
    </row>
    <row r="1203" spans="1:10" ht="15">
      <c r="A1203" s="121" t="s">
        <v>234</v>
      </c>
      <c r="B1203" s="83" t="s">
        <v>1</v>
      </c>
      <c r="C1203" s="82" t="s">
        <v>2</v>
      </c>
      <c r="D1203" s="82" t="s">
        <v>3</v>
      </c>
      <c r="E1203" s="281" t="s">
        <v>1722</v>
      </c>
      <c r="F1203" s="281"/>
      <c r="G1203" s="84" t="s">
        <v>4</v>
      </c>
      <c r="H1203" s="83" t="s">
        <v>5</v>
      </c>
      <c r="I1203" s="83" t="s">
        <v>6</v>
      </c>
      <c r="J1203" s="122" t="s">
        <v>8</v>
      </c>
    </row>
    <row r="1204" spans="1:10" ht="38.25">
      <c r="A1204" s="111" t="s">
        <v>1723</v>
      </c>
      <c r="B1204" s="86" t="s">
        <v>103</v>
      </c>
      <c r="C1204" s="85" t="s">
        <v>44</v>
      </c>
      <c r="D1204" s="85" t="s">
        <v>104</v>
      </c>
      <c r="E1204" s="284" t="s">
        <v>1761</v>
      </c>
      <c r="F1204" s="284"/>
      <c r="G1204" s="87" t="s">
        <v>105</v>
      </c>
      <c r="H1204" s="88">
        <v>1</v>
      </c>
      <c r="I1204" s="89">
        <v>1.8</v>
      </c>
      <c r="J1204" s="112">
        <v>1.8</v>
      </c>
    </row>
    <row r="1205" spans="1:10">
      <c r="A1205" s="221"/>
      <c r="B1205" s="222"/>
      <c r="C1205" s="222"/>
      <c r="D1205" s="222"/>
      <c r="E1205" s="222"/>
      <c r="F1205" s="222" t="s">
        <v>1762</v>
      </c>
      <c r="G1205" s="222"/>
      <c r="H1205" s="222"/>
      <c r="I1205" s="222"/>
      <c r="J1205" s="125">
        <v>0</v>
      </c>
    </row>
    <row r="1206" spans="1:10">
      <c r="A1206" s="221"/>
      <c r="B1206" s="222"/>
      <c r="C1206" s="222"/>
      <c r="D1206" s="222"/>
      <c r="E1206" s="222"/>
      <c r="F1206" s="222" t="s">
        <v>1763</v>
      </c>
      <c r="G1206" s="222"/>
      <c r="H1206" s="222"/>
      <c r="I1206" s="222"/>
      <c r="J1206" s="125">
        <v>1</v>
      </c>
    </row>
    <row r="1207" spans="1:10">
      <c r="A1207" s="221"/>
      <c r="B1207" s="222"/>
      <c r="C1207" s="222"/>
      <c r="D1207" s="222"/>
      <c r="E1207" s="222"/>
      <c r="F1207" s="222" t="s">
        <v>1764</v>
      </c>
      <c r="G1207" s="222"/>
      <c r="H1207" s="222"/>
      <c r="I1207" s="222"/>
      <c r="J1207" s="125">
        <v>0</v>
      </c>
    </row>
    <row r="1208" spans="1:10" ht="15">
      <c r="A1208" s="121" t="s">
        <v>33</v>
      </c>
      <c r="B1208" s="83" t="s">
        <v>1</v>
      </c>
      <c r="C1208" s="82" t="s">
        <v>2</v>
      </c>
      <c r="D1208" s="82" t="s">
        <v>2153</v>
      </c>
      <c r="E1208" s="83" t="s">
        <v>1766</v>
      </c>
      <c r="F1208" s="84" t="s">
        <v>1767</v>
      </c>
      <c r="G1208" s="82" t="s">
        <v>2154</v>
      </c>
      <c r="H1208" s="83" t="s">
        <v>2155</v>
      </c>
      <c r="I1208" s="83" t="s">
        <v>2156</v>
      </c>
      <c r="J1208" s="122" t="s">
        <v>2157</v>
      </c>
    </row>
    <row r="1209" spans="1:10" ht="38.25">
      <c r="A1209" s="123" t="s">
        <v>1725</v>
      </c>
      <c r="B1209" s="97" t="s">
        <v>2158</v>
      </c>
      <c r="C1209" s="96" t="s">
        <v>44</v>
      </c>
      <c r="D1209" s="96" t="s">
        <v>104</v>
      </c>
      <c r="E1209" s="99">
        <v>1</v>
      </c>
      <c r="F1209" s="98" t="s">
        <v>105</v>
      </c>
      <c r="G1209" s="96" t="s">
        <v>2159</v>
      </c>
      <c r="H1209" s="97" t="s">
        <v>2160</v>
      </c>
      <c r="I1209" s="97">
        <v>1.8029999999999999</v>
      </c>
      <c r="J1209" s="124">
        <v>1.8029999999999999</v>
      </c>
    </row>
    <row r="1210" spans="1:10">
      <c r="A1210" s="221"/>
      <c r="B1210" s="222"/>
      <c r="C1210" s="222"/>
      <c r="D1210" s="222"/>
      <c r="E1210" s="222"/>
      <c r="F1210" s="222" t="s">
        <v>2161</v>
      </c>
      <c r="G1210" s="222"/>
      <c r="H1210" s="222"/>
      <c r="I1210" s="222"/>
      <c r="J1210" s="125">
        <v>1.8</v>
      </c>
    </row>
    <row r="1211" spans="1:10">
      <c r="A1211" s="115"/>
      <c r="B1211" s="116"/>
      <c r="C1211" s="116"/>
      <c r="D1211" s="116"/>
      <c r="E1211" s="116" t="s">
        <v>1728</v>
      </c>
      <c r="F1211" s="117">
        <v>0</v>
      </c>
      <c r="G1211" s="116" t="s">
        <v>1729</v>
      </c>
      <c r="H1211" s="117">
        <v>0</v>
      </c>
      <c r="I1211" s="116" t="s">
        <v>1730</v>
      </c>
      <c r="J1211" s="118">
        <v>0</v>
      </c>
    </row>
    <row r="1212" spans="1:10" ht="15" thickBot="1">
      <c r="A1212" s="115"/>
      <c r="B1212" s="116"/>
      <c r="C1212" s="116"/>
      <c r="D1212" s="116"/>
      <c r="E1212" s="116" t="s">
        <v>1731</v>
      </c>
      <c r="F1212" s="117">
        <v>0.47</v>
      </c>
      <c r="G1212" s="116"/>
      <c r="H1212" s="276" t="s">
        <v>1732</v>
      </c>
      <c r="I1212" s="276"/>
      <c r="J1212" s="118">
        <v>2.27</v>
      </c>
    </row>
    <row r="1213" spans="1:10" ht="15" thickTop="1">
      <c r="A1213" s="119"/>
      <c r="B1213" s="95"/>
      <c r="C1213" s="95"/>
      <c r="D1213" s="95"/>
      <c r="E1213" s="95"/>
      <c r="F1213" s="95"/>
      <c r="G1213" s="95"/>
      <c r="H1213" s="95"/>
      <c r="I1213" s="95"/>
      <c r="J1213" s="120"/>
    </row>
    <row r="1214" spans="1:10" ht="15">
      <c r="A1214" s="121" t="s">
        <v>235</v>
      </c>
      <c r="B1214" s="83" t="s">
        <v>1</v>
      </c>
      <c r="C1214" s="82" t="s">
        <v>2</v>
      </c>
      <c r="D1214" s="82" t="s">
        <v>3</v>
      </c>
      <c r="E1214" s="281" t="s">
        <v>1722</v>
      </c>
      <c r="F1214" s="281"/>
      <c r="G1214" s="84" t="s">
        <v>4</v>
      </c>
      <c r="H1214" s="83" t="s">
        <v>5</v>
      </c>
      <c r="I1214" s="83" t="s">
        <v>6</v>
      </c>
      <c r="J1214" s="122" t="s">
        <v>8</v>
      </c>
    </row>
    <row r="1215" spans="1:10">
      <c r="A1215" s="111" t="s">
        <v>1723</v>
      </c>
      <c r="B1215" s="86" t="s">
        <v>107</v>
      </c>
      <c r="C1215" s="85" t="s">
        <v>31</v>
      </c>
      <c r="D1215" s="85" t="s">
        <v>108</v>
      </c>
      <c r="E1215" s="284" t="s">
        <v>2162</v>
      </c>
      <c r="F1215" s="284"/>
      <c r="G1215" s="87" t="s">
        <v>93</v>
      </c>
      <c r="H1215" s="88">
        <v>1</v>
      </c>
      <c r="I1215" s="89">
        <v>1.1000000000000001</v>
      </c>
      <c r="J1215" s="112">
        <v>1.1000000000000001</v>
      </c>
    </row>
    <row r="1216" spans="1:10" ht="38.25">
      <c r="A1216" s="123" t="s">
        <v>1738</v>
      </c>
      <c r="B1216" s="97" t="s">
        <v>2163</v>
      </c>
      <c r="C1216" s="96" t="s">
        <v>31</v>
      </c>
      <c r="D1216" s="96" t="s">
        <v>2164</v>
      </c>
      <c r="E1216" s="283" t="s">
        <v>2165</v>
      </c>
      <c r="F1216" s="283"/>
      <c r="G1216" s="98" t="s">
        <v>2166</v>
      </c>
      <c r="H1216" s="99">
        <v>3.0000000000000001E-3</v>
      </c>
      <c r="I1216" s="100">
        <v>187.65</v>
      </c>
      <c r="J1216" s="124">
        <v>0.56000000000000005</v>
      </c>
    </row>
    <row r="1217" spans="1:10" ht="38.25">
      <c r="A1217" s="123" t="s">
        <v>1738</v>
      </c>
      <c r="B1217" s="97" t="s">
        <v>2167</v>
      </c>
      <c r="C1217" s="96" t="s">
        <v>31</v>
      </c>
      <c r="D1217" s="96" t="s">
        <v>2168</v>
      </c>
      <c r="E1217" s="283" t="s">
        <v>2165</v>
      </c>
      <c r="F1217" s="283"/>
      <c r="G1217" s="98" t="s">
        <v>2169</v>
      </c>
      <c r="H1217" s="99">
        <v>6.0000000000000001E-3</v>
      </c>
      <c r="I1217" s="100">
        <v>68.58</v>
      </c>
      <c r="J1217" s="124">
        <v>0.41</v>
      </c>
    </row>
    <row r="1218" spans="1:10">
      <c r="A1218" s="123" t="s">
        <v>1738</v>
      </c>
      <c r="B1218" s="97" t="s">
        <v>2170</v>
      </c>
      <c r="C1218" s="96" t="s">
        <v>31</v>
      </c>
      <c r="D1218" s="96" t="s">
        <v>1958</v>
      </c>
      <c r="E1218" s="283" t="s">
        <v>1737</v>
      </c>
      <c r="F1218" s="283"/>
      <c r="G1218" s="98" t="s">
        <v>33</v>
      </c>
      <c r="H1218" s="99">
        <v>8.9999999999999993E-3</v>
      </c>
      <c r="I1218" s="100">
        <v>14.46</v>
      </c>
      <c r="J1218" s="124">
        <v>0.13</v>
      </c>
    </row>
    <row r="1219" spans="1:10">
      <c r="A1219" s="115"/>
      <c r="B1219" s="116"/>
      <c r="C1219" s="116"/>
      <c r="D1219" s="116"/>
      <c r="E1219" s="116" t="s">
        <v>1728</v>
      </c>
      <c r="F1219" s="117">
        <v>0.27</v>
      </c>
      <c r="G1219" s="116" t="s">
        <v>1729</v>
      </c>
      <c r="H1219" s="117">
        <v>0</v>
      </c>
      <c r="I1219" s="116" t="s">
        <v>1730</v>
      </c>
      <c r="J1219" s="118">
        <v>0.27</v>
      </c>
    </row>
    <row r="1220" spans="1:10" ht="15" thickBot="1">
      <c r="A1220" s="115"/>
      <c r="B1220" s="116"/>
      <c r="C1220" s="116"/>
      <c r="D1220" s="116"/>
      <c r="E1220" s="116" t="s">
        <v>1731</v>
      </c>
      <c r="F1220" s="117">
        <v>0.28000000000000003</v>
      </c>
      <c r="G1220" s="116"/>
      <c r="H1220" s="276" t="s">
        <v>1732</v>
      </c>
      <c r="I1220" s="276"/>
      <c r="J1220" s="118">
        <v>1.38</v>
      </c>
    </row>
    <row r="1221" spans="1:10" ht="15" thickTop="1">
      <c r="A1221" s="119"/>
      <c r="B1221" s="95"/>
      <c r="C1221" s="95"/>
      <c r="D1221" s="95"/>
      <c r="E1221" s="95"/>
      <c r="F1221" s="95"/>
      <c r="G1221" s="95"/>
      <c r="H1221" s="95"/>
      <c r="I1221" s="95"/>
      <c r="J1221" s="120"/>
    </row>
    <row r="1222" spans="1:10" ht="15">
      <c r="A1222" s="121" t="s">
        <v>238</v>
      </c>
      <c r="B1222" s="83" t="s">
        <v>1</v>
      </c>
      <c r="C1222" s="82" t="s">
        <v>2</v>
      </c>
      <c r="D1222" s="82" t="s">
        <v>3</v>
      </c>
      <c r="E1222" s="281" t="s">
        <v>1722</v>
      </c>
      <c r="F1222" s="281"/>
      <c r="G1222" s="84" t="s">
        <v>4</v>
      </c>
      <c r="H1222" s="83" t="s">
        <v>5</v>
      </c>
      <c r="I1222" s="83" t="s">
        <v>6</v>
      </c>
      <c r="J1222" s="122" t="s">
        <v>8</v>
      </c>
    </row>
    <row r="1223" spans="1:10" ht="38.25">
      <c r="A1223" s="111" t="s">
        <v>1723</v>
      </c>
      <c r="B1223" s="86" t="s">
        <v>171</v>
      </c>
      <c r="C1223" s="85" t="s">
        <v>44</v>
      </c>
      <c r="D1223" s="85" t="s">
        <v>172</v>
      </c>
      <c r="E1223" s="284" t="s">
        <v>1761</v>
      </c>
      <c r="F1223" s="284"/>
      <c r="G1223" s="87" t="s">
        <v>93</v>
      </c>
      <c r="H1223" s="88">
        <v>1</v>
      </c>
      <c r="I1223" s="89">
        <v>497.76</v>
      </c>
      <c r="J1223" s="112">
        <v>497.76</v>
      </c>
    </row>
    <row r="1224" spans="1:10">
      <c r="A1224" s="221"/>
      <c r="B1224" s="222"/>
      <c r="C1224" s="222"/>
      <c r="D1224" s="222"/>
      <c r="E1224" s="222"/>
      <c r="F1224" s="222" t="s">
        <v>1762</v>
      </c>
      <c r="G1224" s="222"/>
      <c r="H1224" s="222"/>
      <c r="I1224" s="222"/>
      <c r="J1224" s="125">
        <v>0</v>
      </c>
    </row>
    <row r="1225" spans="1:10">
      <c r="A1225" s="221"/>
      <c r="B1225" s="222"/>
      <c r="C1225" s="222"/>
      <c r="D1225" s="222"/>
      <c r="E1225" s="222"/>
      <c r="F1225" s="222" t="s">
        <v>1763</v>
      </c>
      <c r="G1225" s="222"/>
      <c r="H1225" s="222"/>
      <c r="I1225" s="222"/>
      <c r="J1225" s="125">
        <v>1</v>
      </c>
    </row>
    <row r="1226" spans="1:10">
      <c r="A1226" s="221"/>
      <c r="B1226" s="222"/>
      <c r="C1226" s="222"/>
      <c r="D1226" s="222"/>
      <c r="E1226" s="222"/>
      <c r="F1226" s="222" t="s">
        <v>1764</v>
      </c>
      <c r="G1226" s="222"/>
      <c r="H1226" s="222"/>
      <c r="I1226" s="222"/>
      <c r="J1226" s="125">
        <v>0</v>
      </c>
    </row>
    <row r="1227" spans="1:10" ht="15">
      <c r="A1227" s="279" t="s">
        <v>1784</v>
      </c>
      <c r="B1227" s="280" t="s">
        <v>1</v>
      </c>
      <c r="C1227" s="281" t="s">
        <v>2</v>
      </c>
      <c r="D1227" s="281" t="s">
        <v>1785</v>
      </c>
      <c r="E1227" s="280" t="s">
        <v>1766</v>
      </c>
      <c r="F1227" s="83" t="s">
        <v>1767</v>
      </c>
      <c r="G1227" s="83" t="s">
        <v>1768</v>
      </c>
      <c r="H1227" s="83"/>
      <c r="I1227" s="83"/>
      <c r="J1227" s="122" t="s">
        <v>1769</v>
      </c>
    </row>
    <row r="1228" spans="1:10" ht="25.5">
      <c r="A1228" s="113" t="s">
        <v>1725</v>
      </c>
      <c r="B1228" s="91" t="s">
        <v>2221</v>
      </c>
      <c r="C1228" s="90" t="s">
        <v>44</v>
      </c>
      <c r="D1228" s="90" t="s">
        <v>2222</v>
      </c>
      <c r="E1228" s="93">
        <v>1.05</v>
      </c>
      <c r="F1228" s="92" t="s">
        <v>93</v>
      </c>
      <c r="G1228" s="277" t="s">
        <v>2223</v>
      </c>
      <c r="H1228" s="277"/>
      <c r="I1228" s="278"/>
      <c r="J1228" s="127" t="s">
        <v>2224</v>
      </c>
    </row>
    <row r="1229" spans="1:10">
      <c r="A1229" s="113" t="s">
        <v>1725</v>
      </c>
      <c r="B1229" s="91" t="s">
        <v>2218</v>
      </c>
      <c r="C1229" s="90" t="s">
        <v>44</v>
      </c>
      <c r="D1229" s="90" t="s">
        <v>2219</v>
      </c>
      <c r="E1229" s="93">
        <v>1</v>
      </c>
      <c r="F1229" s="92" t="s">
        <v>93</v>
      </c>
      <c r="G1229" s="277" t="s">
        <v>2220</v>
      </c>
      <c r="H1229" s="277"/>
      <c r="I1229" s="278"/>
      <c r="J1229" s="127" t="s">
        <v>2220</v>
      </c>
    </row>
    <row r="1230" spans="1:10">
      <c r="A1230" s="221"/>
      <c r="B1230" s="222"/>
      <c r="C1230" s="222"/>
      <c r="D1230" s="222"/>
      <c r="E1230" s="222"/>
      <c r="F1230" s="222" t="s">
        <v>1938</v>
      </c>
      <c r="G1230" s="222"/>
      <c r="H1230" s="222"/>
      <c r="I1230" s="222"/>
      <c r="J1230" s="125">
        <v>467.97300000000001</v>
      </c>
    </row>
    <row r="1231" spans="1:10" ht="15">
      <c r="A1231" s="279" t="s">
        <v>1765</v>
      </c>
      <c r="B1231" s="280" t="s">
        <v>1</v>
      </c>
      <c r="C1231" s="281" t="s">
        <v>2</v>
      </c>
      <c r="D1231" s="281" t="s">
        <v>1727</v>
      </c>
      <c r="E1231" s="280" t="s">
        <v>1766</v>
      </c>
      <c r="F1231" s="83" t="s">
        <v>1767</v>
      </c>
      <c r="G1231" s="83" t="s">
        <v>1768</v>
      </c>
      <c r="H1231" s="83"/>
      <c r="I1231" s="83"/>
      <c r="J1231" s="122" t="s">
        <v>1769</v>
      </c>
    </row>
    <row r="1232" spans="1:10" ht="25.5">
      <c r="A1232" s="123" t="s">
        <v>1723</v>
      </c>
      <c r="B1232" s="97" t="s">
        <v>2258</v>
      </c>
      <c r="C1232" s="96" t="s">
        <v>44</v>
      </c>
      <c r="D1232" s="96" t="s">
        <v>2259</v>
      </c>
      <c r="E1232" s="99">
        <v>1</v>
      </c>
      <c r="F1232" s="98" t="s">
        <v>93</v>
      </c>
      <c r="G1232" s="282" t="s">
        <v>2260</v>
      </c>
      <c r="H1232" s="282"/>
      <c r="I1232" s="283"/>
      <c r="J1232" s="126" t="s">
        <v>2260</v>
      </c>
    </row>
    <row r="1233" spans="1:10">
      <c r="A1233" s="221"/>
      <c r="B1233" s="222"/>
      <c r="C1233" s="222"/>
      <c r="D1233" s="222"/>
      <c r="E1233" s="222"/>
      <c r="F1233" s="222" t="s">
        <v>1774</v>
      </c>
      <c r="G1233" s="222"/>
      <c r="H1233" s="222"/>
      <c r="I1233" s="222"/>
      <c r="J1233" s="125">
        <v>29.79</v>
      </c>
    </row>
    <row r="1234" spans="1:10">
      <c r="A1234" s="115"/>
      <c r="B1234" s="116"/>
      <c r="C1234" s="116"/>
      <c r="D1234" s="116"/>
      <c r="E1234" s="116" t="s">
        <v>1728</v>
      </c>
      <c r="F1234" s="117">
        <v>0</v>
      </c>
      <c r="G1234" s="116" t="s">
        <v>1729</v>
      </c>
      <c r="H1234" s="117">
        <v>22.13</v>
      </c>
      <c r="I1234" s="116" t="s">
        <v>1730</v>
      </c>
      <c r="J1234" s="118">
        <v>22.130012000019999</v>
      </c>
    </row>
    <row r="1235" spans="1:10" ht="15" thickBot="1">
      <c r="A1235" s="115"/>
      <c r="B1235" s="116"/>
      <c r="C1235" s="116"/>
      <c r="D1235" s="116"/>
      <c r="E1235" s="116" t="s">
        <v>1731</v>
      </c>
      <c r="F1235" s="117">
        <v>130.61000000000001</v>
      </c>
      <c r="G1235" s="116"/>
      <c r="H1235" s="276" t="s">
        <v>1732</v>
      </c>
      <c r="I1235" s="276"/>
      <c r="J1235" s="118">
        <v>628.37</v>
      </c>
    </row>
    <row r="1236" spans="1:10" ht="15" thickTop="1">
      <c r="A1236" s="119"/>
      <c r="B1236" s="95"/>
      <c r="C1236" s="95"/>
      <c r="D1236" s="95"/>
      <c r="E1236" s="95"/>
      <c r="F1236" s="95"/>
      <c r="G1236" s="95"/>
      <c r="H1236" s="95"/>
      <c r="I1236" s="95"/>
      <c r="J1236" s="120"/>
    </row>
    <row r="1237" spans="1:10" ht="15">
      <c r="A1237" s="121" t="s">
        <v>239</v>
      </c>
      <c r="B1237" s="83" t="s">
        <v>1</v>
      </c>
      <c r="C1237" s="82" t="s">
        <v>2</v>
      </c>
      <c r="D1237" s="82" t="s">
        <v>3</v>
      </c>
      <c r="E1237" s="281" t="s">
        <v>1722</v>
      </c>
      <c r="F1237" s="281"/>
      <c r="G1237" s="84" t="s">
        <v>4</v>
      </c>
      <c r="H1237" s="83" t="s">
        <v>5</v>
      </c>
      <c r="I1237" s="83" t="s">
        <v>6</v>
      </c>
      <c r="J1237" s="122" t="s">
        <v>8</v>
      </c>
    </row>
    <row r="1238" spans="1:10">
      <c r="A1238" s="111" t="s">
        <v>1723</v>
      </c>
      <c r="B1238" s="86" t="s">
        <v>119</v>
      </c>
      <c r="C1238" s="85" t="s">
        <v>44</v>
      </c>
      <c r="D1238" s="85" t="s">
        <v>120</v>
      </c>
      <c r="E1238" s="284" t="s">
        <v>1761</v>
      </c>
      <c r="F1238" s="284"/>
      <c r="G1238" s="87" t="s">
        <v>121</v>
      </c>
      <c r="H1238" s="88">
        <v>1</v>
      </c>
      <c r="I1238" s="89">
        <v>8.17</v>
      </c>
      <c r="J1238" s="112">
        <v>8.17</v>
      </c>
    </row>
    <row r="1239" spans="1:10">
      <c r="A1239" s="221"/>
      <c r="B1239" s="222"/>
      <c r="C1239" s="222"/>
      <c r="D1239" s="222"/>
      <c r="E1239" s="222"/>
      <c r="F1239" s="222" t="s">
        <v>1762</v>
      </c>
      <c r="G1239" s="222"/>
      <c r="H1239" s="222"/>
      <c r="I1239" s="222"/>
      <c r="J1239" s="125">
        <v>0</v>
      </c>
    </row>
    <row r="1240" spans="1:10">
      <c r="A1240" s="221"/>
      <c r="B1240" s="222"/>
      <c r="C1240" s="222"/>
      <c r="D1240" s="222"/>
      <c r="E1240" s="222"/>
      <c r="F1240" s="222" t="s">
        <v>1763</v>
      </c>
      <c r="G1240" s="222"/>
      <c r="H1240" s="222"/>
      <c r="I1240" s="222"/>
      <c r="J1240" s="125">
        <v>1</v>
      </c>
    </row>
    <row r="1241" spans="1:10">
      <c r="A1241" s="221"/>
      <c r="B1241" s="222"/>
      <c r="C1241" s="222"/>
      <c r="D1241" s="222"/>
      <c r="E1241" s="222"/>
      <c r="F1241" s="222" t="s">
        <v>1764</v>
      </c>
      <c r="G1241" s="222"/>
      <c r="H1241" s="222"/>
      <c r="I1241" s="222"/>
      <c r="J1241" s="125">
        <v>0</v>
      </c>
    </row>
    <row r="1242" spans="1:10" ht="15">
      <c r="A1242" s="279" t="s">
        <v>1784</v>
      </c>
      <c r="B1242" s="280" t="s">
        <v>1</v>
      </c>
      <c r="C1242" s="281" t="s">
        <v>2</v>
      </c>
      <c r="D1242" s="281" t="s">
        <v>1785</v>
      </c>
      <c r="E1242" s="280" t="s">
        <v>1766</v>
      </c>
      <c r="F1242" s="83" t="s">
        <v>1767</v>
      </c>
      <c r="G1242" s="83" t="s">
        <v>1768</v>
      </c>
      <c r="H1242" s="83"/>
      <c r="I1242" s="83"/>
      <c r="J1242" s="122" t="s">
        <v>1769</v>
      </c>
    </row>
    <row r="1243" spans="1:10">
      <c r="A1243" s="113" t="s">
        <v>1725</v>
      </c>
      <c r="B1243" s="91" t="s">
        <v>2172</v>
      </c>
      <c r="C1243" s="90" t="s">
        <v>44</v>
      </c>
      <c r="D1243" s="90" t="s">
        <v>2173</v>
      </c>
      <c r="E1243" s="93">
        <v>0.154</v>
      </c>
      <c r="F1243" s="92" t="s">
        <v>121</v>
      </c>
      <c r="G1243" s="277" t="s">
        <v>2174</v>
      </c>
      <c r="H1243" s="277"/>
      <c r="I1243" s="278"/>
      <c r="J1243" s="127" t="s">
        <v>2175</v>
      </c>
    </row>
    <row r="1244" spans="1:10">
      <c r="A1244" s="113" t="s">
        <v>1725</v>
      </c>
      <c r="B1244" s="91" t="s">
        <v>2176</v>
      </c>
      <c r="C1244" s="90" t="s">
        <v>44</v>
      </c>
      <c r="D1244" s="90" t="s">
        <v>2177</v>
      </c>
      <c r="E1244" s="93">
        <v>1.0999999999999999E-2</v>
      </c>
      <c r="F1244" s="92" t="s">
        <v>121</v>
      </c>
      <c r="G1244" s="277" t="s">
        <v>2174</v>
      </c>
      <c r="H1244" s="277"/>
      <c r="I1244" s="278"/>
      <c r="J1244" s="127" t="s">
        <v>2178</v>
      </c>
    </row>
    <row r="1245" spans="1:10">
      <c r="A1245" s="113" t="s">
        <v>1725</v>
      </c>
      <c r="B1245" s="91" t="s">
        <v>2179</v>
      </c>
      <c r="C1245" s="90" t="s">
        <v>44</v>
      </c>
      <c r="D1245" s="90" t="s">
        <v>2180</v>
      </c>
      <c r="E1245" s="93">
        <v>0.253</v>
      </c>
      <c r="F1245" s="92" t="s">
        <v>121</v>
      </c>
      <c r="G1245" s="277" t="s">
        <v>2181</v>
      </c>
      <c r="H1245" s="277"/>
      <c r="I1245" s="278"/>
      <c r="J1245" s="127" t="s">
        <v>2182</v>
      </c>
    </row>
    <row r="1246" spans="1:10">
      <c r="A1246" s="113" t="s">
        <v>1725</v>
      </c>
      <c r="B1246" s="91" t="s">
        <v>2183</v>
      </c>
      <c r="C1246" s="90" t="s">
        <v>44</v>
      </c>
      <c r="D1246" s="90" t="s">
        <v>2184</v>
      </c>
      <c r="E1246" s="93">
        <v>0.16500000000000001</v>
      </c>
      <c r="F1246" s="92" t="s">
        <v>121</v>
      </c>
      <c r="G1246" s="277" t="s">
        <v>2185</v>
      </c>
      <c r="H1246" s="277"/>
      <c r="I1246" s="278"/>
      <c r="J1246" s="127" t="s">
        <v>2186</v>
      </c>
    </row>
    <row r="1247" spans="1:10" ht="25.5">
      <c r="A1247" s="113" t="s">
        <v>1725</v>
      </c>
      <c r="B1247" s="91" t="s">
        <v>1891</v>
      </c>
      <c r="C1247" s="90" t="s">
        <v>44</v>
      </c>
      <c r="D1247" s="90" t="s">
        <v>1892</v>
      </c>
      <c r="E1247" s="93">
        <v>0.03</v>
      </c>
      <c r="F1247" s="92" t="s">
        <v>121</v>
      </c>
      <c r="G1247" s="277" t="s">
        <v>1893</v>
      </c>
      <c r="H1247" s="277"/>
      <c r="I1247" s="278"/>
      <c r="J1247" s="127" t="s">
        <v>2187</v>
      </c>
    </row>
    <row r="1248" spans="1:10" ht="25.5">
      <c r="A1248" s="113" t="s">
        <v>1725</v>
      </c>
      <c r="B1248" s="91" t="s">
        <v>2188</v>
      </c>
      <c r="C1248" s="90" t="s">
        <v>44</v>
      </c>
      <c r="D1248" s="90" t="s">
        <v>2189</v>
      </c>
      <c r="E1248" s="93">
        <v>0.154</v>
      </c>
      <c r="F1248" s="92" t="s">
        <v>121</v>
      </c>
      <c r="G1248" s="277" t="s">
        <v>2190</v>
      </c>
      <c r="H1248" s="277"/>
      <c r="I1248" s="278"/>
      <c r="J1248" s="127" t="s">
        <v>2191</v>
      </c>
    </row>
    <row r="1249" spans="1:10">
      <c r="A1249" s="113" t="s">
        <v>1725</v>
      </c>
      <c r="B1249" s="91" t="s">
        <v>2192</v>
      </c>
      <c r="C1249" s="90" t="s">
        <v>44</v>
      </c>
      <c r="D1249" s="90" t="s">
        <v>2193</v>
      </c>
      <c r="E1249" s="93">
        <v>0.20899999999999999</v>
      </c>
      <c r="F1249" s="92" t="s">
        <v>121</v>
      </c>
      <c r="G1249" s="277" t="s">
        <v>2185</v>
      </c>
      <c r="H1249" s="277"/>
      <c r="I1249" s="278"/>
      <c r="J1249" s="127" t="s">
        <v>2194</v>
      </c>
    </row>
    <row r="1250" spans="1:10">
      <c r="A1250" s="113" t="s">
        <v>1725</v>
      </c>
      <c r="B1250" s="91" t="s">
        <v>2195</v>
      </c>
      <c r="C1250" s="90" t="s">
        <v>44</v>
      </c>
      <c r="D1250" s="90" t="s">
        <v>2196</v>
      </c>
      <c r="E1250" s="93">
        <v>2.1999999999999999E-2</v>
      </c>
      <c r="F1250" s="92" t="s">
        <v>121</v>
      </c>
      <c r="G1250" s="277" t="s">
        <v>2197</v>
      </c>
      <c r="H1250" s="277"/>
      <c r="I1250" s="278"/>
      <c r="J1250" s="127" t="s">
        <v>2198</v>
      </c>
    </row>
    <row r="1251" spans="1:10" ht="25.5">
      <c r="A1251" s="113" t="s">
        <v>1725</v>
      </c>
      <c r="B1251" s="91" t="s">
        <v>2199</v>
      </c>
      <c r="C1251" s="90" t="s">
        <v>44</v>
      </c>
      <c r="D1251" s="90" t="s">
        <v>2200</v>
      </c>
      <c r="E1251" s="93">
        <v>0.04</v>
      </c>
      <c r="F1251" s="92" t="s">
        <v>46</v>
      </c>
      <c r="G1251" s="277" t="s">
        <v>2201</v>
      </c>
      <c r="H1251" s="277"/>
      <c r="I1251" s="278"/>
      <c r="J1251" s="127" t="s">
        <v>2202</v>
      </c>
    </row>
    <row r="1252" spans="1:10">
      <c r="A1252" s="113" t="s">
        <v>1725</v>
      </c>
      <c r="B1252" s="91" t="s">
        <v>2203</v>
      </c>
      <c r="C1252" s="90" t="s">
        <v>44</v>
      </c>
      <c r="D1252" s="90" t="s">
        <v>2204</v>
      </c>
      <c r="E1252" s="93">
        <v>0.13200000000000001</v>
      </c>
      <c r="F1252" s="92" t="s">
        <v>121</v>
      </c>
      <c r="G1252" s="277" t="s">
        <v>2190</v>
      </c>
      <c r="H1252" s="277"/>
      <c r="I1252" s="278"/>
      <c r="J1252" s="127" t="s">
        <v>2205</v>
      </c>
    </row>
    <row r="1253" spans="1:10" ht="38.25">
      <c r="A1253" s="113" t="s">
        <v>1725</v>
      </c>
      <c r="B1253" s="91" t="s">
        <v>2206</v>
      </c>
      <c r="C1253" s="90" t="s">
        <v>44</v>
      </c>
      <c r="D1253" s="90" t="s">
        <v>2207</v>
      </c>
      <c r="E1253" s="93">
        <v>0.224</v>
      </c>
      <c r="F1253" s="92" t="s">
        <v>46</v>
      </c>
      <c r="G1253" s="277" t="s">
        <v>2208</v>
      </c>
      <c r="H1253" s="277"/>
      <c r="I1253" s="278"/>
      <c r="J1253" s="127" t="s">
        <v>2209</v>
      </c>
    </row>
    <row r="1254" spans="1:10">
      <c r="A1254" s="221"/>
      <c r="B1254" s="222"/>
      <c r="C1254" s="222"/>
      <c r="D1254" s="222"/>
      <c r="E1254" s="222"/>
      <c r="F1254" s="222" t="s">
        <v>1938</v>
      </c>
      <c r="G1254" s="222"/>
      <c r="H1254" s="222"/>
      <c r="I1254" s="222"/>
      <c r="J1254" s="125">
        <v>5.7127999999999997</v>
      </c>
    </row>
    <row r="1255" spans="1:10" ht="15">
      <c r="A1255" s="279" t="s">
        <v>1765</v>
      </c>
      <c r="B1255" s="280" t="s">
        <v>1</v>
      </c>
      <c r="C1255" s="281" t="s">
        <v>2</v>
      </c>
      <c r="D1255" s="281" t="s">
        <v>1727</v>
      </c>
      <c r="E1255" s="280" t="s">
        <v>1766</v>
      </c>
      <c r="F1255" s="83" t="s">
        <v>1767</v>
      </c>
      <c r="G1255" s="83" t="s">
        <v>1768</v>
      </c>
      <c r="H1255" s="83"/>
      <c r="I1255" s="83"/>
      <c r="J1255" s="122" t="s">
        <v>1769</v>
      </c>
    </row>
    <row r="1256" spans="1:10">
      <c r="A1256" s="123" t="s">
        <v>1723</v>
      </c>
      <c r="B1256" s="97" t="s">
        <v>2210</v>
      </c>
      <c r="C1256" s="96" t="s">
        <v>44</v>
      </c>
      <c r="D1256" s="96" t="s">
        <v>2211</v>
      </c>
      <c r="E1256" s="99">
        <v>4.58333E-2</v>
      </c>
      <c r="F1256" s="98" t="s">
        <v>1950</v>
      </c>
      <c r="G1256" s="282" t="s">
        <v>2212</v>
      </c>
      <c r="H1256" s="282"/>
      <c r="I1256" s="283"/>
      <c r="J1256" s="126" t="s">
        <v>2213</v>
      </c>
    </row>
    <row r="1257" spans="1:10">
      <c r="A1257" s="123" t="s">
        <v>1723</v>
      </c>
      <c r="B1257" s="97" t="s">
        <v>2214</v>
      </c>
      <c r="C1257" s="96" t="s">
        <v>44</v>
      </c>
      <c r="D1257" s="96" t="s">
        <v>2215</v>
      </c>
      <c r="E1257" s="99">
        <v>9.1666700000000004E-2</v>
      </c>
      <c r="F1257" s="98" t="s">
        <v>1950</v>
      </c>
      <c r="G1257" s="282" t="s">
        <v>2216</v>
      </c>
      <c r="H1257" s="282"/>
      <c r="I1257" s="283"/>
      <c r="J1257" s="126" t="s">
        <v>2217</v>
      </c>
    </row>
    <row r="1258" spans="1:10">
      <c r="A1258" s="221"/>
      <c r="B1258" s="222"/>
      <c r="C1258" s="222"/>
      <c r="D1258" s="222"/>
      <c r="E1258" s="222"/>
      <c r="F1258" s="222" t="s">
        <v>1774</v>
      </c>
      <c r="G1258" s="222"/>
      <c r="H1258" s="222"/>
      <c r="I1258" s="222"/>
      <c r="J1258" s="125">
        <v>2.4607999999999999</v>
      </c>
    </row>
    <row r="1259" spans="1:10">
      <c r="A1259" s="115"/>
      <c r="B1259" s="116"/>
      <c r="C1259" s="116"/>
      <c r="D1259" s="116"/>
      <c r="E1259" s="116" t="s">
        <v>1728</v>
      </c>
      <c r="F1259" s="117">
        <v>0</v>
      </c>
      <c r="G1259" s="116" t="s">
        <v>1729</v>
      </c>
      <c r="H1259" s="117">
        <v>1.88</v>
      </c>
      <c r="I1259" s="116" t="s">
        <v>1730</v>
      </c>
      <c r="J1259" s="118">
        <v>1.8753305311699999</v>
      </c>
    </row>
    <row r="1260" spans="1:10" ht="15" thickBot="1">
      <c r="A1260" s="115"/>
      <c r="B1260" s="116"/>
      <c r="C1260" s="116"/>
      <c r="D1260" s="116"/>
      <c r="E1260" s="116" t="s">
        <v>1731</v>
      </c>
      <c r="F1260" s="117">
        <v>2.14</v>
      </c>
      <c r="G1260" s="116"/>
      <c r="H1260" s="276" t="s">
        <v>1732</v>
      </c>
      <c r="I1260" s="276"/>
      <c r="J1260" s="118">
        <v>10.31</v>
      </c>
    </row>
    <row r="1261" spans="1:10" ht="15" thickTop="1">
      <c r="A1261" s="119"/>
      <c r="B1261" s="95"/>
      <c r="C1261" s="95"/>
      <c r="D1261" s="95"/>
      <c r="E1261" s="95"/>
      <c r="F1261" s="95"/>
      <c r="G1261" s="95"/>
      <c r="H1261" s="95"/>
      <c r="I1261" s="95"/>
      <c r="J1261" s="120"/>
    </row>
    <row r="1262" spans="1:10" ht="15">
      <c r="A1262" s="121" t="s">
        <v>240</v>
      </c>
      <c r="B1262" s="83" t="s">
        <v>1</v>
      </c>
      <c r="C1262" s="82" t="s">
        <v>2</v>
      </c>
      <c r="D1262" s="82" t="s">
        <v>3</v>
      </c>
      <c r="E1262" s="281" t="s">
        <v>1722</v>
      </c>
      <c r="F1262" s="281"/>
      <c r="G1262" s="84" t="s">
        <v>4</v>
      </c>
      <c r="H1262" s="83" t="s">
        <v>5</v>
      </c>
      <c r="I1262" s="83" t="s">
        <v>6</v>
      </c>
      <c r="J1262" s="122" t="s">
        <v>8</v>
      </c>
    </row>
    <row r="1263" spans="1:10" ht="25.5">
      <c r="A1263" s="111" t="s">
        <v>1723</v>
      </c>
      <c r="B1263" s="86" t="s">
        <v>141</v>
      </c>
      <c r="C1263" s="85" t="s">
        <v>44</v>
      </c>
      <c r="D1263" s="85" t="s">
        <v>142</v>
      </c>
      <c r="E1263" s="284" t="s">
        <v>1761</v>
      </c>
      <c r="F1263" s="284"/>
      <c r="G1263" s="87" t="s">
        <v>93</v>
      </c>
      <c r="H1263" s="88">
        <v>1</v>
      </c>
      <c r="I1263" s="89">
        <v>390.67</v>
      </c>
      <c r="J1263" s="112">
        <v>390.67</v>
      </c>
    </row>
    <row r="1264" spans="1:10">
      <c r="A1264" s="221"/>
      <c r="B1264" s="222"/>
      <c r="C1264" s="222"/>
      <c r="D1264" s="222"/>
      <c r="E1264" s="222"/>
      <c r="F1264" s="222" t="s">
        <v>1762</v>
      </c>
      <c r="G1264" s="222"/>
      <c r="H1264" s="222"/>
      <c r="I1264" s="222"/>
      <c r="J1264" s="125">
        <v>0</v>
      </c>
    </row>
    <row r="1265" spans="1:10">
      <c r="A1265" s="221"/>
      <c r="B1265" s="222"/>
      <c r="C1265" s="222"/>
      <c r="D1265" s="222"/>
      <c r="E1265" s="222"/>
      <c r="F1265" s="222" t="s">
        <v>1763</v>
      </c>
      <c r="G1265" s="222"/>
      <c r="H1265" s="222"/>
      <c r="I1265" s="222"/>
      <c r="J1265" s="125">
        <v>1</v>
      </c>
    </row>
    <row r="1266" spans="1:10">
      <c r="A1266" s="221"/>
      <c r="B1266" s="222"/>
      <c r="C1266" s="222"/>
      <c r="D1266" s="222"/>
      <c r="E1266" s="222"/>
      <c r="F1266" s="222" t="s">
        <v>1764</v>
      </c>
      <c r="G1266" s="222"/>
      <c r="H1266" s="222"/>
      <c r="I1266" s="222"/>
      <c r="J1266" s="125">
        <v>0</v>
      </c>
    </row>
    <row r="1267" spans="1:10" ht="15">
      <c r="A1267" s="279" t="s">
        <v>1765</v>
      </c>
      <c r="B1267" s="280" t="s">
        <v>1</v>
      </c>
      <c r="C1267" s="281" t="s">
        <v>2</v>
      </c>
      <c r="D1267" s="281" t="s">
        <v>1727</v>
      </c>
      <c r="E1267" s="280" t="s">
        <v>1766</v>
      </c>
      <c r="F1267" s="83" t="s">
        <v>1767</v>
      </c>
      <c r="G1267" s="83" t="s">
        <v>1768</v>
      </c>
      <c r="H1267" s="83"/>
      <c r="I1267" s="83"/>
      <c r="J1267" s="122" t="s">
        <v>1769</v>
      </c>
    </row>
    <row r="1268" spans="1:10" ht="25.5">
      <c r="A1268" s="123" t="s">
        <v>1723</v>
      </c>
      <c r="B1268" s="97" t="s">
        <v>2097</v>
      </c>
      <c r="C1268" s="96" t="s">
        <v>44</v>
      </c>
      <c r="D1268" s="96" t="s">
        <v>2098</v>
      </c>
      <c r="E1268" s="99">
        <v>1.05</v>
      </c>
      <c r="F1268" s="98" t="s">
        <v>93</v>
      </c>
      <c r="G1268" s="282" t="s">
        <v>2099</v>
      </c>
      <c r="H1268" s="282"/>
      <c r="I1268" s="283"/>
      <c r="J1268" s="126" t="s">
        <v>2242</v>
      </c>
    </row>
    <row r="1269" spans="1:10" ht="25.5">
      <c r="A1269" s="123" t="s">
        <v>1723</v>
      </c>
      <c r="B1269" s="97" t="s">
        <v>2243</v>
      </c>
      <c r="C1269" s="96" t="s">
        <v>44</v>
      </c>
      <c r="D1269" s="96" t="s">
        <v>2244</v>
      </c>
      <c r="E1269" s="99">
        <v>1</v>
      </c>
      <c r="F1269" s="98" t="s">
        <v>93</v>
      </c>
      <c r="G1269" s="282" t="s">
        <v>2245</v>
      </c>
      <c r="H1269" s="282"/>
      <c r="I1269" s="283"/>
      <c r="J1269" s="126" t="s">
        <v>2245</v>
      </c>
    </row>
    <row r="1270" spans="1:10" ht="25.5">
      <c r="A1270" s="123" t="s">
        <v>1723</v>
      </c>
      <c r="B1270" s="97" t="s">
        <v>2225</v>
      </c>
      <c r="C1270" s="96" t="s">
        <v>44</v>
      </c>
      <c r="D1270" s="96" t="s">
        <v>2226</v>
      </c>
      <c r="E1270" s="99">
        <v>1</v>
      </c>
      <c r="F1270" s="98" t="s">
        <v>93</v>
      </c>
      <c r="G1270" s="282" t="s">
        <v>2227</v>
      </c>
      <c r="H1270" s="282"/>
      <c r="I1270" s="283"/>
      <c r="J1270" s="126" t="s">
        <v>2227</v>
      </c>
    </row>
    <row r="1271" spans="1:10">
      <c r="A1271" s="221"/>
      <c r="B1271" s="222"/>
      <c r="C1271" s="222"/>
      <c r="D1271" s="222"/>
      <c r="E1271" s="222"/>
      <c r="F1271" s="222" t="s">
        <v>1774</v>
      </c>
      <c r="G1271" s="222"/>
      <c r="H1271" s="222"/>
      <c r="I1271" s="222"/>
      <c r="J1271" s="125">
        <v>390.66950000000003</v>
      </c>
    </row>
    <row r="1272" spans="1:10">
      <c r="A1272" s="115"/>
      <c r="B1272" s="116"/>
      <c r="C1272" s="116"/>
      <c r="D1272" s="116"/>
      <c r="E1272" s="116" t="s">
        <v>1728</v>
      </c>
      <c r="F1272" s="117">
        <v>0</v>
      </c>
      <c r="G1272" s="116" t="s">
        <v>1729</v>
      </c>
      <c r="H1272" s="117">
        <v>109.74</v>
      </c>
      <c r="I1272" s="116" t="s">
        <v>1730</v>
      </c>
      <c r="J1272" s="118">
        <v>109.742987537742</v>
      </c>
    </row>
    <row r="1273" spans="1:10" ht="15" thickBot="1">
      <c r="A1273" s="115"/>
      <c r="B1273" s="116"/>
      <c r="C1273" s="116"/>
      <c r="D1273" s="116"/>
      <c r="E1273" s="116" t="s">
        <v>1731</v>
      </c>
      <c r="F1273" s="117">
        <v>102.51</v>
      </c>
      <c r="G1273" s="116"/>
      <c r="H1273" s="276" t="s">
        <v>1732</v>
      </c>
      <c r="I1273" s="276"/>
      <c r="J1273" s="118">
        <v>493.18</v>
      </c>
    </row>
    <row r="1274" spans="1:10" ht="15" thickTop="1">
      <c r="A1274" s="119"/>
      <c r="B1274" s="95"/>
      <c r="C1274" s="95"/>
      <c r="D1274" s="95"/>
      <c r="E1274" s="95"/>
      <c r="F1274" s="95"/>
      <c r="G1274" s="95"/>
      <c r="H1274" s="95"/>
      <c r="I1274" s="95"/>
      <c r="J1274" s="120"/>
    </row>
    <row r="1275" spans="1:10" ht="15">
      <c r="A1275" s="121" t="s">
        <v>241</v>
      </c>
      <c r="B1275" s="83" t="s">
        <v>1</v>
      </c>
      <c r="C1275" s="82" t="s">
        <v>2</v>
      </c>
      <c r="D1275" s="82" t="s">
        <v>3</v>
      </c>
      <c r="E1275" s="281" t="s">
        <v>1722</v>
      </c>
      <c r="F1275" s="281"/>
      <c r="G1275" s="84" t="s">
        <v>4</v>
      </c>
      <c r="H1275" s="83" t="s">
        <v>5</v>
      </c>
      <c r="I1275" s="83" t="s">
        <v>6</v>
      </c>
      <c r="J1275" s="122" t="s">
        <v>8</v>
      </c>
    </row>
    <row r="1276" spans="1:10" ht="38.25">
      <c r="A1276" s="111" t="s">
        <v>1723</v>
      </c>
      <c r="B1276" s="86" t="s">
        <v>242</v>
      </c>
      <c r="C1276" s="85" t="s">
        <v>18</v>
      </c>
      <c r="D1276" s="85" t="s">
        <v>243</v>
      </c>
      <c r="E1276" s="284" t="s">
        <v>2356</v>
      </c>
      <c r="F1276" s="284"/>
      <c r="G1276" s="87" t="s">
        <v>71</v>
      </c>
      <c r="H1276" s="88">
        <v>1</v>
      </c>
      <c r="I1276" s="89">
        <v>91.05</v>
      </c>
      <c r="J1276" s="112">
        <v>91.05</v>
      </c>
    </row>
    <row r="1277" spans="1:10">
      <c r="A1277" s="123" t="s">
        <v>1738</v>
      </c>
      <c r="B1277" s="97" t="s">
        <v>1948</v>
      </c>
      <c r="C1277" s="96" t="s">
        <v>44</v>
      </c>
      <c r="D1277" s="96" t="s">
        <v>1949</v>
      </c>
      <c r="E1277" s="283" t="s">
        <v>1761</v>
      </c>
      <c r="F1277" s="283"/>
      <c r="G1277" s="98" t="s">
        <v>1950</v>
      </c>
      <c r="H1277" s="99">
        <v>0.58660000000000001</v>
      </c>
      <c r="I1277" s="100">
        <v>19.21</v>
      </c>
      <c r="J1277" s="124">
        <v>11.26</v>
      </c>
    </row>
    <row r="1278" spans="1:10">
      <c r="A1278" s="123" t="s">
        <v>1738</v>
      </c>
      <c r="B1278" s="97" t="s">
        <v>1957</v>
      </c>
      <c r="C1278" s="96" t="s">
        <v>44</v>
      </c>
      <c r="D1278" s="96" t="s">
        <v>1958</v>
      </c>
      <c r="E1278" s="283" t="s">
        <v>1761</v>
      </c>
      <c r="F1278" s="283"/>
      <c r="G1278" s="98" t="s">
        <v>1950</v>
      </c>
      <c r="H1278" s="99">
        <v>0.58599999999999997</v>
      </c>
      <c r="I1278" s="100">
        <v>14.13</v>
      </c>
      <c r="J1278" s="124">
        <v>8.2799999999999994</v>
      </c>
    </row>
    <row r="1279" spans="1:10" ht="25.5">
      <c r="A1279" s="123" t="s">
        <v>1738</v>
      </c>
      <c r="B1279" s="97" t="s">
        <v>2357</v>
      </c>
      <c r="C1279" s="96" t="s">
        <v>44</v>
      </c>
      <c r="D1279" s="96" t="s">
        <v>2358</v>
      </c>
      <c r="E1279" s="283" t="s">
        <v>1761</v>
      </c>
      <c r="F1279" s="283"/>
      <c r="G1279" s="98" t="s">
        <v>93</v>
      </c>
      <c r="H1279" s="99">
        <v>1.6406500000000001E-2</v>
      </c>
      <c r="I1279" s="100">
        <v>301</v>
      </c>
      <c r="J1279" s="124">
        <v>4.93</v>
      </c>
    </row>
    <row r="1280" spans="1:10" ht="25.5">
      <c r="A1280" s="113" t="s">
        <v>1725</v>
      </c>
      <c r="B1280" s="91" t="s">
        <v>2359</v>
      </c>
      <c r="C1280" s="90" t="s">
        <v>31</v>
      </c>
      <c r="D1280" s="90" t="s">
        <v>2360</v>
      </c>
      <c r="E1280" s="278" t="s">
        <v>1743</v>
      </c>
      <c r="F1280" s="278"/>
      <c r="G1280" s="92" t="s">
        <v>704</v>
      </c>
      <c r="H1280" s="93">
        <v>15.45</v>
      </c>
      <c r="I1280" s="94">
        <v>4.3099999999999996</v>
      </c>
      <c r="J1280" s="114">
        <v>66.58</v>
      </c>
    </row>
    <row r="1281" spans="1:10">
      <c r="A1281" s="115"/>
      <c r="B1281" s="116"/>
      <c r="C1281" s="116"/>
      <c r="D1281" s="116"/>
      <c r="E1281" s="116" t="s">
        <v>1728</v>
      </c>
      <c r="F1281" s="117">
        <v>0</v>
      </c>
      <c r="G1281" s="116" t="s">
        <v>1729</v>
      </c>
      <c r="H1281" s="117">
        <v>15.68</v>
      </c>
      <c r="I1281" s="116" t="s">
        <v>1730</v>
      </c>
      <c r="J1281" s="118">
        <v>15.68</v>
      </c>
    </row>
    <row r="1282" spans="1:10" ht="15" thickBot="1">
      <c r="A1282" s="115"/>
      <c r="B1282" s="116"/>
      <c r="C1282" s="116"/>
      <c r="D1282" s="116"/>
      <c r="E1282" s="116" t="s">
        <v>1731</v>
      </c>
      <c r="F1282" s="117">
        <v>23.89</v>
      </c>
      <c r="G1282" s="116"/>
      <c r="H1282" s="276" t="s">
        <v>1732</v>
      </c>
      <c r="I1282" s="276"/>
      <c r="J1282" s="118">
        <v>114.94</v>
      </c>
    </row>
    <row r="1283" spans="1:10" ht="15" thickTop="1">
      <c r="A1283" s="119"/>
      <c r="B1283" s="95"/>
      <c r="C1283" s="95"/>
      <c r="D1283" s="95"/>
      <c r="E1283" s="95"/>
      <c r="F1283" s="95"/>
      <c r="G1283" s="95"/>
      <c r="H1283" s="95"/>
      <c r="I1283" s="95"/>
      <c r="J1283" s="120"/>
    </row>
    <row r="1284" spans="1:10" ht="15">
      <c r="A1284" s="121" t="s">
        <v>246</v>
      </c>
      <c r="B1284" s="83" t="s">
        <v>1</v>
      </c>
      <c r="C1284" s="82" t="s">
        <v>2</v>
      </c>
      <c r="D1284" s="82" t="s">
        <v>3</v>
      </c>
      <c r="E1284" s="281" t="s">
        <v>1722</v>
      </c>
      <c r="F1284" s="281"/>
      <c r="G1284" s="84" t="s">
        <v>4</v>
      </c>
      <c r="H1284" s="83" t="s">
        <v>5</v>
      </c>
      <c r="I1284" s="83" t="s">
        <v>6</v>
      </c>
      <c r="J1284" s="122" t="s">
        <v>8</v>
      </c>
    </row>
    <row r="1285" spans="1:10" ht="38.25">
      <c r="A1285" s="111" t="s">
        <v>1723</v>
      </c>
      <c r="B1285" s="86" t="s">
        <v>171</v>
      </c>
      <c r="C1285" s="85" t="s">
        <v>44</v>
      </c>
      <c r="D1285" s="85" t="s">
        <v>172</v>
      </c>
      <c r="E1285" s="284" t="s">
        <v>1761</v>
      </c>
      <c r="F1285" s="284"/>
      <c r="G1285" s="87" t="s">
        <v>93</v>
      </c>
      <c r="H1285" s="88">
        <v>1</v>
      </c>
      <c r="I1285" s="89">
        <v>497.76</v>
      </c>
      <c r="J1285" s="112">
        <v>497.76</v>
      </c>
    </row>
    <row r="1286" spans="1:10">
      <c r="A1286" s="221"/>
      <c r="B1286" s="222"/>
      <c r="C1286" s="222"/>
      <c r="D1286" s="222"/>
      <c r="E1286" s="222"/>
      <c r="F1286" s="222" t="s">
        <v>1762</v>
      </c>
      <c r="G1286" s="222"/>
      <c r="H1286" s="222"/>
      <c r="I1286" s="222"/>
      <c r="J1286" s="125">
        <v>0</v>
      </c>
    </row>
    <row r="1287" spans="1:10">
      <c r="A1287" s="221"/>
      <c r="B1287" s="222"/>
      <c r="C1287" s="222"/>
      <c r="D1287" s="222"/>
      <c r="E1287" s="222"/>
      <c r="F1287" s="222" t="s">
        <v>1763</v>
      </c>
      <c r="G1287" s="222"/>
      <c r="H1287" s="222"/>
      <c r="I1287" s="222"/>
      <c r="J1287" s="125">
        <v>1</v>
      </c>
    </row>
    <row r="1288" spans="1:10">
      <c r="A1288" s="221"/>
      <c r="B1288" s="222"/>
      <c r="C1288" s="222"/>
      <c r="D1288" s="222"/>
      <c r="E1288" s="222"/>
      <c r="F1288" s="222" t="s">
        <v>1764</v>
      </c>
      <c r="G1288" s="222"/>
      <c r="H1288" s="222"/>
      <c r="I1288" s="222"/>
      <c r="J1288" s="125">
        <v>0</v>
      </c>
    </row>
    <row r="1289" spans="1:10" ht="15">
      <c r="A1289" s="279" t="s">
        <v>1784</v>
      </c>
      <c r="B1289" s="280" t="s">
        <v>1</v>
      </c>
      <c r="C1289" s="281" t="s">
        <v>2</v>
      </c>
      <c r="D1289" s="281" t="s">
        <v>1785</v>
      </c>
      <c r="E1289" s="280" t="s">
        <v>1766</v>
      </c>
      <c r="F1289" s="83" t="s">
        <v>1767</v>
      </c>
      <c r="G1289" s="83" t="s">
        <v>1768</v>
      </c>
      <c r="H1289" s="83"/>
      <c r="I1289" s="83"/>
      <c r="J1289" s="122" t="s">
        <v>1769</v>
      </c>
    </row>
    <row r="1290" spans="1:10" ht="25.5">
      <c r="A1290" s="113" t="s">
        <v>1725</v>
      </c>
      <c r="B1290" s="91" t="s">
        <v>2221</v>
      </c>
      <c r="C1290" s="90" t="s">
        <v>44</v>
      </c>
      <c r="D1290" s="90" t="s">
        <v>2222</v>
      </c>
      <c r="E1290" s="93">
        <v>1.05</v>
      </c>
      <c r="F1290" s="92" t="s">
        <v>93</v>
      </c>
      <c r="G1290" s="277" t="s">
        <v>2223</v>
      </c>
      <c r="H1290" s="277"/>
      <c r="I1290" s="278"/>
      <c r="J1290" s="127" t="s">
        <v>2224</v>
      </c>
    </row>
    <row r="1291" spans="1:10">
      <c r="A1291" s="113" t="s">
        <v>1725</v>
      </c>
      <c r="B1291" s="91" t="s">
        <v>2218</v>
      </c>
      <c r="C1291" s="90" t="s">
        <v>44</v>
      </c>
      <c r="D1291" s="90" t="s">
        <v>2219</v>
      </c>
      <c r="E1291" s="93">
        <v>1</v>
      </c>
      <c r="F1291" s="92" t="s">
        <v>93</v>
      </c>
      <c r="G1291" s="277" t="s">
        <v>2220</v>
      </c>
      <c r="H1291" s="277"/>
      <c r="I1291" s="278"/>
      <c r="J1291" s="127" t="s">
        <v>2220</v>
      </c>
    </row>
    <row r="1292" spans="1:10">
      <c r="A1292" s="221"/>
      <c r="B1292" s="222"/>
      <c r="C1292" s="222"/>
      <c r="D1292" s="222"/>
      <c r="E1292" s="222"/>
      <c r="F1292" s="222" t="s">
        <v>1938</v>
      </c>
      <c r="G1292" s="222"/>
      <c r="H1292" s="222"/>
      <c r="I1292" s="222"/>
      <c r="J1292" s="125">
        <v>467.97300000000001</v>
      </c>
    </row>
    <row r="1293" spans="1:10" ht="15">
      <c r="A1293" s="279" t="s">
        <v>1765</v>
      </c>
      <c r="B1293" s="280" t="s">
        <v>1</v>
      </c>
      <c r="C1293" s="281" t="s">
        <v>2</v>
      </c>
      <c r="D1293" s="281" t="s">
        <v>1727</v>
      </c>
      <c r="E1293" s="280" t="s">
        <v>1766</v>
      </c>
      <c r="F1293" s="83" t="s">
        <v>1767</v>
      </c>
      <c r="G1293" s="83" t="s">
        <v>1768</v>
      </c>
      <c r="H1293" s="83"/>
      <c r="I1293" s="83"/>
      <c r="J1293" s="122" t="s">
        <v>1769</v>
      </c>
    </row>
    <row r="1294" spans="1:10" ht="25.5">
      <c r="A1294" s="123" t="s">
        <v>1723</v>
      </c>
      <c r="B1294" s="97" t="s">
        <v>2258</v>
      </c>
      <c r="C1294" s="96" t="s">
        <v>44</v>
      </c>
      <c r="D1294" s="96" t="s">
        <v>2259</v>
      </c>
      <c r="E1294" s="99">
        <v>1</v>
      </c>
      <c r="F1294" s="98" t="s">
        <v>93</v>
      </c>
      <c r="G1294" s="282" t="s">
        <v>2260</v>
      </c>
      <c r="H1294" s="282"/>
      <c r="I1294" s="283"/>
      <c r="J1294" s="126" t="s">
        <v>2260</v>
      </c>
    </row>
    <row r="1295" spans="1:10">
      <c r="A1295" s="221"/>
      <c r="B1295" s="222"/>
      <c r="C1295" s="222"/>
      <c r="D1295" s="222"/>
      <c r="E1295" s="222"/>
      <c r="F1295" s="222" t="s">
        <v>1774</v>
      </c>
      <c r="G1295" s="222"/>
      <c r="H1295" s="222"/>
      <c r="I1295" s="222"/>
      <c r="J1295" s="125">
        <v>29.79</v>
      </c>
    </row>
    <row r="1296" spans="1:10">
      <c r="A1296" s="115"/>
      <c r="B1296" s="116"/>
      <c r="C1296" s="116"/>
      <c r="D1296" s="116"/>
      <c r="E1296" s="116" t="s">
        <v>1728</v>
      </c>
      <c r="F1296" s="117">
        <v>0</v>
      </c>
      <c r="G1296" s="116" t="s">
        <v>1729</v>
      </c>
      <c r="H1296" s="117">
        <v>22.13</v>
      </c>
      <c r="I1296" s="116" t="s">
        <v>1730</v>
      </c>
      <c r="J1296" s="118">
        <v>22.130012000019999</v>
      </c>
    </row>
    <row r="1297" spans="1:10" ht="15" thickBot="1">
      <c r="A1297" s="115"/>
      <c r="B1297" s="116"/>
      <c r="C1297" s="116"/>
      <c r="D1297" s="116"/>
      <c r="E1297" s="116" t="s">
        <v>1731</v>
      </c>
      <c r="F1297" s="117">
        <v>130.61000000000001</v>
      </c>
      <c r="G1297" s="116"/>
      <c r="H1297" s="276" t="s">
        <v>1732</v>
      </c>
      <c r="I1297" s="276"/>
      <c r="J1297" s="118">
        <v>628.37</v>
      </c>
    </row>
    <row r="1298" spans="1:10" ht="15" thickTop="1">
      <c r="A1298" s="119"/>
      <c r="B1298" s="95"/>
      <c r="C1298" s="95"/>
      <c r="D1298" s="95"/>
      <c r="E1298" s="95"/>
      <c r="F1298" s="95"/>
      <c r="G1298" s="95"/>
      <c r="H1298" s="95"/>
      <c r="I1298" s="95"/>
      <c r="J1298" s="120"/>
    </row>
    <row r="1299" spans="1:10" ht="15">
      <c r="A1299" s="121" t="s">
        <v>247</v>
      </c>
      <c r="B1299" s="83" t="s">
        <v>1</v>
      </c>
      <c r="C1299" s="82" t="s">
        <v>2</v>
      </c>
      <c r="D1299" s="82" t="s">
        <v>3</v>
      </c>
      <c r="E1299" s="281" t="s">
        <v>1722</v>
      </c>
      <c r="F1299" s="281"/>
      <c r="G1299" s="84" t="s">
        <v>4</v>
      </c>
      <c r="H1299" s="83" t="s">
        <v>5</v>
      </c>
      <c r="I1299" s="83" t="s">
        <v>6</v>
      </c>
      <c r="J1299" s="122" t="s">
        <v>8</v>
      </c>
    </row>
    <row r="1300" spans="1:10" ht="38.25">
      <c r="A1300" s="111" t="s">
        <v>1723</v>
      </c>
      <c r="B1300" s="86" t="s">
        <v>242</v>
      </c>
      <c r="C1300" s="85" t="s">
        <v>18</v>
      </c>
      <c r="D1300" s="85" t="s">
        <v>243</v>
      </c>
      <c r="E1300" s="284" t="s">
        <v>2356</v>
      </c>
      <c r="F1300" s="284"/>
      <c r="G1300" s="87" t="s">
        <v>71</v>
      </c>
      <c r="H1300" s="88">
        <v>1</v>
      </c>
      <c r="I1300" s="89">
        <v>91.05</v>
      </c>
      <c r="J1300" s="112">
        <v>91.05</v>
      </c>
    </row>
    <row r="1301" spans="1:10">
      <c r="A1301" s="123" t="s">
        <v>1738</v>
      </c>
      <c r="B1301" s="97" t="s">
        <v>1948</v>
      </c>
      <c r="C1301" s="96" t="s">
        <v>44</v>
      </c>
      <c r="D1301" s="96" t="s">
        <v>1949</v>
      </c>
      <c r="E1301" s="283" t="s">
        <v>1761</v>
      </c>
      <c r="F1301" s="283"/>
      <c r="G1301" s="98" t="s">
        <v>1950</v>
      </c>
      <c r="H1301" s="99">
        <v>0.58660000000000001</v>
      </c>
      <c r="I1301" s="100">
        <v>19.21</v>
      </c>
      <c r="J1301" s="124">
        <v>11.26</v>
      </c>
    </row>
    <row r="1302" spans="1:10">
      <c r="A1302" s="123" t="s">
        <v>1738</v>
      </c>
      <c r="B1302" s="97" t="s">
        <v>1957</v>
      </c>
      <c r="C1302" s="96" t="s">
        <v>44</v>
      </c>
      <c r="D1302" s="96" t="s">
        <v>1958</v>
      </c>
      <c r="E1302" s="283" t="s">
        <v>1761</v>
      </c>
      <c r="F1302" s="283"/>
      <c r="G1302" s="98" t="s">
        <v>1950</v>
      </c>
      <c r="H1302" s="99">
        <v>0.58599999999999997</v>
      </c>
      <c r="I1302" s="100">
        <v>14.13</v>
      </c>
      <c r="J1302" s="124">
        <v>8.2799999999999994</v>
      </c>
    </row>
    <row r="1303" spans="1:10" ht="25.5">
      <c r="A1303" s="123" t="s">
        <v>1738</v>
      </c>
      <c r="B1303" s="97" t="s">
        <v>2357</v>
      </c>
      <c r="C1303" s="96" t="s">
        <v>44</v>
      </c>
      <c r="D1303" s="96" t="s">
        <v>2358</v>
      </c>
      <c r="E1303" s="283" t="s">
        <v>1761</v>
      </c>
      <c r="F1303" s="283"/>
      <c r="G1303" s="98" t="s">
        <v>93</v>
      </c>
      <c r="H1303" s="99">
        <v>1.6406500000000001E-2</v>
      </c>
      <c r="I1303" s="100">
        <v>301</v>
      </c>
      <c r="J1303" s="124">
        <v>4.93</v>
      </c>
    </row>
    <row r="1304" spans="1:10" ht="25.5">
      <c r="A1304" s="113" t="s">
        <v>1725</v>
      </c>
      <c r="B1304" s="91" t="s">
        <v>2359</v>
      </c>
      <c r="C1304" s="90" t="s">
        <v>31</v>
      </c>
      <c r="D1304" s="90" t="s">
        <v>2360</v>
      </c>
      <c r="E1304" s="278" t="s">
        <v>1743</v>
      </c>
      <c r="F1304" s="278"/>
      <c r="G1304" s="92" t="s">
        <v>704</v>
      </c>
      <c r="H1304" s="93">
        <v>15.45</v>
      </c>
      <c r="I1304" s="94">
        <v>4.3099999999999996</v>
      </c>
      <c r="J1304" s="114">
        <v>66.58</v>
      </c>
    </row>
    <row r="1305" spans="1:10">
      <c r="A1305" s="115"/>
      <c r="B1305" s="116"/>
      <c r="C1305" s="116"/>
      <c r="D1305" s="116"/>
      <c r="E1305" s="116" t="s">
        <v>1728</v>
      </c>
      <c r="F1305" s="117">
        <v>0</v>
      </c>
      <c r="G1305" s="116" t="s">
        <v>1729</v>
      </c>
      <c r="H1305" s="117">
        <v>15.68</v>
      </c>
      <c r="I1305" s="116" t="s">
        <v>1730</v>
      </c>
      <c r="J1305" s="118">
        <v>15.68</v>
      </c>
    </row>
    <row r="1306" spans="1:10" ht="15" thickBot="1">
      <c r="A1306" s="115"/>
      <c r="B1306" s="116"/>
      <c r="C1306" s="116"/>
      <c r="D1306" s="116"/>
      <c r="E1306" s="116" t="s">
        <v>1731</v>
      </c>
      <c r="F1306" s="117">
        <v>23.89</v>
      </c>
      <c r="G1306" s="116"/>
      <c r="H1306" s="276" t="s">
        <v>1732</v>
      </c>
      <c r="I1306" s="276"/>
      <c r="J1306" s="118">
        <v>114.94</v>
      </c>
    </row>
    <row r="1307" spans="1:10" ht="15" thickTop="1">
      <c r="A1307" s="119"/>
      <c r="B1307" s="95"/>
      <c r="C1307" s="95"/>
      <c r="D1307" s="95"/>
      <c r="E1307" s="95"/>
      <c r="F1307" s="95"/>
      <c r="G1307" s="95"/>
      <c r="H1307" s="95"/>
      <c r="I1307" s="95"/>
      <c r="J1307" s="120"/>
    </row>
    <row r="1308" spans="1:10" ht="15">
      <c r="A1308" s="121" t="s">
        <v>250</v>
      </c>
      <c r="B1308" s="83" t="s">
        <v>1</v>
      </c>
      <c r="C1308" s="82" t="s">
        <v>2</v>
      </c>
      <c r="D1308" s="82" t="s">
        <v>3</v>
      </c>
      <c r="E1308" s="281" t="s">
        <v>1722</v>
      </c>
      <c r="F1308" s="281"/>
      <c r="G1308" s="84" t="s">
        <v>4</v>
      </c>
      <c r="H1308" s="83" t="s">
        <v>5</v>
      </c>
      <c r="I1308" s="83" t="s">
        <v>6</v>
      </c>
      <c r="J1308" s="122" t="s">
        <v>8</v>
      </c>
    </row>
    <row r="1309" spans="1:10" ht="38.25">
      <c r="A1309" s="111" t="s">
        <v>1723</v>
      </c>
      <c r="B1309" s="86" t="s">
        <v>251</v>
      </c>
      <c r="C1309" s="85" t="s">
        <v>31</v>
      </c>
      <c r="D1309" s="85" t="s">
        <v>252</v>
      </c>
      <c r="E1309" s="284" t="s">
        <v>2317</v>
      </c>
      <c r="F1309" s="284"/>
      <c r="G1309" s="87" t="s">
        <v>71</v>
      </c>
      <c r="H1309" s="88">
        <v>1</v>
      </c>
      <c r="I1309" s="89">
        <v>2.2799999999999998</v>
      </c>
      <c r="J1309" s="112">
        <v>2.2799999999999998</v>
      </c>
    </row>
    <row r="1310" spans="1:10" ht="25.5">
      <c r="A1310" s="123" t="s">
        <v>1738</v>
      </c>
      <c r="B1310" s="97" t="s">
        <v>2361</v>
      </c>
      <c r="C1310" s="96" t="s">
        <v>31</v>
      </c>
      <c r="D1310" s="96" t="s">
        <v>2362</v>
      </c>
      <c r="E1310" s="283" t="s">
        <v>2165</v>
      </c>
      <c r="F1310" s="283"/>
      <c r="G1310" s="98" t="s">
        <v>2166</v>
      </c>
      <c r="H1310" s="99">
        <v>2.5000000000000001E-2</v>
      </c>
      <c r="I1310" s="100">
        <v>4.09</v>
      </c>
      <c r="J1310" s="124">
        <v>0.1</v>
      </c>
    </row>
    <row r="1311" spans="1:10">
      <c r="A1311" s="123" t="s">
        <v>1738</v>
      </c>
      <c r="B1311" s="97" t="s">
        <v>2170</v>
      </c>
      <c r="C1311" s="96" t="s">
        <v>31</v>
      </c>
      <c r="D1311" s="96" t="s">
        <v>1958</v>
      </c>
      <c r="E1311" s="283" t="s">
        <v>1737</v>
      </c>
      <c r="F1311" s="283"/>
      <c r="G1311" s="98" t="s">
        <v>33</v>
      </c>
      <c r="H1311" s="99">
        <v>8.8999999999999996E-2</v>
      </c>
      <c r="I1311" s="100">
        <v>14.46</v>
      </c>
      <c r="J1311" s="124">
        <v>1.28</v>
      </c>
    </row>
    <row r="1312" spans="1:10" ht="25.5">
      <c r="A1312" s="123" t="s">
        <v>1738</v>
      </c>
      <c r="B1312" s="97" t="s">
        <v>2363</v>
      </c>
      <c r="C1312" s="96" t="s">
        <v>31</v>
      </c>
      <c r="D1312" s="96" t="s">
        <v>2364</v>
      </c>
      <c r="E1312" s="283" t="s">
        <v>2165</v>
      </c>
      <c r="F1312" s="283"/>
      <c r="G1312" s="98" t="s">
        <v>2169</v>
      </c>
      <c r="H1312" s="99">
        <v>4.2000000000000003E-2</v>
      </c>
      <c r="I1312" s="100">
        <v>0.43</v>
      </c>
      <c r="J1312" s="124">
        <v>0.01</v>
      </c>
    </row>
    <row r="1313" spans="1:10">
      <c r="A1313" s="123" t="s">
        <v>1738</v>
      </c>
      <c r="B1313" s="97" t="s">
        <v>2365</v>
      </c>
      <c r="C1313" s="96" t="s">
        <v>31</v>
      </c>
      <c r="D1313" s="96" t="s">
        <v>1949</v>
      </c>
      <c r="E1313" s="283" t="s">
        <v>1737</v>
      </c>
      <c r="F1313" s="283"/>
      <c r="G1313" s="98" t="s">
        <v>33</v>
      </c>
      <c r="H1313" s="99">
        <v>4.4999999999999998E-2</v>
      </c>
      <c r="I1313" s="100">
        <v>19.95</v>
      </c>
      <c r="J1313" s="124">
        <v>0.89</v>
      </c>
    </row>
    <row r="1314" spans="1:10">
      <c r="A1314" s="115"/>
      <c r="B1314" s="116"/>
      <c r="C1314" s="116"/>
      <c r="D1314" s="116"/>
      <c r="E1314" s="116" t="s">
        <v>1728</v>
      </c>
      <c r="F1314" s="117">
        <v>1.61</v>
      </c>
      <c r="G1314" s="116" t="s">
        <v>1729</v>
      </c>
      <c r="H1314" s="117">
        <v>0</v>
      </c>
      <c r="I1314" s="116" t="s">
        <v>1730</v>
      </c>
      <c r="J1314" s="118">
        <v>1.61</v>
      </c>
    </row>
    <row r="1315" spans="1:10" ht="15" thickBot="1">
      <c r="A1315" s="115"/>
      <c r="B1315" s="116"/>
      <c r="C1315" s="116"/>
      <c r="D1315" s="116"/>
      <c r="E1315" s="116" t="s">
        <v>1731</v>
      </c>
      <c r="F1315" s="117">
        <v>0.59</v>
      </c>
      <c r="G1315" s="116"/>
      <c r="H1315" s="276" t="s">
        <v>1732</v>
      </c>
      <c r="I1315" s="276"/>
      <c r="J1315" s="118">
        <v>2.87</v>
      </c>
    </row>
    <row r="1316" spans="1:10" ht="15" thickTop="1">
      <c r="A1316" s="119"/>
      <c r="B1316" s="95"/>
      <c r="C1316" s="95"/>
      <c r="D1316" s="95"/>
      <c r="E1316" s="95"/>
      <c r="F1316" s="95"/>
      <c r="G1316" s="95"/>
      <c r="H1316" s="95"/>
      <c r="I1316" s="95"/>
      <c r="J1316" s="120"/>
    </row>
    <row r="1317" spans="1:10" ht="15">
      <c r="A1317" s="121" t="s">
        <v>253</v>
      </c>
      <c r="B1317" s="83" t="s">
        <v>1</v>
      </c>
      <c r="C1317" s="82" t="s">
        <v>2</v>
      </c>
      <c r="D1317" s="82" t="s">
        <v>3</v>
      </c>
      <c r="E1317" s="281" t="s">
        <v>1722</v>
      </c>
      <c r="F1317" s="281"/>
      <c r="G1317" s="84" t="s">
        <v>4</v>
      </c>
      <c r="H1317" s="83" t="s">
        <v>5</v>
      </c>
      <c r="I1317" s="83" t="s">
        <v>6</v>
      </c>
      <c r="J1317" s="122" t="s">
        <v>8</v>
      </c>
    </row>
    <row r="1318" spans="1:10" ht="38.25">
      <c r="A1318" s="111" t="s">
        <v>1723</v>
      </c>
      <c r="B1318" s="86" t="s">
        <v>254</v>
      </c>
      <c r="C1318" s="85" t="s">
        <v>18</v>
      </c>
      <c r="D1318" s="85" t="s">
        <v>255</v>
      </c>
      <c r="E1318" s="284" t="s">
        <v>2317</v>
      </c>
      <c r="F1318" s="284"/>
      <c r="G1318" s="87" t="s">
        <v>93</v>
      </c>
      <c r="H1318" s="88">
        <v>1</v>
      </c>
      <c r="I1318" s="89">
        <v>192.58</v>
      </c>
      <c r="J1318" s="112">
        <v>192.58</v>
      </c>
    </row>
    <row r="1319" spans="1:10">
      <c r="A1319" s="123" t="s">
        <v>1738</v>
      </c>
      <c r="B1319" s="97" t="s">
        <v>1957</v>
      </c>
      <c r="C1319" s="96" t="s">
        <v>44</v>
      </c>
      <c r="D1319" s="96" t="s">
        <v>1958</v>
      </c>
      <c r="E1319" s="283" t="s">
        <v>1761</v>
      </c>
      <c r="F1319" s="283"/>
      <c r="G1319" s="98" t="s">
        <v>1950</v>
      </c>
      <c r="H1319" s="99">
        <v>0.39360000000000001</v>
      </c>
      <c r="I1319" s="100">
        <v>14.13</v>
      </c>
      <c r="J1319" s="124">
        <v>5.56</v>
      </c>
    </row>
    <row r="1320" spans="1:10">
      <c r="A1320" s="123" t="s">
        <v>1738</v>
      </c>
      <c r="B1320" s="97" t="s">
        <v>1948</v>
      </c>
      <c r="C1320" s="96" t="s">
        <v>44</v>
      </c>
      <c r="D1320" s="96" t="s">
        <v>1949</v>
      </c>
      <c r="E1320" s="283" t="s">
        <v>1761</v>
      </c>
      <c r="F1320" s="283"/>
      <c r="G1320" s="98" t="s">
        <v>1950</v>
      </c>
      <c r="H1320" s="99">
        <v>1.2170000000000001</v>
      </c>
      <c r="I1320" s="100">
        <v>19.21</v>
      </c>
      <c r="J1320" s="124">
        <v>23.37</v>
      </c>
    </row>
    <row r="1321" spans="1:10" ht="63.75">
      <c r="A1321" s="113" t="s">
        <v>1725</v>
      </c>
      <c r="B1321" s="91" t="s">
        <v>2229</v>
      </c>
      <c r="C1321" s="90" t="s">
        <v>44</v>
      </c>
      <c r="D1321" s="90" t="s">
        <v>2230</v>
      </c>
      <c r="E1321" s="278" t="s">
        <v>2366</v>
      </c>
      <c r="F1321" s="278"/>
      <c r="G1321" s="92" t="s">
        <v>33</v>
      </c>
      <c r="H1321" s="93">
        <v>3.2000000000000001E-2</v>
      </c>
      <c r="I1321" s="94">
        <v>6.13</v>
      </c>
      <c r="J1321" s="114">
        <v>0.19</v>
      </c>
    </row>
    <row r="1322" spans="1:10">
      <c r="A1322" s="113" t="s">
        <v>1725</v>
      </c>
      <c r="B1322" s="91" t="s">
        <v>2367</v>
      </c>
      <c r="C1322" s="90" t="s">
        <v>44</v>
      </c>
      <c r="D1322" s="90" t="s">
        <v>2368</v>
      </c>
      <c r="E1322" s="278" t="s">
        <v>1743</v>
      </c>
      <c r="F1322" s="278"/>
      <c r="G1322" s="92" t="s">
        <v>121</v>
      </c>
      <c r="H1322" s="93">
        <v>88</v>
      </c>
      <c r="I1322" s="94">
        <v>0.55000000000000004</v>
      </c>
      <c r="J1322" s="114">
        <v>48.4</v>
      </c>
    </row>
    <row r="1323" spans="1:10">
      <c r="A1323" s="113" t="s">
        <v>1725</v>
      </c>
      <c r="B1323" s="91" t="s">
        <v>2369</v>
      </c>
      <c r="C1323" s="90" t="s">
        <v>44</v>
      </c>
      <c r="D1323" s="90" t="s">
        <v>2370</v>
      </c>
      <c r="E1323" s="278" t="s">
        <v>1743</v>
      </c>
      <c r="F1323" s="278"/>
      <c r="G1323" s="92" t="s">
        <v>93</v>
      </c>
      <c r="H1323" s="93">
        <v>1.1299999999999999</v>
      </c>
      <c r="I1323" s="94">
        <v>101.83</v>
      </c>
      <c r="J1323" s="114">
        <v>115.06</v>
      </c>
    </row>
    <row r="1324" spans="1:10">
      <c r="A1324" s="115"/>
      <c r="B1324" s="116"/>
      <c r="C1324" s="116"/>
      <c r="D1324" s="116"/>
      <c r="E1324" s="116" t="s">
        <v>1728</v>
      </c>
      <c r="F1324" s="117">
        <v>0</v>
      </c>
      <c r="G1324" s="116" t="s">
        <v>1729</v>
      </c>
      <c r="H1324" s="117">
        <v>22.09</v>
      </c>
      <c r="I1324" s="116" t="s">
        <v>1730</v>
      </c>
      <c r="J1324" s="118">
        <v>22.09</v>
      </c>
    </row>
    <row r="1325" spans="1:10" ht="15" thickBot="1">
      <c r="A1325" s="115"/>
      <c r="B1325" s="116"/>
      <c r="C1325" s="116"/>
      <c r="D1325" s="116"/>
      <c r="E1325" s="116" t="s">
        <v>1731</v>
      </c>
      <c r="F1325" s="117">
        <v>50.53</v>
      </c>
      <c r="G1325" s="116"/>
      <c r="H1325" s="276" t="s">
        <v>1732</v>
      </c>
      <c r="I1325" s="276"/>
      <c r="J1325" s="118">
        <v>243.11</v>
      </c>
    </row>
    <row r="1326" spans="1:10" ht="15" thickTop="1">
      <c r="A1326" s="119"/>
      <c r="B1326" s="95"/>
      <c r="C1326" s="95"/>
      <c r="D1326" s="95"/>
      <c r="E1326" s="95"/>
      <c r="F1326" s="95"/>
      <c r="G1326" s="95"/>
      <c r="H1326" s="95"/>
      <c r="I1326" s="95"/>
      <c r="J1326" s="120"/>
    </row>
    <row r="1327" spans="1:10" ht="15">
      <c r="A1327" s="121" t="s">
        <v>256</v>
      </c>
      <c r="B1327" s="83" t="s">
        <v>1</v>
      </c>
      <c r="C1327" s="82" t="s">
        <v>2</v>
      </c>
      <c r="D1327" s="82" t="s">
        <v>3</v>
      </c>
      <c r="E1327" s="281" t="s">
        <v>1722</v>
      </c>
      <c r="F1327" s="281"/>
      <c r="G1327" s="84" t="s">
        <v>4</v>
      </c>
      <c r="H1327" s="83" t="s">
        <v>5</v>
      </c>
      <c r="I1327" s="83" t="s">
        <v>6</v>
      </c>
      <c r="J1327" s="122" t="s">
        <v>8</v>
      </c>
    </row>
    <row r="1328" spans="1:10" ht="25.5">
      <c r="A1328" s="111" t="s">
        <v>1723</v>
      </c>
      <c r="B1328" s="86" t="s">
        <v>257</v>
      </c>
      <c r="C1328" s="85" t="s">
        <v>44</v>
      </c>
      <c r="D1328" s="85" t="s">
        <v>258</v>
      </c>
      <c r="E1328" s="284" t="s">
        <v>1761</v>
      </c>
      <c r="F1328" s="284"/>
      <c r="G1328" s="87" t="s">
        <v>71</v>
      </c>
      <c r="H1328" s="88">
        <v>1</v>
      </c>
      <c r="I1328" s="89">
        <v>2.11</v>
      </c>
      <c r="J1328" s="112">
        <v>2.11</v>
      </c>
    </row>
    <row r="1329" spans="1:10">
      <c r="A1329" s="221"/>
      <c r="B1329" s="222"/>
      <c r="C1329" s="222"/>
      <c r="D1329" s="222"/>
      <c r="E1329" s="222"/>
      <c r="F1329" s="222" t="s">
        <v>1762</v>
      </c>
      <c r="G1329" s="222"/>
      <c r="H1329" s="222"/>
      <c r="I1329" s="222"/>
      <c r="J1329" s="125">
        <v>0</v>
      </c>
    </row>
    <row r="1330" spans="1:10">
      <c r="A1330" s="221"/>
      <c r="B1330" s="222"/>
      <c r="C1330" s="222"/>
      <c r="D1330" s="222"/>
      <c r="E1330" s="222"/>
      <c r="F1330" s="222" t="s">
        <v>1763</v>
      </c>
      <c r="G1330" s="222"/>
      <c r="H1330" s="222"/>
      <c r="I1330" s="222"/>
      <c r="J1330" s="125">
        <v>1</v>
      </c>
    </row>
    <row r="1331" spans="1:10">
      <c r="A1331" s="221"/>
      <c r="B1331" s="222"/>
      <c r="C1331" s="222"/>
      <c r="D1331" s="222"/>
      <c r="E1331" s="222"/>
      <c r="F1331" s="222" t="s">
        <v>1764</v>
      </c>
      <c r="G1331" s="222"/>
      <c r="H1331" s="222"/>
      <c r="I1331" s="222"/>
      <c r="J1331" s="125">
        <v>0</v>
      </c>
    </row>
    <row r="1332" spans="1:10" ht="15">
      <c r="A1332" s="279" t="s">
        <v>1784</v>
      </c>
      <c r="B1332" s="280" t="s">
        <v>1</v>
      </c>
      <c r="C1332" s="281" t="s">
        <v>2</v>
      </c>
      <c r="D1332" s="281" t="s">
        <v>1785</v>
      </c>
      <c r="E1332" s="280" t="s">
        <v>1766</v>
      </c>
      <c r="F1332" s="83" t="s">
        <v>1767</v>
      </c>
      <c r="G1332" s="83" t="s">
        <v>1768</v>
      </c>
      <c r="H1332" s="83"/>
      <c r="I1332" s="83"/>
      <c r="J1332" s="122" t="s">
        <v>1769</v>
      </c>
    </row>
    <row r="1333" spans="1:10">
      <c r="A1333" s="113" t="s">
        <v>1725</v>
      </c>
      <c r="B1333" s="91" t="s">
        <v>2371</v>
      </c>
      <c r="C1333" s="90" t="s">
        <v>44</v>
      </c>
      <c r="D1333" s="90" t="s">
        <v>2372</v>
      </c>
      <c r="E1333" s="93">
        <v>1.05</v>
      </c>
      <c r="F1333" s="92" t="s">
        <v>71</v>
      </c>
      <c r="G1333" s="277" t="s">
        <v>2373</v>
      </c>
      <c r="H1333" s="277"/>
      <c r="I1333" s="278"/>
      <c r="J1333" s="127" t="s">
        <v>2374</v>
      </c>
    </row>
    <row r="1334" spans="1:10">
      <c r="A1334" s="221"/>
      <c r="B1334" s="222"/>
      <c r="C1334" s="222"/>
      <c r="D1334" s="222"/>
      <c r="E1334" s="222"/>
      <c r="F1334" s="222" t="s">
        <v>1938</v>
      </c>
      <c r="G1334" s="222"/>
      <c r="H1334" s="222"/>
      <c r="I1334" s="222"/>
      <c r="J1334" s="125">
        <v>0.69299999999999995</v>
      </c>
    </row>
    <row r="1335" spans="1:10" ht="15">
      <c r="A1335" s="279" t="s">
        <v>1765</v>
      </c>
      <c r="B1335" s="280" t="s">
        <v>1</v>
      </c>
      <c r="C1335" s="281" t="s">
        <v>2</v>
      </c>
      <c r="D1335" s="281" t="s">
        <v>1727</v>
      </c>
      <c r="E1335" s="280" t="s">
        <v>1766</v>
      </c>
      <c r="F1335" s="83" t="s">
        <v>1767</v>
      </c>
      <c r="G1335" s="83" t="s">
        <v>1768</v>
      </c>
      <c r="H1335" s="83"/>
      <c r="I1335" s="83"/>
      <c r="J1335" s="122" t="s">
        <v>1769</v>
      </c>
    </row>
    <row r="1336" spans="1:10">
      <c r="A1336" s="123" t="s">
        <v>1723</v>
      </c>
      <c r="B1336" s="97" t="s">
        <v>1957</v>
      </c>
      <c r="C1336" s="96" t="s">
        <v>44</v>
      </c>
      <c r="D1336" s="96" t="s">
        <v>1958</v>
      </c>
      <c r="E1336" s="99">
        <v>0.1</v>
      </c>
      <c r="F1336" s="98" t="s">
        <v>1950</v>
      </c>
      <c r="G1336" s="282" t="s">
        <v>1959</v>
      </c>
      <c r="H1336" s="282"/>
      <c r="I1336" s="283"/>
      <c r="J1336" s="126" t="s">
        <v>2375</v>
      </c>
    </row>
    <row r="1337" spans="1:10">
      <c r="A1337" s="221"/>
      <c r="B1337" s="222"/>
      <c r="C1337" s="222"/>
      <c r="D1337" s="222"/>
      <c r="E1337" s="222"/>
      <c r="F1337" s="222" t="s">
        <v>1774</v>
      </c>
      <c r="G1337" s="222"/>
      <c r="H1337" s="222"/>
      <c r="I1337" s="222"/>
      <c r="J1337" s="125">
        <v>1.413</v>
      </c>
    </row>
    <row r="1338" spans="1:10">
      <c r="A1338" s="115"/>
      <c r="B1338" s="116"/>
      <c r="C1338" s="116"/>
      <c r="D1338" s="116"/>
      <c r="E1338" s="116" t="s">
        <v>1728</v>
      </c>
      <c r="F1338" s="117">
        <v>0</v>
      </c>
      <c r="G1338" s="116" t="s">
        <v>1729</v>
      </c>
      <c r="H1338" s="117">
        <v>1</v>
      </c>
      <c r="I1338" s="116" t="s">
        <v>1730</v>
      </c>
      <c r="J1338" s="118">
        <v>0.99573999999999996</v>
      </c>
    </row>
    <row r="1339" spans="1:10" ht="15" thickBot="1">
      <c r="A1339" s="115"/>
      <c r="B1339" s="116"/>
      <c r="C1339" s="116"/>
      <c r="D1339" s="116"/>
      <c r="E1339" s="116" t="s">
        <v>1731</v>
      </c>
      <c r="F1339" s="117">
        <v>0.55000000000000004</v>
      </c>
      <c r="G1339" s="116"/>
      <c r="H1339" s="276" t="s">
        <v>1732</v>
      </c>
      <c r="I1339" s="276"/>
      <c r="J1339" s="118">
        <v>2.66</v>
      </c>
    </row>
    <row r="1340" spans="1:10" ht="15" thickTop="1">
      <c r="A1340" s="119"/>
      <c r="B1340" s="95"/>
      <c r="C1340" s="95"/>
      <c r="D1340" s="95"/>
      <c r="E1340" s="95"/>
      <c r="F1340" s="95"/>
      <c r="G1340" s="95"/>
      <c r="H1340" s="95"/>
      <c r="I1340" s="95"/>
      <c r="J1340" s="120"/>
    </row>
    <row r="1341" spans="1:10" ht="15">
      <c r="A1341" s="121" t="s">
        <v>259</v>
      </c>
      <c r="B1341" s="83" t="s">
        <v>1</v>
      </c>
      <c r="C1341" s="82" t="s">
        <v>2</v>
      </c>
      <c r="D1341" s="82" t="s">
        <v>3</v>
      </c>
      <c r="E1341" s="281" t="s">
        <v>1722</v>
      </c>
      <c r="F1341" s="281"/>
      <c r="G1341" s="84" t="s">
        <v>4</v>
      </c>
      <c r="H1341" s="83" t="s">
        <v>5</v>
      </c>
      <c r="I1341" s="83" t="s">
        <v>6</v>
      </c>
      <c r="J1341" s="122" t="s">
        <v>8</v>
      </c>
    </row>
    <row r="1342" spans="1:10" ht="38.25">
      <c r="A1342" s="111" t="s">
        <v>1723</v>
      </c>
      <c r="B1342" s="86" t="s">
        <v>200</v>
      </c>
      <c r="C1342" s="85" t="s">
        <v>44</v>
      </c>
      <c r="D1342" s="85" t="s">
        <v>201</v>
      </c>
      <c r="E1342" s="284" t="s">
        <v>1761</v>
      </c>
      <c r="F1342" s="284"/>
      <c r="G1342" s="87" t="s">
        <v>71</v>
      </c>
      <c r="H1342" s="88">
        <v>1</v>
      </c>
      <c r="I1342" s="89">
        <v>14.82</v>
      </c>
      <c r="J1342" s="112">
        <v>14.82</v>
      </c>
    </row>
    <row r="1343" spans="1:10">
      <c r="A1343" s="221"/>
      <c r="B1343" s="222"/>
      <c r="C1343" s="222"/>
      <c r="D1343" s="222"/>
      <c r="E1343" s="222"/>
      <c r="F1343" s="222" t="s">
        <v>1762</v>
      </c>
      <c r="G1343" s="222"/>
      <c r="H1343" s="222"/>
      <c r="I1343" s="222"/>
      <c r="J1343" s="125">
        <v>0</v>
      </c>
    </row>
    <row r="1344" spans="1:10">
      <c r="A1344" s="221"/>
      <c r="B1344" s="222"/>
      <c r="C1344" s="222"/>
      <c r="D1344" s="222"/>
      <c r="E1344" s="222"/>
      <c r="F1344" s="222" t="s">
        <v>1763</v>
      </c>
      <c r="G1344" s="222"/>
      <c r="H1344" s="222"/>
      <c r="I1344" s="222"/>
      <c r="J1344" s="125">
        <v>1</v>
      </c>
    </row>
    <row r="1345" spans="1:10">
      <c r="A1345" s="221"/>
      <c r="B1345" s="222"/>
      <c r="C1345" s="222"/>
      <c r="D1345" s="222"/>
      <c r="E1345" s="222"/>
      <c r="F1345" s="222" t="s">
        <v>1764</v>
      </c>
      <c r="G1345" s="222"/>
      <c r="H1345" s="222"/>
      <c r="I1345" s="222"/>
      <c r="J1345" s="125">
        <v>0</v>
      </c>
    </row>
    <row r="1346" spans="1:10" ht="15">
      <c r="A1346" s="279" t="s">
        <v>1784</v>
      </c>
      <c r="B1346" s="280" t="s">
        <v>1</v>
      </c>
      <c r="C1346" s="281" t="s">
        <v>2</v>
      </c>
      <c r="D1346" s="281" t="s">
        <v>1785</v>
      </c>
      <c r="E1346" s="280" t="s">
        <v>1766</v>
      </c>
      <c r="F1346" s="83" t="s">
        <v>1767</v>
      </c>
      <c r="G1346" s="83" t="s">
        <v>1768</v>
      </c>
      <c r="H1346" s="83"/>
      <c r="I1346" s="83"/>
      <c r="J1346" s="122" t="s">
        <v>1769</v>
      </c>
    </row>
    <row r="1347" spans="1:10" ht="38.25">
      <c r="A1347" s="113" t="s">
        <v>1725</v>
      </c>
      <c r="B1347" s="91" t="s">
        <v>2296</v>
      </c>
      <c r="C1347" s="90" t="s">
        <v>44</v>
      </c>
      <c r="D1347" s="90" t="s">
        <v>2297</v>
      </c>
      <c r="E1347" s="93">
        <v>1.1000000000000001</v>
      </c>
      <c r="F1347" s="92" t="s">
        <v>71</v>
      </c>
      <c r="G1347" s="277" t="s">
        <v>2298</v>
      </c>
      <c r="H1347" s="277"/>
      <c r="I1347" s="278"/>
      <c r="J1347" s="127" t="s">
        <v>2299</v>
      </c>
    </row>
    <row r="1348" spans="1:10" ht="38.25">
      <c r="A1348" s="113" t="s">
        <v>1725</v>
      </c>
      <c r="B1348" s="91" t="s">
        <v>2300</v>
      </c>
      <c r="C1348" s="90" t="s">
        <v>44</v>
      </c>
      <c r="D1348" s="90" t="s">
        <v>2301</v>
      </c>
      <c r="E1348" s="93">
        <v>5.0999999999999996</v>
      </c>
      <c r="F1348" s="92" t="s">
        <v>46</v>
      </c>
      <c r="G1348" s="277" t="s">
        <v>2302</v>
      </c>
      <c r="H1348" s="277"/>
      <c r="I1348" s="278"/>
      <c r="J1348" s="127" t="s">
        <v>2303</v>
      </c>
    </row>
    <row r="1349" spans="1:10" ht="25.5">
      <c r="A1349" s="113" t="s">
        <v>1725</v>
      </c>
      <c r="B1349" s="91" t="s">
        <v>1891</v>
      </c>
      <c r="C1349" s="90" t="s">
        <v>44</v>
      </c>
      <c r="D1349" s="90" t="s">
        <v>1892</v>
      </c>
      <c r="E1349" s="93">
        <v>1.4800000000000001E-2</v>
      </c>
      <c r="F1349" s="92" t="s">
        <v>121</v>
      </c>
      <c r="G1349" s="277" t="s">
        <v>1893</v>
      </c>
      <c r="H1349" s="277"/>
      <c r="I1349" s="278"/>
      <c r="J1349" s="127" t="s">
        <v>2304</v>
      </c>
    </row>
    <row r="1350" spans="1:10">
      <c r="A1350" s="221"/>
      <c r="B1350" s="222"/>
      <c r="C1350" s="222"/>
      <c r="D1350" s="222"/>
      <c r="E1350" s="222"/>
      <c r="F1350" s="222" t="s">
        <v>1938</v>
      </c>
      <c r="G1350" s="222"/>
      <c r="H1350" s="222"/>
      <c r="I1350" s="222"/>
      <c r="J1350" s="125">
        <v>12.5686</v>
      </c>
    </row>
    <row r="1351" spans="1:10" ht="15">
      <c r="A1351" s="279" t="s">
        <v>1765</v>
      </c>
      <c r="B1351" s="280" t="s">
        <v>1</v>
      </c>
      <c r="C1351" s="281" t="s">
        <v>2</v>
      </c>
      <c r="D1351" s="281" t="s">
        <v>1727</v>
      </c>
      <c r="E1351" s="280" t="s">
        <v>1766</v>
      </c>
      <c r="F1351" s="83" t="s">
        <v>1767</v>
      </c>
      <c r="G1351" s="83" t="s">
        <v>1768</v>
      </c>
      <c r="H1351" s="83"/>
      <c r="I1351" s="83"/>
      <c r="J1351" s="122" t="s">
        <v>1769</v>
      </c>
    </row>
    <row r="1352" spans="1:10">
      <c r="A1352" s="123" t="s">
        <v>1723</v>
      </c>
      <c r="B1352" s="97" t="s">
        <v>2210</v>
      </c>
      <c r="C1352" s="96" t="s">
        <v>44</v>
      </c>
      <c r="D1352" s="96" t="s">
        <v>2211</v>
      </c>
      <c r="E1352" s="99">
        <v>6.4896800000000004E-2</v>
      </c>
      <c r="F1352" s="98" t="s">
        <v>1950</v>
      </c>
      <c r="G1352" s="282" t="s">
        <v>2212</v>
      </c>
      <c r="H1352" s="282"/>
      <c r="I1352" s="283"/>
      <c r="J1352" s="126" t="s">
        <v>2305</v>
      </c>
    </row>
    <row r="1353" spans="1:10">
      <c r="A1353" s="123" t="s">
        <v>1723</v>
      </c>
      <c r="B1353" s="97" t="s">
        <v>2214</v>
      </c>
      <c r="C1353" s="96" t="s">
        <v>44</v>
      </c>
      <c r="D1353" s="96" t="s">
        <v>2215</v>
      </c>
      <c r="E1353" s="99">
        <v>6.4896800000000004E-2</v>
      </c>
      <c r="F1353" s="98" t="s">
        <v>1950</v>
      </c>
      <c r="G1353" s="282" t="s">
        <v>2216</v>
      </c>
      <c r="H1353" s="282"/>
      <c r="I1353" s="283"/>
      <c r="J1353" s="126" t="s">
        <v>2306</v>
      </c>
    </row>
    <row r="1354" spans="1:10">
      <c r="A1354" s="221"/>
      <c r="B1354" s="222"/>
      <c r="C1354" s="222"/>
      <c r="D1354" s="222"/>
      <c r="E1354" s="222"/>
      <c r="F1354" s="222" t="s">
        <v>1774</v>
      </c>
      <c r="G1354" s="222"/>
      <c r="H1354" s="222"/>
      <c r="I1354" s="222"/>
      <c r="J1354" s="125">
        <v>2.2486000000000002</v>
      </c>
    </row>
    <row r="1355" spans="1:10">
      <c r="A1355" s="115"/>
      <c r="B1355" s="116"/>
      <c r="C1355" s="116"/>
      <c r="D1355" s="116"/>
      <c r="E1355" s="116" t="s">
        <v>1728</v>
      </c>
      <c r="F1355" s="117">
        <v>0</v>
      </c>
      <c r="G1355" s="116" t="s">
        <v>1729</v>
      </c>
      <c r="H1355" s="117">
        <v>1.7</v>
      </c>
      <c r="I1355" s="116" t="s">
        <v>1730</v>
      </c>
      <c r="J1355" s="118">
        <v>1.6959156259999999</v>
      </c>
    </row>
    <row r="1356" spans="1:10" ht="15" thickBot="1">
      <c r="A1356" s="115"/>
      <c r="B1356" s="116"/>
      <c r="C1356" s="116"/>
      <c r="D1356" s="116"/>
      <c r="E1356" s="116" t="s">
        <v>1731</v>
      </c>
      <c r="F1356" s="117">
        <v>3.88</v>
      </c>
      <c r="G1356" s="116"/>
      <c r="H1356" s="276" t="s">
        <v>1732</v>
      </c>
      <c r="I1356" s="276"/>
      <c r="J1356" s="118">
        <v>18.7</v>
      </c>
    </row>
    <row r="1357" spans="1:10" ht="15" thickTop="1">
      <c r="A1357" s="119"/>
      <c r="B1357" s="95"/>
      <c r="C1357" s="95"/>
      <c r="D1357" s="95"/>
      <c r="E1357" s="95"/>
      <c r="F1357" s="95"/>
      <c r="G1357" s="95"/>
      <c r="H1357" s="95"/>
      <c r="I1357" s="95"/>
      <c r="J1357" s="120"/>
    </row>
    <row r="1358" spans="1:10" ht="15">
      <c r="A1358" s="121" t="s">
        <v>260</v>
      </c>
      <c r="B1358" s="83" t="s">
        <v>1</v>
      </c>
      <c r="C1358" s="82" t="s">
        <v>2</v>
      </c>
      <c r="D1358" s="82" t="s">
        <v>3</v>
      </c>
      <c r="E1358" s="281" t="s">
        <v>1722</v>
      </c>
      <c r="F1358" s="281"/>
      <c r="G1358" s="84" t="s">
        <v>4</v>
      </c>
      <c r="H1358" s="83" t="s">
        <v>5</v>
      </c>
      <c r="I1358" s="83" t="s">
        <v>6</v>
      </c>
      <c r="J1358" s="122" t="s">
        <v>8</v>
      </c>
    </row>
    <row r="1359" spans="1:10" ht="25.5">
      <c r="A1359" s="111" t="s">
        <v>1723</v>
      </c>
      <c r="B1359" s="86" t="s">
        <v>261</v>
      </c>
      <c r="C1359" s="85" t="s">
        <v>44</v>
      </c>
      <c r="D1359" s="85" t="s">
        <v>262</v>
      </c>
      <c r="E1359" s="284" t="s">
        <v>1761</v>
      </c>
      <c r="F1359" s="284"/>
      <c r="G1359" s="87" t="s">
        <v>71</v>
      </c>
      <c r="H1359" s="88">
        <v>1</v>
      </c>
      <c r="I1359" s="89">
        <v>32.06</v>
      </c>
      <c r="J1359" s="112">
        <v>32.06</v>
      </c>
    </row>
    <row r="1360" spans="1:10">
      <c r="A1360" s="221"/>
      <c r="B1360" s="222"/>
      <c r="C1360" s="222"/>
      <c r="D1360" s="222"/>
      <c r="E1360" s="222"/>
      <c r="F1360" s="222" t="s">
        <v>1762</v>
      </c>
      <c r="G1360" s="222"/>
      <c r="H1360" s="222"/>
      <c r="I1360" s="222"/>
      <c r="J1360" s="125">
        <v>0</v>
      </c>
    </row>
    <row r="1361" spans="1:10">
      <c r="A1361" s="221"/>
      <c r="B1361" s="222"/>
      <c r="C1361" s="222"/>
      <c r="D1361" s="222"/>
      <c r="E1361" s="222"/>
      <c r="F1361" s="222" t="s">
        <v>1763</v>
      </c>
      <c r="G1361" s="222"/>
      <c r="H1361" s="222"/>
      <c r="I1361" s="222"/>
      <c r="J1361" s="125">
        <v>1</v>
      </c>
    </row>
    <row r="1362" spans="1:10">
      <c r="A1362" s="221"/>
      <c r="B1362" s="222"/>
      <c r="C1362" s="222"/>
      <c r="D1362" s="222"/>
      <c r="E1362" s="222"/>
      <c r="F1362" s="222" t="s">
        <v>1764</v>
      </c>
      <c r="G1362" s="222"/>
      <c r="H1362" s="222"/>
      <c r="I1362" s="222"/>
      <c r="J1362" s="125">
        <v>0</v>
      </c>
    </row>
    <row r="1363" spans="1:10" ht="15">
      <c r="A1363" s="279" t="s">
        <v>1765</v>
      </c>
      <c r="B1363" s="280" t="s">
        <v>1</v>
      </c>
      <c r="C1363" s="281" t="s">
        <v>2</v>
      </c>
      <c r="D1363" s="281" t="s">
        <v>1727</v>
      </c>
      <c r="E1363" s="280" t="s">
        <v>1766</v>
      </c>
      <c r="F1363" s="83" t="s">
        <v>1767</v>
      </c>
      <c r="G1363" s="83" t="s">
        <v>1768</v>
      </c>
      <c r="H1363" s="83"/>
      <c r="I1363" s="83"/>
      <c r="J1363" s="122" t="s">
        <v>1769</v>
      </c>
    </row>
    <row r="1364" spans="1:10" ht="25.5">
      <c r="A1364" s="123" t="s">
        <v>1723</v>
      </c>
      <c r="B1364" s="97" t="s">
        <v>2376</v>
      </c>
      <c r="C1364" s="96" t="s">
        <v>44</v>
      </c>
      <c r="D1364" s="96" t="s">
        <v>2377</v>
      </c>
      <c r="E1364" s="99">
        <v>0.128</v>
      </c>
      <c r="F1364" s="98" t="s">
        <v>71</v>
      </c>
      <c r="G1364" s="282" t="s">
        <v>2378</v>
      </c>
      <c r="H1364" s="282"/>
      <c r="I1364" s="283"/>
      <c r="J1364" s="126" t="s">
        <v>2379</v>
      </c>
    </row>
    <row r="1365" spans="1:10" ht="25.5">
      <c r="A1365" s="123" t="s">
        <v>1723</v>
      </c>
      <c r="B1365" s="97" t="s">
        <v>2348</v>
      </c>
      <c r="C1365" s="96" t="s">
        <v>44</v>
      </c>
      <c r="D1365" s="96" t="s">
        <v>2349</v>
      </c>
      <c r="E1365" s="99">
        <v>0.33600000000000002</v>
      </c>
      <c r="F1365" s="98" t="s">
        <v>71</v>
      </c>
      <c r="G1365" s="282" t="s">
        <v>2350</v>
      </c>
      <c r="H1365" s="282"/>
      <c r="I1365" s="283"/>
      <c r="J1365" s="126" t="s">
        <v>2380</v>
      </c>
    </row>
    <row r="1366" spans="1:10" ht="25.5">
      <c r="A1366" s="123" t="s">
        <v>1723</v>
      </c>
      <c r="B1366" s="97" t="s">
        <v>2381</v>
      </c>
      <c r="C1366" s="96" t="s">
        <v>44</v>
      </c>
      <c r="D1366" s="96" t="s">
        <v>2382</v>
      </c>
      <c r="E1366" s="99">
        <v>0.53600000000000003</v>
      </c>
      <c r="F1366" s="98" t="s">
        <v>71</v>
      </c>
      <c r="G1366" s="282" t="s">
        <v>2383</v>
      </c>
      <c r="H1366" s="282"/>
      <c r="I1366" s="283"/>
      <c r="J1366" s="126" t="s">
        <v>2384</v>
      </c>
    </row>
    <row r="1367" spans="1:10">
      <c r="A1367" s="221"/>
      <c r="B1367" s="222"/>
      <c r="C1367" s="222"/>
      <c r="D1367" s="222"/>
      <c r="E1367" s="222"/>
      <c r="F1367" s="222" t="s">
        <v>1774</v>
      </c>
      <c r="G1367" s="222"/>
      <c r="H1367" s="222"/>
      <c r="I1367" s="222"/>
      <c r="J1367" s="125">
        <v>32.061900000000001</v>
      </c>
    </row>
    <row r="1368" spans="1:10">
      <c r="A1368" s="115"/>
      <c r="B1368" s="116"/>
      <c r="C1368" s="116"/>
      <c r="D1368" s="116"/>
      <c r="E1368" s="116" t="s">
        <v>1728</v>
      </c>
      <c r="F1368" s="117">
        <v>0</v>
      </c>
      <c r="G1368" s="116" t="s">
        <v>1729</v>
      </c>
      <c r="H1368" s="117">
        <v>17.86</v>
      </c>
      <c r="I1368" s="116" t="s">
        <v>1730</v>
      </c>
      <c r="J1368" s="118">
        <v>17.863088223363409</v>
      </c>
    </row>
    <row r="1369" spans="1:10" ht="15" thickBot="1">
      <c r="A1369" s="115"/>
      <c r="B1369" s="116"/>
      <c r="C1369" s="116"/>
      <c r="D1369" s="116"/>
      <c r="E1369" s="116" t="s">
        <v>1731</v>
      </c>
      <c r="F1369" s="117">
        <v>8.41</v>
      </c>
      <c r="G1369" s="116"/>
      <c r="H1369" s="276" t="s">
        <v>1732</v>
      </c>
      <c r="I1369" s="276"/>
      <c r="J1369" s="118">
        <v>40.47</v>
      </c>
    </row>
    <row r="1370" spans="1:10" ht="15" thickTop="1">
      <c r="A1370" s="119"/>
      <c r="B1370" s="95"/>
      <c r="C1370" s="95"/>
      <c r="D1370" s="95"/>
      <c r="E1370" s="95"/>
      <c r="F1370" s="95"/>
      <c r="G1370" s="95"/>
      <c r="H1370" s="95"/>
      <c r="I1370" s="95"/>
      <c r="J1370" s="120"/>
    </row>
    <row r="1371" spans="1:10" ht="15">
      <c r="A1371" s="121" t="s">
        <v>263</v>
      </c>
      <c r="B1371" s="83" t="s">
        <v>1</v>
      </c>
      <c r="C1371" s="82" t="s">
        <v>2</v>
      </c>
      <c r="D1371" s="82" t="s">
        <v>3</v>
      </c>
      <c r="E1371" s="281" t="s">
        <v>1722</v>
      </c>
      <c r="F1371" s="281"/>
      <c r="G1371" s="84" t="s">
        <v>4</v>
      </c>
      <c r="H1371" s="83" t="s">
        <v>5</v>
      </c>
      <c r="I1371" s="83" t="s">
        <v>6</v>
      </c>
      <c r="J1371" s="122" t="s">
        <v>8</v>
      </c>
    </row>
    <row r="1372" spans="1:10" ht="38.25">
      <c r="A1372" s="111" t="s">
        <v>1723</v>
      </c>
      <c r="B1372" s="86" t="s">
        <v>171</v>
      </c>
      <c r="C1372" s="85" t="s">
        <v>44</v>
      </c>
      <c r="D1372" s="85" t="s">
        <v>172</v>
      </c>
      <c r="E1372" s="284" t="s">
        <v>1761</v>
      </c>
      <c r="F1372" s="284"/>
      <c r="G1372" s="87" t="s">
        <v>93</v>
      </c>
      <c r="H1372" s="88">
        <v>1</v>
      </c>
      <c r="I1372" s="89">
        <v>497.76</v>
      </c>
      <c r="J1372" s="112">
        <v>497.76</v>
      </c>
    </row>
    <row r="1373" spans="1:10">
      <c r="A1373" s="221"/>
      <c r="B1373" s="222"/>
      <c r="C1373" s="222"/>
      <c r="D1373" s="222"/>
      <c r="E1373" s="222"/>
      <c r="F1373" s="222" t="s">
        <v>1762</v>
      </c>
      <c r="G1373" s="222"/>
      <c r="H1373" s="222"/>
      <c r="I1373" s="222"/>
      <c r="J1373" s="125">
        <v>0</v>
      </c>
    </row>
    <row r="1374" spans="1:10">
      <c r="A1374" s="221"/>
      <c r="B1374" s="222"/>
      <c r="C1374" s="222"/>
      <c r="D1374" s="222"/>
      <c r="E1374" s="222"/>
      <c r="F1374" s="222" t="s">
        <v>1763</v>
      </c>
      <c r="G1374" s="222"/>
      <c r="H1374" s="222"/>
      <c r="I1374" s="222"/>
      <c r="J1374" s="125">
        <v>1</v>
      </c>
    </row>
    <row r="1375" spans="1:10">
      <c r="A1375" s="221"/>
      <c r="B1375" s="222"/>
      <c r="C1375" s="222"/>
      <c r="D1375" s="222"/>
      <c r="E1375" s="222"/>
      <c r="F1375" s="222" t="s">
        <v>1764</v>
      </c>
      <c r="G1375" s="222"/>
      <c r="H1375" s="222"/>
      <c r="I1375" s="222"/>
      <c r="J1375" s="125">
        <v>0</v>
      </c>
    </row>
    <row r="1376" spans="1:10" ht="15">
      <c r="A1376" s="279" t="s">
        <v>1784</v>
      </c>
      <c r="B1376" s="280" t="s">
        <v>1</v>
      </c>
      <c r="C1376" s="281" t="s">
        <v>2</v>
      </c>
      <c r="D1376" s="281" t="s">
        <v>1785</v>
      </c>
      <c r="E1376" s="280" t="s">
        <v>1766</v>
      </c>
      <c r="F1376" s="83" t="s">
        <v>1767</v>
      </c>
      <c r="G1376" s="83" t="s">
        <v>1768</v>
      </c>
      <c r="H1376" s="83"/>
      <c r="I1376" s="83"/>
      <c r="J1376" s="122" t="s">
        <v>1769</v>
      </c>
    </row>
    <row r="1377" spans="1:10" ht="25.5">
      <c r="A1377" s="113" t="s">
        <v>1725</v>
      </c>
      <c r="B1377" s="91" t="s">
        <v>2221</v>
      </c>
      <c r="C1377" s="90" t="s">
        <v>44</v>
      </c>
      <c r="D1377" s="90" t="s">
        <v>2222</v>
      </c>
      <c r="E1377" s="93">
        <v>1.05</v>
      </c>
      <c r="F1377" s="92" t="s">
        <v>93</v>
      </c>
      <c r="G1377" s="277" t="s">
        <v>2223</v>
      </c>
      <c r="H1377" s="277"/>
      <c r="I1377" s="278"/>
      <c r="J1377" s="127" t="s">
        <v>2224</v>
      </c>
    </row>
    <row r="1378" spans="1:10">
      <c r="A1378" s="113" t="s">
        <v>1725</v>
      </c>
      <c r="B1378" s="91" t="s">
        <v>2218</v>
      </c>
      <c r="C1378" s="90" t="s">
        <v>44</v>
      </c>
      <c r="D1378" s="90" t="s">
        <v>2219</v>
      </c>
      <c r="E1378" s="93">
        <v>1</v>
      </c>
      <c r="F1378" s="92" t="s">
        <v>93</v>
      </c>
      <c r="G1378" s="277" t="s">
        <v>2220</v>
      </c>
      <c r="H1378" s="277"/>
      <c r="I1378" s="278"/>
      <c r="J1378" s="127" t="s">
        <v>2220</v>
      </c>
    </row>
    <row r="1379" spans="1:10">
      <c r="A1379" s="221"/>
      <c r="B1379" s="222"/>
      <c r="C1379" s="222"/>
      <c r="D1379" s="222"/>
      <c r="E1379" s="222"/>
      <c r="F1379" s="222" t="s">
        <v>1938</v>
      </c>
      <c r="G1379" s="222"/>
      <c r="H1379" s="222"/>
      <c r="I1379" s="222"/>
      <c r="J1379" s="125">
        <v>467.97300000000001</v>
      </c>
    </row>
    <row r="1380" spans="1:10" ht="15">
      <c r="A1380" s="279" t="s">
        <v>1765</v>
      </c>
      <c r="B1380" s="280" t="s">
        <v>1</v>
      </c>
      <c r="C1380" s="281" t="s">
        <v>2</v>
      </c>
      <c r="D1380" s="281" t="s">
        <v>1727</v>
      </c>
      <c r="E1380" s="280" t="s">
        <v>1766</v>
      </c>
      <c r="F1380" s="83" t="s">
        <v>1767</v>
      </c>
      <c r="G1380" s="83" t="s">
        <v>1768</v>
      </c>
      <c r="H1380" s="83"/>
      <c r="I1380" s="83"/>
      <c r="J1380" s="122" t="s">
        <v>1769</v>
      </c>
    </row>
    <row r="1381" spans="1:10" ht="25.5">
      <c r="A1381" s="123" t="s">
        <v>1723</v>
      </c>
      <c r="B1381" s="97" t="s">
        <v>2258</v>
      </c>
      <c r="C1381" s="96" t="s">
        <v>44</v>
      </c>
      <c r="D1381" s="96" t="s">
        <v>2259</v>
      </c>
      <c r="E1381" s="99">
        <v>1</v>
      </c>
      <c r="F1381" s="98" t="s">
        <v>93</v>
      </c>
      <c r="G1381" s="282" t="s">
        <v>2260</v>
      </c>
      <c r="H1381" s="282"/>
      <c r="I1381" s="283"/>
      <c r="J1381" s="126" t="s">
        <v>2260</v>
      </c>
    </row>
    <row r="1382" spans="1:10">
      <c r="A1382" s="221"/>
      <c r="B1382" s="222"/>
      <c r="C1382" s="222"/>
      <c r="D1382" s="222"/>
      <c r="E1382" s="222"/>
      <c r="F1382" s="222" t="s">
        <v>1774</v>
      </c>
      <c r="G1382" s="222"/>
      <c r="H1382" s="222"/>
      <c r="I1382" s="222"/>
      <c r="J1382" s="125">
        <v>29.79</v>
      </c>
    </row>
    <row r="1383" spans="1:10">
      <c r="A1383" s="115"/>
      <c r="B1383" s="116"/>
      <c r="C1383" s="116"/>
      <c r="D1383" s="116"/>
      <c r="E1383" s="116" t="s">
        <v>1728</v>
      </c>
      <c r="F1383" s="117">
        <v>0</v>
      </c>
      <c r="G1383" s="116" t="s">
        <v>1729</v>
      </c>
      <c r="H1383" s="117">
        <v>22.13</v>
      </c>
      <c r="I1383" s="116" t="s">
        <v>1730</v>
      </c>
      <c r="J1383" s="118">
        <v>22.130012000019999</v>
      </c>
    </row>
    <row r="1384" spans="1:10" ht="15" thickBot="1">
      <c r="A1384" s="115"/>
      <c r="B1384" s="116"/>
      <c r="C1384" s="116"/>
      <c r="D1384" s="116"/>
      <c r="E1384" s="116" t="s">
        <v>1731</v>
      </c>
      <c r="F1384" s="117">
        <v>130.61000000000001</v>
      </c>
      <c r="G1384" s="116"/>
      <c r="H1384" s="276" t="s">
        <v>1732</v>
      </c>
      <c r="I1384" s="276"/>
      <c r="J1384" s="118">
        <v>628.37</v>
      </c>
    </row>
    <row r="1385" spans="1:10" ht="15" thickTop="1">
      <c r="A1385" s="119"/>
      <c r="B1385" s="95"/>
      <c r="C1385" s="95"/>
      <c r="D1385" s="95"/>
      <c r="E1385" s="95"/>
      <c r="F1385" s="95"/>
      <c r="G1385" s="95"/>
      <c r="H1385" s="95"/>
      <c r="I1385" s="95"/>
      <c r="J1385" s="120"/>
    </row>
    <row r="1386" spans="1:10" ht="15">
      <c r="A1386" s="121" t="s">
        <v>264</v>
      </c>
      <c r="B1386" s="83" t="s">
        <v>1</v>
      </c>
      <c r="C1386" s="82" t="s">
        <v>2</v>
      </c>
      <c r="D1386" s="82" t="s">
        <v>3</v>
      </c>
      <c r="E1386" s="281" t="s">
        <v>1722</v>
      </c>
      <c r="F1386" s="281"/>
      <c r="G1386" s="84" t="s">
        <v>4</v>
      </c>
      <c r="H1386" s="83" t="s">
        <v>5</v>
      </c>
      <c r="I1386" s="83" t="s">
        <v>6</v>
      </c>
      <c r="J1386" s="122" t="s">
        <v>8</v>
      </c>
    </row>
    <row r="1387" spans="1:10" ht="25.5">
      <c r="A1387" s="111" t="s">
        <v>1723</v>
      </c>
      <c r="B1387" s="86" t="s">
        <v>265</v>
      </c>
      <c r="C1387" s="85" t="s">
        <v>31</v>
      </c>
      <c r="D1387" s="85" t="s">
        <v>266</v>
      </c>
      <c r="E1387" s="284" t="s">
        <v>2162</v>
      </c>
      <c r="F1387" s="284"/>
      <c r="G1387" s="87" t="s">
        <v>267</v>
      </c>
      <c r="H1387" s="88">
        <v>1</v>
      </c>
      <c r="I1387" s="89">
        <v>0.26</v>
      </c>
      <c r="J1387" s="112">
        <v>0.26</v>
      </c>
    </row>
    <row r="1388" spans="1:10">
      <c r="A1388" s="123" t="s">
        <v>1738</v>
      </c>
      <c r="B1388" s="97" t="s">
        <v>2365</v>
      </c>
      <c r="C1388" s="96" t="s">
        <v>31</v>
      </c>
      <c r="D1388" s="96" t="s">
        <v>1949</v>
      </c>
      <c r="E1388" s="283" t="s">
        <v>1737</v>
      </c>
      <c r="F1388" s="283"/>
      <c r="G1388" s="98" t="s">
        <v>33</v>
      </c>
      <c r="H1388" s="99">
        <v>7.1500000000000001E-3</v>
      </c>
      <c r="I1388" s="100">
        <v>19.95</v>
      </c>
      <c r="J1388" s="124">
        <v>0.14000000000000001</v>
      </c>
    </row>
    <row r="1389" spans="1:10">
      <c r="A1389" s="123" t="s">
        <v>1738</v>
      </c>
      <c r="B1389" s="97" t="s">
        <v>2170</v>
      </c>
      <c r="C1389" s="96" t="s">
        <v>31</v>
      </c>
      <c r="D1389" s="96" t="s">
        <v>1958</v>
      </c>
      <c r="E1389" s="283" t="s">
        <v>1737</v>
      </c>
      <c r="F1389" s="283"/>
      <c r="G1389" s="98" t="s">
        <v>33</v>
      </c>
      <c r="H1389" s="99">
        <v>7.8600000000000007E-3</v>
      </c>
      <c r="I1389" s="100">
        <v>14.46</v>
      </c>
      <c r="J1389" s="124">
        <v>0.11</v>
      </c>
    </row>
    <row r="1390" spans="1:10" ht="51">
      <c r="A1390" s="123" t="s">
        <v>1738</v>
      </c>
      <c r="B1390" s="97" t="s">
        <v>2385</v>
      </c>
      <c r="C1390" s="96" t="s">
        <v>31</v>
      </c>
      <c r="D1390" s="96" t="s">
        <v>2386</v>
      </c>
      <c r="E1390" s="283" t="s">
        <v>2165</v>
      </c>
      <c r="F1390" s="283"/>
      <c r="G1390" s="98" t="s">
        <v>2166</v>
      </c>
      <c r="H1390" s="99">
        <v>2.3600000000000001E-3</v>
      </c>
      <c r="I1390" s="100">
        <v>7.27</v>
      </c>
      <c r="J1390" s="124">
        <v>0.01</v>
      </c>
    </row>
    <row r="1391" spans="1:10">
      <c r="A1391" s="115"/>
      <c r="B1391" s="116"/>
      <c r="C1391" s="116"/>
      <c r="D1391" s="116"/>
      <c r="E1391" s="116" t="s">
        <v>1728</v>
      </c>
      <c r="F1391" s="117">
        <v>0.19</v>
      </c>
      <c r="G1391" s="116" t="s">
        <v>1729</v>
      </c>
      <c r="H1391" s="117">
        <v>0</v>
      </c>
      <c r="I1391" s="116" t="s">
        <v>1730</v>
      </c>
      <c r="J1391" s="118">
        <v>0.19</v>
      </c>
    </row>
    <row r="1392" spans="1:10" ht="15" thickBot="1">
      <c r="A1392" s="115"/>
      <c r="B1392" s="116"/>
      <c r="C1392" s="116"/>
      <c r="D1392" s="116"/>
      <c r="E1392" s="116" t="s">
        <v>1731</v>
      </c>
      <c r="F1392" s="117">
        <v>0.06</v>
      </c>
      <c r="G1392" s="116"/>
      <c r="H1392" s="276" t="s">
        <v>1732</v>
      </c>
      <c r="I1392" s="276"/>
      <c r="J1392" s="118">
        <v>0.32</v>
      </c>
    </row>
    <row r="1393" spans="1:10" ht="15" thickTop="1">
      <c r="A1393" s="119"/>
      <c r="B1393" s="95"/>
      <c r="C1393" s="95"/>
      <c r="D1393" s="95"/>
      <c r="E1393" s="95"/>
      <c r="F1393" s="95"/>
      <c r="G1393" s="95"/>
      <c r="H1393" s="95"/>
      <c r="I1393" s="95"/>
      <c r="J1393" s="120"/>
    </row>
    <row r="1394" spans="1:10" ht="15">
      <c r="A1394" s="121" t="s">
        <v>268</v>
      </c>
      <c r="B1394" s="83" t="s">
        <v>1</v>
      </c>
      <c r="C1394" s="82" t="s">
        <v>2</v>
      </c>
      <c r="D1394" s="82" t="s">
        <v>3</v>
      </c>
      <c r="E1394" s="281" t="s">
        <v>1722</v>
      </c>
      <c r="F1394" s="281"/>
      <c r="G1394" s="84" t="s">
        <v>4</v>
      </c>
      <c r="H1394" s="83" t="s">
        <v>5</v>
      </c>
      <c r="I1394" s="83" t="s">
        <v>6</v>
      </c>
      <c r="J1394" s="122" t="s">
        <v>8</v>
      </c>
    </row>
    <row r="1395" spans="1:10" ht="25.5">
      <c r="A1395" s="111" t="s">
        <v>1723</v>
      </c>
      <c r="B1395" s="86" t="s">
        <v>100</v>
      </c>
      <c r="C1395" s="85" t="s">
        <v>44</v>
      </c>
      <c r="D1395" s="85" t="s">
        <v>101</v>
      </c>
      <c r="E1395" s="284" t="s">
        <v>1761</v>
      </c>
      <c r="F1395" s="284"/>
      <c r="G1395" s="87" t="s">
        <v>93</v>
      </c>
      <c r="H1395" s="88">
        <v>1</v>
      </c>
      <c r="I1395" s="89">
        <v>2.1800000000000002</v>
      </c>
      <c r="J1395" s="112">
        <v>2.1800000000000002</v>
      </c>
    </row>
    <row r="1396" spans="1:10" ht="15">
      <c r="A1396" s="279" t="s">
        <v>1775</v>
      </c>
      <c r="B1396" s="280" t="s">
        <v>1</v>
      </c>
      <c r="C1396" s="281" t="s">
        <v>2</v>
      </c>
      <c r="D1396" s="281" t="s">
        <v>1776</v>
      </c>
      <c r="E1396" s="280" t="s">
        <v>1766</v>
      </c>
      <c r="F1396" s="285" t="s">
        <v>1777</v>
      </c>
      <c r="G1396" s="280"/>
      <c r="H1396" s="285" t="s">
        <v>1769</v>
      </c>
      <c r="I1396" s="280"/>
      <c r="J1396" s="286" t="s">
        <v>1778</v>
      </c>
    </row>
    <row r="1397" spans="1:10" ht="15">
      <c r="A1397" s="287"/>
      <c r="B1397" s="280"/>
      <c r="C1397" s="280"/>
      <c r="D1397" s="280"/>
      <c r="E1397" s="280"/>
      <c r="F1397" s="83" t="s">
        <v>1779</v>
      </c>
      <c r="G1397" s="83" t="s">
        <v>1780</v>
      </c>
      <c r="H1397" s="83" t="s">
        <v>1779</v>
      </c>
      <c r="I1397" s="83" t="s">
        <v>1780</v>
      </c>
      <c r="J1397" s="286"/>
    </row>
    <row r="1398" spans="1:10" ht="51">
      <c r="A1398" s="113" t="s">
        <v>1725</v>
      </c>
      <c r="B1398" s="91" t="s">
        <v>2150</v>
      </c>
      <c r="C1398" s="90" t="s">
        <v>44</v>
      </c>
      <c r="D1398" s="90" t="s">
        <v>2151</v>
      </c>
      <c r="E1398" s="93">
        <v>1</v>
      </c>
      <c r="F1398" s="94">
        <v>1</v>
      </c>
      <c r="G1398" s="94">
        <v>0</v>
      </c>
      <c r="H1398" s="102">
        <v>152.03</v>
      </c>
      <c r="I1398" s="102">
        <v>52.71</v>
      </c>
      <c r="J1398" s="127">
        <v>152.03</v>
      </c>
    </row>
    <row r="1399" spans="1:10">
      <c r="A1399" s="221"/>
      <c r="B1399" s="222"/>
      <c r="C1399" s="222"/>
      <c r="D1399" s="222"/>
      <c r="E1399" s="222"/>
      <c r="F1399" s="222" t="s">
        <v>1783</v>
      </c>
      <c r="G1399" s="222"/>
      <c r="H1399" s="222"/>
      <c r="I1399" s="222"/>
      <c r="J1399" s="125">
        <v>152.03</v>
      </c>
    </row>
    <row r="1400" spans="1:10">
      <c r="A1400" s="221"/>
      <c r="B1400" s="222"/>
      <c r="C1400" s="222"/>
      <c r="D1400" s="222"/>
      <c r="E1400" s="222"/>
      <c r="F1400" s="222" t="s">
        <v>1762</v>
      </c>
      <c r="G1400" s="222"/>
      <c r="H1400" s="222"/>
      <c r="I1400" s="222"/>
      <c r="J1400" s="125">
        <v>152.03</v>
      </c>
    </row>
    <row r="1401" spans="1:10">
      <c r="A1401" s="221"/>
      <c r="B1401" s="222"/>
      <c r="C1401" s="222"/>
      <c r="D1401" s="222"/>
      <c r="E1401" s="222"/>
      <c r="F1401" s="222" t="s">
        <v>1763</v>
      </c>
      <c r="G1401" s="222"/>
      <c r="H1401" s="222"/>
      <c r="I1401" s="222"/>
      <c r="J1401" s="125">
        <v>82.79</v>
      </c>
    </row>
    <row r="1402" spans="1:10">
      <c r="A1402" s="221"/>
      <c r="B1402" s="222"/>
      <c r="C1402" s="222"/>
      <c r="D1402" s="222"/>
      <c r="E1402" s="222"/>
      <c r="F1402" s="222" t="s">
        <v>1764</v>
      </c>
      <c r="G1402" s="222"/>
      <c r="H1402" s="222"/>
      <c r="I1402" s="222"/>
      <c r="J1402" s="125">
        <v>1.8363</v>
      </c>
    </row>
    <row r="1403" spans="1:10" ht="15">
      <c r="A1403" s="279" t="s">
        <v>1765</v>
      </c>
      <c r="B1403" s="280" t="s">
        <v>1</v>
      </c>
      <c r="C1403" s="281" t="s">
        <v>2</v>
      </c>
      <c r="D1403" s="281" t="s">
        <v>1727</v>
      </c>
      <c r="E1403" s="280" t="s">
        <v>1766</v>
      </c>
      <c r="F1403" s="83" t="s">
        <v>1767</v>
      </c>
      <c r="G1403" s="83" t="s">
        <v>1768</v>
      </c>
      <c r="H1403" s="83"/>
      <c r="I1403" s="83"/>
      <c r="J1403" s="122" t="s">
        <v>1769</v>
      </c>
    </row>
    <row r="1404" spans="1:10">
      <c r="A1404" s="123" t="s">
        <v>1723</v>
      </c>
      <c r="B1404" s="97" t="s">
        <v>1957</v>
      </c>
      <c r="C1404" s="96" t="s">
        <v>44</v>
      </c>
      <c r="D1404" s="96" t="s">
        <v>1958</v>
      </c>
      <c r="E1404" s="99">
        <v>2.4156799999999999E-2</v>
      </c>
      <c r="F1404" s="98" t="s">
        <v>1950</v>
      </c>
      <c r="G1404" s="282" t="s">
        <v>1959</v>
      </c>
      <c r="H1404" s="282"/>
      <c r="I1404" s="283"/>
      <c r="J1404" s="126" t="s">
        <v>2152</v>
      </c>
    </row>
    <row r="1405" spans="1:10">
      <c r="A1405" s="221"/>
      <c r="B1405" s="222"/>
      <c r="C1405" s="222"/>
      <c r="D1405" s="222"/>
      <c r="E1405" s="222"/>
      <c r="F1405" s="222" t="s">
        <v>1774</v>
      </c>
      <c r="G1405" s="222"/>
      <c r="H1405" s="222"/>
      <c r="I1405" s="222"/>
      <c r="J1405" s="125">
        <v>0.34129999999999999</v>
      </c>
    </row>
    <row r="1406" spans="1:10">
      <c r="A1406" s="115"/>
      <c r="B1406" s="116"/>
      <c r="C1406" s="116"/>
      <c r="D1406" s="116"/>
      <c r="E1406" s="116" t="s">
        <v>1728</v>
      </c>
      <c r="F1406" s="117">
        <v>0</v>
      </c>
      <c r="G1406" s="116" t="s">
        <v>1729</v>
      </c>
      <c r="H1406" s="117">
        <v>0.24</v>
      </c>
      <c r="I1406" s="116" t="s">
        <v>1730</v>
      </c>
      <c r="J1406" s="118">
        <v>0.24053892031999999</v>
      </c>
    </row>
    <row r="1407" spans="1:10" ht="15" thickBot="1">
      <c r="A1407" s="115"/>
      <c r="B1407" s="116"/>
      <c r="C1407" s="116"/>
      <c r="D1407" s="116"/>
      <c r="E1407" s="116" t="s">
        <v>1731</v>
      </c>
      <c r="F1407" s="117">
        <v>0.56999999999999995</v>
      </c>
      <c r="G1407" s="116"/>
      <c r="H1407" s="276" t="s">
        <v>1732</v>
      </c>
      <c r="I1407" s="276"/>
      <c r="J1407" s="118">
        <v>2.75</v>
      </c>
    </row>
    <row r="1408" spans="1:10" ht="15" thickTop="1">
      <c r="A1408" s="119"/>
      <c r="B1408" s="95"/>
      <c r="C1408" s="95"/>
      <c r="D1408" s="95"/>
      <c r="E1408" s="95"/>
      <c r="F1408" s="95"/>
      <c r="G1408" s="95"/>
      <c r="H1408" s="95"/>
      <c r="I1408" s="95"/>
      <c r="J1408" s="120"/>
    </row>
    <row r="1409" spans="1:10" ht="15">
      <c r="A1409" s="121" t="s">
        <v>269</v>
      </c>
      <c r="B1409" s="83" t="s">
        <v>1</v>
      </c>
      <c r="C1409" s="82" t="s">
        <v>2</v>
      </c>
      <c r="D1409" s="82" t="s">
        <v>3</v>
      </c>
      <c r="E1409" s="281" t="s">
        <v>1722</v>
      </c>
      <c r="F1409" s="281"/>
      <c r="G1409" s="84" t="s">
        <v>4</v>
      </c>
      <c r="H1409" s="83" t="s">
        <v>5</v>
      </c>
      <c r="I1409" s="83" t="s">
        <v>6</v>
      </c>
      <c r="J1409" s="122" t="s">
        <v>8</v>
      </c>
    </row>
    <row r="1410" spans="1:10" ht="38.25">
      <c r="A1410" s="111" t="s">
        <v>1723</v>
      </c>
      <c r="B1410" s="86" t="s">
        <v>103</v>
      </c>
      <c r="C1410" s="85" t="s">
        <v>44</v>
      </c>
      <c r="D1410" s="85" t="s">
        <v>104</v>
      </c>
      <c r="E1410" s="284" t="s">
        <v>1761</v>
      </c>
      <c r="F1410" s="284"/>
      <c r="G1410" s="87" t="s">
        <v>105</v>
      </c>
      <c r="H1410" s="88">
        <v>1</v>
      </c>
      <c r="I1410" s="89">
        <v>1.8</v>
      </c>
      <c r="J1410" s="112">
        <v>1.8</v>
      </c>
    </row>
    <row r="1411" spans="1:10">
      <c r="A1411" s="221"/>
      <c r="B1411" s="222"/>
      <c r="C1411" s="222"/>
      <c r="D1411" s="222"/>
      <c r="E1411" s="222"/>
      <c r="F1411" s="222" t="s">
        <v>1762</v>
      </c>
      <c r="G1411" s="222"/>
      <c r="H1411" s="222"/>
      <c r="I1411" s="222"/>
      <c r="J1411" s="125">
        <v>0</v>
      </c>
    </row>
    <row r="1412" spans="1:10">
      <c r="A1412" s="221"/>
      <c r="B1412" s="222"/>
      <c r="C1412" s="222"/>
      <c r="D1412" s="222"/>
      <c r="E1412" s="222"/>
      <c r="F1412" s="222" t="s">
        <v>1763</v>
      </c>
      <c r="G1412" s="222"/>
      <c r="H1412" s="222"/>
      <c r="I1412" s="222"/>
      <c r="J1412" s="125">
        <v>1</v>
      </c>
    </row>
    <row r="1413" spans="1:10">
      <c r="A1413" s="221"/>
      <c r="B1413" s="222"/>
      <c r="C1413" s="222"/>
      <c r="D1413" s="222"/>
      <c r="E1413" s="222"/>
      <c r="F1413" s="222" t="s">
        <v>1764</v>
      </c>
      <c r="G1413" s="222"/>
      <c r="H1413" s="222"/>
      <c r="I1413" s="222"/>
      <c r="J1413" s="125">
        <v>0</v>
      </c>
    </row>
    <row r="1414" spans="1:10" ht="15">
      <c r="A1414" s="121" t="s">
        <v>33</v>
      </c>
      <c r="B1414" s="83" t="s">
        <v>1</v>
      </c>
      <c r="C1414" s="82" t="s">
        <v>2</v>
      </c>
      <c r="D1414" s="82" t="s">
        <v>2153</v>
      </c>
      <c r="E1414" s="83" t="s">
        <v>1766</v>
      </c>
      <c r="F1414" s="84" t="s">
        <v>1767</v>
      </c>
      <c r="G1414" s="82" t="s">
        <v>2154</v>
      </c>
      <c r="H1414" s="83" t="s">
        <v>2155</v>
      </c>
      <c r="I1414" s="83" t="s">
        <v>2156</v>
      </c>
      <c r="J1414" s="122" t="s">
        <v>2157</v>
      </c>
    </row>
    <row r="1415" spans="1:10" ht="38.25">
      <c r="A1415" s="123" t="s">
        <v>1725</v>
      </c>
      <c r="B1415" s="97" t="s">
        <v>2158</v>
      </c>
      <c r="C1415" s="96" t="s">
        <v>44</v>
      </c>
      <c r="D1415" s="96" t="s">
        <v>104</v>
      </c>
      <c r="E1415" s="99">
        <v>1</v>
      </c>
      <c r="F1415" s="98" t="s">
        <v>105</v>
      </c>
      <c r="G1415" s="96" t="s">
        <v>2159</v>
      </c>
      <c r="H1415" s="97" t="s">
        <v>2160</v>
      </c>
      <c r="I1415" s="97">
        <v>1.8029999999999999</v>
      </c>
      <c r="J1415" s="124">
        <v>1.8029999999999999</v>
      </c>
    </row>
    <row r="1416" spans="1:10">
      <c r="A1416" s="221"/>
      <c r="B1416" s="222"/>
      <c r="C1416" s="222"/>
      <c r="D1416" s="222"/>
      <c r="E1416" s="222"/>
      <c r="F1416" s="222" t="s">
        <v>2161</v>
      </c>
      <c r="G1416" s="222"/>
      <c r="H1416" s="222"/>
      <c r="I1416" s="222"/>
      <c r="J1416" s="125">
        <v>1.8</v>
      </c>
    </row>
    <row r="1417" spans="1:10">
      <c r="A1417" s="115"/>
      <c r="B1417" s="116"/>
      <c r="C1417" s="116"/>
      <c r="D1417" s="116"/>
      <c r="E1417" s="116" t="s">
        <v>1728</v>
      </c>
      <c r="F1417" s="117">
        <v>0</v>
      </c>
      <c r="G1417" s="116" t="s">
        <v>1729</v>
      </c>
      <c r="H1417" s="117">
        <v>0</v>
      </c>
      <c r="I1417" s="116" t="s">
        <v>1730</v>
      </c>
      <c r="J1417" s="118">
        <v>0</v>
      </c>
    </row>
    <row r="1418" spans="1:10" ht="15" thickBot="1">
      <c r="A1418" s="115"/>
      <c r="B1418" s="116"/>
      <c r="C1418" s="116"/>
      <c r="D1418" s="116"/>
      <c r="E1418" s="116" t="s">
        <v>1731</v>
      </c>
      <c r="F1418" s="117">
        <v>0.47</v>
      </c>
      <c r="G1418" s="116"/>
      <c r="H1418" s="276" t="s">
        <v>1732</v>
      </c>
      <c r="I1418" s="276"/>
      <c r="J1418" s="118">
        <v>2.27</v>
      </c>
    </row>
    <row r="1419" spans="1:10" ht="15" thickTop="1">
      <c r="A1419" s="119"/>
      <c r="B1419" s="95"/>
      <c r="C1419" s="95"/>
      <c r="D1419" s="95"/>
      <c r="E1419" s="95"/>
      <c r="F1419" s="95"/>
      <c r="G1419" s="95"/>
      <c r="H1419" s="95"/>
      <c r="I1419" s="95"/>
      <c r="J1419" s="120"/>
    </row>
    <row r="1420" spans="1:10" ht="15">
      <c r="A1420" s="121" t="s">
        <v>275</v>
      </c>
      <c r="B1420" s="83" t="s">
        <v>1</v>
      </c>
      <c r="C1420" s="82" t="s">
        <v>2</v>
      </c>
      <c r="D1420" s="82" t="s">
        <v>3</v>
      </c>
      <c r="E1420" s="281" t="s">
        <v>1722</v>
      </c>
      <c r="F1420" s="281"/>
      <c r="G1420" s="84" t="s">
        <v>4</v>
      </c>
      <c r="H1420" s="83" t="s">
        <v>5</v>
      </c>
      <c r="I1420" s="83" t="s">
        <v>6</v>
      </c>
      <c r="J1420" s="122" t="s">
        <v>8</v>
      </c>
    </row>
    <row r="1421" spans="1:10" ht="38.25">
      <c r="A1421" s="111" t="s">
        <v>1723</v>
      </c>
      <c r="B1421" s="86" t="s">
        <v>276</v>
      </c>
      <c r="C1421" s="85" t="s">
        <v>18</v>
      </c>
      <c r="D1421" s="85" t="s">
        <v>277</v>
      </c>
      <c r="E1421" s="284" t="s">
        <v>2317</v>
      </c>
      <c r="F1421" s="284"/>
      <c r="G1421" s="87" t="s">
        <v>210</v>
      </c>
      <c r="H1421" s="88">
        <v>1</v>
      </c>
      <c r="I1421" s="89">
        <v>18.04</v>
      </c>
      <c r="J1421" s="112">
        <v>18.04</v>
      </c>
    </row>
    <row r="1422" spans="1:10" ht="25.5">
      <c r="A1422" s="123" t="s">
        <v>1738</v>
      </c>
      <c r="B1422" s="97" t="s">
        <v>2387</v>
      </c>
      <c r="C1422" s="96" t="s">
        <v>44</v>
      </c>
      <c r="D1422" s="96" t="s">
        <v>2388</v>
      </c>
      <c r="E1422" s="283" t="s">
        <v>1761</v>
      </c>
      <c r="F1422" s="283"/>
      <c r="G1422" s="98" t="s">
        <v>121</v>
      </c>
      <c r="H1422" s="99">
        <v>1</v>
      </c>
      <c r="I1422" s="100">
        <v>3.09</v>
      </c>
      <c r="J1422" s="124">
        <v>3.09</v>
      </c>
    </row>
    <row r="1423" spans="1:10" ht="25.5">
      <c r="A1423" s="123" t="s">
        <v>1738</v>
      </c>
      <c r="B1423" s="97" t="s">
        <v>2389</v>
      </c>
      <c r="C1423" s="96" t="s">
        <v>44</v>
      </c>
      <c r="D1423" s="96" t="s">
        <v>2390</v>
      </c>
      <c r="E1423" s="283" t="s">
        <v>1761</v>
      </c>
      <c r="F1423" s="283"/>
      <c r="G1423" s="98" t="s">
        <v>121</v>
      </c>
      <c r="H1423" s="99">
        <v>1</v>
      </c>
      <c r="I1423" s="100">
        <v>6.67</v>
      </c>
      <c r="J1423" s="124">
        <v>6.67</v>
      </c>
    </row>
    <row r="1424" spans="1:10">
      <c r="A1424" s="113" t="s">
        <v>1725</v>
      </c>
      <c r="B1424" s="91" t="s">
        <v>2391</v>
      </c>
      <c r="C1424" s="90" t="s">
        <v>44</v>
      </c>
      <c r="D1424" s="90" t="s">
        <v>2392</v>
      </c>
      <c r="E1424" s="278" t="s">
        <v>1743</v>
      </c>
      <c r="F1424" s="278"/>
      <c r="G1424" s="92" t="s">
        <v>121</v>
      </c>
      <c r="H1424" s="93">
        <v>0.05</v>
      </c>
      <c r="I1424" s="94">
        <v>6.13</v>
      </c>
      <c r="J1424" s="114">
        <v>0.3</v>
      </c>
    </row>
    <row r="1425" spans="1:10">
      <c r="A1425" s="113" t="s">
        <v>1725</v>
      </c>
      <c r="B1425" s="91" t="s">
        <v>2393</v>
      </c>
      <c r="C1425" s="90" t="s">
        <v>44</v>
      </c>
      <c r="D1425" s="90" t="s">
        <v>2394</v>
      </c>
      <c r="E1425" s="278" t="s">
        <v>1743</v>
      </c>
      <c r="F1425" s="278"/>
      <c r="G1425" s="92" t="s">
        <v>121</v>
      </c>
      <c r="H1425" s="93">
        <v>0.85</v>
      </c>
      <c r="I1425" s="94">
        <v>8.67</v>
      </c>
      <c r="J1425" s="114">
        <v>7.36</v>
      </c>
    </row>
    <row r="1426" spans="1:10">
      <c r="A1426" s="113" t="s">
        <v>1725</v>
      </c>
      <c r="B1426" s="91" t="s">
        <v>2395</v>
      </c>
      <c r="C1426" s="90" t="s">
        <v>44</v>
      </c>
      <c r="D1426" s="90" t="s">
        <v>2396</v>
      </c>
      <c r="E1426" s="278" t="s">
        <v>1743</v>
      </c>
      <c r="F1426" s="278"/>
      <c r="G1426" s="92" t="s">
        <v>121</v>
      </c>
      <c r="H1426" s="93">
        <v>0.1</v>
      </c>
      <c r="I1426" s="94">
        <v>6.27</v>
      </c>
      <c r="J1426" s="114">
        <v>0.62</v>
      </c>
    </row>
    <row r="1427" spans="1:10">
      <c r="A1427" s="115"/>
      <c r="B1427" s="116"/>
      <c r="C1427" s="116"/>
      <c r="D1427" s="116"/>
      <c r="E1427" s="116" t="s">
        <v>1728</v>
      </c>
      <c r="F1427" s="117">
        <v>0</v>
      </c>
      <c r="G1427" s="116" t="s">
        <v>1729</v>
      </c>
      <c r="H1427" s="117">
        <v>7.35</v>
      </c>
      <c r="I1427" s="116" t="s">
        <v>1730</v>
      </c>
      <c r="J1427" s="118">
        <v>7.35</v>
      </c>
    </row>
    <row r="1428" spans="1:10" ht="15" thickBot="1">
      <c r="A1428" s="115"/>
      <c r="B1428" s="116"/>
      <c r="C1428" s="116"/>
      <c r="D1428" s="116"/>
      <c r="E1428" s="116" t="s">
        <v>1731</v>
      </c>
      <c r="F1428" s="117">
        <v>4.7300000000000004</v>
      </c>
      <c r="G1428" s="116"/>
      <c r="H1428" s="276" t="s">
        <v>1732</v>
      </c>
      <c r="I1428" s="276"/>
      <c r="J1428" s="118">
        <v>22.77</v>
      </c>
    </row>
    <row r="1429" spans="1:10" ht="15" thickTop="1">
      <c r="A1429" s="119"/>
      <c r="B1429" s="95"/>
      <c r="C1429" s="95"/>
      <c r="D1429" s="95"/>
      <c r="E1429" s="95"/>
      <c r="F1429" s="95"/>
      <c r="G1429" s="95"/>
      <c r="H1429" s="95"/>
      <c r="I1429" s="95"/>
      <c r="J1429" s="120"/>
    </row>
    <row r="1430" spans="1:10" ht="15">
      <c r="A1430" s="121" t="s">
        <v>278</v>
      </c>
      <c r="B1430" s="83" t="s">
        <v>1</v>
      </c>
      <c r="C1430" s="82" t="s">
        <v>2</v>
      </c>
      <c r="D1430" s="82" t="s">
        <v>3</v>
      </c>
      <c r="E1430" s="281" t="s">
        <v>1722</v>
      </c>
      <c r="F1430" s="281"/>
      <c r="G1430" s="84" t="s">
        <v>4</v>
      </c>
      <c r="H1430" s="83" t="s">
        <v>5</v>
      </c>
      <c r="I1430" s="83" t="s">
        <v>6</v>
      </c>
      <c r="J1430" s="122" t="s">
        <v>8</v>
      </c>
    </row>
    <row r="1431" spans="1:10" ht="25.5">
      <c r="A1431" s="111" t="s">
        <v>1723</v>
      </c>
      <c r="B1431" s="86" t="s">
        <v>279</v>
      </c>
      <c r="C1431" s="85" t="s">
        <v>44</v>
      </c>
      <c r="D1431" s="85" t="s">
        <v>280</v>
      </c>
      <c r="E1431" s="284" t="s">
        <v>1761</v>
      </c>
      <c r="F1431" s="284"/>
      <c r="G1431" s="87" t="s">
        <v>71</v>
      </c>
      <c r="H1431" s="88">
        <v>1</v>
      </c>
      <c r="I1431" s="89">
        <v>27.32</v>
      </c>
      <c r="J1431" s="112">
        <v>27.32</v>
      </c>
    </row>
    <row r="1432" spans="1:10">
      <c r="A1432" s="221"/>
      <c r="B1432" s="222"/>
      <c r="C1432" s="222"/>
      <c r="D1432" s="222"/>
      <c r="E1432" s="222"/>
      <c r="F1432" s="222" t="s">
        <v>1762</v>
      </c>
      <c r="G1432" s="222"/>
      <c r="H1432" s="222"/>
      <c r="I1432" s="222"/>
      <c r="J1432" s="125">
        <v>0</v>
      </c>
    </row>
    <row r="1433" spans="1:10">
      <c r="A1433" s="221"/>
      <c r="B1433" s="222"/>
      <c r="C1433" s="222"/>
      <c r="D1433" s="222"/>
      <c r="E1433" s="222"/>
      <c r="F1433" s="222" t="s">
        <v>1763</v>
      </c>
      <c r="G1433" s="222"/>
      <c r="H1433" s="222"/>
      <c r="I1433" s="222"/>
      <c r="J1433" s="125">
        <v>1</v>
      </c>
    </row>
    <row r="1434" spans="1:10">
      <c r="A1434" s="221"/>
      <c r="B1434" s="222"/>
      <c r="C1434" s="222"/>
      <c r="D1434" s="222"/>
      <c r="E1434" s="222"/>
      <c r="F1434" s="222" t="s">
        <v>1764</v>
      </c>
      <c r="G1434" s="222"/>
      <c r="H1434" s="222"/>
      <c r="I1434" s="222"/>
      <c r="J1434" s="125">
        <v>0</v>
      </c>
    </row>
    <row r="1435" spans="1:10" ht="15">
      <c r="A1435" s="279" t="s">
        <v>1784</v>
      </c>
      <c r="B1435" s="280" t="s">
        <v>1</v>
      </c>
      <c r="C1435" s="281" t="s">
        <v>2</v>
      </c>
      <c r="D1435" s="281" t="s">
        <v>1785</v>
      </c>
      <c r="E1435" s="280" t="s">
        <v>1766</v>
      </c>
      <c r="F1435" s="83" t="s">
        <v>1767</v>
      </c>
      <c r="G1435" s="83" t="s">
        <v>1768</v>
      </c>
      <c r="H1435" s="83"/>
      <c r="I1435" s="83"/>
      <c r="J1435" s="122" t="s">
        <v>1769</v>
      </c>
    </row>
    <row r="1436" spans="1:10">
      <c r="A1436" s="113" t="s">
        <v>1725</v>
      </c>
      <c r="B1436" s="91" t="s">
        <v>2397</v>
      </c>
      <c r="C1436" s="90" t="s">
        <v>44</v>
      </c>
      <c r="D1436" s="90" t="s">
        <v>2398</v>
      </c>
      <c r="E1436" s="93">
        <v>0.03</v>
      </c>
      <c r="F1436" s="92" t="s">
        <v>2248</v>
      </c>
      <c r="G1436" s="277" t="s">
        <v>2399</v>
      </c>
      <c r="H1436" s="277"/>
      <c r="I1436" s="278"/>
      <c r="J1436" s="127" t="s">
        <v>2400</v>
      </c>
    </row>
    <row r="1437" spans="1:10" ht="25.5">
      <c r="A1437" s="113" t="s">
        <v>1725</v>
      </c>
      <c r="B1437" s="91" t="s">
        <v>2401</v>
      </c>
      <c r="C1437" s="90" t="s">
        <v>44</v>
      </c>
      <c r="D1437" s="90" t="s">
        <v>2402</v>
      </c>
      <c r="E1437" s="93">
        <v>0.3</v>
      </c>
      <c r="F1437" s="92" t="s">
        <v>46</v>
      </c>
      <c r="G1437" s="277" t="s">
        <v>2403</v>
      </c>
      <c r="H1437" s="277"/>
      <c r="I1437" s="278"/>
      <c r="J1437" s="127" t="s">
        <v>2404</v>
      </c>
    </row>
    <row r="1438" spans="1:10">
      <c r="A1438" s="113" t="s">
        <v>1725</v>
      </c>
      <c r="B1438" s="91" t="s">
        <v>2405</v>
      </c>
      <c r="C1438" s="90" t="s">
        <v>44</v>
      </c>
      <c r="D1438" s="90" t="s">
        <v>2406</v>
      </c>
      <c r="E1438" s="93">
        <v>0.12</v>
      </c>
      <c r="F1438" s="92" t="s">
        <v>2248</v>
      </c>
      <c r="G1438" s="277" t="s">
        <v>2407</v>
      </c>
      <c r="H1438" s="277"/>
      <c r="I1438" s="278"/>
      <c r="J1438" s="127" t="s">
        <v>2408</v>
      </c>
    </row>
    <row r="1439" spans="1:10" ht="25.5">
      <c r="A1439" s="113" t="s">
        <v>1725</v>
      </c>
      <c r="B1439" s="91" t="s">
        <v>2409</v>
      </c>
      <c r="C1439" s="90" t="s">
        <v>44</v>
      </c>
      <c r="D1439" s="90" t="s">
        <v>2410</v>
      </c>
      <c r="E1439" s="93">
        <v>0.16</v>
      </c>
      <c r="F1439" s="92" t="s">
        <v>2248</v>
      </c>
      <c r="G1439" s="277" t="s">
        <v>2411</v>
      </c>
      <c r="H1439" s="277"/>
      <c r="I1439" s="278"/>
      <c r="J1439" s="127" t="s">
        <v>2412</v>
      </c>
    </row>
    <row r="1440" spans="1:10">
      <c r="A1440" s="221"/>
      <c r="B1440" s="222"/>
      <c r="C1440" s="222"/>
      <c r="D1440" s="222"/>
      <c r="E1440" s="222"/>
      <c r="F1440" s="222" t="s">
        <v>1938</v>
      </c>
      <c r="G1440" s="222"/>
      <c r="H1440" s="222"/>
      <c r="I1440" s="222"/>
      <c r="J1440" s="125">
        <v>9.7561</v>
      </c>
    </row>
    <row r="1441" spans="1:10" ht="15">
      <c r="A1441" s="279" t="s">
        <v>1765</v>
      </c>
      <c r="B1441" s="280" t="s">
        <v>1</v>
      </c>
      <c r="C1441" s="281" t="s">
        <v>2</v>
      </c>
      <c r="D1441" s="281" t="s">
        <v>1727</v>
      </c>
      <c r="E1441" s="280" t="s">
        <v>1766</v>
      </c>
      <c r="F1441" s="83" t="s">
        <v>1767</v>
      </c>
      <c r="G1441" s="83" t="s">
        <v>1768</v>
      </c>
      <c r="H1441" s="83"/>
      <c r="I1441" s="83"/>
      <c r="J1441" s="122" t="s">
        <v>1769</v>
      </c>
    </row>
    <row r="1442" spans="1:10">
      <c r="A1442" s="123" t="s">
        <v>1723</v>
      </c>
      <c r="B1442" s="97" t="s">
        <v>2413</v>
      </c>
      <c r="C1442" s="96" t="s">
        <v>44</v>
      </c>
      <c r="D1442" s="96" t="s">
        <v>2414</v>
      </c>
      <c r="E1442" s="99">
        <v>0.08</v>
      </c>
      <c r="F1442" s="98" t="s">
        <v>1950</v>
      </c>
      <c r="G1442" s="282" t="s">
        <v>2415</v>
      </c>
      <c r="H1442" s="282"/>
      <c r="I1442" s="283"/>
      <c r="J1442" s="126" t="s">
        <v>2416</v>
      </c>
    </row>
    <row r="1443" spans="1:10">
      <c r="A1443" s="123" t="s">
        <v>1723</v>
      </c>
      <c r="B1443" s="97" t="s">
        <v>2417</v>
      </c>
      <c r="C1443" s="96" t="s">
        <v>44</v>
      </c>
      <c r="D1443" s="96" t="s">
        <v>2418</v>
      </c>
      <c r="E1443" s="99">
        <v>0.8</v>
      </c>
      <c r="F1443" s="98" t="s">
        <v>1950</v>
      </c>
      <c r="G1443" s="282" t="s">
        <v>2419</v>
      </c>
      <c r="H1443" s="282"/>
      <c r="I1443" s="283"/>
      <c r="J1443" s="126" t="s">
        <v>2420</v>
      </c>
    </row>
    <row r="1444" spans="1:10">
      <c r="A1444" s="221"/>
      <c r="B1444" s="222"/>
      <c r="C1444" s="222"/>
      <c r="D1444" s="222"/>
      <c r="E1444" s="222"/>
      <c r="F1444" s="222" t="s">
        <v>1774</v>
      </c>
      <c r="G1444" s="222"/>
      <c r="H1444" s="222"/>
      <c r="I1444" s="222"/>
      <c r="J1444" s="125">
        <v>17.561599999999999</v>
      </c>
    </row>
    <row r="1445" spans="1:10">
      <c r="A1445" s="115"/>
      <c r="B1445" s="116"/>
      <c r="C1445" s="116"/>
      <c r="D1445" s="116"/>
      <c r="E1445" s="116" t="s">
        <v>1728</v>
      </c>
      <c r="F1445" s="117">
        <v>0</v>
      </c>
      <c r="G1445" s="116" t="s">
        <v>1729</v>
      </c>
      <c r="H1445" s="117">
        <v>12.78</v>
      </c>
      <c r="I1445" s="116" t="s">
        <v>1730</v>
      </c>
      <c r="J1445" s="118">
        <v>12.781544</v>
      </c>
    </row>
    <row r="1446" spans="1:10" ht="15" thickBot="1">
      <c r="A1446" s="115"/>
      <c r="B1446" s="116"/>
      <c r="C1446" s="116"/>
      <c r="D1446" s="116"/>
      <c r="E1446" s="116" t="s">
        <v>1731</v>
      </c>
      <c r="F1446" s="117">
        <v>7.16</v>
      </c>
      <c r="G1446" s="116"/>
      <c r="H1446" s="276" t="s">
        <v>1732</v>
      </c>
      <c r="I1446" s="276"/>
      <c r="J1446" s="118">
        <v>34.479999999999997</v>
      </c>
    </row>
    <row r="1447" spans="1:10" ht="15" thickTop="1">
      <c r="A1447" s="119"/>
      <c r="B1447" s="95"/>
      <c r="C1447" s="95"/>
      <c r="D1447" s="95"/>
      <c r="E1447" s="95"/>
      <c r="F1447" s="95"/>
      <c r="G1447" s="95"/>
      <c r="H1447" s="95"/>
      <c r="I1447" s="95"/>
      <c r="J1447" s="120"/>
    </row>
    <row r="1448" spans="1:10" ht="15">
      <c r="A1448" s="121" t="s">
        <v>281</v>
      </c>
      <c r="B1448" s="83" t="s">
        <v>1</v>
      </c>
      <c r="C1448" s="82" t="s">
        <v>2</v>
      </c>
      <c r="D1448" s="82" t="s">
        <v>3</v>
      </c>
      <c r="E1448" s="281" t="s">
        <v>1722</v>
      </c>
      <c r="F1448" s="281"/>
      <c r="G1448" s="84" t="s">
        <v>4</v>
      </c>
      <c r="H1448" s="83" t="s">
        <v>5</v>
      </c>
      <c r="I1448" s="83" t="s">
        <v>6</v>
      </c>
      <c r="J1448" s="122" t="s">
        <v>8</v>
      </c>
    </row>
    <row r="1449" spans="1:10" ht="25.5">
      <c r="A1449" s="111" t="s">
        <v>1723</v>
      </c>
      <c r="B1449" s="86" t="s">
        <v>282</v>
      </c>
      <c r="C1449" s="85" t="s">
        <v>18</v>
      </c>
      <c r="D1449" s="85" t="s">
        <v>283</v>
      </c>
      <c r="E1449" s="284" t="s">
        <v>1724</v>
      </c>
      <c r="F1449" s="284"/>
      <c r="G1449" s="87" t="s">
        <v>28</v>
      </c>
      <c r="H1449" s="88">
        <v>1</v>
      </c>
      <c r="I1449" s="89">
        <v>2.5</v>
      </c>
      <c r="J1449" s="112">
        <v>2.5</v>
      </c>
    </row>
    <row r="1450" spans="1:10">
      <c r="A1450" s="123" t="s">
        <v>1738</v>
      </c>
      <c r="B1450" s="97" t="s">
        <v>2102</v>
      </c>
      <c r="C1450" s="96" t="s">
        <v>44</v>
      </c>
      <c r="D1450" s="96" t="s">
        <v>2103</v>
      </c>
      <c r="E1450" s="283" t="s">
        <v>1761</v>
      </c>
      <c r="F1450" s="283"/>
      <c r="G1450" s="98" t="s">
        <v>1950</v>
      </c>
      <c r="H1450" s="99">
        <v>0.05</v>
      </c>
      <c r="I1450" s="100">
        <v>15.55</v>
      </c>
      <c r="J1450" s="124">
        <v>0.77</v>
      </c>
    </row>
    <row r="1451" spans="1:10">
      <c r="A1451" s="123" t="s">
        <v>1738</v>
      </c>
      <c r="B1451" s="97" t="s">
        <v>2421</v>
      </c>
      <c r="C1451" s="96" t="s">
        <v>44</v>
      </c>
      <c r="D1451" s="96" t="s">
        <v>2422</v>
      </c>
      <c r="E1451" s="283" t="s">
        <v>1761</v>
      </c>
      <c r="F1451" s="283"/>
      <c r="G1451" s="98" t="s">
        <v>1950</v>
      </c>
      <c r="H1451" s="99">
        <v>0.05</v>
      </c>
      <c r="I1451" s="100">
        <v>19.04</v>
      </c>
      <c r="J1451" s="124">
        <v>0.95</v>
      </c>
    </row>
    <row r="1452" spans="1:10">
      <c r="A1452" s="113" t="s">
        <v>1725</v>
      </c>
      <c r="B1452" s="91" t="s">
        <v>2423</v>
      </c>
      <c r="C1452" s="90" t="s">
        <v>18</v>
      </c>
      <c r="D1452" s="90" t="s">
        <v>2424</v>
      </c>
      <c r="E1452" s="278" t="s">
        <v>1743</v>
      </c>
      <c r="F1452" s="278"/>
      <c r="G1452" s="92" t="s">
        <v>704</v>
      </c>
      <c r="H1452" s="93">
        <v>1</v>
      </c>
      <c r="I1452" s="94">
        <v>0.78</v>
      </c>
      <c r="J1452" s="114">
        <v>0.78</v>
      </c>
    </row>
    <row r="1453" spans="1:10">
      <c r="A1453" s="115"/>
      <c r="B1453" s="116"/>
      <c r="C1453" s="116"/>
      <c r="D1453" s="116"/>
      <c r="E1453" s="116" t="s">
        <v>1728</v>
      </c>
      <c r="F1453" s="117">
        <v>0</v>
      </c>
      <c r="G1453" s="116" t="s">
        <v>1729</v>
      </c>
      <c r="H1453" s="117">
        <v>1.29</v>
      </c>
      <c r="I1453" s="116" t="s">
        <v>1730</v>
      </c>
      <c r="J1453" s="118">
        <v>1.29</v>
      </c>
    </row>
    <row r="1454" spans="1:10" ht="15" thickBot="1">
      <c r="A1454" s="115"/>
      <c r="B1454" s="116"/>
      <c r="C1454" s="116"/>
      <c r="D1454" s="116"/>
      <c r="E1454" s="116" t="s">
        <v>1731</v>
      </c>
      <c r="F1454" s="117">
        <v>0.65</v>
      </c>
      <c r="G1454" s="116"/>
      <c r="H1454" s="276" t="s">
        <v>1732</v>
      </c>
      <c r="I1454" s="276"/>
      <c r="J1454" s="118">
        <v>3.15</v>
      </c>
    </row>
    <row r="1455" spans="1:10" ht="15" thickTop="1">
      <c r="A1455" s="119"/>
      <c r="B1455" s="95"/>
      <c r="C1455" s="95"/>
      <c r="D1455" s="95"/>
      <c r="E1455" s="95"/>
      <c r="F1455" s="95"/>
      <c r="G1455" s="95"/>
      <c r="H1455" s="95"/>
      <c r="I1455" s="95"/>
      <c r="J1455" s="120"/>
    </row>
    <row r="1456" spans="1:10" ht="15">
      <c r="A1456" s="121" t="s">
        <v>284</v>
      </c>
      <c r="B1456" s="83" t="s">
        <v>1</v>
      </c>
      <c r="C1456" s="82" t="s">
        <v>2</v>
      </c>
      <c r="D1456" s="82" t="s">
        <v>3</v>
      </c>
      <c r="E1456" s="281" t="s">
        <v>1722</v>
      </c>
      <c r="F1456" s="281"/>
      <c r="G1456" s="84" t="s">
        <v>4</v>
      </c>
      <c r="H1456" s="83" t="s">
        <v>5</v>
      </c>
      <c r="I1456" s="83" t="s">
        <v>6</v>
      </c>
      <c r="J1456" s="122" t="s">
        <v>8</v>
      </c>
    </row>
    <row r="1457" spans="1:10" ht="25.5">
      <c r="A1457" s="111" t="s">
        <v>1723</v>
      </c>
      <c r="B1457" s="86" t="s">
        <v>285</v>
      </c>
      <c r="C1457" s="85" t="s">
        <v>18</v>
      </c>
      <c r="D1457" s="85" t="s">
        <v>286</v>
      </c>
      <c r="E1457" s="284" t="s">
        <v>1724</v>
      </c>
      <c r="F1457" s="284"/>
      <c r="G1457" s="87" t="s">
        <v>28</v>
      </c>
      <c r="H1457" s="88">
        <v>1</v>
      </c>
      <c r="I1457" s="89">
        <v>2.14</v>
      </c>
      <c r="J1457" s="112">
        <v>2.14</v>
      </c>
    </row>
    <row r="1458" spans="1:10">
      <c r="A1458" s="123" t="s">
        <v>1738</v>
      </c>
      <c r="B1458" s="97" t="s">
        <v>2102</v>
      </c>
      <c r="C1458" s="96" t="s">
        <v>44</v>
      </c>
      <c r="D1458" s="96" t="s">
        <v>2103</v>
      </c>
      <c r="E1458" s="283" t="s">
        <v>1761</v>
      </c>
      <c r="F1458" s="283"/>
      <c r="G1458" s="98" t="s">
        <v>1950</v>
      </c>
      <c r="H1458" s="99">
        <v>0.05</v>
      </c>
      <c r="I1458" s="100">
        <v>15.55</v>
      </c>
      <c r="J1458" s="124">
        <v>0.77</v>
      </c>
    </row>
    <row r="1459" spans="1:10">
      <c r="A1459" s="123" t="s">
        <v>1738</v>
      </c>
      <c r="B1459" s="97" t="s">
        <v>2421</v>
      </c>
      <c r="C1459" s="96" t="s">
        <v>44</v>
      </c>
      <c r="D1459" s="96" t="s">
        <v>2422</v>
      </c>
      <c r="E1459" s="283" t="s">
        <v>1761</v>
      </c>
      <c r="F1459" s="283"/>
      <c r="G1459" s="98" t="s">
        <v>1950</v>
      </c>
      <c r="H1459" s="99">
        <v>0.05</v>
      </c>
      <c r="I1459" s="100">
        <v>19.04</v>
      </c>
      <c r="J1459" s="124">
        <v>0.95</v>
      </c>
    </row>
    <row r="1460" spans="1:10">
      <c r="A1460" s="113" t="s">
        <v>1725</v>
      </c>
      <c r="B1460" s="91" t="s">
        <v>2425</v>
      </c>
      <c r="C1460" s="90" t="s">
        <v>18</v>
      </c>
      <c r="D1460" s="90" t="s">
        <v>2426</v>
      </c>
      <c r="E1460" s="278" t="s">
        <v>1743</v>
      </c>
      <c r="F1460" s="278"/>
      <c r="G1460" s="92" t="s">
        <v>704</v>
      </c>
      <c r="H1460" s="93">
        <v>1</v>
      </c>
      <c r="I1460" s="94">
        <v>0.42</v>
      </c>
      <c r="J1460" s="114">
        <v>0.42</v>
      </c>
    </row>
    <row r="1461" spans="1:10">
      <c r="A1461" s="115"/>
      <c r="B1461" s="116"/>
      <c r="C1461" s="116"/>
      <c r="D1461" s="116"/>
      <c r="E1461" s="116" t="s">
        <v>1728</v>
      </c>
      <c r="F1461" s="117">
        <v>0</v>
      </c>
      <c r="G1461" s="116" t="s">
        <v>1729</v>
      </c>
      <c r="H1461" s="117">
        <v>1.29</v>
      </c>
      <c r="I1461" s="116" t="s">
        <v>1730</v>
      </c>
      <c r="J1461" s="118">
        <v>1.29</v>
      </c>
    </row>
    <row r="1462" spans="1:10" ht="15" thickBot="1">
      <c r="A1462" s="115"/>
      <c r="B1462" s="116"/>
      <c r="C1462" s="116"/>
      <c r="D1462" s="116"/>
      <c r="E1462" s="116" t="s">
        <v>1731</v>
      </c>
      <c r="F1462" s="117">
        <v>0.56000000000000005</v>
      </c>
      <c r="G1462" s="116"/>
      <c r="H1462" s="276" t="s">
        <v>1732</v>
      </c>
      <c r="I1462" s="276"/>
      <c r="J1462" s="118">
        <v>2.7</v>
      </c>
    </row>
    <row r="1463" spans="1:10" ht="15" thickTop="1">
      <c r="A1463" s="119"/>
      <c r="B1463" s="95"/>
      <c r="C1463" s="95"/>
      <c r="D1463" s="95"/>
      <c r="E1463" s="95"/>
      <c r="F1463" s="95"/>
      <c r="G1463" s="95"/>
      <c r="H1463" s="95"/>
      <c r="I1463" s="95"/>
      <c r="J1463" s="120"/>
    </row>
    <row r="1464" spans="1:10" ht="15">
      <c r="A1464" s="121" t="s">
        <v>287</v>
      </c>
      <c r="B1464" s="83" t="s">
        <v>1</v>
      </c>
      <c r="C1464" s="82" t="s">
        <v>2</v>
      </c>
      <c r="D1464" s="82" t="s">
        <v>3</v>
      </c>
      <c r="E1464" s="281" t="s">
        <v>1722</v>
      </c>
      <c r="F1464" s="281"/>
      <c r="G1464" s="84" t="s">
        <v>4</v>
      </c>
      <c r="H1464" s="83" t="s">
        <v>5</v>
      </c>
      <c r="I1464" s="83" t="s">
        <v>6</v>
      </c>
      <c r="J1464" s="122" t="s">
        <v>8</v>
      </c>
    </row>
    <row r="1465" spans="1:10" ht="25.5">
      <c r="A1465" s="111" t="s">
        <v>1723</v>
      </c>
      <c r="B1465" s="86" t="s">
        <v>288</v>
      </c>
      <c r="C1465" s="85" t="s">
        <v>18</v>
      </c>
      <c r="D1465" s="85" t="s">
        <v>289</v>
      </c>
      <c r="E1465" s="284" t="s">
        <v>1724</v>
      </c>
      <c r="F1465" s="284"/>
      <c r="G1465" s="87" t="s">
        <v>28</v>
      </c>
      <c r="H1465" s="88">
        <v>1</v>
      </c>
      <c r="I1465" s="89">
        <v>10.89</v>
      </c>
      <c r="J1465" s="112">
        <v>10.89</v>
      </c>
    </row>
    <row r="1466" spans="1:10">
      <c r="A1466" s="123" t="s">
        <v>1738</v>
      </c>
      <c r="B1466" s="97" t="s">
        <v>2273</v>
      </c>
      <c r="C1466" s="96" t="s">
        <v>44</v>
      </c>
      <c r="D1466" s="96" t="s">
        <v>2274</v>
      </c>
      <c r="E1466" s="283" t="s">
        <v>1761</v>
      </c>
      <c r="F1466" s="283"/>
      <c r="G1466" s="98" t="s">
        <v>1950</v>
      </c>
      <c r="H1466" s="99">
        <v>0.05</v>
      </c>
      <c r="I1466" s="100">
        <v>16.47</v>
      </c>
      <c r="J1466" s="124">
        <v>0.82</v>
      </c>
    </row>
    <row r="1467" spans="1:10">
      <c r="A1467" s="123" t="s">
        <v>1738</v>
      </c>
      <c r="B1467" s="97" t="s">
        <v>2269</v>
      </c>
      <c r="C1467" s="96" t="s">
        <v>44</v>
      </c>
      <c r="D1467" s="96" t="s">
        <v>2270</v>
      </c>
      <c r="E1467" s="283" t="s">
        <v>1761</v>
      </c>
      <c r="F1467" s="283"/>
      <c r="G1467" s="98" t="s">
        <v>1950</v>
      </c>
      <c r="H1467" s="99">
        <v>0.05</v>
      </c>
      <c r="I1467" s="100">
        <v>17.05</v>
      </c>
      <c r="J1467" s="124">
        <v>0.85</v>
      </c>
    </row>
    <row r="1468" spans="1:10" ht="25.5">
      <c r="A1468" s="113" t="s">
        <v>1725</v>
      </c>
      <c r="B1468" s="91" t="s">
        <v>2427</v>
      </c>
      <c r="C1468" s="90" t="s">
        <v>2428</v>
      </c>
      <c r="D1468" s="90" t="s">
        <v>2429</v>
      </c>
      <c r="E1468" s="278" t="s">
        <v>1743</v>
      </c>
      <c r="F1468" s="278"/>
      <c r="G1468" s="92" t="s">
        <v>704</v>
      </c>
      <c r="H1468" s="93">
        <v>1</v>
      </c>
      <c r="I1468" s="94">
        <v>9.2200000000000006</v>
      </c>
      <c r="J1468" s="114">
        <v>9.2200000000000006</v>
      </c>
    </row>
    <row r="1469" spans="1:10">
      <c r="A1469" s="115"/>
      <c r="B1469" s="116"/>
      <c r="C1469" s="116"/>
      <c r="D1469" s="116"/>
      <c r="E1469" s="116" t="s">
        <v>1728</v>
      </c>
      <c r="F1469" s="117">
        <v>0</v>
      </c>
      <c r="G1469" s="116" t="s">
        <v>1729</v>
      </c>
      <c r="H1469" s="117">
        <v>1.29</v>
      </c>
      <c r="I1469" s="116" t="s">
        <v>1730</v>
      </c>
      <c r="J1469" s="118">
        <v>1.29</v>
      </c>
    </row>
    <row r="1470" spans="1:10" ht="15" thickBot="1">
      <c r="A1470" s="115"/>
      <c r="B1470" s="116"/>
      <c r="C1470" s="116"/>
      <c r="D1470" s="116"/>
      <c r="E1470" s="116" t="s">
        <v>1731</v>
      </c>
      <c r="F1470" s="117">
        <v>2.85</v>
      </c>
      <c r="G1470" s="116"/>
      <c r="H1470" s="276" t="s">
        <v>1732</v>
      </c>
      <c r="I1470" s="276"/>
      <c r="J1470" s="118">
        <v>13.74</v>
      </c>
    </row>
    <row r="1471" spans="1:10" ht="15" thickTop="1">
      <c r="A1471" s="119"/>
      <c r="B1471" s="95"/>
      <c r="C1471" s="95"/>
      <c r="D1471" s="95"/>
      <c r="E1471" s="95"/>
      <c r="F1471" s="95"/>
      <c r="G1471" s="95"/>
      <c r="H1471" s="95"/>
      <c r="I1471" s="95"/>
      <c r="J1471" s="120"/>
    </row>
    <row r="1472" spans="1:10" ht="15">
      <c r="A1472" s="121" t="s">
        <v>290</v>
      </c>
      <c r="B1472" s="83" t="s">
        <v>1</v>
      </c>
      <c r="C1472" s="82" t="s">
        <v>2</v>
      </c>
      <c r="D1472" s="82" t="s">
        <v>3</v>
      </c>
      <c r="E1472" s="281" t="s">
        <v>1722</v>
      </c>
      <c r="F1472" s="281"/>
      <c r="G1472" s="84" t="s">
        <v>4</v>
      </c>
      <c r="H1472" s="83" t="s">
        <v>5</v>
      </c>
      <c r="I1472" s="83" t="s">
        <v>6</v>
      </c>
      <c r="J1472" s="122" t="s">
        <v>8</v>
      </c>
    </row>
    <row r="1473" spans="1:10" ht="25.5">
      <c r="A1473" s="111" t="s">
        <v>1723</v>
      </c>
      <c r="B1473" s="86" t="s">
        <v>291</v>
      </c>
      <c r="C1473" s="85" t="s">
        <v>18</v>
      </c>
      <c r="D1473" s="85" t="s">
        <v>292</v>
      </c>
      <c r="E1473" s="284" t="s">
        <v>1724</v>
      </c>
      <c r="F1473" s="284"/>
      <c r="G1473" s="87" t="s">
        <v>28</v>
      </c>
      <c r="H1473" s="88">
        <v>1</v>
      </c>
      <c r="I1473" s="89">
        <v>3.06</v>
      </c>
      <c r="J1473" s="112">
        <v>3.06</v>
      </c>
    </row>
    <row r="1474" spans="1:10">
      <c r="A1474" s="123" t="s">
        <v>1738</v>
      </c>
      <c r="B1474" s="97" t="s">
        <v>2273</v>
      </c>
      <c r="C1474" s="96" t="s">
        <v>44</v>
      </c>
      <c r="D1474" s="96" t="s">
        <v>2274</v>
      </c>
      <c r="E1474" s="283" t="s">
        <v>1761</v>
      </c>
      <c r="F1474" s="283"/>
      <c r="G1474" s="98" t="s">
        <v>1950</v>
      </c>
      <c r="H1474" s="99">
        <v>8.6999999999999994E-2</v>
      </c>
      <c r="I1474" s="100">
        <v>16.47</v>
      </c>
      <c r="J1474" s="124">
        <v>1.43</v>
      </c>
    </row>
    <row r="1475" spans="1:10">
      <c r="A1475" s="123" t="s">
        <v>1738</v>
      </c>
      <c r="B1475" s="97" t="s">
        <v>2269</v>
      </c>
      <c r="C1475" s="96" t="s">
        <v>44</v>
      </c>
      <c r="D1475" s="96" t="s">
        <v>2270</v>
      </c>
      <c r="E1475" s="283" t="s">
        <v>1761</v>
      </c>
      <c r="F1475" s="283"/>
      <c r="G1475" s="98" t="s">
        <v>1950</v>
      </c>
      <c r="H1475" s="99">
        <v>7.0999999999999994E-2</v>
      </c>
      <c r="I1475" s="100">
        <v>17.05</v>
      </c>
      <c r="J1475" s="124">
        <v>1.21</v>
      </c>
    </row>
    <row r="1476" spans="1:10">
      <c r="A1476" s="113" t="s">
        <v>1725</v>
      </c>
      <c r="B1476" s="91" t="s">
        <v>2430</v>
      </c>
      <c r="C1476" s="90" t="s">
        <v>18</v>
      </c>
      <c r="D1476" s="90" t="s">
        <v>2431</v>
      </c>
      <c r="E1476" s="278" t="s">
        <v>1743</v>
      </c>
      <c r="F1476" s="278"/>
      <c r="G1476" s="92" t="s">
        <v>704</v>
      </c>
      <c r="H1476" s="93">
        <v>1</v>
      </c>
      <c r="I1476" s="94">
        <v>0.42</v>
      </c>
      <c r="J1476" s="114">
        <v>0.42</v>
      </c>
    </row>
    <row r="1477" spans="1:10">
      <c r="A1477" s="115"/>
      <c r="B1477" s="116"/>
      <c r="C1477" s="116"/>
      <c r="D1477" s="116"/>
      <c r="E1477" s="116" t="s">
        <v>1728</v>
      </c>
      <c r="F1477" s="117">
        <v>0</v>
      </c>
      <c r="G1477" s="116" t="s">
        <v>1729</v>
      </c>
      <c r="H1477" s="117">
        <v>2.0299999999999998</v>
      </c>
      <c r="I1477" s="116" t="s">
        <v>1730</v>
      </c>
      <c r="J1477" s="118">
        <v>2.0299999999999998</v>
      </c>
    </row>
    <row r="1478" spans="1:10" ht="15" thickBot="1">
      <c r="A1478" s="115"/>
      <c r="B1478" s="116"/>
      <c r="C1478" s="116"/>
      <c r="D1478" s="116"/>
      <c r="E1478" s="116" t="s">
        <v>1731</v>
      </c>
      <c r="F1478" s="117">
        <v>0.8</v>
      </c>
      <c r="G1478" s="116"/>
      <c r="H1478" s="276" t="s">
        <v>1732</v>
      </c>
      <c r="I1478" s="276"/>
      <c r="J1478" s="118">
        <v>3.86</v>
      </c>
    </row>
    <row r="1479" spans="1:10" ht="15" thickTop="1">
      <c r="A1479" s="119"/>
      <c r="B1479" s="95"/>
      <c r="C1479" s="95"/>
      <c r="D1479" s="95"/>
      <c r="E1479" s="95"/>
      <c r="F1479" s="95"/>
      <c r="G1479" s="95"/>
      <c r="H1479" s="95"/>
      <c r="I1479" s="95"/>
      <c r="J1479" s="120"/>
    </row>
    <row r="1480" spans="1:10" ht="15">
      <c r="A1480" s="121" t="s">
        <v>296</v>
      </c>
      <c r="B1480" s="83" t="s">
        <v>1</v>
      </c>
      <c r="C1480" s="82" t="s">
        <v>2</v>
      </c>
      <c r="D1480" s="82" t="s">
        <v>3</v>
      </c>
      <c r="E1480" s="281" t="s">
        <v>1722</v>
      </c>
      <c r="F1480" s="281"/>
      <c r="G1480" s="84" t="s">
        <v>4</v>
      </c>
      <c r="H1480" s="83" t="s">
        <v>5</v>
      </c>
      <c r="I1480" s="83" t="s">
        <v>6</v>
      </c>
      <c r="J1480" s="122" t="s">
        <v>8</v>
      </c>
    </row>
    <row r="1481" spans="1:10" ht="38.25">
      <c r="A1481" s="111" t="s">
        <v>1723</v>
      </c>
      <c r="B1481" s="86" t="s">
        <v>276</v>
      </c>
      <c r="C1481" s="85" t="s">
        <v>18</v>
      </c>
      <c r="D1481" s="85" t="s">
        <v>277</v>
      </c>
      <c r="E1481" s="284" t="s">
        <v>2317</v>
      </c>
      <c r="F1481" s="284"/>
      <c r="G1481" s="87" t="s">
        <v>210</v>
      </c>
      <c r="H1481" s="88">
        <v>1</v>
      </c>
      <c r="I1481" s="89">
        <v>18.04</v>
      </c>
      <c r="J1481" s="112">
        <v>18.04</v>
      </c>
    </row>
    <row r="1482" spans="1:10" ht="25.5">
      <c r="A1482" s="123" t="s">
        <v>1738</v>
      </c>
      <c r="B1482" s="97" t="s">
        <v>2387</v>
      </c>
      <c r="C1482" s="96" t="s">
        <v>44</v>
      </c>
      <c r="D1482" s="96" t="s">
        <v>2388</v>
      </c>
      <c r="E1482" s="283" t="s">
        <v>1761</v>
      </c>
      <c r="F1482" s="283"/>
      <c r="G1482" s="98" t="s">
        <v>121</v>
      </c>
      <c r="H1482" s="99">
        <v>1</v>
      </c>
      <c r="I1482" s="100">
        <v>3.09</v>
      </c>
      <c r="J1482" s="124">
        <v>3.09</v>
      </c>
    </row>
    <row r="1483" spans="1:10" ht="25.5">
      <c r="A1483" s="123" t="s">
        <v>1738</v>
      </c>
      <c r="B1483" s="97" t="s">
        <v>2389</v>
      </c>
      <c r="C1483" s="96" t="s">
        <v>44</v>
      </c>
      <c r="D1483" s="96" t="s">
        <v>2390</v>
      </c>
      <c r="E1483" s="283" t="s">
        <v>1761</v>
      </c>
      <c r="F1483" s="283"/>
      <c r="G1483" s="98" t="s">
        <v>121</v>
      </c>
      <c r="H1483" s="99">
        <v>1</v>
      </c>
      <c r="I1483" s="100">
        <v>6.67</v>
      </c>
      <c r="J1483" s="124">
        <v>6.67</v>
      </c>
    </row>
    <row r="1484" spans="1:10">
      <c r="A1484" s="113" t="s">
        <v>1725</v>
      </c>
      <c r="B1484" s="91" t="s">
        <v>2391</v>
      </c>
      <c r="C1484" s="90" t="s">
        <v>44</v>
      </c>
      <c r="D1484" s="90" t="s">
        <v>2392</v>
      </c>
      <c r="E1484" s="278" t="s">
        <v>1743</v>
      </c>
      <c r="F1484" s="278"/>
      <c r="G1484" s="92" t="s">
        <v>121</v>
      </c>
      <c r="H1484" s="93">
        <v>0.05</v>
      </c>
      <c r="I1484" s="94">
        <v>6.13</v>
      </c>
      <c r="J1484" s="114">
        <v>0.3</v>
      </c>
    </row>
    <row r="1485" spans="1:10">
      <c r="A1485" s="113" t="s">
        <v>1725</v>
      </c>
      <c r="B1485" s="91" t="s">
        <v>2393</v>
      </c>
      <c r="C1485" s="90" t="s">
        <v>44</v>
      </c>
      <c r="D1485" s="90" t="s">
        <v>2394</v>
      </c>
      <c r="E1485" s="278" t="s">
        <v>1743</v>
      </c>
      <c r="F1485" s="278"/>
      <c r="G1485" s="92" t="s">
        <v>121</v>
      </c>
      <c r="H1485" s="93">
        <v>0.85</v>
      </c>
      <c r="I1485" s="94">
        <v>8.67</v>
      </c>
      <c r="J1485" s="114">
        <v>7.36</v>
      </c>
    </row>
    <row r="1486" spans="1:10">
      <c r="A1486" s="113" t="s">
        <v>1725</v>
      </c>
      <c r="B1486" s="91" t="s">
        <v>2395</v>
      </c>
      <c r="C1486" s="90" t="s">
        <v>44</v>
      </c>
      <c r="D1486" s="90" t="s">
        <v>2396</v>
      </c>
      <c r="E1486" s="278" t="s">
        <v>1743</v>
      </c>
      <c r="F1486" s="278"/>
      <c r="G1486" s="92" t="s">
        <v>121</v>
      </c>
      <c r="H1486" s="93">
        <v>0.1</v>
      </c>
      <c r="I1486" s="94">
        <v>6.27</v>
      </c>
      <c r="J1486" s="114">
        <v>0.62</v>
      </c>
    </row>
    <row r="1487" spans="1:10">
      <c r="A1487" s="115"/>
      <c r="B1487" s="116"/>
      <c r="C1487" s="116"/>
      <c r="D1487" s="116"/>
      <c r="E1487" s="116" t="s">
        <v>1728</v>
      </c>
      <c r="F1487" s="117">
        <v>0</v>
      </c>
      <c r="G1487" s="116" t="s">
        <v>1729</v>
      </c>
      <c r="H1487" s="117">
        <v>7.35</v>
      </c>
      <c r="I1487" s="116" t="s">
        <v>1730</v>
      </c>
      <c r="J1487" s="118">
        <v>7.35</v>
      </c>
    </row>
    <row r="1488" spans="1:10" ht="15" thickBot="1">
      <c r="A1488" s="115"/>
      <c r="B1488" s="116"/>
      <c r="C1488" s="116"/>
      <c r="D1488" s="116"/>
      <c r="E1488" s="116" t="s">
        <v>1731</v>
      </c>
      <c r="F1488" s="117">
        <v>4.7300000000000004</v>
      </c>
      <c r="G1488" s="116"/>
      <c r="H1488" s="276" t="s">
        <v>1732</v>
      </c>
      <c r="I1488" s="276"/>
      <c r="J1488" s="118">
        <v>22.77</v>
      </c>
    </row>
    <row r="1489" spans="1:10" ht="15" thickTop="1">
      <c r="A1489" s="119"/>
      <c r="B1489" s="95"/>
      <c r="C1489" s="95"/>
      <c r="D1489" s="95"/>
      <c r="E1489" s="95"/>
      <c r="F1489" s="95"/>
      <c r="G1489" s="95"/>
      <c r="H1489" s="95"/>
      <c r="I1489" s="95"/>
      <c r="J1489" s="120"/>
    </row>
    <row r="1490" spans="1:10" ht="15">
      <c r="A1490" s="121" t="s">
        <v>297</v>
      </c>
      <c r="B1490" s="83" t="s">
        <v>1</v>
      </c>
      <c r="C1490" s="82" t="s">
        <v>2</v>
      </c>
      <c r="D1490" s="82" t="s">
        <v>3</v>
      </c>
      <c r="E1490" s="281" t="s">
        <v>1722</v>
      </c>
      <c r="F1490" s="281"/>
      <c r="G1490" s="84" t="s">
        <v>4</v>
      </c>
      <c r="H1490" s="83" t="s">
        <v>5</v>
      </c>
      <c r="I1490" s="83" t="s">
        <v>6</v>
      </c>
      <c r="J1490" s="122" t="s">
        <v>8</v>
      </c>
    </row>
    <row r="1491" spans="1:10" ht="25.5">
      <c r="A1491" s="111" t="s">
        <v>1723</v>
      </c>
      <c r="B1491" s="86" t="s">
        <v>279</v>
      </c>
      <c r="C1491" s="85" t="s">
        <v>44</v>
      </c>
      <c r="D1491" s="85" t="s">
        <v>280</v>
      </c>
      <c r="E1491" s="284" t="s">
        <v>1761</v>
      </c>
      <c r="F1491" s="284"/>
      <c r="G1491" s="87" t="s">
        <v>71</v>
      </c>
      <c r="H1491" s="88">
        <v>1</v>
      </c>
      <c r="I1491" s="89">
        <v>27.32</v>
      </c>
      <c r="J1491" s="112">
        <v>27.32</v>
      </c>
    </row>
    <row r="1492" spans="1:10">
      <c r="A1492" s="221"/>
      <c r="B1492" s="222"/>
      <c r="C1492" s="222"/>
      <c r="D1492" s="222"/>
      <c r="E1492" s="222"/>
      <c r="F1492" s="222" t="s">
        <v>1762</v>
      </c>
      <c r="G1492" s="222"/>
      <c r="H1492" s="222"/>
      <c r="I1492" s="222"/>
      <c r="J1492" s="125">
        <v>0</v>
      </c>
    </row>
    <row r="1493" spans="1:10">
      <c r="A1493" s="221"/>
      <c r="B1493" s="222"/>
      <c r="C1493" s="222"/>
      <c r="D1493" s="222"/>
      <c r="E1493" s="222"/>
      <c r="F1493" s="222" t="s">
        <v>1763</v>
      </c>
      <c r="G1493" s="222"/>
      <c r="H1493" s="222"/>
      <c r="I1493" s="222"/>
      <c r="J1493" s="125">
        <v>1</v>
      </c>
    </row>
    <row r="1494" spans="1:10">
      <c r="A1494" s="221"/>
      <c r="B1494" s="222"/>
      <c r="C1494" s="222"/>
      <c r="D1494" s="222"/>
      <c r="E1494" s="222"/>
      <c r="F1494" s="222" t="s">
        <v>1764</v>
      </c>
      <c r="G1494" s="222"/>
      <c r="H1494" s="222"/>
      <c r="I1494" s="222"/>
      <c r="J1494" s="125">
        <v>0</v>
      </c>
    </row>
    <row r="1495" spans="1:10" ht="15">
      <c r="A1495" s="279" t="s">
        <v>1784</v>
      </c>
      <c r="B1495" s="280" t="s">
        <v>1</v>
      </c>
      <c r="C1495" s="281" t="s">
        <v>2</v>
      </c>
      <c r="D1495" s="281" t="s">
        <v>1785</v>
      </c>
      <c r="E1495" s="280" t="s">
        <v>1766</v>
      </c>
      <c r="F1495" s="83" t="s">
        <v>1767</v>
      </c>
      <c r="G1495" s="83" t="s">
        <v>1768</v>
      </c>
      <c r="H1495" s="83"/>
      <c r="I1495" s="83"/>
      <c r="J1495" s="122" t="s">
        <v>1769</v>
      </c>
    </row>
    <row r="1496" spans="1:10">
      <c r="A1496" s="113" t="s">
        <v>1725</v>
      </c>
      <c r="B1496" s="91" t="s">
        <v>2397</v>
      </c>
      <c r="C1496" s="90" t="s">
        <v>44</v>
      </c>
      <c r="D1496" s="90" t="s">
        <v>2398</v>
      </c>
      <c r="E1496" s="93">
        <v>0.03</v>
      </c>
      <c r="F1496" s="92" t="s">
        <v>2248</v>
      </c>
      <c r="G1496" s="277" t="s">
        <v>2399</v>
      </c>
      <c r="H1496" s="277"/>
      <c r="I1496" s="278"/>
      <c r="J1496" s="127" t="s">
        <v>2400</v>
      </c>
    </row>
    <row r="1497" spans="1:10" ht="25.5">
      <c r="A1497" s="113" t="s">
        <v>1725</v>
      </c>
      <c r="B1497" s="91" t="s">
        <v>2401</v>
      </c>
      <c r="C1497" s="90" t="s">
        <v>44</v>
      </c>
      <c r="D1497" s="90" t="s">
        <v>2402</v>
      </c>
      <c r="E1497" s="93">
        <v>0.3</v>
      </c>
      <c r="F1497" s="92" t="s">
        <v>46</v>
      </c>
      <c r="G1497" s="277" t="s">
        <v>2403</v>
      </c>
      <c r="H1497" s="277"/>
      <c r="I1497" s="278"/>
      <c r="J1497" s="127" t="s">
        <v>2404</v>
      </c>
    </row>
    <row r="1498" spans="1:10">
      <c r="A1498" s="113" t="s">
        <v>1725</v>
      </c>
      <c r="B1498" s="91" t="s">
        <v>2405</v>
      </c>
      <c r="C1498" s="90" t="s">
        <v>44</v>
      </c>
      <c r="D1498" s="90" t="s">
        <v>2406</v>
      </c>
      <c r="E1498" s="93">
        <v>0.12</v>
      </c>
      <c r="F1498" s="92" t="s">
        <v>2248</v>
      </c>
      <c r="G1498" s="277" t="s">
        <v>2407</v>
      </c>
      <c r="H1498" s="277"/>
      <c r="I1498" s="278"/>
      <c r="J1498" s="127" t="s">
        <v>2408</v>
      </c>
    </row>
    <row r="1499" spans="1:10" ht="25.5">
      <c r="A1499" s="113" t="s">
        <v>1725</v>
      </c>
      <c r="B1499" s="91" t="s">
        <v>2409</v>
      </c>
      <c r="C1499" s="90" t="s">
        <v>44</v>
      </c>
      <c r="D1499" s="90" t="s">
        <v>2410</v>
      </c>
      <c r="E1499" s="93">
        <v>0.16</v>
      </c>
      <c r="F1499" s="92" t="s">
        <v>2248</v>
      </c>
      <c r="G1499" s="277" t="s">
        <v>2411</v>
      </c>
      <c r="H1499" s="277"/>
      <c r="I1499" s="278"/>
      <c r="J1499" s="127" t="s">
        <v>2412</v>
      </c>
    </row>
    <row r="1500" spans="1:10">
      <c r="A1500" s="221"/>
      <c r="B1500" s="222"/>
      <c r="C1500" s="222"/>
      <c r="D1500" s="222"/>
      <c r="E1500" s="222"/>
      <c r="F1500" s="222" t="s">
        <v>1938</v>
      </c>
      <c r="G1500" s="222"/>
      <c r="H1500" s="222"/>
      <c r="I1500" s="222"/>
      <c r="J1500" s="125">
        <v>9.7561</v>
      </c>
    </row>
    <row r="1501" spans="1:10" ht="15">
      <c r="A1501" s="279" t="s">
        <v>1765</v>
      </c>
      <c r="B1501" s="280" t="s">
        <v>1</v>
      </c>
      <c r="C1501" s="281" t="s">
        <v>2</v>
      </c>
      <c r="D1501" s="281" t="s">
        <v>1727</v>
      </c>
      <c r="E1501" s="280" t="s">
        <v>1766</v>
      </c>
      <c r="F1501" s="83" t="s">
        <v>1767</v>
      </c>
      <c r="G1501" s="83" t="s">
        <v>1768</v>
      </c>
      <c r="H1501" s="83"/>
      <c r="I1501" s="83"/>
      <c r="J1501" s="122" t="s">
        <v>1769</v>
      </c>
    </row>
    <row r="1502" spans="1:10">
      <c r="A1502" s="123" t="s">
        <v>1723</v>
      </c>
      <c r="B1502" s="97" t="s">
        <v>2413</v>
      </c>
      <c r="C1502" s="96" t="s">
        <v>44</v>
      </c>
      <c r="D1502" s="96" t="s">
        <v>2414</v>
      </c>
      <c r="E1502" s="99">
        <v>0.08</v>
      </c>
      <c r="F1502" s="98" t="s">
        <v>1950</v>
      </c>
      <c r="G1502" s="282" t="s">
        <v>2415</v>
      </c>
      <c r="H1502" s="282"/>
      <c r="I1502" s="283"/>
      <c r="J1502" s="126" t="s">
        <v>2416</v>
      </c>
    </row>
    <row r="1503" spans="1:10">
      <c r="A1503" s="123" t="s">
        <v>1723</v>
      </c>
      <c r="B1503" s="97" t="s">
        <v>2417</v>
      </c>
      <c r="C1503" s="96" t="s">
        <v>44</v>
      </c>
      <c r="D1503" s="96" t="s">
        <v>2418</v>
      </c>
      <c r="E1503" s="99">
        <v>0.8</v>
      </c>
      <c r="F1503" s="98" t="s">
        <v>1950</v>
      </c>
      <c r="G1503" s="282" t="s">
        <v>2419</v>
      </c>
      <c r="H1503" s="282"/>
      <c r="I1503" s="283"/>
      <c r="J1503" s="126" t="s">
        <v>2420</v>
      </c>
    </row>
    <row r="1504" spans="1:10">
      <c r="A1504" s="221"/>
      <c r="B1504" s="222"/>
      <c r="C1504" s="222"/>
      <c r="D1504" s="222"/>
      <c r="E1504" s="222"/>
      <c r="F1504" s="222" t="s">
        <v>1774</v>
      </c>
      <c r="G1504" s="222"/>
      <c r="H1504" s="222"/>
      <c r="I1504" s="222"/>
      <c r="J1504" s="125">
        <v>17.561599999999999</v>
      </c>
    </row>
    <row r="1505" spans="1:10">
      <c r="A1505" s="115"/>
      <c r="B1505" s="116"/>
      <c r="C1505" s="116"/>
      <c r="D1505" s="116"/>
      <c r="E1505" s="116" t="s">
        <v>1728</v>
      </c>
      <c r="F1505" s="117">
        <v>0</v>
      </c>
      <c r="G1505" s="116" t="s">
        <v>1729</v>
      </c>
      <c r="H1505" s="117">
        <v>12.78</v>
      </c>
      <c r="I1505" s="116" t="s">
        <v>1730</v>
      </c>
      <c r="J1505" s="118">
        <v>12.781544</v>
      </c>
    </row>
    <row r="1506" spans="1:10" ht="15" thickBot="1">
      <c r="A1506" s="115"/>
      <c r="B1506" s="116"/>
      <c r="C1506" s="116"/>
      <c r="D1506" s="116"/>
      <c r="E1506" s="116" t="s">
        <v>1731</v>
      </c>
      <c r="F1506" s="117">
        <v>7.16</v>
      </c>
      <c r="G1506" s="116"/>
      <c r="H1506" s="276" t="s">
        <v>1732</v>
      </c>
      <c r="I1506" s="276"/>
      <c r="J1506" s="118">
        <v>34.479999999999997</v>
      </c>
    </row>
    <row r="1507" spans="1:10" ht="15" thickTop="1">
      <c r="A1507" s="119"/>
      <c r="B1507" s="95"/>
      <c r="C1507" s="95"/>
      <c r="D1507" s="95"/>
      <c r="E1507" s="95"/>
      <c r="F1507" s="95"/>
      <c r="G1507" s="95"/>
      <c r="H1507" s="95"/>
      <c r="I1507" s="95"/>
      <c r="J1507" s="120"/>
    </row>
    <row r="1508" spans="1:10" ht="15">
      <c r="A1508" s="121" t="s">
        <v>298</v>
      </c>
      <c r="B1508" s="83" t="s">
        <v>1</v>
      </c>
      <c r="C1508" s="82" t="s">
        <v>2</v>
      </c>
      <c r="D1508" s="82" t="s">
        <v>3</v>
      </c>
      <c r="E1508" s="281" t="s">
        <v>1722</v>
      </c>
      <c r="F1508" s="281"/>
      <c r="G1508" s="84" t="s">
        <v>4</v>
      </c>
      <c r="H1508" s="83" t="s">
        <v>5</v>
      </c>
      <c r="I1508" s="83" t="s">
        <v>6</v>
      </c>
      <c r="J1508" s="122" t="s">
        <v>8</v>
      </c>
    </row>
    <row r="1509" spans="1:10" ht="25.5">
      <c r="A1509" s="111" t="s">
        <v>1723</v>
      </c>
      <c r="B1509" s="86" t="s">
        <v>282</v>
      </c>
      <c r="C1509" s="85" t="s">
        <v>18</v>
      </c>
      <c r="D1509" s="85" t="s">
        <v>283</v>
      </c>
      <c r="E1509" s="284" t="s">
        <v>1724</v>
      </c>
      <c r="F1509" s="284"/>
      <c r="G1509" s="87" t="s">
        <v>28</v>
      </c>
      <c r="H1509" s="88">
        <v>1</v>
      </c>
      <c r="I1509" s="89">
        <v>2.5</v>
      </c>
      <c r="J1509" s="112">
        <v>2.5</v>
      </c>
    </row>
    <row r="1510" spans="1:10">
      <c r="A1510" s="123" t="s">
        <v>1738</v>
      </c>
      <c r="B1510" s="97" t="s">
        <v>2102</v>
      </c>
      <c r="C1510" s="96" t="s">
        <v>44</v>
      </c>
      <c r="D1510" s="96" t="s">
        <v>2103</v>
      </c>
      <c r="E1510" s="283" t="s">
        <v>1761</v>
      </c>
      <c r="F1510" s="283"/>
      <c r="G1510" s="98" t="s">
        <v>1950</v>
      </c>
      <c r="H1510" s="99">
        <v>0.05</v>
      </c>
      <c r="I1510" s="100">
        <v>15.55</v>
      </c>
      <c r="J1510" s="124">
        <v>0.77</v>
      </c>
    </row>
    <row r="1511" spans="1:10">
      <c r="A1511" s="123" t="s">
        <v>1738</v>
      </c>
      <c r="B1511" s="97" t="s">
        <v>2421</v>
      </c>
      <c r="C1511" s="96" t="s">
        <v>44</v>
      </c>
      <c r="D1511" s="96" t="s">
        <v>2422</v>
      </c>
      <c r="E1511" s="283" t="s">
        <v>1761</v>
      </c>
      <c r="F1511" s="283"/>
      <c r="G1511" s="98" t="s">
        <v>1950</v>
      </c>
      <c r="H1511" s="99">
        <v>0.05</v>
      </c>
      <c r="I1511" s="100">
        <v>19.04</v>
      </c>
      <c r="J1511" s="124">
        <v>0.95</v>
      </c>
    </row>
    <row r="1512" spans="1:10">
      <c r="A1512" s="113" t="s">
        <v>1725</v>
      </c>
      <c r="B1512" s="91" t="s">
        <v>2423</v>
      </c>
      <c r="C1512" s="90" t="s">
        <v>18</v>
      </c>
      <c r="D1512" s="90" t="s">
        <v>2424</v>
      </c>
      <c r="E1512" s="278" t="s">
        <v>1743</v>
      </c>
      <c r="F1512" s="278"/>
      <c r="G1512" s="92" t="s">
        <v>704</v>
      </c>
      <c r="H1512" s="93">
        <v>1</v>
      </c>
      <c r="I1512" s="94">
        <v>0.78</v>
      </c>
      <c r="J1512" s="114">
        <v>0.78</v>
      </c>
    </row>
    <row r="1513" spans="1:10">
      <c r="A1513" s="115"/>
      <c r="B1513" s="116"/>
      <c r="C1513" s="116"/>
      <c r="D1513" s="116"/>
      <c r="E1513" s="116" t="s">
        <v>1728</v>
      </c>
      <c r="F1513" s="117">
        <v>0</v>
      </c>
      <c r="G1513" s="116" t="s">
        <v>1729</v>
      </c>
      <c r="H1513" s="117">
        <v>1.29</v>
      </c>
      <c r="I1513" s="116" t="s">
        <v>1730</v>
      </c>
      <c r="J1513" s="118">
        <v>1.29</v>
      </c>
    </row>
    <row r="1514" spans="1:10" ht="15" thickBot="1">
      <c r="A1514" s="115"/>
      <c r="B1514" s="116"/>
      <c r="C1514" s="116"/>
      <c r="D1514" s="116"/>
      <c r="E1514" s="116" t="s">
        <v>1731</v>
      </c>
      <c r="F1514" s="117">
        <v>0.65</v>
      </c>
      <c r="G1514" s="116"/>
      <c r="H1514" s="276" t="s">
        <v>1732</v>
      </c>
      <c r="I1514" s="276"/>
      <c r="J1514" s="118">
        <v>3.15</v>
      </c>
    </row>
    <row r="1515" spans="1:10" ht="15" thickTop="1">
      <c r="A1515" s="119"/>
      <c r="B1515" s="95"/>
      <c r="C1515" s="95"/>
      <c r="D1515" s="95"/>
      <c r="E1515" s="95"/>
      <c r="F1515" s="95"/>
      <c r="G1515" s="95"/>
      <c r="H1515" s="95"/>
      <c r="I1515" s="95"/>
      <c r="J1515" s="120"/>
    </row>
    <row r="1516" spans="1:10" ht="15">
      <c r="A1516" s="121" t="s">
        <v>299</v>
      </c>
      <c r="B1516" s="83" t="s">
        <v>1</v>
      </c>
      <c r="C1516" s="82" t="s">
        <v>2</v>
      </c>
      <c r="D1516" s="82" t="s">
        <v>3</v>
      </c>
      <c r="E1516" s="281" t="s">
        <v>1722</v>
      </c>
      <c r="F1516" s="281"/>
      <c r="G1516" s="84" t="s">
        <v>4</v>
      </c>
      <c r="H1516" s="83" t="s">
        <v>5</v>
      </c>
      <c r="I1516" s="83" t="s">
        <v>6</v>
      </c>
      <c r="J1516" s="122" t="s">
        <v>8</v>
      </c>
    </row>
    <row r="1517" spans="1:10" ht="25.5">
      <c r="A1517" s="111" t="s">
        <v>1723</v>
      </c>
      <c r="B1517" s="86" t="s">
        <v>285</v>
      </c>
      <c r="C1517" s="85" t="s">
        <v>18</v>
      </c>
      <c r="D1517" s="85" t="s">
        <v>286</v>
      </c>
      <c r="E1517" s="284" t="s">
        <v>1724</v>
      </c>
      <c r="F1517" s="284"/>
      <c r="G1517" s="87" t="s">
        <v>28</v>
      </c>
      <c r="H1517" s="88">
        <v>1</v>
      </c>
      <c r="I1517" s="89">
        <v>2.14</v>
      </c>
      <c r="J1517" s="112">
        <v>2.14</v>
      </c>
    </row>
    <row r="1518" spans="1:10">
      <c r="A1518" s="123" t="s">
        <v>1738</v>
      </c>
      <c r="B1518" s="97" t="s">
        <v>2102</v>
      </c>
      <c r="C1518" s="96" t="s">
        <v>44</v>
      </c>
      <c r="D1518" s="96" t="s">
        <v>2103</v>
      </c>
      <c r="E1518" s="283" t="s">
        <v>1761</v>
      </c>
      <c r="F1518" s="283"/>
      <c r="G1518" s="98" t="s">
        <v>1950</v>
      </c>
      <c r="H1518" s="99">
        <v>0.05</v>
      </c>
      <c r="I1518" s="100">
        <v>15.55</v>
      </c>
      <c r="J1518" s="124">
        <v>0.77</v>
      </c>
    </row>
    <row r="1519" spans="1:10">
      <c r="A1519" s="123" t="s">
        <v>1738</v>
      </c>
      <c r="B1519" s="97" t="s">
        <v>2421</v>
      </c>
      <c r="C1519" s="96" t="s">
        <v>44</v>
      </c>
      <c r="D1519" s="96" t="s">
        <v>2422</v>
      </c>
      <c r="E1519" s="283" t="s">
        <v>1761</v>
      </c>
      <c r="F1519" s="283"/>
      <c r="G1519" s="98" t="s">
        <v>1950</v>
      </c>
      <c r="H1519" s="99">
        <v>0.05</v>
      </c>
      <c r="I1519" s="100">
        <v>19.04</v>
      </c>
      <c r="J1519" s="124">
        <v>0.95</v>
      </c>
    </row>
    <row r="1520" spans="1:10">
      <c r="A1520" s="113" t="s">
        <v>1725</v>
      </c>
      <c r="B1520" s="91" t="s">
        <v>2425</v>
      </c>
      <c r="C1520" s="90" t="s">
        <v>18</v>
      </c>
      <c r="D1520" s="90" t="s">
        <v>2426</v>
      </c>
      <c r="E1520" s="278" t="s">
        <v>1743</v>
      </c>
      <c r="F1520" s="278"/>
      <c r="G1520" s="92" t="s">
        <v>704</v>
      </c>
      <c r="H1520" s="93">
        <v>1</v>
      </c>
      <c r="I1520" s="94">
        <v>0.42</v>
      </c>
      <c r="J1520" s="114">
        <v>0.42</v>
      </c>
    </row>
    <row r="1521" spans="1:10">
      <c r="A1521" s="115"/>
      <c r="B1521" s="116"/>
      <c r="C1521" s="116"/>
      <c r="D1521" s="116"/>
      <c r="E1521" s="116" t="s">
        <v>1728</v>
      </c>
      <c r="F1521" s="117">
        <v>0</v>
      </c>
      <c r="G1521" s="116" t="s">
        <v>1729</v>
      </c>
      <c r="H1521" s="117">
        <v>1.29</v>
      </c>
      <c r="I1521" s="116" t="s">
        <v>1730</v>
      </c>
      <c r="J1521" s="118">
        <v>1.29</v>
      </c>
    </row>
    <row r="1522" spans="1:10" ht="15" thickBot="1">
      <c r="A1522" s="115"/>
      <c r="B1522" s="116"/>
      <c r="C1522" s="116"/>
      <c r="D1522" s="116"/>
      <c r="E1522" s="116" t="s">
        <v>1731</v>
      </c>
      <c r="F1522" s="117">
        <v>0.56000000000000005</v>
      </c>
      <c r="G1522" s="116"/>
      <c r="H1522" s="276" t="s">
        <v>1732</v>
      </c>
      <c r="I1522" s="276"/>
      <c r="J1522" s="118">
        <v>2.7</v>
      </c>
    </row>
    <row r="1523" spans="1:10" ht="15" thickTop="1">
      <c r="A1523" s="119"/>
      <c r="B1523" s="95"/>
      <c r="C1523" s="95"/>
      <c r="D1523" s="95"/>
      <c r="E1523" s="95"/>
      <c r="F1523" s="95"/>
      <c r="G1523" s="95"/>
      <c r="H1523" s="95"/>
      <c r="I1523" s="95"/>
      <c r="J1523" s="120"/>
    </row>
    <row r="1524" spans="1:10" ht="15">
      <c r="A1524" s="121" t="s">
        <v>300</v>
      </c>
      <c r="B1524" s="83" t="s">
        <v>1</v>
      </c>
      <c r="C1524" s="82" t="s">
        <v>2</v>
      </c>
      <c r="D1524" s="82" t="s">
        <v>3</v>
      </c>
      <c r="E1524" s="281" t="s">
        <v>1722</v>
      </c>
      <c r="F1524" s="281"/>
      <c r="G1524" s="84" t="s">
        <v>4</v>
      </c>
      <c r="H1524" s="83" t="s">
        <v>5</v>
      </c>
      <c r="I1524" s="83" t="s">
        <v>6</v>
      </c>
      <c r="J1524" s="122" t="s">
        <v>8</v>
      </c>
    </row>
    <row r="1525" spans="1:10" ht="25.5">
      <c r="A1525" s="111" t="s">
        <v>1723</v>
      </c>
      <c r="B1525" s="86" t="s">
        <v>288</v>
      </c>
      <c r="C1525" s="85" t="s">
        <v>18</v>
      </c>
      <c r="D1525" s="85" t="s">
        <v>289</v>
      </c>
      <c r="E1525" s="284" t="s">
        <v>1724</v>
      </c>
      <c r="F1525" s="284"/>
      <c r="G1525" s="87" t="s">
        <v>28</v>
      </c>
      <c r="H1525" s="88">
        <v>1</v>
      </c>
      <c r="I1525" s="89">
        <v>10.89</v>
      </c>
      <c r="J1525" s="112">
        <v>10.89</v>
      </c>
    </row>
    <row r="1526" spans="1:10">
      <c r="A1526" s="123" t="s">
        <v>1738</v>
      </c>
      <c r="B1526" s="97" t="s">
        <v>2273</v>
      </c>
      <c r="C1526" s="96" t="s">
        <v>44</v>
      </c>
      <c r="D1526" s="96" t="s">
        <v>2274</v>
      </c>
      <c r="E1526" s="283" t="s">
        <v>1761</v>
      </c>
      <c r="F1526" s="283"/>
      <c r="G1526" s="98" t="s">
        <v>1950</v>
      </c>
      <c r="H1526" s="99">
        <v>0.05</v>
      </c>
      <c r="I1526" s="100">
        <v>16.47</v>
      </c>
      <c r="J1526" s="124">
        <v>0.82</v>
      </c>
    </row>
    <row r="1527" spans="1:10">
      <c r="A1527" s="123" t="s">
        <v>1738</v>
      </c>
      <c r="B1527" s="97" t="s">
        <v>2269</v>
      </c>
      <c r="C1527" s="96" t="s">
        <v>44</v>
      </c>
      <c r="D1527" s="96" t="s">
        <v>2270</v>
      </c>
      <c r="E1527" s="283" t="s">
        <v>1761</v>
      </c>
      <c r="F1527" s="283"/>
      <c r="G1527" s="98" t="s">
        <v>1950</v>
      </c>
      <c r="H1527" s="99">
        <v>0.05</v>
      </c>
      <c r="I1527" s="100">
        <v>17.05</v>
      </c>
      <c r="J1527" s="124">
        <v>0.85</v>
      </c>
    </row>
    <row r="1528" spans="1:10" ht="25.5">
      <c r="A1528" s="113" t="s">
        <v>1725</v>
      </c>
      <c r="B1528" s="91" t="s">
        <v>2427</v>
      </c>
      <c r="C1528" s="90" t="s">
        <v>2428</v>
      </c>
      <c r="D1528" s="90" t="s">
        <v>2429</v>
      </c>
      <c r="E1528" s="278" t="s">
        <v>1743</v>
      </c>
      <c r="F1528" s="278"/>
      <c r="G1528" s="92" t="s">
        <v>704</v>
      </c>
      <c r="H1528" s="93">
        <v>1</v>
      </c>
      <c r="I1528" s="94">
        <v>9.2200000000000006</v>
      </c>
      <c r="J1528" s="114">
        <v>9.2200000000000006</v>
      </c>
    </row>
    <row r="1529" spans="1:10">
      <c r="A1529" s="115"/>
      <c r="B1529" s="116"/>
      <c r="C1529" s="116"/>
      <c r="D1529" s="116"/>
      <c r="E1529" s="116" t="s">
        <v>1728</v>
      </c>
      <c r="F1529" s="117">
        <v>0</v>
      </c>
      <c r="G1529" s="116" t="s">
        <v>1729</v>
      </c>
      <c r="H1529" s="117">
        <v>1.29</v>
      </c>
      <c r="I1529" s="116" t="s">
        <v>1730</v>
      </c>
      <c r="J1529" s="118">
        <v>1.29</v>
      </c>
    </row>
    <row r="1530" spans="1:10" ht="15" thickBot="1">
      <c r="A1530" s="115"/>
      <c r="B1530" s="116"/>
      <c r="C1530" s="116"/>
      <c r="D1530" s="116"/>
      <c r="E1530" s="116" t="s">
        <v>1731</v>
      </c>
      <c r="F1530" s="117">
        <v>2.85</v>
      </c>
      <c r="G1530" s="116"/>
      <c r="H1530" s="276" t="s">
        <v>1732</v>
      </c>
      <c r="I1530" s="276"/>
      <c r="J1530" s="118">
        <v>13.74</v>
      </c>
    </row>
    <row r="1531" spans="1:10" ht="15" thickTop="1">
      <c r="A1531" s="119"/>
      <c r="B1531" s="95"/>
      <c r="C1531" s="95"/>
      <c r="D1531" s="95"/>
      <c r="E1531" s="95"/>
      <c r="F1531" s="95"/>
      <c r="G1531" s="95"/>
      <c r="H1531" s="95"/>
      <c r="I1531" s="95"/>
      <c r="J1531" s="120"/>
    </row>
    <row r="1532" spans="1:10" ht="15">
      <c r="A1532" s="121" t="s">
        <v>301</v>
      </c>
      <c r="B1532" s="83" t="s">
        <v>1</v>
      </c>
      <c r="C1532" s="82" t="s">
        <v>2</v>
      </c>
      <c r="D1532" s="82" t="s">
        <v>3</v>
      </c>
      <c r="E1532" s="281" t="s">
        <v>1722</v>
      </c>
      <c r="F1532" s="281"/>
      <c r="G1532" s="84" t="s">
        <v>4</v>
      </c>
      <c r="H1532" s="83" t="s">
        <v>5</v>
      </c>
      <c r="I1532" s="83" t="s">
        <v>6</v>
      </c>
      <c r="J1532" s="122" t="s">
        <v>8</v>
      </c>
    </row>
    <row r="1533" spans="1:10" ht="25.5">
      <c r="A1533" s="111" t="s">
        <v>1723</v>
      </c>
      <c r="B1533" s="86" t="s">
        <v>291</v>
      </c>
      <c r="C1533" s="85" t="s">
        <v>18</v>
      </c>
      <c r="D1533" s="85" t="s">
        <v>292</v>
      </c>
      <c r="E1533" s="284" t="s">
        <v>1724</v>
      </c>
      <c r="F1533" s="284"/>
      <c r="G1533" s="87" t="s">
        <v>28</v>
      </c>
      <c r="H1533" s="88">
        <v>1</v>
      </c>
      <c r="I1533" s="89">
        <v>3.06</v>
      </c>
      <c r="J1533" s="112">
        <v>3.06</v>
      </c>
    </row>
    <row r="1534" spans="1:10">
      <c r="A1534" s="123" t="s">
        <v>1738</v>
      </c>
      <c r="B1534" s="97" t="s">
        <v>2273</v>
      </c>
      <c r="C1534" s="96" t="s">
        <v>44</v>
      </c>
      <c r="D1534" s="96" t="s">
        <v>2274</v>
      </c>
      <c r="E1534" s="283" t="s">
        <v>1761</v>
      </c>
      <c r="F1534" s="283"/>
      <c r="G1534" s="98" t="s">
        <v>1950</v>
      </c>
      <c r="H1534" s="99">
        <v>8.6999999999999994E-2</v>
      </c>
      <c r="I1534" s="100">
        <v>16.47</v>
      </c>
      <c r="J1534" s="124">
        <v>1.43</v>
      </c>
    </row>
    <row r="1535" spans="1:10">
      <c r="A1535" s="123" t="s">
        <v>1738</v>
      </c>
      <c r="B1535" s="97" t="s">
        <v>2269</v>
      </c>
      <c r="C1535" s="96" t="s">
        <v>44</v>
      </c>
      <c r="D1535" s="96" t="s">
        <v>2270</v>
      </c>
      <c r="E1535" s="283" t="s">
        <v>1761</v>
      </c>
      <c r="F1535" s="283"/>
      <c r="G1535" s="98" t="s">
        <v>1950</v>
      </c>
      <c r="H1535" s="99">
        <v>7.0999999999999994E-2</v>
      </c>
      <c r="I1535" s="100">
        <v>17.05</v>
      </c>
      <c r="J1535" s="124">
        <v>1.21</v>
      </c>
    </row>
    <row r="1536" spans="1:10">
      <c r="A1536" s="113" t="s">
        <v>1725</v>
      </c>
      <c r="B1536" s="91" t="s">
        <v>2430</v>
      </c>
      <c r="C1536" s="90" t="s">
        <v>18</v>
      </c>
      <c r="D1536" s="90" t="s">
        <v>2431</v>
      </c>
      <c r="E1536" s="278" t="s">
        <v>1743</v>
      </c>
      <c r="F1536" s="278"/>
      <c r="G1536" s="92" t="s">
        <v>704</v>
      </c>
      <c r="H1536" s="93">
        <v>1</v>
      </c>
      <c r="I1536" s="94">
        <v>0.42</v>
      </c>
      <c r="J1536" s="114">
        <v>0.42</v>
      </c>
    </row>
    <row r="1537" spans="1:10">
      <c r="A1537" s="115"/>
      <c r="B1537" s="116"/>
      <c r="C1537" s="116"/>
      <c r="D1537" s="116"/>
      <c r="E1537" s="116" t="s">
        <v>1728</v>
      </c>
      <c r="F1537" s="117">
        <v>0</v>
      </c>
      <c r="G1537" s="116" t="s">
        <v>1729</v>
      </c>
      <c r="H1537" s="117">
        <v>2.0299999999999998</v>
      </c>
      <c r="I1537" s="116" t="s">
        <v>1730</v>
      </c>
      <c r="J1537" s="118">
        <v>2.0299999999999998</v>
      </c>
    </row>
    <row r="1538" spans="1:10" ht="15" thickBot="1">
      <c r="A1538" s="115"/>
      <c r="B1538" s="116"/>
      <c r="C1538" s="116"/>
      <c r="D1538" s="116"/>
      <c r="E1538" s="116" t="s">
        <v>1731</v>
      </c>
      <c r="F1538" s="117">
        <v>0.8</v>
      </c>
      <c r="G1538" s="116"/>
      <c r="H1538" s="276" t="s">
        <v>1732</v>
      </c>
      <c r="I1538" s="276"/>
      <c r="J1538" s="118">
        <v>3.86</v>
      </c>
    </row>
    <row r="1539" spans="1:10" ht="15" thickTop="1">
      <c r="A1539" s="119"/>
      <c r="B1539" s="95"/>
      <c r="C1539" s="95"/>
      <c r="D1539" s="95"/>
      <c r="E1539" s="95"/>
      <c r="F1539" s="95"/>
      <c r="G1539" s="95"/>
      <c r="H1539" s="95"/>
      <c r="I1539" s="95"/>
      <c r="J1539" s="120"/>
    </row>
    <row r="1540" spans="1:10" ht="15">
      <c r="A1540" s="121" t="s">
        <v>308</v>
      </c>
      <c r="B1540" s="83" t="s">
        <v>1</v>
      </c>
      <c r="C1540" s="82" t="s">
        <v>2</v>
      </c>
      <c r="D1540" s="82" t="s">
        <v>3</v>
      </c>
      <c r="E1540" s="281" t="s">
        <v>1722</v>
      </c>
      <c r="F1540" s="281"/>
      <c r="G1540" s="84" t="s">
        <v>4</v>
      </c>
      <c r="H1540" s="83" t="s">
        <v>5</v>
      </c>
      <c r="I1540" s="83" t="s">
        <v>6</v>
      </c>
      <c r="J1540" s="122" t="s">
        <v>8</v>
      </c>
    </row>
    <row r="1541" spans="1:10" ht="51">
      <c r="A1541" s="111" t="s">
        <v>1723</v>
      </c>
      <c r="B1541" s="86" t="s">
        <v>309</v>
      </c>
      <c r="C1541" s="85" t="s">
        <v>44</v>
      </c>
      <c r="D1541" s="85" t="s">
        <v>310</v>
      </c>
      <c r="E1541" s="284" t="s">
        <v>1761</v>
      </c>
      <c r="F1541" s="284"/>
      <c r="G1541" s="87" t="s">
        <v>71</v>
      </c>
      <c r="H1541" s="88">
        <v>1</v>
      </c>
      <c r="I1541" s="89">
        <v>1.02</v>
      </c>
      <c r="J1541" s="112">
        <v>1.02</v>
      </c>
    </row>
    <row r="1542" spans="1:10">
      <c r="A1542" s="221"/>
      <c r="B1542" s="222"/>
      <c r="C1542" s="222"/>
      <c r="D1542" s="222"/>
      <c r="E1542" s="222"/>
      <c r="F1542" s="222" t="s">
        <v>1762</v>
      </c>
      <c r="G1542" s="222"/>
      <c r="H1542" s="222"/>
      <c r="I1542" s="222"/>
      <c r="J1542" s="125">
        <v>0</v>
      </c>
    </row>
    <row r="1543" spans="1:10">
      <c r="A1543" s="221"/>
      <c r="B1543" s="222"/>
      <c r="C1543" s="222"/>
      <c r="D1543" s="222"/>
      <c r="E1543" s="222"/>
      <c r="F1543" s="222" t="s">
        <v>1763</v>
      </c>
      <c r="G1543" s="222"/>
      <c r="H1543" s="222"/>
      <c r="I1543" s="222"/>
      <c r="J1543" s="125">
        <v>1</v>
      </c>
    </row>
    <row r="1544" spans="1:10">
      <c r="A1544" s="221"/>
      <c r="B1544" s="222"/>
      <c r="C1544" s="222"/>
      <c r="D1544" s="222"/>
      <c r="E1544" s="222"/>
      <c r="F1544" s="222" t="s">
        <v>1764</v>
      </c>
      <c r="G1544" s="222"/>
      <c r="H1544" s="222"/>
      <c r="I1544" s="222"/>
      <c r="J1544" s="125">
        <v>0</v>
      </c>
    </row>
    <row r="1545" spans="1:10" ht="15">
      <c r="A1545" s="279" t="s">
        <v>1784</v>
      </c>
      <c r="B1545" s="280" t="s">
        <v>1</v>
      </c>
      <c r="C1545" s="281" t="s">
        <v>2</v>
      </c>
      <c r="D1545" s="281" t="s">
        <v>1785</v>
      </c>
      <c r="E1545" s="280" t="s">
        <v>1766</v>
      </c>
      <c r="F1545" s="83" t="s">
        <v>1767</v>
      </c>
      <c r="G1545" s="83" t="s">
        <v>1768</v>
      </c>
      <c r="H1545" s="83"/>
      <c r="I1545" s="83"/>
      <c r="J1545" s="122" t="s">
        <v>1769</v>
      </c>
    </row>
    <row r="1546" spans="1:10" ht="51">
      <c r="A1546" s="113" t="s">
        <v>1725</v>
      </c>
      <c r="B1546" s="91" t="s">
        <v>2432</v>
      </c>
      <c r="C1546" s="90" t="s">
        <v>44</v>
      </c>
      <c r="D1546" s="90" t="s">
        <v>2433</v>
      </c>
      <c r="E1546" s="93">
        <v>8.3560000000000004E-4</v>
      </c>
      <c r="F1546" s="92" t="s">
        <v>71</v>
      </c>
      <c r="G1546" s="277" t="s">
        <v>2434</v>
      </c>
      <c r="H1546" s="277"/>
      <c r="I1546" s="278"/>
      <c r="J1546" s="127" t="s">
        <v>2435</v>
      </c>
    </row>
    <row r="1547" spans="1:10" ht="25.5">
      <c r="A1547" s="113" t="s">
        <v>1725</v>
      </c>
      <c r="B1547" s="91" t="s">
        <v>2436</v>
      </c>
      <c r="C1547" s="90" t="s">
        <v>44</v>
      </c>
      <c r="D1547" s="90" t="s">
        <v>2437</v>
      </c>
      <c r="E1547" s="93">
        <v>2.0425E-3</v>
      </c>
      <c r="F1547" s="92" t="s">
        <v>71</v>
      </c>
      <c r="G1547" s="277" t="s">
        <v>2438</v>
      </c>
      <c r="H1547" s="277"/>
      <c r="I1547" s="278"/>
      <c r="J1547" s="127" t="s">
        <v>2439</v>
      </c>
    </row>
    <row r="1548" spans="1:10">
      <c r="A1548" s="221"/>
      <c r="B1548" s="222"/>
      <c r="C1548" s="222"/>
      <c r="D1548" s="222"/>
      <c r="E1548" s="222"/>
      <c r="F1548" s="222" t="s">
        <v>1938</v>
      </c>
      <c r="G1548" s="222"/>
      <c r="H1548" s="222"/>
      <c r="I1548" s="222"/>
      <c r="J1548" s="125">
        <v>5.5800000000000002E-2</v>
      </c>
    </row>
    <row r="1549" spans="1:10" ht="15">
      <c r="A1549" s="279" t="s">
        <v>1765</v>
      </c>
      <c r="B1549" s="280" t="s">
        <v>1</v>
      </c>
      <c r="C1549" s="281" t="s">
        <v>2</v>
      </c>
      <c r="D1549" s="281" t="s">
        <v>1727</v>
      </c>
      <c r="E1549" s="280" t="s">
        <v>1766</v>
      </c>
      <c r="F1549" s="83" t="s">
        <v>1767</v>
      </c>
      <c r="G1549" s="83" t="s">
        <v>1768</v>
      </c>
      <c r="H1549" s="83"/>
      <c r="I1549" s="83"/>
      <c r="J1549" s="122" t="s">
        <v>1769</v>
      </c>
    </row>
    <row r="1550" spans="1:10">
      <c r="A1550" s="123" t="s">
        <v>1723</v>
      </c>
      <c r="B1550" s="97" t="s">
        <v>1957</v>
      </c>
      <c r="C1550" s="96" t="s">
        <v>44</v>
      </c>
      <c r="D1550" s="96" t="s">
        <v>1958</v>
      </c>
      <c r="E1550" s="99">
        <v>6.4305600000000004E-2</v>
      </c>
      <c r="F1550" s="98" t="s">
        <v>1950</v>
      </c>
      <c r="G1550" s="282" t="s">
        <v>1959</v>
      </c>
      <c r="H1550" s="282"/>
      <c r="I1550" s="283"/>
      <c r="J1550" s="126" t="s">
        <v>2440</v>
      </c>
    </row>
    <row r="1551" spans="1:10" ht="51">
      <c r="A1551" s="123" t="s">
        <v>1723</v>
      </c>
      <c r="B1551" s="97" t="s">
        <v>2441</v>
      </c>
      <c r="C1551" s="96" t="s">
        <v>44</v>
      </c>
      <c r="D1551" s="96" t="s">
        <v>2442</v>
      </c>
      <c r="E1551" s="99">
        <v>2.1100000000000001E-4</v>
      </c>
      <c r="F1551" s="98" t="s">
        <v>46</v>
      </c>
      <c r="G1551" s="282" t="s">
        <v>2443</v>
      </c>
      <c r="H1551" s="282"/>
      <c r="I1551" s="283"/>
      <c r="J1551" s="126" t="s">
        <v>2444</v>
      </c>
    </row>
    <row r="1552" spans="1:10">
      <c r="A1552" s="221"/>
      <c r="B1552" s="222"/>
      <c r="C1552" s="222"/>
      <c r="D1552" s="222"/>
      <c r="E1552" s="222"/>
      <c r="F1552" s="222" t="s">
        <v>1774</v>
      </c>
      <c r="G1552" s="222"/>
      <c r="H1552" s="222"/>
      <c r="I1552" s="222"/>
      <c r="J1552" s="125">
        <v>0.96619999999999995</v>
      </c>
    </row>
    <row r="1553" spans="1:10">
      <c r="A1553" s="115"/>
      <c r="B1553" s="116"/>
      <c r="C1553" s="116"/>
      <c r="D1553" s="116"/>
      <c r="E1553" s="116" t="s">
        <v>1728</v>
      </c>
      <c r="F1553" s="117">
        <v>0</v>
      </c>
      <c r="G1553" s="116" t="s">
        <v>1729</v>
      </c>
      <c r="H1553" s="117">
        <v>0.66</v>
      </c>
      <c r="I1553" s="116" t="s">
        <v>1730</v>
      </c>
      <c r="J1553" s="118">
        <v>0.65931259717284152</v>
      </c>
    </row>
    <row r="1554" spans="1:10" ht="15" thickBot="1">
      <c r="A1554" s="115"/>
      <c r="B1554" s="116"/>
      <c r="C1554" s="116"/>
      <c r="D1554" s="116"/>
      <c r="E1554" s="116" t="s">
        <v>1731</v>
      </c>
      <c r="F1554" s="117">
        <v>0.26</v>
      </c>
      <c r="G1554" s="116"/>
      <c r="H1554" s="276" t="s">
        <v>1732</v>
      </c>
      <c r="I1554" s="276"/>
      <c r="J1554" s="118">
        <v>1.28</v>
      </c>
    </row>
    <row r="1555" spans="1:10" ht="15" thickTop="1">
      <c r="A1555" s="119"/>
      <c r="B1555" s="95"/>
      <c r="C1555" s="95"/>
      <c r="D1555" s="95"/>
      <c r="E1555" s="95"/>
      <c r="F1555" s="95"/>
      <c r="G1555" s="95"/>
      <c r="H1555" s="95"/>
      <c r="I1555" s="95"/>
      <c r="J1555" s="120"/>
    </row>
    <row r="1556" spans="1:10" ht="15">
      <c r="A1556" s="121" t="s">
        <v>313</v>
      </c>
      <c r="B1556" s="83" t="s">
        <v>1</v>
      </c>
      <c r="C1556" s="82" t="s">
        <v>2</v>
      </c>
      <c r="D1556" s="82" t="s">
        <v>3</v>
      </c>
      <c r="E1556" s="281" t="s">
        <v>1722</v>
      </c>
      <c r="F1556" s="281"/>
      <c r="G1556" s="84" t="s">
        <v>4</v>
      </c>
      <c r="H1556" s="83" t="s">
        <v>5</v>
      </c>
      <c r="I1556" s="83" t="s">
        <v>6</v>
      </c>
      <c r="J1556" s="122" t="s">
        <v>8</v>
      </c>
    </row>
    <row r="1557" spans="1:10" ht="38.25">
      <c r="A1557" s="111" t="s">
        <v>1723</v>
      </c>
      <c r="B1557" s="86" t="s">
        <v>314</v>
      </c>
      <c r="C1557" s="85" t="s">
        <v>44</v>
      </c>
      <c r="D1557" s="85" t="s">
        <v>315</v>
      </c>
      <c r="E1557" s="284" t="s">
        <v>1761</v>
      </c>
      <c r="F1557" s="284"/>
      <c r="G1557" s="87" t="s">
        <v>183</v>
      </c>
      <c r="H1557" s="88">
        <v>1</v>
      </c>
      <c r="I1557" s="89">
        <v>9.2200000000000006</v>
      </c>
      <c r="J1557" s="112">
        <v>9.2200000000000006</v>
      </c>
    </row>
    <row r="1558" spans="1:10">
      <c r="A1558" s="221"/>
      <c r="B1558" s="222"/>
      <c r="C1558" s="222"/>
      <c r="D1558" s="222"/>
      <c r="E1558" s="222"/>
      <c r="F1558" s="222" t="s">
        <v>1762</v>
      </c>
      <c r="G1558" s="222"/>
      <c r="H1558" s="222"/>
      <c r="I1558" s="222"/>
      <c r="J1558" s="125">
        <v>0</v>
      </c>
    </row>
    <row r="1559" spans="1:10">
      <c r="A1559" s="221"/>
      <c r="B1559" s="222"/>
      <c r="C1559" s="222"/>
      <c r="D1559" s="222"/>
      <c r="E1559" s="222"/>
      <c r="F1559" s="222" t="s">
        <v>1763</v>
      </c>
      <c r="G1559" s="222"/>
      <c r="H1559" s="222"/>
      <c r="I1559" s="222"/>
      <c r="J1559" s="125">
        <v>1</v>
      </c>
    </row>
    <row r="1560" spans="1:10">
      <c r="A1560" s="221"/>
      <c r="B1560" s="222"/>
      <c r="C1560" s="222"/>
      <c r="D1560" s="222"/>
      <c r="E1560" s="222"/>
      <c r="F1560" s="222" t="s">
        <v>1764</v>
      </c>
      <c r="G1560" s="222"/>
      <c r="H1560" s="222"/>
      <c r="I1560" s="222"/>
      <c r="J1560" s="125">
        <v>0</v>
      </c>
    </row>
    <row r="1561" spans="1:10" ht="15">
      <c r="A1561" s="279" t="s">
        <v>1784</v>
      </c>
      <c r="B1561" s="280" t="s">
        <v>1</v>
      </c>
      <c r="C1561" s="281" t="s">
        <v>2</v>
      </c>
      <c r="D1561" s="281" t="s">
        <v>1785</v>
      </c>
      <c r="E1561" s="280" t="s">
        <v>1766</v>
      </c>
      <c r="F1561" s="83" t="s">
        <v>1767</v>
      </c>
      <c r="G1561" s="83" t="s">
        <v>1768</v>
      </c>
      <c r="H1561" s="83"/>
      <c r="I1561" s="83"/>
      <c r="J1561" s="122" t="s">
        <v>1769</v>
      </c>
    </row>
    <row r="1562" spans="1:10" ht="51">
      <c r="A1562" s="113" t="s">
        <v>1725</v>
      </c>
      <c r="B1562" s="91" t="s">
        <v>2445</v>
      </c>
      <c r="C1562" s="90" t="s">
        <v>44</v>
      </c>
      <c r="D1562" s="90" t="s">
        <v>2446</v>
      </c>
      <c r="E1562" s="93">
        <v>1</v>
      </c>
      <c r="F1562" s="92" t="s">
        <v>183</v>
      </c>
      <c r="G1562" s="277" t="s">
        <v>2447</v>
      </c>
      <c r="H1562" s="277"/>
      <c r="I1562" s="278"/>
      <c r="J1562" s="127" t="s">
        <v>2447</v>
      </c>
    </row>
    <row r="1563" spans="1:10">
      <c r="A1563" s="221"/>
      <c r="B1563" s="222"/>
      <c r="C1563" s="222"/>
      <c r="D1563" s="222"/>
      <c r="E1563" s="222"/>
      <c r="F1563" s="222" t="s">
        <v>1938</v>
      </c>
      <c r="G1563" s="222"/>
      <c r="H1563" s="222"/>
      <c r="I1563" s="222"/>
      <c r="J1563" s="125">
        <v>9.2200000000000006</v>
      </c>
    </row>
    <row r="1564" spans="1:10">
      <c r="A1564" s="115"/>
      <c r="B1564" s="116"/>
      <c r="C1564" s="116"/>
      <c r="D1564" s="116"/>
      <c r="E1564" s="116" t="s">
        <v>1728</v>
      </c>
      <c r="F1564" s="117">
        <v>0</v>
      </c>
      <c r="G1564" s="116" t="s">
        <v>1729</v>
      </c>
      <c r="H1564" s="117">
        <v>0</v>
      </c>
      <c r="I1564" s="116" t="s">
        <v>1730</v>
      </c>
      <c r="J1564" s="118">
        <v>0</v>
      </c>
    </row>
    <row r="1565" spans="1:10" ht="15" thickBot="1">
      <c r="A1565" s="115"/>
      <c r="B1565" s="116"/>
      <c r="C1565" s="116"/>
      <c r="D1565" s="116"/>
      <c r="E1565" s="116" t="s">
        <v>1731</v>
      </c>
      <c r="F1565" s="117">
        <v>2.41</v>
      </c>
      <c r="G1565" s="116"/>
      <c r="H1565" s="276" t="s">
        <v>1732</v>
      </c>
      <c r="I1565" s="276"/>
      <c r="J1565" s="118">
        <v>11.63</v>
      </c>
    </row>
    <row r="1566" spans="1:10" ht="15" thickTop="1">
      <c r="A1566" s="119"/>
      <c r="B1566" s="95"/>
      <c r="C1566" s="95"/>
      <c r="D1566" s="95"/>
      <c r="E1566" s="95"/>
      <c r="F1566" s="95"/>
      <c r="G1566" s="95"/>
      <c r="H1566" s="95"/>
      <c r="I1566" s="95"/>
      <c r="J1566" s="120"/>
    </row>
    <row r="1567" spans="1:10" ht="15">
      <c r="A1567" s="121" t="s">
        <v>316</v>
      </c>
      <c r="B1567" s="83" t="s">
        <v>1</v>
      </c>
      <c r="C1567" s="82" t="s">
        <v>2</v>
      </c>
      <c r="D1567" s="82" t="s">
        <v>3</v>
      </c>
      <c r="E1567" s="281" t="s">
        <v>1722</v>
      </c>
      <c r="F1567" s="281"/>
      <c r="G1567" s="84" t="s">
        <v>4</v>
      </c>
      <c r="H1567" s="83" t="s">
        <v>5</v>
      </c>
      <c r="I1567" s="83" t="s">
        <v>6</v>
      </c>
      <c r="J1567" s="122" t="s">
        <v>8</v>
      </c>
    </row>
    <row r="1568" spans="1:10" ht="38.25">
      <c r="A1568" s="111" t="s">
        <v>1723</v>
      </c>
      <c r="B1568" s="86" t="s">
        <v>317</v>
      </c>
      <c r="C1568" s="85" t="s">
        <v>44</v>
      </c>
      <c r="D1568" s="85" t="s">
        <v>318</v>
      </c>
      <c r="E1568" s="284" t="s">
        <v>1761</v>
      </c>
      <c r="F1568" s="284"/>
      <c r="G1568" s="87" t="s">
        <v>71</v>
      </c>
      <c r="H1568" s="88">
        <v>1</v>
      </c>
      <c r="I1568" s="89">
        <v>8.48</v>
      </c>
      <c r="J1568" s="112">
        <v>8.48</v>
      </c>
    </row>
    <row r="1569" spans="1:10">
      <c r="A1569" s="221"/>
      <c r="B1569" s="222"/>
      <c r="C1569" s="222"/>
      <c r="D1569" s="222"/>
      <c r="E1569" s="222"/>
      <c r="F1569" s="222" t="s">
        <v>1762</v>
      </c>
      <c r="G1569" s="222"/>
      <c r="H1569" s="222"/>
      <c r="I1569" s="222"/>
      <c r="J1569" s="125">
        <v>0</v>
      </c>
    </row>
    <row r="1570" spans="1:10">
      <c r="A1570" s="221"/>
      <c r="B1570" s="222"/>
      <c r="C1570" s="222"/>
      <c r="D1570" s="222"/>
      <c r="E1570" s="222"/>
      <c r="F1570" s="222" t="s">
        <v>1763</v>
      </c>
      <c r="G1570" s="222"/>
      <c r="H1570" s="222"/>
      <c r="I1570" s="222"/>
      <c r="J1570" s="125">
        <v>1</v>
      </c>
    </row>
    <row r="1571" spans="1:10">
      <c r="A1571" s="221"/>
      <c r="B1571" s="222"/>
      <c r="C1571" s="222"/>
      <c r="D1571" s="222"/>
      <c r="E1571" s="222"/>
      <c r="F1571" s="222" t="s">
        <v>1764</v>
      </c>
      <c r="G1571" s="222"/>
      <c r="H1571" s="222"/>
      <c r="I1571" s="222"/>
      <c r="J1571" s="125">
        <v>0</v>
      </c>
    </row>
    <row r="1572" spans="1:10" ht="15">
      <c r="A1572" s="279" t="s">
        <v>1784</v>
      </c>
      <c r="B1572" s="280" t="s">
        <v>1</v>
      </c>
      <c r="C1572" s="281" t="s">
        <v>2</v>
      </c>
      <c r="D1572" s="281" t="s">
        <v>1785</v>
      </c>
      <c r="E1572" s="280" t="s">
        <v>1766</v>
      </c>
      <c r="F1572" s="83" t="s">
        <v>1767</v>
      </c>
      <c r="G1572" s="83" t="s">
        <v>1768</v>
      </c>
      <c r="H1572" s="83"/>
      <c r="I1572" s="83"/>
      <c r="J1572" s="122" t="s">
        <v>1769</v>
      </c>
    </row>
    <row r="1573" spans="1:10" ht="51">
      <c r="A1573" s="113" t="s">
        <v>1725</v>
      </c>
      <c r="B1573" s="91" t="s">
        <v>2432</v>
      </c>
      <c r="C1573" s="90" t="s">
        <v>44</v>
      </c>
      <c r="D1573" s="90" t="s">
        <v>2433</v>
      </c>
      <c r="E1573" s="93">
        <v>0.15</v>
      </c>
      <c r="F1573" s="92" t="s">
        <v>71</v>
      </c>
      <c r="G1573" s="277" t="s">
        <v>2434</v>
      </c>
      <c r="H1573" s="277"/>
      <c r="I1573" s="278"/>
      <c r="J1573" s="127" t="s">
        <v>2448</v>
      </c>
    </row>
    <row r="1574" spans="1:10">
      <c r="A1574" s="221"/>
      <c r="B1574" s="222"/>
      <c r="C1574" s="222"/>
      <c r="D1574" s="222"/>
      <c r="E1574" s="222"/>
      <c r="F1574" s="222" t="s">
        <v>1938</v>
      </c>
      <c r="G1574" s="222"/>
      <c r="H1574" s="222"/>
      <c r="I1574" s="222"/>
      <c r="J1574" s="125">
        <v>0.89249999999999996</v>
      </c>
    </row>
    <row r="1575" spans="1:10" ht="15">
      <c r="A1575" s="279" t="s">
        <v>1765</v>
      </c>
      <c r="B1575" s="280" t="s">
        <v>1</v>
      </c>
      <c r="C1575" s="281" t="s">
        <v>2</v>
      </c>
      <c r="D1575" s="281" t="s">
        <v>1727</v>
      </c>
      <c r="E1575" s="280" t="s">
        <v>1766</v>
      </c>
      <c r="F1575" s="83" t="s">
        <v>1767</v>
      </c>
      <c r="G1575" s="83" t="s">
        <v>1768</v>
      </c>
      <c r="H1575" s="83"/>
      <c r="I1575" s="83"/>
      <c r="J1575" s="122" t="s">
        <v>1769</v>
      </c>
    </row>
    <row r="1576" spans="1:10">
      <c r="A1576" s="123" t="s">
        <v>1723</v>
      </c>
      <c r="B1576" s="97" t="s">
        <v>1957</v>
      </c>
      <c r="C1576" s="96" t="s">
        <v>44</v>
      </c>
      <c r="D1576" s="96" t="s">
        <v>1958</v>
      </c>
      <c r="E1576" s="99">
        <v>0.1447368</v>
      </c>
      <c r="F1576" s="98" t="s">
        <v>1950</v>
      </c>
      <c r="G1576" s="282" t="s">
        <v>1959</v>
      </c>
      <c r="H1576" s="282"/>
      <c r="I1576" s="283"/>
      <c r="J1576" s="126" t="s">
        <v>2449</v>
      </c>
    </row>
    <row r="1577" spans="1:10">
      <c r="A1577" s="123" t="s">
        <v>1723</v>
      </c>
      <c r="B1577" s="97" t="s">
        <v>2269</v>
      </c>
      <c r="C1577" s="96" t="s">
        <v>44</v>
      </c>
      <c r="D1577" s="96" t="s">
        <v>2270</v>
      </c>
      <c r="E1577" s="99">
        <v>0.1929825</v>
      </c>
      <c r="F1577" s="98" t="s">
        <v>1950</v>
      </c>
      <c r="G1577" s="282" t="s">
        <v>2271</v>
      </c>
      <c r="H1577" s="282"/>
      <c r="I1577" s="283"/>
      <c r="J1577" s="126" t="s">
        <v>2450</v>
      </c>
    </row>
    <row r="1578" spans="1:10">
      <c r="A1578" s="123" t="s">
        <v>1723</v>
      </c>
      <c r="B1578" s="97" t="s">
        <v>2102</v>
      </c>
      <c r="C1578" s="96" t="s">
        <v>44</v>
      </c>
      <c r="D1578" s="96" t="s">
        <v>2103</v>
      </c>
      <c r="E1578" s="99">
        <v>0.1447368</v>
      </c>
      <c r="F1578" s="98" t="s">
        <v>1950</v>
      </c>
      <c r="G1578" s="282" t="s">
        <v>2104</v>
      </c>
      <c r="H1578" s="282"/>
      <c r="I1578" s="283"/>
      <c r="J1578" s="126" t="s">
        <v>2451</v>
      </c>
    </row>
    <row r="1579" spans="1:10">
      <c r="A1579" s="221"/>
      <c r="B1579" s="222"/>
      <c r="C1579" s="222"/>
      <c r="D1579" s="222"/>
      <c r="E1579" s="222"/>
      <c r="F1579" s="222" t="s">
        <v>1774</v>
      </c>
      <c r="G1579" s="222"/>
      <c r="H1579" s="222"/>
      <c r="I1579" s="222"/>
      <c r="J1579" s="125">
        <v>7.5861999999999998</v>
      </c>
    </row>
    <row r="1580" spans="1:10">
      <c r="A1580" s="115"/>
      <c r="B1580" s="116"/>
      <c r="C1580" s="116"/>
      <c r="D1580" s="116"/>
      <c r="E1580" s="116" t="s">
        <v>1728</v>
      </c>
      <c r="F1580" s="117">
        <v>0</v>
      </c>
      <c r="G1580" s="116" t="s">
        <v>1729</v>
      </c>
      <c r="H1580" s="117">
        <v>5.72</v>
      </c>
      <c r="I1580" s="116" t="s">
        <v>1730</v>
      </c>
      <c r="J1580" s="118">
        <v>5.7198790848599996</v>
      </c>
    </row>
    <row r="1581" spans="1:10" ht="15" thickBot="1">
      <c r="A1581" s="115"/>
      <c r="B1581" s="116"/>
      <c r="C1581" s="116"/>
      <c r="D1581" s="116"/>
      <c r="E1581" s="116" t="s">
        <v>1731</v>
      </c>
      <c r="F1581" s="117">
        <v>2.2200000000000002</v>
      </c>
      <c r="G1581" s="116"/>
      <c r="H1581" s="276" t="s">
        <v>1732</v>
      </c>
      <c r="I1581" s="276"/>
      <c r="J1581" s="118">
        <v>10.7</v>
      </c>
    </row>
    <row r="1582" spans="1:10" ht="15" thickTop="1">
      <c r="A1582" s="119"/>
      <c r="B1582" s="95"/>
      <c r="C1582" s="95"/>
      <c r="D1582" s="95"/>
      <c r="E1582" s="95"/>
      <c r="F1582" s="95"/>
      <c r="G1582" s="95"/>
      <c r="H1582" s="95"/>
      <c r="I1582" s="95"/>
      <c r="J1582" s="120"/>
    </row>
    <row r="1583" spans="1:10" ht="15">
      <c r="A1583" s="121" t="s">
        <v>319</v>
      </c>
      <c r="B1583" s="83" t="s">
        <v>1</v>
      </c>
      <c r="C1583" s="82" t="s">
        <v>2</v>
      </c>
      <c r="D1583" s="82" t="s">
        <v>3</v>
      </c>
      <c r="E1583" s="281" t="s">
        <v>1722</v>
      </c>
      <c r="F1583" s="281"/>
      <c r="G1583" s="84" t="s">
        <v>4</v>
      </c>
      <c r="H1583" s="83" t="s">
        <v>5</v>
      </c>
      <c r="I1583" s="83" t="s">
        <v>6</v>
      </c>
      <c r="J1583" s="122" t="s">
        <v>8</v>
      </c>
    </row>
    <row r="1584" spans="1:10" ht="25.5">
      <c r="A1584" s="111" t="s">
        <v>1723</v>
      </c>
      <c r="B1584" s="86" t="s">
        <v>320</v>
      </c>
      <c r="C1584" s="85" t="s">
        <v>44</v>
      </c>
      <c r="D1584" s="85" t="s">
        <v>321</v>
      </c>
      <c r="E1584" s="284" t="s">
        <v>1761</v>
      </c>
      <c r="F1584" s="284"/>
      <c r="G1584" s="87" t="s">
        <v>71</v>
      </c>
      <c r="H1584" s="88">
        <v>1</v>
      </c>
      <c r="I1584" s="89">
        <v>10.029999999999999</v>
      </c>
      <c r="J1584" s="112">
        <v>10.029999999999999</v>
      </c>
    </row>
    <row r="1585" spans="1:10">
      <c r="A1585" s="221"/>
      <c r="B1585" s="222"/>
      <c r="C1585" s="222"/>
      <c r="D1585" s="222"/>
      <c r="E1585" s="222"/>
      <c r="F1585" s="222" t="s">
        <v>1762</v>
      </c>
      <c r="G1585" s="222"/>
      <c r="H1585" s="222"/>
      <c r="I1585" s="222"/>
      <c r="J1585" s="125">
        <v>0</v>
      </c>
    </row>
    <row r="1586" spans="1:10">
      <c r="A1586" s="221"/>
      <c r="B1586" s="222"/>
      <c r="C1586" s="222"/>
      <c r="D1586" s="222"/>
      <c r="E1586" s="222"/>
      <c r="F1586" s="222" t="s">
        <v>1763</v>
      </c>
      <c r="G1586" s="222"/>
      <c r="H1586" s="222"/>
      <c r="I1586" s="222"/>
      <c r="J1586" s="125">
        <v>1</v>
      </c>
    </row>
    <row r="1587" spans="1:10">
      <c r="A1587" s="221"/>
      <c r="B1587" s="222"/>
      <c r="C1587" s="222"/>
      <c r="D1587" s="222"/>
      <c r="E1587" s="222"/>
      <c r="F1587" s="222" t="s">
        <v>1764</v>
      </c>
      <c r="G1587" s="222"/>
      <c r="H1587" s="222"/>
      <c r="I1587" s="222"/>
      <c r="J1587" s="125">
        <v>0</v>
      </c>
    </row>
    <row r="1588" spans="1:10" ht="15">
      <c r="A1588" s="279" t="s">
        <v>1784</v>
      </c>
      <c r="B1588" s="280" t="s">
        <v>1</v>
      </c>
      <c r="C1588" s="281" t="s">
        <v>2</v>
      </c>
      <c r="D1588" s="281" t="s">
        <v>1785</v>
      </c>
      <c r="E1588" s="280" t="s">
        <v>1766</v>
      </c>
      <c r="F1588" s="83" t="s">
        <v>1767</v>
      </c>
      <c r="G1588" s="83" t="s">
        <v>1768</v>
      </c>
      <c r="H1588" s="83"/>
      <c r="I1588" s="83"/>
      <c r="J1588" s="122" t="s">
        <v>1769</v>
      </c>
    </row>
    <row r="1589" spans="1:10" ht="25.5">
      <c r="A1589" s="113" t="s">
        <v>1725</v>
      </c>
      <c r="B1589" s="91" t="s">
        <v>2452</v>
      </c>
      <c r="C1589" s="90" t="s">
        <v>44</v>
      </c>
      <c r="D1589" s="90" t="s">
        <v>2453</v>
      </c>
      <c r="E1589" s="93">
        <v>8.5750000000000007E-2</v>
      </c>
      <c r="F1589" s="92" t="s">
        <v>78</v>
      </c>
      <c r="G1589" s="277" t="s">
        <v>2454</v>
      </c>
      <c r="H1589" s="277"/>
      <c r="I1589" s="278"/>
      <c r="J1589" s="127" t="s">
        <v>2455</v>
      </c>
    </row>
    <row r="1590" spans="1:10" ht="25.5">
      <c r="A1590" s="113" t="s">
        <v>1725</v>
      </c>
      <c r="B1590" s="91" t="s">
        <v>2456</v>
      </c>
      <c r="C1590" s="90" t="s">
        <v>44</v>
      </c>
      <c r="D1590" s="90" t="s">
        <v>2457</v>
      </c>
      <c r="E1590" s="93">
        <v>0.13333329999999999</v>
      </c>
      <c r="F1590" s="92" t="s">
        <v>46</v>
      </c>
      <c r="G1590" s="277" t="s">
        <v>2458</v>
      </c>
      <c r="H1590" s="277"/>
      <c r="I1590" s="278"/>
      <c r="J1590" s="127" t="s">
        <v>2459</v>
      </c>
    </row>
    <row r="1591" spans="1:10" ht="38.25">
      <c r="A1591" s="113" t="s">
        <v>1725</v>
      </c>
      <c r="B1591" s="91" t="s">
        <v>1887</v>
      </c>
      <c r="C1591" s="90" t="s">
        <v>44</v>
      </c>
      <c r="D1591" s="90" t="s">
        <v>1888</v>
      </c>
      <c r="E1591" s="93">
        <v>0.05</v>
      </c>
      <c r="F1591" s="92" t="s">
        <v>78</v>
      </c>
      <c r="G1591" s="277" t="s">
        <v>1889</v>
      </c>
      <c r="H1591" s="277"/>
      <c r="I1591" s="278"/>
      <c r="J1591" s="127" t="s">
        <v>2460</v>
      </c>
    </row>
    <row r="1592" spans="1:10" ht="51">
      <c r="A1592" s="113" t="s">
        <v>1725</v>
      </c>
      <c r="B1592" s="91" t="s">
        <v>2106</v>
      </c>
      <c r="C1592" s="90" t="s">
        <v>44</v>
      </c>
      <c r="D1592" s="90" t="s">
        <v>2107</v>
      </c>
      <c r="E1592" s="93">
        <v>3.5000000000000003E-2</v>
      </c>
      <c r="F1592" s="92" t="s">
        <v>78</v>
      </c>
      <c r="G1592" s="277" t="s">
        <v>2108</v>
      </c>
      <c r="H1592" s="277"/>
      <c r="I1592" s="278"/>
      <c r="J1592" s="127" t="s">
        <v>2461</v>
      </c>
    </row>
    <row r="1593" spans="1:10" ht="25.5">
      <c r="A1593" s="113" t="s">
        <v>1725</v>
      </c>
      <c r="B1593" s="91" t="s">
        <v>2111</v>
      </c>
      <c r="C1593" s="90" t="s">
        <v>44</v>
      </c>
      <c r="D1593" s="90" t="s">
        <v>2112</v>
      </c>
      <c r="E1593" s="93">
        <v>1.4483E-3</v>
      </c>
      <c r="F1593" s="92" t="s">
        <v>121</v>
      </c>
      <c r="G1593" s="277" t="s">
        <v>1800</v>
      </c>
      <c r="H1593" s="277"/>
      <c r="I1593" s="278"/>
      <c r="J1593" s="127" t="s">
        <v>2462</v>
      </c>
    </row>
    <row r="1594" spans="1:10" ht="25.5">
      <c r="A1594" s="113" t="s">
        <v>1725</v>
      </c>
      <c r="B1594" s="91" t="s">
        <v>2463</v>
      </c>
      <c r="C1594" s="90" t="s">
        <v>44</v>
      </c>
      <c r="D1594" s="90" t="s">
        <v>2464</v>
      </c>
      <c r="E1594" s="93">
        <v>1.2075</v>
      </c>
      <c r="F1594" s="92" t="s">
        <v>71</v>
      </c>
      <c r="G1594" s="277" t="s">
        <v>2465</v>
      </c>
      <c r="H1594" s="277"/>
      <c r="I1594" s="278"/>
      <c r="J1594" s="127" t="s">
        <v>2466</v>
      </c>
    </row>
    <row r="1595" spans="1:10" ht="25.5">
      <c r="A1595" s="113" t="s">
        <v>1725</v>
      </c>
      <c r="B1595" s="91" t="s">
        <v>2467</v>
      </c>
      <c r="C1595" s="90" t="s">
        <v>44</v>
      </c>
      <c r="D1595" s="90" t="s">
        <v>2468</v>
      </c>
      <c r="E1595" s="93">
        <v>2.1</v>
      </c>
      <c r="F1595" s="92" t="s">
        <v>46</v>
      </c>
      <c r="G1595" s="277" t="s">
        <v>2469</v>
      </c>
      <c r="H1595" s="277"/>
      <c r="I1595" s="278"/>
      <c r="J1595" s="127" t="s">
        <v>2470</v>
      </c>
    </row>
    <row r="1596" spans="1:10">
      <c r="A1596" s="221"/>
      <c r="B1596" s="222"/>
      <c r="C1596" s="222"/>
      <c r="D1596" s="222"/>
      <c r="E1596" s="222"/>
      <c r="F1596" s="222" t="s">
        <v>1938</v>
      </c>
      <c r="G1596" s="222"/>
      <c r="H1596" s="222"/>
      <c r="I1596" s="222"/>
      <c r="J1596" s="125">
        <v>6.9988999999999999</v>
      </c>
    </row>
    <row r="1597" spans="1:10" ht="15">
      <c r="A1597" s="279" t="s">
        <v>1765</v>
      </c>
      <c r="B1597" s="280" t="s">
        <v>1</v>
      </c>
      <c r="C1597" s="281" t="s">
        <v>2</v>
      </c>
      <c r="D1597" s="281" t="s">
        <v>1727</v>
      </c>
      <c r="E1597" s="280" t="s">
        <v>1766</v>
      </c>
      <c r="F1597" s="83" t="s">
        <v>1767</v>
      </c>
      <c r="G1597" s="83" t="s">
        <v>1768</v>
      </c>
      <c r="H1597" s="83"/>
      <c r="I1597" s="83"/>
      <c r="J1597" s="122" t="s">
        <v>1769</v>
      </c>
    </row>
    <row r="1598" spans="1:10">
      <c r="A1598" s="123" t="s">
        <v>1723</v>
      </c>
      <c r="B1598" s="97" t="s">
        <v>1957</v>
      </c>
      <c r="C1598" s="96" t="s">
        <v>44</v>
      </c>
      <c r="D1598" s="96" t="s">
        <v>1958</v>
      </c>
      <c r="E1598" s="99">
        <v>9.1666600000000001E-2</v>
      </c>
      <c r="F1598" s="98" t="s">
        <v>1950</v>
      </c>
      <c r="G1598" s="282" t="s">
        <v>1959</v>
      </c>
      <c r="H1598" s="282"/>
      <c r="I1598" s="283"/>
      <c r="J1598" s="126" t="s">
        <v>2471</v>
      </c>
    </row>
    <row r="1599" spans="1:10">
      <c r="A1599" s="123" t="s">
        <v>1723</v>
      </c>
      <c r="B1599" s="97" t="s">
        <v>1953</v>
      </c>
      <c r="C1599" s="96" t="s">
        <v>44</v>
      </c>
      <c r="D1599" s="96" t="s">
        <v>1954</v>
      </c>
      <c r="E1599" s="99">
        <v>9.1666600000000001E-2</v>
      </c>
      <c r="F1599" s="98" t="s">
        <v>1950</v>
      </c>
      <c r="G1599" s="282" t="s">
        <v>1955</v>
      </c>
      <c r="H1599" s="282"/>
      <c r="I1599" s="283"/>
      <c r="J1599" s="126" t="s">
        <v>2472</v>
      </c>
    </row>
    <row r="1600" spans="1:10">
      <c r="A1600" s="221"/>
      <c r="B1600" s="222"/>
      <c r="C1600" s="222"/>
      <c r="D1600" s="222"/>
      <c r="E1600" s="222"/>
      <c r="F1600" s="222" t="s">
        <v>1774</v>
      </c>
      <c r="G1600" s="222"/>
      <c r="H1600" s="222"/>
      <c r="I1600" s="222"/>
      <c r="J1600" s="125">
        <v>3.0314000000000001</v>
      </c>
    </row>
    <row r="1601" spans="1:10">
      <c r="A1601" s="115"/>
      <c r="B1601" s="116"/>
      <c r="C1601" s="116"/>
      <c r="D1601" s="116"/>
      <c r="E1601" s="116" t="s">
        <v>1728</v>
      </c>
      <c r="F1601" s="117">
        <v>0</v>
      </c>
      <c r="G1601" s="116" t="s">
        <v>1729</v>
      </c>
      <c r="H1601" s="117">
        <v>2.27</v>
      </c>
      <c r="I1601" s="116" t="s">
        <v>1730</v>
      </c>
      <c r="J1601" s="118">
        <v>2.2679416839200002</v>
      </c>
    </row>
    <row r="1602" spans="1:10" ht="15" thickBot="1">
      <c r="A1602" s="115"/>
      <c r="B1602" s="116"/>
      <c r="C1602" s="116"/>
      <c r="D1602" s="116"/>
      <c r="E1602" s="116" t="s">
        <v>1731</v>
      </c>
      <c r="F1602" s="117">
        <v>2.63</v>
      </c>
      <c r="G1602" s="116"/>
      <c r="H1602" s="276" t="s">
        <v>1732</v>
      </c>
      <c r="I1602" s="276"/>
      <c r="J1602" s="118">
        <v>12.66</v>
      </c>
    </row>
    <row r="1603" spans="1:10" ht="15" thickTop="1">
      <c r="A1603" s="119"/>
      <c r="B1603" s="95"/>
      <c r="C1603" s="95"/>
      <c r="D1603" s="95"/>
      <c r="E1603" s="95"/>
      <c r="F1603" s="95"/>
      <c r="G1603" s="95"/>
      <c r="H1603" s="95"/>
      <c r="I1603" s="95"/>
      <c r="J1603" s="120"/>
    </row>
    <row r="1604" spans="1:10" ht="15">
      <c r="A1604" s="121" t="s">
        <v>326</v>
      </c>
      <c r="B1604" s="83" t="s">
        <v>1</v>
      </c>
      <c r="C1604" s="82" t="s">
        <v>2</v>
      </c>
      <c r="D1604" s="82" t="s">
        <v>3</v>
      </c>
      <c r="E1604" s="281" t="s">
        <v>1722</v>
      </c>
      <c r="F1604" s="281"/>
      <c r="G1604" s="84" t="s">
        <v>4</v>
      </c>
      <c r="H1604" s="83" t="s">
        <v>5</v>
      </c>
      <c r="I1604" s="83" t="s">
        <v>6</v>
      </c>
      <c r="J1604" s="122" t="s">
        <v>8</v>
      </c>
    </row>
    <row r="1605" spans="1:10" ht="25.5">
      <c r="A1605" s="111" t="s">
        <v>1723</v>
      </c>
      <c r="B1605" s="86" t="s">
        <v>327</v>
      </c>
      <c r="C1605" s="85" t="s">
        <v>44</v>
      </c>
      <c r="D1605" s="85" t="s">
        <v>328</v>
      </c>
      <c r="E1605" s="284" t="s">
        <v>1761</v>
      </c>
      <c r="F1605" s="284"/>
      <c r="G1605" s="87" t="s">
        <v>78</v>
      </c>
      <c r="H1605" s="88">
        <v>1</v>
      </c>
      <c r="I1605" s="89">
        <v>4.6500000000000004</v>
      </c>
      <c r="J1605" s="112">
        <v>4.6500000000000004</v>
      </c>
    </row>
    <row r="1606" spans="1:10">
      <c r="A1606" s="221"/>
      <c r="B1606" s="222"/>
      <c r="C1606" s="222"/>
      <c r="D1606" s="222"/>
      <c r="E1606" s="222"/>
      <c r="F1606" s="222" t="s">
        <v>1762</v>
      </c>
      <c r="G1606" s="222"/>
      <c r="H1606" s="222"/>
      <c r="I1606" s="222"/>
      <c r="J1606" s="125">
        <v>0</v>
      </c>
    </row>
    <row r="1607" spans="1:10">
      <c r="A1607" s="221"/>
      <c r="B1607" s="222"/>
      <c r="C1607" s="222"/>
      <c r="D1607" s="222"/>
      <c r="E1607" s="222"/>
      <c r="F1607" s="222" t="s">
        <v>1763</v>
      </c>
      <c r="G1607" s="222"/>
      <c r="H1607" s="222"/>
      <c r="I1607" s="222"/>
      <c r="J1607" s="125">
        <v>1</v>
      </c>
    </row>
    <row r="1608" spans="1:10">
      <c r="A1608" s="221"/>
      <c r="B1608" s="222"/>
      <c r="C1608" s="222"/>
      <c r="D1608" s="222"/>
      <c r="E1608" s="222"/>
      <c r="F1608" s="222" t="s">
        <v>1764</v>
      </c>
      <c r="G1608" s="222"/>
      <c r="H1608" s="222"/>
      <c r="I1608" s="222"/>
      <c r="J1608" s="125">
        <v>0</v>
      </c>
    </row>
    <row r="1609" spans="1:10" ht="15">
      <c r="A1609" s="279" t="s">
        <v>1765</v>
      </c>
      <c r="B1609" s="280" t="s">
        <v>1</v>
      </c>
      <c r="C1609" s="281" t="s">
        <v>2</v>
      </c>
      <c r="D1609" s="281" t="s">
        <v>1727</v>
      </c>
      <c r="E1609" s="280" t="s">
        <v>1766</v>
      </c>
      <c r="F1609" s="83" t="s">
        <v>1767</v>
      </c>
      <c r="G1609" s="83" t="s">
        <v>1768</v>
      </c>
      <c r="H1609" s="83"/>
      <c r="I1609" s="83"/>
      <c r="J1609" s="122" t="s">
        <v>1769</v>
      </c>
    </row>
    <row r="1610" spans="1:10">
      <c r="A1610" s="123" t="s">
        <v>1723</v>
      </c>
      <c r="B1610" s="97" t="s">
        <v>1948</v>
      </c>
      <c r="C1610" s="96" t="s">
        <v>44</v>
      </c>
      <c r="D1610" s="96" t="s">
        <v>1949</v>
      </c>
      <c r="E1610" s="99">
        <v>0.14666670000000001</v>
      </c>
      <c r="F1610" s="98" t="s">
        <v>1950</v>
      </c>
      <c r="G1610" s="282" t="s">
        <v>1951</v>
      </c>
      <c r="H1610" s="282"/>
      <c r="I1610" s="283"/>
      <c r="J1610" s="126" t="s">
        <v>2473</v>
      </c>
    </row>
    <row r="1611" spans="1:10" ht="25.5">
      <c r="A1611" s="123" t="s">
        <v>1723</v>
      </c>
      <c r="B1611" s="97" t="s">
        <v>2474</v>
      </c>
      <c r="C1611" s="96" t="s">
        <v>44</v>
      </c>
      <c r="D1611" s="96" t="s">
        <v>2475</v>
      </c>
      <c r="E1611" s="99">
        <v>3.5000000000000001E-3</v>
      </c>
      <c r="F1611" s="98" t="s">
        <v>93</v>
      </c>
      <c r="G1611" s="282" t="s">
        <v>2476</v>
      </c>
      <c r="H1611" s="282"/>
      <c r="I1611" s="283"/>
      <c r="J1611" s="126" t="s">
        <v>2477</v>
      </c>
    </row>
    <row r="1612" spans="1:10">
      <c r="A1612" s="221"/>
      <c r="B1612" s="222"/>
      <c r="C1612" s="222"/>
      <c r="D1612" s="222"/>
      <c r="E1612" s="222"/>
      <c r="F1612" s="222" t="s">
        <v>1774</v>
      </c>
      <c r="G1612" s="222"/>
      <c r="H1612" s="222"/>
      <c r="I1612" s="222"/>
      <c r="J1612" s="125">
        <v>4.6544999999999996</v>
      </c>
    </row>
    <row r="1613" spans="1:10">
      <c r="A1613" s="115"/>
      <c r="B1613" s="116"/>
      <c r="C1613" s="116"/>
      <c r="D1613" s="116"/>
      <c r="E1613" s="116" t="s">
        <v>1728</v>
      </c>
      <c r="F1613" s="117">
        <v>0</v>
      </c>
      <c r="G1613" s="116" t="s">
        <v>1729</v>
      </c>
      <c r="H1613" s="117">
        <v>2.4700000000000002</v>
      </c>
      <c r="I1613" s="116" t="s">
        <v>1730</v>
      </c>
      <c r="J1613" s="118">
        <v>2.4709316982099998</v>
      </c>
    </row>
    <row r="1614" spans="1:10" ht="15" thickBot="1">
      <c r="A1614" s="115"/>
      <c r="B1614" s="116"/>
      <c r="C1614" s="116"/>
      <c r="D1614" s="116"/>
      <c r="E1614" s="116" t="s">
        <v>1731</v>
      </c>
      <c r="F1614" s="117">
        <v>1.22</v>
      </c>
      <c r="G1614" s="116"/>
      <c r="H1614" s="276" t="s">
        <v>1732</v>
      </c>
      <c r="I1614" s="276"/>
      <c r="J1614" s="118">
        <v>5.87</v>
      </c>
    </row>
    <row r="1615" spans="1:10" ht="15" thickTop="1">
      <c r="A1615" s="119"/>
      <c r="B1615" s="95"/>
      <c r="C1615" s="95"/>
      <c r="D1615" s="95"/>
      <c r="E1615" s="95"/>
      <c r="F1615" s="95"/>
      <c r="G1615" s="95"/>
      <c r="H1615" s="95"/>
      <c r="I1615" s="95"/>
      <c r="J1615" s="120"/>
    </row>
    <row r="1616" spans="1:10" ht="15">
      <c r="A1616" s="121" t="s">
        <v>329</v>
      </c>
      <c r="B1616" s="83" t="s">
        <v>1</v>
      </c>
      <c r="C1616" s="82" t="s">
        <v>2</v>
      </c>
      <c r="D1616" s="82" t="s">
        <v>3</v>
      </c>
      <c r="E1616" s="281" t="s">
        <v>1722</v>
      </c>
      <c r="F1616" s="281"/>
      <c r="G1616" s="84" t="s">
        <v>4</v>
      </c>
      <c r="H1616" s="83" t="s">
        <v>5</v>
      </c>
      <c r="I1616" s="83" t="s">
        <v>6</v>
      </c>
      <c r="J1616" s="122" t="s">
        <v>8</v>
      </c>
    </row>
    <row r="1617" spans="1:10" ht="25.5">
      <c r="A1617" s="111" t="s">
        <v>1723</v>
      </c>
      <c r="B1617" s="86" t="s">
        <v>330</v>
      </c>
      <c r="C1617" s="85" t="s">
        <v>44</v>
      </c>
      <c r="D1617" s="85" t="s">
        <v>331</v>
      </c>
      <c r="E1617" s="284" t="s">
        <v>1761</v>
      </c>
      <c r="F1617" s="284"/>
      <c r="G1617" s="87" t="s">
        <v>71</v>
      </c>
      <c r="H1617" s="88">
        <v>1</v>
      </c>
      <c r="I1617" s="89">
        <v>34.96</v>
      </c>
      <c r="J1617" s="112">
        <v>34.96</v>
      </c>
    </row>
    <row r="1618" spans="1:10">
      <c r="A1618" s="221"/>
      <c r="B1618" s="222"/>
      <c r="C1618" s="222"/>
      <c r="D1618" s="222"/>
      <c r="E1618" s="222"/>
      <c r="F1618" s="222" t="s">
        <v>1762</v>
      </c>
      <c r="G1618" s="222"/>
      <c r="H1618" s="222"/>
      <c r="I1618" s="222"/>
      <c r="J1618" s="125">
        <v>0</v>
      </c>
    </row>
    <row r="1619" spans="1:10">
      <c r="A1619" s="221"/>
      <c r="B1619" s="222"/>
      <c r="C1619" s="222"/>
      <c r="D1619" s="222"/>
      <c r="E1619" s="222"/>
      <c r="F1619" s="222" t="s">
        <v>1763</v>
      </c>
      <c r="G1619" s="222"/>
      <c r="H1619" s="222"/>
      <c r="I1619" s="222"/>
      <c r="J1619" s="125">
        <v>1</v>
      </c>
    </row>
    <row r="1620" spans="1:10">
      <c r="A1620" s="221"/>
      <c r="B1620" s="222"/>
      <c r="C1620" s="222"/>
      <c r="D1620" s="222"/>
      <c r="E1620" s="222"/>
      <c r="F1620" s="222" t="s">
        <v>1764</v>
      </c>
      <c r="G1620" s="222"/>
      <c r="H1620" s="222"/>
      <c r="I1620" s="222"/>
      <c r="J1620" s="125">
        <v>0</v>
      </c>
    </row>
    <row r="1621" spans="1:10" ht="15">
      <c r="A1621" s="279" t="s">
        <v>1784</v>
      </c>
      <c r="B1621" s="280" t="s">
        <v>1</v>
      </c>
      <c r="C1621" s="281" t="s">
        <v>2</v>
      </c>
      <c r="D1621" s="281" t="s">
        <v>1785</v>
      </c>
      <c r="E1621" s="280" t="s">
        <v>1766</v>
      </c>
      <c r="F1621" s="83" t="s">
        <v>1767</v>
      </c>
      <c r="G1621" s="83" t="s">
        <v>1768</v>
      </c>
      <c r="H1621" s="83"/>
      <c r="I1621" s="83"/>
      <c r="J1621" s="122" t="s">
        <v>1769</v>
      </c>
    </row>
    <row r="1622" spans="1:10" ht="25.5">
      <c r="A1622" s="113" t="s">
        <v>1725</v>
      </c>
      <c r="B1622" s="91" t="s">
        <v>2478</v>
      </c>
      <c r="C1622" s="90" t="s">
        <v>44</v>
      </c>
      <c r="D1622" s="90" t="s">
        <v>2479</v>
      </c>
      <c r="E1622" s="93">
        <v>17.5</v>
      </c>
      <c r="F1622" s="92" t="s">
        <v>46</v>
      </c>
      <c r="G1622" s="277" t="s">
        <v>2480</v>
      </c>
      <c r="H1622" s="277"/>
      <c r="I1622" s="278"/>
      <c r="J1622" s="127" t="s">
        <v>2481</v>
      </c>
    </row>
    <row r="1623" spans="1:10">
      <c r="A1623" s="221"/>
      <c r="B1623" s="222"/>
      <c r="C1623" s="222"/>
      <c r="D1623" s="222"/>
      <c r="E1623" s="222"/>
      <c r="F1623" s="222" t="s">
        <v>1938</v>
      </c>
      <c r="G1623" s="222"/>
      <c r="H1623" s="222"/>
      <c r="I1623" s="222"/>
      <c r="J1623" s="125">
        <v>14.7</v>
      </c>
    </row>
    <row r="1624" spans="1:10" ht="15">
      <c r="A1624" s="279" t="s">
        <v>1765</v>
      </c>
      <c r="B1624" s="280" t="s">
        <v>1</v>
      </c>
      <c r="C1624" s="281" t="s">
        <v>2</v>
      </c>
      <c r="D1624" s="281" t="s">
        <v>1727</v>
      </c>
      <c r="E1624" s="280" t="s">
        <v>1766</v>
      </c>
      <c r="F1624" s="83" t="s">
        <v>1767</v>
      </c>
      <c r="G1624" s="83" t="s">
        <v>1768</v>
      </c>
      <c r="H1624" s="83"/>
      <c r="I1624" s="83"/>
      <c r="J1624" s="122" t="s">
        <v>1769</v>
      </c>
    </row>
    <row r="1625" spans="1:10">
      <c r="A1625" s="123" t="s">
        <v>1723</v>
      </c>
      <c r="B1625" s="97" t="s">
        <v>1957</v>
      </c>
      <c r="C1625" s="96" t="s">
        <v>44</v>
      </c>
      <c r="D1625" s="96" t="s">
        <v>1958</v>
      </c>
      <c r="E1625" s="99">
        <v>0.3333333</v>
      </c>
      <c r="F1625" s="98" t="s">
        <v>1950</v>
      </c>
      <c r="G1625" s="282" t="s">
        <v>1959</v>
      </c>
      <c r="H1625" s="282"/>
      <c r="I1625" s="283"/>
      <c r="J1625" s="126" t="s">
        <v>2482</v>
      </c>
    </row>
    <row r="1626" spans="1:10">
      <c r="A1626" s="123" t="s">
        <v>1723</v>
      </c>
      <c r="B1626" s="97" t="s">
        <v>1948</v>
      </c>
      <c r="C1626" s="96" t="s">
        <v>44</v>
      </c>
      <c r="D1626" s="96" t="s">
        <v>1949</v>
      </c>
      <c r="E1626" s="99">
        <v>0.66666669999999995</v>
      </c>
      <c r="F1626" s="98" t="s">
        <v>1950</v>
      </c>
      <c r="G1626" s="282" t="s">
        <v>1951</v>
      </c>
      <c r="H1626" s="282"/>
      <c r="I1626" s="283"/>
      <c r="J1626" s="126" t="s">
        <v>2483</v>
      </c>
    </row>
    <row r="1627" spans="1:10" ht="25.5">
      <c r="A1627" s="123" t="s">
        <v>1723</v>
      </c>
      <c r="B1627" s="97" t="s">
        <v>2357</v>
      </c>
      <c r="C1627" s="96" t="s">
        <v>44</v>
      </c>
      <c r="D1627" s="96" t="s">
        <v>2358</v>
      </c>
      <c r="E1627" s="99">
        <v>9.1079999999999998E-3</v>
      </c>
      <c r="F1627" s="98" t="s">
        <v>93</v>
      </c>
      <c r="G1627" s="282" t="s">
        <v>2484</v>
      </c>
      <c r="H1627" s="282"/>
      <c r="I1627" s="283"/>
      <c r="J1627" s="126" t="s">
        <v>2485</v>
      </c>
    </row>
    <row r="1628" spans="1:10">
      <c r="A1628" s="221"/>
      <c r="B1628" s="222"/>
      <c r="C1628" s="222"/>
      <c r="D1628" s="222"/>
      <c r="E1628" s="222"/>
      <c r="F1628" s="222" t="s">
        <v>1774</v>
      </c>
      <c r="G1628" s="222"/>
      <c r="H1628" s="222"/>
      <c r="I1628" s="222"/>
      <c r="J1628" s="125">
        <v>20.258199999999999</v>
      </c>
    </row>
    <row r="1629" spans="1:10">
      <c r="A1629" s="115"/>
      <c r="B1629" s="116"/>
      <c r="C1629" s="116"/>
      <c r="D1629" s="116"/>
      <c r="E1629" s="116" t="s">
        <v>1728</v>
      </c>
      <c r="F1629" s="117">
        <v>0</v>
      </c>
      <c r="G1629" s="116" t="s">
        <v>1729</v>
      </c>
      <c r="H1629" s="117">
        <v>13.89</v>
      </c>
      <c r="I1629" s="116" t="s">
        <v>1730</v>
      </c>
      <c r="J1629" s="118">
        <v>13.893560118390001</v>
      </c>
    </row>
    <row r="1630" spans="1:10" ht="15" thickBot="1">
      <c r="A1630" s="115"/>
      <c r="B1630" s="116"/>
      <c r="C1630" s="116"/>
      <c r="D1630" s="116"/>
      <c r="E1630" s="116" t="s">
        <v>1731</v>
      </c>
      <c r="F1630" s="117">
        <v>9.17</v>
      </c>
      <c r="G1630" s="116"/>
      <c r="H1630" s="276" t="s">
        <v>1732</v>
      </c>
      <c r="I1630" s="276"/>
      <c r="J1630" s="118">
        <v>44.13</v>
      </c>
    </row>
    <row r="1631" spans="1:10" ht="15" thickTop="1">
      <c r="A1631" s="119"/>
      <c r="B1631" s="95"/>
      <c r="C1631" s="95"/>
      <c r="D1631" s="95"/>
      <c r="E1631" s="95"/>
      <c r="F1631" s="95"/>
      <c r="G1631" s="95"/>
      <c r="H1631" s="95"/>
      <c r="I1631" s="95"/>
      <c r="J1631" s="120"/>
    </row>
    <row r="1632" spans="1:10" ht="15">
      <c r="A1632" s="121" t="s">
        <v>336</v>
      </c>
      <c r="B1632" s="83" t="s">
        <v>1</v>
      </c>
      <c r="C1632" s="82" t="s">
        <v>2</v>
      </c>
      <c r="D1632" s="82" t="s">
        <v>3</v>
      </c>
      <c r="E1632" s="281" t="s">
        <v>1722</v>
      </c>
      <c r="F1632" s="281"/>
      <c r="G1632" s="84" t="s">
        <v>4</v>
      </c>
      <c r="H1632" s="83" t="s">
        <v>5</v>
      </c>
      <c r="I1632" s="83" t="s">
        <v>6</v>
      </c>
      <c r="J1632" s="122" t="s">
        <v>8</v>
      </c>
    </row>
    <row r="1633" spans="1:10" ht="38.25">
      <c r="A1633" s="111" t="s">
        <v>1723</v>
      </c>
      <c r="B1633" s="86" t="s">
        <v>337</v>
      </c>
      <c r="C1633" s="85" t="s">
        <v>44</v>
      </c>
      <c r="D1633" s="85" t="s">
        <v>338</v>
      </c>
      <c r="E1633" s="284" t="s">
        <v>1761</v>
      </c>
      <c r="F1633" s="284"/>
      <c r="G1633" s="87" t="s">
        <v>71</v>
      </c>
      <c r="H1633" s="88">
        <v>1</v>
      </c>
      <c r="I1633" s="89">
        <v>6.5</v>
      </c>
      <c r="J1633" s="112">
        <v>6.5</v>
      </c>
    </row>
    <row r="1634" spans="1:10">
      <c r="A1634" s="221"/>
      <c r="B1634" s="222"/>
      <c r="C1634" s="222"/>
      <c r="D1634" s="222"/>
      <c r="E1634" s="222"/>
      <c r="F1634" s="222" t="s">
        <v>1762</v>
      </c>
      <c r="G1634" s="222"/>
      <c r="H1634" s="222"/>
      <c r="I1634" s="222"/>
      <c r="J1634" s="125">
        <v>0</v>
      </c>
    </row>
    <row r="1635" spans="1:10">
      <c r="A1635" s="221"/>
      <c r="B1635" s="222"/>
      <c r="C1635" s="222"/>
      <c r="D1635" s="222"/>
      <c r="E1635" s="222"/>
      <c r="F1635" s="222" t="s">
        <v>1763</v>
      </c>
      <c r="G1635" s="222"/>
      <c r="H1635" s="222"/>
      <c r="I1635" s="222"/>
      <c r="J1635" s="125">
        <v>1</v>
      </c>
    </row>
    <row r="1636" spans="1:10">
      <c r="A1636" s="221"/>
      <c r="B1636" s="222"/>
      <c r="C1636" s="222"/>
      <c r="D1636" s="222"/>
      <c r="E1636" s="222"/>
      <c r="F1636" s="222" t="s">
        <v>1764</v>
      </c>
      <c r="G1636" s="222"/>
      <c r="H1636" s="222"/>
      <c r="I1636" s="222"/>
      <c r="J1636" s="125">
        <v>0</v>
      </c>
    </row>
    <row r="1637" spans="1:10" ht="15">
      <c r="A1637" s="279" t="s">
        <v>1765</v>
      </c>
      <c r="B1637" s="280" t="s">
        <v>1</v>
      </c>
      <c r="C1637" s="281" t="s">
        <v>2</v>
      </c>
      <c r="D1637" s="281" t="s">
        <v>1727</v>
      </c>
      <c r="E1637" s="280" t="s">
        <v>1766</v>
      </c>
      <c r="F1637" s="83" t="s">
        <v>1767</v>
      </c>
      <c r="G1637" s="83" t="s">
        <v>1768</v>
      </c>
      <c r="H1637" s="83"/>
      <c r="I1637" s="83"/>
      <c r="J1637" s="122" t="s">
        <v>1769</v>
      </c>
    </row>
    <row r="1638" spans="1:10" ht="25.5">
      <c r="A1638" s="123" t="s">
        <v>1723</v>
      </c>
      <c r="B1638" s="97" t="s">
        <v>2486</v>
      </c>
      <c r="C1638" s="96" t="s">
        <v>44</v>
      </c>
      <c r="D1638" s="96" t="s">
        <v>2487</v>
      </c>
      <c r="E1638" s="99">
        <v>5.4999999999999997E-3</v>
      </c>
      <c r="F1638" s="98" t="s">
        <v>93</v>
      </c>
      <c r="G1638" s="282" t="s">
        <v>2488</v>
      </c>
      <c r="H1638" s="282"/>
      <c r="I1638" s="283"/>
      <c r="J1638" s="126" t="s">
        <v>2489</v>
      </c>
    </row>
    <row r="1639" spans="1:10">
      <c r="A1639" s="123" t="s">
        <v>1723</v>
      </c>
      <c r="B1639" s="97" t="s">
        <v>1957</v>
      </c>
      <c r="C1639" s="96" t="s">
        <v>44</v>
      </c>
      <c r="D1639" s="96" t="s">
        <v>1958</v>
      </c>
      <c r="E1639" s="99">
        <v>0.12</v>
      </c>
      <c r="F1639" s="98" t="s">
        <v>1950</v>
      </c>
      <c r="G1639" s="282" t="s">
        <v>1959</v>
      </c>
      <c r="H1639" s="282"/>
      <c r="I1639" s="283"/>
      <c r="J1639" s="126" t="s">
        <v>2490</v>
      </c>
    </row>
    <row r="1640" spans="1:10">
      <c r="A1640" s="123" t="s">
        <v>1723</v>
      </c>
      <c r="B1640" s="97" t="s">
        <v>1948</v>
      </c>
      <c r="C1640" s="96" t="s">
        <v>44</v>
      </c>
      <c r="D1640" s="96" t="s">
        <v>1949</v>
      </c>
      <c r="E1640" s="99">
        <v>0.12</v>
      </c>
      <c r="F1640" s="98" t="s">
        <v>1950</v>
      </c>
      <c r="G1640" s="282" t="s">
        <v>1951</v>
      </c>
      <c r="H1640" s="282"/>
      <c r="I1640" s="283"/>
      <c r="J1640" s="126" t="s">
        <v>2491</v>
      </c>
    </row>
    <row r="1641" spans="1:10">
      <c r="A1641" s="221"/>
      <c r="B1641" s="222"/>
      <c r="C1641" s="222"/>
      <c r="D1641" s="222"/>
      <c r="E1641" s="222"/>
      <c r="F1641" s="222" t="s">
        <v>1774</v>
      </c>
      <c r="G1641" s="222"/>
      <c r="H1641" s="222"/>
      <c r="I1641" s="222"/>
      <c r="J1641" s="125">
        <v>6.4973000000000001</v>
      </c>
    </row>
    <row r="1642" spans="1:10">
      <c r="A1642" s="115"/>
      <c r="B1642" s="116"/>
      <c r="C1642" s="116"/>
      <c r="D1642" s="116"/>
      <c r="E1642" s="116" t="s">
        <v>1728</v>
      </c>
      <c r="F1642" s="117">
        <v>0</v>
      </c>
      <c r="G1642" s="116" t="s">
        <v>1729</v>
      </c>
      <c r="H1642" s="117">
        <v>3.36</v>
      </c>
      <c r="I1642" s="116" t="s">
        <v>1730</v>
      </c>
      <c r="J1642" s="118">
        <v>3.3569383350000002</v>
      </c>
    </row>
    <row r="1643" spans="1:10" ht="15" thickBot="1">
      <c r="A1643" s="115"/>
      <c r="B1643" s="116"/>
      <c r="C1643" s="116"/>
      <c r="D1643" s="116"/>
      <c r="E1643" s="116" t="s">
        <v>1731</v>
      </c>
      <c r="F1643" s="117">
        <v>1.7</v>
      </c>
      <c r="G1643" s="116"/>
      <c r="H1643" s="276" t="s">
        <v>1732</v>
      </c>
      <c r="I1643" s="276"/>
      <c r="J1643" s="118">
        <v>8.1999999999999993</v>
      </c>
    </row>
    <row r="1644" spans="1:10" ht="15" thickTop="1">
      <c r="A1644" s="119"/>
      <c r="B1644" s="95"/>
      <c r="C1644" s="95"/>
      <c r="D1644" s="95"/>
      <c r="E1644" s="95"/>
      <c r="F1644" s="95"/>
      <c r="G1644" s="95"/>
      <c r="H1644" s="95"/>
      <c r="I1644" s="95"/>
      <c r="J1644" s="120"/>
    </row>
    <row r="1645" spans="1:10" ht="15">
      <c r="A1645" s="121" t="s">
        <v>339</v>
      </c>
      <c r="B1645" s="83" t="s">
        <v>1</v>
      </c>
      <c r="C1645" s="82" t="s">
        <v>2</v>
      </c>
      <c r="D1645" s="82" t="s">
        <v>3</v>
      </c>
      <c r="E1645" s="281" t="s">
        <v>1722</v>
      </c>
      <c r="F1645" s="281"/>
      <c r="G1645" s="84" t="s">
        <v>4</v>
      </c>
      <c r="H1645" s="83" t="s">
        <v>5</v>
      </c>
      <c r="I1645" s="83" t="s">
        <v>6</v>
      </c>
      <c r="J1645" s="122" t="s">
        <v>8</v>
      </c>
    </row>
    <row r="1646" spans="1:10" ht="38.25">
      <c r="A1646" s="111" t="s">
        <v>1723</v>
      </c>
      <c r="B1646" s="86" t="s">
        <v>340</v>
      </c>
      <c r="C1646" s="85" t="s">
        <v>44</v>
      </c>
      <c r="D1646" s="85" t="s">
        <v>341</v>
      </c>
      <c r="E1646" s="284" t="s">
        <v>1761</v>
      </c>
      <c r="F1646" s="284"/>
      <c r="G1646" s="87" t="s">
        <v>71</v>
      </c>
      <c r="H1646" s="88">
        <v>1</v>
      </c>
      <c r="I1646" s="89">
        <v>21.9</v>
      </c>
      <c r="J1646" s="112">
        <v>21.9</v>
      </c>
    </row>
    <row r="1647" spans="1:10">
      <c r="A1647" s="221"/>
      <c r="B1647" s="222"/>
      <c r="C1647" s="222"/>
      <c r="D1647" s="222"/>
      <c r="E1647" s="222"/>
      <c r="F1647" s="222" t="s">
        <v>1762</v>
      </c>
      <c r="G1647" s="222"/>
      <c r="H1647" s="222"/>
      <c r="I1647" s="222"/>
      <c r="J1647" s="125">
        <v>0</v>
      </c>
    </row>
    <row r="1648" spans="1:10">
      <c r="A1648" s="221"/>
      <c r="B1648" s="222"/>
      <c r="C1648" s="222"/>
      <c r="D1648" s="222"/>
      <c r="E1648" s="222"/>
      <c r="F1648" s="222" t="s">
        <v>1763</v>
      </c>
      <c r="G1648" s="222"/>
      <c r="H1648" s="222"/>
      <c r="I1648" s="222"/>
      <c r="J1648" s="125">
        <v>1</v>
      </c>
    </row>
    <row r="1649" spans="1:10">
      <c r="A1649" s="221"/>
      <c r="B1649" s="222"/>
      <c r="C1649" s="222"/>
      <c r="D1649" s="222"/>
      <c r="E1649" s="222"/>
      <c r="F1649" s="222" t="s">
        <v>1764</v>
      </c>
      <c r="G1649" s="222"/>
      <c r="H1649" s="222"/>
      <c r="I1649" s="222"/>
      <c r="J1649" s="125">
        <v>0</v>
      </c>
    </row>
    <row r="1650" spans="1:10" ht="15">
      <c r="A1650" s="279" t="s">
        <v>1765</v>
      </c>
      <c r="B1650" s="280" t="s">
        <v>1</v>
      </c>
      <c r="C1650" s="281" t="s">
        <v>2</v>
      </c>
      <c r="D1650" s="281" t="s">
        <v>1727</v>
      </c>
      <c r="E1650" s="280" t="s">
        <v>1766</v>
      </c>
      <c r="F1650" s="83" t="s">
        <v>1767</v>
      </c>
      <c r="G1650" s="83" t="s">
        <v>1768</v>
      </c>
      <c r="H1650" s="83"/>
      <c r="I1650" s="83"/>
      <c r="J1650" s="122" t="s">
        <v>1769</v>
      </c>
    </row>
    <row r="1651" spans="1:10">
      <c r="A1651" s="123" t="s">
        <v>1723</v>
      </c>
      <c r="B1651" s="97" t="s">
        <v>1957</v>
      </c>
      <c r="C1651" s="96" t="s">
        <v>44</v>
      </c>
      <c r="D1651" s="96" t="s">
        <v>1958</v>
      </c>
      <c r="E1651" s="99">
        <v>0.4583333</v>
      </c>
      <c r="F1651" s="98" t="s">
        <v>1950</v>
      </c>
      <c r="G1651" s="282" t="s">
        <v>1959</v>
      </c>
      <c r="H1651" s="282"/>
      <c r="I1651" s="283"/>
      <c r="J1651" s="126" t="s">
        <v>2492</v>
      </c>
    </row>
    <row r="1652" spans="1:10">
      <c r="A1652" s="123" t="s">
        <v>1723</v>
      </c>
      <c r="B1652" s="97" t="s">
        <v>1948</v>
      </c>
      <c r="C1652" s="96" t="s">
        <v>44</v>
      </c>
      <c r="D1652" s="96" t="s">
        <v>1949</v>
      </c>
      <c r="E1652" s="99">
        <v>0.4583333</v>
      </c>
      <c r="F1652" s="98" t="s">
        <v>1950</v>
      </c>
      <c r="G1652" s="282" t="s">
        <v>1951</v>
      </c>
      <c r="H1652" s="282"/>
      <c r="I1652" s="283"/>
      <c r="J1652" s="126" t="s">
        <v>2493</v>
      </c>
    </row>
    <row r="1653" spans="1:10" ht="25.5">
      <c r="A1653" s="123" t="s">
        <v>1723</v>
      </c>
      <c r="B1653" s="97" t="s">
        <v>2357</v>
      </c>
      <c r="C1653" s="96" t="s">
        <v>44</v>
      </c>
      <c r="D1653" s="96" t="s">
        <v>2358</v>
      </c>
      <c r="E1653" s="99">
        <v>2.1999999999999999E-2</v>
      </c>
      <c r="F1653" s="98" t="s">
        <v>93</v>
      </c>
      <c r="G1653" s="282" t="s">
        <v>2484</v>
      </c>
      <c r="H1653" s="282"/>
      <c r="I1653" s="283"/>
      <c r="J1653" s="126" t="s">
        <v>2494</v>
      </c>
    </row>
    <row r="1654" spans="1:10">
      <c r="A1654" s="221"/>
      <c r="B1654" s="222"/>
      <c r="C1654" s="222"/>
      <c r="D1654" s="222"/>
      <c r="E1654" s="222"/>
      <c r="F1654" s="222" t="s">
        <v>1774</v>
      </c>
      <c r="G1654" s="222"/>
      <c r="H1654" s="222"/>
      <c r="I1654" s="222"/>
      <c r="J1654" s="125">
        <v>21.902799999999999</v>
      </c>
    </row>
    <row r="1655" spans="1:10">
      <c r="A1655" s="115"/>
      <c r="B1655" s="116"/>
      <c r="C1655" s="116"/>
      <c r="D1655" s="116"/>
      <c r="E1655" s="116" t="s">
        <v>1728</v>
      </c>
      <c r="F1655" s="117">
        <v>0</v>
      </c>
      <c r="G1655" s="116" t="s">
        <v>1729</v>
      </c>
      <c r="H1655" s="117">
        <v>12.89</v>
      </c>
      <c r="I1655" s="116" t="s">
        <v>1730</v>
      </c>
      <c r="J1655" s="118">
        <v>12.88817234321</v>
      </c>
    </row>
    <row r="1656" spans="1:10" ht="15" thickBot="1">
      <c r="A1656" s="115"/>
      <c r="B1656" s="116"/>
      <c r="C1656" s="116"/>
      <c r="D1656" s="116"/>
      <c r="E1656" s="116" t="s">
        <v>1731</v>
      </c>
      <c r="F1656" s="117">
        <v>5.74</v>
      </c>
      <c r="G1656" s="116"/>
      <c r="H1656" s="276" t="s">
        <v>1732</v>
      </c>
      <c r="I1656" s="276"/>
      <c r="J1656" s="118">
        <v>27.64</v>
      </c>
    </row>
    <row r="1657" spans="1:10" ht="15" thickTop="1">
      <c r="A1657" s="119"/>
      <c r="B1657" s="95"/>
      <c r="C1657" s="95"/>
      <c r="D1657" s="95"/>
      <c r="E1657" s="95"/>
      <c r="F1657" s="95"/>
      <c r="G1657" s="95"/>
      <c r="H1657" s="95"/>
      <c r="I1657" s="95"/>
      <c r="J1657" s="120"/>
    </row>
    <row r="1658" spans="1:10" ht="15">
      <c r="A1658" s="121" t="s">
        <v>342</v>
      </c>
      <c r="B1658" s="83" t="s">
        <v>1</v>
      </c>
      <c r="C1658" s="82" t="s">
        <v>2</v>
      </c>
      <c r="D1658" s="82" t="s">
        <v>3</v>
      </c>
      <c r="E1658" s="281" t="s">
        <v>1722</v>
      </c>
      <c r="F1658" s="281"/>
      <c r="G1658" s="84" t="s">
        <v>4</v>
      </c>
      <c r="H1658" s="83" t="s">
        <v>5</v>
      </c>
      <c r="I1658" s="83" t="s">
        <v>6</v>
      </c>
      <c r="J1658" s="122" t="s">
        <v>8</v>
      </c>
    </row>
    <row r="1659" spans="1:10" ht="25.5">
      <c r="A1659" s="111" t="s">
        <v>1723</v>
      </c>
      <c r="B1659" s="86" t="s">
        <v>343</v>
      </c>
      <c r="C1659" s="85" t="s">
        <v>44</v>
      </c>
      <c r="D1659" s="85" t="s">
        <v>344</v>
      </c>
      <c r="E1659" s="284" t="s">
        <v>1761</v>
      </c>
      <c r="F1659" s="284"/>
      <c r="G1659" s="87" t="s">
        <v>71</v>
      </c>
      <c r="H1659" s="88">
        <v>1</v>
      </c>
      <c r="I1659" s="89">
        <v>4.8600000000000003</v>
      </c>
      <c r="J1659" s="112">
        <v>4.8600000000000003</v>
      </c>
    </row>
    <row r="1660" spans="1:10">
      <c r="A1660" s="221"/>
      <c r="B1660" s="222"/>
      <c r="C1660" s="222"/>
      <c r="D1660" s="222"/>
      <c r="E1660" s="222"/>
      <c r="F1660" s="222" t="s">
        <v>1762</v>
      </c>
      <c r="G1660" s="222"/>
      <c r="H1660" s="222"/>
      <c r="I1660" s="222"/>
      <c r="J1660" s="125">
        <v>0</v>
      </c>
    </row>
    <row r="1661" spans="1:10">
      <c r="A1661" s="221"/>
      <c r="B1661" s="222"/>
      <c r="C1661" s="222"/>
      <c r="D1661" s="222"/>
      <c r="E1661" s="222"/>
      <c r="F1661" s="222" t="s">
        <v>1763</v>
      </c>
      <c r="G1661" s="222"/>
      <c r="H1661" s="222"/>
      <c r="I1661" s="222"/>
      <c r="J1661" s="125">
        <v>1</v>
      </c>
    </row>
    <row r="1662" spans="1:10">
      <c r="A1662" s="221"/>
      <c r="B1662" s="222"/>
      <c r="C1662" s="222"/>
      <c r="D1662" s="222"/>
      <c r="E1662" s="222"/>
      <c r="F1662" s="222" t="s">
        <v>1764</v>
      </c>
      <c r="G1662" s="222"/>
      <c r="H1662" s="222"/>
      <c r="I1662" s="222"/>
      <c r="J1662" s="125">
        <v>0</v>
      </c>
    </row>
    <row r="1663" spans="1:10" ht="15">
      <c r="A1663" s="279" t="s">
        <v>1784</v>
      </c>
      <c r="B1663" s="280" t="s">
        <v>1</v>
      </c>
      <c r="C1663" s="281" t="s">
        <v>2</v>
      </c>
      <c r="D1663" s="281" t="s">
        <v>1785</v>
      </c>
      <c r="E1663" s="280" t="s">
        <v>1766</v>
      </c>
      <c r="F1663" s="83" t="s">
        <v>1767</v>
      </c>
      <c r="G1663" s="83" t="s">
        <v>1768</v>
      </c>
      <c r="H1663" s="83"/>
      <c r="I1663" s="83"/>
      <c r="J1663" s="122" t="s">
        <v>1769</v>
      </c>
    </row>
    <row r="1664" spans="1:10" ht="25.5">
      <c r="A1664" s="113" t="s">
        <v>1725</v>
      </c>
      <c r="B1664" s="91" t="s">
        <v>2495</v>
      </c>
      <c r="C1664" s="90" t="s">
        <v>44</v>
      </c>
      <c r="D1664" s="90" t="s">
        <v>2496</v>
      </c>
      <c r="E1664" s="93">
        <v>0.04</v>
      </c>
      <c r="F1664" s="92" t="s">
        <v>46</v>
      </c>
      <c r="G1664" s="277" t="s">
        <v>2497</v>
      </c>
      <c r="H1664" s="277"/>
      <c r="I1664" s="278"/>
      <c r="J1664" s="127" t="s">
        <v>2498</v>
      </c>
    </row>
    <row r="1665" spans="1:10" ht="25.5">
      <c r="A1665" s="113" t="s">
        <v>1725</v>
      </c>
      <c r="B1665" s="91" t="s">
        <v>2499</v>
      </c>
      <c r="C1665" s="90" t="s">
        <v>44</v>
      </c>
      <c r="D1665" s="90" t="s">
        <v>2500</v>
      </c>
      <c r="E1665" s="93">
        <v>0.15</v>
      </c>
      <c r="F1665" s="92" t="s">
        <v>2248</v>
      </c>
      <c r="G1665" s="277" t="s">
        <v>2501</v>
      </c>
      <c r="H1665" s="277"/>
      <c r="I1665" s="278"/>
      <c r="J1665" s="127" t="s">
        <v>2502</v>
      </c>
    </row>
    <row r="1666" spans="1:10">
      <c r="A1666" s="221"/>
      <c r="B1666" s="222"/>
      <c r="C1666" s="222"/>
      <c r="D1666" s="222"/>
      <c r="E1666" s="222"/>
      <c r="F1666" s="222" t="s">
        <v>1938</v>
      </c>
      <c r="G1666" s="222"/>
      <c r="H1666" s="222"/>
      <c r="I1666" s="222"/>
      <c r="J1666" s="125">
        <v>1.1520999999999999</v>
      </c>
    </row>
    <row r="1667" spans="1:10" ht="15">
      <c r="A1667" s="279" t="s">
        <v>1765</v>
      </c>
      <c r="B1667" s="280" t="s">
        <v>1</v>
      </c>
      <c r="C1667" s="281" t="s">
        <v>2</v>
      </c>
      <c r="D1667" s="281" t="s">
        <v>1727</v>
      </c>
      <c r="E1667" s="280" t="s">
        <v>1766</v>
      </c>
      <c r="F1667" s="83" t="s">
        <v>1767</v>
      </c>
      <c r="G1667" s="83" t="s">
        <v>1768</v>
      </c>
      <c r="H1667" s="83"/>
      <c r="I1667" s="83"/>
      <c r="J1667" s="122" t="s">
        <v>1769</v>
      </c>
    </row>
    <row r="1668" spans="1:10">
      <c r="A1668" s="123" t="s">
        <v>1723</v>
      </c>
      <c r="B1668" s="97" t="s">
        <v>2413</v>
      </c>
      <c r="C1668" s="96" t="s">
        <v>44</v>
      </c>
      <c r="D1668" s="96" t="s">
        <v>2414</v>
      </c>
      <c r="E1668" s="99">
        <v>0.1</v>
      </c>
      <c r="F1668" s="98" t="s">
        <v>1950</v>
      </c>
      <c r="G1668" s="282" t="s">
        <v>2415</v>
      </c>
      <c r="H1668" s="282"/>
      <c r="I1668" s="283"/>
      <c r="J1668" s="126" t="s">
        <v>2503</v>
      </c>
    </row>
    <row r="1669" spans="1:10">
      <c r="A1669" s="123" t="s">
        <v>1723</v>
      </c>
      <c r="B1669" s="97" t="s">
        <v>2417</v>
      </c>
      <c r="C1669" s="96" t="s">
        <v>44</v>
      </c>
      <c r="D1669" s="96" t="s">
        <v>2418</v>
      </c>
      <c r="E1669" s="99">
        <v>0.1</v>
      </c>
      <c r="F1669" s="98" t="s">
        <v>1950</v>
      </c>
      <c r="G1669" s="282" t="s">
        <v>2419</v>
      </c>
      <c r="H1669" s="282"/>
      <c r="I1669" s="283"/>
      <c r="J1669" s="126" t="s">
        <v>2504</v>
      </c>
    </row>
    <row r="1670" spans="1:10">
      <c r="A1670" s="221"/>
      <c r="B1670" s="222"/>
      <c r="C1670" s="222"/>
      <c r="D1670" s="222"/>
      <c r="E1670" s="222"/>
      <c r="F1670" s="222" t="s">
        <v>1774</v>
      </c>
      <c r="G1670" s="222"/>
      <c r="H1670" s="222"/>
      <c r="I1670" s="222"/>
      <c r="J1670" s="125">
        <v>3.7090000000000001</v>
      </c>
    </row>
    <row r="1671" spans="1:10">
      <c r="A1671" s="115"/>
      <c r="B1671" s="116"/>
      <c r="C1671" s="116"/>
      <c r="D1671" s="116"/>
      <c r="E1671" s="116" t="s">
        <v>1728</v>
      </c>
      <c r="F1671" s="117">
        <v>0</v>
      </c>
      <c r="G1671" s="116" t="s">
        <v>1729</v>
      </c>
      <c r="H1671" s="117">
        <v>2.62</v>
      </c>
      <c r="I1671" s="116" t="s">
        <v>1730</v>
      </c>
      <c r="J1671" s="118">
        <v>2.6228199999999999</v>
      </c>
    </row>
    <row r="1672" spans="1:10" ht="15" thickBot="1">
      <c r="A1672" s="115"/>
      <c r="B1672" s="116"/>
      <c r="C1672" s="116"/>
      <c r="D1672" s="116"/>
      <c r="E1672" s="116" t="s">
        <v>1731</v>
      </c>
      <c r="F1672" s="117">
        <v>1.27</v>
      </c>
      <c r="G1672" s="116"/>
      <c r="H1672" s="276" t="s">
        <v>1732</v>
      </c>
      <c r="I1672" s="276"/>
      <c r="J1672" s="118">
        <v>6.13</v>
      </c>
    </row>
    <row r="1673" spans="1:10" ht="15" thickTop="1">
      <c r="A1673" s="119"/>
      <c r="B1673" s="95"/>
      <c r="C1673" s="95"/>
      <c r="D1673" s="95"/>
      <c r="E1673" s="95"/>
      <c r="F1673" s="95"/>
      <c r="G1673" s="95"/>
      <c r="H1673" s="95"/>
      <c r="I1673" s="95"/>
      <c r="J1673" s="120"/>
    </row>
    <row r="1674" spans="1:10" ht="15">
      <c r="A1674" s="121" t="s">
        <v>345</v>
      </c>
      <c r="B1674" s="83" t="s">
        <v>1</v>
      </c>
      <c r="C1674" s="82" t="s">
        <v>2</v>
      </c>
      <c r="D1674" s="82" t="s">
        <v>3</v>
      </c>
      <c r="E1674" s="281" t="s">
        <v>1722</v>
      </c>
      <c r="F1674" s="281"/>
      <c r="G1674" s="84" t="s">
        <v>4</v>
      </c>
      <c r="H1674" s="83" t="s">
        <v>5</v>
      </c>
      <c r="I1674" s="83" t="s">
        <v>6</v>
      </c>
      <c r="J1674" s="122" t="s">
        <v>8</v>
      </c>
    </row>
    <row r="1675" spans="1:10" ht="25.5">
      <c r="A1675" s="111" t="s">
        <v>1723</v>
      </c>
      <c r="B1675" s="86" t="s">
        <v>346</v>
      </c>
      <c r="C1675" s="85" t="s">
        <v>44</v>
      </c>
      <c r="D1675" s="85" t="s">
        <v>347</v>
      </c>
      <c r="E1675" s="284" t="s">
        <v>1761</v>
      </c>
      <c r="F1675" s="284"/>
      <c r="G1675" s="87" t="s">
        <v>71</v>
      </c>
      <c r="H1675" s="88">
        <v>1</v>
      </c>
      <c r="I1675" s="89">
        <v>11.67</v>
      </c>
      <c r="J1675" s="112">
        <v>11.67</v>
      </c>
    </row>
    <row r="1676" spans="1:10">
      <c r="A1676" s="221"/>
      <c r="B1676" s="222"/>
      <c r="C1676" s="222"/>
      <c r="D1676" s="222"/>
      <c r="E1676" s="222"/>
      <c r="F1676" s="222" t="s">
        <v>1762</v>
      </c>
      <c r="G1676" s="222"/>
      <c r="H1676" s="222"/>
      <c r="I1676" s="222"/>
      <c r="J1676" s="125">
        <v>0</v>
      </c>
    </row>
    <row r="1677" spans="1:10">
      <c r="A1677" s="221"/>
      <c r="B1677" s="222"/>
      <c r="C1677" s="222"/>
      <c r="D1677" s="222"/>
      <c r="E1677" s="222"/>
      <c r="F1677" s="222" t="s">
        <v>1763</v>
      </c>
      <c r="G1677" s="222"/>
      <c r="H1677" s="222"/>
      <c r="I1677" s="222"/>
      <c r="J1677" s="125">
        <v>1</v>
      </c>
    </row>
    <row r="1678" spans="1:10">
      <c r="A1678" s="221"/>
      <c r="B1678" s="222"/>
      <c r="C1678" s="222"/>
      <c r="D1678" s="222"/>
      <c r="E1678" s="222"/>
      <c r="F1678" s="222" t="s">
        <v>1764</v>
      </c>
      <c r="G1678" s="222"/>
      <c r="H1678" s="222"/>
      <c r="I1678" s="222"/>
      <c r="J1678" s="125">
        <v>0</v>
      </c>
    </row>
    <row r="1679" spans="1:10" ht="15">
      <c r="A1679" s="279" t="s">
        <v>1784</v>
      </c>
      <c r="B1679" s="280" t="s">
        <v>1</v>
      </c>
      <c r="C1679" s="281" t="s">
        <v>2</v>
      </c>
      <c r="D1679" s="281" t="s">
        <v>1785</v>
      </c>
      <c r="E1679" s="280" t="s">
        <v>1766</v>
      </c>
      <c r="F1679" s="83" t="s">
        <v>1767</v>
      </c>
      <c r="G1679" s="83" t="s">
        <v>1768</v>
      </c>
      <c r="H1679" s="83"/>
      <c r="I1679" s="83"/>
      <c r="J1679" s="122" t="s">
        <v>1769</v>
      </c>
    </row>
    <row r="1680" spans="1:10" ht="25.5">
      <c r="A1680" s="113" t="s">
        <v>1725</v>
      </c>
      <c r="B1680" s="91" t="s">
        <v>2505</v>
      </c>
      <c r="C1680" s="90" t="s">
        <v>44</v>
      </c>
      <c r="D1680" s="90" t="s">
        <v>2506</v>
      </c>
      <c r="E1680" s="93">
        <v>0.21</v>
      </c>
      <c r="F1680" s="92" t="s">
        <v>2248</v>
      </c>
      <c r="G1680" s="277" t="s">
        <v>2507</v>
      </c>
      <c r="H1680" s="277"/>
      <c r="I1680" s="278"/>
      <c r="J1680" s="127" t="s">
        <v>2508</v>
      </c>
    </row>
    <row r="1681" spans="1:10">
      <c r="A1681" s="221"/>
      <c r="B1681" s="222"/>
      <c r="C1681" s="222"/>
      <c r="D1681" s="222"/>
      <c r="E1681" s="222"/>
      <c r="F1681" s="222" t="s">
        <v>1938</v>
      </c>
      <c r="G1681" s="222"/>
      <c r="H1681" s="222"/>
      <c r="I1681" s="222"/>
      <c r="J1681" s="125">
        <v>4.4204999999999997</v>
      </c>
    </row>
    <row r="1682" spans="1:10" ht="15">
      <c r="A1682" s="279" t="s">
        <v>1765</v>
      </c>
      <c r="B1682" s="280" t="s">
        <v>1</v>
      </c>
      <c r="C1682" s="281" t="s">
        <v>2</v>
      </c>
      <c r="D1682" s="281" t="s">
        <v>1727</v>
      </c>
      <c r="E1682" s="280" t="s">
        <v>1766</v>
      </c>
      <c r="F1682" s="83" t="s">
        <v>1767</v>
      </c>
      <c r="G1682" s="83" t="s">
        <v>1768</v>
      </c>
      <c r="H1682" s="83"/>
      <c r="I1682" s="83"/>
      <c r="J1682" s="122" t="s">
        <v>1769</v>
      </c>
    </row>
    <row r="1683" spans="1:10">
      <c r="A1683" s="123" t="s">
        <v>1723</v>
      </c>
      <c r="B1683" s="97" t="s">
        <v>2413</v>
      </c>
      <c r="C1683" s="96" t="s">
        <v>44</v>
      </c>
      <c r="D1683" s="96" t="s">
        <v>2414</v>
      </c>
      <c r="E1683" s="99">
        <v>0.12643670000000001</v>
      </c>
      <c r="F1683" s="98" t="s">
        <v>1950</v>
      </c>
      <c r="G1683" s="282" t="s">
        <v>2415</v>
      </c>
      <c r="H1683" s="282"/>
      <c r="I1683" s="283"/>
      <c r="J1683" s="126" t="s">
        <v>2509</v>
      </c>
    </row>
    <row r="1684" spans="1:10">
      <c r="A1684" s="123" t="s">
        <v>1723</v>
      </c>
      <c r="B1684" s="97" t="s">
        <v>2417</v>
      </c>
      <c r="C1684" s="96" t="s">
        <v>44</v>
      </c>
      <c r="D1684" s="96" t="s">
        <v>2418</v>
      </c>
      <c r="E1684" s="99">
        <v>0.25287349999999997</v>
      </c>
      <c r="F1684" s="98" t="s">
        <v>1950</v>
      </c>
      <c r="G1684" s="282" t="s">
        <v>2419</v>
      </c>
      <c r="H1684" s="282"/>
      <c r="I1684" s="283"/>
      <c r="J1684" s="126" t="s">
        <v>2510</v>
      </c>
    </row>
    <row r="1685" spans="1:10">
      <c r="A1685" s="221"/>
      <c r="B1685" s="222"/>
      <c r="C1685" s="222"/>
      <c r="D1685" s="222"/>
      <c r="E1685" s="222"/>
      <c r="F1685" s="222" t="s">
        <v>1774</v>
      </c>
      <c r="G1685" s="222"/>
      <c r="H1685" s="222"/>
      <c r="I1685" s="222"/>
      <c r="J1685" s="125">
        <v>7.2523999999999997</v>
      </c>
    </row>
    <row r="1686" spans="1:10">
      <c r="A1686" s="115"/>
      <c r="B1686" s="116"/>
      <c r="C1686" s="116"/>
      <c r="D1686" s="116"/>
      <c r="E1686" s="116" t="s">
        <v>1728</v>
      </c>
      <c r="F1686" s="117">
        <v>0</v>
      </c>
      <c r="G1686" s="116" t="s">
        <v>1729</v>
      </c>
      <c r="H1686" s="117">
        <v>5.19</v>
      </c>
      <c r="I1686" s="116" t="s">
        <v>1730</v>
      </c>
      <c r="J1686" s="118">
        <v>5.1922636496600001</v>
      </c>
    </row>
    <row r="1687" spans="1:10" ht="15" thickBot="1">
      <c r="A1687" s="115"/>
      <c r="B1687" s="116"/>
      <c r="C1687" s="116"/>
      <c r="D1687" s="116"/>
      <c r="E1687" s="116" t="s">
        <v>1731</v>
      </c>
      <c r="F1687" s="117">
        <v>3.06</v>
      </c>
      <c r="G1687" s="116"/>
      <c r="H1687" s="276" t="s">
        <v>1732</v>
      </c>
      <c r="I1687" s="276"/>
      <c r="J1687" s="118">
        <v>14.73</v>
      </c>
    </row>
    <row r="1688" spans="1:10" ht="15" thickTop="1">
      <c r="A1688" s="119"/>
      <c r="B1688" s="95"/>
      <c r="C1688" s="95"/>
      <c r="D1688" s="95"/>
      <c r="E1688" s="95"/>
      <c r="F1688" s="95"/>
      <c r="G1688" s="95"/>
      <c r="H1688" s="95"/>
      <c r="I1688" s="95"/>
      <c r="J1688" s="120"/>
    </row>
    <row r="1689" spans="1:10" ht="15">
      <c r="A1689" s="121" t="s">
        <v>350</v>
      </c>
      <c r="B1689" s="83" t="s">
        <v>1</v>
      </c>
      <c r="C1689" s="82" t="s">
        <v>2</v>
      </c>
      <c r="D1689" s="82" t="s">
        <v>3</v>
      </c>
      <c r="E1689" s="281" t="s">
        <v>1722</v>
      </c>
      <c r="F1689" s="281"/>
      <c r="G1689" s="84" t="s">
        <v>4</v>
      </c>
      <c r="H1689" s="83" t="s">
        <v>5</v>
      </c>
      <c r="I1689" s="83" t="s">
        <v>6</v>
      </c>
      <c r="J1689" s="122" t="s">
        <v>8</v>
      </c>
    </row>
    <row r="1690" spans="1:10" ht="38.25">
      <c r="A1690" s="111" t="s">
        <v>1723</v>
      </c>
      <c r="B1690" s="86" t="s">
        <v>337</v>
      </c>
      <c r="C1690" s="85" t="s">
        <v>44</v>
      </c>
      <c r="D1690" s="85" t="s">
        <v>338</v>
      </c>
      <c r="E1690" s="284" t="s">
        <v>1761</v>
      </c>
      <c r="F1690" s="284"/>
      <c r="G1690" s="87" t="s">
        <v>71</v>
      </c>
      <c r="H1690" s="88">
        <v>1</v>
      </c>
      <c r="I1690" s="89">
        <v>6.5</v>
      </c>
      <c r="J1690" s="112">
        <v>6.5</v>
      </c>
    </row>
    <row r="1691" spans="1:10">
      <c r="A1691" s="221"/>
      <c r="B1691" s="222"/>
      <c r="C1691" s="222"/>
      <c r="D1691" s="222"/>
      <c r="E1691" s="222"/>
      <c r="F1691" s="222" t="s">
        <v>1762</v>
      </c>
      <c r="G1691" s="222"/>
      <c r="H1691" s="222"/>
      <c r="I1691" s="222"/>
      <c r="J1691" s="125">
        <v>0</v>
      </c>
    </row>
    <row r="1692" spans="1:10">
      <c r="A1692" s="221"/>
      <c r="B1692" s="222"/>
      <c r="C1692" s="222"/>
      <c r="D1692" s="222"/>
      <c r="E1692" s="222"/>
      <c r="F1692" s="222" t="s">
        <v>1763</v>
      </c>
      <c r="G1692" s="222"/>
      <c r="H1692" s="222"/>
      <c r="I1692" s="222"/>
      <c r="J1692" s="125">
        <v>1</v>
      </c>
    </row>
    <row r="1693" spans="1:10">
      <c r="A1693" s="221"/>
      <c r="B1693" s="222"/>
      <c r="C1693" s="222"/>
      <c r="D1693" s="222"/>
      <c r="E1693" s="222"/>
      <c r="F1693" s="222" t="s">
        <v>1764</v>
      </c>
      <c r="G1693" s="222"/>
      <c r="H1693" s="222"/>
      <c r="I1693" s="222"/>
      <c r="J1693" s="125">
        <v>0</v>
      </c>
    </row>
    <row r="1694" spans="1:10" ht="15">
      <c r="A1694" s="279" t="s">
        <v>1765</v>
      </c>
      <c r="B1694" s="280" t="s">
        <v>1</v>
      </c>
      <c r="C1694" s="281" t="s">
        <v>2</v>
      </c>
      <c r="D1694" s="281" t="s">
        <v>1727</v>
      </c>
      <c r="E1694" s="280" t="s">
        <v>1766</v>
      </c>
      <c r="F1694" s="83" t="s">
        <v>1767</v>
      </c>
      <c r="G1694" s="83" t="s">
        <v>1768</v>
      </c>
      <c r="H1694" s="83"/>
      <c r="I1694" s="83"/>
      <c r="J1694" s="122" t="s">
        <v>1769</v>
      </c>
    </row>
    <row r="1695" spans="1:10" ht="25.5">
      <c r="A1695" s="123" t="s">
        <v>1723</v>
      </c>
      <c r="B1695" s="97" t="s">
        <v>2486</v>
      </c>
      <c r="C1695" s="96" t="s">
        <v>44</v>
      </c>
      <c r="D1695" s="96" t="s">
        <v>2487</v>
      </c>
      <c r="E1695" s="99">
        <v>5.4999999999999997E-3</v>
      </c>
      <c r="F1695" s="98" t="s">
        <v>93</v>
      </c>
      <c r="G1695" s="282" t="s">
        <v>2488</v>
      </c>
      <c r="H1695" s="282"/>
      <c r="I1695" s="283"/>
      <c r="J1695" s="126" t="s">
        <v>2489</v>
      </c>
    </row>
    <row r="1696" spans="1:10">
      <c r="A1696" s="123" t="s">
        <v>1723</v>
      </c>
      <c r="B1696" s="97" t="s">
        <v>1957</v>
      </c>
      <c r="C1696" s="96" t="s">
        <v>44</v>
      </c>
      <c r="D1696" s="96" t="s">
        <v>1958</v>
      </c>
      <c r="E1696" s="99">
        <v>0.12</v>
      </c>
      <c r="F1696" s="98" t="s">
        <v>1950</v>
      </c>
      <c r="G1696" s="282" t="s">
        <v>1959</v>
      </c>
      <c r="H1696" s="282"/>
      <c r="I1696" s="283"/>
      <c r="J1696" s="126" t="s">
        <v>2490</v>
      </c>
    </row>
    <row r="1697" spans="1:10">
      <c r="A1697" s="123" t="s">
        <v>1723</v>
      </c>
      <c r="B1697" s="97" t="s">
        <v>1948</v>
      </c>
      <c r="C1697" s="96" t="s">
        <v>44</v>
      </c>
      <c r="D1697" s="96" t="s">
        <v>1949</v>
      </c>
      <c r="E1697" s="99">
        <v>0.12</v>
      </c>
      <c r="F1697" s="98" t="s">
        <v>1950</v>
      </c>
      <c r="G1697" s="282" t="s">
        <v>1951</v>
      </c>
      <c r="H1697" s="282"/>
      <c r="I1697" s="283"/>
      <c r="J1697" s="126" t="s">
        <v>2491</v>
      </c>
    </row>
    <row r="1698" spans="1:10">
      <c r="A1698" s="221"/>
      <c r="B1698" s="222"/>
      <c r="C1698" s="222"/>
      <c r="D1698" s="222"/>
      <c r="E1698" s="222"/>
      <c r="F1698" s="222" t="s">
        <v>1774</v>
      </c>
      <c r="G1698" s="222"/>
      <c r="H1698" s="222"/>
      <c r="I1698" s="222"/>
      <c r="J1698" s="125">
        <v>6.4973000000000001</v>
      </c>
    </row>
    <row r="1699" spans="1:10">
      <c r="A1699" s="115"/>
      <c r="B1699" s="116"/>
      <c r="C1699" s="116"/>
      <c r="D1699" s="116"/>
      <c r="E1699" s="116" t="s">
        <v>1728</v>
      </c>
      <c r="F1699" s="117">
        <v>0</v>
      </c>
      <c r="G1699" s="116" t="s">
        <v>1729</v>
      </c>
      <c r="H1699" s="117">
        <v>3.36</v>
      </c>
      <c r="I1699" s="116" t="s">
        <v>1730</v>
      </c>
      <c r="J1699" s="118">
        <v>3.3569383350000002</v>
      </c>
    </row>
    <row r="1700" spans="1:10" ht="15" thickBot="1">
      <c r="A1700" s="115"/>
      <c r="B1700" s="116"/>
      <c r="C1700" s="116"/>
      <c r="D1700" s="116"/>
      <c r="E1700" s="116" t="s">
        <v>1731</v>
      </c>
      <c r="F1700" s="117">
        <v>1.7</v>
      </c>
      <c r="G1700" s="116"/>
      <c r="H1700" s="276" t="s">
        <v>1732</v>
      </c>
      <c r="I1700" s="276"/>
      <c r="J1700" s="118">
        <v>8.1999999999999993</v>
      </c>
    </row>
    <row r="1701" spans="1:10" ht="15" thickTop="1">
      <c r="A1701" s="119"/>
      <c r="B1701" s="95"/>
      <c r="C1701" s="95"/>
      <c r="D1701" s="95"/>
      <c r="E1701" s="95"/>
      <c r="F1701" s="95"/>
      <c r="G1701" s="95"/>
      <c r="H1701" s="95"/>
      <c r="I1701" s="95"/>
      <c r="J1701" s="120"/>
    </row>
    <row r="1702" spans="1:10" ht="15">
      <c r="A1702" s="121" t="s">
        <v>351</v>
      </c>
      <c r="B1702" s="83" t="s">
        <v>1</v>
      </c>
      <c r="C1702" s="82" t="s">
        <v>2</v>
      </c>
      <c r="D1702" s="82" t="s">
        <v>3</v>
      </c>
      <c r="E1702" s="281" t="s">
        <v>1722</v>
      </c>
      <c r="F1702" s="281"/>
      <c r="G1702" s="84" t="s">
        <v>4</v>
      </c>
      <c r="H1702" s="83" t="s">
        <v>5</v>
      </c>
      <c r="I1702" s="83" t="s">
        <v>6</v>
      </c>
      <c r="J1702" s="122" t="s">
        <v>8</v>
      </c>
    </row>
    <row r="1703" spans="1:10" ht="38.25">
      <c r="A1703" s="111" t="s">
        <v>1723</v>
      </c>
      <c r="B1703" s="86" t="s">
        <v>340</v>
      </c>
      <c r="C1703" s="85" t="s">
        <v>44</v>
      </c>
      <c r="D1703" s="85" t="s">
        <v>341</v>
      </c>
      <c r="E1703" s="284" t="s">
        <v>1761</v>
      </c>
      <c r="F1703" s="284"/>
      <c r="G1703" s="87" t="s">
        <v>71</v>
      </c>
      <c r="H1703" s="88">
        <v>1</v>
      </c>
      <c r="I1703" s="89">
        <v>21.9</v>
      </c>
      <c r="J1703" s="112">
        <v>21.9</v>
      </c>
    </row>
    <row r="1704" spans="1:10">
      <c r="A1704" s="221"/>
      <c r="B1704" s="222"/>
      <c r="C1704" s="222"/>
      <c r="D1704" s="222"/>
      <c r="E1704" s="222"/>
      <c r="F1704" s="222" t="s">
        <v>1762</v>
      </c>
      <c r="G1704" s="222"/>
      <c r="H1704" s="222"/>
      <c r="I1704" s="222"/>
      <c r="J1704" s="125">
        <v>0</v>
      </c>
    </row>
    <row r="1705" spans="1:10">
      <c r="A1705" s="221"/>
      <c r="B1705" s="222"/>
      <c r="C1705" s="222"/>
      <c r="D1705" s="222"/>
      <c r="E1705" s="222"/>
      <c r="F1705" s="222" t="s">
        <v>1763</v>
      </c>
      <c r="G1705" s="222"/>
      <c r="H1705" s="222"/>
      <c r="I1705" s="222"/>
      <c r="J1705" s="125">
        <v>1</v>
      </c>
    </row>
    <row r="1706" spans="1:10">
      <c r="A1706" s="221"/>
      <c r="B1706" s="222"/>
      <c r="C1706" s="222"/>
      <c r="D1706" s="222"/>
      <c r="E1706" s="222"/>
      <c r="F1706" s="222" t="s">
        <v>1764</v>
      </c>
      <c r="G1706" s="222"/>
      <c r="H1706" s="222"/>
      <c r="I1706" s="222"/>
      <c r="J1706" s="125">
        <v>0</v>
      </c>
    </row>
    <row r="1707" spans="1:10" ht="15">
      <c r="A1707" s="279" t="s">
        <v>1765</v>
      </c>
      <c r="B1707" s="280" t="s">
        <v>1</v>
      </c>
      <c r="C1707" s="281" t="s">
        <v>2</v>
      </c>
      <c r="D1707" s="281" t="s">
        <v>1727</v>
      </c>
      <c r="E1707" s="280" t="s">
        <v>1766</v>
      </c>
      <c r="F1707" s="83" t="s">
        <v>1767</v>
      </c>
      <c r="G1707" s="83" t="s">
        <v>1768</v>
      </c>
      <c r="H1707" s="83"/>
      <c r="I1707" s="83"/>
      <c r="J1707" s="122" t="s">
        <v>1769</v>
      </c>
    </row>
    <row r="1708" spans="1:10">
      <c r="A1708" s="123" t="s">
        <v>1723</v>
      </c>
      <c r="B1708" s="97" t="s">
        <v>1957</v>
      </c>
      <c r="C1708" s="96" t="s">
        <v>44</v>
      </c>
      <c r="D1708" s="96" t="s">
        <v>1958</v>
      </c>
      <c r="E1708" s="99">
        <v>0.4583333</v>
      </c>
      <c r="F1708" s="98" t="s">
        <v>1950</v>
      </c>
      <c r="G1708" s="282" t="s">
        <v>1959</v>
      </c>
      <c r="H1708" s="282"/>
      <c r="I1708" s="283"/>
      <c r="J1708" s="126" t="s">
        <v>2492</v>
      </c>
    </row>
    <row r="1709" spans="1:10">
      <c r="A1709" s="123" t="s">
        <v>1723</v>
      </c>
      <c r="B1709" s="97" t="s">
        <v>1948</v>
      </c>
      <c r="C1709" s="96" t="s">
        <v>44</v>
      </c>
      <c r="D1709" s="96" t="s">
        <v>1949</v>
      </c>
      <c r="E1709" s="99">
        <v>0.4583333</v>
      </c>
      <c r="F1709" s="98" t="s">
        <v>1950</v>
      </c>
      <c r="G1709" s="282" t="s">
        <v>1951</v>
      </c>
      <c r="H1709" s="282"/>
      <c r="I1709" s="283"/>
      <c r="J1709" s="126" t="s">
        <v>2493</v>
      </c>
    </row>
    <row r="1710" spans="1:10" ht="25.5">
      <c r="A1710" s="123" t="s">
        <v>1723</v>
      </c>
      <c r="B1710" s="97" t="s">
        <v>2357</v>
      </c>
      <c r="C1710" s="96" t="s">
        <v>44</v>
      </c>
      <c r="D1710" s="96" t="s">
        <v>2358</v>
      </c>
      <c r="E1710" s="99">
        <v>2.1999999999999999E-2</v>
      </c>
      <c r="F1710" s="98" t="s">
        <v>93</v>
      </c>
      <c r="G1710" s="282" t="s">
        <v>2484</v>
      </c>
      <c r="H1710" s="282"/>
      <c r="I1710" s="283"/>
      <c r="J1710" s="126" t="s">
        <v>2494</v>
      </c>
    </row>
    <row r="1711" spans="1:10">
      <c r="A1711" s="221"/>
      <c r="B1711" s="222"/>
      <c r="C1711" s="222"/>
      <c r="D1711" s="222"/>
      <c r="E1711" s="222"/>
      <c r="F1711" s="222" t="s">
        <v>1774</v>
      </c>
      <c r="G1711" s="222"/>
      <c r="H1711" s="222"/>
      <c r="I1711" s="222"/>
      <c r="J1711" s="125">
        <v>21.902799999999999</v>
      </c>
    </row>
    <row r="1712" spans="1:10">
      <c r="A1712" s="115"/>
      <c r="B1712" s="116"/>
      <c r="C1712" s="116"/>
      <c r="D1712" s="116"/>
      <c r="E1712" s="116" t="s">
        <v>1728</v>
      </c>
      <c r="F1712" s="117">
        <v>0</v>
      </c>
      <c r="G1712" s="116" t="s">
        <v>1729</v>
      </c>
      <c r="H1712" s="117">
        <v>12.89</v>
      </c>
      <c r="I1712" s="116" t="s">
        <v>1730</v>
      </c>
      <c r="J1712" s="118">
        <v>12.88817234321</v>
      </c>
    </row>
    <row r="1713" spans="1:10" ht="15" thickBot="1">
      <c r="A1713" s="115"/>
      <c r="B1713" s="116"/>
      <c r="C1713" s="116"/>
      <c r="D1713" s="116"/>
      <c r="E1713" s="116" t="s">
        <v>1731</v>
      </c>
      <c r="F1713" s="117">
        <v>5.74</v>
      </c>
      <c r="G1713" s="116"/>
      <c r="H1713" s="276" t="s">
        <v>1732</v>
      </c>
      <c r="I1713" s="276"/>
      <c r="J1713" s="118">
        <v>27.64</v>
      </c>
    </row>
    <row r="1714" spans="1:10" ht="15" thickTop="1">
      <c r="A1714" s="119"/>
      <c r="B1714" s="95"/>
      <c r="C1714" s="95"/>
      <c r="D1714" s="95"/>
      <c r="E1714" s="95"/>
      <c r="F1714" s="95"/>
      <c r="G1714" s="95"/>
      <c r="H1714" s="95"/>
      <c r="I1714" s="95"/>
      <c r="J1714" s="120"/>
    </row>
    <row r="1715" spans="1:10" ht="15">
      <c r="A1715" s="121" t="s">
        <v>352</v>
      </c>
      <c r="B1715" s="83" t="s">
        <v>1</v>
      </c>
      <c r="C1715" s="82" t="s">
        <v>2</v>
      </c>
      <c r="D1715" s="82" t="s">
        <v>3</v>
      </c>
      <c r="E1715" s="281" t="s">
        <v>1722</v>
      </c>
      <c r="F1715" s="281"/>
      <c r="G1715" s="84" t="s">
        <v>4</v>
      </c>
      <c r="H1715" s="83" t="s">
        <v>5</v>
      </c>
      <c r="I1715" s="83" t="s">
        <v>6</v>
      </c>
      <c r="J1715" s="122" t="s">
        <v>8</v>
      </c>
    </row>
    <row r="1716" spans="1:10" ht="25.5">
      <c r="A1716" s="111" t="s">
        <v>1723</v>
      </c>
      <c r="B1716" s="86" t="s">
        <v>353</v>
      </c>
      <c r="C1716" s="85" t="s">
        <v>44</v>
      </c>
      <c r="D1716" s="85" t="s">
        <v>354</v>
      </c>
      <c r="E1716" s="284" t="s">
        <v>1761</v>
      </c>
      <c r="F1716" s="284"/>
      <c r="G1716" s="87" t="s">
        <v>71</v>
      </c>
      <c r="H1716" s="88">
        <v>1</v>
      </c>
      <c r="I1716" s="89">
        <v>16.510000000000002</v>
      </c>
      <c r="J1716" s="112">
        <v>16.510000000000002</v>
      </c>
    </row>
    <row r="1717" spans="1:10">
      <c r="A1717" s="221"/>
      <c r="B1717" s="222"/>
      <c r="C1717" s="222"/>
      <c r="D1717" s="222"/>
      <c r="E1717" s="222"/>
      <c r="F1717" s="222" t="s">
        <v>1762</v>
      </c>
      <c r="G1717" s="222"/>
      <c r="H1717" s="222"/>
      <c r="I1717" s="222"/>
      <c r="J1717" s="125">
        <v>0</v>
      </c>
    </row>
    <row r="1718" spans="1:10">
      <c r="A1718" s="221"/>
      <c r="B1718" s="222"/>
      <c r="C1718" s="222"/>
      <c r="D1718" s="222"/>
      <c r="E1718" s="222"/>
      <c r="F1718" s="222" t="s">
        <v>1763</v>
      </c>
      <c r="G1718" s="222"/>
      <c r="H1718" s="222"/>
      <c r="I1718" s="222"/>
      <c r="J1718" s="125">
        <v>1</v>
      </c>
    </row>
    <row r="1719" spans="1:10">
      <c r="A1719" s="221"/>
      <c r="B1719" s="222"/>
      <c r="C1719" s="222"/>
      <c r="D1719" s="222"/>
      <c r="E1719" s="222"/>
      <c r="F1719" s="222" t="s">
        <v>1764</v>
      </c>
      <c r="G1719" s="222"/>
      <c r="H1719" s="222"/>
      <c r="I1719" s="222"/>
      <c r="J1719" s="125">
        <v>0</v>
      </c>
    </row>
    <row r="1720" spans="1:10" ht="15">
      <c r="A1720" s="279" t="s">
        <v>1784</v>
      </c>
      <c r="B1720" s="280" t="s">
        <v>1</v>
      </c>
      <c r="C1720" s="281" t="s">
        <v>2</v>
      </c>
      <c r="D1720" s="281" t="s">
        <v>1785</v>
      </c>
      <c r="E1720" s="280" t="s">
        <v>1766</v>
      </c>
      <c r="F1720" s="83" t="s">
        <v>1767</v>
      </c>
      <c r="G1720" s="83" t="s">
        <v>1768</v>
      </c>
      <c r="H1720" s="83"/>
      <c r="I1720" s="83"/>
      <c r="J1720" s="122" t="s">
        <v>1769</v>
      </c>
    </row>
    <row r="1721" spans="1:10" ht="25.5">
      <c r="A1721" s="113" t="s">
        <v>1725</v>
      </c>
      <c r="B1721" s="91" t="s">
        <v>2495</v>
      </c>
      <c r="C1721" s="90" t="s">
        <v>44</v>
      </c>
      <c r="D1721" s="90" t="s">
        <v>2496</v>
      </c>
      <c r="E1721" s="93">
        <v>0.1</v>
      </c>
      <c r="F1721" s="92" t="s">
        <v>46</v>
      </c>
      <c r="G1721" s="277" t="s">
        <v>2497</v>
      </c>
      <c r="H1721" s="277"/>
      <c r="I1721" s="278"/>
      <c r="J1721" s="127" t="s">
        <v>2511</v>
      </c>
    </row>
    <row r="1722" spans="1:10" ht="25.5">
      <c r="A1722" s="113" t="s">
        <v>1725</v>
      </c>
      <c r="B1722" s="91" t="s">
        <v>2512</v>
      </c>
      <c r="C1722" s="90" t="s">
        <v>44</v>
      </c>
      <c r="D1722" s="90" t="s">
        <v>2513</v>
      </c>
      <c r="E1722" s="93">
        <v>1.1335198</v>
      </c>
      <c r="F1722" s="92" t="s">
        <v>121</v>
      </c>
      <c r="G1722" s="277" t="s">
        <v>2514</v>
      </c>
      <c r="H1722" s="277"/>
      <c r="I1722" s="278"/>
      <c r="J1722" s="127" t="s">
        <v>2515</v>
      </c>
    </row>
    <row r="1723" spans="1:10">
      <c r="A1723" s="221"/>
      <c r="B1723" s="222"/>
      <c r="C1723" s="222"/>
      <c r="D1723" s="222"/>
      <c r="E1723" s="222"/>
      <c r="F1723" s="222" t="s">
        <v>1938</v>
      </c>
      <c r="G1723" s="222"/>
      <c r="H1723" s="222"/>
      <c r="I1723" s="222"/>
      <c r="J1723" s="125">
        <v>6.4946999999999999</v>
      </c>
    </row>
    <row r="1724" spans="1:10" ht="15">
      <c r="A1724" s="279" t="s">
        <v>1765</v>
      </c>
      <c r="B1724" s="280" t="s">
        <v>1</v>
      </c>
      <c r="C1724" s="281" t="s">
        <v>2</v>
      </c>
      <c r="D1724" s="281" t="s">
        <v>1727</v>
      </c>
      <c r="E1724" s="280" t="s">
        <v>1766</v>
      </c>
      <c r="F1724" s="83" t="s">
        <v>1767</v>
      </c>
      <c r="G1724" s="83" t="s">
        <v>1768</v>
      </c>
      <c r="H1724" s="83"/>
      <c r="I1724" s="83"/>
      <c r="J1724" s="122" t="s">
        <v>1769</v>
      </c>
    </row>
    <row r="1725" spans="1:10">
      <c r="A1725" s="123" t="s">
        <v>1723</v>
      </c>
      <c r="B1725" s="97" t="s">
        <v>2413</v>
      </c>
      <c r="C1725" s="96" t="s">
        <v>44</v>
      </c>
      <c r="D1725" s="96" t="s">
        <v>2414</v>
      </c>
      <c r="E1725" s="99">
        <v>0.17460310000000001</v>
      </c>
      <c r="F1725" s="98" t="s">
        <v>1950</v>
      </c>
      <c r="G1725" s="282" t="s">
        <v>2415</v>
      </c>
      <c r="H1725" s="282"/>
      <c r="I1725" s="283"/>
      <c r="J1725" s="126" t="s">
        <v>2516</v>
      </c>
    </row>
    <row r="1726" spans="1:10">
      <c r="A1726" s="123" t="s">
        <v>1723</v>
      </c>
      <c r="B1726" s="97" t="s">
        <v>2417</v>
      </c>
      <c r="C1726" s="96" t="s">
        <v>44</v>
      </c>
      <c r="D1726" s="96" t="s">
        <v>2418</v>
      </c>
      <c r="E1726" s="99">
        <v>0.34920630000000003</v>
      </c>
      <c r="F1726" s="98" t="s">
        <v>1950</v>
      </c>
      <c r="G1726" s="282" t="s">
        <v>2419</v>
      </c>
      <c r="H1726" s="282"/>
      <c r="I1726" s="283"/>
      <c r="J1726" s="126" t="s">
        <v>2517</v>
      </c>
    </row>
    <row r="1727" spans="1:10">
      <c r="A1727" s="221"/>
      <c r="B1727" s="222"/>
      <c r="C1727" s="222"/>
      <c r="D1727" s="222"/>
      <c r="E1727" s="222"/>
      <c r="F1727" s="222" t="s">
        <v>1774</v>
      </c>
      <c r="G1727" s="222"/>
      <c r="H1727" s="222"/>
      <c r="I1727" s="222"/>
      <c r="J1727" s="125">
        <v>10.0152</v>
      </c>
    </row>
    <row r="1728" spans="1:10">
      <c r="A1728" s="115"/>
      <c r="B1728" s="116"/>
      <c r="C1728" s="116"/>
      <c r="D1728" s="116"/>
      <c r="E1728" s="116" t="s">
        <v>1728</v>
      </c>
      <c r="F1728" s="117">
        <v>0</v>
      </c>
      <c r="G1728" s="116" t="s">
        <v>1729</v>
      </c>
      <c r="H1728" s="117">
        <v>7.17</v>
      </c>
      <c r="I1728" s="116" t="s">
        <v>1730</v>
      </c>
      <c r="J1728" s="118">
        <v>7.1702698487000003</v>
      </c>
    </row>
    <row r="1729" spans="1:10" ht="15" thickBot="1">
      <c r="A1729" s="115"/>
      <c r="B1729" s="116"/>
      <c r="C1729" s="116"/>
      <c r="D1729" s="116"/>
      <c r="E1729" s="116" t="s">
        <v>1731</v>
      </c>
      <c r="F1729" s="117">
        <v>4.33</v>
      </c>
      <c r="G1729" s="116"/>
      <c r="H1729" s="276" t="s">
        <v>1732</v>
      </c>
      <c r="I1729" s="276"/>
      <c r="J1729" s="118">
        <v>20.84</v>
      </c>
    </row>
    <row r="1730" spans="1:10" ht="15" thickTop="1">
      <c r="A1730" s="119"/>
      <c r="B1730" s="95"/>
      <c r="C1730" s="95"/>
      <c r="D1730" s="95"/>
      <c r="E1730" s="95"/>
      <c r="F1730" s="95"/>
      <c r="G1730" s="95"/>
      <c r="H1730" s="95"/>
      <c r="I1730" s="95"/>
      <c r="J1730" s="120"/>
    </row>
    <row r="1731" spans="1:10" ht="15">
      <c r="A1731" s="121" t="s">
        <v>355</v>
      </c>
      <c r="B1731" s="83" t="s">
        <v>1</v>
      </c>
      <c r="C1731" s="82" t="s">
        <v>2</v>
      </c>
      <c r="D1731" s="82" t="s">
        <v>3</v>
      </c>
      <c r="E1731" s="281" t="s">
        <v>1722</v>
      </c>
      <c r="F1731" s="281"/>
      <c r="G1731" s="84" t="s">
        <v>4</v>
      </c>
      <c r="H1731" s="83" t="s">
        <v>5</v>
      </c>
      <c r="I1731" s="83" t="s">
        <v>6</v>
      </c>
      <c r="J1731" s="122" t="s">
        <v>8</v>
      </c>
    </row>
    <row r="1732" spans="1:10" ht="25.5">
      <c r="A1732" s="111" t="s">
        <v>1723</v>
      </c>
      <c r="B1732" s="86" t="s">
        <v>343</v>
      </c>
      <c r="C1732" s="85" t="s">
        <v>44</v>
      </c>
      <c r="D1732" s="85" t="s">
        <v>344</v>
      </c>
      <c r="E1732" s="284" t="s">
        <v>1761</v>
      </c>
      <c r="F1732" s="284"/>
      <c r="G1732" s="87" t="s">
        <v>71</v>
      </c>
      <c r="H1732" s="88">
        <v>1</v>
      </c>
      <c r="I1732" s="89">
        <v>4.8600000000000003</v>
      </c>
      <c r="J1732" s="112">
        <v>4.8600000000000003</v>
      </c>
    </row>
    <row r="1733" spans="1:10">
      <c r="A1733" s="221"/>
      <c r="B1733" s="222"/>
      <c r="C1733" s="222"/>
      <c r="D1733" s="222"/>
      <c r="E1733" s="222"/>
      <c r="F1733" s="222" t="s">
        <v>1762</v>
      </c>
      <c r="G1733" s="222"/>
      <c r="H1733" s="222"/>
      <c r="I1733" s="222"/>
      <c r="J1733" s="125">
        <v>0</v>
      </c>
    </row>
    <row r="1734" spans="1:10">
      <c r="A1734" s="221"/>
      <c r="B1734" s="222"/>
      <c r="C1734" s="222"/>
      <c r="D1734" s="222"/>
      <c r="E1734" s="222"/>
      <c r="F1734" s="222" t="s">
        <v>1763</v>
      </c>
      <c r="G1734" s="222"/>
      <c r="H1734" s="222"/>
      <c r="I1734" s="222"/>
      <c r="J1734" s="125">
        <v>1</v>
      </c>
    </row>
    <row r="1735" spans="1:10">
      <c r="A1735" s="221"/>
      <c r="B1735" s="222"/>
      <c r="C1735" s="222"/>
      <c r="D1735" s="222"/>
      <c r="E1735" s="222"/>
      <c r="F1735" s="222" t="s">
        <v>1764</v>
      </c>
      <c r="G1735" s="222"/>
      <c r="H1735" s="222"/>
      <c r="I1735" s="222"/>
      <c r="J1735" s="125">
        <v>0</v>
      </c>
    </row>
    <row r="1736" spans="1:10" ht="15">
      <c r="A1736" s="279" t="s">
        <v>1784</v>
      </c>
      <c r="B1736" s="280" t="s">
        <v>1</v>
      </c>
      <c r="C1736" s="281" t="s">
        <v>2</v>
      </c>
      <c r="D1736" s="281" t="s">
        <v>1785</v>
      </c>
      <c r="E1736" s="280" t="s">
        <v>1766</v>
      </c>
      <c r="F1736" s="83" t="s">
        <v>1767</v>
      </c>
      <c r="G1736" s="83" t="s">
        <v>1768</v>
      </c>
      <c r="H1736" s="83"/>
      <c r="I1736" s="83"/>
      <c r="J1736" s="122" t="s">
        <v>1769</v>
      </c>
    </row>
    <row r="1737" spans="1:10" ht="25.5">
      <c r="A1737" s="113" t="s">
        <v>1725</v>
      </c>
      <c r="B1737" s="91" t="s">
        <v>2495</v>
      </c>
      <c r="C1737" s="90" t="s">
        <v>44</v>
      </c>
      <c r="D1737" s="90" t="s">
        <v>2496</v>
      </c>
      <c r="E1737" s="93">
        <v>0.04</v>
      </c>
      <c r="F1737" s="92" t="s">
        <v>46</v>
      </c>
      <c r="G1737" s="277" t="s">
        <v>2497</v>
      </c>
      <c r="H1737" s="277"/>
      <c r="I1737" s="278"/>
      <c r="J1737" s="127" t="s">
        <v>2498</v>
      </c>
    </row>
    <row r="1738" spans="1:10" ht="25.5">
      <c r="A1738" s="113" t="s">
        <v>1725</v>
      </c>
      <c r="B1738" s="91" t="s">
        <v>2499</v>
      </c>
      <c r="C1738" s="90" t="s">
        <v>44</v>
      </c>
      <c r="D1738" s="90" t="s">
        <v>2500</v>
      </c>
      <c r="E1738" s="93">
        <v>0.15</v>
      </c>
      <c r="F1738" s="92" t="s">
        <v>2248</v>
      </c>
      <c r="G1738" s="277" t="s">
        <v>2501</v>
      </c>
      <c r="H1738" s="277"/>
      <c r="I1738" s="278"/>
      <c r="J1738" s="127" t="s">
        <v>2502</v>
      </c>
    </row>
    <row r="1739" spans="1:10">
      <c r="A1739" s="221"/>
      <c r="B1739" s="222"/>
      <c r="C1739" s="222"/>
      <c r="D1739" s="222"/>
      <c r="E1739" s="222"/>
      <c r="F1739" s="222" t="s">
        <v>1938</v>
      </c>
      <c r="G1739" s="222"/>
      <c r="H1739" s="222"/>
      <c r="I1739" s="222"/>
      <c r="J1739" s="125">
        <v>1.1520999999999999</v>
      </c>
    </row>
    <row r="1740" spans="1:10" ht="15">
      <c r="A1740" s="279" t="s">
        <v>1765</v>
      </c>
      <c r="B1740" s="280" t="s">
        <v>1</v>
      </c>
      <c r="C1740" s="281" t="s">
        <v>2</v>
      </c>
      <c r="D1740" s="281" t="s">
        <v>1727</v>
      </c>
      <c r="E1740" s="280" t="s">
        <v>1766</v>
      </c>
      <c r="F1740" s="83" t="s">
        <v>1767</v>
      </c>
      <c r="G1740" s="83" t="s">
        <v>1768</v>
      </c>
      <c r="H1740" s="83"/>
      <c r="I1740" s="83"/>
      <c r="J1740" s="122" t="s">
        <v>1769</v>
      </c>
    </row>
    <row r="1741" spans="1:10">
      <c r="A1741" s="123" t="s">
        <v>1723</v>
      </c>
      <c r="B1741" s="97" t="s">
        <v>2413</v>
      </c>
      <c r="C1741" s="96" t="s">
        <v>44</v>
      </c>
      <c r="D1741" s="96" t="s">
        <v>2414</v>
      </c>
      <c r="E1741" s="99">
        <v>0.1</v>
      </c>
      <c r="F1741" s="98" t="s">
        <v>1950</v>
      </c>
      <c r="G1741" s="282" t="s">
        <v>2415</v>
      </c>
      <c r="H1741" s="282"/>
      <c r="I1741" s="283"/>
      <c r="J1741" s="126" t="s">
        <v>2503</v>
      </c>
    </row>
    <row r="1742" spans="1:10">
      <c r="A1742" s="123" t="s">
        <v>1723</v>
      </c>
      <c r="B1742" s="97" t="s">
        <v>2417</v>
      </c>
      <c r="C1742" s="96" t="s">
        <v>44</v>
      </c>
      <c r="D1742" s="96" t="s">
        <v>2418</v>
      </c>
      <c r="E1742" s="99">
        <v>0.1</v>
      </c>
      <c r="F1742" s="98" t="s">
        <v>1950</v>
      </c>
      <c r="G1742" s="282" t="s">
        <v>2419</v>
      </c>
      <c r="H1742" s="282"/>
      <c r="I1742" s="283"/>
      <c r="J1742" s="126" t="s">
        <v>2504</v>
      </c>
    </row>
    <row r="1743" spans="1:10">
      <c r="A1743" s="221"/>
      <c r="B1743" s="222"/>
      <c r="C1743" s="222"/>
      <c r="D1743" s="222"/>
      <c r="E1743" s="222"/>
      <c r="F1743" s="222" t="s">
        <v>1774</v>
      </c>
      <c r="G1743" s="222"/>
      <c r="H1743" s="222"/>
      <c r="I1743" s="222"/>
      <c r="J1743" s="125">
        <v>3.7090000000000001</v>
      </c>
    </row>
    <row r="1744" spans="1:10">
      <c r="A1744" s="115"/>
      <c r="B1744" s="116"/>
      <c r="C1744" s="116"/>
      <c r="D1744" s="116"/>
      <c r="E1744" s="116" t="s">
        <v>1728</v>
      </c>
      <c r="F1744" s="117">
        <v>0</v>
      </c>
      <c r="G1744" s="116" t="s">
        <v>1729</v>
      </c>
      <c r="H1744" s="117">
        <v>2.62</v>
      </c>
      <c r="I1744" s="116" t="s">
        <v>1730</v>
      </c>
      <c r="J1744" s="118">
        <v>2.6228199999999999</v>
      </c>
    </row>
    <row r="1745" spans="1:10" ht="15" thickBot="1">
      <c r="A1745" s="115"/>
      <c r="B1745" s="116"/>
      <c r="C1745" s="116"/>
      <c r="D1745" s="116"/>
      <c r="E1745" s="116" t="s">
        <v>1731</v>
      </c>
      <c r="F1745" s="117">
        <v>1.27</v>
      </c>
      <c r="G1745" s="116"/>
      <c r="H1745" s="276" t="s">
        <v>1732</v>
      </c>
      <c r="I1745" s="276"/>
      <c r="J1745" s="118">
        <v>6.13</v>
      </c>
    </row>
    <row r="1746" spans="1:10" ht="15" thickTop="1">
      <c r="A1746" s="119"/>
      <c r="B1746" s="95"/>
      <c r="C1746" s="95"/>
      <c r="D1746" s="95"/>
      <c r="E1746" s="95"/>
      <c r="F1746" s="95"/>
      <c r="G1746" s="95"/>
      <c r="H1746" s="95"/>
      <c r="I1746" s="95"/>
      <c r="J1746" s="120"/>
    </row>
    <row r="1747" spans="1:10" ht="15">
      <c r="A1747" s="121" t="s">
        <v>356</v>
      </c>
      <c r="B1747" s="83" t="s">
        <v>1</v>
      </c>
      <c r="C1747" s="82" t="s">
        <v>2</v>
      </c>
      <c r="D1747" s="82" t="s">
        <v>3</v>
      </c>
      <c r="E1747" s="281" t="s">
        <v>1722</v>
      </c>
      <c r="F1747" s="281"/>
      <c r="G1747" s="84" t="s">
        <v>4</v>
      </c>
      <c r="H1747" s="83" t="s">
        <v>5</v>
      </c>
      <c r="I1747" s="83" t="s">
        <v>6</v>
      </c>
      <c r="J1747" s="122" t="s">
        <v>8</v>
      </c>
    </row>
    <row r="1748" spans="1:10" ht="25.5">
      <c r="A1748" s="111" t="s">
        <v>1723</v>
      </c>
      <c r="B1748" s="86" t="s">
        <v>346</v>
      </c>
      <c r="C1748" s="85" t="s">
        <v>44</v>
      </c>
      <c r="D1748" s="85" t="s">
        <v>347</v>
      </c>
      <c r="E1748" s="284" t="s">
        <v>1761</v>
      </c>
      <c r="F1748" s="284"/>
      <c r="G1748" s="87" t="s">
        <v>71</v>
      </c>
      <c r="H1748" s="88">
        <v>1</v>
      </c>
      <c r="I1748" s="89">
        <v>11.67</v>
      </c>
      <c r="J1748" s="112">
        <v>11.67</v>
      </c>
    </row>
    <row r="1749" spans="1:10">
      <c r="A1749" s="221"/>
      <c r="B1749" s="222"/>
      <c r="C1749" s="222"/>
      <c r="D1749" s="222"/>
      <c r="E1749" s="222"/>
      <c r="F1749" s="222" t="s">
        <v>1762</v>
      </c>
      <c r="G1749" s="222"/>
      <c r="H1749" s="222"/>
      <c r="I1749" s="222"/>
      <c r="J1749" s="125">
        <v>0</v>
      </c>
    </row>
    <row r="1750" spans="1:10">
      <c r="A1750" s="221"/>
      <c r="B1750" s="222"/>
      <c r="C1750" s="222"/>
      <c r="D1750" s="222"/>
      <c r="E1750" s="222"/>
      <c r="F1750" s="222" t="s">
        <v>1763</v>
      </c>
      <c r="G1750" s="222"/>
      <c r="H1750" s="222"/>
      <c r="I1750" s="222"/>
      <c r="J1750" s="125">
        <v>1</v>
      </c>
    </row>
    <row r="1751" spans="1:10">
      <c r="A1751" s="221"/>
      <c r="B1751" s="222"/>
      <c r="C1751" s="222"/>
      <c r="D1751" s="222"/>
      <c r="E1751" s="222"/>
      <c r="F1751" s="222" t="s">
        <v>1764</v>
      </c>
      <c r="G1751" s="222"/>
      <c r="H1751" s="222"/>
      <c r="I1751" s="222"/>
      <c r="J1751" s="125">
        <v>0</v>
      </c>
    </row>
    <row r="1752" spans="1:10" ht="15">
      <c r="A1752" s="279" t="s">
        <v>1784</v>
      </c>
      <c r="B1752" s="280" t="s">
        <v>1</v>
      </c>
      <c r="C1752" s="281" t="s">
        <v>2</v>
      </c>
      <c r="D1752" s="281" t="s">
        <v>1785</v>
      </c>
      <c r="E1752" s="280" t="s">
        <v>1766</v>
      </c>
      <c r="F1752" s="83" t="s">
        <v>1767</v>
      </c>
      <c r="G1752" s="83" t="s">
        <v>1768</v>
      </c>
      <c r="H1752" s="83"/>
      <c r="I1752" s="83"/>
      <c r="J1752" s="122" t="s">
        <v>1769</v>
      </c>
    </row>
    <row r="1753" spans="1:10" ht="25.5">
      <c r="A1753" s="113" t="s">
        <v>1725</v>
      </c>
      <c r="B1753" s="91" t="s">
        <v>2505</v>
      </c>
      <c r="C1753" s="90" t="s">
        <v>44</v>
      </c>
      <c r="D1753" s="90" t="s">
        <v>2506</v>
      </c>
      <c r="E1753" s="93">
        <v>0.21</v>
      </c>
      <c r="F1753" s="92" t="s">
        <v>2248</v>
      </c>
      <c r="G1753" s="277" t="s">
        <v>2507</v>
      </c>
      <c r="H1753" s="277"/>
      <c r="I1753" s="278"/>
      <c r="J1753" s="127" t="s">
        <v>2508</v>
      </c>
    </row>
    <row r="1754" spans="1:10">
      <c r="A1754" s="221"/>
      <c r="B1754" s="222"/>
      <c r="C1754" s="222"/>
      <c r="D1754" s="222"/>
      <c r="E1754" s="222"/>
      <c r="F1754" s="222" t="s">
        <v>1938</v>
      </c>
      <c r="G1754" s="222"/>
      <c r="H1754" s="222"/>
      <c r="I1754" s="222"/>
      <c r="J1754" s="125">
        <v>4.4204999999999997</v>
      </c>
    </row>
    <row r="1755" spans="1:10" ht="15">
      <c r="A1755" s="279" t="s">
        <v>1765</v>
      </c>
      <c r="B1755" s="280" t="s">
        <v>1</v>
      </c>
      <c r="C1755" s="281" t="s">
        <v>2</v>
      </c>
      <c r="D1755" s="281" t="s">
        <v>1727</v>
      </c>
      <c r="E1755" s="280" t="s">
        <v>1766</v>
      </c>
      <c r="F1755" s="83" t="s">
        <v>1767</v>
      </c>
      <c r="G1755" s="83" t="s">
        <v>1768</v>
      </c>
      <c r="H1755" s="83"/>
      <c r="I1755" s="83"/>
      <c r="J1755" s="122" t="s">
        <v>1769</v>
      </c>
    </row>
    <row r="1756" spans="1:10">
      <c r="A1756" s="123" t="s">
        <v>1723</v>
      </c>
      <c r="B1756" s="97" t="s">
        <v>2413</v>
      </c>
      <c r="C1756" s="96" t="s">
        <v>44</v>
      </c>
      <c r="D1756" s="96" t="s">
        <v>2414</v>
      </c>
      <c r="E1756" s="99">
        <v>0.12643670000000001</v>
      </c>
      <c r="F1756" s="98" t="s">
        <v>1950</v>
      </c>
      <c r="G1756" s="282" t="s">
        <v>2415</v>
      </c>
      <c r="H1756" s="282"/>
      <c r="I1756" s="283"/>
      <c r="J1756" s="126" t="s">
        <v>2509</v>
      </c>
    </row>
    <row r="1757" spans="1:10">
      <c r="A1757" s="123" t="s">
        <v>1723</v>
      </c>
      <c r="B1757" s="97" t="s">
        <v>2417</v>
      </c>
      <c r="C1757" s="96" t="s">
        <v>44</v>
      </c>
      <c r="D1757" s="96" t="s">
        <v>2418</v>
      </c>
      <c r="E1757" s="99">
        <v>0.25287349999999997</v>
      </c>
      <c r="F1757" s="98" t="s">
        <v>1950</v>
      </c>
      <c r="G1757" s="282" t="s">
        <v>2419</v>
      </c>
      <c r="H1757" s="282"/>
      <c r="I1757" s="283"/>
      <c r="J1757" s="126" t="s">
        <v>2510</v>
      </c>
    </row>
    <row r="1758" spans="1:10">
      <c r="A1758" s="221"/>
      <c r="B1758" s="222"/>
      <c r="C1758" s="222"/>
      <c r="D1758" s="222"/>
      <c r="E1758" s="222"/>
      <c r="F1758" s="222" t="s">
        <v>1774</v>
      </c>
      <c r="G1758" s="222"/>
      <c r="H1758" s="222"/>
      <c r="I1758" s="222"/>
      <c r="J1758" s="125">
        <v>7.2523999999999997</v>
      </c>
    </row>
    <row r="1759" spans="1:10">
      <c r="A1759" s="115"/>
      <c r="B1759" s="116"/>
      <c r="C1759" s="116"/>
      <c r="D1759" s="116"/>
      <c r="E1759" s="116" t="s">
        <v>1728</v>
      </c>
      <c r="F1759" s="117">
        <v>0</v>
      </c>
      <c r="G1759" s="116" t="s">
        <v>1729</v>
      </c>
      <c r="H1759" s="117">
        <v>5.19</v>
      </c>
      <c r="I1759" s="116" t="s">
        <v>1730</v>
      </c>
      <c r="J1759" s="118">
        <v>5.1922636496600001</v>
      </c>
    </row>
    <row r="1760" spans="1:10" ht="15" thickBot="1">
      <c r="A1760" s="115"/>
      <c r="B1760" s="116"/>
      <c r="C1760" s="116"/>
      <c r="D1760" s="116"/>
      <c r="E1760" s="116" t="s">
        <v>1731</v>
      </c>
      <c r="F1760" s="117">
        <v>3.06</v>
      </c>
      <c r="G1760" s="116"/>
      <c r="H1760" s="276" t="s">
        <v>1732</v>
      </c>
      <c r="I1760" s="276"/>
      <c r="J1760" s="118">
        <v>14.73</v>
      </c>
    </row>
    <row r="1761" spans="1:10" ht="15" thickTop="1">
      <c r="A1761" s="119"/>
      <c r="B1761" s="95"/>
      <c r="C1761" s="95"/>
      <c r="D1761" s="95"/>
      <c r="E1761" s="95"/>
      <c r="F1761" s="95"/>
      <c r="G1761" s="95"/>
      <c r="H1761" s="95"/>
      <c r="I1761" s="95"/>
      <c r="J1761" s="120"/>
    </row>
    <row r="1762" spans="1:10" ht="15">
      <c r="A1762" s="121" t="s">
        <v>359</v>
      </c>
      <c r="B1762" s="83" t="s">
        <v>1</v>
      </c>
      <c r="C1762" s="82" t="s">
        <v>2</v>
      </c>
      <c r="D1762" s="82" t="s">
        <v>3</v>
      </c>
      <c r="E1762" s="281" t="s">
        <v>1722</v>
      </c>
      <c r="F1762" s="281"/>
      <c r="G1762" s="84" t="s">
        <v>4</v>
      </c>
      <c r="H1762" s="83" t="s">
        <v>5</v>
      </c>
      <c r="I1762" s="83" t="s">
        <v>6</v>
      </c>
      <c r="J1762" s="122" t="s">
        <v>8</v>
      </c>
    </row>
    <row r="1763" spans="1:10" ht="38.25">
      <c r="A1763" s="111" t="s">
        <v>1723</v>
      </c>
      <c r="B1763" s="86" t="s">
        <v>337</v>
      </c>
      <c r="C1763" s="85" t="s">
        <v>44</v>
      </c>
      <c r="D1763" s="85" t="s">
        <v>338</v>
      </c>
      <c r="E1763" s="284" t="s">
        <v>1761</v>
      </c>
      <c r="F1763" s="284"/>
      <c r="G1763" s="87" t="s">
        <v>71</v>
      </c>
      <c r="H1763" s="88">
        <v>1</v>
      </c>
      <c r="I1763" s="89">
        <v>6.5</v>
      </c>
      <c r="J1763" s="112">
        <v>6.5</v>
      </c>
    </row>
    <row r="1764" spans="1:10">
      <c r="A1764" s="221"/>
      <c r="B1764" s="222"/>
      <c r="C1764" s="222"/>
      <c r="D1764" s="222"/>
      <c r="E1764" s="222"/>
      <c r="F1764" s="222" t="s">
        <v>1762</v>
      </c>
      <c r="G1764" s="222"/>
      <c r="H1764" s="222"/>
      <c r="I1764" s="222"/>
      <c r="J1764" s="125">
        <v>0</v>
      </c>
    </row>
    <row r="1765" spans="1:10">
      <c r="A1765" s="221"/>
      <c r="B1765" s="222"/>
      <c r="C1765" s="222"/>
      <c r="D1765" s="222"/>
      <c r="E1765" s="222"/>
      <c r="F1765" s="222" t="s">
        <v>1763</v>
      </c>
      <c r="G1765" s="222"/>
      <c r="H1765" s="222"/>
      <c r="I1765" s="222"/>
      <c r="J1765" s="125">
        <v>1</v>
      </c>
    </row>
    <row r="1766" spans="1:10">
      <c r="A1766" s="221"/>
      <c r="B1766" s="222"/>
      <c r="C1766" s="222"/>
      <c r="D1766" s="222"/>
      <c r="E1766" s="222"/>
      <c r="F1766" s="222" t="s">
        <v>1764</v>
      </c>
      <c r="G1766" s="222"/>
      <c r="H1766" s="222"/>
      <c r="I1766" s="222"/>
      <c r="J1766" s="125">
        <v>0</v>
      </c>
    </row>
    <row r="1767" spans="1:10" ht="15">
      <c r="A1767" s="279" t="s">
        <v>1765</v>
      </c>
      <c r="B1767" s="280" t="s">
        <v>1</v>
      </c>
      <c r="C1767" s="281" t="s">
        <v>2</v>
      </c>
      <c r="D1767" s="281" t="s">
        <v>1727</v>
      </c>
      <c r="E1767" s="280" t="s">
        <v>1766</v>
      </c>
      <c r="F1767" s="83" t="s">
        <v>1767</v>
      </c>
      <c r="G1767" s="83" t="s">
        <v>1768</v>
      </c>
      <c r="H1767" s="83"/>
      <c r="I1767" s="83"/>
      <c r="J1767" s="122" t="s">
        <v>1769</v>
      </c>
    </row>
    <row r="1768" spans="1:10" ht="25.5">
      <c r="A1768" s="123" t="s">
        <v>1723</v>
      </c>
      <c r="B1768" s="97" t="s">
        <v>2486</v>
      </c>
      <c r="C1768" s="96" t="s">
        <v>44</v>
      </c>
      <c r="D1768" s="96" t="s">
        <v>2487</v>
      </c>
      <c r="E1768" s="99">
        <v>5.4999999999999997E-3</v>
      </c>
      <c r="F1768" s="98" t="s">
        <v>93</v>
      </c>
      <c r="G1768" s="282" t="s">
        <v>2488</v>
      </c>
      <c r="H1768" s="282"/>
      <c r="I1768" s="283"/>
      <c r="J1768" s="126" t="s">
        <v>2489</v>
      </c>
    </row>
    <row r="1769" spans="1:10">
      <c r="A1769" s="123" t="s">
        <v>1723</v>
      </c>
      <c r="B1769" s="97" t="s">
        <v>1957</v>
      </c>
      <c r="C1769" s="96" t="s">
        <v>44</v>
      </c>
      <c r="D1769" s="96" t="s">
        <v>1958</v>
      </c>
      <c r="E1769" s="99">
        <v>0.12</v>
      </c>
      <c r="F1769" s="98" t="s">
        <v>1950</v>
      </c>
      <c r="G1769" s="282" t="s">
        <v>1959</v>
      </c>
      <c r="H1769" s="282"/>
      <c r="I1769" s="283"/>
      <c r="J1769" s="126" t="s">
        <v>2490</v>
      </c>
    </row>
    <row r="1770" spans="1:10">
      <c r="A1770" s="123" t="s">
        <v>1723</v>
      </c>
      <c r="B1770" s="97" t="s">
        <v>1948</v>
      </c>
      <c r="C1770" s="96" t="s">
        <v>44</v>
      </c>
      <c r="D1770" s="96" t="s">
        <v>1949</v>
      </c>
      <c r="E1770" s="99">
        <v>0.12</v>
      </c>
      <c r="F1770" s="98" t="s">
        <v>1950</v>
      </c>
      <c r="G1770" s="282" t="s">
        <v>1951</v>
      </c>
      <c r="H1770" s="282"/>
      <c r="I1770" s="283"/>
      <c r="J1770" s="126" t="s">
        <v>2491</v>
      </c>
    </row>
    <row r="1771" spans="1:10">
      <c r="A1771" s="221"/>
      <c r="B1771" s="222"/>
      <c r="C1771" s="222"/>
      <c r="D1771" s="222"/>
      <c r="E1771" s="222"/>
      <c r="F1771" s="222" t="s">
        <v>1774</v>
      </c>
      <c r="G1771" s="222"/>
      <c r="H1771" s="222"/>
      <c r="I1771" s="222"/>
      <c r="J1771" s="125">
        <v>6.4973000000000001</v>
      </c>
    </row>
    <row r="1772" spans="1:10">
      <c r="A1772" s="115"/>
      <c r="B1772" s="116"/>
      <c r="C1772" s="116"/>
      <c r="D1772" s="116"/>
      <c r="E1772" s="116" t="s">
        <v>1728</v>
      </c>
      <c r="F1772" s="117">
        <v>0</v>
      </c>
      <c r="G1772" s="116" t="s">
        <v>1729</v>
      </c>
      <c r="H1772" s="117">
        <v>3.36</v>
      </c>
      <c r="I1772" s="116" t="s">
        <v>1730</v>
      </c>
      <c r="J1772" s="118">
        <v>3.3569383350000002</v>
      </c>
    </row>
    <row r="1773" spans="1:10" ht="15" thickBot="1">
      <c r="A1773" s="115"/>
      <c r="B1773" s="116"/>
      <c r="C1773" s="116"/>
      <c r="D1773" s="116"/>
      <c r="E1773" s="116" t="s">
        <v>1731</v>
      </c>
      <c r="F1773" s="117">
        <v>1.7</v>
      </c>
      <c r="G1773" s="116"/>
      <c r="H1773" s="276" t="s">
        <v>1732</v>
      </c>
      <c r="I1773" s="276"/>
      <c r="J1773" s="118">
        <v>8.1999999999999993</v>
      </c>
    </row>
    <row r="1774" spans="1:10" ht="15" thickTop="1">
      <c r="A1774" s="119"/>
      <c r="B1774" s="95"/>
      <c r="C1774" s="95"/>
      <c r="D1774" s="95"/>
      <c r="E1774" s="95"/>
      <c r="F1774" s="95"/>
      <c r="G1774" s="95"/>
      <c r="H1774" s="95"/>
      <c r="I1774" s="95"/>
      <c r="J1774" s="120"/>
    </row>
    <row r="1775" spans="1:10" ht="15">
      <c r="A1775" s="121" t="s">
        <v>360</v>
      </c>
      <c r="B1775" s="83" t="s">
        <v>1</v>
      </c>
      <c r="C1775" s="82" t="s">
        <v>2</v>
      </c>
      <c r="D1775" s="82" t="s">
        <v>3</v>
      </c>
      <c r="E1775" s="281" t="s">
        <v>1722</v>
      </c>
      <c r="F1775" s="281"/>
      <c r="G1775" s="84" t="s">
        <v>4</v>
      </c>
      <c r="H1775" s="83" t="s">
        <v>5</v>
      </c>
      <c r="I1775" s="83" t="s">
        <v>6</v>
      </c>
      <c r="J1775" s="122" t="s">
        <v>8</v>
      </c>
    </row>
    <row r="1776" spans="1:10" ht="38.25">
      <c r="A1776" s="111" t="s">
        <v>1723</v>
      </c>
      <c r="B1776" s="86" t="s">
        <v>361</v>
      </c>
      <c r="C1776" s="85" t="s">
        <v>44</v>
      </c>
      <c r="D1776" s="85" t="s">
        <v>362</v>
      </c>
      <c r="E1776" s="284" t="s">
        <v>1761</v>
      </c>
      <c r="F1776" s="284"/>
      <c r="G1776" s="87" t="s">
        <v>71</v>
      </c>
      <c r="H1776" s="88">
        <v>1</v>
      </c>
      <c r="I1776" s="89">
        <v>23.35</v>
      </c>
      <c r="J1776" s="112">
        <v>23.35</v>
      </c>
    </row>
    <row r="1777" spans="1:10">
      <c r="A1777" s="221"/>
      <c r="B1777" s="222"/>
      <c r="C1777" s="222"/>
      <c r="D1777" s="222"/>
      <c r="E1777" s="222"/>
      <c r="F1777" s="222" t="s">
        <v>1762</v>
      </c>
      <c r="G1777" s="222"/>
      <c r="H1777" s="222"/>
      <c r="I1777" s="222"/>
      <c r="J1777" s="125">
        <v>0</v>
      </c>
    </row>
    <row r="1778" spans="1:10">
      <c r="A1778" s="221"/>
      <c r="B1778" s="222"/>
      <c r="C1778" s="222"/>
      <c r="D1778" s="222"/>
      <c r="E1778" s="222"/>
      <c r="F1778" s="222" t="s">
        <v>1763</v>
      </c>
      <c r="G1778" s="222"/>
      <c r="H1778" s="222"/>
      <c r="I1778" s="222"/>
      <c r="J1778" s="125">
        <v>1</v>
      </c>
    </row>
    <row r="1779" spans="1:10">
      <c r="A1779" s="221"/>
      <c r="B1779" s="222"/>
      <c r="C1779" s="222"/>
      <c r="D1779" s="222"/>
      <c r="E1779" s="222"/>
      <c r="F1779" s="222" t="s">
        <v>1764</v>
      </c>
      <c r="G1779" s="222"/>
      <c r="H1779" s="222"/>
      <c r="I1779" s="222"/>
      <c r="J1779" s="125">
        <v>0</v>
      </c>
    </row>
    <row r="1780" spans="1:10" ht="15">
      <c r="A1780" s="279" t="s">
        <v>1765</v>
      </c>
      <c r="B1780" s="280" t="s">
        <v>1</v>
      </c>
      <c r="C1780" s="281" t="s">
        <v>2</v>
      </c>
      <c r="D1780" s="281" t="s">
        <v>1727</v>
      </c>
      <c r="E1780" s="280" t="s">
        <v>1766</v>
      </c>
      <c r="F1780" s="83" t="s">
        <v>1767</v>
      </c>
      <c r="G1780" s="83" t="s">
        <v>1768</v>
      </c>
      <c r="H1780" s="83"/>
      <c r="I1780" s="83"/>
      <c r="J1780" s="122" t="s">
        <v>1769</v>
      </c>
    </row>
    <row r="1781" spans="1:10">
      <c r="A1781" s="123" t="s">
        <v>1723</v>
      </c>
      <c r="B1781" s="97" t="s">
        <v>1957</v>
      </c>
      <c r="C1781" s="96" t="s">
        <v>44</v>
      </c>
      <c r="D1781" s="96" t="s">
        <v>1958</v>
      </c>
      <c r="E1781" s="99">
        <v>0.48888890000000002</v>
      </c>
      <c r="F1781" s="98" t="s">
        <v>1950</v>
      </c>
      <c r="G1781" s="282" t="s">
        <v>1959</v>
      </c>
      <c r="H1781" s="282"/>
      <c r="I1781" s="283"/>
      <c r="J1781" s="126" t="s">
        <v>2518</v>
      </c>
    </row>
    <row r="1782" spans="1:10">
      <c r="A1782" s="123" t="s">
        <v>1723</v>
      </c>
      <c r="B1782" s="97" t="s">
        <v>1948</v>
      </c>
      <c r="C1782" s="96" t="s">
        <v>44</v>
      </c>
      <c r="D1782" s="96" t="s">
        <v>1949</v>
      </c>
      <c r="E1782" s="99">
        <v>0.48888890000000002</v>
      </c>
      <c r="F1782" s="98" t="s">
        <v>1950</v>
      </c>
      <c r="G1782" s="282" t="s">
        <v>1951</v>
      </c>
      <c r="H1782" s="282"/>
      <c r="I1782" s="283"/>
      <c r="J1782" s="126" t="s">
        <v>2519</v>
      </c>
    </row>
    <row r="1783" spans="1:10" ht="25.5">
      <c r="A1783" s="123" t="s">
        <v>1723</v>
      </c>
      <c r="B1783" s="97" t="s">
        <v>2520</v>
      </c>
      <c r="C1783" s="96" t="s">
        <v>44</v>
      </c>
      <c r="D1783" s="96" t="s">
        <v>2521</v>
      </c>
      <c r="E1783" s="99">
        <v>2.1999999999999999E-2</v>
      </c>
      <c r="F1783" s="98" t="s">
        <v>93</v>
      </c>
      <c r="G1783" s="282" t="s">
        <v>2522</v>
      </c>
      <c r="H1783" s="282"/>
      <c r="I1783" s="283"/>
      <c r="J1783" s="126" t="s">
        <v>2523</v>
      </c>
    </row>
    <row r="1784" spans="1:10">
      <c r="A1784" s="221"/>
      <c r="B1784" s="222"/>
      <c r="C1784" s="222"/>
      <c r="D1784" s="222"/>
      <c r="E1784" s="222"/>
      <c r="F1784" s="222" t="s">
        <v>1774</v>
      </c>
      <c r="G1784" s="222"/>
      <c r="H1784" s="222"/>
      <c r="I1784" s="222"/>
      <c r="J1784" s="125">
        <v>23.345099999999999</v>
      </c>
    </row>
    <row r="1785" spans="1:10">
      <c r="A1785" s="115"/>
      <c r="B1785" s="116"/>
      <c r="C1785" s="116"/>
      <c r="D1785" s="116"/>
      <c r="E1785" s="116" t="s">
        <v>1728</v>
      </c>
      <c r="F1785" s="117">
        <v>0</v>
      </c>
      <c r="G1785" s="116" t="s">
        <v>1729</v>
      </c>
      <c r="H1785" s="117">
        <v>13.65</v>
      </c>
      <c r="I1785" s="116" t="s">
        <v>1730</v>
      </c>
      <c r="J1785" s="118">
        <v>13.64911983893</v>
      </c>
    </row>
    <row r="1786" spans="1:10" ht="15" thickBot="1">
      <c r="A1786" s="115"/>
      <c r="B1786" s="116"/>
      <c r="C1786" s="116"/>
      <c r="D1786" s="116"/>
      <c r="E1786" s="116" t="s">
        <v>1731</v>
      </c>
      <c r="F1786" s="117">
        <v>6.12</v>
      </c>
      <c r="G1786" s="116"/>
      <c r="H1786" s="276" t="s">
        <v>1732</v>
      </c>
      <c r="I1786" s="276"/>
      <c r="J1786" s="118">
        <v>29.47</v>
      </c>
    </row>
    <row r="1787" spans="1:10" ht="15" thickTop="1">
      <c r="A1787" s="119"/>
      <c r="B1787" s="95"/>
      <c r="C1787" s="95"/>
      <c r="D1787" s="95"/>
      <c r="E1787" s="95"/>
      <c r="F1787" s="95"/>
      <c r="G1787" s="95"/>
      <c r="H1787" s="95"/>
      <c r="I1787" s="95"/>
      <c r="J1787" s="120"/>
    </row>
    <row r="1788" spans="1:10" ht="15">
      <c r="A1788" s="121" t="s">
        <v>363</v>
      </c>
      <c r="B1788" s="83" t="s">
        <v>1</v>
      </c>
      <c r="C1788" s="82" t="s">
        <v>2</v>
      </c>
      <c r="D1788" s="82" t="s">
        <v>3</v>
      </c>
      <c r="E1788" s="281" t="s">
        <v>1722</v>
      </c>
      <c r="F1788" s="281"/>
      <c r="G1788" s="84" t="s">
        <v>4</v>
      </c>
      <c r="H1788" s="83" t="s">
        <v>5</v>
      </c>
      <c r="I1788" s="83" t="s">
        <v>6</v>
      </c>
      <c r="J1788" s="122" t="s">
        <v>8</v>
      </c>
    </row>
    <row r="1789" spans="1:10" ht="51">
      <c r="A1789" s="111" t="s">
        <v>1723</v>
      </c>
      <c r="B1789" s="86" t="s">
        <v>364</v>
      </c>
      <c r="C1789" s="85" t="s">
        <v>44</v>
      </c>
      <c r="D1789" s="85" t="s">
        <v>365</v>
      </c>
      <c r="E1789" s="284" t="s">
        <v>1761</v>
      </c>
      <c r="F1789" s="284"/>
      <c r="G1789" s="87" t="s">
        <v>71</v>
      </c>
      <c r="H1789" s="88">
        <v>1</v>
      </c>
      <c r="I1789" s="89">
        <v>52.46</v>
      </c>
      <c r="J1789" s="112">
        <v>52.46</v>
      </c>
    </row>
    <row r="1790" spans="1:10">
      <c r="A1790" s="221"/>
      <c r="B1790" s="222"/>
      <c r="C1790" s="222"/>
      <c r="D1790" s="222"/>
      <c r="E1790" s="222"/>
      <c r="F1790" s="222" t="s">
        <v>1762</v>
      </c>
      <c r="G1790" s="222"/>
      <c r="H1790" s="222"/>
      <c r="I1790" s="222"/>
      <c r="J1790" s="125">
        <v>0</v>
      </c>
    </row>
    <row r="1791" spans="1:10">
      <c r="A1791" s="221"/>
      <c r="B1791" s="222"/>
      <c r="C1791" s="222"/>
      <c r="D1791" s="222"/>
      <c r="E1791" s="222"/>
      <c r="F1791" s="222" t="s">
        <v>1763</v>
      </c>
      <c r="G1791" s="222"/>
      <c r="H1791" s="222"/>
      <c r="I1791" s="222"/>
      <c r="J1791" s="125">
        <v>1</v>
      </c>
    </row>
    <row r="1792" spans="1:10">
      <c r="A1792" s="221"/>
      <c r="B1792" s="222"/>
      <c r="C1792" s="222"/>
      <c r="D1792" s="222"/>
      <c r="E1792" s="222"/>
      <c r="F1792" s="222" t="s">
        <v>1764</v>
      </c>
      <c r="G1792" s="222"/>
      <c r="H1792" s="222"/>
      <c r="I1792" s="222"/>
      <c r="J1792" s="125">
        <v>0</v>
      </c>
    </row>
    <row r="1793" spans="1:10" ht="15">
      <c r="A1793" s="279" t="s">
        <v>1784</v>
      </c>
      <c r="B1793" s="280" t="s">
        <v>1</v>
      </c>
      <c r="C1793" s="281" t="s">
        <v>2</v>
      </c>
      <c r="D1793" s="281" t="s">
        <v>1785</v>
      </c>
      <c r="E1793" s="280" t="s">
        <v>1766</v>
      </c>
      <c r="F1793" s="83" t="s">
        <v>1767</v>
      </c>
      <c r="G1793" s="83" t="s">
        <v>1768</v>
      </c>
      <c r="H1793" s="83"/>
      <c r="I1793" s="83"/>
      <c r="J1793" s="122" t="s">
        <v>1769</v>
      </c>
    </row>
    <row r="1794" spans="1:10" ht="38.25">
      <c r="A1794" s="113" t="s">
        <v>1725</v>
      </c>
      <c r="B1794" s="91" t="s">
        <v>2524</v>
      </c>
      <c r="C1794" s="90" t="s">
        <v>44</v>
      </c>
      <c r="D1794" s="90" t="s">
        <v>2525</v>
      </c>
      <c r="E1794" s="93">
        <v>1.05</v>
      </c>
      <c r="F1794" s="92" t="s">
        <v>71</v>
      </c>
      <c r="G1794" s="277" t="s">
        <v>2526</v>
      </c>
      <c r="H1794" s="277"/>
      <c r="I1794" s="278"/>
      <c r="J1794" s="127" t="s">
        <v>2527</v>
      </c>
    </row>
    <row r="1795" spans="1:10">
      <c r="A1795" s="113" t="s">
        <v>1725</v>
      </c>
      <c r="B1795" s="91" t="s">
        <v>2528</v>
      </c>
      <c r="C1795" s="90" t="s">
        <v>44</v>
      </c>
      <c r="D1795" s="90" t="s">
        <v>2529</v>
      </c>
      <c r="E1795" s="93">
        <v>4.7249999999999996</v>
      </c>
      <c r="F1795" s="92" t="s">
        <v>121</v>
      </c>
      <c r="G1795" s="277" t="s">
        <v>2530</v>
      </c>
      <c r="H1795" s="277"/>
      <c r="I1795" s="278"/>
      <c r="J1795" s="127" t="s">
        <v>2531</v>
      </c>
    </row>
    <row r="1796" spans="1:10">
      <c r="A1796" s="221"/>
      <c r="B1796" s="222"/>
      <c r="C1796" s="222"/>
      <c r="D1796" s="222"/>
      <c r="E1796" s="222"/>
      <c r="F1796" s="222" t="s">
        <v>1938</v>
      </c>
      <c r="G1796" s="222"/>
      <c r="H1796" s="222"/>
      <c r="I1796" s="222"/>
      <c r="J1796" s="125">
        <v>29.247800000000002</v>
      </c>
    </row>
    <row r="1797" spans="1:10" ht="15">
      <c r="A1797" s="279" t="s">
        <v>1765</v>
      </c>
      <c r="B1797" s="280" t="s">
        <v>1</v>
      </c>
      <c r="C1797" s="281" t="s">
        <v>2</v>
      </c>
      <c r="D1797" s="281" t="s">
        <v>1727</v>
      </c>
      <c r="E1797" s="280" t="s">
        <v>1766</v>
      </c>
      <c r="F1797" s="83" t="s">
        <v>1767</v>
      </c>
      <c r="G1797" s="83" t="s">
        <v>1768</v>
      </c>
      <c r="H1797" s="83"/>
      <c r="I1797" s="83"/>
      <c r="J1797" s="122" t="s">
        <v>1769</v>
      </c>
    </row>
    <row r="1798" spans="1:10">
      <c r="A1798" s="123" t="s">
        <v>1723</v>
      </c>
      <c r="B1798" s="97" t="s">
        <v>2532</v>
      </c>
      <c r="C1798" s="96" t="s">
        <v>44</v>
      </c>
      <c r="D1798" s="96" t="s">
        <v>2533</v>
      </c>
      <c r="E1798" s="99">
        <v>0.6984127</v>
      </c>
      <c r="F1798" s="98" t="s">
        <v>1950</v>
      </c>
      <c r="G1798" s="282" t="s">
        <v>2534</v>
      </c>
      <c r="H1798" s="282"/>
      <c r="I1798" s="283"/>
      <c r="J1798" s="126" t="s">
        <v>2535</v>
      </c>
    </row>
    <row r="1799" spans="1:10">
      <c r="A1799" s="123" t="s">
        <v>1723</v>
      </c>
      <c r="B1799" s="97" t="s">
        <v>1957</v>
      </c>
      <c r="C1799" s="96" t="s">
        <v>44</v>
      </c>
      <c r="D1799" s="96" t="s">
        <v>1958</v>
      </c>
      <c r="E1799" s="99">
        <v>0.34920630000000003</v>
      </c>
      <c r="F1799" s="98" t="s">
        <v>1950</v>
      </c>
      <c r="G1799" s="282" t="s">
        <v>1959</v>
      </c>
      <c r="H1799" s="282"/>
      <c r="I1799" s="283"/>
      <c r="J1799" s="126" t="s">
        <v>2536</v>
      </c>
    </row>
    <row r="1800" spans="1:10" ht="38.25">
      <c r="A1800" s="123" t="s">
        <v>1723</v>
      </c>
      <c r="B1800" s="97" t="s">
        <v>2537</v>
      </c>
      <c r="C1800" s="96" t="s">
        <v>44</v>
      </c>
      <c r="D1800" s="96" t="s">
        <v>2538</v>
      </c>
      <c r="E1800" s="99">
        <v>1</v>
      </c>
      <c r="F1800" s="98" t="s">
        <v>71</v>
      </c>
      <c r="G1800" s="282" t="s">
        <v>2539</v>
      </c>
      <c r="H1800" s="282"/>
      <c r="I1800" s="283"/>
      <c r="J1800" s="126" t="s">
        <v>2539</v>
      </c>
    </row>
    <row r="1801" spans="1:10">
      <c r="A1801" s="221"/>
      <c r="B1801" s="222"/>
      <c r="C1801" s="222"/>
      <c r="D1801" s="222"/>
      <c r="E1801" s="222"/>
      <c r="F1801" s="222" t="s">
        <v>1774</v>
      </c>
      <c r="G1801" s="222"/>
      <c r="H1801" s="222"/>
      <c r="I1801" s="222"/>
      <c r="J1801" s="125">
        <v>23.216999999999999</v>
      </c>
    </row>
    <row r="1802" spans="1:10">
      <c r="A1802" s="115"/>
      <c r="B1802" s="116"/>
      <c r="C1802" s="116"/>
      <c r="D1802" s="116"/>
      <c r="E1802" s="116" t="s">
        <v>1728</v>
      </c>
      <c r="F1802" s="117">
        <v>0</v>
      </c>
      <c r="G1802" s="116" t="s">
        <v>1729</v>
      </c>
      <c r="H1802" s="117">
        <v>17.149999999999999</v>
      </c>
      <c r="I1802" s="116" t="s">
        <v>1730</v>
      </c>
      <c r="J1802" s="118">
        <v>17.147839727939999</v>
      </c>
    </row>
    <row r="1803" spans="1:10" ht="15" thickBot="1">
      <c r="A1803" s="115"/>
      <c r="B1803" s="116"/>
      <c r="C1803" s="116"/>
      <c r="D1803" s="116"/>
      <c r="E1803" s="116" t="s">
        <v>1731</v>
      </c>
      <c r="F1803" s="117">
        <v>13.76</v>
      </c>
      <c r="G1803" s="116"/>
      <c r="H1803" s="276" t="s">
        <v>1732</v>
      </c>
      <c r="I1803" s="276"/>
      <c r="J1803" s="118">
        <v>66.22</v>
      </c>
    </row>
    <row r="1804" spans="1:10" ht="15" thickTop="1">
      <c r="A1804" s="119"/>
      <c r="B1804" s="95"/>
      <c r="C1804" s="95"/>
      <c r="D1804" s="95"/>
      <c r="E1804" s="95"/>
      <c r="F1804" s="95"/>
      <c r="G1804" s="95"/>
      <c r="H1804" s="95"/>
      <c r="I1804" s="95"/>
      <c r="J1804" s="120"/>
    </row>
    <row r="1805" spans="1:10" ht="15">
      <c r="A1805" s="121" t="s">
        <v>370</v>
      </c>
      <c r="B1805" s="83" t="s">
        <v>1</v>
      </c>
      <c r="C1805" s="82" t="s">
        <v>2</v>
      </c>
      <c r="D1805" s="82" t="s">
        <v>3</v>
      </c>
      <c r="E1805" s="281" t="s">
        <v>1722</v>
      </c>
      <c r="F1805" s="281"/>
      <c r="G1805" s="84" t="s">
        <v>4</v>
      </c>
      <c r="H1805" s="83" t="s">
        <v>5</v>
      </c>
      <c r="I1805" s="83" t="s">
        <v>6</v>
      </c>
      <c r="J1805" s="122" t="s">
        <v>8</v>
      </c>
    </row>
    <row r="1806" spans="1:10" ht="51">
      <c r="A1806" s="111" t="s">
        <v>1723</v>
      </c>
      <c r="B1806" s="86" t="s">
        <v>371</v>
      </c>
      <c r="C1806" s="85" t="s">
        <v>44</v>
      </c>
      <c r="D1806" s="85" t="s">
        <v>372</v>
      </c>
      <c r="E1806" s="284" t="s">
        <v>1761</v>
      </c>
      <c r="F1806" s="284"/>
      <c r="G1806" s="87" t="s">
        <v>71</v>
      </c>
      <c r="H1806" s="88">
        <v>1</v>
      </c>
      <c r="I1806" s="89">
        <v>44.3</v>
      </c>
      <c r="J1806" s="112">
        <v>44.3</v>
      </c>
    </row>
    <row r="1807" spans="1:10" ht="15">
      <c r="A1807" s="279" t="s">
        <v>1775</v>
      </c>
      <c r="B1807" s="280" t="s">
        <v>1</v>
      </c>
      <c r="C1807" s="281" t="s">
        <v>2</v>
      </c>
      <c r="D1807" s="281" t="s">
        <v>1776</v>
      </c>
      <c r="E1807" s="280" t="s">
        <v>1766</v>
      </c>
      <c r="F1807" s="285" t="s">
        <v>1777</v>
      </c>
      <c r="G1807" s="280"/>
      <c r="H1807" s="285" t="s">
        <v>1769</v>
      </c>
      <c r="I1807" s="280"/>
      <c r="J1807" s="286" t="s">
        <v>1778</v>
      </c>
    </row>
    <row r="1808" spans="1:10" ht="15">
      <c r="A1808" s="287"/>
      <c r="B1808" s="280"/>
      <c r="C1808" s="280"/>
      <c r="D1808" s="280"/>
      <c r="E1808" s="280"/>
      <c r="F1808" s="83" t="s">
        <v>1779</v>
      </c>
      <c r="G1808" s="83" t="s">
        <v>1780</v>
      </c>
      <c r="H1808" s="83" t="s">
        <v>1779</v>
      </c>
      <c r="I1808" s="83" t="s">
        <v>1780</v>
      </c>
      <c r="J1808" s="286"/>
    </row>
    <row r="1809" spans="1:10" ht="25.5">
      <c r="A1809" s="113" t="s">
        <v>1725</v>
      </c>
      <c r="B1809" s="91" t="s">
        <v>2540</v>
      </c>
      <c r="C1809" s="90" t="s">
        <v>44</v>
      </c>
      <c r="D1809" s="90" t="s">
        <v>2541</v>
      </c>
      <c r="E1809" s="93">
        <v>1</v>
      </c>
      <c r="F1809" s="94">
        <v>1</v>
      </c>
      <c r="G1809" s="94">
        <v>0</v>
      </c>
      <c r="H1809" s="102">
        <v>0.94</v>
      </c>
      <c r="I1809" s="102">
        <v>0.4</v>
      </c>
      <c r="J1809" s="127">
        <v>0.94</v>
      </c>
    </row>
    <row r="1810" spans="1:10">
      <c r="A1810" s="221"/>
      <c r="B1810" s="222"/>
      <c r="C1810" s="222"/>
      <c r="D1810" s="222"/>
      <c r="E1810" s="222"/>
      <c r="F1810" s="222" t="s">
        <v>1783</v>
      </c>
      <c r="G1810" s="222"/>
      <c r="H1810" s="222"/>
      <c r="I1810" s="222"/>
      <c r="J1810" s="125">
        <v>0.94</v>
      </c>
    </row>
    <row r="1811" spans="1:10">
      <c r="A1811" s="221"/>
      <c r="B1811" s="222"/>
      <c r="C1811" s="222"/>
      <c r="D1811" s="222"/>
      <c r="E1811" s="222"/>
      <c r="F1811" s="222" t="s">
        <v>1762</v>
      </c>
      <c r="G1811" s="222"/>
      <c r="H1811" s="222"/>
      <c r="I1811" s="222"/>
      <c r="J1811" s="125">
        <v>0.94</v>
      </c>
    </row>
    <row r="1812" spans="1:10">
      <c r="A1812" s="221"/>
      <c r="B1812" s="222"/>
      <c r="C1812" s="222"/>
      <c r="D1812" s="222"/>
      <c r="E1812" s="222"/>
      <c r="F1812" s="222" t="s">
        <v>1763</v>
      </c>
      <c r="G1812" s="222"/>
      <c r="H1812" s="222"/>
      <c r="I1812" s="222"/>
      <c r="J1812" s="125">
        <v>2.04</v>
      </c>
    </row>
    <row r="1813" spans="1:10">
      <c r="A1813" s="221"/>
      <c r="B1813" s="222"/>
      <c r="C1813" s="222"/>
      <c r="D1813" s="222"/>
      <c r="E1813" s="222"/>
      <c r="F1813" s="222" t="s">
        <v>1764</v>
      </c>
      <c r="G1813" s="222"/>
      <c r="H1813" s="222"/>
      <c r="I1813" s="222"/>
      <c r="J1813" s="125">
        <v>0.46079999999999999</v>
      </c>
    </row>
    <row r="1814" spans="1:10" ht="15">
      <c r="A1814" s="279" t="s">
        <v>1784</v>
      </c>
      <c r="B1814" s="280" t="s">
        <v>1</v>
      </c>
      <c r="C1814" s="281" t="s">
        <v>2</v>
      </c>
      <c r="D1814" s="281" t="s">
        <v>1785</v>
      </c>
      <c r="E1814" s="280" t="s">
        <v>1766</v>
      </c>
      <c r="F1814" s="83" t="s">
        <v>1767</v>
      </c>
      <c r="G1814" s="83" t="s">
        <v>1768</v>
      </c>
      <c r="H1814" s="83"/>
      <c r="I1814" s="83"/>
      <c r="J1814" s="122" t="s">
        <v>1769</v>
      </c>
    </row>
    <row r="1815" spans="1:10" ht="25.5">
      <c r="A1815" s="113" t="s">
        <v>1725</v>
      </c>
      <c r="B1815" s="91" t="s">
        <v>2542</v>
      </c>
      <c r="C1815" s="90" t="s">
        <v>44</v>
      </c>
      <c r="D1815" s="90" t="s">
        <v>2543</v>
      </c>
      <c r="E1815" s="93">
        <v>1.5</v>
      </c>
      <c r="F1815" s="92" t="s">
        <v>46</v>
      </c>
      <c r="G1815" s="277" t="s">
        <v>2544</v>
      </c>
      <c r="H1815" s="277"/>
      <c r="I1815" s="278"/>
      <c r="J1815" s="127" t="s">
        <v>2545</v>
      </c>
    </row>
    <row r="1816" spans="1:10">
      <c r="A1816" s="113" t="s">
        <v>1725</v>
      </c>
      <c r="B1816" s="91" t="s">
        <v>2546</v>
      </c>
      <c r="C1816" s="90" t="s">
        <v>44</v>
      </c>
      <c r="D1816" s="90" t="s">
        <v>2547</v>
      </c>
      <c r="E1816" s="93">
        <v>0.35</v>
      </c>
      <c r="F1816" s="92" t="s">
        <v>121</v>
      </c>
      <c r="G1816" s="277" t="s">
        <v>2054</v>
      </c>
      <c r="H1816" s="277"/>
      <c r="I1816" s="278"/>
      <c r="J1816" s="127" t="s">
        <v>2548</v>
      </c>
    </row>
    <row r="1817" spans="1:10">
      <c r="A1817" s="113" t="s">
        <v>1725</v>
      </c>
      <c r="B1817" s="91" t="s">
        <v>2549</v>
      </c>
      <c r="C1817" s="90" t="s">
        <v>44</v>
      </c>
      <c r="D1817" s="90" t="s">
        <v>2550</v>
      </c>
      <c r="E1817" s="93">
        <v>1.5</v>
      </c>
      <c r="F1817" s="92" t="s">
        <v>46</v>
      </c>
      <c r="G1817" s="277" t="s">
        <v>2551</v>
      </c>
      <c r="H1817" s="277"/>
      <c r="I1817" s="278"/>
      <c r="J1817" s="127" t="s">
        <v>2552</v>
      </c>
    </row>
    <row r="1818" spans="1:10" ht="38.25">
      <c r="A1818" s="113" t="s">
        <v>1725</v>
      </c>
      <c r="B1818" s="91" t="s">
        <v>2553</v>
      </c>
      <c r="C1818" s="90" t="s">
        <v>44</v>
      </c>
      <c r="D1818" s="90" t="s">
        <v>2554</v>
      </c>
      <c r="E1818" s="93">
        <v>1.5</v>
      </c>
      <c r="F1818" s="92" t="s">
        <v>46</v>
      </c>
      <c r="G1818" s="277" t="s">
        <v>2555</v>
      </c>
      <c r="H1818" s="277"/>
      <c r="I1818" s="278"/>
      <c r="J1818" s="127" t="s">
        <v>2556</v>
      </c>
    </row>
    <row r="1819" spans="1:10" ht="25.5">
      <c r="A1819" s="113" t="s">
        <v>1725</v>
      </c>
      <c r="B1819" s="91" t="s">
        <v>2557</v>
      </c>
      <c r="C1819" s="90" t="s">
        <v>44</v>
      </c>
      <c r="D1819" s="90" t="s">
        <v>2558</v>
      </c>
      <c r="E1819" s="93">
        <v>1.5</v>
      </c>
      <c r="F1819" s="92" t="s">
        <v>78</v>
      </c>
      <c r="G1819" s="277" t="s">
        <v>2559</v>
      </c>
      <c r="H1819" s="277"/>
      <c r="I1819" s="278"/>
      <c r="J1819" s="127" t="s">
        <v>2560</v>
      </c>
    </row>
    <row r="1820" spans="1:10" ht="25.5">
      <c r="A1820" s="113" t="s">
        <v>1725</v>
      </c>
      <c r="B1820" s="91" t="s">
        <v>2561</v>
      </c>
      <c r="C1820" s="90" t="s">
        <v>44</v>
      </c>
      <c r="D1820" s="90" t="s">
        <v>2562</v>
      </c>
      <c r="E1820" s="93">
        <v>0.1346154</v>
      </c>
      <c r="F1820" s="92" t="s">
        <v>46</v>
      </c>
      <c r="G1820" s="277" t="s">
        <v>2563</v>
      </c>
      <c r="H1820" s="277"/>
      <c r="I1820" s="278"/>
      <c r="J1820" s="127" t="s">
        <v>2564</v>
      </c>
    </row>
    <row r="1821" spans="1:10" ht="51">
      <c r="A1821" s="113" t="s">
        <v>1725</v>
      </c>
      <c r="B1821" s="91" t="s">
        <v>2565</v>
      </c>
      <c r="C1821" s="90" t="s">
        <v>44</v>
      </c>
      <c r="D1821" s="90" t="s">
        <v>2566</v>
      </c>
      <c r="E1821" s="93">
        <v>12</v>
      </c>
      <c r="F1821" s="92" t="s">
        <v>46</v>
      </c>
      <c r="G1821" s="277" t="s">
        <v>2469</v>
      </c>
      <c r="H1821" s="277"/>
      <c r="I1821" s="278"/>
      <c r="J1821" s="127" t="s">
        <v>2567</v>
      </c>
    </row>
    <row r="1822" spans="1:10" ht="38.25">
      <c r="A1822" s="113" t="s">
        <v>1725</v>
      </c>
      <c r="B1822" s="91" t="s">
        <v>2568</v>
      </c>
      <c r="C1822" s="90" t="s">
        <v>44</v>
      </c>
      <c r="D1822" s="90" t="s">
        <v>2569</v>
      </c>
      <c r="E1822" s="93">
        <v>1.05</v>
      </c>
      <c r="F1822" s="92" t="s">
        <v>71</v>
      </c>
      <c r="G1822" s="277" t="s">
        <v>2570</v>
      </c>
      <c r="H1822" s="277"/>
      <c r="I1822" s="278"/>
      <c r="J1822" s="127" t="s">
        <v>2571</v>
      </c>
    </row>
    <row r="1823" spans="1:10" ht="38.25">
      <c r="A1823" s="113" t="s">
        <v>1725</v>
      </c>
      <c r="B1823" s="91" t="s">
        <v>2572</v>
      </c>
      <c r="C1823" s="90" t="s">
        <v>44</v>
      </c>
      <c r="D1823" s="90" t="s">
        <v>2573</v>
      </c>
      <c r="E1823" s="93">
        <v>1.5</v>
      </c>
      <c r="F1823" s="92" t="s">
        <v>46</v>
      </c>
      <c r="G1823" s="277" t="s">
        <v>2574</v>
      </c>
      <c r="H1823" s="277"/>
      <c r="I1823" s="278"/>
      <c r="J1823" s="127" t="s">
        <v>2575</v>
      </c>
    </row>
    <row r="1824" spans="1:10">
      <c r="A1824" s="221"/>
      <c r="B1824" s="222"/>
      <c r="C1824" s="222"/>
      <c r="D1824" s="222"/>
      <c r="E1824" s="222"/>
      <c r="F1824" s="222" t="s">
        <v>1938</v>
      </c>
      <c r="G1824" s="222"/>
      <c r="H1824" s="222"/>
      <c r="I1824" s="222"/>
      <c r="J1824" s="125">
        <v>20.291399999999999</v>
      </c>
    </row>
    <row r="1825" spans="1:10" ht="15">
      <c r="A1825" s="279" t="s">
        <v>1765</v>
      </c>
      <c r="B1825" s="280" t="s">
        <v>1</v>
      </c>
      <c r="C1825" s="281" t="s">
        <v>2</v>
      </c>
      <c r="D1825" s="281" t="s">
        <v>1727</v>
      </c>
      <c r="E1825" s="280" t="s">
        <v>1766</v>
      </c>
      <c r="F1825" s="83" t="s">
        <v>1767</v>
      </c>
      <c r="G1825" s="83" t="s">
        <v>1768</v>
      </c>
      <c r="H1825" s="83"/>
      <c r="I1825" s="83"/>
      <c r="J1825" s="122" t="s">
        <v>1769</v>
      </c>
    </row>
    <row r="1826" spans="1:10">
      <c r="A1826" s="123" t="s">
        <v>1723</v>
      </c>
      <c r="B1826" s="97" t="s">
        <v>2269</v>
      </c>
      <c r="C1826" s="96" t="s">
        <v>44</v>
      </c>
      <c r="D1826" s="96" t="s">
        <v>2270</v>
      </c>
      <c r="E1826" s="99">
        <v>0.26190479999999999</v>
      </c>
      <c r="F1826" s="98" t="s">
        <v>1950</v>
      </c>
      <c r="G1826" s="282" t="s">
        <v>2271</v>
      </c>
      <c r="H1826" s="282"/>
      <c r="I1826" s="283"/>
      <c r="J1826" s="126" t="s">
        <v>2576</v>
      </c>
    </row>
    <row r="1827" spans="1:10">
      <c r="A1827" s="123" t="s">
        <v>1723</v>
      </c>
      <c r="B1827" s="97" t="s">
        <v>2577</v>
      </c>
      <c r="C1827" s="96" t="s">
        <v>44</v>
      </c>
      <c r="D1827" s="96" t="s">
        <v>2578</v>
      </c>
      <c r="E1827" s="99">
        <v>0.52380950000000004</v>
      </c>
      <c r="F1827" s="98" t="s">
        <v>1950</v>
      </c>
      <c r="G1827" s="282" t="s">
        <v>2579</v>
      </c>
      <c r="H1827" s="282"/>
      <c r="I1827" s="283"/>
      <c r="J1827" s="126" t="s">
        <v>2580</v>
      </c>
    </row>
    <row r="1828" spans="1:10">
      <c r="A1828" s="123" t="s">
        <v>1723</v>
      </c>
      <c r="B1828" s="97" t="s">
        <v>1957</v>
      </c>
      <c r="C1828" s="96" t="s">
        <v>44</v>
      </c>
      <c r="D1828" s="96" t="s">
        <v>1958</v>
      </c>
      <c r="E1828" s="99">
        <v>0.26190479999999999</v>
      </c>
      <c r="F1828" s="98" t="s">
        <v>1950</v>
      </c>
      <c r="G1828" s="282" t="s">
        <v>1959</v>
      </c>
      <c r="H1828" s="282"/>
      <c r="I1828" s="283"/>
      <c r="J1828" s="126" t="s">
        <v>2581</v>
      </c>
    </row>
    <row r="1829" spans="1:10" ht="51">
      <c r="A1829" s="123" t="s">
        <v>1723</v>
      </c>
      <c r="B1829" s="97" t="s">
        <v>2582</v>
      </c>
      <c r="C1829" s="96" t="s">
        <v>44</v>
      </c>
      <c r="D1829" s="96" t="s">
        <v>2583</v>
      </c>
      <c r="E1829" s="99">
        <v>1.1000000000000001</v>
      </c>
      <c r="F1829" s="98" t="s">
        <v>78</v>
      </c>
      <c r="G1829" s="282" t="s">
        <v>2584</v>
      </c>
      <c r="H1829" s="282"/>
      <c r="I1829" s="283"/>
      <c r="J1829" s="126" t="s">
        <v>2585</v>
      </c>
    </row>
    <row r="1830" spans="1:10" ht="38.25">
      <c r="A1830" s="123" t="s">
        <v>1723</v>
      </c>
      <c r="B1830" s="97" t="s">
        <v>2586</v>
      </c>
      <c r="C1830" s="96" t="s">
        <v>44</v>
      </c>
      <c r="D1830" s="96" t="s">
        <v>2587</v>
      </c>
      <c r="E1830" s="99">
        <v>1.7</v>
      </c>
      <c r="F1830" s="98" t="s">
        <v>78</v>
      </c>
      <c r="G1830" s="282" t="s">
        <v>2588</v>
      </c>
      <c r="H1830" s="282"/>
      <c r="I1830" s="283"/>
      <c r="J1830" s="126" t="s">
        <v>2589</v>
      </c>
    </row>
    <row r="1831" spans="1:10">
      <c r="A1831" s="221"/>
      <c r="B1831" s="222"/>
      <c r="C1831" s="222"/>
      <c r="D1831" s="222"/>
      <c r="E1831" s="222"/>
      <c r="F1831" s="222" t="s">
        <v>1774</v>
      </c>
      <c r="G1831" s="222"/>
      <c r="H1831" s="222"/>
      <c r="I1831" s="222"/>
      <c r="J1831" s="125">
        <v>23.552</v>
      </c>
    </row>
    <row r="1832" spans="1:10">
      <c r="A1832" s="115"/>
      <c r="B1832" s="116"/>
      <c r="C1832" s="116"/>
      <c r="D1832" s="116"/>
      <c r="E1832" s="116" t="s">
        <v>1728</v>
      </c>
      <c r="F1832" s="117">
        <v>0</v>
      </c>
      <c r="G1832" s="116" t="s">
        <v>1729</v>
      </c>
      <c r="H1832" s="117">
        <v>14.15</v>
      </c>
      <c r="I1832" s="116" t="s">
        <v>1730</v>
      </c>
      <c r="J1832" s="118">
        <v>14.14940529805</v>
      </c>
    </row>
    <row r="1833" spans="1:10" ht="15" thickBot="1">
      <c r="A1833" s="115"/>
      <c r="B1833" s="116"/>
      <c r="C1833" s="116"/>
      <c r="D1833" s="116"/>
      <c r="E1833" s="116" t="s">
        <v>1731</v>
      </c>
      <c r="F1833" s="117">
        <v>11.62</v>
      </c>
      <c r="G1833" s="116"/>
      <c r="H1833" s="276" t="s">
        <v>1732</v>
      </c>
      <c r="I1833" s="276"/>
      <c r="J1833" s="118">
        <v>55.92</v>
      </c>
    </row>
    <row r="1834" spans="1:10" ht="15" thickTop="1">
      <c r="A1834" s="119"/>
      <c r="B1834" s="95"/>
      <c r="C1834" s="95"/>
      <c r="D1834" s="95"/>
      <c r="E1834" s="95"/>
      <c r="F1834" s="95"/>
      <c r="G1834" s="95"/>
      <c r="H1834" s="95"/>
      <c r="I1834" s="95"/>
      <c r="J1834" s="120"/>
    </row>
    <row r="1835" spans="1:10" ht="15">
      <c r="A1835" s="121" t="s">
        <v>373</v>
      </c>
      <c r="B1835" s="83" t="s">
        <v>1</v>
      </c>
      <c r="C1835" s="82" t="s">
        <v>2</v>
      </c>
      <c r="D1835" s="82" t="s">
        <v>3</v>
      </c>
      <c r="E1835" s="281" t="s">
        <v>1722</v>
      </c>
      <c r="F1835" s="281"/>
      <c r="G1835" s="84" t="s">
        <v>4</v>
      </c>
      <c r="H1835" s="83" t="s">
        <v>5</v>
      </c>
      <c r="I1835" s="83" t="s">
        <v>6</v>
      </c>
      <c r="J1835" s="122" t="s">
        <v>8</v>
      </c>
    </row>
    <row r="1836" spans="1:10" ht="38.25">
      <c r="A1836" s="111" t="s">
        <v>1723</v>
      </c>
      <c r="B1836" s="86" t="s">
        <v>374</v>
      </c>
      <c r="C1836" s="85" t="s">
        <v>44</v>
      </c>
      <c r="D1836" s="85" t="s">
        <v>375</v>
      </c>
      <c r="E1836" s="284" t="s">
        <v>1761</v>
      </c>
      <c r="F1836" s="284"/>
      <c r="G1836" s="87" t="s">
        <v>78</v>
      </c>
      <c r="H1836" s="88">
        <v>1</v>
      </c>
      <c r="I1836" s="89">
        <v>13.27</v>
      </c>
      <c r="J1836" s="112">
        <v>13.27</v>
      </c>
    </row>
    <row r="1837" spans="1:10">
      <c r="A1837" s="221"/>
      <c r="B1837" s="222"/>
      <c r="C1837" s="222"/>
      <c r="D1837" s="222"/>
      <c r="E1837" s="222"/>
      <c r="F1837" s="222" t="s">
        <v>1762</v>
      </c>
      <c r="G1837" s="222"/>
      <c r="H1837" s="222"/>
      <c r="I1837" s="222"/>
      <c r="J1837" s="125">
        <v>0</v>
      </c>
    </row>
    <row r="1838" spans="1:10">
      <c r="A1838" s="221"/>
      <c r="B1838" s="222"/>
      <c r="C1838" s="222"/>
      <c r="D1838" s="222"/>
      <c r="E1838" s="222"/>
      <c r="F1838" s="222" t="s">
        <v>1763</v>
      </c>
      <c r="G1838" s="222"/>
      <c r="H1838" s="222"/>
      <c r="I1838" s="222"/>
      <c r="J1838" s="125">
        <v>1</v>
      </c>
    </row>
    <row r="1839" spans="1:10">
      <c r="A1839" s="221"/>
      <c r="B1839" s="222"/>
      <c r="C1839" s="222"/>
      <c r="D1839" s="222"/>
      <c r="E1839" s="222"/>
      <c r="F1839" s="222" t="s">
        <v>1764</v>
      </c>
      <c r="G1839" s="222"/>
      <c r="H1839" s="222"/>
      <c r="I1839" s="222"/>
      <c r="J1839" s="125">
        <v>0</v>
      </c>
    </row>
    <row r="1840" spans="1:10" ht="15">
      <c r="A1840" s="279" t="s">
        <v>1784</v>
      </c>
      <c r="B1840" s="280" t="s">
        <v>1</v>
      </c>
      <c r="C1840" s="281" t="s">
        <v>2</v>
      </c>
      <c r="D1840" s="281" t="s">
        <v>1785</v>
      </c>
      <c r="E1840" s="280" t="s">
        <v>1766</v>
      </c>
      <c r="F1840" s="83" t="s">
        <v>1767</v>
      </c>
      <c r="G1840" s="83" t="s">
        <v>1768</v>
      </c>
      <c r="H1840" s="83"/>
      <c r="I1840" s="83"/>
      <c r="J1840" s="122" t="s">
        <v>1769</v>
      </c>
    </row>
    <row r="1841" spans="1:10" ht="38.25">
      <c r="A1841" s="113" t="s">
        <v>1725</v>
      </c>
      <c r="B1841" s="91" t="s">
        <v>2590</v>
      </c>
      <c r="C1841" s="90" t="s">
        <v>44</v>
      </c>
      <c r="D1841" s="90" t="s">
        <v>2591</v>
      </c>
      <c r="E1841" s="93">
        <v>1.05</v>
      </c>
      <c r="F1841" s="92" t="s">
        <v>78</v>
      </c>
      <c r="G1841" s="277" t="s">
        <v>2592</v>
      </c>
      <c r="H1841" s="277"/>
      <c r="I1841" s="278"/>
      <c r="J1841" s="127" t="s">
        <v>2593</v>
      </c>
    </row>
    <row r="1842" spans="1:10" ht="38.25">
      <c r="A1842" s="113" t="s">
        <v>1725</v>
      </c>
      <c r="B1842" s="91" t="s">
        <v>2594</v>
      </c>
      <c r="C1842" s="90" t="s">
        <v>44</v>
      </c>
      <c r="D1842" s="90" t="s">
        <v>2595</v>
      </c>
      <c r="E1842" s="93">
        <v>1.7</v>
      </c>
      <c r="F1842" s="92" t="s">
        <v>46</v>
      </c>
      <c r="G1842" s="277" t="s">
        <v>2530</v>
      </c>
      <c r="H1842" s="277"/>
      <c r="I1842" s="278"/>
      <c r="J1842" s="127" t="s">
        <v>2596</v>
      </c>
    </row>
    <row r="1843" spans="1:10">
      <c r="A1843" s="221"/>
      <c r="B1843" s="222"/>
      <c r="C1843" s="222"/>
      <c r="D1843" s="222"/>
      <c r="E1843" s="222"/>
      <c r="F1843" s="222" t="s">
        <v>1938</v>
      </c>
      <c r="G1843" s="222"/>
      <c r="H1843" s="222"/>
      <c r="I1843" s="222"/>
      <c r="J1843" s="125">
        <v>6.7839999999999998</v>
      </c>
    </row>
    <row r="1844" spans="1:10" ht="15">
      <c r="A1844" s="279" t="s">
        <v>1765</v>
      </c>
      <c r="B1844" s="280" t="s">
        <v>1</v>
      </c>
      <c r="C1844" s="281" t="s">
        <v>2</v>
      </c>
      <c r="D1844" s="281" t="s">
        <v>1727</v>
      </c>
      <c r="E1844" s="280" t="s">
        <v>1766</v>
      </c>
      <c r="F1844" s="83" t="s">
        <v>1767</v>
      </c>
      <c r="G1844" s="83" t="s">
        <v>1768</v>
      </c>
      <c r="H1844" s="83"/>
      <c r="I1844" s="83"/>
      <c r="J1844" s="122" t="s">
        <v>1769</v>
      </c>
    </row>
    <row r="1845" spans="1:10">
      <c r="A1845" s="123" t="s">
        <v>1723</v>
      </c>
      <c r="B1845" s="97" t="s">
        <v>1957</v>
      </c>
      <c r="C1845" s="96" t="s">
        <v>44</v>
      </c>
      <c r="D1845" s="96" t="s">
        <v>1958</v>
      </c>
      <c r="E1845" s="99">
        <v>0.1222222</v>
      </c>
      <c r="F1845" s="98" t="s">
        <v>1950</v>
      </c>
      <c r="G1845" s="282" t="s">
        <v>1959</v>
      </c>
      <c r="H1845" s="282"/>
      <c r="I1845" s="283"/>
      <c r="J1845" s="126" t="s">
        <v>2597</v>
      </c>
    </row>
    <row r="1846" spans="1:10">
      <c r="A1846" s="123" t="s">
        <v>1723</v>
      </c>
      <c r="B1846" s="97" t="s">
        <v>2577</v>
      </c>
      <c r="C1846" s="96" t="s">
        <v>44</v>
      </c>
      <c r="D1846" s="96" t="s">
        <v>2578</v>
      </c>
      <c r="E1846" s="99">
        <v>0.24444440000000001</v>
      </c>
      <c r="F1846" s="98" t="s">
        <v>1950</v>
      </c>
      <c r="G1846" s="282" t="s">
        <v>2579</v>
      </c>
      <c r="H1846" s="282"/>
      <c r="I1846" s="283"/>
      <c r="J1846" s="126" t="s">
        <v>2598</v>
      </c>
    </row>
    <row r="1847" spans="1:10">
      <c r="A1847" s="221"/>
      <c r="B1847" s="222"/>
      <c r="C1847" s="222"/>
      <c r="D1847" s="222"/>
      <c r="E1847" s="222"/>
      <c r="F1847" s="222" t="s">
        <v>1774</v>
      </c>
      <c r="G1847" s="222"/>
      <c r="H1847" s="222"/>
      <c r="I1847" s="222"/>
      <c r="J1847" s="125">
        <v>6.4888000000000003</v>
      </c>
    </row>
    <row r="1848" spans="1:10">
      <c r="A1848" s="115"/>
      <c r="B1848" s="116"/>
      <c r="C1848" s="116"/>
      <c r="D1848" s="116"/>
      <c r="E1848" s="116" t="s">
        <v>1728</v>
      </c>
      <c r="F1848" s="117">
        <v>0</v>
      </c>
      <c r="G1848" s="116" t="s">
        <v>1729</v>
      </c>
      <c r="H1848" s="117">
        <v>4.9400000000000004</v>
      </c>
      <c r="I1848" s="116" t="s">
        <v>1730</v>
      </c>
      <c r="J1848" s="118">
        <v>4.9373368800800002</v>
      </c>
    </row>
    <row r="1849" spans="1:10" ht="15" thickBot="1">
      <c r="A1849" s="115"/>
      <c r="B1849" s="116"/>
      <c r="C1849" s="116"/>
      <c r="D1849" s="116"/>
      <c r="E1849" s="116" t="s">
        <v>1731</v>
      </c>
      <c r="F1849" s="117">
        <v>3.48</v>
      </c>
      <c r="G1849" s="116"/>
      <c r="H1849" s="276" t="s">
        <v>1732</v>
      </c>
      <c r="I1849" s="276"/>
      <c r="J1849" s="118">
        <v>16.75</v>
      </c>
    </row>
    <row r="1850" spans="1:10" ht="15" thickTop="1">
      <c r="A1850" s="119"/>
      <c r="B1850" s="95"/>
      <c r="C1850" s="95"/>
      <c r="D1850" s="95"/>
      <c r="E1850" s="95"/>
      <c r="F1850" s="95"/>
      <c r="G1850" s="95"/>
      <c r="H1850" s="95"/>
      <c r="I1850" s="95"/>
      <c r="J1850" s="120"/>
    </row>
    <row r="1851" spans="1:10" ht="15">
      <c r="A1851" s="121" t="s">
        <v>378</v>
      </c>
      <c r="B1851" s="83" t="s">
        <v>1</v>
      </c>
      <c r="C1851" s="82" t="s">
        <v>2</v>
      </c>
      <c r="D1851" s="82" t="s">
        <v>3</v>
      </c>
      <c r="E1851" s="281" t="s">
        <v>1722</v>
      </c>
      <c r="F1851" s="281"/>
      <c r="G1851" s="84" t="s">
        <v>4</v>
      </c>
      <c r="H1851" s="83" t="s">
        <v>5</v>
      </c>
      <c r="I1851" s="83" t="s">
        <v>6</v>
      </c>
      <c r="J1851" s="122" t="s">
        <v>8</v>
      </c>
    </row>
    <row r="1852" spans="1:10" ht="25.5">
      <c r="A1852" s="111" t="s">
        <v>1723</v>
      </c>
      <c r="B1852" s="86" t="s">
        <v>379</v>
      </c>
      <c r="C1852" s="85" t="s">
        <v>44</v>
      </c>
      <c r="D1852" s="85" t="s">
        <v>380</v>
      </c>
      <c r="E1852" s="284" t="s">
        <v>1761</v>
      </c>
      <c r="F1852" s="284"/>
      <c r="G1852" s="87" t="s">
        <v>71</v>
      </c>
      <c r="H1852" s="88">
        <v>1</v>
      </c>
      <c r="I1852" s="89">
        <v>17.28</v>
      </c>
      <c r="J1852" s="112">
        <v>17.28</v>
      </c>
    </row>
    <row r="1853" spans="1:10">
      <c r="A1853" s="221"/>
      <c r="B1853" s="222"/>
      <c r="C1853" s="222"/>
      <c r="D1853" s="222"/>
      <c r="E1853" s="222"/>
      <c r="F1853" s="222" t="s">
        <v>1762</v>
      </c>
      <c r="G1853" s="222"/>
      <c r="H1853" s="222"/>
      <c r="I1853" s="222"/>
      <c r="J1853" s="125">
        <v>0</v>
      </c>
    </row>
    <row r="1854" spans="1:10">
      <c r="A1854" s="221"/>
      <c r="B1854" s="222"/>
      <c r="C1854" s="222"/>
      <c r="D1854" s="222"/>
      <c r="E1854" s="222"/>
      <c r="F1854" s="222" t="s">
        <v>1763</v>
      </c>
      <c r="G1854" s="222"/>
      <c r="H1854" s="222"/>
      <c r="I1854" s="222"/>
      <c r="J1854" s="125">
        <v>1</v>
      </c>
    </row>
    <row r="1855" spans="1:10">
      <c r="A1855" s="221"/>
      <c r="B1855" s="222"/>
      <c r="C1855" s="222"/>
      <c r="D1855" s="222"/>
      <c r="E1855" s="222"/>
      <c r="F1855" s="222" t="s">
        <v>1764</v>
      </c>
      <c r="G1855" s="222"/>
      <c r="H1855" s="222"/>
      <c r="I1855" s="222"/>
      <c r="J1855" s="125">
        <v>0</v>
      </c>
    </row>
    <row r="1856" spans="1:10" ht="15">
      <c r="A1856" s="279" t="s">
        <v>1784</v>
      </c>
      <c r="B1856" s="280" t="s">
        <v>1</v>
      </c>
      <c r="C1856" s="281" t="s">
        <v>2</v>
      </c>
      <c r="D1856" s="281" t="s">
        <v>1785</v>
      </c>
      <c r="E1856" s="280" t="s">
        <v>1766</v>
      </c>
      <c r="F1856" s="83" t="s">
        <v>1767</v>
      </c>
      <c r="G1856" s="83" t="s">
        <v>1768</v>
      </c>
      <c r="H1856" s="83"/>
      <c r="I1856" s="83"/>
      <c r="J1856" s="122" t="s">
        <v>1769</v>
      </c>
    </row>
    <row r="1857" spans="1:10" ht="25.5">
      <c r="A1857" s="113" t="s">
        <v>1725</v>
      </c>
      <c r="B1857" s="91" t="s">
        <v>2495</v>
      </c>
      <c r="C1857" s="90" t="s">
        <v>44</v>
      </c>
      <c r="D1857" s="90" t="s">
        <v>2496</v>
      </c>
      <c r="E1857" s="93">
        <v>0.06</v>
      </c>
      <c r="F1857" s="92" t="s">
        <v>46</v>
      </c>
      <c r="G1857" s="277" t="s">
        <v>2497</v>
      </c>
      <c r="H1857" s="277"/>
      <c r="I1857" s="278"/>
      <c r="J1857" s="127" t="s">
        <v>2599</v>
      </c>
    </row>
    <row r="1858" spans="1:10" ht="25.5">
      <c r="A1858" s="113" t="s">
        <v>1725</v>
      </c>
      <c r="B1858" s="91" t="s">
        <v>2512</v>
      </c>
      <c r="C1858" s="90" t="s">
        <v>44</v>
      </c>
      <c r="D1858" s="90" t="s">
        <v>2513</v>
      </c>
      <c r="E1858" s="93">
        <v>0.56675989999999998</v>
      </c>
      <c r="F1858" s="92" t="s">
        <v>121</v>
      </c>
      <c r="G1858" s="277" t="s">
        <v>2514</v>
      </c>
      <c r="H1858" s="277"/>
      <c r="I1858" s="278"/>
      <c r="J1858" s="127" t="s">
        <v>2600</v>
      </c>
    </row>
    <row r="1859" spans="1:10">
      <c r="A1859" s="221"/>
      <c r="B1859" s="222"/>
      <c r="C1859" s="222"/>
      <c r="D1859" s="222"/>
      <c r="E1859" s="222"/>
      <c r="F1859" s="222" t="s">
        <v>1938</v>
      </c>
      <c r="G1859" s="222"/>
      <c r="H1859" s="222"/>
      <c r="I1859" s="222"/>
      <c r="J1859" s="125">
        <v>3.2553000000000001</v>
      </c>
    </row>
    <row r="1860" spans="1:10" ht="15">
      <c r="A1860" s="279" t="s">
        <v>1765</v>
      </c>
      <c r="B1860" s="280" t="s">
        <v>1</v>
      </c>
      <c r="C1860" s="281" t="s">
        <v>2</v>
      </c>
      <c r="D1860" s="281" t="s">
        <v>1727</v>
      </c>
      <c r="E1860" s="280" t="s">
        <v>1766</v>
      </c>
      <c r="F1860" s="83" t="s">
        <v>1767</v>
      </c>
      <c r="G1860" s="83" t="s">
        <v>1768</v>
      </c>
      <c r="H1860" s="83"/>
      <c r="I1860" s="83"/>
      <c r="J1860" s="122" t="s">
        <v>1769</v>
      </c>
    </row>
    <row r="1861" spans="1:10">
      <c r="A1861" s="123" t="s">
        <v>1723</v>
      </c>
      <c r="B1861" s="97" t="s">
        <v>2413</v>
      </c>
      <c r="C1861" s="96" t="s">
        <v>44</v>
      </c>
      <c r="D1861" s="96" t="s">
        <v>2414</v>
      </c>
      <c r="E1861" s="99">
        <v>0.24444440000000001</v>
      </c>
      <c r="F1861" s="98" t="s">
        <v>1950</v>
      </c>
      <c r="G1861" s="282" t="s">
        <v>2415</v>
      </c>
      <c r="H1861" s="282"/>
      <c r="I1861" s="283"/>
      <c r="J1861" s="126" t="s">
        <v>2601</v>
      </c>
    </row>
    <row r="1862" spans="1:10">
      <c r="A1862" s="123" t="s">
        <v>1723</v>
      </c>
      <c r="B1862" s="97" t="s">
        <v>2417</v>
      </c>
      <c r="C1862" s="96" t="s">
        <v>44</v>
      </c>
      <c r="D1862" s="96" t="s">
        <v>2418</v>
      </c>
      <c r="E1862" s="99">
        <v>0.48888890000000002</v>
      </c>
      <c r="F1862" s="98" t="s">
        <v>1950</v>
      </c>
      <c r="G1862" s="282" t="s">
        <v>2419</v>
      </c>
      <c r="H1862" s="282"/>
      <c r="I1862" s="283"/>
      <c r="J1862" s="126" t="s">
        <v>2602</v>
      </c>
    </row>
    <row r="1863" spans="1:10">
      <c r="A1863" s="221"/>
      <c r="B1863" s="222"/>
      <c r="C1863" s="222"/>
      <c r="D1863" s="222"/>
      <c r="E1863" s="222"/>
      <c r="F1863" s="222" t="s">
        <v>1774</v>
      </c>
      <c r="G1863" s="222"/>
      <c r="H1863" s="222"/>
      <c r="I1863" s="222"/>
      <c r="J1863" s="125">
        <v>14.0214</v>
      </c>
    </row>
    <row r="1864" spans="1:10">
      <c r="A1864" s="115"/>
      <c r="B1864" s="116"/>
      <c r="C1864" s="116"/>
      <c r="D1864" s="116"/>
      <c r="E1864" s="116" t="s">
        <v>1728</v>
      </c>
      <c r="F1864" s="117">
        <v>0</v>
      </c>
      <c r="G1864" s="116" t="s">
        <v>1729</v>
      </c>
      <c r="H1864" s="117">
        <v>10.039999999999999</v>
      </c>
      <c r="I1864" s="116" t="s">
        <v>1730</v>
      </c>
      <c r="J1864" s="118">
        <v>10.038379658629999</v>
      </c>
    </row>
    <row r="1865" spans="1:10" ht="15" thickBot="1">
      <c r="A1865" s="115"/>
      <c r="B1865" s="116"/>
      <c r="C1865" s="116"/>
      <c r="D1865" s="116"/>
      <c r="E1865" s="116" t="s">
        <v>1731</v>
      </c>
      <c r="F1865" s="117">
        <v>4.53</v>
      </c>
      <c r="G1865" s="116"/>
      <c r="H1865" s="276" t="s">
        <v>1732</v>
      </c>
      <c r="I1865" s="276"/>
      <c r="J1865" s="118">
        <v>21.81</v>
      </c>
    </row>
    <row r="1866" spans="1:10" ht="15" thickTop="1">
      <c r="A1866" s="119"/>
      <c r="B1866" s="95"/>
      <c r="C1866" s="95"/>
      <c r="D1866" s="95"/>
      <c r="E1866" s="95"/>
      <c r="F1866" s="95"/>
      <c r="G1866" s="95"/>
      <c r="H1866" s="95"/>
      <c r="I1866" s="95"/>
      <c r="J1866" s="120"/>
    </row>
    <row r="1867" spans="1:10" ht="15">
      <c r="A1867" s="121" t="s">
        <v>381</v>
      </c>
      <c r="B1867" s="83" t="s">
        <v>1</v>
      </c>
      <c r="C1867" s="82" t="s">
        <v>2</v>
      </c>
      <c r="D1867" s="82" t="s">
        <v>3</v>
      </c>
      <c r="E1867" s="281" t="s">
        <v>1722</v>
      </c>
      <c r="F1867" s="281"/>
      <c r="G1867" s="84" t="s">
        <v>4</v>
      </c>
      <c r="H1867" s="83" t="s">
        <v>5</v>
      </c>
      <c r="I1867" s="83" t="s">
        <v>6</v>
      </c>
      <c r="J1867" s="122" t="s">
        <v>8</v>
      </c>
    </row>
    <row r="1868" spans="1:10" ht="25.5">
      <c r="A1868" s="111" t="s">
        <v>1723</v>
      </c>
      <c r="B1868" s="86" t="s">
        <v>382</v>
      </c>
      <c r="C1868" s="85" t="s">
        <v>44</v>
      </c>
      <c r="D1868" s="85" t="s">
        <v>383</v>
      </c>
      <c r="E1868" s="284" t="s">
        <v>1761</v>
      </c>
      <c r="F1868" s="284"/>
      <c r="G1868" s="87" t="s">
        <v>71</v>
      </c>
      <c r="H1868" s="88">
        <v>1</v>
      </c>
      <c r="I1868" s="89">
        <v>6.1</v>
      </c>
      <c r="J1868" s="112">
        <v>6.1</v>
      </c>
    </row>
    <row r="1869" spans="1:10">
      <c r="A1869" s="221"/>
      <c r="B1869" s="222"/>
      <c r="C1869" s="222"/>
      <c r="D1869" s="222"/>
      <c r="E1869" s="222"/>
      <c r="F1869" s="222" t="s">
        <v>1762</v>
      </c>
      <c r="G1869" s="222"/>
      <c r="H1869" s="222"/>
      <c r="I1869" s="222"/>
      <c r="J1869" s="125">
        <v>0</v>
      </c>
    </row>
    <row r="1870" spans="1:10">
      <c r="A1870" s="221"/>
      <c r="B1870" s="222"/>
      <c r="C1870" s="222"/>
      <c r="D1870" s="222"/>
      <c r="E1870" s="222"/>
      <c r="F1870" s="222" t="s">
        <v>1763</v>
      </c>
      <c r="G1870" s="222"/>
      <c r="H1870" s="222"/>
      <c r="I1870" s="222"/>
      <c r="J1870" s="125">
        <v>1</v>
      </c>
    </row>
    <row r="1871" spans="1:10">
      <c r="A1871" s="221"/>
      <c r="B1871" s="222"/>
      <c r="C1871" s="222"/>
      <c r="D1871" s="222"/>
      <c r="E1871" s="222"/>
      <c r="F1871" s="222" t="s">
        <v>1764</v>
      </c>
      <c r="G1871" s="222"/>
      <c r="H1871" s="222"/>
      <c r="I1871" s="222"/>
      <c r="J1871" s="125">
        <v>0</v>
      </c>
    </row>
    <row r="1872" spans="1:10" ht="15">
      <c r="A1872" s="279" t="s">
        <v>1784</v>
      </c>
      <c r="B1872" s="280" t="s">
        <v>1</v>
      </c>
      <c r="C1872" s="281" t="s">
        <v>2</v>
      </c>
      <c r="D1872" s="281" t="s">
        <v>1785</v>
      </c>
      <c r="E1872" s="280" t="s">
        <v>1766</v>
      </c>
      <c r="F1872" s="83" t="s">
        <v>1767</v>
      </c>
      <c r="G1872" s="83" t="s">
        <v>1768</v>
      </c>
      <c r="H1872" s="83"/>
      <c r="I1872" s="83"/>
      <c r="J1872" s="122" t="s">
        <v>1769</v>
      </c>
    </row>
    <row r="1873" spans="1:10" ht="25.5">
      <c r="A1873" s="113" t="s">
        <v>1725</v>
      </c>
      <c r="B1873" s="91" t="s">
        <v>2495</v>
      </c>
      <c r="C1873" s="90" t="s">
        <v>44</v>
      </c>
      <c r="D1873" s="90" t="s">
        <v>2496</v>
      </c>
      <c r="E1873" s="93">
        <v>0.04</v>
      </c>
      <c r="F1873" s="92" t="s">
        <v>46</v>
      </c>
      <c r="G1873" s="277" t="s">
        <v>2497</v>
      </c>
      <c r="H1873" s="277"/>
      <c r="I1873" s="278"/>
      <c r="J1873" s="127" t="s">
        <v>2498</v>
      </c>
    </row>
    <row r="1874" spans="1:10" ht="25.5">
      <c r="A1874" s="113" t="s">
        <v>1725</v>
      </c>
      <c r="B1874" s="91" t="s">
        <v>2499</v>
      </c>
      <c r="C1874" s="90" t="s">
        <v>44</v>
      </c>
      <c r="D1874" s="90" t="s">
        <v>2500</v>
      </c>
      <c r="E1874" s="93">
        <v>0.15</v>
      </c>
      <c r="F1874" s="92" t="s">
        <v>2248</v>
      </c>
      <c r="G1874" s="277" t="s">
        <v>2501</v>
      </c>
      <c r="H1874" s="277"/>
      <c r="I1874" s="278"/>
      <c r="J1874" s="127" t="s">
        <v>2502</v>
      </c>
    </row>
    <row r="1875" spans="1:10">
      <c r="A1875" s="221"/>
      <c r="B1875" s="222"/>
      <c r="C1875" s="222"/>
      <c r="D1875" s="222"/>
      <c r="E1875" s="222"/>
      <c r="F1875" s="222" t="s">
        <v>1938</v>
      </c>
      <c r="G1875" s="222"/>
      <c r="H1875" s="222"/>
      <c r="I1875" s="222"/>
      <c r="J1875" s="125">
        <v>1.1520999999999999</v>
      </c>
    </row>
    <row r="1876" spans="1:10" ht="15">
      <c r="A1876" s="279" t="s">
        <v>1765</v>
      </c>
      <c r="B1876" s="280" t="s">
        <v>1</v>
      </c>
      <c r="C1876" s="281" t="s">
        <v>2</v>
      </c>
      <c r="D1876" s="281" t="s">
        <v>1727</v>
      </c>
      <c r="E1876" s="280" t="s">
        <v>1766</v>
      </c>
      <c r="F1876" s="83" t="s">
        <v>1767</v>
      </c>
      <c r="G1876" s="83" t="s">
        <v>1768</v>
      </c>
      <c r="H1876" s="83"/>
      <c r="I1876" s="83"/>
      <c r="J1876" s="122" t="s">
        <v>1769</v>
      </c>
    </row>
    <row r="1877" spans="1:10">
      <c r="A1877" s="123" t="s">
        <v>1723</v>
      </c>
      <c r="B1877" s="97" t="s">
        <v>2417</v>
      </c>
      <c r="C1877" s="96" t="s">
        <v>44</v>
      </c>
      <c r="D1877" s="96" t="s">
        <v>2418</v>
      </c>
      <c r="E1877" s="99">
        <v>0.13333329999999999</v>
      </c>
      <c r="F1877" s="98" t="s">
        <v>1950</v>
      </c>
      <c r="G1877" s="282" t="s">
        <v>2419</v>
      </c>
      <c r="H1877" s="282"/>
      <c r="I1877" s="283"/>
      <c r="J1877" s="126" t="s">
        <v>2603</v>
      </c>
    </row>
    <row r="1878" spans="1:10">
      <c r="A1878" s="123" t="s">
        <v>1723</v>
      </c>
      <c r="B1878" s="97" t="s">
        <v>2413</v>
      </c>
      <c r="C1878" s="96" t="s">
        <v>44</v>
      </c>
      <c r="D1878" s="96" t="s">
        <v>2414</v>
      </c>
      <c r="E1878" s="99">
        <v>0.13333329999999999</v>
      </c>
      <c r="F1878" s="98" t="s">
        <v>1950</v>
      </c>
      <c r="G1878" s="282" t="s">
        <v>2415</v>
      </c>
      <c r="H1878" s="282"/>
      <c r="I1878" s="283"/>
      <c r="J1878" s="126" t="s">
        <v>2604</v>
      </c>
    </row>
    <row r="1879" spans="1:10">
      <c r="A1879" s="221"/>
      <c r="B1879" s="222"/>
      <c r="C1879" s="222"/>
      <c r="D1879" s="222"/>
      <c r="E1879" s="222"/>
      <c r="F1879" s="222" t="s">
        <v>1774</v>
      </c>
      <c r="G1879" s="222"/>
      <c r="H1879" s="222"/>
      <c r="I1879" s="222"/>
      <c r="J1879" s="125">
        <v>4.9454000000000002</v>
      </c>
    </row>
    <row r="1880" spans="1:10">
      <c r="A1880" s="115"/>
      <c r="B1880" s="116"/>
      <c r="C1880" s="116"/>
      <c r="D1880" s="116"/>
      <c r="E1880" s="116" t="s">
        <v>1728</v>
      </c>
      <c r="F1880" s="117">
        <v>0</v>
      </c>
      <c r="G1880" s="116" t="s">
        <v>1729</v>
      </c>
      <c r="H1880" s="117">
        <v>3.5</v>
      </c>
      <c r="I1880" s="116" t="s">
        <v>1730</v>
      </c>
      <c r="J1880" s="118">
        <v>3.4970924590600001</v>
      </c>
    </row>
    <row r="1881" spans="1:10" ht="15" thickBot="1">
      <c r="A1881" s="115"/>
      <c r="B1881" s="116"/>
      <c r="C1881" s="116"/>
      <c r="D1881" s="116"/>
      <c r="E1881" s="116" t="s">
        <v>1731</v>
      </c>
      <c r="F1881" s="117">
        <v>1.6</v>
      </c>
      <c r="G1881" s="116"/>
      <c r="H1881" s="276" t="s">
        <v>1732</v>
      </c>
      <c r="I1881" s="276"/>
      <c r="J1881" s="118">
        <v>7.7</v>
      </c>
    </row>
    <row r="1882" spans="1:10" ht="15" thickTop="1">
      <c r="A1882" s="119"/>
      <c r="B1882" s="95"/>
      <c r="C1882" s="95"/>
      <c r="D1882" s="95"/>
      <c r="E1882" s="95"/>
      <c r="F1882" s="95"/>
      <c r="G1882" s="95"/>
      <c r="H1882" s="95"/>
      <c r="I1882" s="95"/>
      <c r="J1882" s="120"/>
    </row>
    <row r="1883" spans="1:10" ht="15">
      <c r="A1883" s="121" t="s">
        <v>384</v>
      </c>
      <c r="B1883" s="83" t="s">
        <v>1</v>
      </c>
      <c r="C1883" s="82" t="s">
        <v>2</v>
      </c>
      <c r="D1883" s="82" t="s">
        <v>3</v>
      </c>
      <c r="E1883" s="281" t="s">
        <v>1722</v>
      </c>
      <c r="F1883" s="281"/>
      <c r="G1883" s="84" t="s">
        <v>4</v>
      </c>
      <c r="H1883" s="83" t="s">
        <v>5</v>
      </c>
      <c r="I1883" s="83" t="s">
        <v>6</v>
      </c>
      <c r="J1883" s="122" t="s">
        <v>8</v>
      </c>
    </row>
    <row r="1884" spans="1:10" ht="25.5">
      <c r="A1884" s="111" t="s">
        <v>1723</v>
      </c>
      <c r="B1884" s="86" t="s">
        <v>385</v>
      </c>
      <c r="C1884" s="85" t="s">
        <v>44</v>
      </c>
      <c r="D1884" s="85" t="s">
        <v>386</v>
      </c>
      <c r="E1884" s="284" t="s">
        <v>1761</v>
      </c>
      <c r="F1884" s="284"/>
      <c r="G1884" s="87" t="s">
        <v>71</v>
      </c>
      <c r="H1884" s="88">
        <v>1</v>
      </c>
      <c r="I1884" s="89">
        <v>12.83</v>
      </c>
      <c r="J1884" s="112">
        <v>12.83</v>
      </c>
    </row>
    <row r="1885" spans="1:10">
      <c r="A1885" s="221"/>
      <c r="B1885" s="222"/>
      <c r="C1885" s="222"/>
      <c r="D1885" s="222"/>
      <c r="E1885" s="222"/>
      <c r="F1885" s="222" t="s">
        <v>1762</v>
      </c>
      <c r="G1885" s="222"/>
      <c r="H1885" s="222"/>
      <c r="I1885" s="222"/>
      <c r="J1885" s="125">
        <v>0</v>
      </c>
    </row>
    <row r="1886" spans="1:10">
      <c r="A1886" s="221"/>
      <c r="B1886" s="222"/>
      <c r="C1886" s="222"/>
      <c r="D1886" s="222"/>
      <c r="E1886" s="222"/>
      <c r="F1886" s="222" t="s">
        <v>1763</v>
      </c>
      <c r="G1886" s="222"/>
      <c r="H1886" s="222"/>
      <c r="I1886" s="222"/>
      <c r="J1886" s="125">
        <v>1</v>
      </c>
    </row>
    <row r="1887" spans="1:10">
      <c r="A1887" s="221"/>
      <c r="B1887" s="222"/>
      <c r="C1887" s="222"/>
      <c r="D1887" s="222"/>
      <c r="E1887" s="222"/>
      <c r="F1887" s="222" t="s">
        <v>1764</v>
      </c>
      <c r="G1887" s="222"/>
      <c r="H1887" s="222"/>
      <c r="I1887" s="222"/>
      <c r="J1887" s="125">
        <v>0</v>
      </c>
    </row>
    <row r="1888" spans="1:10" ht="15">
      <c r="A1888" s="279" t="s">
        <v>1784</v>
      </c>
      <c r="B1888" s="280" t="s">
        <v>1</v>
      </c>
      <c r="C1888" s="281" t="s">
        <v>2</v>
      </c>
      <c r="D1888" s="281" t="s">
        <v>1785</v>
      </c>
      <c r="E1888" s="280" t="s">
        <v>1766</v>
      </c>
      <c r="F1888" s="83" t="s">
        <v>1767</v>
      </c>
      <c r="G1888" s="83" t="s">
        <v>1768</v>
      </c>
      <c r="H1888" s="83"/>
      <c r="I1888" s="83"/>
      <c r="J1888" s="122" t="s">
        <v>1769</v>
      </c>
    </row>
    <row r="1889" spans="1:10" ht="25.5">
      <c r="A1889" s="113" t="s">
        <v>1725</v>
      </c>
      <c r="B1889" s="91" t="s">
        <v>2505</v>
      </c>
      <c r="C1889" s="90" t="s">
        <v>44</v>
      </c>
      <c r="D1889" s="90" t="s">
        <v>2506</v>
      </c>
      <c r="E1889" s="93">
        <v>0.21</v>
      </c>
      <c r="F1889" s="92" t="s">
        <v>2248</v>
      </c>
      <c r="G1889" s="277" t="s">
        <v>2507</v>
      </c>
      <c r="H1889" s="277"/>
      <c r="I1889" s="278"/>
      <c r="J1889" s="127" t="s">
        <v>2508</v>
      </c>
    </row>
    <row r="1890" spans="1:10">
      <c r="A1890" s="221"/>
      <c r="B1890" s="222"/>
      <c r="C1890" s="222"/>
      <c r="D1890" s="222"/>
      <c r="E1890" s="222"/>
      <c r="F1890" s="222" t="s">
        <v>1938</v>
      </c>
      <c r="G1890" s="222"/>
      <c r="H1890" s="222"/>
      <c r="I1890" s="222"/>
      <c r="J1890" s="125">
        <v>4.4204999999999997</v>
      </c>
    </row>
    <row r="1891" spans="1:10" ht="15">
      <c r="A1891" s="279" t="s">
        <v>1765</v>
      </c>
      <c r="B1891" s="280" t="s">
        <v>1</v>
      </c>
      <c r="C1891" s="281" t="s">
        <v>2</v>
      </c>
      <c r="D1891" s="281" t="s">
        <v>1727</v>
      </c>
      <c r="E1891" s="280" t="s">
        <v>1766</v>
      </c>
      <c r="F1891" s="83" t="s">
        <v>1767</v>
      </c>
      <c r="G1891" s="83" t="s">
        <v>1768</v>
      </c>
      <c r="H1891" s="83"/>
      <c r="I1891" s="83"/>
      <c r="J1891" s="122" t="s">
        <v>1769</v>
      </c>
    </row>
    <row r="1892" spans="1:10">
      <c r="A1892" s="123" t="s">
        <v>1723</v>
      </c>
      <c r="B1892" s="97" t="s">
        <v>2417</v>
      </c>
      <c r="C1892" s="96" t="s">
        <v>44</v>
      </c>
      <c r="D1892" s="96" t="s">
        <v>2418</v>
      </c>
      <c r="E1892" s="99">
        <v>0.29333330000000002</v>
      </c>
      <c r="F1892" s="98" t="s">
        <v>1950</v>
      </c>
      <c r="G1892" s="282" t="s">
        <v>2419</v>
      </c>
      <c r="H1892" s="282"/>
      <c r="I1892" s="283"/>
      <c r="J1892" s="126" t="s">
        <v>2605</v>
      </c>
    </row>
    <row r="1893" spans="1:10">
      <c r="A1893" s="123" t="s">
        <v>1723</v>
      </c>
      <c r="B1893" s="97" t="s">
        <v>2413</v>
      </c>
      <c r="C1893" s="96" t="s">
        <v>44</v>
      </c>
      <c r="D1893" s="96" t="s">
        <v>2414</v>
      </c>
      <c r="E1893" s="99">
        <v>0.14666660000000001</v>
      </c>
      <c r="F1893" s="98" t="s">
        <v>1950</v>
      </c>
      <c r="G1893" s="282" t="s">
        <v>2415</v>
      </c>
      <c r="H1893" s="282"/>
      <c r="I1893" s="283"/>
      <c r="J1893" s="126" t="s">
        <v>2606</v>
      </c>
    </row>
    <row r="1894" spans="1:10">
      <c r="A1894" s="221"/>
      <c r="B1894" s="222"/>
      <c r="C1894" s="222"/>
      <c r="D1894" s="222"/>
      <c r="E1894" s="222"/>
      <c r="F1894" s="222" t="s">
        <v>1774</v>
      </c>
      <c r="G1894" s="222"/>
      <c r="H1894" s="222"/>
      <c r="I1894" s="222"/>
      <c r="J1894" s="125">
        <v>8.4128000000000007</v>
      </c>
    </row>
    <row r="1895" spans="1:10">
      <c r="A1895" s="115"/>
      <c r="B1895" s="116"/>
      <c r="C1895" s="116"/>
      <c r="D1895" s="116"/>
      <c r="E1895" s="116" t="s">
        <v>1728</v>
      </c>
      <c r="F1895" s="117">
        <v>0</v>
      </c>
      <c r="G1895" s="116" t="s">
        <v>1729</v>
      </c>
      <c r="H1895" s="117">
        <v>6.02</v>
      </c>
      <c r="I1895" s="116" t="s">
        <v>1730</v>
      </c>
      <c r="J1895" s="118">
        <v>6.0230267460500002</v>
      </c>
    </row>
    <row r="1896" spans="1:10" ht="15" thickBot="1">
      <c r="A1896" s="115"/>
      <c r="B1896" s="116"/>
      <c r="C1896" s="116"/>
      <c r="D1896" s="116"/>
      <c r="E1896" s="116" t="s">
        <v>1731</v>
      </c>
      <c r="F1896" s="117">
        <v>3.36</v>
      </c>
      <c r="G1896" s="116"/>
      <c r="H1896" s="276" t="s">
        <v>1732</v>
      </c>
      <c r="I1896" s="276"/>
      <c r="J1896" s="118">
        <v>16.190000000000001</v>
      </c>
    </row>
    <row r="1897" spans="1:10" ht="15" thickTop="1">
      <c r="A1897" s="119"/>
      <c r="B1897" s="95"/>
      <c r="C1897" s="95"/>
      <c r="D1897" s="95"/>
      <c r="E1897" s="95"/>
      <c r="F1897" s="95"/>
      <c r="G1897" s="95"/>
      <c r="H1897" s="95"/>
      <c r="I1897" s="95"/>
      <c r="J1897" s="120"/>
    </row>
    <row r="1898" spans="1:10" ht="15">
      <c r="A1898" s="121" t="s">
        <v>391</v>
      </c>
      <c r="B1898" s="83" t="s">
        <v>1</v>
      </c>
      <c r="C1898" s="82" t="s">
        <v>2</v>
      </c>
      <c r="D1898" s="82" t="s">
        <v>3</v>
      </c>
      <c r="E1898" s="281" t="s">
        <v>1722</v>
      </c>
      <c r="F1898" s="281"/>
      <c r="G1898" s="84" t="s">
        <v>4</v>
      </c>
      <c r="H1898" s="83" t="s">
        <v>5</v>
      </c>
      <c r="I1898" s="83" t="s">
        <v>6</v>
      </c>
      <c r="J1898" s="122" t="s">
        <v>8</v>
      </c>
    </row>
    <row r="1899" spans="1:10" ht="25.5">
      <c r="A1899" s="111" t="s">
        <v>1723</v>
      </c>
      <c r="B1899" s="86" t="s">
        <v>392</v>
      </c>
      <c r="C1899" s="85" t="s">
        <v>44</v>
      </c>
      <c r="D1899" s="85" t="s">
        <v>393</v>
      </c>
      <c r="E1899" s="284" t="s">
        <v>1761</v>
      </c>
      <c r="F1899" s="284"/>
      <c r="G1899" s="87" t="s">
        <v>71</v>
      </c>
      <c r="H1899" s="88">
        <v>1</v>
      </c>
      <c r="I1899" s="89">
        <v>84.7</v>
      </c>
      <c r="J1899" s="112">
        <v>84.7</v>
      </c>
    </row>
    <row r="1900" spans="1:10">
      <c r="A1900" s="221"/>
      <c r="B1900" s="222"/>
      <c r="C1900" s="222"/>
      <c r="D1900" s="222"/>
      <c r="E1900" s="222"/>
      <c r="F1900" s="222" t="s">
        <v>1762</v>
      </c>
      <c r="G1900" s="222"/>
      <c r="H1900" s="222"/>
      <c r="I1900" s="222"/>
      <c r="J1900" s="125">
        <v>0</v>
      </c>
    </row>
    <row r="1901" spans="1:10">
      <c r="A1901" s="221"/>
      <c r="B1901" s="222"/>
      <c r="C1901" s="222"/>
      <c r="D1901" s="222"/>
      <c r="E1901" s="222"/>
      <c r="F1901" s="222" t="s">
        <v>1763</v>
      </c>
      <c r="G1901" s="222"/>
      <c r="H1901" s="222"/>
      <c r="I1901" s="222"/>
      <c r="J1901" s="125">
        <v>1</v>
      </c>
    </row>
    <row r="1902" spans="1:10">
      <c r="A1902" s="221"/>
      <c r="B1902" s="222"/>
      <c r="C1902" s="222"/>
      <c r="D1902" s="222"/>
      <c r="E1902" s="222"/>
      <c r="F1902" s="222" t="s">
        <v>1764</v>
      </c>
      <c r="G1902" s="222"/>
      <c r="H1902" s="222"/>
      <c r="I1902" s="222"/>
      <c r="J1902" s="125">
        <v>0</v>
      </c>
    </row>
    <row r="1903" spans="1:10" ht="15">
      <c r="A1903" s="279" t="s">
        <v>1784</v>
      </c>
      <c r="B1903" s="280" t="s">
        <v>1</v>
      </c>
      <c r="C1903" s="281" t="s">
        <v>2</v>
      </c>
      <c r="D1903" s="281" t="s">
        <v>1785</v>
      </c>
      <c r="E1903" s="280" t="s">
        <v>1766</v>
      </c>
      <c r="F1903" s="83" t="s">
        <v>1767</v>
      </c>
      <c r="G1903" s="83" t="s">
        <v>1768</v>
      </c>
      <c r="H1903" s="83"/>
      <c r="I1903" s="83"/>
      <c r="J1903" s="122" t="s">
        <v>1769</v>
      </c>
    </row>
    <row r="1904" spans="1:10" ht="38.25">
      <c r="A1904" s="113" t="s">
        <v>1725</v>
      </c>
      <c r="B1904" s="91" t="s">
        <v>2607</v>
      </c>
      <c r="C1904" s="90" t="s">
        <v>44</v>
      </c>
      <c r="D1904" s="90" t="s">
        <v>2608</v>
      </c>
      <c r="E1904" s="93">
        <v>1.2</v>
      </c>
      <c r="F1904" s="92" t="s">
        <v>71</v>
      </c>
      <c r="G1904" s="277" t="s">
        <v>2609</v>
      </c>
      <c r="H1904" s="277"/>
      <c r="I1904" s="278"/>
      <c r="J1904" s="127" t="s">
        <v>2610</v>
      </c>
    </row>
    <row r="1905" spans="1:10" ht="25.5">
      <c r="A1905" s="113" t="s">
        <v>1725</v>
      </c>
      <c r="B1905" s="91" t="s">
        <v>2611</v>
      </c>
      <c r="C1905" s="90" t="s">
        <v>44</v>
      </c>
      <c r="D1905" s="90" t="s">
        <v>2612</v>
      </c>
      <c r="E1905" s="93">
        <v>0.08</v>
      </c>
      <c r="F1905" s="92" t="s">
        <v>93</v>
      </c>
      <c r="G1905" s="277" t="s">
        <v>2613</v>
      </c>
      <c r="H1905" s="277"/>
      <c r="I1905" s="278"/>
      <c r="J1905" s="127" t="s">
        <v>2614</v>
      </c>
    </row>
    <row r="1906" spans="1:10">
      <c r="A1906" s="113" t="s">
        <v>1725</v>
      </c>
      <c r="B1906" s="91" t="s">
        <v>2218</v>
      </c>
      <c r="C1906" s="90" t="s">
        <v>44</v>
      </c>
      <c r="D1906" s="90" t="s">
        <v>2219</v>
      </c>
      <c r="E1906" s="93">
        <v>0.08</v>
      </c>
      <c r="F1906" s="92" t="s">
        <v>93</v>
      </c>
      <c r="G1906" s="277" t="s">
        <v>2220</v>
      </c>
      <c r="H1906" s="277"/>
      <c r="I1906" s="278"/>
      <c r="J1906" s="127" t="s">
        <v>2615</v>
      </c>
    </row>
    <row r="1907" spans="1:10">
      <c r="A1907" s="221"/>
      <c r="B1907" s="222"/>
      <c r="C1907" s="222"/>
      <c r="D1907" s="222"/>
      <c r="E1907" s="222"/>
      <c r="F1907" s="222" t="s">
        <v>1938</v>
      </c>
      <c r="G1907" s="222"/>
      <c r="H1907" s="222"/>
      <c r="I1907" s="222"/>
      <c r="J1907" s="125">
        <v>45.511200000000002</v>
      </c>
    </row>
    <row r="1908" spans="1:10" ht="15">
      <c r="A1908" s="279" t="s">
        <v>1765</v>
      </c>
      <c r="B1908" s="280" t="s">
        <v>1</v>
      </c>
      <c r="C1908" s="281" t="s">
        <v>2</v>
      </c>
      <c r="D1908" s="281" t="s">
        <v>1727</v>
      </c>
      <c r="E1908" s="280" t="s">
        <v>1766</v>
      </c>
      <c r="F1908" s="83" t="s">
        <v>1767</v>
      </c>
      <c r="G1908" s="83" t="s">
        <v>1768</v>
      </c>
      <c r="H1908" s="83"/>
      <c r="I1908" s="83"/>
      <c r="J1908" s="122" t="s">
        <v>1769</v>
      </c>
    </row>
    <row r="1909" spans="1:10">
      <c r="A1909" s="123" t="s">
        <v>1723</v>
      </c>
      <c r="B1909" s="97" t="s">
        <v>1948</v>
      </c>
      <c r="C1909" s="96" t="s">
        <v>44</v>
      </c>
      <c r="D1909" s="96" t="s">
        <v>1949</v>
      </c>
      <c r="E1909" s="99">
        <v>0.5</v>
      </c>
      <c r="F1909" s="98" t="s">
        <v>1950</v>
      </c>
      <c r="G1909" s="282" t="s">
        <v>1951</v>
      </c>
      <c r="H1909" s="282"/>
      <c r="I1909" s="283"/>
      <c r="J1909" s="126" t="s">
        <v>2616</v>
      </c>
    </row>
    <row r="1910" spans="1:10" ht="25.5">
      <c r="A1910" s="123" t="s">
        <v>1723</v>
      </c>
      <c r="B1910" s="97" t="s">
        <v>2342</v>
      </c>
      <c r="C1910" s="96" t="s">
        <v>44</v>
      </c>
      <c r="D1910" s="96" t="s">
        <v>2343</v>
      </c>
      <c r="E1910" s="99">
        <v>0.08</v>
      </c>
      <c r="F1910" s="98" t="s">
        <v>93</v>
      </c>
      <c r="G1910" s="282" t="s">
        <v>2344</v>
      </c>
      <c r="H1910" s="282"/>
      <c r="I1910" s="283"/>
      <c r="J1910" s="126" t="s">
        <v>2617</v>
      </c>
    </row>
    <row r="1911" spans="1:10">
      <c r="A1911" s="123" t="s">
        <v>1723</v>
      </c>
      <c r="B1911" s="97" t="s">
        <v>1957</v>
      </c>
      <c r="C1911" s="96" t="s">
        <v>44</v>
      </c>
      <c r="D1911" s="96" t="s">
        <v>1958</v>
      </c>
      <c r="E1911" s="99">
        <v>1</v>
      </c>
      <c r="F1911" s="98" t="s">
        <v>1950</v>
      </c>
      <c r="G1911" s="282" t="s">
        <v>1959</v>
      </c>
      <c r="H1911" s="282"/>
      <c r="I1911" s="283"/>
      <c r="J1911" s="126" t="s">
        <v>1959</v>
      </c>
    </row>
    <row r="1912" spans="1:10" ht="38.25">
      <c r="A1912" s="123" t="s">
        <v>1723</v>
      </c>
      <c r="B1912" s="97" t="s">
        <v>2618</v>
      </c>
      <c r="C1912" s="96" t="s">
        <v>44</v>
      </c>
      <c r="D1912" s="96" t="s">
        <v>2619</v>
      </c>
      <c r="E1912" s="99">
        <v>1</v>
      </c>
      <c r="F1912" s="98" t="s">
        <v>71</v>
      </c>
      <c r="G1912" s="282" t="s">
        <v>2620</v>
      </c>
      <c r="H1912" s="282"/>
      <c r="I1912" s="283"/>
      <c r="J1912" s="126" t="s">
        <v>2620</v>
      </c>
    </row>
    <row r="1913" spans="1:10">
      <c r="A1913" s="221"/>
      <c r="B1913" s="222"/>
      <c r="C1913" s="222"/>
      <c r="D1913" s="222"/>
      <c r="E1913" s="222"/>
      <c r="F1913" s="222" t="s">
        <v>1774</v>
      </c>
      <c r="G1913" s="222"/>
      <c r="H1913" s="222"/>
      <c r="I1913" s="222"/>
      <c r="J1913" s="125">
        <v>39.188200000000002</v>
      </c>
    </row>
    <row r="1914" spans="1:10">
      <c r="A1914" s="115"/>
      <c r="B1914" s="116"/>
      <c r="C1914" s="116"/>
      <c r="D1914" s="116"/>
      <c r="E1914" s="116" t="s">
        <v>1728</v>
      </c>
      <c r="F1914" s="117">
        <v>0</v>
      </c>
      <c r="G1914" s="116" t="s">
        <v>1729</v>
      </c>
      <c r="H1914" s="117">
        <v>28.05</v>
      </c>
      <c r="I1914" s="116" t="s">
        <v>1730</v>
      </c>
      <c r="J1914" s="118">
        <v>28.054740025819999</v>
      </c>
    </row>
    <row r="1915" spans="1:10" ht="15" thickBot="1">
      <c r="A1915" s="115"/>
      <c r="B1915" s="116"/>
      <c r="C1915" s="116"/>
      <c r="D1915" s="116"/>
      <c r="E1915" s="116" t="s">
        <v>1731</v>
      </c>
      <c r="F1915" s="117">
        <v>22.22</v>
      </c>
      <c r="G1915" s="116"/>
      <c r="H1915" s="276" t="s">
        <v>1732</v>
      </c>
      <c r="I1915" s="276"/>
      <c r="J1915" s="118">
        <v>106.92</v>
      </c>
    </row>
    <row r="1916" spans="1:10" ht="15" thickTop="1">
      <c r="A1916" s="119"/>
      <c r="B1916" s="95"/>
      <c r="C1916" s="95"/>
      <c r="D1916" s="95"/>
      <c r="E1916" s="95"/>
      <c r="F1916" s="95"/>
      <c r="G1916" s="95"/>
      <c r="H1916" s="95"/>
      <c r="I1916" s="95"/>
      <c r="J1916" s="120"/>
    </row>
    <row r="1917" spans="1:10" ht="15">
      <c r="A1917" s="121" t="s">
        <v>396</v>
      </c>
      <c r="B1917" s="83" t="s">
        <v>1</v>
      </c>
      <c r="C1917" s="82" t="s">
        <v>2</v>
      </c>
      <c r="D1917" s="82" t="s">
        <v>3</v>
      </c>
      <c r="E1917" s="281" t="s">
        <v>1722</v>
      </c>
      <c r="F1917" s="281"/>
      <c r="G1917" s="84" t="s">
        <v>4</v>
      </c>
      <c r="H1917" s="83" t="s">
        <v>5</v>
      </c>
      <c r="I1917" s="83" t="s">
        <v>6</v>
      </c>
      <c r="J1917" s="122" t="s">
        <v>8</v>
      </c>
    </row>
    <row r="1918" spans="1:10" ht="25.5">
      <c r="A1918" s="111" t="s">
        <v>1723</v>
      </c>
      <c r="B1918" s="86" t="s">
        <v>397</v>
      </c>
      <c r="C1918" s="85" t="s">
        <v>18</v>
      </c>
      <c r="D1918" s="85" t="s">
        <v>398</v>
      </c>
      <c r="E1918" s="284" t="s">
        <v>2162</v>
      </c>
      <c r="F1918" s="284"/>
      <c r="G1918" s="87" t="s">
        <v>71</v>
      </c>
      <c r="H1918" s="88">
        <v>1</v>
      </c>
      <c r="I1918" s="89">
        <v>24.05</v>
      </c>
      <c r="J1918" s="112">
        <v>24.05</v>
      </c>
    </row>
    <row r="1919" spans="1:10">
      <c r="A1919" s="123" t="s">
        <v>1738</v>
      </c>
      <c r="B1919" s="97" t="s">
        <v>1948</v>
      </c>
      <c r="C1919" s="96" t="s">
        <v>44</v>
      </c>
      <c r="D1919" s="96" t="s">
        <v>1949</v>
      </c>
      <c r="E1919" s="283" t="s">
        <v>1761</v>
      </c>
      <c r="F1919" s="283"/>
      <c r="G1919" s="98" t="s">
        <v>1950</v>
      </c>
      <c r="H1919" s="99">
        <v>8.7999999999999995E-2</v>
      </c>
      <c r="I1919" s="100">
        <v>19.21</v>
      </c>
      <c r="J1919" s="124">
        <v>1.69</v>
      </c>
    </row>
    <row r="1920" spans="1:10" ht="25.5">
      <c r="A1920" s="123" t="s">
        <v>1738</v>
      </c>
      <c r="B1920" s="97" t="s">
        <v>2621</v>
      </c>
      <c r="C1920" s="96" t="s">
        <v>31</v>
      </c>
      <c r="D1920" s="96" t="s">
        <v>2622</v>
      </c>
      <c r="E1920" s="283" t="s">
        <v>2165</v>
      </c>
      <c r="F1920" s="283"/>
      <c r="G1920" s="98" t="s">
        <v>2166</v>
      </c>
      <c r="H1920" s="99">
        <v>7.0000000000000001E-3</v>
      </c>
      <c r="I1920" s="100">
        <v>6.74</v>
      </c>
      <c r="J1920" s="124">
        <v>0.04</v>
      </c>
    </row>
    <row r="1921" spans="1:10" ht="25.5">
      <c r="A1921" s="113" t="s">
        <v>1725</v>
      </c>
      <c r="B1921" s="91" t="s">
        <v>2623</v>
      </c>
      <c r="C1921" s="90" t="s">
        <v>31</v>
      </c>
      <c r="D1921" s="90" t="s">
        <v>2624</v>
      </c>
      <c r="E1921" s="278" t="s">
        <v>1743</v>
      </c>
      <c r="F1921" s="278"/>
      <c r="G1921" s="92" t="s">
        <v>2625</v>
      </c>
      <c r="H1921" s="93">
        <v>4</v>
      </c>
      <c r="I1921" s="94">
        <v>5.58</v>
      </c>
      <c r="J1921" s="114">
        <v>22.32</v>
      </c>
    </row>
    <row r="1922" spans="1:10">
      <c r="A1922" s="115"/>
      <c r="B1922" s="116"/>
      <c r="C1922" s="116"/>
      <c r="D1922" s="116"/>
      <c r="E1922" s="116" t="s">
        <v>1728</v>
      </c>
      <c r="F1922" s="117">
        <v>0</v>
      </c>
      <c r="G1922" s="116" t="s">
        <v>1729</v>
      </c>
      <c r="H1922" s="117">
        <v>1.31</v>
      </c>
      <c r="I1922" s="116" t="s">
        <v>1730</v>
      </c>
      <c r="J1922" s="118">
        <v>1.31</v>
      </c>
    </row>
    <row r="1923" spans="1:10" ht="15" thickBot="1">
      <c r="A1923" s="115"/>
      <c r="B1923" s="116"/>
      <c r="C1923" s="116"/>
      <c r="D1923" s="116"/>
      <c r="E1923" s="116" t="s">
        <v>1731</v>
      </c>
      <c r="F1923" s="117">
        <v>6.31</v>
      </c>
      <c r="G1923" s="116"/>
      <c r="H1923" s="276" t="s">
        <v>1732</v>
      </c>
      <c r="I1923" s="276"/>
      <c r="J1923" s="118">
        <v>30.36</v>
      </c>
    </row>
    <row r="1924" spans="1:10" ht="15" thickTop="1">
      <c r="A1924" s="119"/>
      <c r="B1924" s="95"/>
      <c r="C1924" s="95"/>
      <c r="D1924" s="95"/>
      <c r="E1924" s="95"/>
      <c r="F1924" s="95"/>
      <c r="G1924" s="95"/>
      <c r="H1924" s="95"/>
      <c r="I1924" s="95"/>
      <c r="J1924" s="120"/>
    </row>
    <row r="1925" spans="1:10" ht="15">
      <c r="A1925" s="121" t="s">
        <v>399</v>
      </c>
      <c r="B1925" s="83" t="s">
        <v>1</v>
      </c>
      <c r="C1925" s="82" t="s">
        <v>2</v>
      </c>
      <c r="D1925" s="82" t="s">
        <v>3</v>
      </c>
      <c r="E1925" s="281" t="s">
        <v>1722</v>
      </c>
      <c r="F1925" s="281"/>
      <c r="G1925" s="84" t="s">
        <v>4</v>
      </c>
      <c r="H1925" s="83" t="s">
        <v>5</v>
      </c>
      <c r="I1925" s="83" t="s">
        <v>6</v>
      </c>
      <c r="J1925" s="122" t="s">
        <v>8</v>
      </c>
    </row>
    <row r="1926" spans="1:10" ht="38.25">
      <c r="A1926" s="111" t="s">
        <v>1723</v>
      </c>
      <c r="B1926" s="86" t="s">
        <v>400</v>
      </c>
      <c r="C1926" s="85" t="s">
        <v>44</v>
      </c>
      <c r="D1926" s="85" t="s">
        <v>401</v>
      </c>
      <c r="E1926" s="284" t="s">
        <v>1761</v>
      </c>
      <c r="F1926" s="284"/>
      <c r="G1926" s="87" t="s">
        <v>71</v>
      </c>
      <c r="H1926" s="88">
        <v>1</v>
      </c>
      <c r="I1926" s="89">
        <v>9.3699999999999992</v>
      </c>
      <c r="J1926" s="112">
        <v>9.3699999999999992</v>
      </c>
    </row>
    <row r="1927" spans="1:10">
      <c r="A1927" s="221"/>
      <c r="B1927" s="222"/>
      <c r="C1927" s="222"/>
      <c r="D1927" s="222"/>
      <c r="E1927" s="222"/>
      <c r="F1927" s="222" t="s">
        <v>1762</v>
      </c>
      <c r="G1927" s="222"/>
      <c r="H1927" s="222"/>
      <c r="I1927" s="222"/>
      <c r="J1927" s="125">
        <v>0</v>
      </c>
    </row>
    <row r="1928" spans="1:10">
      <c r="A1928" s="221"/>
      <c r="B1928" s="222"/>
      <c r="C1928" s="222"/>
      <c r="D1928" s="222"/>
      <c r="E1928" s="222"/>
      <c r="F1928" s="222" t="s">
        <v>1763</v>
      </c>
      <c r="G1928" s="222"/>
      <c r="H1928" s="222"/>
      <c r="I1928" s="222"/>
      <c r="J1928" s="125">
        <v>1</v>
      </c>
    </row>
    <row r="1929" spans="1:10">
      <c r="A1929" s="221"/>
      <c r="B1929" s="222"/>
      <c r="C1929" s="222"/>
      <c r="D1929" s="222"/>
      <c r="E1929" s="222"/>
      <c r="F1929" s="222" t="s">
        <v>1764</v>
      </c>
      <c r="G1929" s="222"/>
      <c r="H1929" s="222"/>
      <c r="I1929" s="222"/>
      <c r="J1929" s="125">
        <v>0</v>
      </c>
    </row>
    <row r="1930" spans="1:10" ht="15">
      <c r="A1930" s="279" t="s">
        <v>1784</v>
      </c>
      <c r="B1930" s="280" t="s">
        <v>1</v>
      </c>
      <c r="C1930" s="281" t="s">
        <v>2</v>
      </c>
      <c r="D1930" s="281" t="s">
        <v>1785</v>
      </c>
      <c r="E1930" s="280" t="s">
        <v>1766</v>
      </c>
      <c r="F1930" s="83" t="s">
        <v>1767</v>
      </c>
      <c r="G1930" s="83" t="s">
        <v>1768</v>
      </c>
      <c r="H1930" s="83"/>
      <c r="I1930" s="83"/>
      <c r="J1930" s="122" t="s">
        <v>1769</v>
      </c>
    </row>
    <row r="1931" spans="1:10" ht="25.5">
      <c r="A1931" s="113" t="s">
        <v>1725</v>
      </c>
      <c r="B1931" s="91" t="s">
        <v>2495</v>
      </c>
      <c r="C1931" s="90" t="s">
        <v>44</v>
      </c>
      <c r="D1931" s="90" t="s">
        <v>2496</v>
      </c>
      <c r="E1931" s="93">
        <v>0.04</v>
      </c>
      <c r="F1931" s="92" t="s">
        <v>46</v>
      </c>
      <c r="G1931" s="277" t="s">
        <v>2497</v>
      </c>
      <c r="H1931" s="277"/>
      <c r="I1931" s="278"/>
      <c r="J1931" s="127" t="s">
        <v>2498</v>
      </c>
    </row>
    <row r="1932" spans="1:10" ht="25.5">
      <c r="A1932" s="113" t="s">
        <v>1725</v>
      </c>
      <c r="B1932" s="91" t="s">
        <v>2626</v>
      </c>
      <c r="C1932" s="90" t="s">
        <v>44</v>
      </c>
      <c r="D1932" s="90" t="s">
        <v>2627</v>
      </c>
      <c r="E1932" s="93">
        <v>0.2</v>
      </c>
      <c r="F1932" s="92" t="s">
        <v>2248</v>
      </c>
      <c r="G1932" s="277" t="s">
        <v>2628</v>
      </c>
      <c r="H1932" s="277"/>
      <c r="I1932" s="278"/>
      <c r="J1932" s="127" t="s">
        <v>2629</v>
      </c>
    </row>
    <row r="1933" spans="1:10">
      <c r="A1933" s="221"/>
      <c r="B1933" s="222"/>
      <c r="C1933" s="222"/>
      <c r="D1933" s="222"/>
      <c r="E1933" s="222"/>
      <c r="F1933" s="222" t="s">
        <v>1938</v>
      </c>
      <c r="G1933" s="222"/>
      <c r="H1933" s="222"/>
      <c r="I1933" s="222"/>
      <c r="J1933" s="125">
        <v>4.3555999999999999</v>
      </c>
    </row>
    <row r="1934" spans="1:10" ht="15">
      <c r="A1934" s="279" t="s">
        <v>1765</v>
      </c>
      <c r="B1934" s="280" t="s">
        <v>1</v>
      </c>
      <c r="C1934" s="281" t="s">
        <v>2</v>
      </c>
      <c r="D1934" s="281" t="s">
        <v>1727</v>
      </c>
      <c r="E1934" s="280" t="s">
        <v>1766</v>
      </c>
      <c r="F1934" s="83" t="s">
        <v>1767</v>
      </c>
      <c r="G1934" s="83" t="s">
        <v>1768</v>
      </c>
      <c r="H1934" s="83"/>
      <c r="I1934" s="83"/>
      <c r="J1934" s="122" t="s">
        <v>1769</v>
      </c>
    </row>
    <row r="1935" spans="1:10">
      <c r="A1935" s="123" t="s">
        <v>1723</v>
      </c>
      <c r="B1935" s="97" t="s">
        <v>2417</v>
      </c>
      <c r="C1935" s="96" t="s">
        <v>44</v>
      </c>
      <c r="D1935" s="96" t="s">
        <v>2418</v>
      </c>
      <c r="E1935" s="99">
        <v>0.1833333</v>
      </c>
      <c r="F1935" s="98" t="s">
        <v>1950</v>
      </c>
      <c r="G1935" s="282" t="s">
        <v>2419</v>
      </c>
      <c r="H1935" s="282"/>
      <c r="I1935" s="283"/>
      <c r="J1935" s="126" t="s">
        <v>2630</v>
      </c>
    </row>
    <row r="1936" spans="1:10">
      <c r="A1936" s="123" t="s">
        <v>1723</v>
      </c>
      <c r="B1936" s="97" t="s">
        <v>1957</v>
      </c>
      <c r="C1936" s="96" t="s">
        <v>44</v>
      </c>
      <c r="D1936" s="96" t="s">
        <v>1958</v>
      </c>
      <c r="E1936" s="99">
        <v>9.1666600000000001E-2</v>
      </c>
      <c r="F1936" s="98" t="s">
        <v>1950</v>
      </c>
      <c r="G1936" s="282" t="s">
        <v>1959</v>
      </c>
      <c r="H1936" s="282"/>
      <c r="I1936" s="283"/>
      <c r="J1936" s="126" t="s">
        <v>2471</v>
      </c>
    </row>
    <row r="1937" spans="1:10">
      <c r="A1937" s="221"/>
      <c r="B1937" s="222"/>
      <c r="C1937" s="222"/>
      <c r="D1937" s="222"/>
      <c r="E1937" s="222"/>
      <c r="F1937" s="222" t="s">
        <v>1774</v>
      </c>
      <c r="G1937" s="222"/>
      <c r="H1937" s="222"/>
      <c r="I1937" s="222"/>
      <c r="J1937" s="125">
        <v>5.0114000000000001</v>
      </c>
    </row>
    <row r="1938" spans="1:10">
      <c r="A1938" s="115"/>
      <c r="B1938" s="116"/>
      <c r="C1938" s="116"/>
      <c r="D1938" s="116"/>
      <c r="E1938" s="116" t="s">
        <v>1728</v>
      </c>
      <c r="F1938" s="117">
        <v>0</v>
      </c>
      <c r="G1938" s="116" t="s">
        <v>1729</v>
      </c>
      <c r="H1938" s="117">
        <v>3.63</v>
      </c>
      <c r="I1938" s="116" t="s">
        <v>1730</v>
      </c>
      <c r="J1938" s="118">
        <v>3.6330421749099999</v>
      </c>
    </row>
    <row r="1939" spans="1:10" ht="15" thickBot="1">
      <c r="A1939" s="115"/>
      <c r="B1939" s="116"/>
      <c r="C1939" s="116"/>
      <c r="D1939" s="116"/>
      <c r="E1939" s="116" t="s">
        <v>1731</v>
      </c>
      <c r="F1939" s="117">
        <v>2.4500000000000002</v>
      </c>
      <c r="G1939" s="116"/>
      <c r="H1939" s="276" t="s">
        <v>1732</v>
      </c>
      <c r="I1939" s="276"/>
      <c r="J1939" s="118">
        <v>11.82</v>
      </c>
    </row>
    <row r="1940" spans="1:10" ht="15" thickTop="1">
      <c r="A1940" s="119"/>
      <c r="B1940" s="95"/>
      <c r="C1940" s="95"/>
      <c r="D1940" s="95"/>
      <c r="E1940" s="95"/>
      <c r="F1940" s="95"/>
      <c r="G1940" s="95"/>
      <c r="H1940" s="95"/>
      <c r="I1940" s="95"/>
      <c r="J1940" s="120"/>
    </row>
    <row r="1941" spans="1:10" ht="15">
      <c r="A1941" s="121" t="s">
        <v>404</v>
      </c>
      <c r="B1941" s="83" t="s">
        <v>1</v>
      </c>
      <c r="C1941" s="82" t="s">
        <v>2</v>
      </c>
      <c r="D1941" s="82" t="s">
        <v>3</v>
      </c>
      <c r="E1941" s="281" t="s">
        <v>1722</v>
      </c>
      <c r="F1941" s="281"/>
      <c r="G1941" s="84" t="s">
        <v>4</v>
      </c>
      <c r="H1941" s="83" t="s">
        <v>5</v>
      </c>
      <c r="I1941" s="83" t="s">
        <v>6</v>
      </c>
      <c r="J1941" s="122" t="s">
        <v>8</v>
      </c>
    </row>
    <row r="1942" spans="1:10" ht="25.5">
      <c r="A1942" s="111" t="s">
        <v>1723</v>
      </c>
      <c r="B1942" s="86" t="s">
        <v>405</v>
      </c>
      <c r="C1942" s="85" t="s">
        <v>44</v>
      </c>
      <c r="D1942" s="85" t="s">
        <v>406</v>
      </c>
      <c r="E1942" s="284" t="s">
        <v>1761</v>
      </c>
      <c r="F1942" s="284"/>
      <c r="G1942" s="87" t="s">
        <v>71</v>
      </c>
      <c r="H1942" s="88">
        <v>1</v>
      </c>
      <c r="I1942" s="89">
        <v>25.3</v>
      </c>
      <c r="J1942" s="112">
        <v>25.3</v>
      </c>
    </row>
    <row r="1943" spans="1:10">
      <c r="A1943" s="221"/>
      <c r="B1943" s="222"/>
      <c r="C1943" s="222"/>
      <c r="D1943" s="222"/>
      <c r="E1943" s="222"/>
      <c r="F1943" s="222" t="s">
        <v>1762</v>
      </c>
      <c r="G1943" s="222"/>
      <c r="H1943" s="222"/>
      <c r="I1943" s="222"/>
      <c r="J1943" s="125">
        <v>0</v>
      </c>
    </row>
    <row r="1944" spans="1:10">
      <c r="A1944" s="221"/>
      <c r="B1944" s="222"/>
      <c r="C1944" s="222"/>
      <c r="D1944" s="222"/>
      <c r="E1944" s="222"/>
      <c r="F1944" s="222" t="s">
        <v>1763</v>
      </c>
      <c r="G1944" s="222"/>
      <c r="H1944" s="222"/>
      <c r="I1944" s="222"/>
      <c r="J1944" s="125">
        <v>1</v>
      </c>
    </row>
    <row r="1945" spans="1:10">
      <c r="A1945" s="221"/>
      <c r="B1945" s="222"/>
      <c r="C1945" s="222"/>
      <c r="D1945" s="222"/>
      <c r="E1945" s="222"/>
      <c r="F1945" s="222" t="s">
        <v>1764</v>
      </c>
      <c r="G1945" s="222"/>
      <c r="H1945" s="222"/>
      <c r="I1945" s="222"/>
      <c r="J1945" s="125">
        <v>0</v>
      </c>
    </row>
    <row r="1946" spans="1:10" ht="15">
      <c r="A1946" s="279" t="s">
        <v>1765</v>
      </c>
      <c r="B1946" s="280" t="s">
        <v>1</v>
      </c>
      <c r="C1946" s="281" t="s">
        <v>2</v>
      </c>
      <c r="D1946" s="281" t="s">
        <v>1727</v>
      </c>
      <c r="E1946" s="280" t="s">
        <v>1766</v>
      </c>
      <c r="F1946" s="83" t="s">
        <v>1767</v>
      </c>
      <c r="G1946" s="83" t="s">
        <v>1768</v>
      </c>
      <c r="H1946" s="83"/>
      <c r="I1946" s="83"/>
      <c r="J1946" s="122" t="s">
        <v>1769</v>
      </c>
    </row>
    <row r="1947" spans="1:10">
      <c r="A1947" s="123" t="s">
        <v>1723</v>
      </c>
      <c r="B1947" s="97" t="s">
        <v>1957</v>
      </c>
      <c r="C1947" s="96" t="s">
        <v>44</v>
      </c>
      <c r="D1947" s="96" t="s">
        <v>1958</v>
      </c>
      <c r="E1947" s="99">
        <v>0.3</v>
      </c>
      <c r="F1947" s="98" t="s">
        <v>1950</v>
      </c>
      <c r="G1947" s="282" t="s">
        <v>1959</v>
      </c>
      <c r="H1947" s="282"/>
      <c r="I1947" s="283"/>
      <c r="J1947" s="126" t="s">
        <v>2631</v>
      </c>
    </row>
    <row r="1948" spans="1:10" ht="25.5">
      <c r="A1948" s="123" t="s">
        <v>1723</v>
      </c>
      <c r="B1948" s="97" t="s">
        <v>2486</v>
      </c>
      <c r="C1948" s="96" t="s">
        <v>44</v>
      </c>
      <c r="D1948" s="96" t="s">
        <v>2487</v>
      </c>
      <c r="E1948" s="99">
        <v>2.1000000000000001E-2</v>
      </c>
      <c r="F1948" s="98" t="s">
        <v>93</v>
      </c>
      <c r="G1948" s="282" t="s">
        <v>2488</v>
      </c>
      <c r="H1948" s="282"/>
      <c r="I1948" s="283"/>
      <c r="J1948" s="126" t="s">
        <v>2632</v>
      </c>
    </row>
    <row r="1949" spans="1:10">
      <c r="A1949" s="123" t="s">
        <v>1723</v>
      </c>
      <c r="B1949" s="97" t="s">
        <v>1948</v>
      </c>
      <c r="C1949" s="96" t="s">
        <v>44</v>
      </c>
      <c r="D1949" s="96" t="s">
        <v>1949</v>
      </c>
      <c r="E1949" s="99">
        <v>0.6</v>
      </c>
      <c r="F1949" s="98" t="s">
        <v>1950</v>
      </c>
      <c r="G1949" s="282" t="s">
        <v>1951</v>
      </c>
      <c r="H1949" s="282"/>
      <c r="I1949" s="283"/>
      <c r="J1949" s="126" t="s">
        <v>2633</v>
      </c>
    </row>
    <row r="1950" spans="1:10">
      <c r="A1950" s="221"/>
      <c r="B1950" s="222"/>
      <c r="C1950" s="222"/>
      <c r="D1950" s="222"/>
      <c r="E1950" s="222"/>
      <c r="F1950" s="222" t="s">
        <v>1774</v>
      </c>
      <c r="G1950" s="222"/>
      <c r="H1950" s="222"/>
      <c r="I1950" s="222"/>
      <c r="J1950" s="125">
        <v>25.296900000000001</v>
      </c>
    </row>
    <row r="1951" spans="1:10">
      <c r="A1951" s="115"/>
      <c r="B1951" s="116"/>
      <c r="C1951" s="116"/>
      <c r="D1951" s="116"/>
      <c r="E1951" s="116" t="s">
        <v>1728</v>
      </c>
      <c r="F1951" s="117">
        <v>0</v>
      </c>
      <c r="G1951" s="116" t="s">
        <v>1729</v>
      </c>
      <c r="H1951" s="117">
        <v>13.36</v>
      </c>
      <c r="I1951" s="116" t="s">
        <v>1730</v>
      </c>
      <c r="J1951" s="118">
        <v>13.361978369999999</v>
      </c>
    </row>
    <row r="1952" spans="1:10" ht="15" thickBot="1">
      <c r="A1952" s="115"/>
      <c r="B1952" s="116"/>
      <c r="C1952" s="116"/>
      <c r="D1952" s="116"/>
      <c r="E1952" s="116" t="s">
        <v>1731</v>
      </c>
      <c r="F1952" s="117">
        <v>6.63</v>
      </c>
      <c r="G1952" s="116"/>
      <c r="H1952" s="276" t="s">
        <v>1732</v>
      </c>
      <c r="I1952" s="276"/>
      <c r="J1952" s="118">
        <v>31.93</v>
      </c>
    </row>
    <row r="1953" spans="1:10" ht="15" thickTop="1">
      <c r="A1953" s="119"/>
      <c r="B1953" s="95"/>
      <c r="C1953" s="95"/>
      <c r="D1953" s="95"/>
      <c r="E1953" s="95"/>
      <c r="F1953" s="95"/>
      <c r="G1953" s="95"/>
      <c r="H1953" s="95"/>
      <c r="I1953" s="95"/>
      <c r="J1953" s="120"/>
    </row>
    <row r="1954" spans="1:10" ht="15">
      <c r="A1954" s="121" t="s">
        <v>409</v>
      </c>
      <c r="B1954" s="83" t="s">
        <v>1</v>
      </c>
      <c r="C1954" s="82" t="s">
        <v>2</v>
      </c>
      <c r="D1954" s="82" t="s">
        <v>3</v>
      </c>
      <c r="E1954" s="281" t="s">
        <v>1722</v>
      </c>
      <c r="F1954" s="281"/>
      <c r="G1954" s="84" t="s">
        <v>4</v>
      </c>
      <c r="H1954" s="83" t="s">
        <v>5</v>
      </c>
      <c r="I1954" s="83" t="s">
        <v>6</v>
      </c>
      <c r="J1954" s="122" t="s">
        <v>8</v>
      </c>
    </row>
    <row r="1955" spans="1:10" ht="51">
      <c r="A1955" s="111" t="s">
        <v>1723</v>
      </c>
      <c r="B1955" s="86" t="s">
        <v>410</v>
      </c>
      <c r="C1955" s="85" t="s">
        <v>44</v>
      </c>
      <c r="D1955" s="85" t="s">
        <v>411</v>
      </c>
      <c r="E1955" s="284" t="s">
        <v>1761</v>
      </c>
      <c r="F1955" s="284"/>
      <c r="G1955" s="87" t="s">
        <v>71</v>
      </c>
      <c r="H1955" s="88">
        <v>1</v>
      </c>
      <c r="I1955" s="89">
        <v>61.73</v>
      </c>
      <c r="J1955" s="112">
        <v>61.73</v>
      </c>
    </row>
    <row r="1956" spans="1:10">
      <c r="A1956" s="221"/>
      <c r="B1956" s="222"/>
      <c r="C1956" s="222"/>
      <c r="D1956" s="222"/>
      <c r="E1956" s="222"/>
      <c r="F1956" s="222" t="s">
        <v>1762</v>
      </c>
      <c r="G1956" s="222"/>
      <c r="H1956" s="222"/>
      <c r="I1956" s="222"/>
      <c r="J1956" s="125">
        <v>0</v>
      </c>
    </row>
    <row r="1957" spans="1:10">
      <c r="A1957" s="221"/>
      <c r="B1957" s="222"/>
      <c r="C1957" s="222"/>
      <c r="D1957" s="222"/>
      <c r="E1957" s="222"/>
      <c r="F1957" s="222" t="s">
        <v>1763</v>
      </c>
      <c r="G1957" s="222"/>
      <c r="H1957" s="222"/>
      <c r="I1957" s="222"/>
      <c r="J1957" s="125">
        <v>1</v>
      </c>
    </row>
    <row r="1958" spans="1:10">
      <c r="A1958" s="221"/>
      <c r="B1958" s="222"/>
      <c r="C1958" s="222"/>
      <c r="D1958" s="222"/>
      <c r="E1958" s="222"/>
      <c r="F1958" s="222" t="s">
        <v>1764</v>
      </c>
      <c r="G1958" s="222"/>
      <c r="H1958" s="222"/>
      <c r="I1958" s="222"/>
      <c r="J1958" s="125">
        <v>0</v>
      </c>
    </row>
    <row r="1959" spans="1:10" ht="15">
      <c r="A1959" s="279" t="s">
        <v>1784</v>
      </c>
      <c r="B1959" s="280" t="s">
        <v>1</v>
      </c>
      <c r="C1959" s="281" t="s">
        <v>2</v>
      </c>
      <c r="D1959" s="281" t="s">
        <v>1785</v>
      </c>
      <c r="E1959" s="280" t="s">
        <v>1766</v>
      </c>
      <c r="F1959" s="83" t="s">
        <v>1767</v>
      </c>
      <c r="G1959" s="83" t="s">
        <v>1768</v>
      </c>
      <c r="H1959" s="83"/>
      <c r="I1959" s="83"/>
      <c r="J1959" s="122" t="s">
        <v>1769</v>
      </c>
    </row>
    <row r="1960" spans="1:10" ht="38.25">
      <c r="A1960" s="113" t="s">
        <v>1725</v>
      </c>
      <c r="B1960" s="91" t="s">
        <v>2634</v>
      </c>
      <c r="C1960" s="90" t="s">
        <v>44</v>
      </c>
      <c r="D1960" s="90" t="s">
        <v>2635</v>
      </c>
      <c r="E1960" s="93">
        <v>1.05</v>
      </c>
      <c r="F1960" s="92" t="s">
        <v>71</v>
      </c>
      <c r="G1960" s="277" t="s">
        <v>2636</v>
      </c>
      <c r="H1960" s="277"/>
      <c r="I1960" s="278"/>
      <c r="J1960" s="127" t="s">
        <v>2637</v>
      </c>
    </row>
    <row r="1961" spans="1:10">
      <c r="A1961" s="113" t="s">
        <v>1725</v>
      </c>
      <c r="B1961" s="91" t="s">
        <v>2638</v>
      </c>
      <c r="C1961" s="90" t="s">
        <v>44</v>
      </c>
      <c r="D1961" s="90" t="s">
        <v>2639</v>
      </c>
      <c r="E1961" s="93">
        <v>4.7249999999999996</v>
      </c>
      <c r="F1961" s="92" t="s">
        <v>121</v>
      </c>
      <c r="G1961" s="277" t="s">
        <v>2640</v>
      </c>
      <c r="H1961" s="277"/>
      <c r="I1961" s="278"/>
      <c r="J1961" s="127" t="s">
        <v>2641</v>
      </c>
    </row>
    <row r="1962" spans="1:10">
      <c r="A1962" s="221"/>
      <c r="B1962" s="222"/>
      <c r="C1962" s="222"/>
      <c r="D1962" s="222"/>
      <c r="E1962" s="222"/>
      <c r="F1962" s="222" t="s">
        <v>1938</v>
      </c>
      <c r="G1962" s="222"/>
      <c r="H1962" s="222"/>
      <c r="I1962" s="222"/>
      <c r="J1962" s="125">
        <v>41.574800000000003</v>
      </c>
    </row>
    <row r="1963" spans="1:10" ht="15">
      <c r="A1963" s="279" t="s">
        <v>1765</v>
      </c>
      <c r="B1963" s="280" t="s">
        <v>1</v>
      </c>
      <c r="C1963" s="281" t="s">
        <v>2</v>
      </c>
      <c r="D1963" s="281" t="s">
        <v>1727</v>
      </c>
      <c r="E1963" s="280" t="s">
        <v>1766</v>
      </c>
      <c r="F1963" s="83" t="s">
        <v>1767</v>
      </c>
      <c r="G1963" s="83" t="s">
        <v>1768</v>
      </c>
      <c r="H1963" s="83"/>
      <c r="I1963" s="83"/>
      <c r="J1963" s="122" t="s">
        <v>1769</v>
      </c>
    </row>
    <row r="1964" spans="1:10">
      <c r="A1964" s="123" t="s">
        <v>1723</v>
      </c>
      <c r="B1964" s="97" t="s">
        <v>2642</v>
      </c>
      <c r="C1964" s="96" t="s">
        <v>44</v>
      </c>
      <c r="D1964" s="96" t="s">
        <v>2643</v>
      </c>
      <c r="E1964" s="99">
        <v>0.58666669999999999</v>
      </c>
      <c r="F1964" s="98" t="s">
        <v>1950</v>
      </c>
      <c r="G1964" s="282" t="s">
        <v>2534</v>
      </c>
      <c r="H1964" s="282"/>
      <c r="I1964" s="283"/>
      <c r="J1964" s="126" t="s">
        <v>2644</v>
      </c>
    </row>
    <row r="1965" spans="1:10" ht="38.25">
      <c r="A1965" s="123" t="s">
        <v>1723</v>
      </c>
      <c r="B1965" s="97" t="s">
        <v>2537</v>
      </c>
      <c r="C1965" s="96" t="s">
        <v>44</v>
      </c>
      <c r="D1965" s="96" t="s">
        <v>2538</v>
      </c>
      <c r="E1965" s="99">
        <v>1</v>
      </c>
      <c r="F1965" s="98" t="s">
        <v>71</v>
      </c>
      <c r="G1965" s="282" t="s">
        <v>2539</v>
      </c>
      <c r="H1965" s="282"/>
      <c r="I1965" s="283"/>
      <c r="J1965" s="126" t="s">
        <v>2539</v>
      </c>
    </row>
    <row r="1966" spans="1:10">
      <c r="A1966" s="123" t="s">
        <v>1723</v>
      </c>
      <c r="B1966" s="97" t="s">
        <v>1957</v>
      </c>
      <c r="C1966" s="96" t="s">
        <v>44</v>
      </c>
      <c r="D1966" s="96" t="s">
        <v>1958</v>
      </c>
      <c r="E1966" s="99">
        <v>0.29333330000000002</v>
      </c>
      <c r="F1966" s="98" t="s">
        <v>1950</v>
      </c>
      <c r="G1966" s="282" t="s">
        <v>1959</v>
      </c>
      <c r="H1966" s="282"/>
      <c r="I1966" s="283"/>
      <c r="J1966" s="126" t="s">
        <v>2645</v>
      </c>
    </row>
    <row r="1967" spans="1:10">
      <c r="A1967" s="221"/>
      <c r="B1967" s="222"/>
      <c r="C1967" s="222"/>
      <c r="D1967" s="222"/>
      <c r="E1967" s="222"/>
      <c r="F1967" s="222" t="s">
        <v>1774</v>
      </c>
      <c r="G1967" s="222"/>
      <c r="H1967" s="222"/>
      <c r="I1967" s="222"/>
      <c r="J1967" s="125">
        <v>20.153500000000001</v>
      </c>
    </row>
    <row r="1968" spans="1:10">
      <c r="A1968" s="115"/>
      <c r="B1968" s="116"/>
      <c r="C1968" s="116"/>
      <c r="D1968" s="116"/>
      <c r="E1968" s="116" t="s">
        <v>1728</v>
      </c>
      <c r="F1968" s="117">
        <v>0</v>
      </c>
      <c r="G1968" s="116" t="s">
        <v>1729</v>
      </c>
      <c r="H1968" s="117">
        <v>14.79</v>
      </c>
      <c r="I1968" s="116" t="s">
        <v>1730</v>
      </c>
      <c r="J1968" s="118">
        <v>14.79363087294</v>
      </c>
    </row>
    <row r="1969" spans="1:10" ht="15" thickBot="1">
      <c r="A1969" s="115"/>
      <c r="B1969" s="116"/>
      <c r="C1969" s="116"/>
      <c r="D1969" s="116"/>
      <c r="E1969" s="116" t="s">
        <v>1731</v>
      </c>
      <c r="F1969" s="117">
        <v>16.190000000000001</v>
      </c>
      <c r="G1969" s="116"/>
      <c r="H1969" s="276" t="s">
        <v>1732</v>
      </c>
      <c r="I1969" s="276"/>
      <c r="J1969" s="118">
        <v>77.92</v>
      </c>
    </row>
    <row r="1970" spans="1:10" ht="15" thickTop="1">
      <c r="A1970" s="119"/>
      <c r="B1970" s="95"/>
      <c r="C1970" s="95"/>
      <c r="D1970" s="95"/>
      <c r="E1970" s="95"/>
      <c r="F1970" s="95"/>
      <c r="G1970" s="95"/>
      <c r="H1970" s="95"/>
      <c r="I1970" s="95"/>
      <c r="J1970" s="120"/>
    </row>
    <row r="1971" spans="1:10" ht="15">
      <c r="A1971" s="121" t="s">
        <v>414</v>
      </c>
      <c r="B1971" s="83" t="s">
        <v>1</v>
      </c>
      <c r="C1971" s="82" t="s">
        <v>2</v>
      </c>
      <c r="D1971" s="82" t="s">
        <v>3</v>
      </c>
      <c r="E1971" s="281" t="s">
        <v>1722</v>
      </c>
      <c r="F1971" s="281"/>
      <c r="G1971" s="84" t="s">
        <v>4</v>
      </c>
      <c r="H1971" s="83" t="s">
        <v>5</v>
      </c>
      <c r="I1971" s="83" t="s">
        <v>6</v>
      </c>
      <c r="J1971" s="122" t="s">
        <v>8</v>
      </c>
    </row>
    <row r="1972" spans="1:10" ht="25.5">
      <c r="A1972" s="111" t="s">
        <v>1723</v>
      </c>
      <c r="B1972" s="86" t="s">
        <v>397</v>
      </c>
      <c r="C1972" s="85" t="s">
        <v>18</v>
      </c>
      <c r="D1972" s="85" t="s">
        <v>398</v>
      </c>
      <c r="E1972" s="284" t="s">
        <v>2162</v>
      </c>
      <c r="F1972" s="284"/>
      <c r="G1972" s="87" t="s">
        <v>71</v>
      </c>
      <c r="H1972" s="88">
        <v>1</v>
      </c>
      <c r="I1972" s="89">
        <v>24.05</v>
      </c>
      <c r="J1972" s="112">
        <v>24.05</v>
      </c>
    </row>
    <row r="1973" spans="1:10">
      <c r="A1973" s="123" t="s">
        <v>1738</v>
      </c>
      <c r="B1973" s="97" t="s">
        <v>1948</v>
      </c>
      <c r="C1973" s="96" t="s">
        <v>44</v>
      </c>
      <c r="D1973" s="96" t="s">
        <v>1949</v>
      </c>
      <c r="E1973" s="283" t="s">
        <v>1761</v>
      </c>
      <c r="F1973" s="283"/>
      <c r="G1973" s="98" t="s">
        <v>1950</v>
      </c>
      <c r="H1973" s="99">
        <v>8.7999999999999995E-2</v>
      </c>
      <c r="I1973" s="100">
        <v>19.21</v>
      </c>
      <c r="J1973" s="124">
        <v>1.69</v>
      </c>
    </row>
    <row r="1974" spans="1:10" ht="25.5">
      <c r="A1974" s="123" t="s">
        <v>1738</v>
      </c>
      <c r="B1974" s="97" t="s">
        <v>2621</v>
      </c>
      <c r="C1974" s="96" t="s">
        <v>31</v>
      </c>
      <c r="D1974" s="96" t="s">
        <v>2622</v>
      </c>
      <c r="E1974" s="283" t="s">
        <v>2165</v>
      </c>
      <c r="F1974" s="283"/>
      <c r="G1974" s="98" t="s">
        <v>2166</v>
      </c>
      <c r="H1974" s="99">
        <v>7.0000000000000001E-3</v>
      </c>
      <c r="I1974" s="100">
        <v>6.74</v>
      </c>
      <c r="J1974" s="124">
        <v>0.04</v>
      </c>
    </row>
    <row r="1975" spans="1:10" ht="25.5">
      <c r="A1975" s="113" t="s">
        <v>1725</v>
      </c>
      <c r="B1975" s="91" t="s">
        <v>2623</v>
      </c>
      <c r="C1975" s="90" t="s">
        <v>31</v>
      </c>
      <c r="D1975" s="90" t="s">
        <v>2624</v>
      </c>
      <c r="E1975" s="278" t="s">
        <v>1743</v>
      </c>
      <c r="F1975" s="278"/>
      <c r="G1975" s="92" t="s">
        <v>2625</v>
      </c>
      <c r="H1975" s="93">
        <v>4</v>
      </c>
      <c r="I1975" s="94">
        <v>5.58</v>
      </c>
      <c r="J1975" s="114">
        <v>22.32</v>
      </c>
    </row>
    <row r="1976" spans="1:10">
      <c r="A1976" s="115"/>
      <c r="B1976" s="116"/>
      <c r="C1976" s="116"/>
      <c r="D1976" s="116"/>
      <c r="E1976" s="116" t="s">
        <v>1728</v>
      </c>
      <c r="F1976" s="117">
        <v>0</v>
      </c>
      <c r="G1976" s="116" t="s">
        <v>1729</v>
      </c>
      <c r="H1976" s="117">
        <v>1.31</v>
      </c>
      <c r="I1976" s="116" t="s">
        <v>1730</v>
      </c>
      <c r="J1976" s="118">
        <v>1.31</v>
      </c>
    </row>
    <row r="1977" spans="1:10" ht="15" thickBot="1">
      <c r="A1977" s="115"/>
      <c r="B1977" s="116"/>
      <c r="C1977" s="116"/>
      <c r="D1977" s="116"/>
      <c r="E1977" s="116" t="s">
        <v>1731</v>
      </c>
      <c r="F1977" s="117">
        <v>6.31</v>
      </c>
      <c r="G1977" s="116"/>
      <c r="H1977" s="276" t="s">
        <v>1732</v>
      </c>
      <c r="I1977" s="276"/>
      <c r="J1977" s="118">
        <v>30.36</v>
      </c>
    </row>
    <row r="1978" spans="1:10" ht="15" thickTop="1">
      <c r="A1978" s="119"/>
      <c r="B1978" s="95"/>
      <c r="C1978" s="95"/>
      <c r="D1978" s="95"/>
      <c r="E1978" s="95"/>
      <c r="F1978" s="95"/>
      <c r="G1978" s="95"/>
      <c r="H1978" s="95"/>
      <c r="I1978" s="95"/>
      <c r="J1978" s="120"/>
    </row>
    <row r="1979" spans="1:10" ht="15">
      <c r="A1979" s="121" t="s">
        <v>415</v>
      </c>
      <c r="B1979" s="83" t="s">
        <v>1</v>
      </c>
      <c r="C1979" s="82" t="s">
        <v>2</v>
      </c>
      <c r="D1979" s="82" t="s">
        <v>3</v>
      </c>
      <c r="E1979" s="281" t="s">
        <v>1722</v>
      </c>
      <c r="F1979" s="281"/>
      <c r="G1979" s="84" t="s">
        <v>4</v>
      </c>
      <c r="H1979" s="83" t="s">
        <v>5</v>
      </c>
      <c r="I1979" s="83" t="s">
        <v>6</v>
      </c>
      <c r="J1979" s="122" t="s">
        <v>8</v>
      </c>
    </row>
    <row r="1980" spans="1:10" ht="38.25">
      <c r="A1980" s="111" t="s">
        <v>1723</v>
      </c>
      <c r="B1980" s="86" t="s">
        <v>400</v>
      </c>
      <c r="C1980" s="85" t="s">
        <v>44</v>
      </c>
      <c r="D1980" s="85" t="s">
        <v>401</v>
      </c>
      <c r="E1980" s="284" t="s">
        <v>1761</v>
      </c>
      <c r="F1980" s="284"/>
      <c r="G1980" s="87" t="s">
        <v>71</v>
      </c>
      <c r="H1980" s="88">
        <v>1</v>
      </c>
      <c r="I1980" s="89">
        <v>9.3699999999999992</v>
      </c>
      <c r="J1980" s="112">
        <v>9.3699999999999992</v>
      </c>
    </row>
    <row r="1981" spans="1:10">
      <c r="A1981" s="221"/>
      <c r="B1981" s="222"/>
      <c r="C1981" s="222"/>
      <c r="D1981" s="222"/>
      <c r="E1981" s="222"/>
      <c r="F1981" s="222" t="s">
        <v>1762</v>
      </c>
      <c r="G1981" s="222"/>
      <c r="H1981" s="222"/>
      <c r="I1981" s="222"/>
      <c r="J1981" s="125">
        <v>0</v>
      </c>
    </row>
    <row r="1982" spans="1:10">
      <c r="A1982" s="221"/>
      <c r="B1982" s="222"/>
      <c r="C1982" s="222"/>
      <c r="D1982" s="222"/>
      <c r="E1982" s="222"/>
      <c r="F1982" s="222" t="s">
        <v>1763</v>
      </c>
      <c r="G1982" s="222"/>
      <c r="H1982" s="222"/>
      <c r="I1982" s="222"/>
      <c r="J1982" s="125">
        <v>1</v>
      </c>
    </row>
    <row r="1983" spans="1:10">
      <c r="A1983" s="221"/>
      <c r="B1983" s="222"/>
      <c r="C1983" s="222"/>
      <c r="D1983" s="222"/>
      <c r="E1983" s="222"/>
      <c r="F1983" s="222" t="s">
        <v>1764</v>
      </c>
      <c r="G1983" s="222"/>
      <c r="H1983" s="222"/>
      <c r="I1983" s="222"/>
      <c r="J1983" s="125">
        <v>0</v>
      </c>
    </row>
    <row r="1984" spans="1:10" ht="15">
      <c r="A1984" s="279" t="s">
        <v>1784</v>
      </c>
      <c r="B1984" s="280" t="s">
        <v>1</v>
      </c>
      <c r="C1984" s="281" t="s">
        <v>2</v>
      </c>
      <c r="D1984" s="281" t="s">
        <v>1785</v>
      </c>
      <c r="E1984" s="280" t="s">
        <v>1766</v>
      </c>
      <c r="F1984" s="83" t="s">
        <v>1767</v>
      </c>
      <c r="G1984" s="83" t="s">
        <v>1768</v>
      </c>
      <c r="H1984" s="83"/>
      <c r="I1984" s="83"/>
      <c r="J1984" s="122" t="s">
        <v>1769</v>
      </c>
    </row>
    <row r="1985" spans="1:10" ht="25.5">
      <c r="A1985" s="113" t="s">
        <v>1725</v>
      </c>
      <c r="B1985" s="91" t="s">
        <v>2495</v>
      </c>
      <c r="C1985" s="90" t="s">
        <v>44</v>
      </c>
      <c r="D1985" s="90" t="s">
        <v>2496</v>
      </c>
      <c r="E1985" s="93">
        <v>0.04</v>
      </c>
      <c r="F1985" s="92" t="s">
        <v>46</v>
      </c>
      <c r="G1985" s="277" t="s">
        <v>2497</v>
      </c>
      <c r="H1985" s="277"/>
      <c r="I1985" s="278"/>
      <c r="J1985" s="127" t="s">
        <v>2498</v>
      </c>
    </row>
    <row r="1986" spans="1:10" ht="25.5">
      <c r="A1986" s="113" t="s">
        <v>1725</v>
      </c>
      <c r="B1986" s="91" t="s">
        <v>2626</v>
      </c>
      <c r="C1986" s="90" t="s">
        <v>44</v>
      </c>
      <c r="D1986" s="90" t="s">
        <v>2627</v>
      </c>
      <c r="E1986" s="93">
        <v>0.2</v>
      </c>
      <c r="F1986" s="92" t="s">
        <v>2248</v>
      </c>
      <c r="G1986" s="277" t="s">
        <v>2628</v>
      </c>
      <c r="H1986" s="277"/>
      <c r="I1986" s="278"/>
      <c r="J1986" s="127" t="s">
        <v>2629</v>
      </c>
    </row>
    <row r="1987" spans="1:10">
      <c r="A1987" s="221"/>
      <c r="B1987" s="222"/>
      <c r="C1987" s="222"/>
      <c r="D1987" s="222"/>
      <c r="E1987" s="222"/>
      <c r="F1987" s="222" t="s">
        <v>1938</v>
      </c>
      <c r="G1987" s="222"/>
      <c r="H1987" s="222"/>
      <c r="I1987" s="222"/>
      <c r="J1987" s="125">
        <v>4.3555999999999999</v>
      </c>
    </row>
    <row r="1988" spans="1:10" ht="15">
      <c r="A1988" s="279" t="s">
        <v>1765</v>
      </c>
      <c r="B1988" s="280" t="s">
        <v>1</v>
      </c>
      <c r="C1988" s="281" t="s">
        <v>2</v>
      </c>
      <c r="D1988" s="281" t="s">
        <v>1727</v>
      </c>
      <c r="E1988" s="280" t="s">
        <v>1766</v>
      </c>
      <c r="F1988" s="83" t="s">
        <v>1767</v>
      </c>
      <c r="G1988" s="83" t="s">
        <v>1768</v>
      </c>
      <c r="H1988" s="83"/>
      <c r="I1988" s="83"/>
      <c r="J1988" s="122" t="s">
        <v>1769</v>
      </c>
    </row>
    <row r="1989" spans="1:10">
      <c r="A1989" s="123" t="s">
        <v>1723</v>
      </c>
      <c r="B1989" s="97" t="s">
        <v>2417</v>
      </c>
      <c r="C1989" s="96" t="s">
        <v>44</v>
      </c>
      <c r="D1989" s="96" t="s">
        <v>2418</v>
      </c>
      <c r="E1989" s="99">
        <v>0.1833333</v>
      </c>
      <c r="F1989" s="98" t="s">
        <v>1950</v>
      </c>
      <c r="G1989" s="282" t="s">
        <v>2419</v>
      </c>
      <c r="H1989" s="282"/>
      <c r="I1989" s="283"/>
      <c r="J1989" s="126" t="s">
        <v>2630</v>
      </c>
    </row>
    <row r="1990" spans="1:10">
      <c r="A1990" s="123" t="s">
        <v>1723</v>
      </c>
      <c r="B1990" s="97" t="s">
        <v>1957</v>
      </c>
      <c r="C1990" s="96" t="s">
        <v>44</v>
      </c>
      <c r="D1990" s="96" t="s">
        <v>1958</v>
      </c>
      <c r="E1990" s="99">
        <v>9.1666600000000001E-2</v>
      </c>
      <c r="F1990" s="98" t="s">
        <v>1950</v>
      </c>
      <c r="G1990" s="282" t="s">
        <v>1959</v>
      </c>
      <c r="H1990" s="282"/>
      <c r="I1990" s="283"/>
      <c r="J1990" s="126" t="s">
        <v>2471</v>
      </c>
    </row>
    <row r="1991" spans="1:10">
      <c r="A1991" s="221"/>
      <c r="B1991" s="222"/>
      <c r="C1991" s="222"/>
      <c r="D1991" s="222"/>
      <c r="E1991" s="222"/>
      <c r="F1991" s="222" t="s">
        <v>1774</v>
      </c>
      <c r="G1991" s="222"/>
      <c r="H1991" s="222"/>
      <c r="I1991" s="222"/>
      <c r="J1991" s="125">
        <v>5.0114000000000001</v>
      </c>
    </row>
    <row r="1992" spans="1:10">
      <c r="A1992" s="115"/>
      <c r="B1992" s="116"/>
      <c r="C1992" s="116"/>
      <c r="D1992" s="116"/>
      <c r="E1992" s="116" t="s">
        <v>1728</v>
      </c>
      <c r="F1992" s="117">
        <v>0</v>
      </c>
      <c r="G1992" s="116" t="s">
        <v>1729</v>
      </c>
      <c r="H1992" s="117">
        <v>3.63</v>
      </c>
      <c r="I1992" s="116" t="s">
        <v>1730</v>
      </c>
      <c r="J1992" s="118">
        <v>3.6330421749099999</v>
      </c>
    </row>
    <row r="1993" spans="1:10" ht="15" thickBot="1">
      <c r="A1993" s="115"/>
      <c r="B1993" s="116"/>
      <c r="C1993" s="116"/>
      <c r="D1993" s="116"/>
      <c r="E1993" s="116" t="s">
        <v>1731</v>
      </c>
      <c r="F1993" s="117">
        <v>2.4500000000000002</v>
      </c>
      <c r="G1993" s="116"/>
      <c r="H1993" s="276" t="s">
        <v>1732</v>
      </c>
      <c r="I1993" s="276"/>
      <c r="J1993" s="118">
        <v>11.82</v>
      </c>
    </row>
    <row r="1994" spans="1:10" ht="15" thickTop="1">
      <c r="A1994" s="119"/>
      <c r="B1994" s="95"/>
      <c r="C1994" s="95"/>
      <c r="D1994" s="95"/>
      <c r="E1994" s="95"/>
      <c r="F1994" s="95"/>
      <c r="G1994" s="95"/>
      <c r="H1994" s="95"/>
      <c r="I1994" s="95"/>
      <c r="J1994" s="120"/>
    </row>
    <row r="1995" spans="1:10" ht="15">
      <c r="A1995" s="121" t="s">
        <v>418</v>
      </c>
      <c r="B1995" s="83" t="s">
        <v>1</v>
      </c>
      <c r="C1995" s="82" t="s">
        <v>2</v>
      </c>
      <c r="D1995" s="82" t="s">
        <v>3</v>
      </c>
      <c r="E1995" s="281" t="s">
        <v>1722</v>
      </c>
      <c r="F1995" s="281"/>
      <c r="G1995" s="84" t="s">
        <v>4</v>
      </c>
      <c r="H1995" s="83" t="s">
        <v>5</v>
      </c>
      <c r="I1995" s="83" t="s">
        <v>6</v>
      </c>
      <c r="J1995" s="122" t="s">
        <v>8</v>
      </c>
    </row>
    <row r="1996" spans="1:10" ht="38.25">
      <c r="A1996" s="111" t="s">
        <v>1723</v>
      </c>
      <c r="B1996" s="86" t="s">
        <v>419</v>
      </c>
      <c r="C1996" s="85" t="s">
        <v>44</v>
      </c>
      <c r="D1996" s="85" t="s">
        <v>420</v>
      </c>
      <c r="E1996" s="284" t="s">
        <v>1761</v>
      </c>
      <c r="F1996" s="284"/>
      <c r="G1996" s="87" t="s">
        <v>78</v>
      </c>
      <c r="H1996" s="88">
        <v>1</v>
      </c>
      <c r="I1996" s="89">
        <v>8.83</v>
      </c>
      <c r="J1996" s="112">
        <v>8.83</v>
      </c>
    </row>
    <row r="1997" spans="1:10">
      <c r="A1997" s="221"/>
      <c r="B1997" s="222"/>
      <c r="C1997" s="222"/>
      <c r="D1997" s="222"/>
      <c r="E1997" s="222"/>
      <c r="F1997" s="222" t="s">
        <v>1762</v>
      </c>
      <c r="G1997" s="222"/>
      <c r="H1997" s="222"/>
      <c r="I1997" s="222"/>
      <c r="J1997" s="125">
        <v>0</v>
      </c>
    </row>
    <row r="1998" spans="1:10">
      <c r="A1998" s="221"/>
      <c r="B1998" s="222"/>
      <c r="C1998" s="222"/>
      <c r="D1998" s="222"/>
      <c r="E1998" s="222"/>
      <c r="F1998" s="222" t="s">
        <v>1763</v>
      </c>
      <c r="G1998" s="222"/>
      <c r="H1998" s="222"/>
      <c r="I1998" s="222"/>
      <c r="J1998" s="125">
        <v>1</v>
      </c>
    </row>
    <row r="1999" spans="1:10">
      <c r="A1999" s="221"/>
      <c r="B1999" s="222"/>
      <c r="C1999" s="222"/>
      <c r="D1999" s="222"/>
      <c r="E1999" s="222"/>
      <c r="F1999" s="222" t="s">
        <v>1764</v>
      </c>
      <c r="G1999" s="222"/>
      <c r="H1999" s="222"/>
      <c r="I1999" s="222"/>
      <c r="J1999" s="125">
        <v>0</v>
      </c>
    </row>
    <row r="2000" spans="1:10" ht="15">
      <c r="A2000" s="279" t="s">
        <v>1784</v>
      </c>
      <c r="B2000" s="280" t="s">
        <v>1</v>
      </c>
      <c r="C2000" s="281" t="s">
        <v>2</v>
      </c>
      <c r="D2000" s="281" t="s">
        <v>1785</v>
      </c>
      <c r="E2000" s="280" t="s">
        <v>1766</v>
      </c>
      <c r="F2000" s="83" t="s">
        <v>1767</v>
      </c>
      <c r="G2000" s="83" t="s">
        <v>1768</v>
      </c>
      <c r="H2000" s="83"/>
      <c r="I2000" s="83"/>
      <c r="J2000" s="122" t="s">
        <v>1769</v>
      </c>
    </row>
    <row r="2001" spans="1:10" ht="38.25">
      <c r="A2001" s="113" t="s">
        <v>1725</v>
      </c>
      <c r="B2001" s="91" t="s">
        <v>2634</v>
      </c>
      <c r="C2001" s="90" t="s">
        <v>44</v>
      </c>
      <c r="D2001" s="90" t="s">
        <v>2635</v>
      </c>
      <c r="E2001" s="93">
        <v>0.11</v>
      </c>
      <c r="F2001" s="92" t="s">
        <v>71</v>
      </c>
      <c r="G2001" s="277" t="s">
        <v>2636</v>
      </c>
      <c r="H2001" s="277"/>
      <c r="I2001" s="278"/>
      <c r="J2001" s="127" t="s">
        <v>2646</v>
      </c>
    </row>
    <row r="2002" spans="1:10" ht="25.5">
      <c r="A2002" s="113" t="s">
        <v>1725</v>
      </c>
      <c r="B2002" s="91" t="s">
        <v>2647</v>
      </c>
      <c r="C2002" s="90" t="s">
        <v>44</v>
      </c>
      <c r="D2002" s="90" t="s">
        <v>2648</v>
      </c>
      <c r="E2002" s="93">
        <v>0.47249999999999998</v>
      </c>
      <c r="F2002" s="92" t="s">
        <v>121</v>
      </c>
      <c r="G2002" s="277" t="s">
        <v>2649</v>
      </c>
      <c r="H2002" s="277"/>
      <c r="I2002" s="278"/>
      <c r="J2002" s="127" t="s">
        <v>2650</v>
      </c>
    </row>
    <row r="2003" spans="1:10">
      <c r="A2003" s="221"/>
      <c r="B2003" s="222"/>
      <c r="C2003" s="222"/>
      <c r="D2003" s="222"/>
      <c r="E2003" s="222"/>
      <c r="F2003" s="222" t="s">
        <v>1938</v>
      </c>
      <c r="G2003" s="222"/>
      <c r="H2003" s="222"/>
      <c r="I2003" s="222"/>
      <c r="J2003" s="125">
        <v>4.5259999999999998</v>
      </c>
    </row>
    <row r="2004" spans="1:10" ht="15">
      <c r="A2004" s="279" t="s">
        <v>1765</v>
      </c>
      <c r="B2004" s="280" t="s">
        <v>1</v>
      </c>
      <c r="C2004" s="281" t="s">
        <v>2</v>
      </c>
      <c r="D2004" s="281" t="s">
        <v>1727</v>
      </c>
      <c r="E2004" s="280" t="s">
        <v>1766</v>
      </c>
      <c r="F2004" s="83" t="s">
        <v>1767</v>
      </c>
      <c r="G2004" s="83" t="s">
        <v>1768</v>
      </c>
      <c r="H2004" s="83"/>
      <c r="I2004" s="83"/>
      <c r="J2004" s="122" t="s">
        <v>1769</v>
      </c>
    </row>
    <row r="2005" spans="1:10">
      <c r="A2005" s="123" t="s">
        <v>1723</v>
      </c>
      <c r="B2005" s="97" t="s">
        <v>1948</v>
      </c>
      <c r="C2005" s="96" t="s">
        <v>44</v>
      </c>
      <c r="D2005" s="96" t="s">
        <v>1949</v>
      </c>
      <c r="E2005" s="99">
        <v>0.14666670000000001</v>
      </c>
      <c r="F2005" s="98" t="s">
        <v>1950</v>
      </c>
      <c r="G2005" s="282" t="s">
        <v>1951</v>
      </c>
      <c r="H2005" s="282"/>
      <c r="I2005" s="283"/>
      <c r="J2005" s="126" t="s">
        <v>2473</v>
      </c>
    </row>
    <row r="2006" spans="1:10" ht="38.25">
      <c r="A2006" s="123" t="s">
        <v>1723</v>
      </c>
      <c r="B2006" s="97" t="s">
        <v>2537</v>
      </c>
      <c r="C2006" s="96" t="s">
        <v>44</v>
      </c>
      <c r="D2006" s="96" t="s">
        <v>2538</v>
      </c>
      <c r="E2006" s="99">
        <v>0.11</v>
      </c>
      <c r="F2006" s="98" t="s">
        <v>71</v>
      </c>
      <c r="G2006" s="282" t="s">
        <v>2539</v>
      </c>
      <c r="H2006" s="282"/>
      <c r="I2006" s="283"/>
      <c r="J2006" s="126" t="s">
        <v>2651</v>
      </c>
    </row>
    <row r="2007" spans="1:10">
      <c r="A2007" s="123" t="s">
        <v>1723</v>
      </c>
      <c r="B2007" s="97" t="s">
        <v>1957</v>
      </c>
      <c r="C2007" s="96" t="s">
        <v>44</v>
      </c>
      <c r="D2007" s="96" t="s">
        <v>1958</v>
      </c>
      <c r="E2007" s="99">
        <v>7.3333300000000004E-2</v>
      </c>
      <c r="F2007" s="98" t="s">
        <v>1950</v>
      </c>
      <c r="G2007" s="282" t="s">
        <v>1959</v>
      </c>
      <c r="H2007" s="282"/>
      <c r="I2007" s="283"/>
      <c r="J2007" s="126" t="s">
        <v>2652</v>
      </c>
    </row>
    <row r="2008" spans="1:10">
      <c r="A2008" s="221"/>
      <c r="B2008" s="222"/>
      <c r="C2008" s="222"/>
      <c r="D2008" s="222"/>
      <c r="E2008" s="222"/>
      <c r="F2008" s="222" t="s">
        <v>1774</v>
      </c>
      <c r="G2008" s="222"/>
      <c r="H2008" s="222"/>
      <c r="I2008" s="222"/>
      <c r="J2008" s="125">
        <v>4.3014000000000001</v>
      </c>
    </row>
    <row r="2009" spans="1:10">
      <c r="A2009" s="115"/>
      <c r="B2009" s="116"/>
      <c r="C2009" s="116"/>
      <c r="D2009" s="116"/>
      <c r="E2009" s="116" t="s">
        <v>1728</v>
      </c>
      <c r="F2009" s="117">
        <v>0</v>
      </c>
      <c r="G2009" s="116" t="s">
        <v>1729</v>
      </c>
      <c r="H2009" s="117">
        <v>3.19</v>
      </c>
      <c r="I2009" s="116" t="s">
        <v>1730</v>
      </c>
      <c r="J2009" s="118">
        <v>3.1900768731715998</v>
      </c>
    </row>
    <row r="2010" spans="1:10" ht="15" thickBot="1">
      <c r="A2010" s="115"/>
      <c r="B2010" s="116"/>
      <c r="C2010" s="116"/>
      <c r="D2010" s="116"/>
      <c r="E2010" s="116" t="s">
        <v>1731</v>
      </c>
      <c r="F2010" s="117">
        <v>2.31</v>
      </c>
      <c r="G2010" s="116"/>
      <c r="H2010" s="276" t="s">
        <v>1732</v>
      </c>
      <c r="I2010" s="276"/>
      <c r="J2010" s="118">
        <v>11.14</v>
      </c>
    </row>
    <row r="2011" spans="1:10" ht="15" thickTop="1">
      <c r="A2011" s="119"/>
      <c r="B2011" s="95"/>
      <c r="C2011" s="95"/>
      <c r="D2011" s="95"/>
      <c r="E2011" s="95"/>
      <c r="F2011" s="95"/>
      <c r="G2011" s="95"/>
      <c r="H2011" s="95"/>
      <c r="I2011" s="95"/>
      <c r="J2011" s="120"/>
    </row>
    <row r="2012" spans="1:10" ht="15">
      <c r="A2012" s="121" t="s">
        <v>425</v>
      </c>
      <c r="B2012" s="83" t="s">
        <v>1</v>
      </c>
      <c r="C2012" s="82" t="s">
        <v>2</v>
      </c>
      <c r="D2012" s="82" t="s">
        <v>3</v>
      </c>
      <c r="E2012" s="281" t="s">
        <v>1722</v>
      </c>
      <c r="F2012" s="281"/>
      <c r="G2012" s="84" t="s">
        <v>4</v>
      </c>
      <c r="H2012" s="83" t="s">
        <v>5</v>
      </c>
      <c r="I2012" s="83" t="s">
        <v>6</v>
      </c>
      <c r="J2012" s="122" t="s">
        <v>8</v>
      </c>
    </row>
    <row r="2013" spans="1:10">
      <c r="A2013" s="111" t="s">
        <v>1723</v>
      </c>
      <c r="B2013" s="86" t="s">
        <v>426</v>
      </c>
      <c r="C2013" s="85" t="s">
        <v>18</v>
      </c>
      <c r="D2013" s="85" t="s">
        <v>427</v>
      </c>
      <c r="E2013" s="284" t="s">
        <v>2356</v>
      </c>
      <c r="F2013" s="284"/>
      <c r="G2013" s="87" t="s">
        <v>78</v>
      </c>
      <c r="H2013" s="88">
        <v>1</v>
      </c>
      <c r="I2013" s="89">
        <v>50.11</v>
      </c>
      <c r="J2013" s="112">
        <v>50.11</v>
      </c>
    </row>
    <row r="2014" spans="1:10" ht="38.25">
      <c r="A2014" s="123" t="s">
        <v>1738</v>
      </c>
      <c r="B2014" s="97" t="s">
        <v>2653</v>
      </c>
      <c r="C2014" s="96" t="s">
        <v>31</v>
      </c>
      <c r="D2014" s="96" t="s">
        <v>2654</v>
      </c>
      <c r="E2014" s="283" t="s">
        <v>2317</v>
      </c>
      <c r="F2014" s="283"/>
      <c r="G2014" s="98" t="s">
        <v>71</v>
      </c>
      <c r="H2014" s="99">
        <v>0.35</v>
      </c>
      <c r="I2014" s="100">
        <v>119.93</v>
      </c>
      <c r="J2014" s="124">
        <v>41.97</v>
      </c>
    </row>
    <row r="2015" spans="1:10" ht="25.5">
      <c r="A2015" s="123" t="s">
        <v>1738</v>
      </c>
      <c r="B2015" s="97" t="s">
        <v>2655</v>
      </c>
      <c r="C2015" s="96" t="s">
        <v>31</v>
      </c>
      <c r="D2015" s="96" t="s">
        <v>2656</v>
      </c>
      <c r="E2015" s="283" t="s">
        <v>2317</v>
      </c>
      <c r="F2015" s="283"/>
      <c r="G2015" s="98" t="s">
        <v>93</v>
      </c>
      <c r="H2015" s="99">
        <v>0.01</v>
      </c>
      <c r="I2015" s="100">
        <v>28.42</v>
      </c>
      <c r="J2015" s="124">
        <v>0.28000000000000003</v>
      </c>
    </row>
    <row r="2016" spans="1:10" ht="25.5">
      <c r="A2016" s="113" t="s">
        <v>1725</v>
      </c>
      <c r="B2016" s="91" t="s">
        <v>2657</v>
      </c>
      <c r="C2016" s="90" t="s">
        <v>31</v>
      </c>
      <c r="D2016" s="90" t="s">
        <v>2658</v>
      </c>
      <c r="E2016" s="278" t="s">
        <v>1743</v>
      </c>
      <c r="F2016" s="278"/>
      <c r="G2016" s="92" t="s">
        <v>2625</v>
      </c>
      <c r="H2016" s="93">
        <v>0.8</v>
      </c>
      <c r="I2016" s="94">
        <v>5.14</v>
      </c>
      <c r="J2016" s="114">
        <v>4.1100000000000003</v>
      </c>
    </row>
    <row r="2017" spans="1:10" ht="38.25">
      <c r="A2017" s="113" t="s">
        <v>1725</v>
      </c>
      <c r="B2017" s="91" t="s">
        <v>2659</v>
      </c>
      <c r="C2017" s="90" t="s">
        <v>31</v>
      </c>
      <c r="D2017" s="90" t="s">
        <v>2660</v>
      </c>
      <c r="E2017" s="278" t="s">
        <v>1743</v>
      </c>
      <c r="F2017" s="278"/>
      <c r="G2017" s="92" t="s">
        <v>2661</v>
      </c>
      <c r="H2017" s="93">
        <v>0.01</v>
      </c>
      <c r="I2017" s="94">
        <v>375.51</v>
      </c>
      <c r="J2017" s="114">
        <v>3.75</v>
      </c>
    </row>
    <row r="2018" spans="1:10">
      <c r="A2018" s="115"/>
      <c r="B2018" s="116"/>
      <c r="C2018" s="116"/>
      <c r="D2018" s="116"/>
      <c r="E2018" s="116" t="s">
        <v>1728</v>
      </c>
      <c r="F2018" s="117">
        <v>16.05</v>
      </c>
      <c r="G2018" s="116" t="s">
        <v>1729</v>
      </c>
      <c r="H2018" s="117">
        <v>0</v>
      </c>
      <c r="I2018" s="116" t="s">
        <v>1730</v>
      </c>
      <c r="J2018" s="118">
        <v>16.05</v>
      </c>
    </row>
    <row r="2019" spans="1:10" ht="15" thickBot="1">
      <c r="A2019" s="115"/>
      <c r="B2019" s="116"/>
      <c r="C2019" s="116"/>
      <c r="D2019" s="116"/>
      <c r="E2019" s="116" t="s">
        <v>1731</v>
      </c>
      <c r="F2019" s="117">
        <v>13.14</v>
      </c>
      <c r="G2019" s="116"/>
      <c r="H2019" s="276" t="s">
        <v>1732</v>
      </c>
      <c r="I2019" s="276"/>
      <c r="J2019" s="118">
        <v>63.25</v>
      </c>
    </row>
    <row r="2020" spans="1:10" ht="15" thickTop="1">
      <c r="A2020" s="119"/>
      <c r="B2020" s="95"/>
      <c r="C2020" s="95"/>
      <c r="D2020" s="95"/>
      <c r="E2020" s="95"/>
      <c r="F2020" s="95"/>
      <c r="G2020" s="95"/>
      <c r="H2020" s="95"/>
      <c r="I2020" s="95"/>
      <c r="J2020" s="120"/>
    </row>
    <row r="2021" spans="1:10" ht="15">
      <c r="A2021" s="121" t="s">
        <v>428</v>
      </c>
      <c r="B2021" s="83" t="s">
        <v>1</v>
      </c>
      <c r="C2021" s="82" t="s">
        <v>2</v>
      </c>
      <c r="D2021" s="82" t="s">
        <v>3</v>
      </c>
      <c r="E2021" s="281" t="s">
        <v>1722</v>
      </c>
      <c r="F2021" s="281"/>
      <c r="G2021" s="84" t="s">
        <v>4</v>
      </c>
      <c r="H2021" s="83" t="s">
        <v>5</v>
      </c>
      <c r="I2021" s="83" t="s">
        <v>6</v>
      </c>
      <c r="J2021" s="122" t="s">
        <v>8</v>
      </c>
    </row>
    <row r="2022" spans="1:10" ht="25.5">
      <c r="A2022" s="111" t="s">
        <v>1723</v>
      </c>
      <c r="B2022" s="86" t="s">
        <v>429</v>
      </c>
      <c r="C2022" s="85" t="s">
        <v>31</v>
      </c>
      <c r="D2022" s="85" t="s">
        <v>430</v>
      </c>
      <c r="E2022" s="284" t="s">
        <v>2662</v>
      </c>
      <c r="F2022" s="284"/>
      <c r="G2022" s="87" t="s">
        <v>267</v>
      </c>
      <c r="H2022" s="88">
        <v>1</v>
      </c>
      <c r="I2022" s="89">
        <v>95.86</v>
      </c>
      <c r="J2022" s="112">
        <v>95.86</v>
      </c>
    </row>
    <row r="2023" spans="1:10" ht="25.5">
      <c r="A2023" s="123" t="s">
        <v>1738</v>
      </c>
      <c r="B2023" s="97" t="s">
        <v>2663</v>
      </c>
      <c r="C2023" s="96" t="s">
        <v>31</v>
      </c>
      <c r="D2023" s="96" t="s">
        <v>2664</v>
      </c>
      <c r="E2023" s="283" t="s">
        <v>2165</v>
      </c>
      <c r="F2023" s="283"/>
      <c r="G2023" s="98" t="s">
        <v>2169</v>
      </c>
      <c r="H2023" s="99">
        <v>0.17899999999999999</v>
      </c>
      <c r="I2023" s="100">
        <v>24.23</v>
      </c>
      <c r="J2023" s="124">
        <v>4.33</v>
      </c>
    </row>
    <row r="2024" spans="1:10" ht="51">
      <c r="A2024" s="123" t="s">
        <v>1738</v>
      </c>
      <c r="B2024" s="97" t="s">
        <v>2665</v>
      </c>
      <c r="C2024" s="96" t="s">
        <v>31</v>
      </c>
      <c r="D2024" s="96" t="s">
        <v>2666</v>
      </c>
      <c r="E2024" s="283" t="s">
        <v>1737</v>
      </c>
      <c r="F2024" s="283"/>
      <c r="G2024" s="98" t="s">
        <v>93</v>
      </c>
      <c r="H2024" s="99">
        <v>6.0000000000000001E-3</v>
      </c>
      <c r="I2024" s="100">
        <v>336.14</v>
      </c>
      <c r="J2024" s="124">
        <v>2.0099999999999998</v>
      </c>
    </row>
    <row r="2025" spans="1:10">
      <c r="A2025" s="123" t="s">
        <v>1738</v>
      </c>
      <c r="B2025" s="97" t="s">
        <v>2667</v>
      </c>
      <c r="C2025" s="96" t="s">
        <v>31</v>
      </c>
      <c r="D2025" s="96" t="s">
        <v>2668</v>
      </c>
      <c r="E2025" s="283" t="s">
        <v>1737</v>
      </c>
      <c r="F2025" s="283"/>
      <c r="G2025" s="98" t="s">
        <v>33</v>
      </c>
      <c r="H2025" s="99">
        <v>0.189</v>
      </c>
      <c r="I2025" s="100">
        <v>20.75</v>
      </c>
      <c r="J2025" s="124">
        <v>3.92</v>
      </c>
    </row>
    <row r="2026" spans="1:10">
      <c r="A2026" s="123" t="s">
        <v>1738</v>
      </c>
      <c r="B2026" s="97" t="s">
        <v>2170</v>
      </c>
      <c r="C2026" s="96" t="s">
        <v>31</v>
      </c>
      <c r="D2026" s="96" t="s">
        <v>1958</v>
      </c>
      <c r="E2026" s="283" t="s">
        <v>1737</v>
      </c>
      <c r="F2026" s="283"/>
      <c r="G2026" s="98" t="s">
        <v>33</v>
      </c>
      <c r="H2026" s="99">
        <v>9.4E-2</v>
      </c>
      <c r="I2026" s="100">
        <v>14.46</v>
      </c>
      <c r="J2026" s="124">
        <v>1.35</v>
      </c>
    </row>
    <row r="2027" spans="1:10" ht="25.5">
      <c r="A2027" s="123" t="s">
        <v>1738</v>
      </c>
      <c r="B2027" s="97" t="s">
        <v>2669</v>
      </c>
      <c r="C2027" s="96" t="s">
        <v>31</v>
      </c>
      <c r="D2027" s="96" t="s">
        <v>2670</v>
      </c>
      <c r="E2027" s="283" t="s">
        <v>2165</v>
      </c>
      <c r="F2027" s="283"/>
      <c r="G2027" s="98" t="s">
        <v>2166</v>
      </c>
      <c r="H2027" s="99">
        <v>8.9999999999999993E-3</v>
      </c>
      <c r="I2027" s="100">
        <v>25.16</v>
      </c>
      <c r="J2027" s="124">
        <v>0.22</v>
      </c>
    </row>
    <row r="2028" spans="1:10" ht="25.5">
      <c r="A2028" s="113" t="s">
        <v>1725</v>
      </c>
      <c r="B2028" s="91" t="s">
        <v>2671</v>
      </c>
      <c r="C2028" s="90" t="s">
        <v>31</v>
      </c>
      <c r="D2028" s="90" t="s">
        <v>2672</v>
      </c>
      <c r="E2028" s="278" t="s">
        <v>1743</v>
      </c>
      <c r="F2028" s="278"/>
      <c r="G2028" s="92" t="s">
        <v>267</v>
      </c>
      <c r="H2028" s="93">
        <v>1.04</v>
      </c>
      <c r="I2028" s="94">
        <v>80.8</v>
      </c>
      <c r="J2028" s="114">
        <v>84.03</v>
      </c>
    </row>
    <row r="2029" spans="1:10">
      <c r="A2029" s="115"/>
      <c r="B2029" s="116"/>
      <c r="C2029" s="116"/>
      <c r="D2029" s="116"/>
      <c r="E2029" s="116" t="s">
        <v>1728</v>
      </c>
      <c r="F2029" s="117">
        <v>8.33</v>
      </c>
      <c r="G2029" s="116" t="s">
        <v>1729</v>
      </c>
      <c r="H2029" s="117">
        <v>0</v>
      </c>
      <c r="I2029" s="116" t="s">
        <v>1730</v>
      </c>
      <c r="J2029" s="118">
        <v>8.33</v>
      </c>
    </row>
    <row r="2030" spans="1:10" ht="15" thickBot="1">
      <c r="A2030" s="115"/>
      <c r="B2030" s="116"/>
      <c r="C2030" s="116"/>
      <c r="D2030" s="116"/>
      <c r="E2030" s="116" t="s">
        <v>1731</v>
      </c>
      <c r="F2030" s="117">
        <v>25.15</v>
      </c>
      <c r="G2030" s="116"/>
      <c r="H2030" s="276" t="s">
        <v>1732</v>
      </c>
      <c r="I2030" s="276"/>
      <c r="J2030" s="118">
        <v>121.01</v>
      </c>
    </row>
    <row r="2031" spans="1:10" ht="15" thickTop="1">
      <c r="A2031" s="119"/>
      <c r="B2031" s="95"/>
      <c r="C2031" s="95"/>
      <c r="D2031" s="95"/>
      <c r="E2031" s="95"/>
      <c r="F2031" s="95"/>
      <c r="G2031" s="95"/>
      <c r="H2031" s="95"/>
      <c r="I2031" s="95"/>
      <c r="J2031" s="120"/>
    </row>
    <row r="2032" spans="1:10" ht="15">
      <c r="A2032" s="121" t="s">
        <v>433</v>
      </c>
      <c r="B2032" s="83" t="s">
        <v>1</v>
      </c>
      <c r="C2032" s="82" t="s">
        <v>2</v>
      </c>
      <c r="D2032" s="82" t="s">
        <v>3</v>
      </c>
      <c r="E2032" s="281" t="s">
        <v>1722</v>
      </c>
      <c r="F2032" s="281"/>
      <c r="G2032" s="84" t="s">
        <v>4</v>
      </c>
      <c r="H2032" s="83" t="s">
        <v>5</v>
      </c>
      <c r="I2032" s="83" t="s">
        <v>6</v>
      </c>
      <c r="J2032" s="122" t="s">
        <v>8</v>
      </c>
    </row>
    <row r="2033" spans="1:10" ht="25.5">
      <c r="A2033" s="111" t="s">
        <v>1723</v>
      </c>
      <c r="B2033" s="86" t="s">
        <v>434</v>
      </c>
      <c r="C2033" s="85" t="s">
        <v>44</v>
      </c>
      <c r="D2033" s="85" t="s">
        <v>435</v>
      </c>
      <c r="E2033" s="284" t="s">
        <v>1761</v>
      </c>
      <c r="F2033" s="284"/>
      <c r="G2033" s="87" t="s">
        <v>71</v>
      </c>
      <c r="H2033" s="88">
        <v>1</v>
      </c>
      <c r="I2033" s="89">
        <v>217.06</v>
      </c>
      <c r="J2033" s="112">
        <v>217.06</v>
      </c>
    </row>
    <row r="2034" spans="1:10">
      <c r="A2034" s="221"/>
      <c r="B2034" s="222"/>
      <c r="C2034" s="222"/>
      <c r="D2034" s="222"/>
      <c r="E2034" s="222"/>
      <c r="F2034" s="222" t="s">
        <v>1762</v>
      </c>
      <c r="G2034" s="222"/>
      <c r="H2034" s="222"/>
      <c r="I2034" s="222"/>
      <c r="J2034" s="125">
        <v>0</v>
      </c>
    </row>
    <row r="2035" spans="1:10">
      <c r="A2035" s="221"/>
      <c r="B2035" s="222"/>
      <c r="C2035" s="222"/>
      <c r="D2035" s="222"/>
      <c r="E2035" s="222"/>
      <c r="F2035" s="222" t="s">
        <v>1763</v>
      </c>
      <c r="G2035" s="222"/>
      <c r="H2035" s="222"/>
      <c r="I2035" s="222"/>
      <c r="J2035" s="125">
        <v>1</v>
      </c>
    </row>
    <row r="2036" spans="1:10">
      <c r="A2036" s="221"/>
      <c r="B2036" s="222"/>
      <c r="C2036" s="222"/>
      <c r="D2036" s="222"/>
      <c r="E2036" s="222"/>
      <c r="F2036" s="222" t="s">
        <v>1764</v>
      </c>
      <c r="G2036" s="222"/>
      <c r="H2036" s="222"/>
      <c r="I2036" s="222"/>
      <c r="J2036" s="125">
        <v>0</v>
      </c>
    </row>
    <row r="2037" spans="1:10" ht="15">
      <c r="A2037" s="279" t="s">
        <v>1784</v>
      </c>
      <c r="B2037" s="280" t="s">
        <v>1</v>
      </c>
      <c r="C2037" s="281" t="s">
        <v>2</v>
      </c>
      <c r="D2037" s="281" t="s">
        <v>1785</v>
      </c>
      <c r="E2037" s="280" t="s">
        <v>1766</v>
      </c>
      <c r="F2037" s="83" t="s">
        <v>1767</v>
      </c>
      <c r="G2037" s="83" t="s">
        <v>1768</v>
      </c>
      <c r="H2037" s="83"/>
      <c r="I2037" s="83"/>
      <c r="J2037" s="122" t="s">
        <v>1769</v>
      </c>
    </row>
    <row r="2038" spans="1:10" ht="25.5">
      <c r="A2038" s="113" t="s">
        <v>1725</v>
      </c>
      <c r="B2038" s="91" t="s">
        <v>2647</v>
      </c>
      <c r="C2038" s="90" t="s">
        <v>44</v>
      </c>
      <c r="D2038" s="90" t="s">
        <v>2648</v>
      </c>
      <c r="E2038" s="93">
        <v>5</v>
      </c>
      <c r="F2038" s="92" t="s">
        <v>121</v>
      </c>
      <c r="G2038" s="277" t="s">
        <v>2649</v>
      </c>
      <c r="H2038" s="277"/>
      <c r="I2038" s="278"/>
      <c r="J2038" s="127" t="s">
        <v>2673</v>
      </c>
    </row>
    <row r="2039" spans="1:10">
      <c r="A2039" s="221"/>
      <c r="B2039" s="222"/>
      <c r="C2039" s="222"/>
      <c r="D2039" s="222"/>
      <c r="E2039" s="222"/>
      <c r="F2039" s="222" t="s">
        <v>1938</v>
      </c>
      <c r="G2039" s="222"/>
      <c r="H2039" s="222"/>
      <c r="I2039" s="222"/>
      <c r="J2039" s="125">
        <v>7.2</v>
      </c>
    </row>
    <row r="2040" spans="1:10" ht="15">
      <c r="A2040" s="279" t="s">
        <v>1765</v>
      </c>
      <c r="B2040" s="280" t="s">
        <v>1</v>
      </c>
      <c r="C2040" s="281" t="s">
        <v>2</v>
      </c>
      <c r="D2040" s="281" t="s">
        <v>1727</v>
      </c>
      <c r="E2040" s="280" t="s">
        <v>1766</v>
      </c>
      <c r="F2040" s="83" t="s">
        <v>1767</v>
      </c>
      <c r="G2040" s="83" t="s">
        <v>1768</v>
      </c>
      <c r="H2040" s="83"/>
      <c r="I2040" s="83"/>
      <c r="J2040" s="122" t="s">
        <v>1769</v>
      </c>
    </row>
    <row r="2041" spans="1:10" ht="25.5">
      <c r="A2041" s="123" t="s">
        <v>1723</v>
      </c>
      <c r="B2041" s="97" t="s">
        <v>2674</v>
      </c>
      <c r="C2041" s="96" t="s">
        <v>44</v>
      </c>
      <c r="D2041" s="96" t="s">
        <v>2675</v>
      </c>
      <c r="E2041" s="99">
        <v>1</v>
      </c>
      <c r="F2041" s="98" t="s">
        <v>71</v>
      </c>
      <c r="G2041" s="282" t="s">
        <v>2676</v>
      </c>
      <c r="H2041" s="282"/>
      <c r="I2041" s="283"/>
      <c r="J2041" s="126" t="s">
        <v>2676</v>
      </c>
    </row>
    <row r="2042" spans="1:10" ht="38.25">
      <c r="A2042" s="123" t="s">
        <v>1723</v>
      </c>
      <c r="B2042" s="97" t="s">
        <v>2537</v>
      </c>
      <c r="C2042" s="96" t="s">
        <v>44</v>
      </c>
      <c r="D2042" s="96" t="s">
        <v>2538</v>
      </c>
      <c r="E2042" s="99">
        <v>1</v>
      </c>
      <c r="F2042" s="98" t="s">
        <v>71</v>
      </c>
      <c r="G2042" s="282" t="s">
        <v>2539</v>
      </c>
      <c r="H2042" s="282"/>
      <c r="I2042" s="283"/>
      <c r="J2042" s="126" t="s">
        <v>2539</v>
      </c>
    </row>
    <row r="2043" spans="1:10">
      <c r="A2043" s="123" t="s">
        <v>1723</v>
      </c>
      <c r="B2043" s="97" t="s">
        <v>1957</v>
      </c>
      <c r="C2043" s="96" t="s">
        <v>44</v>
      </c>
      <c r="D2043" s="96" t="s">
        <v>1958</v>
      </c>
      <c r="E2043" s="99">
        <v>0.48888890000000002</v>
      </c>
      <c r="F2043" s="98" t="s">
        <v>1950</v>
      </c>
      <c r="G2043" s="282" t="s">
        <v>1959</v>
      </c>
      <c r="H2043" s="282"/>
      <c r="I2043" s="283"/>
      <c r="J2043" s="126" t="s">
        <v>2518</v>
      </c>
    </row>
    <row r="2044" spans="1:10">
      <c r="A2044" s="123" t="s">
        <v>1723</v>
      </c>
      <c r="B2044" s="97" t="s">
        <v>2677</v>
      </c>
      <c r="C2044" s="96" t="s">
        <v>44</v>
      </c>
      <c r="D2044" s="96" t="s">
        <v>2678</v>
      </c>
      <c r="E2044" s="99">
        <v>0.97777780000000003</v>
      </c>
      <c r="F2044" s="98" t="s">
        <v>1950</v>
      </c>
      <c r="G2044" s="282" t="s">
        <v>2679</v>
      </c>
      <c r="H2044" s="282"/>
      <c r="I2044" s="283"/>
      <c r="J2044" s="126" t="s">
        <v>2680</v>
      </c>
    </row>
    <row r="2045" spans="1:10">
      <c r="A2045" s="221"/>
      <c r="B2045" s="222"/>
      <c r="C2045" s="222"/>
      <c r="D2045" s="222"/>
      <c r="E2045" s="222"/>
      <c r="F2045" s="222" t="s">
        <v>1774</v>
      </c>
      <c r="G2045" s="222"/>
      <c r="H2045" s="222"/>
      <c r="I2045" s="222"/>
      <c r="J2045" s="125">
        <v>209.86420000000001</v>
      </c>
    </row>
    <row r="2046" spans="1:10">
      <c r="A2046" s="115"/>
      <c r="B2046" s="116"/>
      <c r="C2046" s="116"/>
      <c r="D2046" s="116"/>
      <c r="E2046" s="116" t="s">
        <v>1728</v>
      </c>
      <c r="F2046" s="117">
        <v>0</v>
      </c>
      <c r="G2046" s="116" t="s">
        <v>1729</v>
      </c>
      <c r="H2046" s="117">
        <v>42.62</v>
      </c>
      <c r="I2046" s="116" t="s">
        <v>1730</v>
      </c>
      <c r="J2046" s="118">
        <v>42.621395874384</v>
      </c>
    </row>
    <row r="2047" spans="1:10" ht="15" thickBot="1">
      <c r="A2047" s="115"/>
      <c r="B2047" s="116"/>
      <c r="C2047" s="116"/>
      <c r="D2047" s="116"/>
      <c r="E2047" s="116" t="s">
        <v>1731</v>
      </c>
      <c r="F2047" s="117">
        <v>56.95</v>
      </c>
      <c r="G2047" s="116"/>
      <c r="H2047" s="276" t="s">
        <v>1732</v>
      </c>
      <c r="I2047" s="276"/>
      <c r="J2047" s="118">
        <v>274.01</v>
      </c>
    </row>
    <row r="2048" spans="1:10" ht="15" thickTop="1">
      <c r="A2048" s="119"/>
      <c r="B2048" s="95"/>
      <c r="C2048" s="95"/>
      <c r="D2048" s="95"/>
      <c r="E2048" s="95"/>
      <c r="F2048" s="95"/>
      <c r="G2048" s="95"/>
      <c r="H2048" s="95"/>
      <c r="I2048" s="95"/>
      <c r="J2048" s="120"/>
    </row>
    <row r="2049" spans="1:10" ht="15">
      <c r="A2049" s="121" t="s">
        <v>440</v>
      </c>
      <c r="B2049" s="83" t="s">
        <v>1</v>
      </c>
      <c r="C2049" s="82" t="s">
        <v>2</v>
      </c>
      <c r="D2049" s="82" t="s">
        <v>3</v>
      </c>
      <c r="E2049" s="281" t="s">
        <v>1722</v>
      </c>
      <c r="F2049" s="281"/>
      <c r="G2049" s="84" t="s">
        <v>4</v>
      </c>
      <c r="H2049" s="83" t="s">
        <v>5</v>
      </c>
      <c r="I2049" s="83" t="s">
        <v>6</v>
      </c>
      <c r="J2049" s="122" t="s">
        <v>8</v>
      </c>
    </row>
    <row r="2050" spans="1:10" ht="38.25">
      <c r="A2050" s="111" t="s">
        <v>1723</v>
      </c>
      <c r="B2050" s="86" t="s">
        <v>441</v>
      </c>
      <c r="C2050" s="85" t="s">
        <v>44</v>
      </c>
      <c r="D2050" s="85" t="s">
        <v>442</v>
      </c>
      <c r="E2050" s="284" t="s">
        <v>1761</v>
      </c>
      <c r="F2050" s="284"/>
      <c r="G2050" s="87" t="s">
        <v>71</v>
      </c>
      <c r="H2050" s="88">
        <v>1</v>
      </c>
      <c r="I2050" s="89">
        <v>526.9</v>
      </c>
      <c r="J2050" s="112">
        <v>526.9</v>
      </c>
    </row>
    <row r="2051" spans="1:10">
      <c r="A2051" s="221"/>
      <c r="B2051" s="222"/>
      <c r="C2051" s="222"/>
      <c r="D2051" s="222"/>
      <c r="E2051" s="222"/>
      <c r="F2051" s="222" t="s">
        <v>1762</v>
      </c>
      <c r="G2051" s="222"/>
      <c r="H2051" s="222"/>
      <c r="I2051" s="222"/>
      <c r="J2051" s="125">
        <v>0</v>
      </c>
    </row>
    <row r="2052" spans="1:10">
      <c r="A2052" s="221"/>
      <c r="B2052" s="222"/>
      <c r="C2052" s="222"/>
      <c r="D2052" s="222"/>
      <c r="E2052" s="222"/>
      <c r="F2052" s="222" t="s">
        <v>1763</v>
      </c>
      <c r="G2052" s="222"/>
      <c r="H2052" s="222"/>
      <c r="I2052" s="222"/>
      <c r="J2052" s="125">
        <v>1</v>
      </c>
    </row>
    <row r="2053" spans="1:10">
      <c r="A2053" s="221"/>
      <c r="B2053" s="222"/>
      <c r="C2053" s="222"/>
      <c r="D2053" s="222"/>
      <c r="E2053" s="222"/>
      <c r="F2053" s="222" t="s">
        <v>1764</v>
      </c>
      <c r="G2053" s="222"/>
      <c r="H2053" s="222"/>
      <c r="I2053" s="222"/>
      <c r="J2053" s="125">
        <v>0</v>
      </c>
    </row>
    <row r="2054" spans="1:10" ht="15">
      <c r="A2054" s="279" t="s">
        <v>1784</v>
      </c>
      <c r="B2054" s="280" t="s">
        <v>1</v>
      </c>
      <c r="C2054" s="281" t="s">
        <v>2</v>
      </c>
      <c r="D2054" s="281" t="s">
        <v>1785</v>
      </c>
      <c r="E2054" s="280" t="s">
        <v>1766</v>
      </c>
      <c r="F2054" s="83" t="s">
        <v>1767</v>
      </c>
      <c r="G2054" s="83" t="s">
        <v>1768</v>
      </c>
      <c r="H2054" s="83"/>
      <c r="I2054" s="83"/>
      <c r="J2054" s="122" t="s">
        <v>1769</v>
      </c>
    </row>
    <row r="2055" spans="1:10" ht="25.5">
      <c r="A2055" s="113" t="s">
        <v>1725</v>
      </c>
      <c r="B2055" s="91" t="s">
        <v>2681</v>
      </c>
      <c r="C2055" s="90" t="s">
        <v>44</v>
      </c>
      <c r="D2055" s="90" t="s">
        <v>2682</v>
      </c>
      <c r="E2055" s="93">
        <v>6.1533332999999999</v>
      </c>
      <c r="F2055" s="92" t="s">
        <v>78</v>
      </c>
      <c r="G2055" s="277" t="s">
        <v>2683</v>
      </c>
      <c r="H2055" s="277"/>
      <c r="I2055" s="278"/>
      <c r="J2055" s="127" t="s">
        <v>2684</v>
      </c>
    </row>
    <row r="2056" spans="1:10" ht="25.5">
      <c r="A2056" s="113" t="s">
        <v>1725</v>
      </c>
      <c r="B2056" s="91" t="s">
        <v>2685</v>
      </c>
      <c r="C2056" s="90" t="s">
        <v>44</v>
      </c>
      <c r="D2056" s="90" t="s">
        <v>2686</v>
      </c>
      <c r="E2056" s="93">
        <v>22.222222200000001</v>
      </c>
      <c r="F2056" s="92" t="s">
        <v>46</v>
      </c>
      <c r="G2056" s="277" t="s">
        <v>2687</v>
      </c>
      <c r="H2056" s="277"/>
      <c r="I2056" s="278"/>
      <c r="J2056" s="127" t="s">
        <v>2688</v>
      </c>
    </row>
    <row r="2057" spans="1:10" ht="25.5">
      <c r="A2057" s="113" t="s">
        <v>1725</v>
      </c>
      <c r="B2057" s="91" t="s">
        <v>2689</v>
      </c>
      <c r="C2057" s="90" t="s">
        <v>44</v>
      </c>
      <c r="D2057" s="90" t="s">
        <v>2690</v>
      </c>
      <c r="E2057" s="93">
        <v>5.9459258999999998</v>
      </c>
      <c r="F2057" s="92" t="s">
        <v>78</v>
      </c>
      <c r="G2057" s="277" t="s">
        <v>2691</v>
      </c>
      <c r="H2057" s="277"/>
      <c r="I2057" s="278"/>
      <c r="J2057" s="127" t="s">
        <v>2692</v>
      </c>
    </row>
    <row r="2058" spans="1:10" ht="25.5">
      <c r="A2058" s="113" t="s">
        <v>1725</v>
      </c>
      <c r="B2058" s="91" t="s">
        <v>2693</v>
      </c>
      <c r="C2058" s="90" t="s">
        <v>44</v>
      </c>
      <c r="D2058" s="90" t="s">
        <v>2694</v>
      </c>
      <c r="E2058" s="93">
        <v>1.6666666999999999</v>
      </c>
      <c r="F2058" s="92" t="s">
        <v>78</v>
      </c>
      <c r="G2058" s="277" t="s">
        <v>2695</v>
      </c>
      <c r="H2058" s="277"/>
      <c r="I2058" s="278"/>
      <c r="J2058" s="127" t="s">
        <v>2696</v>
      </c>
    </row>
    <row r="2059" spans="1:10">
      <c r="A2059" s="221"/>
      <c r="B2059" s="222"/>
      <c r="C2059" s="222"/>
      <c r="D2059" s="222"/>
      <c r="E2059" s="222"/>
      <c r="F2059" s="222" t="s">
        <v>1938</v>
      </c>
      <c r="G2059" s="222"/>
      <c r="H2059" s="222"/>
      <c r="I2059" s="222"/>
      <c r="J2059" s="125">
        <v>18.279399999999999</v>
      </c>
    </row>
    <row r="2060" spans="1:10" ht="15">
      <c r="A2060" s="279" t="s">
        <v>1765</v>
      </c>
      <c r="B2060" s="280" t="s">
        <v>1</v>
      </c>
      <c r="C2060" s="281" t="s">
        <v>2</v>
      </c>
      <c r="D2060" s="281" t="s">
        <v>1727</v>
      </c>
      <c r="E2060" s="280" t="s">
        <v>1766</v>
      </c>
      <c r="F2060" s="83" t="s">
        <v>1767</v>
      </c>
      <c r="G2060" s="83" t="s">
        <v>1768</v>
      </c>
      <c r="H2060" s="83"/>
      <c r="I2060" s="83"/>
      <c r="J2060" s="122" t="s">
        <v>1769</v>
      </c>
    </row>
    <row r="2061" spans="1:10" ht="25.5">
      <c r="A2061" s="123" t="s">
        <v>1723</v>
      </c>
      <c r="B2061" s="97" t="s">
        <v>2697</v>
      </c>
      <c r="C2061" s="96" t="s">
        <v>44</v>
      </c>
      <c r="D2061" s="96" t="s">
        <v>2698</v>
      </c>
      <c r="E2061" s="99">
        <v>4.5112962999999997</v>
      </c>
      <c r="F2061" s="98" t="s">
        <v>78</v>
      </c>
      <c r="G2061" s="282" t="s">
        <v>2699</v>
      </c>
      <c r="H2061" s="282"/>
      <c r="I2061" s="283"/>
      <c r="J2061" s="126" t="s">
        <v>2700</v>
      </c>
    </row>
    <row r="2062" spans="1:10" ht="25.5">
      <c r="A2062" s="123" t="s">
        <v>1723</v>
      </c>
      <c r="B2062" s="97" t="s">
        <v>2701</v>
      </c>
      <c r="C2062" s="96" t="s">
        <v>44</v>
      </c>
      <c r="D2062" s="96" t="s">
        <v>2702</v>
      </c>
      <c r="E2062" s="99">
        <v>4.4444444000000001</v>
      </c>
      <c r="F2062" s="98" t="s">
        <v>78</v>
      </c>
      <c r="G2062" s="282" t="s">
        <v>2703</v>
      </c>
      <c r="H2062" s="282"/>
      <c r="I2062" s="283"/>
      <c r="J2062" s="126" t="s">
        <v>2704</v>
      </c>
    </row>
    <row r="2063" spans="1:10" ht="25.5">
      <c r="A2063" s="123" t="s">
        <v>1723</v>
      </c>
      <c r="B2063" s="97" t="s">
        <v>2705</v>
      </c>
      <c r="C2063" s="96" t="s">
        <v>44</v>
      </c>
      <c r="D2063" s="96" t="s">
        <v>2706</v>
      </c>
      <c r="E2063" s="99">
        <v>1.6666666999999999</v>
      </c>
      <c r="F2063" s="98" t="s">
        <v>78</v>
      </c>
      <c r="G2063" s="282" t="s">
        <v>2707</v>
      </c>
      <c r="H2063" s="282"/>
      <c r="I2063" s="283"/>
      <c r="J2063" s="126" t="s">
        <v>2708</v>
      </c>
    </row>
    <row r="2064" spans="1:10" ht="25.5">
      <c r="A2064" s="123" t="s">
        <v>1723</v>
      </c>
      <c r="B2064" s="97" t="s">
        <v>2709</v>
      </c>
      <c r="C2064" s="96" t="s">
        <v>44</v>
      </c>
      <c r="D2064" s="96" t="s">
        <v>2710</v>
      </c>
      <c r="E2064" s="99">
        <v>5.9459258999999998</v>
      </c>
      <c r="F2064" s="98" t="s">
        <v>78</v>
      </c>
      <c r="G2064" s="282" t="s">
        <v>2711</v>
      </c>
      <c r="H2064" s="282"/>
      <c r="I2064" s="283"/>
      <c r="J2064" s="126" t="s">
        <v>2712</v>
      </c>
    </row>
    <row r="2065" spans="1:10" ht="25.5">
      <c r="A2065" s="123" t="s">
        <v>1723</v>
      </c>
      <c r="B2065" s="97" t="s">
        <v>2713</v>
      </c>
      <c r="C2065" s="96" t="s">
        <v>44</v>
      </c>
      <c r="D2065" s="96" t="s">
        <v>2714</v>
      </c>
      <c r="E2065" s="99">
        <v>4.4444444000000001</v>
      </c>
      <c r="F2065" s="98" t="s">
        <v>78</v>
      </c>
      <c r="G2065" s="282" t="s">
        <v>2703</v>
      </c>
      <c r="H2065" s="282"/>
      <c r="I2065" s="283"/>
      <c r="J2065" s="126" t="s">
        <v>2704</v>
      </c>
    </row>
    <row r="2066" spans="1:10" ht="25.5">
      <c r="A2066" s="123" t="s">
        <v>1723</v>
      </c>
      <c r="B2066" s="97" t="s">
        <v>2715</v>
      </c>
      <c r="C2066" s="96" t="s">
        <v>44</v>
      </c>
      <c r="D2066" s="96" t="s">
        <v>2716</v>
      </c>
      <c r="E2066" s="99">
        <v>1.5811111</v>
      </c>
      <c r="F2066" s="98" t="s">
        <v>78</v>
      </c>
      <c r="G2066" s="282" t="s">
        <v>2212</v>
      </c>
      <c r="H2066" s="282"/>
      <c r="I2066" s="283"/>
      <c r="J2066" s="126" t="s">
        <v>2717</v>
      </c>
    </row>
    <row r="2067" spans="1:10" ht="38.25">
      <c r="A2067" s="123" t="s">
        <v>1723</v>
      </c>
      <c r="B2067" s="97" t="s">
        <v>2718</v>
      </c>
      <c r="C2067" s="96" t="s">
        <v>44</v>
      </c>
      <c r="D2067" s="96" t="s">
        <v>2719</v>
      </c>
      <c r="E2067" s="99">
        <v>6.8893578</v>
      </c>
      <c r="F2067" s="98" t="s">
        <v>121</v>
      </c>
      <c r="G2067" s="282" t="s">
        <v>2720</v>
      </c>
      <c r="H2067" s="282"/>
      <c r="I2067" s="283"/>
      <c r="J2067" s="126" t="s">
        <v>2721</v>
      </c>
    </row>
    <row r="2068" spans="1:10" ht="25.5">
      <c r="A2068" s="123" t="s">
        <v>1723</v>
      </c>
      <c r="B2068" s="97" t="s">
        <v>2722</v>
      </c>
      <c r="C2068" s="96" t="s">
        <v>44</v>
      </c>
      <c r="D2068" s="96" t="s">
        <v>2723</v>
      </c>
      <c r="E2068" s="99">
        <v>1.88</v>
      </c>
      <c r="F2068" s="98" t="s">
        <v>78</v>
      </c>
      <c r="G2068" s="282" t="s">
        <v>2724</v>
      </c>
      <c r="H2068" s="282"/>
      <c r="I2068" s="283"/>
      <c r="J2068" s="126" t="s">
        <v>2725</v>
      </c>
    </row>
    <row r="2069" spans="1:10" ht="25.5">
      <c r="A2069" s="123" t="s">
        <v>1723</v>
      </c>
      <c r="B2069" s="97" t="s">
        <v>2726</v>
      </c>
      <c r="C2069" s="96" t="s">
        <v>44</v>
      </c>
      <c r="D2069" s="96" t="s">
        <v>2727</v>
      </c>
      <c r="E2069" s="99">
        <v>4.4444444000000001</v>
      </c>
      <c r="F2069" s="98" t="s">
        <v>78</v>
      </c>
      <c r="G2069" s="282" t="s">
        <v>2728</v>
      </c>
      <c r="H2069" s="282"/>
      <c r="I2069" s="283"/>
      <c r="J2069" s="126" t="s">
        <v>2729</v>
      </c>
    </row>
    <row r="2070" spans="1:10">
      <c r="A2070" s="221"/>
      <c r="B2070" s="222"/>
      <c r="C2070" s="222"/>
      <c r="D2070" s="222"/>
      <c r="E2070" s="222"/>
      <c r="F2070" s="222" t="s">
        <v>1774</v>
      </c>
      <c r="G2070" s="222"/>
      <c r="H2070" s="222"/>
      <c r="I2070" s="222"/>
      <c r="J2070" s="125">
        <v>508.62029999999999</v>
      </c>
    </row>
    <row r="2071" spans="1:10">
      <c r="A2071" s="115"/>
      <c r="B2071" s="116"/>
      <c r="C2071" s="116"/>
      <c r="D2071" s="116"/>
      <c r="E2071" s="116" t="s">
        <v>1728</v>
      </c>
      <c r="F2071" s="117">
        <v>0</v>
      </c>
      <c r="G2071" s="116" t="s">
        <v>1729</v>
      </c>
      <c r="H2071" s="117">
        <v>125</v>
      </c>
      <c r="I2071" s="116" t="s">
        <v>1730</v>
      </c>
      <c r="J2071" s="118">
        <v>124.99732793067093</v>
      </c>
    </row>
    <row r="2072" spans="1:10" ht="15" thickBot="1">
      <c r="A2072" s="115"/>
      <c r="B2072" s="116"/>
      <c r="C2072" s="116"/>
      <c r="D2072" s="116"/>
      <c r="E2072" s="116" t="s">
        <v>1731</v>
      </c>
      <c r="F2072" s="117">
        <v>138.25</v>
      </c>
      <c r="G2072" s="116"/>
      <c r="H2072" s="276" t="s">
        <v>1732</v>
      </c>
      <c r="I2072" s="276"/>
      <c r="J2072" s="118">
        <v>665.15</v>
      </c>
    </row>
    <row r="2073" spans="1:10" ht="15" thickTop="1">
      <c r="A2073" s="119"/>
      <c r="B2073" s="95"/>
      <c r="C2073" s="95"/>
      <c r="D2073" s="95"/>
      <c r="E2073" s="95"/>
      <c r="F2073" s="95"/>
      <c r="G2073" s="95"/>
      <c r="H2073" s="95"/>
      <c r="I2073" s="95"/>
      <c r="J2073" s="120"/>
    </row>
    <row r="2074" spans="1:10" ht="15">
      <c r="A2074" s="121" t="s">
        <v>443</v>
      </c>
      <c r="B2074" s="83" t="s">
        <v>1</v>
      </c>
      <c r="C2074" s="82" t="s">
        <v>2</v>
      </c>
      <c r="D2074" s="82" t="s">
        <v>3</v>
      </c>
      <c r="E2074" s="281" t="s">
        <v>1722</v>
      </c>
      <c r="F2074" s="281"/>
      <c r="G2074" s="84" t="s">
        <v>4</v>
      </c>
      <c r="H2074" s="83" t="s">
        <v>5</v>
      </c>
      <c r="I2074" s="83" t="s">
        <v>6</v>
      </c>
      <c r="J2074" s="122" t="s">
        <v>8</v>
      </c>
    </row>
    <row r="2075" spans="1:10" ht="38.25">
      <c r="A2075" s="111" t="s">
        <v>1723</v>
      </c>
      <c r="B2075" s="86" t="s">
        <v>444</v>
      </c>
      <c r="C2075" s="85" t="s">
        <v>44</v>
      </c>
      <c r="D2075" s="85" t="s">
        <v>445</v>
      </c>
      <c r="E2075" s="284" t="s">
        <v>1761</v>
      </c>
      <c r="F2075" s="284"/>
      <c r="G2075" s="87" t="s">
        <v>71</v>
      </c>
      <c r="H2075" s="88">
        <v>1</v>
      </c>
      <c r="I2075" s="89">
        <v>428.23</v>
      </c>
      <c r="J2075" s="112">
        <v>428.23</v>
      </c>
    </row>
    <row r="2076" spans="1:10">
      <c r="A2076" s="221"/>
      <c r="B2076" s="222"/>
      <c r="C2076" s="222"/>
      <c r="D2076" s="222"/>
      <c r="E2076" s="222"/>
      <c r="F2076" s="222" t="s">
        <v>1762</v>
      </c>
      <c r="G2076" s="222"/>
      <c r="H2076" s="222"/>
      <c r="I2076" s="222"/>
      <c r="J2076" s="125">
        <v>0</v>
      </c>
    </row>
    <row r="2077" spans="1:10">
      <c r="A2077" s="221"/>
      <c r="B2077" s="222"/>
      <c r="C2077" s="222"/>
      <c r="D2077" s="222"/>
      <c r="E2077" s="222"/>
      <c r="F2077" s="222" t="s">
        <v>1763</v>
      </c>
      <c r="G2077" s="222"/>
      <c r="H2077" s="222"/>
      <c r="I2077" s="222"/>
      <c r="J2077" s="125">
        <v>1</v>
      </c>
    </row>
    <row r="2078" spans="1:10">
      <c r="A2078" s="221"/>
      <c r="B2078" s="222"/>
      <c r="C2078" s="222"/>
      <c r="D2078" s="222"/>
      <c r="E2078" s="222"/>
      <c r="F2078" s="222" t="s">
        <v>1764</v>
      </c>
      <c r="G2078" s="222"/>
      <c r="H2078" s="222"/>
      <c r="I2078" s="222"/>
      <c r="J2078" s="125">
        <v>0</v>
      </c>
    </row>
    <row r="2079" spans="1:10" ht="15">
      <c r="A2079" s="279" t="s">
        <v>1784</v>
      </c>
      <c r="B2079" s="280" t="s">
        <v>1</v>
      </c>
      <c r="C2079" s="281" t="s">
        <v>2</v>
      </c>
      <c r="D2079" s="281" t="s">
        <v>1785</v>
      </c>
      <c r="E2079" s="280" t="s">
        <v>1766</v>
      </c>
      <c r="F2079" s="83" t="s">
        <v>1767</v>
      </c>
      <c r="G2079" s="83" t="s">
        <v>1768</v>
      </c>
      <c r="H2079" s="83"/>
      <c r="I2079" s="83"/>
      <c r="J2079" s="122" t="s">
        <v>1769</v>
      </c>
    </row>
    <row r="2080" spans="1:10" ht="25.5">
      <c r="A2080" s="113" t="s">
        <v>1725</v>
      </c>
      <c r="B2080" s="91" t="s">
        <v>2730</v>
      </c>
      <c r="C2080" s="90" t="s">
        <v>44</v>
      </c>
      <c r="D2080" s="90" t="s">
        <v>2731</v>
      </c>
      <c r="E2080" s="93">
        <v>1.1639999999999999</v>
      </c>
      <c r="F2080" s="92" t="s">
        <v>78</v>
      </c>
      <c r="G2080" s="277" t="s">
        <v>2732</v>
      </c>
      <c r="H2080" s="277"/>
      <c r="I2080" s="278"/>
      <c r="J2080" s="127" t="s">
        <v>2733</v>
      </c>
    </row>
    <row r="2081" spans="1:10" ht="25.5">
      <c r="A2081" s="113" t="s">
        <v>1725</v>
      </c>
      <c r="B2081" s="91" t="s">
        <v>2734</v>
      </c>
      <c r="C2081" s="90" t="s">
        <v>44</v>
      </c>
      <c r="D2081" s="90" t="s">
        <v>2735</v>
      </c>
      <c r="E2081" s="93">
        <v>1.96</v>
      </c>
      <c r="F2081" s="92" t="s">
        <v>78</v>
      </c>
      <c r="G2081" s="277" t="s">
        <v>2736</v>
      </c>
      <c r="H2081" s="277"/>
      <c r="I2081" s="278"/>
      <c r="J2081" s="127" t="s">
        <v>2737</v>
      </c>
    </row>
    <row r="2082" spans="1:10" ht="25.5">
      <c r="A2082" s="113" t="s">
        <v>1725</v>
      </c>
      <c r="B2082" s="91" t="s">
        <v>2685</v>
      </c>
      <c r="C2082" s="90" t="s">
        <v>44</v>
      </c>
      <c r="D2082" s="90" t="s">
        <v>2686</v>
      </c>
      <c r="E2082" s="93">
        <v>8.3333332999999996</v>
      </c>
      <c r="F2082" s="92" t="s">
        <v>46</v>
      </c>
      <c r="G2082" s="277" t="s">
        <v>2687</v>
      </c>
      <c r="H2082" s="277"/>
      <c r="I2082" s="278"/>
      <c r="J2082" s="127" t="s">
        <v>2738</v>
      </c>
    </row>
    <row r="2083" spans="1:10" ht="38.25">
      <c r="A2083" s="113" t="s">
        <v>1725</v>
      </c>
      <c r="B2083" s="91" t="s">
        <v>2739</v>
      </c>
      <c r="C2083" s="90" t="s">
        <v>44</v>
      </c>
      <c r="D2083" s="90" t="s">
        <v>2740</v>
      </c>
      <c r="E2083" s="93">
        <v>10.6666667</v>
      </c>
      <c r="F2083" s="92" t="s">
        <v>46</v>
      </c>
      <c r="G2083" s="277" t="s">
        <v>2741</v>
      </c>
      <c r="H2083" s="277"/>
      <c r="I2083" s="278"/>
      <c r="J2083" s="127" t="s">
        <v>2742</v>
      </c>
    </row>
    <row r="2084" spans="1:10">
      <c r="A2084" s="113" t="s">
        <v>1725</v>
      </c>
      <c r="B2084" s="91" t="s">
        <v>2743</v>
      </c>
      <c r="C2084" s="90" t="s">
        <v>44</v>
      </c>
      <c r="D2084" s="90" t="s">
        <v>2744</v>
      </c>
      <c r="E2084" s="93">
        <v>8.3333332999999996</v>
      </c>
      <c r="F2084" s="92" t="s">
        <v>46</v>
      </c>
      <c r="G2084" s="277" t="s">
        <v>1909</v>
      </c>
      <c r="H2084" s="277"/>
      <c r="I2084" s="278"/>
      <c r="J2084" s="127" t="s">
        <v>2745</v>
      </c>
    </row>
    <row r="2085" spans="1:10">
      <c r="A2085" s="221"/>
      <c r="B2085" s="222"/>
      <c r="C2085" s="222"/>
      <c r="D2085" s="222"/>
      <c r="E2085" s="222"/>
      <c r="F2085" s="222" t="s">
        <v>1938</v>
      </c>
      <c r="G2085" s="222"/>
      <c r="H2085" s="222"/>
      <c r="I2085" s="222"/>
      <c r="J2085" s="125">
        <v>10.7714</v>
      </c>
    </row>
    <row r="2086" spans="1:10" ht="15">
      <c r="A2086" s="279" t="s">
        <v>1765</v>
      </c>
      <c r="B2086" s="280" t="s">
        <v>1</v>
      </c>
      <c r="C2086" s="281" t="s">
        <v>2</v>
      </c>
      <c r="D2086" s="281" t="s">
        <v>1727</v>
      </c>
      <c r="E2086" s="280" t="s">
        <v>1766</v>
      </c>
      <c r="F2086" s="83" t="s">
        <v>1767</v>
      </c>
      <c r="G2086" s="83" t="s">
        <v>1768</v>
      </c>
      <c r="H2086" s="83"/>
      <c r="I2086" s="83"/>
      <c r="J2086" s="122" t="s">
        <v>1769</v>
      </c>
    </row>
    <row r="2087" spans="1:10" ht="25.5">
      <c r="A2087" s="123" t="s">
        <v>1723</v>
      </c>
      <c r="B2087" s="97" t="s">
        <v>2701</v>
      </c>
      <c r="C2087" s="96" t="s">
        <v>44</v>
      </c>
      <c r="D2087" s="96" t="s">
        <v>2702</v>
      </c>
      <c r="E2087" s="99">
        <v>3.3333333000000001</v>
      </c>
      <c r="F2087" s="98" t="s">
        <v>78</v>
      </c>
      <c r="G2087" s="282" t="s">
        <v>2703</v>
      </c>
      <c r="H2087" s="282"/>
      <c r="I2087" s="283"/>
      <c r="J2087" s="126" t="s">
        <v>2746</v>
      </c>
    </row>
    <row r="2088" spans="1:10" ht="25.5">
      <c r="A2088" s="123" t="s">
        <v>1723</v>
      </c>
      <c r="B2088" s="97" t="s">
        <v>2747</v>
      </c>
      <c r="C2088" s="96" t="s">
        <v>44</v>
      </c>
      <c r="D2088" s="96" t="s">
        <v>2748</v>
      </c>
      <c r="E2088" s="99">
        <v>0.58199999999999996</v>
      </c>
      <c r="F2088" s="98" t="s">
        <v>78</v>
      </c>
      <c r="G2088" s="282" t="s">
        <v>2749</v>
      </c>
      <c r="H2088" s="282"/>
      <c r="I2088" s="283"/>
      <c r="J2088" s="126" t="s">
        <v>2750</v>
      </c>
    </row>
    <row r="2089" spans="1:10" ht="25.5">
      <c r="A2089" s="123" t="s">
        <v>1723</v>
      </c>
      <c r="B2089" s="97" t="s">
        <v>2709</v>
      </c>
      <c r="C2089" s="96" t="s">
        <v>44</v>
      </c>
      <c r="D2089" s="96" t="s">
        <v>2710</v>
      </c>
      <c r="E2089" s="99">
        <v>4.1530667000000001</v>
      </c>
      <c r="F2089" s="98" t="s">
        <v>78</v>
      </c>
      <c r="G2089" s="282" t="s">
        <v>2711</v>
      </c>
      <c r="H2089" s="282"/>
      <c r="I2089" s="283"/>
      <c r="J2089" s="126" t="s">
        <v>2751</v>
      </c>
    </row>
    <row r="2090" spans="1:10" ht="38.25">
      <c r="A2090" s="123" t="s">
        <v>1723</v>
      </c>
      <c r="B2090" s="97" t="s">
        <v>2718</v>
      </c>
      <c r="C2090" s="96" t="s">
        <v>44</v>
      </c>
      <c r="D2090" s="96" t="s">
        <v>2719</v>
      </c>
      <c r="E2090" s="99">
        <v>6.2436600999999996</v>
      </c>
      <c r="F2090" s="98" t="s">
        <v>121</v>
      </c>
      <c r="G2090" s="282" t="s">
        <v>2720</v>
      </c>
      <c r="H2090" s="282"/>
      <c r="I2090" s="283"/>
      <c r="J2090" s="126" t="s">
        <v>2752</v>
      </c>
    </row>
    <row r="2091" spans="1:10" ht="25.5">
      <c r="A2091" s="123" t="s">
        <v>1723</v>
      </c>
      <c r="B2091" s="97" t="s">
        <v>2753</v>
      </c>
      <c r="C2091" s="96" t="s">
        <v>44</v>
      </c>
      <c r="D2091" s="96" t="s">
        <v>2754</v>
      </c>
      <c r="E2091" s="99">
        <v>1</v>
      </c>
      <c r="F2091" s="98" t="s">
        <v>78</v>
      </c>
      <c r="G2091" s="282" t="s">
        <v>2755</v>
      </c>
      <c r="H2091" s="282"/>
      <c r="I2091" s="283"/>
      <c r="J2091" s="126" t="s">
        <v>2755</v>
      </c>
    </row>
    <row r="2092" spans="1:10" ht="25.5">
      <c r="A2092" s="123" t="s">
        <v>1723</v>
      </c>
      <c r="B2092" s="97" t="s">
        <v>2756</v>
      </c>
      <c r="C2092" s="96" t="s">
        <v>44</v>
      </c>
      <c r="D2092" s="96" t="s">
        <v>2757</v>
      </c>
      <c r="E2092" s="99">
        <v>0.58199999999999996</v>
      </c>
      <c r="F2092" s="98" t="s">
        <v>78</v>
      </c>
      <c r="G2092" s="282" t="s">
        <v>2758</v>
      </c>
      <c r="H2092" s="282"/>
      <c r="I2092" s="283"/>
      <c r="J2092" s="126" t="s">
        <v>2759</v>
      </c>
    </row>
    <row r="2093" spans="1:10" ht="25.5">
      <c r="A2093" s="123" t="s">
        <v>1723</v>
      </c>
      <c r="B2093" s="97" t="s">
        <v>2760</v>
      </c>
      <c r="C2093" s="96" t="s">
        <v>44</v>
      </c>
      <c r="D2093" s="96" t="s">
        <v>2761</v>
      </c>
      <c r="E2093" s="99">
        <v>1</v>
      </c>
      <c r="F2093" s="98" t="s">
        <v>78</v>
      </c>
      <c r="G2093" s="282" t="s">
        <v>2762</v>
      </c>
      <c r="H2093" s="282"/>
      <c r="I2093" s="283"/>
      <c r="J2093" s="126" t="s">
        <v>2762</v>
      </c>
    </row>
    <row r="2094" spans="1:10" ht="25.5">
      <c r="A2094" s="123" t="s">
        <v>1723</v>
      </c>
      <c r="B2094" s="97" t="s">
        <v>2713</v>
      </c>
      <c r="C2094" s="96" t="s">
        <v>44</v>
      </c>
      <c r="D2094" s="96" t="s">
        <v>2714</v>
      </c>
      <c r="E2094" s="99">
        <v>3.3333333000000001</v>
      </c>
      <c r="F2094" s="98" t="s">
        <v>78</v>
      </c>
      <c r="G2094" s="282" t="s">
        <v>2703</v>
      </c>
      <c r="H2094" s="282"/>
      <c r="I2094" s="283"/>
      <c r="J2094" s="126" t="s">
        <v>2746</v>
      </c>
    </row>
    <row r="2095" spans="1:10" ht="25.5">
      <c r="A2095" s="123" t="s">
        <v>1723</v>
      </c>
      <c r="B2095" s="97" t="s">
        <v>2763</v>
      </c>
      <c r="C2095" s="96" t="s">
        <v>44</v>
      </c>
      <c r="D2095" s="96" t="s">
        <v>2764</v>
      </c>
      <c r="E2095" s="99">
        <v>1.1639999999999999</v>
      </c>
      <c r="F2095" s="98" t="s">
        <v>78</v>
      </c>
      <c r="G2095" s="282" t="s">
        <v>2765</v>
      </c>
      <c r="H2095" s="282"/>
      <c r="I2095" s="283"/>
      <c r="J2095" s="126" t="s">
        <v>2766</v>
      </c>
    </row>
    <row r="2096" spans="1:10" ht="25.5">
      <c r="A2096" s="123" t="s">
        <v>1723</v>
      </c>
      <c r="B2096" s="97" t="s">
        <v>2767</v>
      </c>
      <c r="C2096" s="96" t="s">
        <v>44</v>
      </c>
      <c r="D2096" s="96" t="s">
        <v>2768</v>
      </c>
      <c r="E2096" s="99">
        <v>1.3333333000000001</v>
      </c>
      <c r="F2096" s="98" t="s">
        <v>78</v>
      </c>
      <c r="G2096" s="282" t="s">
        <v>2769</v>
      </c>
      <c r="H2096" s="282"/>
      <c r="I2096" s="283"/>
      <c r="J2096" s="126" t="s">
        <v>2770</v>
      </c>
    </row>
    <row r="2097" spans="1:10" ht="25.5">
      <c r="A2097" s="123" t="s">
        <v>1723</v>
      </c>
      <c r="B2097" s="97" t="s">
        <v>2771</v>
      </c>
      <c r="C2097" s="96" t="s">
        <v>44</v>
      </c>
      <c r="D2097" s="96" t="s">
        <v>2772</v>
      </c>
      <c r="E2097" s="99">
        <v>1.96</v>
      </c>
      <c r="F2097" s="98" t="s">
        <v>78</v>
      </c>
      <c r="G2097" s="282" t="s">
        <v>2773</v>
      </c>
      <c r="H2097" s="282"/>
      <c r="I2097" s="283"/>
      <c r="J2097" s="126" t="s">
        <v>2774</v>
      </c>
    </row>
    <row r="2098" spans="1:10">
      <c r="A2098" s="221"/>
      <c r="B2098" s="222"/>
      <c r="C2098" s="222"/>
      <c r="D2098" s="222"/>
      <c r="E2098" s="222"/>
      <c r="F2098" s="222" t="s">
        <v>1774</v>
      </c>
      <c r="G2098" s="222"/>
      <c r="H2098" s="222"/>
      <c r="I2098" s="222"/>
      <c r="J2098" s="125">
        <v>417.4624</v>
      </c>
    </row>
    <row r="2099" spans="1:10">
      <c r="A2099" s="115"/>
      <c r="B2099" s="116"/>
      <c r="C2099" s="116"/>
      <c r="D2099" s="116"/>
      <c r="E2099" s="116" t="s">
        <v>1728</v>
      </c>
      <c r="F2099" s="117">
        <v>0</v>
      </c>
      <c r="G2099" s="116" t="s">
        <v>1729</v>
      </c>
      <c r="H2099" s="117">
        <v>113.28</v>
      </c>
      <c r="I2099" s="116" t="s">
        <v>1730</v>
      </c>
      <c r="J2099" s="118">
        <v>113.28208690327358</v>
      </c>
    </row>
    <row r="2100" spans="1:10" ht="15" thickBot="1">
      <c r="A2100" s="115"/>
      <c r="B2100" s="116"/>
      <c r="C2100" s="116"/>
      <c r="D2100" s="116"/>
      <c r="E2100" s="116" t="s">
        <v>1731</v>
      </c>
      <c r="F2100" s="117">
        <v>112.36</v>
      </c>
      <c r="G2100" s="116"/>
      <c r="H2100" s="276" t="s">
        <v>1732</v>
      </c>
      <c r="I2100" s="276"/>
      <c r="J2100" s="118">
        <v>540.59</v>
      </c>
    </row>
    <row r="2101" spans="1:10" ht="15" thickTop="1">
      <c r="A2101" s="119"/>
      <c r="B2101" s="95"/>
      <c r="C2101" s="95"/>
      <c r="D2101" s="95"/>
      <c r="E2101" s="95"/>
      <c r="F2101" s="95"/>
      <c r="G2101" s="95"/>
      <c r="H2101" s="95"/>
      <c r="I2101" s="95"/>
      <c r="J2101" s="120"/>
    </row>
    <row r="2102" spans="1:10" ht="15">
      <c r="A2102" s="121" t="s">
        <v>446</v>
      </c>
      <c r="B2102" s="83" t="s">
        <v>1</v>
      </c>
      <c r="C2102" s="82" t="s">
        <v>2</v>
      </c>
      <c r="D2102" s="82" t="s">
        <v>3</v>
      </c>
      <c r="E2102" s="281" t="s">
        <v>1722</v>
      </c>
      <c r="F2102" s="281"/>
      <c r="G2102" s="84" t="s">
        <v>4</v>
      </c>
      <c r="H2102" s="83" t="s">
        <v>5</v>
      </c>
      <c r="I2102" s="83" t="s">
        <v>6</v>
      </c>
      <c r="J2102" s="122" t="s">
        <v>8</v>
      </c>
    </row>
    <row r="2103" spans="1:10" ht="25.5">
      <c r="A2103" s="111" t="s">
        <v>1723</v>
      </c>
      <c r="B2103" s="86" t="s">
        <v>447</v>
      </c>
      <c r="C2103" s="85" t="s">
        <v>18</v>
      </c>
      <c r="D2103" s="85" t="s">
        <v>448</v>
      </c>
      <c r="E2103" s="284" t="s">
        <v>2775</v>
      </c>
      <c r="F2103" s="284"/>
      <c r="G2103" s="87" t="s">
        <v>71</v>
      </c>
      <c r="H2103" s="88">
        <v>1</v>
      </c>
      <c r="I2103" s="89">
        <v>63.76</v>
      </c>
      <c r="J2103" s="112">
        <v>63.76</v>
      </c>
    </row>
    <row r="2104" spans="1:10">
      <c r="A2104" s="113" t="s">
        <v>1725</v>
      </c>
      <c r="B2104" s="91" t="s">
        <v>2776</v>
      </c>
      <c r="C2104" s="90" t="s">
        <v>2777</v>
      </c>
      <c r="D2104" s="90" t="s">
        <v>2778</v>
      </c>
      <c r="E2104" s="278" t="s">
        <v>1743</v>
      </c>
      <c r="F2104" s="278"/>
      <c r="G2104" s="92" t="s">
        <v>71</v>
      </c>
      <c r="H2104" s="93">
        <v>0.36</v>
      </c>
      <c r="I2104" s="94">
        <v>177.13</v>
      </c>
      <c r="J2104" s="114">
        <v>63.76</v>
      </c>
    </row>
    <row r="2105" spans="1:10">
      <c r="A2105" s="115"/>
      <c r="B2105" s="116"/>
      <c r="C2105" s="116"/>
      <c r="D2105" s="116"/>
      <c r="E2105" s="116" t="s">
        <v>1728</v>
      </c>
      <c r="F2105" s="117">
        <v>0</v>
      </c>
      <c r="G2105" s="116" t="s">
        <v>1729</v>
      </c>
      <c r="H2105" s="117">
        <v>0</v>
      </c>
      <c r="I2105" s="116" t="s">
        <v>1730</v>
      </c>
      <c r="J2105" s="118">
        <v>0</v>
      </c>
    </row>
    <row r="2106" spans="1:10" ht="15" thickBot="1">
      <c r="A2106" s="115"/>
      <c r="B2106" s="116"/>
      <c r="C2106" s="116"/>
      <c r="D2106" s="116"/>
      <c r="E2106" s="116" t="s">
        <v>1731</v>
      </c>
      <c r="F2106" s="117">
        <v>16.73</v>
      </c>
      <c r="G2106" s="116"/>
      <c r="H2106" s="276" t="s">
        <v>1732</v>
      </c>
      <c r="I2106" s="276"/>
      <c r="J2106" s="118">
        <v>80.489999999999995</v>
      </c>
    </row>
    <row r="2107" spans="1:10" ht="15" thickTop="1">
      <c r="A2107" s="119"/>
      <c r="B2107" s="95"/>
      <c r="C2107" s="95"/>
      <c r="D2107" s="95"/>
      <c r="E2107" s="95"/>
      <c r="F2107" s="95"/>
      <c r="G2107" s="95"/>
      <c r="H2107" s="95"/>
      <c r="I2107" s="95"/>
      <c r="J2107" s="120"/>
    </row>
    <row r="2108" spans="1:10" ht="15">
      <c r="A2108" s="121" t="s">
        <v>449</v>
      </c>
      <c r="B2108" s="83" t="s">
        <v>1</v>
      </c>
      <c r="C2108" s="82" t="s">
        <v>2</v>
      </c>
      <c r="D2108" s="82" t="s">
        <v>3</v>
      </c>
      <c r="E2108" s="281" t="s">
        <v>1722</v>
      </c>
      <c r="F2108" s="281"/>
      <c r="G2108" s="84" t="s">
        <v>4</v>
      </c>
      <c r="H2108" s="83" t="s">
        <v>5</v>
      </c>
      <c r="I2108" s="83" t="s">
        <v>6</v>
      </c>
      <c r="J2108" s="122" t="s">
        <v>8</v>
      </c>
    </row>
    <row r="2109" spans="1:10" ht="25.5">
      <c r="A2109" s="111" t="s">
        <v>1723</v>
      </c>
      <c r="B2109" s="86" t="s">
        <v>450</v>
      </c>
      <c r="C2109" s="85" t="s">
        <v>44</v>
      </c>
      <c r="D2109" s="85" t="s">
        <v>451</v>
      </c>
      <c r="E2109" s="284" t="s">
        <v>1761</v>
      </c>
      <c r="F2109" s="284"/>
      <c r="G2109" s="87" t="s">
        <v>71</v>
      </c>
      <c r="H2109" s="88">
        <v>1</v>
      </c>
      <c r="I2109" s="89">
        <v>58.59</v>
      </c>
      <c r="J2109" s="112">
        <v>58.59</v>
      </c>
    </row>
    <row r="2110" spans="1:10">
      <c r="A2110" s="221"/>
      <c r="B2110" s="222"/>
      <c r="C2110" s="222"/>
      <c r="D2110" s="222"/>
      <c r="E2110" s="222"/>
      <c r="F2110" s="222" t="s">
        <v>1762</v>
      </c>
      <c r="G2110" s="222"/>
      <c r="H2110" s="222"/>
      <c r="I2110" s="222"/>
      <c r="J2110" s="125">
        <v>0</v>
      </c>
    </row>
    <row r="2111" spans="1:10">
      <c r="A2111" s="221"/>
      <c r="B2111" s="222"/>
      <c r="C2111" s="222"/>
      <c r="D2111" s="222"/>
      <c r="E2111" s="222"/>
      <c r="F2111" s="222" t="s">
        <v>1763</v>
      </c>
      <c r="G2111" s="222"/>
      <c r="H2111" s="222"/>
      <c r="I2111" s="222"/>
      <c r="J2111" s="125">
        <v>1</v>
      </c>
    </row>
    <row r="2112" spans="1:10">
      <c r="A2112" s="221"/>
      <c r="B2112" s="222"/>
      <c r="C2112" s="222"/>
      <c r="D2112" s="222"/>
      <c r="E2112" s="222"/>
      <c r="F2112" s="222" t="s">
        <v>1764</v>
      </c>
      <c r="G2112" s="222"/>
      <c r="H2112" s="222"/>
      <c r="I2112" s="222"/>
      <c r="J2112" s="125">
        <v>0</v>
      </c>
    </row>
    <row r="2113" spans="1:10" ht="15">
      <c r="A2113" s="279" t="s">
        <v>1765</v>
      </c>
      <c r="B2113" s="280" t="s">
        <v>1</v>
      </c>
      <c r="C2113" s="281" t="s">
        <v>2</v>
      </c>
      <c r="D2113" s="281" t="s">
        <v>1727</v>
      </c>
      <c r="E2113" s="280" t="s">
        <v>1766</v>
      </c>
      <c r="F2113" s="83" t="s">
        <v>1767</v>
      </c>
      <c r="G2113" s="83" t="s">
        <v>1768</v>
      </c>
      <c r="H2113" s="83"/>
      <c r="I2113" s="83"/>
      <c r="J2113" s="122" t="s">
        <v>1769</v>
      </c>
    </row>
    <row r="2114" spans="1:10" ht="25.5">
      <c r="A2114" s="123" t="s">
        <v>1723</v>
      </c>
      <c r="B2114" s="97" t="s">
        <v>2486</v>
      </c>
      <c r="C2114" s="96" t="s">
        <v>44</v>
      </c>
      <c r="D2114" s="96" t="s">
        <v>2487</v>
      </c>
      <c r="E2114" s="99">
        <v>1.6000000000000001E-3</v>
      </c>
      <c r="F2114" s="98" t="s">
        <v>93</v>
      </c>
      <c r="G2114" s="282" t="s">
        <v>2488</v>
      </c>
      <c r="H2114" s="282"/>
      <c r="I2114" s="283"/>
      <c r="J2114" s="126" t="s">
        <v>2779</v>
      </c>
    </row>
    <row r="2115" spans="1:10">
      <c r="A2115" s="123" t="s">
        <v>1723</v>
      </c>
      <c r="B2115" s="97" t="s">
        <v>2273</v>
      </c>
      <c r="C2115" s="96" t="s">
        <v>44</v>
      </c>
      <c r="D2115" s="96" t="s">
        <v>2274</v>
      </c>
      <c r="E2115" s="99">
        <v>1.6296288999999999</v>
      </c>
      <c r="F2115" s="98" t="s">
        <v>1950</v>
      </c>
      <c r="G2115" s="282" t="s">
        <v>2275</v>
      </c>
      <c r="H2115" s="282"/>
      <c r="I2115" s="283"/>
      <c r="J2115" s="126" t="s">
        <v>2780</v>
      </c>
    </row>
    <row r="2116" spans="1:10">
      <c r="A2116" s="123" t="s">
        <v>1723</v>
      </c>
      <c r="B2116" s="97" t="s">
        <v>2421</v>
      </c>
      <c r="C2116" s="96" t="s">
        <v>44</v>
      </c>
      <c r="D2116" s="96" t="s">
        <v>2422</v>
      </c>
      <c r="E2116" s="99">
        <v>1.6296288999999999</v>
      </c>
      <c r="F2116" s="98" t="s">
        <v>1950</v>
      </c>
      <c r="G2116" s="282" t="s">
        <v>2216</v>
      </c>
      <c r="H2116" s="282"/>
      <c r="I2116" s="283"/>
      <c r="J2116" s="126" t="s">
        <v>2781</v>
      </c>
    </row>
    <row r="2117" spans="1:10">
      <c r="A2117" s="221"/>
      <c r="B2117" s="222"/>
      <c r="C2117" s="222"/>
      <c r="D2117" s="222"/>
      <c r="E2117" s="222"/>
      <c r="F2117" s="222" t="s">
        <v>1774</v>
      </c>
      <c r="G2117" s="222"/>
      <c r="H2117" s="222"/>
      <c r="I2117" s="222"/>
      <c r="J2117" s="125">
        <v>58.594299999999997</v>
      </c>
    </row>
    <row r="2118" spans="1:10">
      <c r="A2118" s="115"/>
      <c r="B2118" s="116"/>
      <c r="C2118" s="116"/>
      <c r="D2118" s="116"/>
      <c r="E2118" s="116" t="s">
        <v>1728</v>
      </c>
      <c r="F2118" s="117">
        <v>0</v>
      </c>
      <c r="G2118" s="116" t="s">
        <v>1729</v>
      </c>
      <c r="H2118" s="117">
        <v>44.25</v>
      </c>
      <c r="I2118" s="116" t="s">
        <v>1730</v>
      </c>
      <c r="J2118" s="118">
        <v>44.245697108500003</v>
      </c>
    </row>
    <row r="2119" spans="1:10" ht="15" thickBot="1">
      <c r="A2119" s="115"/>
      <c r="B2119" s="116"/>
      <c r="C2119" s="116"/>
      <c r="D2119" s="116"/>
      <c r="E2119" s="116" t="s">
        <v>1731</v>
      </c>
      <c r="F2119" s="117">
        <v>15.37</v>
      </c>
      <c r="G2119" s="116"/>
      <c r="H2119" s="276" t="s">
        <v>1732</v>
      </c>
      <c r="I2119" s="276"/>
      <c r="J2119" s="118">
        <v>73.959999999999994</v>
      </c>
    </row>
    <row r="2120" spans="1:10" ht="15" thickTop="1">
      <c r="A2120" s="119"/>
      <c r="B2120" s="95"/>
      <c r="C2120" s="95"/>
      <c r="D2120" s="95"/>
      <c r="E2120" s="95"/>
      <c r="F2120" s="95"/>
      <c r="G2120" s="95"/>
      <c r="H2120" s="95"/>
      <c r="I2120" s="95"/>
      <c r="J2120" s="120"/>
    </row>
    <row r="2121" spans="1:10" ht="15">
      <c r="A2121" s="121" t="s">
        <v>452</v>
      </c>
      <c r="B2121" s="83" t="s">
        <v>1</v>
      </c>
      <c r="C2121" s="82" t="s">
        <v>2</v>
      </c>
      <c r="D2121" s="82" t="s">
        <v>3</v>
      </c>
      <c r="E2121" s="281" t="s">
        <v>1722</v>
      </c>
      <c r="F2121" s="281"/>
      <c r="G2121" s="84" t="s">
        <v>4</v>
      </c>
      <c r="H2121" s="83" t="s">
        <v>5</v>
      </c>
      <c r="I2121" s="83" t="s">
        <v>6</v>
      </c>
      <c r="J2121" s="122" t="s">
        <v>8</v>
      </c>
    </row>
    <row r="2122" spans="1:10" ht="25.5">
      <c r="A2122" s="111" t="s">
        <v>1723</v>
      </c>
      <c r="B2122" s="86" t="s">
        <v>453</v>
      </c>
      <c r="C2122" s="85" t="s">
        <v>31</v>
      </c>
      <c r="D2122" s="85" t="s">
        <v>454</v>
      </c>
      <c r="E2122" s="284" t="s">
        <v>2775</v>
      </c>
      <c r="F2122" s="284"/>
      <c r="G2122" s="87" t="s">
        <v>71</v>
      </c>
      <c r="H2122" s="88">
        <v>1</v>
      </c>
      <c r="I2122" s="89">
        <v>218.66</v>
      </c>
      <c r="J2122" s="112">
        <v>218.66</v>
      </c>
    </row>
    <row r="2123" spans="1:10">
      <c r="A2123" s="123" t="s">
        <v>1738</v>
      </c>
      <c r="B2123" s="97" t="s">
        <v>2170</v>
      </c>
      <c r="C2123" s="96" t="s">
        <v>31</v>
      </c>
      <c r="D2123" s="96" t="s">
        <v>1958</v>
      </c>
      <c r="E2123" s="283" t="s">
        <v>1737</v>
      </c>
      <c r="F2123" s="283"/>
      <c r="G2123" s="98" t="s">
        <v>33</v>
      </c>
      <c r="H2123" s="99">
        <v>0.76100000000000001</v>
      </c>
      <c r="I2123" s="100">
        <v>14.46</v>
      </c>
      <c r="J2123" s="124">
        <v>11</v>
      </c>
    </row>
    <row r="2124" spans="1:10">
      <c r="A2124" s="123" t="s">
        <v>1738</v>
      </c>
      <c r="B2124" s="97" t="s">
        <v>2782</v>
      </c>
      <c r="C2124" s="96" t="s">
        <v>31</v>
      </c>
      <c r="D2124" s="96" t="s">
        <v>2783</v>
      </c>
      <c r="E2124" s="283" t="s">
        <v>1737</v>
      </c>
      <c r="F2124" s="283"/>
      <c r="G2124" s="98" t="s">
        <v>33</v>
      </c>
      <c r="H2124" s="99">
        <v>0.78300000000000003</v>
      </c>
      <c r="I2124" s="100">
        <v>16.010000000000002</v>
      </c>
      <c r="J2124" s="124">
        <v>12.53</v>
      </c>
    </row>
    <row r="2125" spans="1:10">
      <c r="A2125" s="113" t="s">
        <v>1725</v>
      </c>
      <c r="B2125" s="91" t="s">
        <v>2784</v>
      </c>
      <c r="C2125" s="90" t="s">
        <v>31</v>
      </c>
      <c r="D2125" s="90" t="s">
        <v>2785</v>
      </c>
      <c r="E2125" s="278" t="s">
        <v>1743</v>
      </c>
      <c r="F2125" s="278"/>
      <c r="G2125" s="92" t="s">
        <v>2786</v>
      </c>
      <c r="H2125" s="93">
        <v>1</v>
      </c>
      <c r="I2125" s="94">
        <v>113.35</v>
      </c>
      <c r="J2125" s="114">
        <v>113.35</v>
      </c>
    </row>
    <row r="2126" spans="1:10" ht="25.5">
      <c r="A2126" s="113" t="s">
        <v>1725</v>
      </c>
      <c r="B2126" s="91" t="s">
        <v>2787</v>
      </c>
      <c r="C2126" s="90" t="s">
        <v>31</v>
      </c>
      <c r="D2126" s="90" t="s">
        <v>2788</v>
      </c>
      <c r="E2126" s="278" t="s">
        <v>1743</v>
      </c>
      <c r="F2126" s="278"/>
      <c r="G2126" s="92" t="s">
        <v>267</v>
      </c>
      <c r="H2126" s="93">
        <v>6.3810000000000002</v>
      </c>
      <c r="I2126" s="94">
        <v>2.06</v>
      </c>
      <c r="J2126" s="114">
        <v>13.14</v>
      </c>
    </row>
    <row r="2127" spans="1:10">
      <c r="A2127" s="113" t="s">
        <v>1725</v>
      </c>
      <c r="B2127" s="91" t="s">
        <v>2789</v>
      </c>
      <c r="C2127" s="90" t="s">
        <v>31</v>
      </c>
      <c r="D2127" s="90" t="s">
        <v>2790</v>
      </c>
      <c r="E2127" s="278" t="s">
        <v>1743</v>
      </c>
      <c r="F2127" s="278"/>
      <c r="G2127" s="92" t="s">
        <v>267</v>
      </c>
      <c r="H2127" s="93">
        <v>7.2869999999999999</v>
      </c>
      <c r="I2127" s="94">
        <v>9.42</v>
      </c>
      <c r="J2127" s="114">
        <v>68.64</v>
      </c>
    </row>
    <row r="2128" spans="1:10">
      <c r="A2128" s="115"/>
      <c r="B2128" s="116"/>
      <c r="C2128" s="116"/>
      <c r="D2128" s="116"/>
      <c r="E2128" s="116" t="s">
        <v>1728</v>
      </c>
      <c r="F2128" s="117">
        <v>17.03</v>
      </c>
      <c r="G2128" s="116" t="s">
        <v>1729</v>
      </c>
      <c r="H2128" s="117">
        <v>0</v>
      </c>
      <c r="I2128" s="116" t="s">
        <v>1730</v>
      </c>
      <c r="J2128" s="118">
        <v>17.03</v>
      </c>
    </row>
    <row r="2129" spans="1:10" ht="15" thickBot="1">
      <c r="A2129" s="115"/>
      <c r="B2129" s="116"/>
      <c r="C2129" s="116"/>
      <c r="D2129" s="116"/>
      <c r="E2129" s="116" t="s">
        <v>1731</v>
      </c>
      <c r="F2129" s="117">
        <v>57.37</v>
      </c>
      <c r="G2129" s="116"/>
      <c r="H2129" s="276" t="s">
        <v>1732</v>
      </c>
      <c r="I2129" s="276"/>
      <c r="J2129" s="118">
        <v>276.02999999999997</v>
      </c>
    </row>
    <row r="2130" spans="1:10" ht="15" thickTop="1">
      <c r="A2130" s="119"/>
      <c r="B2130" s="95"/>
      <c r="C2130" s="95"/>
      <c r="D2130" s="95"/>
      <c r="E2130" s="95"/>
      <c r="F2130" s="95"/>
      <c r="G2130" s="95"/>
      <c r="H2130" s="95"/>
      <c r="I2130" s="95"/>
      <c r="J2130" s="120"/>
    </row>
    <row r="2131" spans="1:10" ht="15">
      <c r="A2131" s="121" t="s">
        <v>459</v>
      </c>
      <c r="B2131" s="83" t="s">
        <v>1</v>
      </c>
      <c r="C2131" s="82" t="s">
        <v>2</v>
      </c>
      <c r="D2131" s="82" t="s">
        <v>3</v>
      </c>
      <c r="E2131" s="281" t="s">
        <v>1722</v>
      </c>
      <c r="F2131" s="281"/>
      <c r="G2131" s="84" t="s">
        <v>4</v>
      </c>
      <c r="H2131" s="83" t="s">
        <v>5</v>
      </c>
      <c r="I2131" s="83" t="s">
        <v>6</v>
      </c>
      <c r="J2131" s="122" t="s">
        <v>8</v>
      </c>
    </row>
    <row r="2132" spans="1:10" ht="63.75">
      <c r="A2132" s="111" t="s">
        <v>1723</v>
      </c>
      <c r="B2132" s="86" t="s">
        <v>460</v>
      </c>
      <c r="C2132" s="85" t="s">
        <v>18</v>
      </c>
      <c r="D2132" s="85" t="s">
        <v>461</v>
      </c>
      <c r="E2132" s="284" t="s">
        <v>2775</v>
      </c>
      <c r="F2132" s="284"/>
      <c r="G2132" s="87" t="s">
        <v>28</v>
      </c>
      <c r="H2132" s="88">
        <v>1</v>
      </c>
      <c r="I2132" s="89">
        <v>927.33</v>
      </c>
      <c r="J2132" s="112">
        <v>927.33</v>
      </c>
    </row>
    <row r="2133" spans="1:10" ht="38.25">
      <c r="A2133" s="123" t="s">
        <v>1738</v>
      </c>
      <c r="B2133" s="97" t="s">
        <v>2791</v>
      </c>
      <c r="C2133" s="96" t="s">
        <v>44</v>
      </c>
      <c r="D2133" s="96" t="s">
        <v>2792</v>
      </c>
      <c r="E2133" s="283" t="s">
        <v>1761</v>
      </c>
      <c r="F2133" s="283"/>
      <c r="G2133" s="98" t="s">
        <v>46</v>
      </c>
      <c r="H2133" s="99">
        <v>2</v>
      </c>
      <c r="I2133" s="100">
        <v>64.290000000000006</v>
      </c>
      <c r="J2133" s="124">
        <v>128.58000000000001</v>
      </c>
    </row>
    <row r="2134" spans="1:10" ht="51">
      <c r="A2134" s="123" t="s">
        <v>1738</v>
      </c>
      <c r="B2134" s="97" t="s">
        <v>2793</v>
      </c>
      <c r="C2134" s="96" t="s">
        <v>44</v>
      </c>
      <c r="D2134" s="96" t="s">
        <v>2794</v>
      </c>
      <c r="E2134" s="283" t="s">
        <v>1761</v>
      </c>
      <c r="F2134" s="283"/>
      <c r="G2134" s="98" t="s">
        <v>46</v>
      </c>
      <c r="H2134" s="99">
        <v>1</v>
      </c>
      <c r="I2134" s="100">
        <v>83.39</v>
      </c>
      <c r="J2134" s="124">
        <v>83.39</v>
      </c>
    </row>
    <row r="2135" spans="1:10" ht="38.25">
      <c r="A2135" s="123" t="s">
        <v>1738</v>
      </c>
      <c r="B2135" s="97" t="s">
        <v>2795</v>
      </c>
      <c r="C2135" s="96" t="s">
        <v>44</v>
      </c>
      <c r="D2135" s="96" t="s">
        <v>2796</v>
      </c>
      <c r="E2135" s="283" t="s">
        <v>1761</v>
      </c>
      <c r="F2135" s="283"/>
      <c r="G2135" s="98" t="s">
        <v>46</v>
      </c>
      <c r="H2135" s="99">
        <v>3</v>
      </c>
      <c r="I2135" s="100">
        <v>15.72</v>
      </c>
      <c r="J2135" s="124">
        <v>47.16</v>
      </c>
    </row>
    <row r="2136" spans="1:10" ht="51">
      <c r="A2136" s="123" t="s">
        <v>1738</v>
      </c>
      <c r="B2136" s="97" t="s">
        <v>2797</v>
      </c>
      <c r="C2136" s="96" t="s">
        <v>44</v>
      </c>
      <c r="D2136" s="96" t="s">
        <v>2798</v>
      </c>
      <c r="E2136" s="283" t="s">
        <v>1761</v>
      </c>
      <c r="F2136" s="283"/>
      <c r="G2136" s="98" t="s">
        <v>46</v>
      </c>
      <c r="H2136" s="99">
        <v>1</v>
      </c>
      <c r="I2136" s="100">
        <v>193.81</v>
      </c>
      <c r="J2136" s="124">
        <v>193.81</v>
      </c>
    </row>
    <row r="2137" spans="1:10" ht="51">
      <c r="A2137" s="123" t="s">
        <v>1738</v>
      </c>
      <c r="B2137" s="97" t="s">
        <v>2799</v>
      </c>
      <c r="C2137" s="96" t="s">
        <v>44</v>
      </c>
      <c r="D2137" s="96" t="s">
        <v>2800</v>
      </c>
      <c r="E2137" s="283" t="s">
        <v>1761</v>
      </c>
      <c r="F2137" s="283"/>
      <c r="G2137" s="98" t="s">
        <v>46</v>
      </c>
      <c r="H2137" s="99">
        <v>1</v>
      </c>
      <c r="I2137" s="100">
        <v>251.31</v>
      </c>
      <c r="J2137" s="124">
        <v>251.31</v>
      </c>
    </row>
    <row r="2138" spans="1:10">
      <c r="A2138" s="113" t="s">
        <v>1725</v>
      </c>
      <c r="B2138" s="91" t="s">
        <v>2801</v>
      </c>
      <c r="C2138" s="90" t="s">
        <v>2428</v>
      </c>
      <c r="D2138" s="90" t="s">
        <v>2802</v>
      </c>
      <c r="E2138" s="278" t="s">
        <v>1743</v>
      </c>
      <c r="F2138" s="278"/>
      <c r="G2138" s="92" t="s">
        <v>704</v>
      </c>
      <c r="H2138" s="93">
        <v>1.78</v>
      </c>
      <c r="I2138" s="94">
        <v>125.33</v>
      </c>
      <c r="J2138" s="114">
        <v>223.08</v>
      </c>
    </row>
    <row r="2139" spans="1:10">
      <c r="A2139" s="115"/>
      <c r="B2139" s="116"/>
      <c r="C2139" s="116"/>
      <c r="D2139" s="116"/>
      <c r="E2139" s="116" t="s">
        <v>1728</v>
      </c>
      <c r="F2139" s="117">
        <v>0</v>
      </c>
      <c r="G2139" s="116" t="s">
        <v>1729</v>
      </c>
      <c r="H2139" s="117">
        <v>148.80000000000001</v>
      </c>
      <c r="I2139" s="116" t="s">
        <v>1730</v>
      </c>
      <c r="J2139" s="118">
        <v>148.80000000000001</v>
      </c>
    </row>
    <row r="2140" spans="1:10" ht="15" thickBot="1">
      <c r="A2140" s="115"/>
      <c r="B2140" s="116"/>
      <c r="C2140" s="116"/>
      <c r="D2140" s="116"/>
      <c r="E2140" s="116" t="s">
        <v>1731</v>
      </c>
      <c r="F2140" s="117">
        <v>243.33</v>
      </c>
      <c r="G2140" s="116"/>
      <c r="H2140" s="276" t="s">
        <v>1732</v>
      </c>
      <c r="I2140" s="276"/>
      <c r="J2140" s="118">
        <v>1170.6600000000001</v>
      </c>
    </row>
    <row r="2141" spans="1:10" ht="15" thickTop="1">
      <c r="A2141" s="119"/>
      <c r="B2141" s="95"/>
      <c r="C2141" s="95"/>
      <c r="D2141" s="95"/>
      <c r="E2141" s="95"/>
      <c r="F2141" s="95"/>
      <c r="G2141" s="95"/>
      <c r="H2141" s="95"/>
      <c r="I2141" s="95"/>
      <c r="J2141" s="120"/>
    </row>
    <row r="2142" spans="1:10" ht="15">
      <c r="A2142" s="121" t="s">
        <v>462</v>
      </c>
      <c r="B2142" s="83" t="s">
        <v>1</v>
      </c>
      <c r="C2142" s="82" t="s">
        <v>2</v>
      </c>
      <c r="D2142" s="82" t="s">
        <v>3</v>
      </c>
      <c r="E2142" s="281" t="s">
        <v>1722</v>
      </c>
      <c r="F2142" s="281"/>
      <c r="G2142" s="84" t="s">
        <v>4</v>
      </c>
      <c r="H2142" s="83" t="s">
        <v>5</v>
      </c>
      <c r="I2142" s="83" t="s">
        <v>6</v>
      </c>
      <c r="J2142" s="122" t="s">
        <v>8</v>
      </c>
    </row>
    <row r="2143" spans="1:10" ht="63.75">
      <c r="A2143" s="111" t="s">
        <v>1723</v>
      </c>
      <c r="B2143" s="86" t="s">
        <v>463</v>
      </c>
      <c r="C2143" s="85" t="s">
        <v>18</v>
      </c>
      <c r="D2143" s="85" t="s">
        <v>464</v>
      </c>
      <c r="E2143" s="284" t="s">
        <v>2775</v>
      </c>
      <c r="F2143" s="284"/>
      <c r="G2143" s="87" t="s">
        <v>28</v>
      </c>
      <c r="H2143" s="88">
        <v>1</v>
      </c>
      <c r="I2143" s="89">
        <v>1023.01</v>
      </c>
      <c r="J2143" s="112">
        <v>1023.01</v>
      </c>
    </row>
    <row r="2144" spans="1:10" ht="51">
      <c r="A2144" s="123" t="s">
        <v>1738</v>
      </c>
      <c r="B2144" s="97" t="s">
        <v>2803</v>
      </c>
      <c r="C2144" s="96" t="s">
        <v>44</v>
      </c>
      <c r="D2144" s="96" t="s">
        <v>2804</v>
      </c>
      <c r="E2144" s="283" t="s">
        <v>1761</v>
      </c>
      <c r="F2144" s="283"/>
      <c r="G2144" s="98" t="s">
        <v>46</v>
      </c>
      <c r="H2144" s="99">
        <v>1</v>
      </c>
      <c r="I2144" s="100">
        <v>261.55</v>
      </c>
      <c r="J2144" s="124">
        <v>261.55</v>
      </c>
    </row>
    <row r="2145" spans="1:10" ht="51">
      <c r="A2145" s="123" t="s">
        <v>1738</v>
      </c>
      <c r="B2145" s="97" t="s">
        <v>2793</v>
      </c>
      <c r="C2145" s="96" t="s">
        <v>44</v>
      </c>
      <c r="D2145" s="96" t="s">
        <v>2794</v>
      </c>
      <c r="E2145" s="283" t="s">
        <v>1761</v>
      </c>
      <c r="F2145" s="283"/>
      <c r="G2145" s="98" t="s">
        <v>46</v>
      </c>
      <c r="H2145" s="99">
        <v>1</v>
      </c>
      <c r="I2145" s="100">
        <v>83.39</v>
      </c>
      <c r="J2145" s="124">
        <v>83.39</v>
      </c>
    </row>
    <row r="2146" spans="1:10" ht="51">
      <c r="A2146" s="123" t="s">
        <v>1738</v>
      </c>
      <c r="B2146" s="97" t="s">
        <v>2805</v>
      </c>
      <c r="C2146" s="96" t="s">
        <v>44</v>
      </c>
      <c r="D2146" s="96" t="s">
        <v>2806</v>
      </c>
      <c r="E2146" s="283" t="s">
        <v>1761</v>
      </c>
      <c r="F2146" s="283"/>
      <c r="G2146" s="98" t="s">
        <v>46</v>
      </c>
      <c r="H2146" s="99">
        <v>1</v>
      </c>
      <c r="I2146" s="100">
        <v>251.67</v>
      </c>
      <c r="J2146" s="124">
        <v>251.67</v>
      </c>
    </row>
    <row r="2147" spans="1:10" ht="38.25">
      <c r="A2147" s="123" t="s">
        <v>1738</v>
      </c>
      <c r="B2147" s="97" t="s">
        <v>2795</v>
      </c>
      <c r="C2147" s="96" t="s">
        <v>44</v>
      </c>
      <c r="D2147" s="96" t="s">
        <v>2796</v>
      </c>
      <c r="E2147" s="283" t="s">
        <v>1761</v>
      </c>
      <c r="F2147" s="283"/>
      <c r="G2147" s="98" t="s">
        <v>46</v>
      </c>
      <c r="H2147" s="99">
        <v>3</v>
      </c>
      <c r="I2147" s="100">
        <v>15.72</v>
      </c>
      <c r="J2147" s="124">
        <v>47.16</v>
      </c>
    </row>
    <row r="2148" spans="1:10" ht="38.25">
      <c r="A2148" s="123" t="s">
        <v>1738</v>
      </c>
      <c r="B2148" s="97" t="s">
        <v>2791</v>
      </c>
      <c r="C2148" s="96" t="s">
        <v>44</v>
      </c>
      <c r="D2148" s="96" t="s">
        <v>2792</v>
      </c>
      <c r="E2148" s="283" t="s">
        <v>1761</v>
      </c>
      <c r="F2148" s="283"/>
      <c r="G2148" s="98" t="s">
        <v>46</v>
      </c>
      <c r="H2148" s="99">
        <v>2</v>
      </c>
      <c r="I2148" s="100">
        <v>64.290000000000006</v>
      </c>
      <c r="J2148" s="124">
        <v>128.58000000000001</v>
      </c>
    </row>
    <row r="2149" spans="1:10">
      <c r="A2149" s="113" t="s">
        <v>1725</v>
      </c>
      <c r="B2149" s="91" t="s">
        <v>2801</v>
      </c>
      <c r="C2149" s="90" t="s">
        <v>2428</v>
      </c>
      <c r="D2149" s="90" t="s">
        <v>2802</v>
      </c>
      <c r="E2149" s="278" t="s">
        <v>1743</v>
      </c>
      <c r="F2149" s="278"/>
      <c r="G2149" s="92" t="s">
        <v>704</v>
      </c>
      <c r="H2149" s="93">
        <v>2</v>
      </c>
      <c r="I2149" s="94">
        <v>125.33</v>
      </c>
      <c r="J2149" s="114">
        <v>250.66</v>
      </c>
    </row>
    <row r="2150" spans="1:10">
      <c r="A2150" s="115"/>
      <c r="B2150" s="116"/>
      <c r="C2150" s="116"/>
      <c r="D2150" s="116"/>
      <c r="E2150" s="116" t="s">
        <v>1728</v>
      </c>
      <c r="F2150" s="117">
        <v>0</v>
      </c>
      <c r="G2150" s="116" t="s">
        <v>1729</v>
      </c>
      <c r="H2150" s="117">
        <v>150.37</v>
      </c>
      <c r="I2150" s="116" t="s">
        <v>1730</v>
      </c>
      <c r="J2150" s="118">
        <v>150.37</v>
      </c>
    </row>
    <row r="2151" spans="1:10" ht="15" thickBot="1">
      <c r="A2151" s="115"/>
      <c r="B2151" s="116"/>
      <c r="C2151" s="116"/>
      <c r="D2151" s="116"/>
      <c r="E2151" s="116" t="s">
        <v>1731</v>
      </c>
      <c r="F2151" s="117">
        <v>268.43</v>
      </c>
      <c r="G2151" s="116"/>
      <c r="H2151" s="276" t="s">
        <v>1732</v>
      </c>
      <c r="I2151" s="276"/>
      <c r="J2151" s="118">
        <v>1291.44</v>
      </c>
    </row>
    <row r="2152" spans="1:10" ht="15" thickTop="1">
      <c r="A2152" s="119"/>
      <c r="B2152" s="95"/>
      <c r="C2152" s="95"/>
      <c r="D2152" s="95"/>
      <c r="E2152" s="95"/>
      <c r="F2152" s="95"/>
      <c r="G2152" s="95"/>
      <c r="H2152" s="95"/>
      <c r="I2152" s="95"/>
      <c r="J2152" s="120"/>
    </row>
    <row r="2153" spans="1:10" ht="15">
      <c r="A2153" s="121" t="s">
        <v>465</v>
      </c>
      <c r="B2153" s="83" t="s">
        <v>1</v>
      </c>
      <c r="C2153" s="82" t="s">
        <v>2</v>
      </c>
      <c r="D2153" s="82" t="s">
        <v>3</v>
      </c>
      <c r="E2153" s="281" t="s">
        <v>1722</v>
      </c>
      <c r="F2153" s="281"/>
      <c r="G2153" s="84" t="s">
        <v>4</v>
      </c>
      <c r="H2153" s="83" t="s">
        <v>5</v>
      </c>
      <c r="I2153" s="83" t="s">
        <v>6</v>
      </c>
      <c r="J2153" s="122" t="s">
        <v>8</v>
      </c>
    </row>
    <row r="2154" spans="1:10" ht="63.75">
      <c r="A2154" s="111" t="s">
        <v>1723</v>
      </c>
      <c r="B2154" s="86" t="s">
        <v>466</v>
      </c>
      <c r="C2154" s="85" t="s">
        <v>18</v>
      </c>
      <c r="D2154" s="85" t="s">
        <v>467</v>
      </c>
      <c r="E2154" s="284" t="s">
        <v>2775</v>
      </c>
      <c r="F2154" s="284"/>
      <c r="G2154" s="87" t="s">
        <v>28</v>
      </c>
      <c r="H2154" s="88">
        <v>1</v>
      </c>
      <c r="I2154" s="89">
        <v>1135.69</v>
      </c>
      <c r="J2154" s="112">
        <v>1135.69</v>
      </c>
    </row>
    <row r="2155" spans="1:10" ht="51">
      <c r="A2155" s="123" t="s">
        <v>1738</v>
      </c>
      <c r="B2155" s="97" t="s">
        <v>2793</v>
      </c>
      <c r="C2155" s="96" t="s">
        <v>44</v>
      </c>
      <c r="D2155" s="96" t="s">
        <v>2794</v>
      </c>
      <c r="E2155" s="283" t="s">
        <v>1761</v>
      </c>
      <c r="F2155" s="283"/>
      <c r="G2155" s="98" t="s">
        <v>46</v>
      </c>
      <c r="H2155" s="99">
        <v>1</v>
      </c>
      <c r="I2155" s="100">
        <v>83.39</v>
      </c>
      <c r="J2155" s="124">
        <v>83.39</v>
      </c>
    </row>
    <row r="2156" spans="1:10" ht="51">
      <c r="A2156" s="123" t="s">
        <v>1738</v>
      </c>
      <c r="B2156" s="97" t="s">
        <v>2803</v>
      </c>
      <c r="C2156" s="96" t="s">
        <v>44</v>
      </c>
      <c r="D2156" s="96" t="s">
        <v>2804</v>
      </c>
      <c r="E2156" s="283" t="s">
        <v>1761</v>
      </c>
      <c r="F2156" s="283"/>
      <c r="G2156" s="98" t="s">
        <v>46</v>
      </c>
      <c r="H2156" s="99">
        <v>1.22</v>
      </c>
      <c r="I2156" s="100">
        <v>261.55</v>
      </c>
      <c r="J2156" s="124">
        <v>319.08999999999997</v>
      </c>
    </row>
    <row r="2157" spans="1:10" ht="51">
      <c r="A2157" s="123" t="s">
        <v>1738</v>
      </c>
      <c r="B2157" s="97" t="s">
        <v>2805</v>
      </c>
      <c r="C2157" s="96" t="s">
        <v>44</v>
      </c>
      <c r="D2157" s="96" t="s">
        <v>2806</v>
      </c>
      <c r="E2157" s="283" t="s">
        <v>1761</v>
      </c>
      <c r="F2157" s="283"/>
      <c r="G2157" s="98" t="s">
        <v>46</v>
      </c>
      <c r="H2157" s="99">
        <v>1</v>
      </c>
      <c r="I2157" s="100">
        <v>251.67</v>
      </c>
      <c r="J2157" s="124">
        <v>251.67</v>
      </c>
    </row>
    <row r="2158" spans="1:10" ht="38.25">
      <c r="A2158" s="123" t="s">
        <v>1738</v>
      </c>
      <c r="B2158" s="97" t="s">
        <v>2791</v>
      </c>
      <c r="C2158" s="96" t="s">
        <v>44</v>
      </c>
      <c r="D2158" s="96" t="s">
        <v>2792</v>
      </c>
      <c r="E2158" s="283" t="s">
        <v>1761</v>
      </c>
      <c r="F2158" s="283"/>
      <c r="G2158" s="98" t="s">
        <v>46</v>
      </c>
      <c r="H2158" s="99">
        <v>2</v>
      </c>
      <c r="I2158" s="100">
        <v>64.290000000000006</v>
      </c>
      <c r="J2158" s="124">
        <v>128.58000000000001</v>
      </c>
    </row>
    <row r="2159" spans="1:10" ht="38.25">
      <c r="A2159" s="123" t="s">
        <v>1738</v>
      </c>
      <c r="B2159" s="97" t="s">
        <v>2795</v>
      </c>
      <c r="C2159" s="96" t="s">
        <v>44</v>
      </c>
      <c r="D2159" s="96" t="s">
        <v>2796</v>
      </c>
      <c r="E2159" s="283" t="s">
        <v>1761</v>
      </c>
      <c r="F2159" s="283"/>
      <c r="G2159" s="98" t="s">
        <v>46</v>
      </c>
      <c r="H2159" s="99">
        <v>3</v>
      </c>
      <c r="I2159" s="100">
        <v>15.72</v>
      </c>
      <c r="J2159" s="124">
        <v>47.16</v>
      </c>
    </row>
    <row r="2160" spans="1:10">
      <c r="A2160" s="113" t="s">
        <v>1725</v>
      </c>
      <c r="B2160" s="91" t="s">
        <v>2801</v>
      </c>
      <c r="C2160" s="90" t="s">
        <v>2428</v>
      </c>
      <c r="D2160" s="90" t="s">
        <v>2802</v>
      </c>
      <c r="E2160" s="278" t="s">
        <v>1743</v>
      </c>
      <c r="F2160" s="278"/>
      <c r="G2160" s="92" t="s">
        <v>704</v>
      </c>
      <c r="H2160" s="93">
        <v>2.44</v>
      </c>
      <c r="I2160" s="94">
        <v>125.33</v>
      </c>
      <c r="J2160" s="114">
        <v>305.8</v>
      </c>
    </row>
    <row r="2161" spans="1:10">
      <c r="A2161" s="115"/>
      <c r="B2161" s="116"/>
      <c r="C2161" s="116"/>
      <c r="D2161" s="116"/>
      <c r="E2161" s="116" t="s">
        <v>1728</v>
      </c>
      <c r="F2161" s="117">
        <v>0</v>
      </c>
      <c r="G2161" s="116" t="s">
        <v>1729</v>
      </c>
      <c r="H2161" s="117">
        <v>158.38999999999999</v>
      </c>
      <c r="I2161" s="116" t="s">
        <v>1730</v>
      </c>
      <c r="J2161" s="118">
        <v>158.38999999999999</v>
      </c>
    </row>
    <row r="2162" spans="1:10" ht="15" thickBot="1">
      <c r="A2162" s="115"/>
      <c r="B2162" s="116"/>
      <c r="C2162" s="116"/>
      <c r="D2162" s="116"/>
      <c r="E2162" s="116" t="s">
        <v>1731</v>
      </c>
      <c r="F2162" s="117">
        <v>298</v>
      </c>
      <c r="G2162" s="116"/>
      <c r="H2162" s="276" t="s">
        <v>1732</v>
      </c>
      <c r="I2162" s="276"/>
      <c r="J2162" s="118">
        <v>1433.69</v>
      </c>
    </row>
    <row r="2163" spans="1:10" ht="15" thickTop="1">
      <c r="A2163" s="119"/>
      <c r="B2163" s="95"/>
      <c r="C2163" s="95"/>
      <c r="D2163" s="95"/>
      <c r="E2163" s="95"/>
      <c r="F2163" s="95"/>
      <c r="G2163" s="95"/>
      <c r="H2163" s="95"/>
      <c r="I2163" s="95"/>
      <c r="J2163" s="120"/>
    </row>
    <row r="2164" spans="1:10" ht="15">
      <c r="A2164" s="121" t="s">
        <v>468</v>
      </c>
      <c r="B2164" s="83" t="s">
        <v>1</v>
      </c>
      <c r="C2164" s="82" t="s">
        <v>2</v>
      </c>
      <c r="D2164" s="82" t="s">
        <v>3</v>
      </c>
      <c r="E2164" s="281" t="s">
        <v>1722</v>
      </c>
      <c r="F2164" s="281"/>
      <c r="G2164" s="84" t="s">
        <v>4</v>
      </c>
      <c r="H2164" s="83" t="s">
        <v>5</v>
      </c>
      <c r="I2164" s="83" t="s">
        <v>6</v>
      </c>
      <c r="J2164" s="122" t="s">
        <v>8</v>
      </c>
    </row>
    <row r="2165" spans="1:10" ht="38.25">
      <c r="A2165" s="111" t="s">
        <v>1723</v>
      </c>
      <c r="B2165" s="86" t="s">
        <v>469</v>
      </c>
      <c r="C2165" s="85" t="s">
        <v>44</v>
      </c>
      <c r="D2165" s="85" t="s">
        <v>470</v>
      </c>
      <c r="E2165" s="284" t="s">
        <v>1761</v>
      </c>
      <c r="F2165" s="284"/>
      <c r="G2165" s="87" t="s">
        <v>71</v>
      </c>
      <c r="H2165" s="88">
        <v>1</v>
      </c>
      <c r="I2165" s="89">
        <v>27.17</v>
      </c>
      <c r="J2165" s="112">
        <v>27.17</v>
      </c>
    </row>
    <row r="2166" spans="1:10">
      <c r="A2166" s="221"/>
      <c r="B2166" s="222"/>
      <c r="C2166" s="222"/>
      <c r="D2166" s="222"/>
      <c r="E2166" s="222"/>
      <c r="F2166" s="222" t="s">
        <v>1762</v>
      </c>
      <c r="G2166" s="222"/>
      <c r="H2166" s="222"/>
      <c r="I2166" s="222"/>
      <c r="J2166" s="125">
        <v>0</v>
      </c>
    </row>
    <row r="2167" spans="1:10">
      <c r="A2167" s="221"/>
      <c r="B2167" s="222"/>
      <c r="C2167" s="222"/>
      <c r="D2167" s="222"/>
      <c r="E2167" s="222"/>
      <c r="F2167" s="222" t="s">
        <v>1763</v>
      </c>
      <c r="G2167" s="222"/>
      <c r="H2167" s="222"/>
      <c r="I2167" s="222"/>
      <c r="J2167" s="125">
        <v>1</v>
      </c>
    </row>
    <row r="2168" spans="1:10">
      <c r="A2168" s="221"/>
      <c r="B2168" s="222"/>
      <c r="C2168" s="222"/>
      <c r="D2168" s="222"/>
      <c r="E2168" s="222"/>
      <c r="F2168" s="222" t="s">
        <v>1764</v>
      </c>
      <c r="G2168" s="222"/>
      <c r="H2168" s="222"/>
      <c r="I2168" s="222"/>
      <c r="J2168" s="125">
        <v>0</v>
      </c>
    </row>
    <row r="2169" spans="1:10" ht="15">
      <c r="A2169" s="279" t="s">
        <v>1784</v>
      </c>
      <c r="B2169" s="280" t="s">
        <v>1</v>
      </c>
      <c r="C2169" s="281" t="s">
        <v>2</v>
      </c>
      <c r="D2169" s="281" t="s">
        <v>1785</v>
      </c>
      <c r="E2169" s="280" t="s">
        <v>1766</v>
      </c>
      <c r="F2169" s="83" t="s">
        <v>1767</v>
      </c>
      <c r="G2169" s="83" t="s">
        <v>1768</v>
      </c>
      <c r="H2169" s="83"/>
      <c r="I2169" s="83"/>
      <c r="J2169" s="122" t="s">
        <v>1769</v>
      </c>
    </row>
    <row r="2170" spans="1:10" ht="25.5">
      <c r="A2170" s="113" t="s">
        <v>1725</v>
      </c>
      <c r="B2170" s="91" t="s">
        <v>2495</v>
      </c>
      <c r="C2170" s="90" t="s">
        <v>44</v>
      </c>
      <c r="D2170" s="90" t="s">
        <v>2496</v>
      </c>
      <c r="E2170" s="93">
        <v>0.1</v>
      </c>
      <c r="F2170" s="92" t="s">
        <v>46</v>
      </c>
      <c r="G2170" s="277" t="s">
        <v>2497</v>
      </c>
      <c r="H2170" s="277"/>
      <c r="I2170" s="278"/>
      <c r="J2170" s="127" t="s">
        <v>2511</v>
      </c>
    </row>
    <row r="2171" spans="1:10">
      <c r="A2171" s="113" t="s">
        <v>1725</v>
      </c>
      <c r="B2171" s="91" t="s">
        <v>2807</v>
      </c>
      <c r="C2171" s="90" t="s">
        <v>44</v>
      </c>
      <c r="D2171" s="90" t="s">
        <v>2808</v>
      </c>
      <c r="E2171" s="93">
        <v>0.92172969999999999</v>
      </c>
      <c r="F2171" s="92" t="s">
        <v>121</v>
      </c>
      <c r="G2171" s="277" t="s">
        <v>2809</v>
      </c>
      <c r="H2171" s="277"/>
      <c r="I2171" s="278"/>
      <c r="J2171" s="127" t="s">
        <v>2810</v>
      </c>
    </row>
    <row r="2172" spans="1:10">
      <c r="A2172" s="221"/>
      <c r="B2172" s="222"/>
      <c r="C2172" s="222"/>
      <c r="D2172" s="222"/>
      <c r="E2172" s="222"/>
      <c r="F2172" s="222" t="s">
        <v>1938</v>
      </c>
      <c r="G2172" s="222"/>
      <c r="H2172" s="222"/>
      <c r="I2172" s="222"/>
      <c r="J2172" s="125">
        <v>15.103199999999999</v>
      </c>
    </row>
    <row r="2173" spans="1:10" ht="15">
      <c r="A2173" s="279" t="s">
        <v>1765</v>
      </c>
      <c r="B2173" s="280" t="s">
        <v>1</v>
      </c>
      <c r="C2173" s="281" t="s">
        <v>2</v>
      </c>
      <c r="D2173" s="281" t="s">
        <v>1727</v>
      </c>
      <c r="E2173" s="280" t="s">
        <v>1766</v>
      </c>
      <c r="F2173" s="83" t="s">
        <v>1767</v>
      </c>
      <c r="G2173" s="83" t="s">
        <v>1768</v>
      </c>
      <c r="H2173" s="83"/>
      <c r="I2173" s="83"/>
      <c r="J2173" s="122" t="s">
        <v>1769</v>
      </c>
    </row>
    <row r="2174" spans="1:10">
      <c r="A2174" s="123" t="s">
        <v>1723</v>
      </c>
      <c r="B2174" s="97" t="s">
        <v>2417</v>
      </c>
      <c r="C2174" s="96" t="s">
        <v>44</v>
      </c>
      <c r="D2174" s="96" t="s">
        <v>2418</v>
      </c>
      <c r="E2174" s="99">
        <v>0.34920630000000003</v>
      </c>
      <c r="F2174" s="98" t="s">
        <v>1950</v>
      </c>
      <c r="G2174" s="282" t="s">
        <v>2419</v>
      </c>
      <c r="H2174" s="282"/>
      <c r="I2174" s="283"/>
      <c r="J2174" s="126" t="s">
        <v>2517</v>
      </c>
    </row>
    <row r="2175" spans="1:10">
      <c r="A2175" s="123" t="s">
        <v>1723</v>
      </c>
      <c r="B2175" s="97" t="s">
        <v>2413</v>
      </c>
      <c r="C2175" s="96" t="s">
        <v>44</v>
      </c>
      <c r="D2175" s="96" t="s">
        <v>2414</v>
      </c>
      <c r="E2175" s="99">
        <v>0.29682530000000001</v>
      </c>
      <c r="F2175" s="98" t="s">
        <v>1950</v>
      </c>
      <c r="G2175" s="282" t="s">
        <v>2415</v>
      </c>
      <c r="H2175" s="282"/>
      <c r="I2175" s="283"/>
      <c r="J2175" s="126" t="s">
        <v>2811</v>
      </c>
    </row>
    <row r="2176" spans="1:10">
      <c r="A2176" s="221"/>
      <c r="B2176" s="222"/>
      <c r="C2176" s="222"/>
      <c r="D2176" s="222"/>
      <c r="E2176" s="222"/>
      <c r="F2176" s="222" t="s">
        <v>1774</v>
      </c>
      <c r="G2176" s="222"/>
      <c r="H2176" s="222"/>
      <c r="I2176" s="222"/>
      <c r="J2176" s="125">
        <v>12.071</v>
      </c>
    </row>
    <row r="2177" spans="1:10">
      <c r="A2177" s="115"/>
      <c r="B2177" s="116"/>
      <c r="C2177" s="116"/>
      <c r="D2177" s="116"/>
      <c r="E2177" s="116" t="s">
        <v>1728</v>
      </c>
      <c r="F2177" s="117">
        <v>0</v>
      </c>
      <c r="G2177" s="116" t="s">
        <v>1729</v>
      </c>
      <c r="H2177" s="117">
        <v>8.56</v>
      </c>
      <c r="I2177" s="116" t="s">
        <v>1730</v>
      </c>
      <c r="J2177" s="118">
        <v>8.5624173733600006</v>
      </c>
    </row>
    <row r="2178" spans="1:10" ht="15" thickBot="1">
      <c r="A2178" s="115"/>
      <c r="B2178" s="116"/>
      <c r="C2178" s="116"/>
      <c r="D2178" s="116"/>
      <c r="E2178" s="116" t="s">
        <v>1731</v>
      </c>
      <c r="F2178" s="117">
        <v>7.12</v>
      </c>
      <c r="G2178" s="116"/>
      <c r="H2178" s="276" t="s">
        <v>1732</v>
      </c>
      <c r="I2178" s="276"/>
      <c r="J2178" s="118">
        <v>34.29</v>
      </c>
    </row>
    <row r="2179" spans="1:10" ht="15" thickTop="1">
      <c r="A2179" s="119"/>
      <c r="B2179" s="95"/>
      <c r="C2179" s="95"/>
      <c r="D2179" s="95"/>
      <c r="E2179" s="95"/>
      <c r="F2179" s="95"/>
      <c r="G2179" s="95"/>
      <c r="H2179" s="95"/>
      <c r="I2179" s="95"/>
      <c r="J2179" s="120"/>
    </row>
    <row r="2180" spans="1:10" ht="15">
      <c r="A2180" s="121" t="s">
        <v>471</v>
      </c>
      <c r="B2180" s="83" t="s">
        <v>1</v>
      </c>
      <c r="C2180" s="82" t="s">
        <v>2</v>
      </c>
      <c r="D2180" s="82" t="s">
        <v>3</v>
      </c>
      <c r="E2180" s="281" t="s">
        <v>1722</v>
      </c>
      <c r="F2180" s="281"/>
      <c r="G2180" s="84" t="s">
        <v>4</v>
      </c>
      <c r="H2180" s="83" t="s">
        <v>5</v>
      </c>
      <c r="I2180" s="83" t="s">
        <v>6</v>
      </c>
      <c r="J2180" s="122" t="s">
        <v>8</v>
      </c>
    </row>
    <row r="2181" spans="1:10" ht="38.25">
      <c r="A2181" s="111" t="s">
        <v>1723</v>
      </c>
      <c r="B2181" s="86" t="s">
        <v>472</v>
      </c>
      <c r="C2181" s="85" t="s">
        <v>44</v>
      </c>
      <c r="D2181" s="85" t="s">
        <v>473</v>
      </c>
      <c r="E2181" s="284" t="s">
        <v>1761</v>
      </c>
      <c r="F2181" s="284"/>
      <c r="G2181" s="87" t="s">
        <v>71</v>
      </c>
      <c r="H2181" s="88">
        <v>1</v>
      </c>
      <c r="I2181" s="89">
        <v>21.75</v>
      </c>
      <c r="J2181" s="112">
        <v>21.75</v>
      </c>
    </row>
    <row r="2182" spans="1:10">
      <c r="A2182" s="221"/>
      <c r="B2182" s="222"/>
      <c r="C2182" s="222"/>
      <c r="D2182" s="222"/>
      <c r="E2182" s="222"/>
      <c r="F2182" s="222" t="s">
        <v>1762</v>
      </c>
      <c r="G2182" s="222"/>
      <c r="H2182" s="222"/>
      <c r="I2182" s="222"/>
      <c r="J2182" s="125">
        <v>0</v>
      </c>
    </row>
    <row r="2183" spans="1:10">
      <c r="A2183" s="221"/>
      <c r="B2183" s="222"/>
      <c r="C2183" s="222"/>
      <c r="D2183" s="222"/>
      <c r="E2183" s="222"/>
      <c r="F2183" s="222" t="s">
        <v>1763</v>
      </c>
      <c r="G2183" s="222"/>
      <c r="H2183" s="222"/>
      <c r="I2183" s="222"/>
      <c r="J2183" s="125">
        <v>1</v>
      </c>
    </row>
    <row r="2184" spans="1:10">
      <c r="A2184" s="221"/>
      <c r="B2184" s="222"/>
      <c r="C2184" s="222"/>
      <c r="D2184" s="222"/>
      <c r="E2184" s="222"/>
      <c r="F2184" s="222" t="s">
        <v>1764</v>
      </c>
      <c r="G2184" s="222"/>
      <c r="H2184" s="222"/>
      <c r="I2184" s="222"/>
      <c r="J2184" s="125">
        <v>0</v>
      </c>
    </row>
    <row r="2185" spans="1:10" ht="15">
      <c r="A2185" s="279" t="s">
        <v>1784</v>
      </c>
      <c r="B2185" s="280" t="s">
        <v>1</v>
      </c>
      <c r="C2185" s="281" t="s">
        <v>2</v>
      </c>
      <c r="D2185" s="281" t="s">
        <v>1785</v>
      </c>
      <c r="E2185" s="280" t="s">
        <v>1766</v>
      </c>
      <c r="F2185" s="83" t="s">
        <v>1767</v>
      </c>
      <c r="G2185" s="83" t="s">
        <v>1768</v>
      </c>
      <c r="H2185" s="83"/>
      <c r="I2185" s="83"/>
      <c r="J2185" s="122" t="s">
        <v>1769</v>
      </c>
    </row>
    <row r="2186" spans="1:10" ht="25.5">
      <c r="A2186" s="113" t="s">
        <v>1725</v>
      </c>
      <c r="B2186" s="91" t="s">
        <v>2812</v>
      </c>
      <c r="C2186" s="90" t="s">
        <v>44</v>
      </c>
      <c r="D2186" s="90" t="s">
        <v>2813</v>
      </c>
      <c r="E2186" s="93">
        <v>0.13</v>
      </c>
      <c r="F2186" s="92" t="s">
        <v>2248</v>
      </c>
      <c r="G2186" s="277" t="s">
        <v>2814</v>
      </c>
      <c r="H2186" s="277"/>
      <c r="I2186" s="278"/>
      <c r="J2186" s="127" t="s">
        <v>2815</v>
      </c>
    </row>
    <row r="2187" spans="1:10">
      <c r="A2187" s="113" t="s">
        <v>1725</v>
      </c>
      <c r="B2187" s="91" t="s">
        <v>2397</v>
      </c>
      <c r="C2187" s="90" t="s">
        <v>44</v>
      </c>
      <c r="D2187" s="90" t="s">
        <v>2398</v>
      </c>
      <c r="E2187" s="93">
        <v>0.04</v>
      </c>
      <c r="F2187" s="92" t="s">
        <v>2248</v>
      </c>
      <c r="G2187" s="277" t="s">
        <v>2399</v>
      </c>
      <c r="H2187" s="277"/>
      <c r="I2187" s="278"/>
      <c r="J2187" s="127" t="s">
        <v>2816</v>
      </c>
    </row>
    <row r="2188" spans="1:10" ht="25.5">
      <c r="A2188" s="113" t="s">
        <v>1725</v>
      </c>
      <c r="B2188" s="91" t="s">
        <v>2495</v>
      </c>
      <c r="C2188" s="90" t="s">
        <v>44</v>
      </c>
      <c r="D2188" s="90" t="s">
        <v>2496</v>
      </c>
      <c r="E2188" s="93">
        <v>0.4</v>
      </c>
      <c r="F2188" s="92" t="s">
        <v>46</v>
      </c>
      <c r="G2188" s="277" t="s">
        <v>2497</v>
      </c>
      <c r="H2188" s="277"/>
      <c r="I2188" s="278"/>
      <c r="J2188" s="127" t="s">
        <v>2817</v>
      </c>
    </row>
    <row r="2189" spans="1:10" ht="25.5">
      <c r="A2189" s="113" t="s">
        <v>1725</v>
      </c>
      <c r="B2189" s="91" t="s">
        <v>2409</v>
      </c>
      <c r="C2189" s="90" t="s">
        <v>44</v>
      </c>
      <c r="D2189" s="90" t="s">
        <v>2410</v>
      </c>
      <c r="E2189" s="93">
        <v>0.16</v>
      </c>
      <c r="F2189" s="92" t="s">
        <v>2248</v>
      </c>
      <c r="G2189" s="277" t="s">
        <v>2411</v>
      </c>
      <c r="H2189" s="277"/>
      <c r="I2189" s="278"/>
      <c r="J2189" s="127" t="s">
        <v>2412</v>
      </c>
    </row>
    <row r="2190" spans="1:10">
      <c r="A2190" s="221"/>
      <c r="B2190" s="222"/>
      <c r="C2190" s="222"/>
      <c r="D2190" s="222"/>
      <c r="E2190" s="222"/>
      <c r="F2190" s="222" t="s">
        <v>1938</v>
      </c>
      <c r="G2190" s="222"/>
      <c r="H2190" s="222"/>
      <c r="I2190" s="222"/>
      <c r="J2190" s="125">
        <v>10.0654</v>
      </c>
    </row>
    <row r="2191" spans="1:10" ht="15">
      <c r="A2191" s="279" t="s">
        <v>1765</v>
      </c>
      <c r="B2191" s="280" t="s">
        <v>1</v>
      </c>
      <c r="C2191" s="281" t="s">
        <v>2</v>
      </c>
      <c r="D2191" s="281" t="s">
        <v>1727</v>
      </c>
      <c r="E2191" s="280" t="s">
        <v>1766</v>
      </c>
      <c r="F2191" s="83" t="s">
        <v>1767</v>
      </c>
      <c r="G2191" s="83" t="s">
        <v>1768</v>
      </c>
      <c r="H2191" s="83"/>
      <c r="I2191" s="83"/>
      <c r="J2191" s="122" t="s">
        <v>1769</v>
      </c>
    </row>
    <row r="2192" spans="1:10">
      <c r="A2192" s="123" t="s">
        <v>1723</v>
      </c>
      <c r="B2192" s="97" t="s">
        <v>2413</v>
      </c>
      <c r="C2192" s="96" t="s">
        <v>44</v>
      </c>
      <c r="D2192" s="96" t="s">
        <v>2414</v>
      </c>
      <c r="E2192" s="99">
        <v>0.20370369999999999</v>
      </c>
      <c r="F2192" s="98" t="s">
        <v>1950</v>
      </c>
      <c r="G2192" s="282" t="s">
        <v>2415</v>
      </c>
      <c r="H2192" s="282"/>
      <c r="I2192" s="283"/>
      <c r="J2192" s="126" t="s">
        <v>2818</v>
      </c>
    </row>
    <row r="2193" spans="1:10">
      <c r="A2193" s="123" t="s">
        <v>1723</v>
      </c>
      <c r="B2193" s="97" t="s">
        <v>2417</v>
      </c>
      <c r="C2193" s="96" t="s">
        <v>44</v>
      </c>
      <c r="D2193" s="96" t="s">
        <v>2418</v>
      </c>
      <c r="E2193" s="99">
        <v>0.40740739999999998</v>
      </c>
      <c r="F2193" s="98" t="s">
        <v>1950</v>
      </c>
      <c r="G2193" s="282" t="s">
        <v>2419</v>
      </c>
      <c r="H2193" s="282"/>
      <c r="I2193" s="283"/>
      <c r="J2193" s="126" t="s">
        <v>2819</v>
      </c>
    </row>
    <row r="2194" spans="1:10">
      <c r="A2194" s="221"/>
      <c r="B2194" s="222"/>
      <c r="C2194" s="222"/>
      <c r="D2194" s="222"/>
      <c r="E2194" s="222"/>
      <c r="F2194" s="222" t="s">
        <v>1774</v>
      </c>
      <c r="G2194" s="222"/>
      <c r="H2194" s="222"/>
      <c r="I2194" s="222"/>
      <c r="J2194" s="125">
        <v>11.6844</v>
      </c>
    </row>
    <row r="2195" spans="1:10">
      <c r="A2195" s="115"/>
      <c r="B2195" s="116"/>
      <c r="C2195" s="116"/>
      <c r="D2195" s="116"/>
      <c r="E2195" s="116" t="s">
        <v>1728</v>
      </c>
      <c r="F2195" s="117">
        <v>0</v>
      </c>
      <c r="G2195" s="116" t="s">
        <v>1729</v>
      </c>
      <c r="H2195" s="117">
        <v>8.3699999999999992</v>
      </c>
      <c r="I2195" s="116" t="s">
        <v>1730</v>
      </c>
      <c r="J2195" s="118">
        <v>8.3653165145700008</v>
      </c>
    </row>
    <row r="2196" spans="1:10" ht="15" thickBot="1">
      <c r="A2196" s="115"/>
      <c r="B2196" s="116"/>
      <c r="C2196" s="116"/>
      <c r="D2196" s="116"/>
      <c r="E2196" s="116" t="s">
        <v>1731</v>
      </c>
      <c r="F2196" s="117">
        <v>5.7</v>
      </c>
      <c r="G2196" s="116"/>
      <c r="H2196" s="276" t="s">
        <v>1732</v>
      </c>
      <c r="I2196" s="276"/>
      <c r="J2196" s="118">
        <v>27.45</v>
      </c>
    </row>
    <row r="2197" spans="1:10" ht="15" thickTop="1">
      <c r="A2197" s="119"/>
      <c r="B2197" s="95"/>
      <c r="C2197" s="95"/>
      <c r="D2197" s="95"/>
      <c r="E2197" s="95"/>
      <c r="F2197" s="95"/>
      <c r="G2197" s="95"/>
      <c r="H2197" s="95"/>
      <c r="I2197" s="95"/>
      <c r="J2197" s="120"/>
    </row>
    <row r="2198" spans="1:10" ht="15">
      <c r="A2198" s="121" t="s">
        <v>476</v>
      </c>
      <c r="B2198" s="83" t="s">
        <v>1</v>
      </c>
      <c r="C2198" s="82" t="s">
        <v>2</v>
      </c>
      <c r="D2198" s="82" t="s">
        <v>3</v>
      </c>
      <c r="E2198" s="281" t="s">
        <v>1722</v>
      </c>
      <c r="F2198" s="281"/>
      <c r="G2198" s="84" t="s">
        <v>4</v>
      </c>
      <c r="H2198" s="83" t="s">
        <v>5</v>
      </c>
      <c r="I2198" s="83" t="s">
        <v>6</v>
      </c>
      <c r="J2198" s="122" t="s">
        <v>8</v>
      </c>
    </row>
    <row r="2199" spans="1:10" ht="25.5">
      <c r="A2199" s="111" t="s">
        <v>1723</v>
      </c>
      <c r="B2199" s="86" t="s">
        <v>477</v>
      </c>
      <c r="C2199" s="85" t="s">
        <v>44</v>
      </c>
      <c r="D2199" s="85" t="s">
        <v>478</v>
      </c>
      <c r="E2199" s="284" t="s">
        <v>1761</v>
      </c>
      <c r="F2199" s="284"/>
      <c r="G2199" s="87" t="s">
        <v>71</v>
      </c>
      <c r="H2199" s="88">
        <v>1</v>
      </c>
      <c r="I2199" s="89">
        <v>298.08999999999997</v>
      </c>
      <c r="J2199" s="112">
        <v>298.08999999999997</v>
      </c>
    </row>
    <row r="2200" spans="1:10">
      <c r="A2200" s="221"/>
      <c r="B2200" s="222"/>
      <c r="C2200" s="222"/>
      <c r="D2200" s="222"/>
      <c r="E2200" s="222"/>
      <c r="F2200" s="222" t="s">
        <v>1762</v>
      </c>
      <c r="G2200" s="222"/>
      <c r="H2200" s="222"/>
      <c r="I2200" s="222"/>
      <c r="J2200" s="125">
        <v>0</v>
      </c>
    </row>
    <row r="2201" spans="1:10">
      <c r="A2201" s="221"/>
      <c r="B2201" s="222"/>
      <c r="C2201" s="222"/>
      <c r="D2201" s="222"/>
      <c r="E2201" s="222"/>
      <c r="F2201" s="222" t="s">
        <v>1763</v>
      </c>
      <c r="G2201" s="222"/>
      <c r="H2201" s="222"/>
      <c r="I2201" s="222"/>
      <c r="J2201" s="125">
        <v>1</v>
      </c>
    </row>
    <row r="2202" spans="1:10">
      <c r="A2202" s="221"/>
      <c r="B2202" s="222"/>
      <c r="C2202" s="222"/>
      <c r="D2202" s="222"/>
      <c r="E2202" s="222"/>
      <c r="F2202" s="222" t="s">
        <v>1764</v>
      </c>
      <c r="G2202" s="222"/>
      <c r="H2202" s="222"/>
      <c r="I2202" s="222"/>
      <c r="J2202" s="125">
        <v>0</v>
      </c>
    </row>
    <row r="2203" spans="1:10" ht="15">
      <c r="A2203" s="279" t="s">
        <v>1784</v>
      </c>
      <c r="B2203" s="280" t="s">
        <v>1</v>
      </c>
      <c r="C2203" s="281" t="s">
        <v>2</v>
      </c>
      <c r="D2203" s="281" t="s">
        <v>1785</v>
      </c>
      <c r="E2203" s="280" t="s">
        <v>1766</v>
      </c>
      <c r="F2203" s="83" t="s">
        <v>1767</v>
      </c>
      <c r="G2203" s="83" t="s">
        <v>1768</v>
      </c>
      <c r="H2203" s="83"/>
      <c r="I2203" s="83"/>
      <c r="J2203" s="122" t="s">
        <v>1769</v>
      </c>
    </row>
    <row r="2204" spans="1:10">
      <c r="A2204" s="113" t="s">
        <v>1725</v>
      </c>
      <c r="B2204" s="91" t="s">
        <v>2820</v>
      </c>
      <c r="C2204" s="90" t="s">
        <v>44</v>
      </c>
      <c r="D2204" s="90" t="s">
        <v>2821</v>
      </c>
      <c r="E2204" s="93">
        <v>1</v>
      </c>
      <c r="F2204" s="92" t="s">
        <v>71</v>
      </c>
      <c r="G2204" s="277" t="s">
        <v>2822</v>
      </c>
      <c r="H2204" s="277"/>
      <c r="I2204" s="278"/>
      <c r="J2204" s="127" t="s">
        <v>2822</v>
      </c>
    </row>
    <row r="2205" spans="1:10">
      <c r="A2205" s="221"/>
      <c r="B2205" s="222"/>
      <c r="C2205" s="222"/>
      <c r="D2205" s="222"/>
      <c r="E2205" s="222"/>
      <c r="F2205" s="222" t="s">
        <v>1938</v>
      </c>
      <c r="G2205" s="222"/>
      <c r="H2205" s="222"/>
      <c r="I2205" s="222"/>
      <c r="J2205" s="125">
        <v>244.52</v>
      </c>
    </row>
    <row r="2206" spans="1:10" ht="15">
      <c r="A2206" s="279" t="s">
        <v>1765</v>
      </c>
      <c r="B2206" s="280" t="s">
        <v>1</v>
      </c>
      <c r="C2206" s="281" t="s">
        <v>2</v>
      </c>
      <c r="D2206" s="281" t="s">
        <v>1727</v>
      </c>
      <c r="E2206" s="280" t="s">
        <v>1766</v>
      </c>
      <c r="F2206" s="83" t="s">
        <v>1767</v>
      </c>
      <c r="G2206" s="83" t="s">
        <v>1768</v>
      </c>
      <c r="H2206" s="83"/>
      <c r="I2206" s="83"/>
      <c r="J2206" s="122" t="s">
        <v>1769</v>
      </c>
    </row>
    <row r="2207" spans="1:10" ht="25.5">
      <c r="A2207" s="123" t="s">
        <v>1723</v>
      </c>
      <c r="B2207" s="97" t="s">
        <v>2823</v>
      </c>
      <c r="C2207" s="96" t="s">
        <v>44</v>
      </c>
      <c r="D2207" s="96" t="s">
        <v>2824</v>
      </c>
      <c r="E2207" s="99">
        <v>1</v>
      </c>
      <c r="F2207" s="98" t="s">
        <v>71</v>
      </c>
      <c r="G2207" s="282" t="s">
        <v>2825</v>
      </c>
      <c r="H2207" s="282"/>
      <c r="I2207" s="283"/>
      <c r="J2207" s="126" t="s">
        <v>2825</v>
      </c>
    </row>
    <row r="2208" spans="1:10">
      <c r="A2208" s="221"/>
      <c r="B2208" s="222"/>
      <c r="C2208" s="222"/>
      <c r="D2208" s="222"/>
      <c r="E2208" s="222"/>
      <c r="F2208" s="222" t="s">
        <v>1774</v>
      </c>
      <c r="G2208" s="222"/>
      <c r="H2208" s="222"/>
      <c r="I2208" s="222"/>
      <c r="J2208" s="125">
        <v>53.57</v>
      </c>
    </row>
    <row r="2209" spans="1:10">
      <c r="A2209" s="115"/>
      <c r="B2209" s="116"/>
      <c r="C2209" s="116"/>
      <c r="D2209" s="116"/>
      <c r="E2209" s="116" t="s">
        <v>1728</v>
      </c>
      <c r="F2209" s="117">
        <v>0</v>
      </c>
      <c r="G2209" s="116" t="s">
        <v>1729</v>
      </c>
      <c r="H2209" s="117">
        <v>37</v>
      </c>
      <c r="I2209" s="116" t="s">
        <v>1730</v>
      </c>
      <c r="J2209" s="118">
        <v>37.00368914773</v>
      </c>
    </row>
    <row r="2210" spans="1:10" ht="15" thickBot="1">
      <c r="A2210" s="115"/>
      <c r="B2210" s="116"/>
      <c r="C2210" s="116"/>
      <c r="D2210" s="116"/>
      <c r="E2210" s="116" t="s">
        <v>1731</v>
      </c>
      <c r="F2210" s="117">
        <v>78.209999999999994</v>
      </c>
      <c r="G2210" s="116"/>
      <c r="H2210" s="276" t="s">
        <v>1732</v>
      </c>
      <c r="I2210" s="276"/>
      <c r="J2210" s="118">
        <v>376.3</v>
      </c>
    </row>
    <row r="2211" spans="1:10" ht="15" thickTop="1">
      <c r="A2211" s="119"/>
      <c r="B2211" s="95"/>
      <c r="C2211" s="95"/>
      <c r="D2211" s="95"/>
      <c r="E2211" s="95"/>
      <c r="F2211" s="95"/>
      <c r="G2211" s="95"/>
      <c r="H2211" s="95"/>
      <c r="I2211" s="95"/>
      <c r="J2211" s="120"/>
    </row>
    <row r="2212" spans="1:10" ht="15">
      <c r="A2212" s="121" t="s">
        <v>479</v>
      </c>
      <c r="B2212" s="83" t="s">
        <v>1</v>
      </c>
      <c r="C2212" s="82" t="s">
        <v>2</v>
      </c>
      <c r="D2212" s="82" t="s">
        <v>3</v>
      </c>
      <c r="E2212" s="281" t="s">
        <v>1722</v>
      </c>
      <c r="F2212" s="281"/>
      <c r="G2212" s="84" t="s">
        <v>4</v>
      </c>
      <c r="H2212" s="83" t="s">
        <v>5</v>
      </c>
      <c r="I2212" s="83" t="s">
        <v>6</v>
      </c>
      <c r="J2212" s="122" t="s">
        <v>8</v>
      </c>
    </row>
    <row r="2213" spans="1:10" ht="51">
      <c r="A2213" s="111" t="s">
        <v>1723</v>
      </c>
      <c r="B2213" s="86" t="s">
        <v>480</v>
      </c>
      <c r="C2213" s="85" t="s">
        <v>44</v>
      </c>
      <c r="D2213" s="85" t="s">
        <v>481</v>
      </c>
      <c r="E2213" s="284" t="s">
        <v>1761</v>
      </c>
      <c r="F2213" s="284"/>
      <c r="G2213" s="87" t="s">
        <v>71</v>
      </c>
      <c r="H2213" s="88">
        <v>1</v>
      </c>
      <c r="I2213" s="89">
        <v>383.06</v>
      </c>
      <c r="J2213" s="112">
        <v>383.06</v>
      </c>
    </row>
    <row r="2214" spans="1:10">
      <c r="A2214" s="221"/>
      <c r="B2214" s="222"/>
      <c r="C2214" s="222"/>
      <c r="D2214" s="222"/>
      <c r="E2214" s="222"/>
      <c r="F2214" s="222" t="s">
        <v>1762</v>
      </c>
      <c r="G2214" s="222"/>
      <c r="H2214" s="222"/>
      <c r="I2214" s="222"/>
      <c r="J2214" s="125">
        <v>0</v>
      </c>
    </row>
    <row r="2215" spans="1:10">
      <c r="A2215" s="221"/>
      <c r="B2215" s="222"/>
      <c r="C2215" s="222"/>
      <c r="D2215" s="222"/>
      <c r="E2215" s="222"/>
      <c r="F2215" s="222" t="s">
        <v>1763</v>
      </c>
      <c r="G2215" s="222"/>
      <c r="H2215" s="222"/>
      <c r="I2215" s="222"/>
      <c r="J2215" s="125">
        <v>1</v>
      </c>
    </row>
    <row r="2216" spans="1:10">
      <c r="A2216" s="221"/>
      <c r="B2216" s="222"/>
      <c r="C2216" s="222"/>
      <c r="D2216" s="222"/>
      <c r="E2216" s="222"/>
      <c r="F2216" s="222" t="s">
        <v>1764</v>
      </c>
      <c r="G2216" s="222"/>
      <c r="H2216" s="222"/>
      <c r="I2216" s="222"/>
      <c r="J2216" s="125">
        <v>0</v>
      </c>
    </row>
    <row r="2217" spans="1:10" ht="15">
      <c r="A2217" s="279" t="s">
        <v>1784</v>
      </c>
      <c r="B2217" s="280" t="s">
        <v>1</v>
      </c>
      <c r="C2217" s="281" t="s">
        <v>2</v>
      </c>
      <c r="D2217" s="281" t="s">
        <v>1785</v>
      </c>
      <c r="E2217" s="280" t="s">
        <v>1766</v>
      </c>
      <c r="F2217" s="83" t="s">
        <v>1767</v>
      </c>
      <c r="G2217" s="83" t="s">
        <v>1768</v>
      </c>
      <c r="H2217" s="83"/>
      <c r="I2217" s="83"/>
      <c r="J2217" s="122" t="s">
        <v>1769</v>
      </c>
    </row>
    <row r="2218" spans="1:10" ht="38.25">
      <c r="A2218" s="113" t="s">
        <v>1725</v>
      </c>
      <c r="B2218" s="91" t="s">
        <v>2826</v>
      </c>
      <c r="C2218" s="90" t="s">
        <v>44</v>
      </c>
      <c r="D2218" s="90" t="s">
        <v>2827</v>
      </c>
      <c r="E2218" s="93">
        <v>1</v>
      </c>
      <c r="F2218" s="92" t="s">
        <v>71</v>
      </c>
      <c r="G2218" s="277" t="s">
        <v>2828</v>
      </c>
      <c r="H2218" s="277"/>
      <c r="I2218" s="278"/>
      <c r="J2218" s="127" t="s">
        <v>2828</v>
      </c>
    </row>
    <row r="2219" spans="1:10">
      <c r="A2219" s="221"/>
      <c r="B2219" s="222"/>
      <c r="C2219" s="222"/>
      <c r="D2219" s="222"/>
      <c r="E2219" s="222"/>
      <c r="F2219" s="222" t="s">
        <v>1938</v>
      </c>
      <c r="G2219" s="222"/>
      <c r="H2219" s="222"/>
      <c r="I2219" s="222"/>
      <c r="J2219" s="125">
        <v>292.57</v>
      </c>
    </row>
    <row r="2220" spans="1:10" ht="15">
      <c r="A2220" s="279" t="s">
        <v>1765</v>
      </c>
      <c r="B2220" s="280" t="s">
        <v>1</v>
      </c>
      <c r="C2220" s="281" t="s">
        <v>2</v>
      </c>
      <c r="D2220" s="281" t="s">
        <v>1727</v>
      </c>
      <c r="E2220" s="280" t="s">
        <v>1766</v>
      </c>
      <c r="F2220" s="83" t="s">
        <v>1767</v>
      </c>
      <c r="G2220" s="83" t="s">
        <v>1768</v>
      </c>
      <c r="H2220" s="83"/>
      <c r="I2220" s="83"/>
      <c r="J2220" s="122" t="s">
        <v>1769</v>
      </c>
    </row>
    <row r="2221" spans="1:10" ht="25.5">
      <c r="A2221" s="123" t="s">
        <v>1723</v>
      </c>
      <c r="B2221" s="97" t="s">
        <v>2829</v>
      </c>
      <c r="C2221" s="96" t="s">
        <v>44</v>
      </c>
      <c r="D2221" s="96" t="s">
        <v>2830</v>
      </c>
      <c r="E2221" s="99">
        <v>1</v>
      </c>
      <c r="F2221" s="98" t="s">
        <v>71</v>
      </c>
      <c r="G2221" s="282" t="s">
        <v>2831</v>
      </c>
      <c r="H2221" s="282"/>
      <c r="I2221" s="283"/>
      <c r="J2221" s="126" t="s">
        <v>2831</v>
      </c>
    </row>
    <row r="2222" spans="1:10">
      <c r="A2222" s="221"/>
      <c r="B2222" s="222"/>
      <c r="C2222" s="222"/>
      <c r="D2222" s="222"/>
      <c r="E2222" s="222"/>
      <c r="F2222" s="222" t="s">
        <v>1774</v>
      </c>
      <c r="G2222" s="222"/>
      <c r="H2222" s="222"/>
      <c r="I2222" s="222"/>
      <c r="J2222" s="125">
        <v>90.49</v>
      </c>
    </row>
    <row r="2223" spans="1:10">
      <c r="A2223" s="115"/>
      <c r="B2223" s="116"/>
      <c r="C2223" s="116"/>
      <c r="D2223" s="116"/>
      <c r="E2223" s="116" t="s">
        <v>1728</v>
      </c>
      <c r="F2223" s="117">
        <v>0</v>
      </c>
      <c r="G2223" s="116" t="s">
        <v>1729</v>
      </c>
      <c r="H2223" s="117">
        <v>60.17</v>
      </c>
      <c r="I2223" s="116" t="s">
        <v>1730</v>
      </c>
      <c r="J2223" s="118">
        <v>60.170457941949998</v>
      </c>
    </row>
    <row r="2224" spans="1:10" ht="15" thickBot="1">
      <c r="A2224" s="115"/>
      <c r="B2224" s="116"/>
      <c r="C2224" s="116"/>
      <c r="D2224" s="116"/>
      <c r="E2224" s="116" t="s">
        <v>1731</v>
      </c>
      <c r="F2224" s="117">
        <v>100.51</v>
      </c>
      <c r="G2224" s="116"/>
      <c r="H2224" s="276" t="s">
        <v>1732</v>
      </c>
      <c r="I2224" s="276"/>
      <c r="J2224" s="118">
        <v>483.57</v>
      </c>
    </row>
    <row r="2225" spans="1:10" ht="15" thickTop="1">
      <c r="A2225" s="119"/>
      <c r="B2225" s="95"/>
      <c r="C2225" s="95"/>
      <c r="D2225" s="95"/>
      <c r="E2225" s="95"/>
      <c r="F2225" s="95"/>
      <c r="G2225" s="95"/>
      <c r="H2225" s="95"/>
      <c r="I2225" s="95"/>
      <c r="J2225" s="120"/>
    </row>
    <row r="2226" spans="1:10" ht="15">
      <c r="A2226" s="121" t="s">
        <v>482</v>
      </c>
      <c r="B2226" s="83" t="s">
        <v>1</v>
      </c>
      <c r="C2226" s="82" t="s">
        <v>2</v>
      </c>
      <c r="D2226" s="82" t="s">
        <v>3</v>
      </c>
      <c r="E2226" s="281" t="s">
        <v>1722</v>
      </c>
      <c r="F2226" s="281"/>
      <c r="G2226" s="84" t="s">
        <v>4</v>
      </c>
      <c r="H2226" s="83" t="s">
        <v>5</v>
      </c>
      <c r="I2226" s="83" t="s">
        <v>6</v>
      </c>
      <c r="J2226" s="122" t="s">
        <v>8</v>
      </c>
    </row>
    <row r="2227" spans="1:10" ht="38.25">
      <c r="A2227" s="111" t="s">
        <v>1723</v>
      </c>
      <c r="B2227" s="86" t="s">
        <v>483</v>
      </c>
      <c r="C2227" s="85" t="s">
        <v>18</v>
      </c>
      <c r="D2227" s="85" t="s">
        <v>484</v>
      </c>
      <c r="E2227" s="284" t="s">
        <v>1724</v>
      </c>
      <c r="F2227" s="284"/>
      <c r="G2227" s="87" t="s">
        <v>28</v>
      </c>
      <c r="H2227" s="88">
        <v>1</v>
      </c>
      <c r="I2227" s="89">
        <v>4149.13</v>
      </c>
      <c r="J2227" s="112">
        <v>4149.13</v>
      </c>
    </row>
    <row r="2228" spans="1:10">
      <c r="A2228" s="123" t="s">
        <v>1738</v>
      </c>
      <c r="B2228" s="97" t="s">
        <v>1948</v>
      </c>
      <c r="C2228" s="96" t="s">
        <v>44</v>
      </c>
      <c r="D2228" s="96" t="s">
        <v>1949</v>
      </c>
      <c r="E2228" s="283" t="s">
        <v>1761</v>
      </c>
      <c r="F2228" s="283"/>
      <c r="G2228" s="98" t="s">
        <v>1950</v>
      </c>
      <c r="H2228" s="99">
        <v>11.52</v>
      </c>
      <c r="I2228" s="100">
        <v>19.21</v>
      </c>
      <c r="J2228" s="124">
        <v>221.29</v>
      </c>
    </row>
    <row r="2229" spans="1:10" ht="25.5">
      <c r="A2229" s="123" t="s">
        <v>1738</v>
      </c>
      <c r="B2229" s="97" t="s">
        <v>2486</v>
      </c>
      <c r="C2229" s="96" t="s">
        <v>44</v>
      </c>
      <c r="D2229" s="96" t="s">
        <v>2487</v>
      </c>
      <c r="E2229" s="283" t="s">
        <v>1761</v>
      </c>
      <c r="F2229" s="283"/>
      <c r="G2229" s="98" t="s">
        <v>93</v>
      </c>
      <c r="H2229" s="99">
        <v>1.6400000000000001E-2</v>
      </c>
      <c r="I2229" s="100">
        <v>453.9</v>
      </c>
      <c r="J2229" s="124">
        <v>7.44</v>
      </c>
    </row>
    <row r="2230" spans="1:10">
      <c r="A2230" s="123" t="s">
        <v>1738</v>
      </c>
      <c r="B2230" s="97" t="s">
        <v>1957</v>
      </c>
      <c r="C2230" s="96" t="s">
        <v>44</v>
      </c>
      <c r="D2230" s="96" t="s">
        <v>1958</v>
      </c>
      <c r="E2230" s="283" t="s">
        <v>1761</v>
      </c>
      <c r="F2230" s="283"/>
      <c r="G2230" s="98" t="s">
        <v>1950</v>
      </c>
      <c r="H2230" s="99">
        <v>11.52</v>
      </c>
      <c r="I2230" s="100">
        <v>14.13</v>
      </c>
      <c r="J2230" s="124">
        <v>162.77000000000001</v>
      </c>
    </row>
    <row r="2231" spans="1:10" ht="38.25">
      <c r="A2231" s="113" t="s">
        <v>1725</v>
      </c>
      <c r="B2231" s="91" t="s">
        <v>2832</v>
      </c>
      <c r="C2231" s="90" t="s">
        <v>2833</v>
      </c>
      <c r="D2231" s="90" t="s">
        <v>2834</v>
      </c>
      <c r="E2231" s="278" t="s">
        <v>1743</v>
      </c>
      <c r="F2231" s="278"/>
      <c r="G2231" s="92" t="s">
        <v>71</v>
      </c>
      <c r="H2231" s="93">
        <v>3.84</v>
      </c>
      <c r="I2231" s="94">
        <v>978.55</v>
      </c>
      <c r="J2231" s="114">
        <v>3757.63</v>
      </c>
    </row>
    <row r="2232" spans="1:10">
      <c r="A2232" s="115"/>
      <c r="B2232" s="116"/>
      <c r="C2232" s="116"/>
      <c r="D2232" s="116"/>
      <c r="E2232" s="116" t="s">
        <v>1728</v>
      </c>
      <c r="F2232" s="117">
        <v>0</v>
      </c>
      <c r="G2232" s="116" t="s">
        <v>1729</v>
      </c>
      <c r="H2232" s="117">
        <v>287.97000000000003</v>
      </c>
      <c r="I2232" s="116" t="s">
        <v>1730</v>
      </c>
      <c r="J2232" s="118">
        <v>287.97000000000003</v>
      </c>
    </row>
    <row r="2233" spans="1:10" ht="15" thickBot="1">
      <c r="A2233" s="115"/>
      <c r="B2233" s="116"/>
      <c r="C2233" s="116"/>
      <c r="D2233" s="116"/>
      <c r="E2233" s="116" t="s">
        <v>1731</v>
      </c>
      <c r="F2233" s="117">
        <v>1088.73</v>
      </c>
      <c r="G2233" s="116"/>
      <c r="H2233" s="276" t="s">
        <v>1732</v>
      </c>
      <c r="I2233" s="276"/>
      <c r="J2233" s="118">
        <v>5237.8599999999997</v>
      </c>
    </row>
    <row r="2234" spans="1:10" ht="15" thickTop="1">
      <c r="A2234" s="119"/>
      <c r="B2234" s="95"/>
      <c r="C2234" s="95"/>
      <c r="D2234" s="95"/>
      <c r="E2234" s="95"/>
      <c r="F2234" s="95"/>
      <c r="G2234" s="95"/>
      <c r="H2234" s="95"/>
      <c r="I2234" s="95"/>
      <c r="J2234" s="120"/>
    </row>
    <row r="2235" spans="1:10" ht="15">
      <c r="A2235" s="121" t="s">
        <v>485</v>
      </c>
      <c r="B2235" s="83" t="s">
        <v>1</v>
      </c>
      <c r="C2235" s="82" t="s">
        <v>2</v>
      </c>
      <c r="D2235" s="82" t="s">
        <v>3</v>
      </c>
      <c r="E2235" s="281" t="s">
        <v>1722</v>
      </c>
      <c r="F2235" s="281"/>
      <c r="G2235" s="84" t="s">
        <v>4</v>
      </c>
      <c r="H2235" s="83" t="s">
        <v>5</v>
      </c>
      <c r="I2235" s="83" t="s">
        <v>6</v>
      </c>
      <c r="J2235" s="122" t="s">
        <v>8</v>
      </c>
    </row>
    <row r="2236" spans="1:10" ht="51">
      <c r="A2236" s="111" t="s">
        <v>1723</v>
      </c>
      <c r="B2236" s="86" t="s">
        <v>486</v>
      </c>
      <c r="C2236" s="85" t="s">
        <v>44</v>
      </c>
      <c r="D2236" s="85" t="s">
        <v>487</v>
      </c>
      <c r="E2236" s="284" t="s">
        <v>1761</v>
      </c>
      <c r="F2236" s="284"/>
      <c r="G2236" s="87" t="s">
        <v>71</v>
      </c>
      <c r="H2236" s="88">
        <v>1</v>
      </c>
      <c r="I2236" s="89">
        <v>266.27</v>
      </c>
      <c r="J2236" s="112">
        <v>266.27</v>
      </c>
    </row>
    <row r="2237" spans="1:10">
      <c r="A2237" s="221"/>
      <c r="B2237" s="222"/>
      <c r="C2237" s="222"/>
      <c r="D2237" s="222"/>
      <c r="E2237" s="222"/>
      <c r="F2237" s="222" t="s">
        <v>1762</v>
      </c>
      <c r="G2237" s="222"/>
      <c r="H2237" s="222"/>
      <c r="I2237" s="222"/>
      <c r="J2237" s="125">
        <v>0</v>
      </c>
    </row>
    <row r="2238" spans="1:10">
      <c r="A2238" s="221"/>
      <c r="B2238" s="222"/>
      <c r="C2238" s="222"/>
      <c r="D2238" s="222"/>
      <c r="E2238" s="222"/>
      <c r="F2238" s="222" t="s">
        <v>1763</v>
      </c>
      <c r="G2238" s="222"/>
      <c r="H2238" s="222"/>
      <c r="I2238" s="222"/>
      <c r="J2238" s="125">
        <v>1</v>
      </c>
    </row>
    <row r="2239" spans="1:10">
      <c r="A2239" s="221"/>
      <c r="B2239" s="222"/>
      <c r="C2239" s="222"/>
      <c r="D2239" s="222"/>
      <c r="E2239" s="222"/>
      <c r="F2239" s="222" t="s">
        <v>1764</v>
      </c>
      <c r="G2239" s="222"/>
      <c r="H2239" s="222"/>
      <c r="I2239" s="222"/>
      <c r="J2239" s="125">
        <v>0</v>
      </c>
    </row>
    <row r="2240" spans="1:10" ht="15">
      <c r="A2240" s="279" t="s">
        <v>1784</v>
      </c>
      <c r="B2240" s="280" t="s">
        <v>1</v>
      </c>
      <c r="C2240" s="281" t="s">
        <v>2</v>
      </c>
      <c r="D2240" s="281" t="s">
        <v>1785</v>
      </c>
      <c r="E2240" s="280" t="s">
        <v>1766</v>
      </c>
      <c r="F2240" s="83" t="s">
        <v>1767</v>
      </c>
      <c r="G2240" s="83" t="s">
        <v>1768</v>
      </c>
      <c r="H2240" s="83"/>
      <c r="I2240" s="83"/>
      <c r="J2240" s="122" t="s">
        <v>1769</v>
      </c>
    </row>
    <row r="2241" spans="1:10" ht="25.5">
      <c r="A2241" s="113" t="s">
        <v>1725</v>
      </c>
      <c r="B2241" s="91" t="s">
        <v>2835</v>
      </c>
      <c r="C2241" s="90" t="s">
        <v>44</v>
      </c>
      <c r="D2241" s="90" t="s">
        <v>2836</v>
      </c>
      <c r="E2241" s="93">
        <v>3.5714286</v>
      </c>
      <c r="F2241" s="92" t="s">
        <v>78</v>
      </c>
      <c r="G2241" s="277" t="s">
        <v>2837</v>
      </c>
      <c r="H2241" s="277"/>
      <c r="I2241" s="278"/>
      <c r="J2241" s="127" t="s">
        <v>2838</v>
      </c>
    </row>
    <row r="2242" spans="1:10" ht="38.25">
      <c r="A2242" s="113" t="s">
        <v>1725</v>
      </c>
      <c r="B2242" s="91" t="s">
        <v>2839</v>
      </c>
      <c r="C2242" s="90" t="s">
        <v>44</v>
      </c>
      <c r="D2242" s="90" t="s">
        <v>2840</v>
      </c>
      <c r="E2242" s="93">
        <v>0.4339286</v>
      </c>
      <c r="F2242" s="92" t="s">
        <v>121</v>
      </c>
      <c r="G2242" s="277" t="s">
        <v>2841</v>
      </c>
      <c r="H2242" s="277"/>
      <c r="I2242" s="278"/>
      <c r="J2242" s="127" t="s">
        <v>2842</v>
      </c>
    </row>
    <row r="2243" spans="1:10">
      <c r="A2243" s="221"/>
      <c r="B2243" s="222"/>
      <c r="C2243" s="222"/>
      <c r="D2243" s="222"/>
      <c r="E2243" s="222"/>
      <c r="F2243" s="222" t="s">
        <v>1938</v>
      </c>
      <c r="G2243" s="222"/>
      <c r="H2243" s="222"/>
      <c r="I2243" s="222"/>
      <c r="J2243" s="125">
        <v>105.35680000000001</v>
      </c>
    </row>
    <row r="2244" spans="1:10" ht="15">
      <c r="A2244" s="279" t="s">
        <v>1765</v>
      </c>
      <c r="B2244" s="280" t="s">
        <v>1</v>
      </c>
      <c r="C2244" s="281" t="s">
        <v>2</v>
      </c>
      <c r="D2244" s="281" t="s">
        <v>1727</v>
      </c>
      <c r="E2244" s="280" t="s">
        <v>1766</v>
      </c>
      <c r="F2244" s="83" t="s">
        <v>1767</v>
      </c>
      <c r="G2244" s="83" t="s">
        <v>1768</v>
      </c>
      <c r="H2244" s="83"/>
      <c r="I2244" s="83"/>
      <c r="J2244" s="122" t="s">
        <v>1769</v>
      </c>
    </row>
    <row r="2245" spans="1:10">
      <c r="A2245" s="123" t="s">
        <v>1723</v>
      </c>
      <c r="B2245" s="97" t="s">
        <v>1957</v>
      </c>
      <c r="C2245" s="96" t="s">
        <v>44</v>
      </c>
      <c r="D2245" s="96" t="s">
        <v>1958</v>
      </c>
      <c r="E2245" s="99">
        <v>0.62003969999999997</v>
      </c>
      <c r="F2245" s="98" t="s">
        <v>1950</v>
      </c>
      <c r="G2245" s="282" t="s">
        <v>1959</v>
      </c>
      <c r="H2245" s="282"/>
      <c r="I2245" s="283"/>
      <c r="J2245" s="126" t="s">
        <v>2843</v>
      </c>
    </row>
    <row r="2246" spans="1:10" ht="25.5">
      <c r="A2246" s="123" t="s">
        <v>1723</v>
      </c>
      <c r="B2246" s="97" t="s">
        <v>2844</v>
      </c>
      <c r="C2246" s="96" t="s">
        <v>44</v>
      </c>
      <c r="D2246" s="96" t="s">
        <v>2845</v>
      </c>
      <c r="E2246" s="99">
        <v>2.2000000000000002</v>
      </c>
      <c r="F2246" s="98" t="s">
        <v>71</v>
      </c>
      <c r="G2246" s="282" t="s">
        <v>2846</v>
      </c>
      <c r="H2246" s="282"/>
      <c r="I2246" s="283"/>
      <c r="J2246" s="126" t="s">
        <v>2847</v>
      </c>
    </row>
    <row r="2247" spans="1:10">
      <c r="A2247" s="123" t="s">
        <v>1723</v>
      </c>
      <c r="B2247" s="97" t="s">
        <v>2421</v>
      </c>
      <c r="C2247" s="96" t="s">
        <v>44</v>
      </c>
      <c r="D2247" s="96" t="s">
        <v>2422</v>
      </c>
      <c r="E2247" s="99">
        <v>1.2400793999999999</v>
      </c>
      <c r="F2247" s="98" t="s">
        <v>1950</v>
      </c>
      <c r="G2247" s="282" t="s">
        <v>2216</v>
      </c>
      <c r="H2247" s="282"/>
      <c r="I2247" s="283"/>
      <c r="J2247" s="126" t="s">
        <v>2848</v>
      </c>
    </row>
    <row r="2248" spans="1:10" ht="25.5">
      <c r="A2248" s="123" t="s">
        <v>1723</v>
      </c>
      <c r="B2248" s="97" t="s">
        <v>2823</v>
      </c>
      <c r="C2248" s="96" t="s">
        <v>44</v>
      </c>
      <c r="D2248" s="96" t="s">
        <v>2824</v>
      </c>
      <c r="E2248" s="99">
        <v>1</v>
      </c>
      <c r="F2248" s="98" t="s">
        <v>71</v>
      </c>
      <c r="G2248" s="282" t="s">
        <v>2825</v>
      </c>
      <c r="H2248" s="282"/>
      <c r="I2248" s="283"/>
      <c r="J2248" s="126" t="s">
        <v>2825</v>
      </c>
    </row>
    <row r="2249" spans="1:10" ht="51">
      <c r="A2249" s="123" t="s">
        <v>1723</v>
      </c>
      <c r="B2249" s="97" t="s">
        <v>2849</v>
      </c>
      <c r="C2249" s="96" t="s">
        <v>44</v>
      </c>
      <c r="D2249" s="96" t="s">
        <v>2850</v>
      </c>
      <c r="E2249" s="99">
        <v>9.1836734999999994</v>
      </c>
      <c r="F2249" s="98" t="s">
        <v>78</v>
      </c>
      <c r="G2249" s="282" t="s">
        <v>2851</v>
      </c>
      <c r="H2249" s="282"/>
      <c r="I2249" s="283"/>
      <c r="J2249" s="126" t="s">
        <v>2852</v>
      </c>
    </row>
    <row r="2250" spans="1:10">
      <c r="A2250" s="221"/>
      <c r="B2250" s="222"/>
      <c r="C2250" s="222"/>
      <c r="D2250" s="222"/>
      <c r="E2250" s="222"/>
      <c r="F2250" s="222" t="s">
        <v>1774</v>
      </c>
      <c r="G2250" s="222"/>
      <c r="H2250" s="222"/>
      <c r="I2250" s="222"/>
      <c r="J2250" s="125">
        <v>160.91390000000001</v>
      </c>
    </row>
    <row r="2251" spans="1:10">
      <c r="A2251" s="115"/>
      <c r="B2251" s="116"/>
      <c r="C2251" s="116"/>
      <c r="D2251" s="116"/>
      <c r="E2251" s="116" t="s">
        <v>1728</v>
      </c>
      <c r="F2251" s="117">
        <v>0</v>
      </c>
      <c r="G2251" s="116" t="s">
        <v>1729</v>
      </c>
      <c r="H2251" s="117">
        <v>70.55</v>
      </c>
      <c r="I2251" s="116" t="s">
        <v>1730</v>
      </c>
      <c r="J2251" s="118">
        <v>70.545300290230003</v>
      </c>
    </row>
    <row r="2252" spans="1:10" ht="15" thickBot="1">
      <c r="A2252" s="115"/>
      <c r="B2252" s="116"/>
      <c r="C2252" s="116"/>
      <c r="D2252" s="116"/>
      <c r="E2252" s="116" t="s">
        <v>1731</v>
      </c>
      <c r="F2252" s="117">
        <v>69.86</v>
      </c>
      <c r="G2252" s="116"/>
      <c r="H2252" s="276" t="s">
        <v>1732</v>
      </c>
      <c r="I2252" s="276"/>
      <c r="J2252" s="118">
        <v>336.13</v>
      </c>
    </row>
    <row r="2253" spans="1:10" ht="15" thickTop="1">
      <c r="A2253" s="119"/>
      <c r="B2253" s="95"/>
      <c r="C2253" s="95"/>
      <c r="D2253" s="95"/>
      <c r="E2253" s="95"/>
      <c r="F2253" s="95"/>
      <c r="G2253" s="95"/>
      <c r="H2253" s="95"/>
      <c r="I2253" s="95"/>
      <c r="J2253" s="120"/>
    </row>
    <row r="2254" spans="1:10" ht="15">
      <c r="A2254" s="121" t="s">
        <v>488</v>
      </c>
      <c r="B2254" s="83" t="s">
        <v>1</v>
      </c>
      <c r="C2254" s="82" t="s">
        <v>2</v>
      </c>
      <c r="D2254" s="82" t="s">
        <v>3</v>
      </c>
      <c r="E2254" s="281" t="s">
        <v>1722</v>
      </c>
      <c r="F2254" s="281"/>
      <c r="G2254" s="84" t="s">
        <v>4</v>
      </c>
      <c r="H2254" s="83" t="s">
        <v>5</v>
      </c>
      <c r="I2254" s="83" t="s">
        <v>6</v>
      </c>
      <c r="J2254" s="122" t="s">
        <v>8</v>
      </c>
    </row>
    <row r="2255" spans="1:10" ht="38.25">
      <c r="A2255" s="111" t="s">
        <v>1723</v>
      </c>
      <c r="B2255" s="86" t="s">
        <v>489</v>
      </c>
      <c r="C2255" s="85" t="s">
        <v>44</v>
      </c>
      <c r="D2255" s="85" t="s">
        <v>490</v>
      </c>
      <c r="E2255" s="284" t="s">
        <v>1761</v>
      </c>
      <c r="F2255" s="284"/>
      <c r="G2255" s="87" t="s">
        <v>46</v>
      </c>
      <c r="H2255" s="88">
        <v>1</v>
      </c>
      <c r="I2255" s="89">
        <v>128.01</v>
      </c>
      <c r="J2255" s="112">
        <v>128.01</v>
      </c>
    </row>
    <row r="2256" spans="1:10">
      <c r="A2256" s="221"/>
      <c r="B2256" s="222"/>
      <c r="C2256" s="222"/>
      <c r="D2256" s="222"/>
      <c r="E2256" s="222"/>
      <c r="F2256" s="222" t="s">
        <v>1762</v>
      </c>
      <c r="G2256" s="222"/>
      <c r="H2256" s="222"/>
      <c r="I2256" s="222"/>
      <c r="J2256" s="125">
        <v>0</v>
      </c>
    </row>
    <row r="2257" spans="1:10">
      <c r="A2257" s="221"/>
      <c r="B2257" s="222"/>
      <c r="C2257" s="222"/>
      <c r="D2257" s="222"/>
      <c r="E2257" s="222"/>
      <c r="F2257" s="222" t="s">
        <v>1763</v>
      </c>
      <c r="G2257" s="222"/>
      <c r="H2257" s="222"/>
      <c r="I2257" s="222"/>
      <c r="J2257" s="125">
        <v>1</v>
      </c>
    </row>
    <row r="2258" spans="1:10">
      <c r="A2258" s="221"/>
      <c r="B2258" s="222"/>
      <c r="C2258" s="222"/>
      <c r="D2258" s="222"/>
      <c r="E2258" s="222"/>
      <c r="F2258" s="222" t="s">
        <v>1764</v>
      </c>
      <c r="G2258" s="222"/>
      <c r="H2258" s="222"/>
      <c r="I2258" s="222"/>
      <c r="J2258" s="125">
        <v>0</v>
      </c>
    </row>
    <row r="2259" spans="1:10" ht="15">
      <c r="A2259" s="279" t="s">
        <v>1784</v>
      </c>
      <c r="B2259" s="280" t="s">
        <v>1</v>
      </c>
      <c r="C2259" s="281" t="s">
        <v>2</v>
      </c>
      <c r="D2259" s="281" t="s">
        <v>1785</v>
      </c>
      <c r="E2259" s="280" t="s">
        <v>1766</v>
      </c>
      <c r="F2259" s="83" t="s">
        <v>1767</v>
      </c>
      <c r="G2259" s="83" t="s">
        <v>1768</v>
      </c>
      <c r="H2259" s="83"/>
      <c r="I2259" s="83"/>
      <c r="J2259" s="122" t="s">
        <v>1769</v>
      </c>
    </row>
    <row r="2260" spans="1:10" ht="25.5">
      <c r="A2260" s="113" t="s">
        <v>1725</v>
      </c>
      <c r="B2260" s="91" t="s">
        <v>2853</v>
      </c>
      <c r="C2260" s="90" t="s">
        <v>44</v>
      </c>
      <c r="D2260" s="90" t="s">
        <v>2854</v>
      </c>
      <c r="E2260" s="93">
        <v>3</v>
      </c>
      <c r="F2260" s="92" t="s">
        <v>46</v>
      </c>
      <c r="G2260" s="277" t="s">
        <v>2855</v>
      </c>
      <c r="H2260" s="277"/>
      <c r="I2260" s="278"/>
      <c r="J2260" s="127" t="s">
        <v>2856</v>
      </c>
    </row>
    <row r="2261" spans="1:10">
      <c r="A2261" s="221"/>
      <c r="B2261" s="222"/>
      <c r="C2261" s="222"/>
      <c r="D2261" s="222"/>
      <c r="E2261" s="222"/>
      <c r="F2261" s="222" t="s">
        <v>1938</v>
      </c>
      <c r="G2261" s="222"/>
      <c r="H2261" s="222"/>
      <c r="I2261" s="222"/>
      <c r="J2261" s="125">
        <v>47.7</v>
      </c>
    </row>
    <row r="2262" spans="1:10" ht="15">
      <c r="A2262" s="279" t="s">
        <v>1765</v>
      </c>
      <c r="B2262" s="280" t="s">
        <v>1</v>
      </c>
      <c r="C2262" s="281" t="s">
        <v>2</v>
      </c>
      <c r="D2262" s="281" t="s">
        <v>1727</v>
      </c>
      <c r="E2262" s="280" t="s">
        <v>1766</v>
      </c>
      <c r="F2262" s="83" t="s">
        <v>1767</v>
      </c>
      <c r="G2262" s="83" t="s">
        <v>1768</v>
      </c>
      <c r="H2262" s="83"/>
      <c r="I2262" s="83"/>
      <c r="J2262" s="122" t="s">
        <v>1769</v>
      </c>
    </row>
    <row r="2263" spans="1:10">
      <c r="A2263" s="123" t="s">
        <v>1723</v>
      </c>
      <c r="B2263" s="97" t="s">
        <v>2273</v>
      </c>
      <c r="C2263" s="96" t="s">
        <v>44</v>
      </c>
      <c r="D2263" s="96" t="s">
        <v>2274</v>
      </c>
      <c r="E2263" s="99">
        <v>0.26190459999999999</v>
      </c>
      <c r="F2263" s="98" t="s">
        <v>1950</v>
      </c>
      <c r="G2263" s="282" t="s">
        <v>2275</v>
      </c>
      <c r="H2263" s="282"/>
      <c r="I2263" s="283"/>
      <c r="J2263" s="126" t="s">
        <v>2857</v>
      </c>
    </row>
    <row r="2264" spans="1:10" ht="51">
      <c r="A2264" s="123" t="s">
        <v>1723</v>
      </c>
      <c r="B2264" s="97" t="s">
        <v>2858</v>
      </c>
      <c r="C2264" s="96" t="s">
        <v>44</v>
      </c>
      <c r="D2264" s="96" t="s">
        <v>2859</v>
      </c>
      <c r="E2264" s="99">
        <v>1</v>
      </c>
      <c r="F2264" s="98" t="s">
        <v>46</v>
      </c>
      <c r="G2264" s="282" t="s">
        <v>2860</v>
      </c>
      <c r="H2264" s="282"/>
      <c r="I2264" s="283"/>
      <c r="J2264" s="126" t="s">
        <v>2860</v>
      </c>
    </row>
    <row r="2265" spans="1:10">
      <c r="A2265" s="123" t="s">
        <v>1723</v>
      </c>
      <c r="B2265" s="97" t="s">
        <v>2421</v>
      </c>
      <c r="C2265" s="96" t="s">
        <v>44</v>
      </c>
      <c r="D2265" s="96" t="s">
        <v>2422</v>
      </c>
      <c r="E2265" s="99">
        <v>0.52380930000000003</v>
      </c>
      <c r="F2265" s="98" t="s">
        <v>1950</v>
      </c>
      <c r="G2265" s="282" t="s">
        <v>2216</v>
      </c>
      <c r="H2265" s="282"/>
      <c r="I2265" s="283"/>
      <c r="J2265" s="126" t="s">
        <v>2861</v>
      </c>
    </row>
    <row r="2266" spans="1:10">
      <c r="A2266" s="221"/>
      <c r="B2266" s="222"/>
      <c r="C2266" s="222"/>
      <c r="D2266" s="222"/>
      <c r="E2266" s="222"/>
      <c r="F2266" s="222" t="s">
        <v>1774</v>
      </c>
      <c r="G2266" s="222"/>
      <c r="H2266" s="222"/>
      <c r="I2266" s="222"/>
      <c r="J2266" s="125">
        <v>80.306899999999999</v>
      </c>
    </row>
    <row r="2267" spans="1:10">
      <c r="A2267" s="115"/>
      <c r="B2267" s="116"/>
      <c r="C2267" s="116"/>
      <c r="D2267" s="116"/>
      <c r="E2267" s="116" t="s">
        <v>1728</v>
      </c>
      <c r="F2267" s="117">
        <v>0</v>
      </c>
      <c r="G2267" s="116" t="s">
        <v>1729</v>
      </c>
      <c r="H2267" s="117">
        <v>23.63</v>
      </c>
      <c r="I2267" s="116" t="s">
        <v>1730</v>
      </c>
      <c r="J2267" s="118">
        <v>23.632608636819999</v>
      </c>
    </row>
    <row r="2268" spans="1:10" ht="15" thickBot="1">
      <c r="A2268" s="115"/>
      <c r="B2268" s="116"/>
      <c r="C2268" s="116"/>
      <c r="D2268" s="116"/>
      <c r="E2268" s="116" t="s">
        <v>1731</v>
      </c>
      <c r="F2268" s="117">
        <v>33.58</v>
      </c>
      <c r="G2268" s="116"/>
      <c r="H2268" s="276" t="s">
        <v>1732</v>
      </c>
      <c r="I2268" s="276"/>
      <c r="J2268" s="118">
        <v>161.59</v>
      </c>
    </row>
    <row r="2269" spans="1:10" ht="15" thickTop="1">
      <c r="A2269" s="119"/>
      <c r="B2269" s="95"/>
      <c r="C2269" s="95"/>
      <c r="D2269" s="95"/>
      <c r="E2269" s="95"/>
      <c r="F2269" s="95"/>
      <c r="G2269" s="95"/>
      <c r="H2269" s="95"/>
      <c r="I2269" s="95"/>
      <c r="J2269" s="120"/>
    </row>
    <row r="2270" spans="1:10" ht="15">
      <c r="A2270" s="121" t="s">
        <v>491</v>
      </c>
      <c r="B2270" s="83" t="s">
        <v>1</v>
      </c>
      <c r="C2270" s="82" t="s">
        <v>2</v>
      </c>
      <c r="D2270" s="82" t="s">
        <v>3</v>
      </c>
      <c r="E2270" s="281" t="s">
        <v>1722</v>
      </c>
      <c r="F2270" s="281"/>
      <c r="G2270" s="84" t="s">
        <v>4</v>
      </c>
      <c r="H2270" s="83" t="s">
        <v>5</v>
      </c>
      <c r="I2270" s="83" t="s">
        <v>6</v>
      </c>
      <c r="J2270" s="122" t="s">
        <v>8</v>
      </c>
    </row>
    <row r="2271" spans="1:10" ht="25.5">
      <c r="A2271" s="111" t="s">
        <v>1723</v>
      </c>
      <c r="B2271" s="86" t="s">
        <v>492</v>
      </c>
      <c r="C2271" s="85" t="s">
        <v>44</v>
      </c>
      <c r="D2271" s="85" t="s">
        <v>493</v>
      </c>
      <c r="E2271" s="284" t="s">
        <v>1761</v>
      </c>
      <c r="F2271" s="284"/>
      <c r="G2271" s="87" t="s">
        <v>71</v>
      </c>
      <c r="H2271" s="88">
        <v>1</v>
      </c>
      <c r="I2271" s="89">
        <v>26.58</v>
      </c>
      <c r="J2271" s="112">
        <v>26.58</v>
      </c>
    </row>
    <row r="2272" spans="1:10">
      <c r="A2272" s="221"/>
      <c r="B2272" s="222"/>
      <c r="C2272" s="222"/>
      <c r="D2272" s="222"/>
      <c r="E2272" s="222"/>
      <c r="F2272" s="222" t="s">
        <v>1762</v>
      </c>
      <c r="G2272" s="222"/>
      <c r="H2272" s="222"/>
      <c r="I2272" s="222"/>
      <c r="J2272" s="125">
        <v>0</v>
      </c>
    </row>
    <row r="2273" spans="1:10">
      <c r="A2273" s="221"/>
      <c r="B2273" s="222"/>
      <c r="C2273" s="222"/>
      <c r="D2273" s="222"/>
      <c r="E2273" s="222"/>
      <c r="F2273" s="222" t="s">
        <v>1763</v>
      </c>
      <c r="G2273" s="222"/>
      <c r="H2273" s="222"/>
      <c r="I2273" s="222"/>
      <c r="J2273" s="125">
        <v>1</v>
      </c>
    </row>
    <row r="2274" spans="1:10">
      <c r="A2274" s="221"/>
      <c r="B2274" s="222"/>
      <c r="C2274" s="222"/>
      <c r="D2274" s="222"/>
      <c r="E2274" s="222"/>
      <c r="F2274" s="222" t="s">
        <v>1764</v>
      </c>
      <c r="G2274" s="222"/>
      <c r="H2274" s="222"/>
      <c r="I2274" s="222"/>
      <c r="J2274" s="125">
        <v>0</v>
      </c>
    </row>
    <row r="2275" spans="1:10" ht="15">
      <c r="A2275" s="279" t="s">
        <v>1784</v>
      </c>
      <c r="B2275" s="280" t="s">
        <v>1</v>
      </c>
      <c r="C2275" s="281" t="s">
        <v>2</v>
      </c>
      <c r="D2275" s="281" t="s">
        <v>1785</v>
      </c>
      <c r="E2275" s="280" t="s">
        <v>1766</v>
      </c>
      <c r="F2275" s="83" t="s">
        <v>1767</v>
      </c>
      <c r="G2275" s="83" t="s">
        <v>1768</v>
      </c>
      <c r="H2275" s="83"/>
      <c r="I2275" s="83"/>
      <c r="J2275" s="122" t="s">
        <v>1769</v>
      </c>
    </row>
    <row r="2276" spans="1:10">
      <c r="A2276" s="113" t="s">
        <v>1725</v>
      </c>
      <c r="B2276" s="91" t="s">
        <v>2397</v>
      </c>
      <c r="C2276" s="90" t="s">
        <v>44</v>
      </c>
      <c r="D2276" s="90" t="s">
        <v>2398</v>
      </c>
      <c r="E2276" s="93">
        <v>0.03</v>
      </c>
      <c r="F2276" s="92" t="s">
        <v>2248</v>
      </c>
      <c r="G2276" s="277" t="s">
        <v>2399</v>
      </c>
      <c r="H2276" s="277"/>
      <c r="I2276" s="278"/>
      <c r="J2276" s="127" t="s">
        <v>2400</v>
      </c>
    </row>
    <row r="2277" spans="1:10" ht="25.5">
      <c r="A2277" s="113" t="s">
        <v>1725</v>
      </c>
      <c r="B2277" s="91" t="s">
        <v>2401</v>
      </c>
      <c r="C2277" s="90" t="s">
        <v>44</v>
      </c>
      <c r="D2277" s="90" t="s">
        <v>2402</v>
      </c>
      <c r="E2277" s="93">
        <v>0.3</v>
      </c>
      <c r="F2277" s="92" t="s">
        <v>46</v>
      </c>
      <c r="G2277" s="277" t="s">
        <v>2403</v>
      </c>
      <c r="H2277" s="277"/>
      <c r="I2277" s="278"/>
      <c r="J2277" s="127" t="s">
        <v>2404</v>
      </c>
    </row>
    <row r="2278" spans="1:10">
      <c r="A2278" s="113" t="s">
        <v>1725</v>
      </c>
      <c r="B2278" s="91" t="s">
        <v>2405</v>
      </c>
      <c r="C2278" s="90" t="s">
        <v>44</v>
      </c>
      <c r="D2278" s="90" t="s">
        <v>2406</v>
      </c>
      <c r="E2278" s="93">
        <v>0.12</v>
      </c>
      <c r="F2278" s="92" t="s">
        <v>2248</v>
      </c>
      <c r="G2278" s="277" t="s">
        <v>2407</v>
      </c>
      <c r="H2278" s="277"/>
      <c r="I2278" s="278"/>
      <c r="J2278" s="127" t="s">
        <v>2408</v>
      </c>
    </row>
    <row r="2279" spans="1:10" ht="25.5">
      <c r="A2279" s="113" t="s">
        <v>1725</v>
      </c>
      <c r="B2279" s="91" t="s">
        <v>2409</v>
      </c>
      <c r="C2279" s="90" t="s">
        <v>44</v>
      </c>
      <c r="D2279" s="90" t="s">
        <v>2410</v>
      </c>
      <c r="E2279" s="93">
        <v>0.16</v>
      </c>
      <c r="F2279" s="92" t="s">
        <v>2248</v>
      </c>
      <c r="G2279" s="277" t="s">
        <v>2411</v>
      </c>
      <c r="H2279" s="277"/>
      <c r="I2279" s="278"/>
      <c r="J2279" s="127" t="s">
        <v>2412</v>
      </c>
    </row>
    <row r="2280" spans="1:10">
      <c r="A2280" s="221"/>
      <c r="B2280" s="222"/>
      <c r="C2280" s="222"/>
      <c r="D2280" s="222"/>
      <c r="E2280" s="222"/>
      <c r="F2280" s="222" t="s">
        <v>1938</v>
      </c>
      <c r="G2280" s="222"/>
      <c r="H2280" s="222"/>
      <c r="I2280" s="222"/>
      <c r="J2280" s="125">
        <v>9.7561</v>
      </c>
    </row>
    <row r="2281" spans="1:10" ht="15">
      <c r="A2281" s="279" t="s">
        <v>1765</v>
      </c>
      <c r="B2281" s="280" t="s">
        <v>1</v>
      </c>
      <c r="C2281" s="281" t="s">
        <v>2</v>
      </c>
      <c r="D2281" s="281" t="s">
        <v>1727</v>
      </c>
      <c r="E2281" s="280" t="s">
        <v>1766</v>
      </c>
      <c r="F2281" s="83" t="s">
        <v>1767</v>
      </c>
      <c r="G2281" s="83" t="s">
        <v>1768</v>
      </c>
      <c r="H2281" s="83"/>
      <c r="I2281" s="83"/>
      <c r="J2281" s="122" t="s">
        <v>1769</v>
      </c>
    </row>
    <row r="2282" spans="1:10">
      <c r="A2282" s="123" t="s">
        <v>1723</v>
      </c>
      <c r="B2282" s="97" t="s">
        <v>2417</v>
      </c>
      <c r="C2282" s="96" t="s">
        <v>44</v>
      </c>
      <c r="D2282" s="96" t="s">
        <v>2418</v>
      </c>
      <c r="E2282" s="99">
        <v>0.58666669999999999</v>
      </c>
      <c r="F2282" s="98" t="s">
        <v>1950</v>
      </c>
      <c r="G2282" s="282" t="s">
        <v>2419</v>
      </c>
      <c r="H2282" s="282"/>
      <c r="I2282" s="283"/>
      <c r="J2282" s="126" t="s">
        <v>2862</v>
      </c>
    </row>
    <row r="2283" spans="1:10">
      <c r="A2283" s="123" t="s">
        <v>1723</v>
      </c>
      <c r="B2283" s="97" t="s">
        <v>2413</v>
      </c>
      <c r="C2283" s="96" t="s">
        <v>44</v>
      </c>
      <c r="D2283" s="96" t="s">
        <v>2414</v>
      </c>
      <c r="E2283" s="99">
        <v>0.29333330000000002</v>
      </c>
      <c r="F2283" s="98" t="s">
        <v>1950</v>
      </c>
      <c r="G2283" s="282" t="s">
        <v>2415</v>
      </c>
      <c r="H2283" s="282"/>
      <c r="I2283" s="283"/>
      <c r="J2283" s="126" t="s">
        <v>2863</v>
      </c>
    </row>
    <row r="2284" spans="1:10">
      <c r="A2284" s="221"/>
      <c r="B2284" s="222"/>
      <c r="C2284" s="222"/>
      <c r="D2284" s="222"/>
      <c r="E2284" s="222"/>
      <c r="F2284" s="222" t="s">
        <v>1774</v>
      </c>
      <c r="G2284" s="222"/>
      <c r="H2284" s="222"/>
      <c r="I2284" s="222"/>
      <c r="J2284" s="125">
        <v>16.825600000000001</v>
      </c>
    </row>
    <row r="2285" spans="1:10">
      <c r="A2285" s="115"/>
      <c r="B2285" s="116"/>
      <c r="C2285" s="116"/>
      <c r="D2285" s="116"/>
      <c r="E2285" s="116" t="s">
        <v>1728</v>
      </c>
      <c r="F2285" s="117">
        <v>0</v>
      </c>
      <c r="G2285" s="116" t="s">
        <v>1729</v>
      </c>
      <c r="H2285" s="117">
        <v>12.05</v>
      </c>
      <c r="I2285" s="116" t="s">
        <v>1730</v>
      </c>
      <c r="J2285" s="118">
        <v>12.046056114920001</v>
      </c>
    </row>
    <row r="2286" spans="1:10" ht="15" thickBot="1">
      <c r="A2286" s="115"/>
      <c r="B2286" s="116"/>
      <c r="C2286" s="116"/>
      <c r="D2286" s="116"/>
      <c r="E2286" s="116" t="s">
        <v>1731</v>
      </c>
      <c r="F2286" s="117">
        <v>6.97</v>
      </c>
      <c r="G2286" s="116"/>
      <c r="H2286" s="276" t="s">
        <v>1732</v>
      </c>
      <c r="I2286" s="276"/>
      <c r="J2286" s="118">
        <v>33.549999999999997</v>
      </c>
    </row>
    <row r="2287" spans="1:10" ht="15" thickTop="1">
      <c r="A2287" s="119"/>
      <c r="B2287" s="95"/>
      <c r="C2287" s="95"/>
      <c r="D2287" s="95"/>
      <c r="E2287" s="95"/>
      <c r="F2287" s="95"/>
      <c r="G2287" s="95"/>
      <c r="H2287" s="95"/>
      <c r="I2287" s="95"/>
      <c r="J2287" s="120"/>
    </row>
    <row r="2288" spans="1:10" ht="15">
      <c r="A2288" s="121" t="s">
        <v>497</v>
      </c>
      <c r="B2288" s="83" t="s">
        <v>1</v>
      </c>
      <c r="C2288" s="82" t="s">
        <v>2</v>
      </c>
      <c r="D2288" s="82" t="s">
        <v>3</v>
      </c>
      <c r="E2288" s="281" t="s">
        <v>1722</v>
      </c>
      <c r="F2288" s="281"/>
      <c r="G2288" s="84" t="s">
        <v>4</v>
      </c>
      <c r="H2288" s="83" t="s">
        <v>5</v>
      </c>
      <c r="I2288" s="83" t="s">
        <v>6</v>
      </c>
      <c r="J2288" s="122" t="s">
        <v>8</v>
      </c>
    </row>
    <row r="2289" spans="1:10" ht="63.75">
      <c r="A2289" s="111" t="s">
        <v>1723</v>
      </c>
      <c r="B2289" s="86" t="s">
        <v>498</v>
      </c>
      <c r="C2289" s="85" t="s">
        <v>44</v>
      </c>
      <c r="D2289" s="85" t="s">
        <v>499</v>
      </c>
      <c r="E2289" s="284" t="s">
        <v>1761</v>
      </c>
      <c r="F2289" s="284"/>
      <c r="G2289" s="87" t="s">
        <v>71</v>
      </c>
      <c r="H2289" s="88">
        <v>1</v>
      </c>
      <c r="I2289" s="89">
        <v>276.79000000000002</v>
      </c>
      <c r="J2289" s="112">
        <v>276.79000000000002</v>
      </c>
    </row>
    <row r="2290" spans="1:10">
      <c r="A2290" s="221"/>
      <c r="B2290" s="222"/>
      <c r="C2290" s="222"/>
      <c r="D2290" s="222"/>
      <c r="E2290" s="222"/>
      <c r="F2290" s="222" t="s">
        <v>1762</v>
      </c>
      <c r="G2290" s="222"/>
      <c r="H2290" s="222"/>
      <c r="I2290" s="222"/>
      <c r="J2290" s="125">
        <v>0</v>
      </c>
    </row>
    <row r="2291" spans="1:10">
      <c r="A2291" s="221"/>
      <c r="B2291" s="222"/>
      <c r="C2291" s="222"/>
      <c r="D2291" s="222"/>
      <c r="E2291" s="222"/>
      <c r="F2291" s="222" t="s">
        <v>1763</v>
      </c>
      <c r="G2291" s="222"/>
      <c r="H2291" s="222"/>
      <c r="I2291" s="222"/>
      <c r="J2291" s="125">
        <v>1</v>
      </c>
    </row>
    <row r="2292" spans="1:10">
      <c r="A2292" s="221"/>
      <c r="B2292" s="222"/>
      <c r="C2292" s="222"/>
      <c r="D2292" s="222"/>
      <c r="E2292" s="222"/>
      <c r="F2292" s="222" t="s">
        <v>1764</v>
      </c>
      <c r="G2292" s="222"/>
      <c r="H2292" s="222"/>
      <c r="I2292" s="222"/>
      <c r="J2292" s="125">
        <v>0</v>
      </c>
    </row>
    <row r="2293" spans="1:10" ht="15">
      <c r="A2293" s="279" t="s">
        <v>1784</v>
      </c>
      <c r="B2293" s="280" t="s">
        <v>1</v>
      </c>
      <c r="C2293" s="281" t="s">
        <v>2</v>
      </c>
      <c r="D2293" s="281" t="s">
        <v>1785</v>
      </c>
      <c r="E2293" s="280" t="s">
        <v>1766</v>
      </c>
      <c r="F2293" s="83" t="s">
        <v>1767</v>
      </c>
      <c r="G2293" s="83" t="s">
        <v>1768</v>
      </c>
      <c r="H2293" s="83"/>
      <c r="I2293" s="83"/>
      <c r="J2293" s="122" t="s">
        <v>1769</v>
      </c>
    </row>
    <row r="2294" spans="1:10" ht="25.5">
      <c r="A2294" s="113" t="s">
        <v>1725</v>
      </c>
      <c r="B2294" s="91" t="s">
        <v>2864</v>
      </c>
      <c r="C2294" s="90" t="s">
        <v>44</v>
      </c>
      <c r="D2294" s="90" t="s">
        <v>2865</v>
      </c>
      <c r="E2294" s="93">
        <v>2.8667700000000001E-2</v>
      </c>
      <c r="F2294" s="92" t="s">
        <v>121</v>
      </c>
      <c r="G2294" s="277" t="s">
        <v>2866</v>
      </c>
      <c r="H2294" s="277"/>
      <c r="I2294" s="278"/>
      <c r="J2294" s="127" t="s">
        <v>2867</v>
      </c>
    </row>
    <row r="2295" spans="1:10">
      <c r="A2295" s="221"/>
      <c r="B2295" s="222"/>
      <c r="C2295" s="222"/>
      <c r="D2295" s="222"/>
      <c r="E2295" s="222"/>
      <c r="F2295" s="222" t="s">
        <v>1938</v>
      </c>
      <c r="G2295" s="222"/>
      <c r="H2295" s="222"/>
      <c r="I2295" s="222"/>
      <c r="J2295" s="125">
        <v>0.71840000000000004</v>
      </c>
    </row>
    <row r="2296" spans="1:10" ht="15">
      <c r="A2296" s="279" t="s">
        <v>1765</v>
      </c>
      <c r="B2296" s="280" t="s">
        <v>1</v>
      </c>
      <c r="C2296" s="281" t="s">
        <v>2</v>
      </c>
      <c r="D2296" s="281" t="s">
        <v>1727</v>
      </c>
      <c r="E2296" s="280" t="s">
        <v>1766</v>
      </c>
      <c r="F2296" s="83" t="s">
        <v>1767</v>
      </c>
      <c r="G2296" s="83" t="s">
        <v>1768</v>
      </c>
      <c r="H2296" s="83"/>
      <c r="I2296" s="83"/>
      <c r="J2296" s="122" t="s">
        <v>1769</v>
      </c>
    </row>
    <row r="2297" spans="1:10">
      <c r="A2297" s="123" t="s">
        <v>1723</v>
      </c>
      <c r="B2297" s="97" t="s">
        <v>1957</v>
      </c>
      <c r="C2297" s="96" t="s">
        <v>44</v>
      </c>
      <c r="D2297" s="96" t="s">
        <v>1958</v>
      </c>
      <c r="E2297" s="99">
        <v>2.0952381</v>
      </c>
      <c r="F2297" s="98" t="s">
        <v>1950</v>
      </c>
      <c r="G2297" s="282" t="s">
        <v>1959</v>
      </c>
      <c r="H2297" s="282"/>
      <c r="I2297" s="283"/>
      <c r="J2297" s="126" t="s">
        <v>2868</v>
      </c>
    </row>
    <row r="2298" spans="1:10" ht="38.25">
      <c r="A2298" s="123" t="s">
        <v>1723</v>
      </c>
      <c r="B2298" s="97" t="s">
        <v>2869</v>
      </c>
      <c r="C2298" s="96" t="s">
        <v>44</v>
      </c>
      <c r="D2298" s="96" t="s">
        <v>2870</v>
      </c>
      <c r="E2298" s="99">
        <v>1.6196446</v>
      </c>
      <c r="F2298" s="98" t="s">
        <v>78</v>
      </c>
      <c r="G2298" s="282" t="s">
        <v>2871</v>
      </c>
      <c r="H2298" s="282"/>
      <c r="I2298" s="283"/>
      <c r="J2298" s="126" t="s">
        <v>2872</v>
      </c>
    </row>
    <row r="2299" spans="1:10">
      <c r="A2299" s="123" t="s">
        <v>1723</v>
      </c>
      <c r="B2299" s="97" t="s">
        <v>1948</v>
      </c>
      <c r="C2299" s="96" t="s">
        <v>44</v>
      </c>
      <c r="D2299" s="96" t="s">
        <v>1949</v>
      </c>
      <c r="E2299" s="99">
        <v>2.0952381</v>
      </c>
      <c r="F2299" s="98" t="s">
        <v>1950</v>
      </c>
      <c r="G2299" s="282" t="s">
        <v>1951</v>
      </c>
      <c r="H2299" s="282"/>
      <c r="I2299" s="283"/>
      <c r="J2299" s="126" t="s">
        <v>2873</v>
      </c>
    </row>
    <row r="2300" spans="1:10" ht="51">
      <c r="A2300" s="123" t="s">
        <v>1723</v>
      </c>
      <c r="B2300" s="97" t="s">
        <v>2874</v>
      </c>
      <c r="C2300" s="96" t="s">
        <v>44</v>
      </c>
      <c r="D2300" s="96" t="s">
        <v>2875</v>
      </c>
      <c r="E2300" s="99">
        <v>1</v>
      </c>
      <c r="F2300" s="98" t="s">
        <v>71</v>
      </c>
      <c r="G2300" s="282" t="s">
        <v>2876</v>
      </c>
      <c r="H2300" s="282"/>
      <c r="I2300" s="283"/>
      <c r="J2300" s="126" t="s">
        <v>2876</v>
      </c>
    </row>
    <row r="2301" spans="1:10">
      <c r="A2301" s="221"/>
      <c r="B2301" s="222"/>
      <c r="C2301" s="222"/>
      <c r="D2301" s="222"/>
      <c r="E2301" s="222"/>
      <c r="F2301" s="222" t="s">
        <v>1774</v>
      </c>
      <c r="G2301" s="222"/>
      <c r="H2301" s="222"/>
      <c r="I2301" s="222"/>
      <c r="J2301" s="125">
        <v>276.06950000000001</v>
      </c>
    </row>
    <row r="2302" spans="1:10">
      <c r="A2302" s="115"/>
      <c r="B2302" s="116"/>
      <c r="C2302" s="116"/>
      <c r="D2302" s="116"/>
      <c r="E2302" s="116" t="s">
        <v>1728</v>
      </c>
      <c r="F2302" s="117">
        <v>0</v>
      </c>
      <c r="G2302" s="116" t="s">
        <v>1729</v>
      </c>
      <c r="H2302" s="117">
        <v>76.47</v>
      </c>
      <c r="I2302" s="116" t="s">
        <v>1730</v>
      </c>
      <c r="J2302" s="118">
        <v>76.466250141418612</v>
      </c>
    </row>
    <row r="2303" spans="1:10" ht="15" thickBot="1">
      <c r="A2303" s="115"/>
      <c r="B2303" s="116"/>
      <c r="C2303" s="116"/>
      <c r="D2303" s="116"/>
      <c r="E2303" s="116" t="s">
        <v>1731</v>
      </c>
      <c r="F2303" s="117">
        <v>72.62</v>
      </c>
      <c r="G2303" s="116"/>
      <c r="H2303" s="276" t="s">
        <v>1732</v>
      </c>
      <c r="I2303" s="276"/>
      <c r="J2303" s="118">
        <v>349.41</v>
      </c>
    </row>
    <row r="2304" spans="1:10" ht="15" thickTop="1">
      <c r="A2304" s="119"/>
      <c r="B2304" s="95"/>
      <c r="C2304" s="95"/>
      <c r="D2304" s="95"/>
      <c r="E2304" s="95"/>
      <c r="F2304" s="95"/>
      <c r="G2304" s="95"/>
      <c r="H2304" s="95"/>
      <c r="I2304" s="95"/>
      <c r="J2304" s="120"/>
    </row>
    <row r="2305" spans="1:10" ht="15">
      <c r="A2305" s="121" t="s">
        <v>500</v>
      </c>
      <c r="B2305" s="83" t="s">
        <v>1</v>
      </c>
      <c r="C2305" s="82" t="s">
        <v>2</v>
      </c>
      <c r="D2305" s="82" t="s">
        <v>3</v>
      </c>
      <c r="E2305" s="281" t="s">
        <v>1722</v>
      </c>
      <c r="F2305" s="281"/>
      <c r="G2305" s="84" t="s">
        <v>4</v>
      </c>
      <c r="H2305" s="83" t="s">
        <v>5</v>
      </c>
      <c r="I2305" s="83" t="s">
        <v>6</v>
      </c>
      <c r="J2305" s="122" t="s">
        <v>8</v>
      </c>
    </row>
    <row r="2306" spans="1:10" ht="38.25">
      <c r="A2306" s="111" t="s">
        <v>1723</v>
      </c>
      <c r="B2306" s="86" t="s">
        <v>501</v>
      </c>
      <c r="C2306" s="85" t="s">
        <v>44</v>
      </c>
      <c r="D2306" s="85" t="s">
        <v>502</v>
      </c>
      <c r="E2306" s="284" t="s">
        <v>1761</v>
      </c>
      <c r="F2306" s="284"/>
      <c r="G2306" s="87" t="s">
        <v>78</v>
      </c>
      <c r="H2306" s="88">
        <v>1</v>
      </c>
      <c r="I2306" s="89">
        <v>35.659999999999997</v>
      </c>
      <c r="J2306" s="112">
        <v>35.659999999999997</v>
      </c>
    </row>
    <row r="2307" spans="1:10">
      <c r="A2307" s="221"/>
      <c r="B2307" s="222"/>
      <c r="C2307" s="222"/>
      <c r="D2307" s="222"/>
      <c r="E2307" s="222"/>
      <c r="F2307" s="222" t="s">
        <v>1762</v>
      </c>
      <c r="G2307" s="222"/>
      <c r="H2307" s="222"/>
      <c r="I2307" s="222"/>
      <c r="J2307" s="125">
        <v>0</v>
      </c>
    </row>
    <row r="2308" spans="1:10">
      <c r="A2308" s="221"/>
      <c r="B2308" s="222"/>
      <c r="C2308" s="222"/>
      <c r="D2308" s="222"/>
      <c r="E2308" s="222"/>
      <c r="F2308" s="222" t="s">
        <v>1763</v>
      </c>
      <c r="G2308" s="222"/>
      <c r="H2308" s="222"/>
      <c r="I2308" s="222"/>
      <c r="J2308" s="125">
        <v>1</v>
      </c>
    </row>
    <row r="2309" spans="1:10">
      <c r="A2309" s="221"/>
      <c r="B2309" s="222"/>
      <c r="C2309" s="222"/>
      <c r="D2309" s="222"/>
      <c r="E2309" s="222"/>
      <c r="F2309" s="222" t="s">
        <v>1764</v>
      </c>
      <c r="G2309" s="222"/>
      <c r="H2309" s="222"/>
      <c r="I2309" s="222"/>
      <c r="J2309" s="125">
        <v>0</v>
      </c>
    </row>
    <row r="2310" spans="1:10" ht="15">
      <c r="A2310" s="279" t="s">
        <v>1784</v>
      </c>
      <c r="B2310" s="280" t="s">
        <v>1</v>
      </c>
      <c r="C2310" s="281" t="s">
        <v>2</v>
      </c>
      <c r="D2310" s="281" t="s">
        <v>1785</v>
      </c>
      <c r="E2310" s="280" t="s">
        <v>1766</v>
      </c>
      <c r="F2310" s="83" t="s">
        <v>1767</v>
      </c>
      <c r="G2310" s="83" t="s">
        <v>1768</v>
      </c>
      <c r="H2310" s="83"/>
      <c r="I2310" s="83"/>
      <c r="J2310" s="122" t="s">
        <v>1769</v>
      </c>
    </row>
    <row r="2311" spans="1:10" ht="25.5">
      <c r="A2311" s="113" t="s">
        <v>1725</v>
      </c>
      <c r="B2311" s="91" t="s">
        <v>2647</v>
      </c>
      <c r="C2311" s="90" t="s">
        <v>44</v>
      </c>
      <c r="D2311" s="90" t="s">
        <v>2648</v>
      </c>
      <c r="E2311" s="93">
        <v>0.40799999999999997</v>
      </c>
      <c r="F2311" s="92" t="s">
        <v>121</v>
      </c>
      <c r="G2311" s="277" t="s">
        <v>2649</v>
      </c>
      <c r="H2311" s="277"/>
      <c r="I2311" s="278"/>
      <c r="J2311" s="127" t="s">
        <v>2877</v>
      </c>
    </row>
    <row r="2312" spans="1:10">
      <c r="A2312" s="221"/>
      <c r="B2312" s="222"/>
      <c r="C2312" s="222"/>
      <c r="D2312" s="222"/>
      <c r="E2312" s="222"/>
      <c r="F2312" s="222" t="s">
        <v>1938</v>
      </c>
      <c r="G2312" s="222"/>
      <c r="H2312" s="222"/>
      <c r="I2312" s="222"/>
      <c r="J2312" s="125">
        <v>0.58750000000000002</v>
      </c>
    </row>
    <row r="2313" spans="1:10" ht="15">
      <c r="A2313" s="279" t="s">
        <v>1765</v>
      </c>
      <c r="B2313" s="280" t="s">
        <v>1</v>
      </c>
      <c r="C2313" s="281" t="s">
        <v>2</v>
      </c>
      <c r="D2313" s="281" t="s">
        <v>1727</v>
      </c>
      <c r="E2313" s="280" t="s">
        <v>1766</v>
      </c>
      <c r="F2313" s="83" t="s">
        <v>1767</v>
      </c>
      <c r="G2313" s="83" t="s">
        <v>1768</v>
      </c>
      <c r="H2313" s="83"/>
      <c r="I2313" s="83"/>
      <c r="J2313" s="122" t="s">
        <v>1769</v>
      </c>
    </row>
    <row r="2314" spans="1:10">
      <c r="A2314" s="123" t="s">
        <v>1723</v>
      </c>
      <c r="B2314" s="97" t="s">
        <v>2677</v>
      </c>
      <c r="C2314" s="96" t="s">
        <v>44</v>
      </c>
      <c r="D2314" s="96" t="s">
        <v>2678</v>
      </c>
      <c r="E2314" s="99">
        <v>0.1833333</v>
      </c>
      <c r="F2314" s="98" t="s">
        <v>1950</v>
      </c>
      <c r="G2314" s="282" t="s">
        <v>2679</v>
      </c>
      <c r="H2314" s="282"/>
      <c r="I2314" s="283"/>
      <c r="J2314" s="126" t="s">
        <v>2878</v>
      </c>
    </row>
    <row r="2315" spans="1:10">
      <c r="A2315" s="123" t="s">
        <v>1723</v>
      </c>
      <c r="B2315" s="97" t="s">
        <v>1957</v>
      </c>
      <c r="C2315" s="96" t="s">
        <v>44</v>
      </c>
      <c r="D2315" s="96" t="s">
        <v>1958</v>
      </c>
      <c r="E2315" s="99">
        <v>9.1666700000000004E-2</v>
      </c>
      <c r="F2315" s="98" t="s">
        <v>1950</v>
      </c>
      <c r="G2315" s="282" t="s">
        <v>1959</v>
      </c>
      <c r="H2315" s="282"/>
      <c r="I2315" s="283"/>
      <c r="J2315" s="126" t="s">
        <v>2879</v>
      </c>
    </row>
    <row r="2316" spans="1:10" ht="38.25">
      <c r="A2316" s="123" t="s">
        <v>1723</v>
      </c>
      <c r="B2316" s="97" t="s">
        <v>2880</v>
      </c>
      <c r="C2316" s="96" t="s">
        <v>44</v>
      </c>
      <c r="D2316" s="96" t="s">
        <v>2881</v>
      </c>
      <c r="E2316" s="99">
        <v>1</v>
      </c>
      <c r="F2316" s="98" t="s">
        <v>78</v>
      </c>
      <c r="G2316" s="282" t="s">
        <v>2007</v>
      </c>
      <c r="H2316" s="282"/>
      <c r="I2316" s="283"/>
      <c r="J2316" s="126" t="s">
        <v>2007</v>
      </c>
    </row>
    <row r="2317" spans="1:10" ht="25.5">
      <c r="A2317" s="123" t="s">
        <v>1723</v>
      </c>
      <c r="B2317" s="97" t="s">
        <v>2882</v>
      </c>
      <c r="C2317" s="96" t="s">
        <v>44</v>
      </c>
      <c r="D2317" s="96" t="s">
        <v>2883</v>
      </c>
      <c r="E2317" s="99">
        <v>1</v>
      </c>
      <c r="F2317" s="98" t="s">
        <v>78</v>
      </c>
      <c r="G2317" s="282" t="s">
        <v>2640</v>
      </c>
      <c r="H2317" s="282"/>
      <c r="I2317" s="283"/>
      <c r="J2317" s="126" t="s">
        <v>2640</v>
      </c>
    </row>
    <row r="2318" spans="1:10">
      <c r="A2318" s="221"/>
      <c r="B2318" s="222"/>
      <c r="C2318" s="222"/>
      <c r="D2318" s="222"/>
      <c r="E2318" s="222"/>
      <c r="F2318" s="222" t="s">
        <v>1774</v>
      </c>
      <c r="G2318" s="222"/>
      <c r="H2318" s="222"/>
      <c r="I2318" s="222"/>
      <c r="J2318" s="125">
        <v>35.076500000000003</v>
      </c>
    </row>
    <row r="2319" spans="1:10">
      <c r="A2319" s="115"/>
      <c r="B2319" s="116"/>
      <c r="C2319" s="116"/>
      <c r="D2319" s="116"/>
      <c r="E2319" s="116" t="s">
        <v>1728</v>
      </c>
      <c r="F2319" s="117">
        <v>0</v>
      </c>
      <c r="G2319" s="116" t="s">
        <v>1729</v>
      </c>
      <c r="H2319" s="117">
        <v>12.58</v>
      </c>
      <c r="I2319" s="116" t="s">
        <v>1730</v>
      </c>
      <c r="J2319" s="118">
        <v>12.578544077883</v>
      </c>
    </row>
    <row r="2320" spans="1:10" ht="15" thickBot="1">
      <c r="A2320" s="115"/>
      <c r="B2320" s="116"/>
      <c r="C2320" s="116"/>
      <c r="D2320" s="116"/>
      <c r="E2320" s="116" t="s">
        <v>1731</v>
      </c>
      <c r="F2320" s="117">
        <v>9.35</v>
      </c>
      <c r="G2320" s="116"/>
      <c r="H2320" s="276" t="s">
        <v>1732</v>
      </c>
      <c r="I2320" s="276"/>
      <c r="J2320" s="118">
        <v>45.01</v>
      </c>
    </row>
    <row r="2321" spans="1:10" ht="15" thickTop="1">
      <c r="A2321" s="119"/>
      <c r="B2321" s="95"/>
      <c r="C2321" s="95"/>
      <c r="D2321" s="95"/>
      <c r="E2321" s="95"/>
      <c r="F2321" s="95"/>
      <c r="G2321" s="95"/>
      <c r="H2321" s="95"/>
      <c r="I2321" s="95"/>
      <c r="J2321" s="120"/>
    </row>
    <row r="2322" spans="1:10" ht="15">
      <c r="A2322" s="121" t="s">
        <v>503</v>
      </c>
      <c r="B2322" s="83" t="s">
        <v>1</v>
      </c>
      <c r="C2322" s="82" t="s">
        <v>2</v>
      </c>
      <c r="D2322" s="82" t="s">
        <v>3</v>
      </c>
      <c r="E2322" s="281" t="s">
        <v>1722</v>
      </c>
      <c r="F2322" s="281"/>
      <c r="G2322" s="84" t="s">
        <v>4</v>
      </c>
      <c r="H2322" s="83" t="s">
        <v>5</v>
      </c>
      <c r="I2322" s="83" t="s">
        <v>6</v>
      </c>
      <c r="J2322" s="122" t="s">
        <v>8</v>
      </c>
    </row>
    <row r="2323" spans="1:10" ht="38.25">
      <c r="A2323" s="111" t="s">
        <v>1723</v>
      </c>
      <c r="B2323" s="86" t="s">
        <v>504</v>
      </c>
      <c r="C2323" s="85" t="s">
        <v>44</v>
      </c>
      <c r="D2323" s="85" t="s">
        <v>505</v>
      </c>
      <c r="E2323" s="284" t="s">
        <v>1761</v>
      </c>
      <c r="F2323" s="284"/>
      <c r="G2323" s="87" t="s">
        <v>78</v>
      </c>
      <c r="H2323" s="88">
        <v>1</v>
      </c>
      <c r="I2323" s="89">
        <v>140.63</v>
      </c>
      <c r="J2323" s="112">
        <v>140.63</v>
      </c>
    </row>
    <row r="2324" spans="1:10">
      <c r="A2324" s="221"/>
      <c r="B2324" s="222"/>
      <c r="C2324" s="222"/>
      <c r="D2324" s="222"/>
      <c r="E2324" s="222"/>
      <c r="F2324" s="222" t="s">
        <v>1762</v>
      </c>
      <c r="G2324" s="222"/>
      <c r="H2324" s="222"/>
      <c r="I2324" s="222"/>
      <c r="J2324" s="125">
        <v>0</v>
      </c>
    </row>
    <row r="2325" spans="1:10">
      <c r="A2325" s="221"/>
      <c r="B2325" s="222"/>
      <c r="C2325" s="222"/>
      <c r="D2325" s="222"/>
      <c r="E2325" s="222"/>
      <c r="F2325" s="222" t="s">
        <v>1763</v>
      </c>
      <c r="G2325" s="222"/>
      <c r="H2325" s="222"/>
      <c r="I2325" s="222"/>
      <c r="J2325" s="125">
        <v>1</v>
      </c>
    </row>
    <row r="2326" spans="1:10">
      <c r="A2326" s="221"/>
      <c r="B2326" s="222"/>
      <c r="C2326" s="222"/>
      <c r="D2326" s="222"/>
      <c r="E2326" s="222"/>
      <c r="F2326" s="222" t="s">
        <v>1764</v>
      </c>
      <c r="G2326" s="222"/>
      <c r="H2326" s="222"/>
      <c r="I2326" s="222"/>
      <c r="J2326" s="125">
        <v>0</v>
      </c>
    </row>
    <row r="2327" spans="1:10" ht="15">
      <c r="A2327" s="279" t="s">
        <v>1765</v>
      </c>
      <c r="B2327" s="280" t="s">
        <v>1</v>
      </c>
      <c r="C2327" s="281" t="s">
        <v>2</v>
      </c>
      <c r="D2327" s="281" t="s">
        <v>1727</v>
      </c>
      <c r="E2327" s="280" t="s">
        <v>1766</v>
      </c>
      <c r="F2327" s="83" t="s">
        <v>1767</v>
      </c>
      <c r="G2327" s="83" t="s">
        <v>1768</v>
      </c>
      <c r="H2327" s="83"/>
      <c r="I2327" s="83"/>
      <c r="J2327" s="122" t="s">
        <v>1769</v>
      </c>
    </row>
    <row r="2328" spans="1:10" ht="38.25">
      <c r="A2328" s="123" t="s">
        <v>1723</v>
      </c>
      <c r="B2328" s="97" t="s">
        <v>2884</v>
      </c>
      <c r="C2328" s="96" t="s">
        <v>44</v>
      </c>
      <c r="D2328" s="96" t="s">
        <v>2885</v>
      </c>
      <c r="E2328" s="99">
        <v>1</v>
      </c>
      <c r="F2328" s="98" t="s">
        <v>78</v>
      </c>
      <c r="G2328" s="282" t="s">
        <v>2886</v>
      </c>
      <c r="H2328" s="282"/>
      <c r="I2328" s="283"/>
      <c r="J2328" s="126" t="s">
        <v>2886</v>
      </c>
    </row>
    <row r="2329" spans="1:10">
      <c r="A2329" s="221"/>
      <c r="B2329" s="222"/>
      <c r="C2329" s="222"/>
      <c r="D2329" s="222"/>
      <c r="E2329" s="222"/>
      <c r="F2329" s="222" t="s">
        <v>1774</v>
      </c>
      <c r="G2329" s="222"/>
      <c r="H2329" s="222"/>
      <c r="I2329" s="222"/>
      <c r="J2329" s="125">
        <v>140.63</v>
      </c>
    </row>
    <row r="2330" spans="1:10">
      <c r="A2330" s="115"/>
      <c r="B2330" s="116"/>
      <c r="C2330" s="116"/>
      <c r="D2330" s="116"/>
      <c r="E2330" s="116" t="s">
        <v>1728</v>
      </c>
      <c r="F2330" s="117">
        <v>0</v>
      </c>
      <c r="G2330" s="116" t="s">
        <v>1729</v>
      </c>
      <c r="H2330" s="117">
        <v>82.82</v>
      </c>
      <c r="I2330" s="116" t="s">
        <v>1730</v>
      </c>
      <c r="J2330" s="118">
        <v>82.824012061933004</v>
      </c>
    </row>
    <row r="2331" spans="1:10" ht="15" thickBot="1">
      <c r="A2331" s="115"/>
      <c r="B2331" s="116"/>
      <c r="C2331" s="116"/>
      <c r="D2331" s="116"/>
      <c r="E2331" s="116" t="s">
        <v>1731</v>
      </c>
      <c r="F2331" s="117">
        <v>36.9</v>
      </c>
      <c r="G2331" s="116"/>
      <c r="H2331" s="276" t="s">
        <v>1732</v>
      </c>
      <c r="I2331" s="276"/>
      <c r="J2331" s="118">
        <v>177.53</v>
      </c>
    </row>
    <row r="2332" spans="1:10" ht="15" thickTop="1">
      <c r="A2332" s="119"/>
      <c r="B2332" s="95"/>
      <c r="C2332" s="95"/>
      <c r="D2332" s="95"/>
      <c r="E2332" s="95"/>
      <c r="F2332" s="95"/>
      <c r="G2332" s="95"/>
      <c r="H2332" s="95"/>
      <c r="I2332" s="95"/>
      <c r="J2332" s="120"/>
    </row>
    <row r="2333" spans="1:10" ht="15">
      <c r="A2333" s="121" t="s">
        <v>506</v>
      </c>
      <c r="B2333" s="83" t="s">
        <v>1</v>
      </c>
      <c r="C2333" s="82" t="s">
        <v>2</v>
      </c>
      <c r="D2333" s="82" t="s">
        <v>3</v>
      </c>
      <c r="E2333" s="281" t="s">
        <v>1722</v>
      </c>
      <c r="F2333" s="281"/>
      <c r="G2333" s="84" t="s">
        <v>4</v>
      </c>
      <c r="H2333" s="83" t="s">
        <v>5</v>
      </c>
      <c r="I2333" s="83" t="s">
        <v>6</v>
      </c>
      <c r="J2333" s="122" t="s">
        <v>8</v>
      </c>
    </row>
    <row r="2334" spans="1:10" ht="25.5">
      <c r="A2334" s="111" t="s">
        <v>1723</v>
      </c>
      <c r="B2334" s="86" t="s">
        <v>507</v>
      </c>
      <c r="C2334" s="85" t="s">
        <v>44</v>
      </c>
      <c r="D2334" s="85" t="s">
        <v>508</v>
      </c>
      <c r="E2334" s="284" t="s">
        <v>1761</v>
      </c>
      <c r="F2334" s="284"/>
      <c r="G2334" s="87" t="s">
        <v>46</v>
      </c>
      <c r="H2334" s="88">
        <v>1</v>
      </c>
      <c r="I2334" s="89">
        <v>80.900000000000006</v>
      </c>
      <c r="J2334" s="112">
        <v>80.900000000000006</v>
      </c>
    </row>
    <row r="2335" spans="1:10">
      <c r="A2335" s="221"/>
      <c r="B2335" s="222"/>
      <c r="C2335" s="222"/>
      <c r="D2335" s="222"/>
      <c r="E2335" s="222"/>
      <c r="F2335" s="222" t="s">
        <v>1762</v>
      </c>
      <c r="G2335" s="222"/>
      <c r="H2335" s="222"/>
      <c r="I2335" s="222"/>
      <c r="J2335" s="125">
        <v>0</v>
      </c>
    </row>
    <row r="2336" spans="1:10">
      <c r="A2336" s="221"/>
      <c r="B2336" s="222"/>
      <c r="C2336" s="222"/>
      <c r="D2336" s="222"/>
      <c r="E2336" s="222"/>
      <c r="F2336" s="222" t="s">
        <v>1763</v>
      </c>
      <c r="G2336" s="222"/>
      <c r="H2336" s="222"/>
      <c r="I2336" s="222"/>
      <c r="J2336" s="125">
        <v>1</v>
      </c>
    </row>
    <row r="2337" spans="1:10">
      <c r="A2337" s="221"/>
      <c r="B2337" s="222"/>
      <c r="C2337" s="222"/>
      <c r="D2337" s="222"/>
      <c r="E2337" s="222"/>
      <c r="F2337" s="222" t="s">
        <v>1764</v>
      </c>
      <c r="G2337" s="222"/>
      <c r="H2337" s="222"/>
      <c r="I2337" s="222"/>
      <c r="J2337" s="125">
        <v>0</v>
      </c>
    </row>
    <row r="2338" spans="1:10" ht="15">
      <c r="A2338" s="279" t="s">
        <v>1765</v>
      </c>
      <c r="B2338" s="280" t="s">
        <v>1</v>
      </c>
      <c r="C2338" s="281" t="s">
        <v>2</v>
      </c>
      <c r="D2338" s="281" t="s">
        <v>1727</v>
      </c>
      <c r="E2338" s="280" t="s">
        <v>1766</v>
      </c>
      <c r="F2338" s="83" t="s">
        <v>1767</v>
      </c>
      <c r="G2338" s="83" t="s">
        <v>1768</v>
      </c>
      <c r="H2338" s="83"/>
      <c r="I2338" s="83"/>
      <c r="J2338" s="122" t="s">
        <v>1769</v>
      </c>
    </row>
    <row r="2339" spans="1:10" ht="25.5">
      <c r="A2339" s="123" t="s">
        <v>1723</v>
      </c>
      <c r="B2339" s="97" t="s">
        <v>2887</v>
      </c>
      <c r="C2339" s="96" t="s">
        <v>44</v>
      </c>
      <c r="D2339" s="96" t="s">
        <v>2888</v>
      </c>
      <c r="E2339" s="99">
        <v>1.6</v>
      </c>
      <c r="F2339" s="98" t="s">
        <v>78</v>
      </c>
      <c r="G2339" s="282" t="s">
        <v>2889</v>
      </c>
      <c r="H2339" s="282"/>
      <c r="I2339" s="283"/>
      <c r="J2339" s="126" t="s">
        <v>2890</v>
      </c>
    </row>
    <row r="2340" spans="1:10">
      <c r="A2340" s="221"/>
      <c r="B2340" s="222"/>
      <c r="C2340" s="222"/>
      <c r="D2340" s="222"/>
      <c r="E2340" s="222"/>
      <c r="F2340" s="222" t="s">
        <v>1774</v>
      </c>
      <c r="G2340" s="222"/>
      <c r="H2340" s="222"/>
      <c r="I2340" s="222"/>
      <c r="J2340" s="125">
        <v>80.896000000000001</v>
      </c>
    </row>
    <row r="2341" spans="1:10">
      <c r="A2341" s="115"/>
      <c r="B2341" s="116"/>
      <c r="C2341" s="116"/>
      <c r="D2341" s="116"/>
      <c r="E2341" s="116" t="s">
        <v>1728</v>
      </c>
      <c r="F2341" s="117">
        <v>0</v>
      </c>
      <c r="G2341" s="116" t="s">
        <v>1729</v>
      </c>
      <c r="H2341" s="117">
        <v>50.2</v>
      </c>
      <c r="I2341" s="116" t="s">
        <v>1730</v>
      </c>
      <c r="J2341" s="118">
        <v>50.198914642848003</v>
      </c>
    </row>
    <row r="2342" spans="1:10" ht="15" thickBot="1">
      <c r="A2342" s="115"/>
      <c r="B2342" s="116"/>
      <c r="C2342" s="116"/>
      <c r="D2342" s="116"/>
      <c r="E2342" s="116" t="s">
        <v>1731</v>
      </c>
      <c r="F2342" s="117">
        <v>21.22</v>
      </c>
      <c r="G2342" s="116"/>
      <c r="H2342" s="276" t="s">
        <v>1732</v>
      </c>
      <c r="I2342" s="276"/>
      <c r="J2342" s="118">
        <v>102.12</v>
      </c>
    </row>
    <row r="2343" spans="1:10" ht="15" thickTop="1">
      <c r="A2343" s="119"/>
      <c r="B2343" s="95"/>
      <c r="C2343" s="95"/>
      <c r="D2343" s="95"/>
      <c r="E2343" s="95"/>
      <c r="F2343" s="95"/>
      <c r="G2343" s="95"/>
      <c r="H2343" s="95"/>
      <c r="I2343" s="95"/>
      <c r="J2343" s="120"/>
    </row>
    <row r="2344" spans="1:10" ht="15">
      <c r="A2344" s="121" t="s">
        <v>513</v>
      </c>
      <c r="B2344" s="83" t="s">
        <v>1</v>
      </c>
      <c r="C2344" s="82" t="s">
        <v>2</v>
      </c>
      <c r="D2344" s="82" t="s">
        <v>3</v>
      </c>
      <c r="E2344" s="281" t="s">
        <v>1722</v>
      </c>
      <c r="F2344" s="281"/>
      <c r="G2344" s="84" t="s">
        <v>4</v>
      </c>
      <c r="H2344" s="83" t="s">
        <v>5</v>
      </c>
      <c r="I2344" s="83" t="s">
        <v>6</v>
      </c>
      <c r="J2344" s="122" t="s">
        <v>8</v>
      </c>
    </row>
    <row r="2345" spans="1:10" ht="76.5">
      <c r="A2345" s="111" t="s">
        <v>1723</v>
      </c>
      <c r="B2345" s="86" t="s">
        <v>514</v>
      </c>
      <c r="C2345" s="85" t="s">
        <v>44</v>
      </c>
      <c r="D2345" s="85" t="s">
        <v>515</v>
      </c>
      <c r="E2345" s="284" t="s">
        <v>1761</v>
      </c>
      <c r="F2345" s="284"/>
      <c r="G2345" s="87" t="s">
        <v>46</v>
      </c>
      <c r="H2345" s="88">
        <v>1</v>
      </c>
      <c r="I2345" s="89">
        <v>327.66000000000003</v>
      </c>
      <c r="J2345" s="112">
        <v>327.66000000000003</v>
      </c>
    </row>
    <row r="2346" spans="1:10">
      <c r="A2346" s="221"/>
      <c r="B2346" s="222"/>
      <c r="C2346" s="222"/>
      <c r="D2346" s="222"/>
      <c r="E2346" s="222"/>
      <c r="F2346" s="222" t="s">
        <v>1762</v>
      </c>
      <c r="G2346" s="222"/>
      <c r="H2346" s="222"/>
      <c r="I2346" s="222"/>
      <c r="J2346" s="125">
        <v>0</v>
      </c>
    </row>
    <row r="2347" spans="1:10">
      <c r="A2347" s="221"/>
      <c r="B2347" s="222"/>
      <c r="C2347" s="222"/>
      <c r="D2347" s="222"/>
      <c r="E2347" s="222"/>
      <c r="F2347" s="222" t="s">
        <v>1763</v>
      </c>
      <c r="G2347" s="222"/>
      <c r="H2347" s="222"/>
      <c r="I2347" s="222"/>
      <c r="J2347" s="125">
        <v>1</v>
      </c>
    </row>
    <row r="2348" spans="1:10">
      <c r="A2348" s="221"/>
      <c r="B2348" s="222"/>
      <c r="C2348" s="222"/>
      <c r="D2348" s="222"/>
      <c r="E2348" s="222"/>
      <c r="F2348" s="222" t="s">
        <v>1764</v>
      </c>
      <c r="G2348" s="222"/>
      <c r="H2348" s="222"/>
      <c r="I2348" s="222"/>
      <c r="J2348" s="125">
        <v>0</v>
      </c>
    </row>
    <row r="2349" spans="1:10" ht="15">
      <c r="A2349" s="279" t="s">
        <v>1784</v>
      </c>
      <c r="B2349" s="280" t="s">
        <v>1</v>
      </c>
      <c r="C2349" s="281" t="s">
        <v>2</v>
      </c>
      <c r="D2349" s="281" t="s">
        <v>1785</v>
      </c>
      <c r="E2349" s="280" t="s">
        <v>1766</v>
      </c>
      <c r="F2349" s="83" t="s">
        <v>1767</v>
      </c>
      <c r="G2349" s="83" t="s">
        <v>1768</v>
      </c>
      <c r="H2349" s="83"/>
      <c r="I2349" s="83"/>
      <c r="J2349" s="122" t="s">
        <v>1769</v>
      </c>
    </row>
    <row r="2350" spans="1:10" ht="25.5">
      <c r="A2350" s="113" t="s">
        <v>1725</v>
      </c>
      <c r="B2350" s="91" t="s">
        <v>2891</v>
      </c>
      <c r="C2350" s="90" t="s">
        <v>44</v>
      </c>
      <c r="D2350" s="90" t="s">
        <v>2892</v>
      </c>
      <c r="E2350" s="93">
        <v>0.84</v>
      </c>
      <c r="F2350" s="92" t="s">
        <v>78</v>
      </c>
      <c r="G2350" s="277" t="s">
        <v>2893</v>
      </c>
      <c r="H2350" s="277"/>
      <c r="I2350" s="278"/>
      <c r="J2350" s="127" t="s">
        <v>2894</v>
      </c>
    </row>
    <row r="2351" spans="1:10" ht="38.25">
      <c r="A2351" s="113" t="s">
        <v>1725</v>
      </c>
      <c r="B2351" s="91" t="s">
        <v>2895</v>
      </c>
      <c r="C2351" s="90" t="s">
        <v>44</v>
      </c>
      <c r="D2351" s="90" t="s">
        <v>2896</v>
      </c>
      <c r="E2351" s="93">
        <v>1</v>
      </c>
      <c r="F2351" s="92" t="s">
        <v>46</v>
      </c>
      <c r="G2351" s="277" t="s">
        <v>2897</v>
      </c>
      <c r="H2351" s="277"/>
      <c r="I2351" s="278"/>
      <c r="J2351" s="127" t="s">
        <v>2897</v>
      </c>
    </row>
    <row r="2352" spans="1:10" ht="38.25">
      <c r="A2352" s="113" t="s">
        <v>1725</v>
      </c>
      <c r="B2352" s="91" t="s">
        <v>2898</v>
      </c>
      <c r="C2352" s="90" t="s">
        <v>44</v>
      </c>
      <c r="D2352" s="90" t="s">
        <v>2899</v>
      </c>
      <c r="E2352" s="93">
        <v>1</v>
      </c>
      <c r="F2352" s="92" t="s">
        <v>46</v>
      </c>
      <c r="G2352" s="277" t="s">
        <v>2900</v>
      </c>
      <c r="H2352" s="277"/>
      <c r="I2352" s="278"/>
      <c r="J2352" s="127" t="s">
        <v>2900</v>
      </c>
    </row>
    <row r="2353" spans="1:10" ht="25.5">
      <c r="A2353" s="113" t="s">
        <v>1725</v>
      </c>
      <c r="B2353" s="91" t="s">
        <v>2901</v>
      </c>
      <c r="C2353" s="90" t="s">
        <v>44</v>
      </c>
      <c r="D2353" s="90" t="s">
        <v>2902</v>
      </c>
      <c r="E2353" s="93">
        <v>0.04</v>
      </c>
      <c r="F2353" s="92" t="s">
        <v>121</v>
      </c>
      <c r="G2353" s="277" t="s">
        <v>2903</v>
      </c>
      <c r="H2353" s="277"/>
      <c r="I2353" s="278"/>
      <c r="J2353" s="127" t="s">
        <v>2904</v>
      </c>
    </row>
    <row r="2354" spans="1:10">
      <c r="A2354" s="113" t="s">
        <v>1725</v>
      </c>
      <c r="B2354" s="91" t="s">
        <v>2905</v>
      </c>
      <c r="C2354" s="90" t="s">
        <v>44</v>
      </c>
      <c r="D2354" s="90" t="s">
        <v>2906</v>
      </c>
      <c r="E2354" s="93">
        <v>0.05</v>
      </c>
      <c r="F2354" s="92" t="s">
        <v>121</v>
      </c>
      <c r="G2354" s="277" t="s">
        <v>2907</v>
      </c>
      <c r="H2354" s="277"/>
      <c r="I2354" s="278"/>
      <c r="J2354" s="127" t="s">
        <v>2908</v>
      </c>
    </row>
    <row r="2355" spans="1:10" ht="38.25">
      <c r="A2355" s="113" t="s">
        <v>1725</v>
      </c>
      <c r="B2355" s="91" t="s">
        <v>2909</v>
      </c>
      <c r="C2355" s="90" t="s">
        <v>44</v>
      </c>
      <c r="D2355" s="90" t="s">
        <v>2910</v>
      </c>
      <c r="E2355" s="93">
        <v>1</v>
      </c>
      <c r="F2355" s="92" t="s">
        <v>46</v>
      </c>
      <c r="G2355" s="277" t="s">
        <v>2911</v>
      </c>
      <c r="H2355" s="277"/>
      <c r="I2355" s="278"/>
      <c r="J2355" s="127" t="s">
        <v>2911</v>
      </c>
    </row>
    <row r="2356" spans="1:10" ht="25.5">
      <c r="A2356" s="113" t="s">
        <v>1725</v>
      </c>
      <c r="B2356" s="91" t="s">
        <v>2912</v>
      </c>
      <c r="C2356" s="90" t="s">
        <v>44</v>
      </c>
      <c r="D2356" s="90" t="s">
        <v>2913</v>
      </c>
      <c r="E2356" s="93">
        <v>2</v>
      </c>
      <c r="F2356" s="92" t="s">
        <v>46</v>
      </c>
      <c r="G2356" s="277" t="s">
        <v>2914</v>
      </c>
      <c r="H2356" s="277"/>
      <c r="I2356" s="278"/>
      <c r="J2356" s="127" t="s">
        <v>2915</v>
      </c>
    </row>
    <row r="2357" spans="1:10">
      <c r="A2357" s="221"/>
      <c r="B2357" s="222"/>
      <c r="C2357" s="222"/>
      <c r="D2357" s="222"/>
      <c r="E2357" s="222"/>
      <c r="F2357" s="222" t="s">
        <v>1938</v>
      </c>
      <c r="G2357" s="222"/>
      <c r="H2357" s="222"/>
      <c r="I2357" s="222"/>
      <c r="J2357" s="125">
        <v>263.49650000000003</v>
      </c>
    </row>
    <row r="2358" spans="1:10" ht="15">
      <c r="A2358" s="279" t="s">
        <v>1765</v>
      </c>
      <c r="B2358" s="280" t="s">
        <v>1</v>
      </c>
      <c r="C2358" s="281" t="s">
        <v>2</v>
      </c>
      <c r="D2358" s="281" t="s">
        <v>1727</v>
      </c>
      <c r="E2358" s="280" t="s">
        <v>1766</v>
      </c>
      <c r="F2358" s="83" t="s">
        <v>1767</v>
      </c>
      <c r="G2358" s="83" t="s">
        <v>1768</v>
      </c>
      <c r="H2358" s="83"/>
      <c r="I2358" s="83"/>
      <c r="J2358" s="122" t="s">
        <v>1769</v>
      </c>
    </row>
    <row r="2359" spans="1:10" ht="25.5">
      <c r="A2359" s="123" t="s">
        <v>1723</v>
      </c>
      <c r="B2359" s="97" t="s">
        <v>2916</v>
      </c>
      <c r="C2359" s="96" t="s">
        <v>44</v>
      </c>
      <c r="D2359" s="96" t="s">
        <v>2917</v>
      </c>
      <c r="E2359" s="99">
        <v>1.1928889</v>
      </c>
      <c r="F2359" s="98" t="s">
        <v>1950</v>
      </c>
      <c r="G2359" s="282" t="s">
        <v>2918</v>
      </c>
      <c r="H2359" s="282"/>
      <c r="I2359" s="283"/>
      <c r="J2359" s="126" t="s">
        <v>2919</v>
      </c>
    </row>
    <row r="2360" spans="1:10">
      <c r="A2360" s="123" t="s">
        <v>1723</v>
      </c>
      <c r="B2360" s="97" t="s">
        <v>2920</v>
      </c>
      <c r="C2360" s="96" t="s">
        <v>44</v>
      </c>
      <c r="D2360" s="96" t="s">
        <v>2921</v>
      </c>
      <c r="E2360" s="99">
        <v>2.4444444000000001</v>
      </c>
      <c r="F2360" s="98" t="s">
        <v>1950</v>
      </c>
      <c r="G2360" s="282" t="s">
        <v>2922</v>
      </c>
      <c r="H2360" s="282"/>
      <c r="I2360" s="283"/>
      <c r="J2360" s="126" t="s">
        <v>2923</v>
      </c>
    </row>
    <row r="2361" spans="1:10">
      <c r="A2361" s="123" t="s">
        <v>1723</v>
      </c>
      <c r="B2361" s="97" t="s">
        <v>2924</v>
      </c>
      <c r="C2361" s="96" t="s">
        <v>44</v>
      </c>
      <c r="D2361" s="96" t="s">
        <v>2925</v>
      </c>
      <c r="E2361" s="99">
        <v>2.93333E-2</v>
      </c>
      <c r="F2361" s="98" t="s">
        <v>1950</v>
      </c>
      <c r="G2361" s="282" t="s">
        <v>1959</v>
      </c>
      <c r="H2361" s="282"/>
      <c r="I2361" s="283"/>
      <c r="J2361" s="126" t="s">
        <v>2926</v>
      </c>
    </row>
    <row r="2362" spans="1:10">
      <c r="A2362" s="221"/>
      <c r="B2362" s="222"/>
      <c r="C2362" s="222"/>
      <c r="D2362" s="222"/>
      <c r="E2362" s="222"/>
      <c r="F2362" s="222" t="s">
        <v>1774</v>
      </c>
      <c r="G2362" s="222"/>
      <c r="H2362" s="222"/>
      <c r="I2362" s="222"/>
      <c r="J2362" s="125">
        <v>64.159700000000001</v>
      </c>
    </row>
    <row r="2363" spans="1:10">
      <c r="A2363" s="115"/>
      <c r="B2363" s="116"/>
      <c r="C2363" s="116"/>
      <c r="D2363" s="116"/>
      <c r="E2363" s="116" t="s">
        <v>1728</v>
      </c>
      <c r="F2363" s="117">
        <v>0</v>
      </c>
      <c r="G2363" s="116" t="s">
        <v>1729</v>
      </c>
      <c r="H2363" s="117">
        <v>50.33</v>
      </c>
      <c r="I2363" s="116" t="s">
        <v>1730</v>
      </c>
      <c r="J2363" s="118">
        <v>50.331616733239997</v>
      </c>
    </row>
    <row r="2364" spans="1:10" ht="15" thickBot="1">
      <c r="A2364" s="115"/>
      <c r="B2364" s="116"/>
      <c r="C2364" s="116"/>
      <c r="D2364" s="116"/>
      <c r="E2364" s="116" t="s">
        <v>1731</v>
      </c>
      <c r="F2364" s="117">
        <v>85.97</v>
      </c>
      <c r="G2364" s="116"/>
      <c r="H2364" s="276" t="s">
        <v>1732</v>
      </c>
      <c r="I2364" s="276"/>
      <c r="J2364" s="118">
        <v>413.63</v>
      </c>
    </row>
    <row r="2365" spans="1:10" ht="15" thickTop="1">
      <c r="A2365" s="119"/>
      <c r="B2365" s="95"/>
      <c r="C2365" s="95"/>
      <c r="D2365" s="95"/>
      <c r="E2365" s="95"/>
      <c r="F2365" s="95"/>
      <c r="G2365" s="95"/>
      <c r="H2365" s="95"/>
      <c r="I2365" s="95"/>
      <c r="J2365" s="120"/>
    </row>
    <row r="2366" spans="1:10" ht="15">
      <c r="A2366" s="121" t="s">
        <v>516</v>
      </c>
      <c r="B2366" s="83" t="s">
        <v>1</v>
      </c>
      <c r="C2366" s="82" t="s">
        <v>2</v>
      </c>
      <c r="D2366" s="82" t="s">
        <v>3</v>
      </c>
      <c r="E2366" s="281" t="s">
        <v>1722</v>
      </c>
      <c r="F2366" s="281"/>
      <c r="G2366" s="84" t="s">
        <v>4</v>
      </c>
      <c r="H2366" s="83" t="s">
        <v>5</v>
      </c>
      <c r="I2366" s="83" t="s">
        <v>6</v>
      </c>
      <c r="J2366" s="122" t="s">
        <v>8</v>
      </c>
    </row>
    <row r="2367" spans="1:10" ht="63.75">
      <c r="A2367" s="111" t="s">
        <v>1723</v>
      </c>
      <c r="B2367" s="86" t="s">
        <v>517</v>
      </c>
      <c r="C2367" s="85" t="s">
        <v>44</v>
      </c>
      <c r="D2367" s="85" t="s">
        <v>518</v>
      </c>
      <c r="E2367" s="284" t="s">
        <v>1761</v>
      </c>
      <c r="F2367" s="284"/>
      <c r="G2367" s="87" t="s">
        <v>519</v>
      </c>
      <c r="H2367" s="88">
        <v>1</v>
      </c>
      <c r="I2367" s="89">
        <v>275.89</v>
      </c>
      <c r="J2367" s="112">
        <v>275.89</v>
      </c>
    </row>
    <row r="2368" spans="1:10">
      <c r="A2368" s="221"/>
      <c r="B2368" s="222"/>
      <c r="C2368" s="222"/>
      <c r="D2368" s="222"/>
      <c r="E2368" s="222"/>
      <c r="F2368" s="222" t="s">
        <v>1762</v>
      </c>
      <c r="G2368" s="222"/>
      <c r="H2368" s="222"/>
      <c r="I2368" s="222"/>
      <c r="J2368" s="125">
        <v>0</v>
      </c>
    </row>
    <row r="2369" spans="1:10">
      <c r="A2369" s="221"/>
      <c r="B2369" s="222"/>
      <c r="C2369" s="222"/>
      <c r="D2369" s="222"/>
      <c r="E2369" s="222"/>
      <c r="F2369" s="222" t="s">
        <v>1763</v>
      </c>
      <c r="G2369" s="222"/>
      <c r="H2369" s="222"/>
      <c r="I2369" s="222"/>
      <c r="J2369" s="125">
        <v>1</v>
      </c>
    </row>
    <row r="2370" spans="1:10">
      <c r="A2370" s="221"/>
      <c r="B2370" s="222"/>
      <c r="C2370" s="222"/>
      <c r="D2370" s="222"/>
      <c r="E2370" s="222"/>
      <c r="F2370" s="222" t="s">
        <v>1764</v>
      </c>
      <c r="G2370" s="222"/>
      <c r="H2370" s="222"/>
      <c r="I2370" s="222"/>
      <c r="J2370" s="125">
        <v>0</v>
      </c>
    </row>
    <row r="2371" spans="1:10" ht="15">
      <c r="A2371" s="279" t="s">
        <v>1784</v>
      </c>
      <c r="B2371" s="280" t="s">
        <v>1</v>
      </c>
      <c r="C2371" s="281" t="s">
        <v>2</v>
      </c>
      <c r="D2371" s="281" t="s">
        <v>1785</v>
      </c>
      <c r="E2371" s="280" t="s">
        <v>1766</v>
      </c>
      <c r="F2371" s="83" t="s">
        <v>1767</v>
      </c>
      <c r="G2371" s="83" t="s">
        <v>1768</v>
      </c>
      <c r="H2371" s="83"/>
      <c r="I2371" s="83"/>
      <c r="J2371" s="122" t="s">
        <v>1769</v>
      </c>
    </row>
    <row r="2372" spans="1:10" ht="25.5">
      <c r="A2372" s="113" t="s">
        <v>1725</v>
      </c>
      <c r="B2372" s="91" t="s">
        <v>2912</v>
      </c>
      <c r="C2372" s="90" t="s">
        <v>44</v>
      </c>
      <c r="D2372" s="90" t="s">
        <v>2913</v>
      </c>
      <c r="E2372" s="93">
        <v>1</v>
      </c>
      <c r="F2372" s="92" t="s">
        <v>46</v>
      </c>
      <c r="G2372" s="277" t="s">
        <v>2914</v>
      </c>
      <c r="H2372" s="277"/>
      <c r="I2372" s="278"/>
      <c r="J2372" s="127" t="s">
        <v>2914</v>
      </c>
    </row>
    <row r="2373" spans="1:10" ht="38.25">
      <c r="A2373" s="113" t="s">
        <v>1725</v>
      </c>
      <c r="B2373" s="91" t="s">
        <v>2895</v>
      </c>
      <c r="C2373" s="90" t="s">
        <v>44</v>
      </c>
      <c r="D2373" s="90" t="s">
        <v>2896</v>
      </c>
      <c r="E2373" s="93">
        <v>1</v>
      </c>
      <c r="F2373" s="92" t="s">
        <v>46</v>
      </c>
      <c r="G2373" s="277" t="s">
        <v>2897</v>
      </c>
      <c r="H2373" s="277"/>
      <c r="I2373" s="278"/>
      <c r="J2373" s="127" t="s">
        <v>2897</v>
      </c>
    </row>
    <row r="2374" spans="1:10">
      <c r="A2374" s="113" t="s">
        <v>1725</v>
      </c>
      <c r="B2374" s="91" t="s">
        <v>2905</v>
      </c>
      <c r="C2374" s="90" t="s">
        <v>44</v>
      </c>
      <c r="D2374" s="90" t="s">
        <v>2906</v>
      </c>
      <c r="E2374" s="93">
        <v>0.05</v>
      </c>
      <c r="F2374" s="92" t="s">
        <v>121</v>
      </c>
      <c r="G2374" s="277" t="s">
        <v>2907</v>
      </c>
      <c r="H2374" s="277"/>
      <c r="I2374" s="278"/>
      <c r="J2374" s="127" t="s">
        <v>2908</v>
      </c>
    </row>
    <row r="2375" spans="1:10" ht="25.5">
      <c r="A2375" s="113" t="s">
        <v>1725</v>
      </c>
      <c r="B2375" s="91" t="s">
        <v>2901</v>
      </c>
      <c r="C2375" s="90" t="s">
        <v>44</v>
      </c>
      <c r="D2375" s="90" t="s">
        <v>2902</v>
      </c>
      <c r="E2375" s="93">
        <v>5.2658299999999998E-2</v>
      </c>
      <c r="F2375" s="92" t="s">
        <v>121</v>
      </c>
      <c r="G2375" s="277" t="s">
        <v>2903</v>
      </c>
      <c r="H2375" s="277"/>
      <c r="I2375" s="278"/>
      <c r="J2375" s="127" t="s">
        <v>2927</v>
      </c>
    </row>
    <row r="2376" spans="1:10" ht="25.5">
      <c r="A2376" s="113" t="s">
        <v>1725</v>
      </c>
      <c r="B2376" s="91" t="s">
        <v>2891</v>
      </c>
      <c r="C2376" s="90" t="s">
        <v>44</v>
      </c>
      <c r="D2376" s="90" t="s">
        <v>2892</v>
      </c>
      <c r="E2376" s="93">
        <v>0.84</v>
      </c>
      <c r="F2376" s="92" t="s">
        <v>78</v>
      </c>
      <c r="G2376" s="277" t="s">
        <v>2893</v>
      </c>
      <c r="H2376" s="277"/>
      <c r="I2376" s="278"/>
      <c r="J2376" s="127" t="s">
        <v>2894</v>
      </c>
    </row>
    <row r="2377" spans="1:10" ht="38.25">
      <c r="A2377" s="113" t="s">
        <v>1725</v>
      </c>
      <c r="B2377" s="91" t="s">
        <v>2909</v>
      </c>
      <c r="C2377" s="90" t="s">
        <v>44</v>
      </c>
      <c r="D2377" s="90" t="s">
        <v>2910</v>
      </c>
      <c r="E2377" s="93">
        <v>1</v>
      </c>
      <c r="F2377" s="92" t="s">
        <v>46</v>
      </c>
      <c r="G2377" s="277" t="s">
        <v>2911</v>
      </c>
      <c r="H2377" s="277"/>
      <c r="I2377" s="278"/>
      <c r="J2377" s="127" t="s">
        <v>2911</v>
      </c>
    </row>
    <row r="2378" spans="1:10" ht="38.25">
      <c r="A2378" s="113" t="s">
        <v>1725</v>
      </c>
      <c r="B2378" s="91" t="s">
        <v>2928</v>
      </c>
      <c r="C2378" s="90" t="s">
        <v>44</v>
      </c>
      <c r="D2378" s="90" t="s">
        <v>2929</v>
      </c>
      <c r="E2378" s="93">
        <v>1</v>
      </c>
      <c r="F2378" s="92" t="s">
        <v>46</v>
      </c>
      <c r="G2378" s="277" t="s">
        <v>2930</v>
      </c>
      <c r="H2378" s="277"/>
      <c r="I2378" s="278"/>
      <c r="J2378" s="127" t="s">
        <v>2930</v>
      </c>
    </row>
    <row r="2379" spans="1:10">
      <c r="A2379" s="221"/>
      <c r="B2379" s="222"/>
      <c r="C2379" s="222"/>
      <c r="D2379" s="222"/>
      <c r="E2379" s="222"/>
      <c r="F2379" s="222" t="s">
        <v>1938</v>
      </c>
      <c r="G2379" s="222"/>
      <c r="H2379" s="222"/>
      <c r="I2379" s="222"/>
      <c r="J2379" s="125">
        <v>211.73740000000001</v>
      </c>
    </row>
    <row r="2380" spans="1:10" ht="15">
      <c r="A2380" s="279" t="s">
        <v>1765</v>
      </c>
      <c r="B2380" s="280" t="s">
        <v>1</v>
      </c>
      <c r="C2380" s="281" t="s">
        <v>2</v>
      </c>
      <c r="D2380" s="281" t="s">
        <v>1727</v>
      </c>
      <c r="E2380" s="280" t="s">
        <v>1766</v>
      </c>
      <c r="F2380" s="83" t="s">
        <v>1767</v>
      </c>
      <c r="G2380" s="83" t="s">
        <v>1768</v>
      </c>
      <c r="H2380" s="83"/>
      <c r="I2380" s="83"/>
      <c r="J2380" s="122" t="s">
        <v>1769</v>
      </c>
    </row>
    <row r="2381" spans="1:10">
      <c r="A2381" s="123" t="s">
        <v>1723</v>
      </c>
      <c r="B2381" s="97" t="s">
        <v>2920</v>
      </c>
      <c r="C2381" s="96" t="s">
        <v>44</v>
      </c>
      <c r="D2381" s="96" t="s">
        <v>2921</v>
      </c>
      <c r="E2381" s="99">
        <v>2.4444444000000001</v>
      </c>
      <c r="F2381" s="98" t="s">
        <v>1950</v>
      </c>
      <c r="G2381" s="282" t="s">
        <v>2922</v>
      </c>
      <c r="H2381" s="282"/>
      <c r="I2381" s="283"/>
      <c r="J2381" s="126" t="s">
        <v>2923</v>
      </c>
    </row>
    <row r="2382" spans="1:10">
      <c r="A2382" s="123" t="s">
        <v>1723</v>
      </c>
      <c r="B2382" s="97" t="s">
        <v>2924</v>
      </c>
      <c r="C2382" s="96" t="s">
        <v>44</v>
      </c>
      <c r="D2382" s="96" t="s">
        <v>2925</v>
      </c>
      <c r="E2382" s="99">
        <v>3.86161E-2</v>
      </c>
      <c r="F2382" s="98" t="s">
        <v>1950</v>
      </c>
      <c r="G2382" s="282" t="s">
        <v>1959</v>
      </c>
      <c r="H2382" s="282"/>
      <c r="I2382" s="283"/>
      <c r="J2382" s="126" t="s">
        <v>2931</v>
      </c>
    </row>
    <row r="2383" spans="1:10" ht="25.5">
      <c r="A2383" s="123" t="s">
        <v>1723</v>
      </c>
      <c r="B2383" s="97" t="s">
        <v>2916</v>
      </c>
      <c r="C2383" s="96" t="s">
        <v>44</v>
      </c>
      <c r="D2383" s="96" t="s">
        <v>2917</v>
      </c>
      <c r="E2383" s="99">
        <v>1.1836061</v>
      </c>
      <c r="F2383" s="98" t="s">
        <v>1950</v>
      </c>
      <c r="G2383" s="282" t="s">
        <v>2918</v>
      </c>
      <c r="H2383" s="282"/>
      <c r="I2383" s="283"/>
      <c r="J2383" s="126" t="s">
        <v>2932</v>
      </c>
    </row>
    <row r="2384" spans="1:10">
      <c r="A2384" s="221"/>
      <c r="B2384" s="222"/>
      <c r="C2384" s="222"/>
      <c r="D2384" s="222"/>
      <c r="E2384" s="222"/>
      <c r="F2384" s="222" t="s">
        <v>1774</v>
      </c>
      <c r="G2384" s="222"/>
      <c r="H2384" s="222"/>
      <c r="I2384" s="222"/>
      <c r="J2384" s="125">
        <v>64.149699999999996</v>
      </c>
    </row>
    <row r="2385" spans="1:10">
      <c r="A2385" s="115"/>
      <c r="B2385" s="116"/>
      <c r="C2385" s="116"/>
      <c r="D2385" s="116"/>
      <c r="E2385" s="116" t="s">
        <v>1728</v>
      </c>
      <c r="F2385" s="117">
        <v>0</v>
      </c>
      <c r="G2385" s="116" t="s">
        <v>1729</v>
      </c>
      <c r="H2385" s="117">
        <v>50.32</v>
      </c>
      <c r="I2385" s="116" t="s">
        <v>1730</v>
      </c>
      <c r="J2385" s="118">
        <v>50.317930172920001</v>
      </c>
    </row>
    <row r="2386" spans="1:10" ht="15" thickBot="1">
      <c r="A2386" s="115"/>
      <c r="B2386" s="116"/>
      <c r="C2386" s="116"/>
      <c r="D2386" s="116"/>
      <c r="E2386" s="116" t="s">
        <v>1731</v>
      </c>
      <c r="F2386" s="117">
        <v>72.39</v>
      </c>
      <c r="G2386" s="116"/>
      <c r="H2386" s="276" t="s">
        <v>1732</v>
      </c>
      <c r="I2386" s="276"/>
      <c r="J2386" s="118">
        <v>348.28</v>
      </c>
    </row>
    <row r="2387" spans="1:10" ht="15" thickTop="1">
      <c r="A2387" s="119"/>
      <c r="B2387" s="95"/>
      <c r="C2387" s="95"/>
      <c r="D2387" s="95"/>
      <c r="E2387" s="95"/>
      <c r="F2387" s="95"/>
      <c r="G2387" s="95"/>
      <c r="H2387" s="95"/>
      <c r="I2387" s="95"/>
      <c r="J2387" s="120"/>
    </row>
    <row r="2388" spans="1:10" ht="15">
      <c r="A2388" s="121" t="s">
        <v>520</v>
      </c>
      <c r="B2388" s="83" t="s">
        <v>1</v>
      </c>
      <c r="C2388" s="82" t="s">
        <v>2</v>
      </c>
      <c r="D2388" s="82" t="s">
        <v>3</v>
      </c>
      <c r="E2388" s="281" t="s">
        <v>1722</v>
      </c>
      <c r="F2388" s="281"/>
      <c r="G2388" s="84" t="s">
        <v>4</v>
      </c>
      <c r="H2388" s="83" t="s">
        <v>5</v>
      </c>
      <c r="I2388" s="83" t="s">
        <v>6</v>
      </c>
      <c r="J2388" s="122" t="s">
        <v>8</v>
      </c>
    </row>
    <row r="2389" spans="1:10" ht="51">
      <c r="A2389" s="111" t="s">
        <v>1723</v>
      </c>
      <c r="B2389" s="86" t="s">
        <v>521</v>
      </c>
      <c r="C2389" s="85" t="s">
        <v>44</v>
      </c>
      <c r="D2389" s="85" t="s">
        <v>522</v>
      </c>
      <c r="E2389" s="284" t="s">
        <v>1761</v>
      </c>
      <c r="F2389" s="284"/>
      <c r="G2389" s="87" t="s">
        <v>46</v>
      </c>
      <c r="H2389" s="88">
        <v>1</v>
      </c>
      <c r="I2389" s="89">
        <v>244.05</v>
      </c>
      <c r="J2389" s="112">
        <v>244.05</v>
      </c>
    </row>
    <row r="2390" spans="1:10">
      <c r="A2390" s="221"/>
      <c r="B2390" s="222"/>
      <c r="C2390" s="222"/>
      <c r="D2390" s="222"/>
      <c r="E2390" s="222"/>
      <c r="F2390" s="222" t="s">
        <v>1762</v>
      </c>
      <c r="G2390" s="222"/>
      <c r="H2390" s="222"/>
      <c r="I2390" s="222"/>
      <c r="J2390" s="125">
        <v>0</v>
      </c>
    </row>
    <row r="2391" spans="1:10">
      <c r="A2391" s="221"/>
      <c r="B2391" s="222"/>
      <c r="C2391" s="222"/>
      <c r="D2391" s="222"/>
      <c r="E2391" s="222"/>
      <c r="F2391" s="222" t="s">
        <v>1763</v>
      </c>
      <c r="G2391" s="222"/>
      <c r="H2391" s="222"/>
      <c r="I2391" s="222"/>
      <c r="J2391" s="125">
        <v>1</v>
      </c>
    </row>
    <row r="2392" spans="1:10">
      <c r="A2392" s="221"/>
      <c r="B2392" s="222"/>
      <c r="C2392" s="222"/>
      <c r="D2392" s="222"/>
      <c r="E2392" s="222"/>
      <c r="F2392" s="222" t="s">
        <v>1764</v>
      </c>
      <c r="G2392" s="222"/>
      <c r="H2392" s="222"/>
      <c r="I2392" s="222"/>
      <c r="J2392" s="125">
        <v>0</v>
      </c>
    </row>
    <row r="2393" spans="1:10" ht="15">
      <c r="A2393" s="279" t="s">
        <v>1784</v>
      </c>
      <c r="B2393" s="280" t="s">
        <v>1</v>
      </c>
      <c r="C2393" s="281" t="s">
        <v>2</v>
      </c>
      <c r="D2393" s="281" t="s">
        <v>1785</v>
      </c>
      <c r="E2393" s="280" t="s">
        <v>1766</v>
      </c>
      <c r="F2393" s="83" t="s">
        <v>1767</v>
      </c>
      <c r="G2393" s="83" t="s">
        <v>1768</v>
      </c>
      <c r="H2393" s="83"/>
      <c r="I2393" s="83"/>
      <c r="J2393" s="122" t="s">
        <v>1769</v>
      </c>
    </row>
    <row r="2394" spans="1:10" ht="38.25">
      <c r="A2394" s="113" t="s">
        <v>1725</v>
      </c>
      <c r="B2394" s="91" t="s">
        <v>2895</v>
      </c>
      <c r="C2394" s="90" t="s">
        <v>44</v>
      </c>
      <c r="D2394" s="90" t="s">
        <v>2896</v>
      </c>
      <c r="E2394" s="93">
        <v>1</v>
      </c>
      <c r="F2394" s="92" t="s">
        <v>46</v>
      </c>
      <c r="G2394" s="277" t="s">
        <v>2897</v>
      </c>
      <c r="H2394" s="277"/>
      <c r="I2394" s="278"/>
      <c r="J2394" s="127" t="s">
        <v>2897</v>
      </c>
    </row>
    <row r="2395" spans="1:10" ht="38.25">
      <c r="A2395" s="113" t="s">
        <v>1725</v>
      </c>
      <c r="B2395" s="91" t="s">
        <v>2933</v>
      </c>
      <c r="C2395" s="90" t="s">
        <v>44</v>
      </c>
      <c r="D2395" s="90" t="s">
        <v>2934</v>
      </c>
      <c r="E2395" s="93">
        <v>1</v>
      </c>
      <c r="F2395" s="92" t="s">
        <v>46</v>
      </c>
      <c r="G2395" s="277" t="s">
        <v>2935</v>
      </c>
      <c r="H2395" s="277"/>
      <c r="I2395" s="278"/>
      <c r="J2395" s="127" t="s">
        <v>2935</v>
      </c>
    </row>
    <row r="2396" spans="1:10" ht="25.5">
      <c r="A2396" s="113" t="s">
        <v>1725</v>
      </c>
      <c r="B2396" s="91" t="s">
        <v>2864</v>
      </c>
      <c r="C2396" s="90" t="s">
        <v>44</v>
      </c>
      <c r="D2396" s="90" t="s">
        <v>2865</v>
      </c>
      <c r="E2396" s="93">
        <v>0.32573999999999997</v>
      </c>
      <c r="F2396" s="92" t="s">
        <v>121</v>
      </c>
      <c r="G2396" s="277" t="s">
        <v>2866</v>
      </c>
      <c r="H2396" s="277"/>
      <c r="I2396" s="278"/>
      <c r="J2396" s="127" t="s">
        <v>2936</v>
      </c>
    </row>
    <row r="2397" spans="1:10" ht="38.25">
      <c r="A2397" s="113" t="s">
        <v>1725</v>
      </c>
      <c r="B2397" s="91" t="s">
        <v>2909</v>
      </c>
      <c r="C2397" s="90" t="s">
        <v>44</v>
      </c>
      <c r="D2397" s="90" t="s">
        <v>2910</v>
      </c>
      <c r="E2397" s="93">
        <v>1</v>
      </c>
      <c r="F2397" s="92" t="s">
        <v>46</v>
      </c>
      <c r="G2397" s="277" t="s">
        <v>2911</v>
      </c>
      <c r="H2397" s="277"/>
      <c r="I2397" s="278"/>
      <c r="J2397" s="127" t="s">
        <v>2911</v>
      </c>
    </row>
    <row r="2398" spans="1:10" ht="25.5">
      <c r="A2398" s="113" t="s">
        <v>1725</v>
      </c>
      <c r="B2398" s="91" t="s">
        <v>2937</v>
      </c>
      <c r="C2398" s="90" t="s">
        <v>44</v>
      </c>
      <c r="D2398" s="90" t="s">
        <v>2938</v>
      </c>
      <c r="E2398" s="93">
        <v>1.9750000000000002E-3</v>
      </c>
      <c r="F2398" s="92" t="s">
        <v>121</v>
      </c>
      <c r="G2398" s="277" t="s">
        <v>2939</v>
      </c>
      <c r="H2398" s="277"/>
      <c r="I2398" s="278"/>
      <c r="J2398" s="127" t="s">
        <v>2940</v>
      </c>
    </row>
    <row r="2399" spans="1:10" ht="25.5">
      <c r="A2399" s="113" t="s">
        <v>1725</v>
      </c>
      <c r="B2399" s="91" t="s">
        <v>2891</v>
      </c>
      <c r="C2399" s="90" t="s">
        <v>44</v>
      </c>
      <c r="D2399" s="90" t="s">
        <v>2892</v>
      </c>
      <c r="E2399" s="93">
        <v>0.79796449999999997</v>
      </c>
      <c r="F2399" s="92" t="s">
        <v>78</v>
      </c>
      <c r="G2399" s="277" t="s">
        <v>2893</v>
      </c>
      <c r="H2399" s="277"/>
      <c r="I2399" s="278"/>
      <c r="J2399" s="127" t="s">
        <v>2941</v>
      </c>
    </row>
    <row r="2400" spans="1:10">
      <c r="A2400" s="221"/>
      <c r="B2400" s="222"/>
      <c r="C2400" s="222"/>
      <c r="D2400" s="222"/>
      <c r="E2400" s="222"/>
      <c r="F2400" s="222" t="s">
        <v>1938</v>
      </c>
      <c r="G2400" s="222"/>
      <c r="H2400" s="222"/>
      <c r="I2400" s="222"/>
      <c r="J2400" s="125">
        <v>216.53729999999999</v>
      </c>
    </row>
    <row r="2401" spans="1:10" ht="15">
      <c r="A2401" s="279" t="s">
        <v>1765</v>
      </c>
      <c r="B2401" s="280" t="s">
        <v>1</v>
      </c>
      <c r="C2401" s="281" t="s">
        <v>2</v>
      </c>
      <c r="D2401" s="281" t="s">
        <v>1727</v>
      </c>
      <c r="E2401" s="280" t="s">
        <v>1766</v>
      </c>
      <c r="F2401" s="83" t="s">
        <v>1767</v>
      </c>
      <c r="G2401" s="83" t="s">
        <v>1768</v>
      </c>
      <c r="H2401" s="83"/>
      <c r="I2401" s="83"/>
      <c r="J2401" s="122" t="s">
        <v>1769</v>
      </c>
    </row>
    <row r="2402" spans="1:10">
      <c r="A2402" s="123" t="s">
        <v>1723</v>
      </c>
      <c r="B2402" s="97" t="s">
        <v>2920</v>
      </c>
      <c r="C2402" s="96" t="s">
        <v>44</v>
      </c>
      <c r="D2402" s="96" t="s">
        <v>2921</v>
      </c>
      <c r="E2402" s="99">
        <v>1.0476190000000001</v>
      </c>
      <c r="F2402" s="98" t="s">
        <v>1950</v>
      </c>
      <c r="G2402" s="282" t="s">
        <v>2922</v>
      </c>
      <c r="H2402" s="282"/>
      <c r="I2402" s="283"/>
      <c r="J2402" s="126" t="s">
        <v>2942</v>
      </c>
    </row>
    <row r="2403" spans="1:10" ht="25.5">
      <c r="A2403" s="123" t="s">
        <v>1723</v>
      </c>
      <c r="B2403" s="97" t="s">
        <v>2916</v>
      </c>
      <c r="C2403" s="96" t="s">
        <v>44</v>
      </c>
      <c r="D2403" s="96" t="s">
        <v>2917</v>
      </c>
      <c r="E2403" s="99">
        <v>0.52380950000000004</v>
      </c>
      <c r="F2403" s="98" t="s">
        <v>1950</v>
      </c>
      <c r="G2403" s="282" t="s">
        <v>2918</v>
      </c>
      <c r="H2403" s="282"/>
      <c r="I2403" s="283"/>
      <c r="J2403" s="126" t="s">
        <v>2943</v>
      </c>
    </row>
    <row r="2404" spans="1:10">
      <c r="A2404" s="221"/>
      <c r="B2404" s="222"/>
      <c r="C2404" s="222"/>
      <c r="D2404" s="222"/>
      <c r="E2404" s="222"/>
      <c r="F2404" s="222" t="s">
        <v>1774</v>
      </c>
      <c r="G2404" s="222"/>
      <c r="H2404" s="222"/>
      <c r="I2404" s="222"/>
      <c r="J2404" s="125">
        <v>27.5105</v>
      </c>
    </row>
    <row r="2405" spans="1:10">
      <c r="A2405" s="115"/>
      <c r="B2405" s="116"/>
      <c r="C2405" s="116"/>
      <c r="D2405" s="116"/>
      <c r="E2405" s="116" t="s">
        <v>1728</v>
      </c>
      <c r="F2405" s="117">
        <v>0</v>
      </c>
      <c r="G2405" s="116" t="s">
        <v>1729</v>
      </c>
      <c r="H2405" s="117">
        <v>21.59</v>
      </c>
      <c r="I2405" s="116" t="s">
        <v>1730</v>
      </c>
      <c r="J2405" s="118">
        <v>21.589227590099998</v>
      </c>
    </row>
    <row r="2406" spans="1:10" ht="15" thickBot="1">
      <c r="A2406" s="115"/>
      <c r="B2406" s="116"/>
      <c r="C2406" s="116"/>
      <c r="D2406" s="116"/>
      <c r="E2406" s="116" t="s">
        <v>1731</v>
      </c>
      <c r="F2406" s="117">
        <v>64.03</v>
      </c>
      <c r="G2406" s="116"/>
      <c r="H2406" s="276" t="s">
        <v>1732</v>
      </c>
      <c r="I2406" s="276"/>
      <c r="J2406" s="118">
        <v>308.08</v>
      </c>
    </row>
    <row r="2407" spans="1:10" ht="15" thickTop="1">
      <c r="A2407" s="119"/>
      <c r="B2407" s="95"/>
      <c r="C2407" s="95"/>
      <c r="D2407" s="95"/>
      <c r="E2407" s="95"/>
      <c r="F2407" s="95"/>
      <c r="G2407" s="95"/>
      <c r="H2407" s="95"/>
      <c r="I2407" s="95"/>
      <c r="J2407" s="120"/>
    </row>
    <row r="2408" spans="1:10" ht="15">
      <c r="A2408" s="121" t="s">
        <v>523</v>
      </c>
      <c r="B2408" s="83" t="s">
        <v>1</v>
      </c>
      <c r="C2408" s="82" t="s">
        <v>2</v>
      </c>
      <c r="D2408" s="82" t="s">
        <v>3</v>
      </c>
      <c r="E2408" s="281" t="s">
        <v>1722</v>
      </c>
      <c r="F2408" s="281"/>
      <c r="G2408" s="84" t="s">
        <v>4</v>
      </c>
      <c r="H2408" s="83" t="s">
        <v>5</v>
      </c>
      <c r="I2408" s="83" t="s">
        <v>6</v>
      </c>
      <c r="J2408" s="122" t="s">
        <v>8</v>
      </c>
    </row>
    <row r="2409" spans="1:10" ht="63.75">
      <c r="A2409" s="111" t="s">
        <v>1723</v>
      </c>
      <c r="B2409" s="86" t="s">
        <v>524</v>
      </c>
      <c r="C2409" s="85" t="s">
        <v>44</v>
      </c>
      <c r="D2409" s="85" t="s">
        <v>525</v>
      </c>
      <c r="E2409" s="284" t="s">
        <v>1761</v>
      </c>
      <c r="F2409" s="284"/>
      <c r="G2409" s="87" t="s">
        <v>46</v>
      </c>
      <c r="H2409" s="88">
        <v>1</v>
      </c>
      <c r="I2409" s="89">
        <v>327.87</v>
      </c>
      <c r="J2409" s="112">
        <v>327.87</v>
      </c>
    </row>
    <row r="2410" spans="1:10">
      <c r="A2410" s="221"/>
      <c r="B2410" s="222"/>
      <c r="C2410" s="222"/>
      <c r="D2410" s="222"/>
      <c r="E2410" s="222"/>
      <c r="F2410" s="222" t="s">
        <v>1762</v>
      </c>
      <c r="G2410" s="222"/>
      <c r="H2410" s="222"/>
      <c r="I2410" s="222"/>
      <c r="J2410" s="125">
        <v>0</v>
      </c>
    </row>
    <row r="2411" spans="1:10">
      <c r="A2411" s="221"/>
      <c r="B2411" s="222"/>
      <c r="C2411" s="222"/>
      <c r="D2411" s="222"/>
      <c r="E2411" s="222"/>
      <c r="F2411" s="222" t="s">
        <v>1763</v>
      </c>
      <c r="G2411" s="222"/>
      <c r="H2411" s="222"/>
      <c r="I2411" s="222"/>
      <c r="J2411" s="125">
        <v>1</v>
      </c>
    </row>
    <row r="2412" spans="1:10">
      <c r="A2412" s="221"/>
      <c r="B2412" s="222"/>
      <c r="C2412" s="222"/>
      <c r="D2412" s="222"/>
      <c r="E2412" s="222"/>
      <c r="F2412" s="222" t="s">
        <v>1764</v>
      </c>
      <c r="G2412" s="222"/>
      <c r="H2412" s="222"/>
      <c r="I2412" s="222"/>
      <c r="J2412" s="125">
        <v>0</v>
      </c>
    </row>
    <row r="2413" spans="1:10" ht="15">
      <c r="A2413" s="279" t="s">
        <v>1784</v>
      </c>
      <c r="B2413" s="280" t="s">
        <v>1</v>
      </c>
      <c r="C2413" s="281" t="s">
        <v>2</v>
      </c>
      <c r="D2413" s="281" t="s">
        <v>1785</v>
      </c>
      <c r="E2413" s="280" t="s">
        <v>1766</v>
      </c>
      <c r="F2413" s="83" t="s">
        <v>1767</v>
      </c>
      <c r="G2413" s="83" t="s">
        <v>1768</v>
      </c>
      <c r="H2413" s="83"/>
      <c r="I2413" s="83"/>
      <c r="J2413" s="122" t="s">
        <v>1769</v>
      </c>
    </row>
    <row r="2414" spans="1:10" ht="25.5">
      <c r="A2414" s="113" t="s">
        <v>1725</v>
      </c>
      <c r="B2414" s="91" t="s">
        <v>2864</v>
      </c>
      <c r="C2414" s="90" t="s">
        <v>44</v>
      </c>
      <c r="D2414" s="90" t="s">
        <v>2865</v>
      </c>
      <c r="E2414" s="93">
        <v>0.29097000000000001</v>
      </c>
      <c r="F2414" s="92" t="s">
        <v>121</v>
      </c>
      <c r="G2414" s="277" t="s">
        <v>2866</v>
      </c>
      <c r="H2414" s="277"/>
      <c r="I2414" s="278"/>
      <c r="J2414" s="127" t="s">
        <v>2944</v>
      </c>
    </row>
    <row r="2415" spans="1:10" ht="25.5">
      <c r="A2415" s="113" t="s">
        <v>1725</v>
      </c>
      <c r="B2415" s="91" t="s">
        <v>2937</v>
      </c>
      <c r="C2415" s="90" t="s">
        <v>44</v>
      </c>
      <c r="D2415" s="90" t="s">
        <v>2938</v>
      </c>
      <c r="E2415" s="93">
        <v>6.9124E-3</v>
      </c>
      <c r="F2415" s="92" t="s">
        <v>121</v>
      </c>
      <c r="G2415" s="277" t="s">
        <v>2939</v>
      </c>
      <c r="H2415" s="277"/>
      <c r="I2415" s="278"/>
      <c r="J2415" s="127" t="s">
        <v>2945</v>
      </c>
    </row>
    <row r="2416" spans="1:10" ht="51">
      <c r="A2416" s="113" t="s">
        <v>1725</v>
      </c>
      <c r="B2416" s="91" t="s">
        <v>2946</v>
      </c>
      <c r="C2416" s="90" t="s">
        <v>44</v>
      </c>
      <c r="D2416" s="90" t="s">
        <v>2947</v>
      </c>
      <c r="E2416" s="93">
        <v>1</v>
      </c>
      <c r="F2416" s="92" t="s">
        <v>46</v>
      </c>
      <c r="G2416" s="277" t="s">
        <v>2948</v>
      </c>
      <c r="H2416" s="277"/>
      <c r="I2416" s="278"/>
      <c r="J2416" s="127" t="s">
        <v>2948</v>
      </c>
    </row>
    <row r="2417" spans="1:10" ht="38.25">
      <c r="A2417" s="113" t="s">
        <v>1725</v>
      </c>
      <c r="B2417" s="91" t="s">
        <v>2949</v>
      </c>
      <c r="C2417" s="90" t="s">
        <v>44</v>
      </c>
      <c r="D2417" s="90" t="s">
        <v>2950</v>
      </c>
      <c r="E2417" s="93">
        <v>1</v>
      </c>
      <c r="F2417" s="92" t="s">
        <v>46</v>
      </c>
      <c r="G2417" s="277" t="s">
        <v>2951</v>
      </c>
      <c r="H2417" s="277"/>
      <c r="I2417" s="278"/>
      <c r="J2417" s="127" t="s">
        <v>2951</v>
      </c>
    </row>
    <row r="2418" spans="1:10" ht="25.5">
      <c r="A2418" s="113" t="s">
        <v>1725</v>
      </c>
      <c r="B2418" s="91" t="s">
        <v>2891</v>
      </c>
      <c r="C2418" s="90" t="s">
        <v>44</v>
      </c>
      <c r="D2418" s="90" t="s">
        <v>2892</v>
      </c>
      <c r="E2418" s="93">
        <v>2.7928758999999999</v>
      </c>
      <c r="F2418" s="92" t="s">
        <v>78</v>
      </c>
      <c r="G2418" s="277" t="s">
        <v>2893</v>
      </c>
      <c r="H2418" s="277"/>
      <c r="I2418" s="278"/>
      <c r="J2418" s="127" t="s">
        <v>2952</v>
      </c>
    </row>
    <row r="2419" spans="1:10" ht="38.25">
      <c r="A2419" s="113" t="s">
        <v>1725</v>
      </c>
      <c r="B2419" s="91" t="s">
        <v>2953</v>
      </c>
      <c r="C2419" s="90" t="s">
        <v>44</v>
      </c>
      <c r="D2419" s="90" t="s">
        <v>2954</v>
      </c>
      <c r="E2419" s="93">
        <v>1</v>
      </c>
      <c r="F2419" s="92" t="s">
        <v>46</v>
      </c>
      <c r="G2419" s="277" t="s">
        <v>2955</v>
      </c>
      <c r="H2419" s="277"/>
      <c r="I2419" s="278"/>
      <c r="J2419" s="127" t="s">
        <v>2955</v>
      </c>
    </row>
    <row r="2420" spans="1:10">
      <c r="A2420" s="221"/>
      <c r="B2420" s="222"/>
      <c r="C2420" s="222"/>
      <c r="D2420" s="222"/>
      <c r="E2420" s="222"/>
      <c r="F2420" s="222" t="s">
        <v>1938</v>
      </c>
      <c r="G2420" s="222"/>
      <c r="H2420" s="222"/>
      <c r="I2420" s="222"/>
      <c r="J2420" s="125">
        <v>311.31169999999997</v>
      </c>
    </row>
    <row r="2421" spans="1:10" ht="15">
      <c r="A2421" s="279" t="s">
        <v>1765</v>
      </c>
      <c r="B2421" s="280" t="s">
        <v>1</v>
      </c>
      <c r="C2421" s="281" t="s">
        <v>2</v>
      </c>
      <c r="D2421" s="281" t="s">
        <v>1727</v>
      </c>
      <c r="E2421" s="280" t="s">
        <v>1766</v>
      </c>
      <c r="F2421" s="83" t="s">
        <v>1767</v>
      </c>
      <c r="G2421" s="83" t="s">
        <v>1768</v>
      </c>
      <c r="H2421" s="83"/>
      <c r="I2421" s="83"/>
      <c r="J2421" s="122" t="s">
        <v>1769</v>
      </c>
    </row>
    <row r="2422" spans="1:10">
      <c r="A2422" s="123" t="s">
        <v>1723</v>
      </c>
      <c r="B2422" s="97" t="s">
        <v>2920</v>
      </c>
      <c r="C2422" s="96" t="s">
        <v>44</v>
      </c>
      <c r="D2422" s="96" t="s">
        <v>2921</v>
      </c>
      <c r="E2422" s="99">
        <v>0.48888880000000001</v>
      </c>
      <c r="F2422" s="98" t="s">
        <v>1950</v>
      </c>
      <c r="G2422" s="282" t="s">
        <v>2922</v>
      </c>
      <c r="H2422" s="282"/>
      <c r="I2422" s="283"/>
      <c r="J2422" s="126" t="s">
        <v>2956</v>
      </c>
    </row>
    <row r="2423" spans="1:10" ht="25.5">
      <c r="A2423" s="123" t="s">
        <v>1723</v>
      </c>
      <c r="B2423" s="97" t="s">
        <v>2916</v>
      </c>
      <c r="C2423" s="96" t="s">
        <v>44</v>
      </c>
      <c r="D2423" s="96" t="s">
        <v>2917</v>
      </c>
      <c r="E2423" s="99">
        <v>0.48888880000000001</v>
      </c>
      <c r="F2423" s="98" t="s">
        <v>1950</v>
      </c>
      <c r="G2423" s="282" t="s">
        <v>2918</v>
      </c>
      <c r="H2423" s="282"/>
      <c r="I2423" s="283"/>
      <c r="J2423" s="126" t="s">
        <v>2957</v>
      </c>
    </row>
    <row r="2424" spans="1:10">
      <c r="A2424" s="221"/>
      <c r="B2424" s="222"/>
      <c r="C2424" s="222"/>
      <c r="D2424" s="222"/>
      <c r="E2424" s="222"/>
      <c r="F2424" s="222" t="s">
        <v>1774</v>
      </c>
      <c r="G2424" s="222"/>
      <c r="H2424" s="222"/>
      <c r="I2424" s="222"/>
      <c r="J2424" s="125">
        <v>16.553799999999999</v>
      </c>
    </row>
    <row r="2425" spans="1:10">
      <c r="A2425" s="115"/>
      <c r="B2425" s="116"/>
      <c r="C2425" s="116"/>
      <c r="D2425" s="116"/>
      <c r="E2425" s="116" t="s">
        <v>1728</v>
      </c>
      <c r="F2425" s="117">
        <v>0</v>
      </c>
      <c r="G2425" s="116" t="s">
        <v>1729</v>
      </c>
      <c r="H2425" s="117">
        <v>12.87</v>
      </c>
      <c r="I2425" s="116" t="s">
        <v>1730</v>
      </c>
      <c r="J2425" s="118">
        <v>12.869410993440001</v>
      </c>
    </row>
    <row r="2426" spans="1:10" ht="15" thickBot="1">
      <c r="A2426" s="115"/>
      <c r="B2426" s="116"/>
      <c r="C2426" s="116"/>
      <c r="D2426" s="116"/>
      <c r="E2426" s="116" t="s">
        <v>1731</v>
      </c>
      <c r="F2426" s="117">
        <v>86.03</v>
      </c>
      <c r="G2426" s="116"/>
      <c r="H2426" s="276" t="s">
        <v>1732</v>
      </c>
      <c r="I2426" s="276"/>
      <c r="J2426" s="118">
        <v>413.9</v>
      </c>
    </row>
    <row r="2427" spans="1:10" ht="15" thickTop="1">
      <c r="A2427" s="119"/>
      <c r="B2427" s="95"/>
      <c r="C2427" s="95"/>
      <c r="D2427" s="95"/>
      <c r="E2427" s="95"/>
      <c r="F2427" s="95"/>
      <c r="G2427" s="95"/>
      <c r="H2427" s="95"/>
      <c r="I2427" s="95"/>
      <c r="J2427" s="120"/>
    </row>
    <row r="2428" spans="1:10" ht="15">
      <c r="A2428" s="121" t="s">
        <v>526</v>
      </c>
      <c r="B2428" s="83" t="s">
        <v>1</v>
      </c>
      <c r="C2428" s="82" t="s">
        <v>2</v>
      </c>
      <c r="D2428" s="82" t="s">
        <v>3</v>
      </c>
      <c r="E2428" s="281" t="s">
        <v>1722</v>
      </c>
      <c r="F2428" s="281"/>
      <c r="G2428" s="84" t="s">
        <v>4</v>
      </c>
      <c r="H2428" s="83" t="s">
        <v>5</v>
      </c>
      <c r="I2428" s="83" t="s">
        <v>6</v>
      </c>
      <c r="J2428" s="122" t="s">
        <v>8</v>
      </c>
    </row>
    <row r="2429" spans="1:10" ht="25.5">
      <c r="A2429" s="111" t="s">
        <v>1723</v>
      </c>
      <c r="B2429" s="86" t="s">
        <v>527</v>
      </c>
      <c r="C2429" s="85" t="s">
        <v>18</v>
      </c>
      <c r="D2429" s="85" t="s">
        <v>528</v>
      </c>
      <c r="E2429" s="284" t="s">
        <v>2958</v>
      </c>
      <c r="F2429" s="284"/>
      <c r="G2429" s="87" t="s">
        <v>28</v>
      </c>
      <c r="H2429" s="88">
        <v>1</v>
      </c>
      <c r="I2429" s="89">
        <v>1574.6</v>
      </c>
      <c r="J2429" s="112">
        <v>1574.6</v>
      </c>
    </row>
    <row r="2430" spans="1:10">
      <c r="A2430" s="123" t="s">
        <v>1738</v>
      </c>
      <c r="B2430" s="97" t="s">
        <v>1957</v>
      </c>
      <c r="C2430" s="96" t="s">
        <v>44</v>
      </c>
      <c r="D2430" s="96" t="s">
        <v>1958</v>
      </c>
      <c r="E2430" s="283" t="s">
        <v>1761</v>
      </c>
      <c r="F2430" s="283"/>
      <c r="G2430" s="98" t="s">
        <v>1950</v>
      </c>
      <c r="H2430" s="99">
        <v>0.15040000000000001</v>
      </c>
      <c r="I2430" s="100">
        <v>14.13</v>
      </c>
      <c r="J2430" s="124">
        <v>2.12</v>
      </c>
    </row>
    <row r="2431" spans="1:10">
      <c r="A2431" s="123" t="s">
        <v>1738</v>
      </c>
      <c r="B2431" s="97" t="s">
        <v>2677</v>
      </c>
      <c r="C2431" s="96" t="s">
        <v>44</v>
      </c>
      <c r="D2431" s="96" t="s">
        <v>2678</v>
      </c>
      <c r="E2431" s="283" t="s">
        <v>1761</v>
      </c>
      <c r="F2431" s="283"/>
      <c r="G2431" s="98" t="s">
        <v>1950</v>
      </c>
      <c r="H2431" s="99">
        <v>0.47739999999999999</v>
      </c>
      <c r="I2431" s="100">
        <v>19.97</v>
      </c>
      <c r="J2431" s="124">
        <v>9.5299999999999994</v>
      </c>
    </row>
    <row r="2432" spans="1:10" ht="38.25">
      <c r="A2432" s="113" t="s">
        <v>1725</v>
      </c>
      <c r="B2432" s="91" t="s">
        <v>2959</v>
      </c>
      <c r="C2432" s="90" t="s">
        <v>18</v>
      </c>
      <c r="D2432" s="90" t="s">
        <v>2960</v>
      </c>
      <c r="E2432" s="278" t="s">
        <v>1743</v>
      </c>
      <c r="F2432" s="278"/>
      <c r="G2432" s="92" t="s">
        <v>704</v>
      </c>
      <c r="H2432" s="93">
        <v>1</v>
      </c>
      <c r="I2432" s="94">
        <v>1554.28</v>
      </c>
      <c r="J2432" s="114">
        <v>1554.28</v>
      </c>
    </row>
    <row r="2433" spans="1:10" ht="25.5">
      <c r="A2433" s="113" t="s">
        <v>1725</v>
      </c>
      <c r="B2433" s="91" t="s">
        <v>2864</v>
      </c>
      <c r="C2433" s="90" t="s">
        <v>44</v>
      </c>
      <c r="D2433" s="90" t="s">
        <v>2865</v>
      </c>
      <c r="E2433" s="278" t="s">
        <v>1743</v>
      </c>
      <c r="F2433" s="278"/>
      <c r="G2433" s="92" t="s">
        <v>121</v>
      </c>
      <c r="H2433" s="93">
        <v>0.34599999999999997</v>
      </c>
      <c r="I2433" s="94">
        <v>25.06</v>
      </c>
      <c r="J2433" s="114">
        <v>8.67</v>
      </c>
    </row>
    <row r="2434" spans="1:10">
      <c r="A2434" s="115"/>
      <c r="B2434" s="116"/>
      <c r="C2434" s="116"/>
      <c r="D2434" s="116"/>
      <c r="E2434" s="116" t="s">
        <v>1728</v>
      </c>
      <c r="F2434" s="117">
        <v>0</v>
      </c>
      <c r="G2434" s="116" t="s">
        <v>1729</v>
      </c>
      <c r="H2434" s="117">
        <v>8.99</v>
      </c>
      <c r="I2434" s="116" t="s">
        <v>1730</v>
      </c>
      <c r="J2434" s="118">
        <v>8.99</v>
      </c>
    </row>
    <row r="2435" spans="1:10" ht="15" thickBot="1">
      <c r="A2435" s="115"/>
      <c r="B2435" s="116"/>
      <c r="C2435" s="116"/>
      <c r="D2435" s="116"/>
      <c r="E2435" s="116" t="s">
        <v>1731</v>
      </c>
      <c r="F2435" s="117">
        <v>413.17</v>
      </c>
      <c r="G2435" s="116"/>
      <c r="H2435" s="276" t="s">
        <v>1732</v>
      </c>
      <c r="I2435" s="276"/>
      <c r="J2435" s="118">
        <v>1987.77</v>
      </c>
    </row>
    <row r="2436" spans="1:10" ht="15" thickTop="1">
      <c r="A2436" s="119"/>
      <c r="B2436" s="95"/>
      <c r="C2436" s="95"/>
      <c r="D2436" s="95"/>
      <c r="E2436" s="95"/>
      <c r="F2436" s="95"/>
      <c r="G2436" s="95"/>
      <c r="H2436" s="95"/>
      <c r="I2436" s="95"/>
      <c r="J2436" s="120"/>
    </row>
    <row r="2437" spans="1:10" ht="15">
      <c r="A2437" s="121" t="s">
        <v>529</v>
      </c>
      <c r="B2437" s="83" t="s">
        <v>1</v>
      </c>
      <c r="C2437" s="82" t="s">
        <v>2</v>
      </c>
      <c r="D2437" s="82" t="s">
        <v>3</v>
      </c>
      <c r="E2437" s="281" t="s">
        <v>1722</v>
      </c>
      <c r="F2437" s="281"/>
      <c r="G2437" s="84" t="s">
        <v>4</v>
      </c>
      <c r="H2437" s="83" t="s">
        <v>5</v>
      </c>
      <c r="I2437" s="83" t="s">
        <v>6</v>
      </c>
      <c r="J2437" s="122" t="s">
        <v>8</v>
      </c>
    </row>
    <row r="2438" spans="1:10" ht="51">
      <c r="A2438" s="111" t="s">
        <v>1723</v>
      </c>
      <c r="B2438" s="86" t="s">
        <v>530</v>
      </c>
      <c r="C2438" s="85" t="s">
        <v>44</v>
      </c>
      <c r="D2438" s="85" t="s">
        <v>531</v>
      </c>
      <c r="E2438" s="284" t="s">
        <v>1761</v>
      </c>
      <c r="F2438" s="284"/>
      <c r="G2438" s="87" t="s">
        <v>519</v>
      </c>
      <c r="H2438" s="88">
        <v>1</v>
      </c>
      <c r="I2438" s="89">
        <v>115.89</v>
      </c>
      <c r="J2438" s="112">
        <v>115.89</v>
      </c>
    </row>
    <row r="2439" spans="1:10">
      <c r="A2439" s="221"/>
      <c r="B2439" s="222"/>
      <c r="C2439" s="222"/>
      <c r="D2439" s="222"/>
      <c r="E2439" s="222"/>
      <c r="F2439" s="222" t="s">
        <v>1762</v>
      </c>
      <c r="G2439" s="222"/>
      <c r="H2439" s="222"/>
      <c r="I2439" s="222"/>
      <c r="J2439" s="125">
        <v>0</v>
      </c>
    </row>
    <row r="2440" spans="1:10">
      <c r="A2440" s="221"/>
      <c r="B2440" s="222"/>
      <c r="C2440" s="222"/>
      <c r="D2440" s="222"/>
      <c r="E2440" s="222"/>
      <c r="F2440" s="222" t="s">
        <v>1763</v>
      </c>
      <c r="G2440" s="222"/>
      <c r="H2440" s="222"/>
      <c r="I2440" s="222"/>
      <c r="J2440" s="125">
        <v>1</v>
      </c>
    </row>
    <row r="2441" spans="1:10">
      <c r="A2441" s="221"/>
      <c r="B2441" s="222"/>
      <c r="C2441" s="222"/>
      <c r="D2441" s="222"/>
      <c r="E2441" s="222"/>
      <c r="F2441" s="222" t="s">
        <v>1764</v>
      </c>
      <c r="G2441" s="222"/>
      <c r="H2441" s="222"/>
      <c r="I2441" s="222"/>
      <c r="J2441" s="125">
        <v>0</v>
      </c>
    </row>
    <row r="2442" spans="1:10" ht="15">
      <c r="A2442" s="279" t="s">
        <v>1784</v>
      </c>
      <c r="B2442" s="280" t="s">
        <v>1</v>
      </c>
      <c r="C2442" s="281" t="s">
        <v>2</v>
      </c>
      <c r="D2442" s="281" t="s">
        <v>1785</v>
      </c>
      <c r="E2442" s="280" t="s">
        <v>1766</v>
      </c>
      <c r="F2442" s="83" t="s">
        <v>1767</v>
      </c>
      <c r="G2442" s="83" t="s">
        <v>1768</v>
      </c>
      <c r="H2442" s="83"/>
      <c r="I2442" s="83"/>
      <c r="J2442" s="122" t="s">
        <v>1769</v>
      </c>
    </row>
    <row r="2443" spans="1:10" ht="51">
      <c r="A2443" s="113" t="s">
        <v>1725</v>
      </c>
      <c r="B2443" s="91" t="s">
        <v>2961</v>
      </c>
      <c r="C2443" s="90" t="s">
        <v>44</v>
      </c>
      <c r="D2443" s="90" t="s">
        <v>2962</v>
      </c>
      <c r="E2443" s="93">
        <v>1</v>
      </c>
      <c r="F2443" s="92" t="s">
        <v>46</v>
      </c>
      <c r="G2443" s="277" t="s">
        <v>2963</v>
      </c>
      <c r="H2443" s="277"/>
      <c r="I2443" s="278"/>
      <c r="J2443" s="127" t="s">
        <v>2963</v>
      </c>
    </row>
    <row r="2444" spans="1:10" ht="38.25">
      <c r="A2444" s="113" t="s">
        <v>1725</v>
      </c>
      <c r="B2444" s="91" t="s">
        <v>2964</v>
      </c>
      <c r="C2444" s="90" t="s">
        <v>44</v>
      </c>
      <c r="D2444" s="90" t="s">
        <v>2965</v>
      </c>
      <c r="E2444" s="93">
        <v>1</v>
      </c>
      <c r="F2444" s="92" t="s">
        <v>46</v>
      </c>
      <c r="G2444" s="277" t="s">
        <v>2966</v>
      </c>
      <c r="H2444" s="277"/>
      <c r="I2444" s="278"/>
      <c r="J2444" s="127" t="s">
        <v>2966</v>
      </c>
    </row>
    <row r="2445" spans="1:10">
      <c r="A2445" s="221"/>
      <c r="B2445" s="222"/>
      <c r="C2445" s="222"/>
      <c r="D2445" s="222"/>
      <c r="E2445" s="222"/>
      <c r="F2445" s="222" t="s">
        <v>1938</v>
      </c>
      <c r="G2445" s="222"/>
      <c r="H2445" s="222"/>
      <c r="I2445" s="222"/>
      <c r="J2445" s="125">
        <v>67.75</v>
      </c>
    </row>
    <row r="2446" spans="1:10" ht="15">
      <c r="A2446" s="279" t="s">
        <v>1765</v>
      </c>
      <c r="B2446" s="280" t="s">
        <v>1</v>
      </c>
      <c r="C2446" s="281" t="s">
        <v>2</v>
      </c>
      <c r="D2446" s="281" t="s">
        <v>1727</v>
      </c>
      <c r="E2446" s="280" t="s">
        <v>1766</v>
      </c>
      <c r="F2446" s="83" t="s">
        <v>1767</v>
      </c>
      <c r="G2446" s="83" t="s">
        <v>1768</v>
      </c>
      <c r="H2446" s="83"/>
      <c r="I2446" s="83"/>
      <c r="J2446" s="122" t="s">
        <v>1769</v>
      </c>
    </row>
    <row r="2447" spans="1:10">
      <c r="A2447" s="123" t="s">
        <v>1723</v>
      </c>
      <c r="B2447" s="97" t="s">
        <v>2920</v>
      </c>
      <c r="C2447" s="96" t="s">
        <v>44</v>
      </c>
      <c r="D2447" s="96" t="s">
        <v>2921</v>
      </c>
      <c r="E2447" s="99">
        <v>1.8333333000000001</v>
      </c>
      <c r="F2447" s="98" t="s">
        <v>1950</v>
      </c>
      <c r="G2447" s="282" t="s">
        <v>2922</v>
      </c>
      <c r="H2447" s="282"/>
      <c r="I2447" s="283"/>
      <c r="J2447" s="126" t="s">
        <v>2967</v>
      </c>
    </row>
    <row r="2448" spans="1:10" ht="25.5">
      <c r="A2448" s="123" t="s">
        <v>1723</v>
      </c>
      <c r="B2448" s="97" t="s">
        <v>2916</v>
      </c>
      <c r="C2448" s="96" t="s">
        <v>44</v>
      </c>
      <c r="D2448" s="96" t="s">
        <v>2917</v>
      </c>
      <c r="E2448" s="99">
        <v>0.9166666</v>
      </c>
      <c r="F2448" s="98" t="s">
        <v>1950</v>
      </c>
      <c r="G2448" s="282" t="s">
        <v>2918</v>
      </c>
      <c r="H2448" s="282"/>
      <c r="I2448" s="283"/>
      <c r="J2448" s="126" t="s">
        <v>2968</v>
      </c>
    </row>
    <row r="2449" spans="1:10">
      <c r="A2449" s="221"/>
      <c r="B2449" s="222"/>
      <c r="C2449" s="222"/>
      <c r="D2449" s="222"/>
      <c r="E2449" s="222"/>
      <c r="F2449" s="222" t="s">
        <v>1774</v>
      </c>
      <c r="G2449" s="222"/>
      <c r="H2449" s="222"/>
      <c r="I2449" s="222"/>
      <c r="J2449" s="125">
        <v>48.143300000000004</v>
      </c>
    </row>
    <row r="2450" spans="1:10">
      <c r="A2450" s="115"/>
      <c r="B2450" s="116"/>
      <c r="C2450" s="116"/>
      <c r="D2450" s="116"/>
      <c r="E2450" s="116" t="s">
        <v>1728</v>
      </c>
      <c r="F2450" s="117">
        <v>0</v>
      </c>
      <c r="G2450" s="116" t="s">
        <v>1729</v>
      </c>
      <c r="H2450" s="117">
        <v>37.78</v>
      </c>
      <c r="I2450" s="116" t="s">
        <v>1730</v>
      </c>
      <c r="J2450" s="118">
        <v>37.781148741480003</v>
      </c>
    </row>
    <row r="2451" spans="1:10" ht="15" thickBot="1">
      <c r="A2451" s="115"/>
      <c r="B2451" s="116"/>
      <c r="C2451" s="116"/>
      <c r="D2451" s="116"/>
      <c r="E2451" s="116" t="s">
        <v>1731</v>
      </c>
      <c r="F2451" s="117">
        <v>30.4</v>
      </c>
      <c r="G2451" s="116"/>
      <c r="H2451" s="276" t="s">
        <v>1732</v>
      </c>
      <c r="I2451" s="276"/>
      <c r="J2451" s="118">
        <v>146.29</v>
      </c>
    </row>
    <row r="2452" spans="1:10" ht="15" thickTop="1">
      <c r="A2452" s="119"/>
      <c r="B2452" s="95"/>
      <c r="C2452" s="95"/>
      <c r="D2452" s="95"/>
      <c r="E2452" s="95"/>
      <c r="F2452" s="95"/>
      <c r="G2452" s="95"/>
      <c r="H2452" s="95"/>
      <c r="I2452" s="95"/>
      <c r="J2452" s="120"/>
    </row>
    <row r="2453" spans="1:10" ht="15">
      <c r="A2453" s="121" t="s">
        <v>532</v>
      </c>
      <c r="B2453" s="83" t="s">
        <v>1</v>
      </c>
      <c r="C2453" s="82" t="s">
        <v>2</v>
      </c>
      <c r="D2453" s="82" t="s">
        <v>3</v>
      </c>
      <c r="E2453" s="281" t="s">
        <v>1722</v>
      </c>
      <c r="F2453" s="281"/>
      <c r="G2453" s="84" t="s">
        <v>4</v>
      </c>
      <c r="H2453" s="83" t="s">
        <v>5</v>
      </c>
      <c r="I2453" s="83" t="s">
        <v>6</v>
      </c>
      <c r="J2453" s="122" t="s">
        <v>8</v>
      </c>
    </row>
    <row r="2454" spans="1:10" ht="102">
      <c r="A2454" s="111" t="s">
        <v>1723</v>
      </c>
      <c r="B2454" s="86" t="s">
        <v>533</v>
      </c>
      <c r="C2454" s="85" t="s">
        <v>44</v>
      </c>
      <c r="D2454" s="85" t="s">
        <v>534</v>
      </c>
      <c r="E2454" s="284" t="s">
        <v>1761</v>
      </c>
      <c r="F2454" s="284"/>
      <c r="G2454" s="87" t="s">
        <v>46</v>
      </c>
      <c r="H2454" s="88">
        <v>1</v>
      </c>
      <c r="I2454" s="89">
        <v>552.13</v>
      </c>
      <c r="J2454" s="112">
        <v>552.13</v>
      </c>
    </row>
    <row r="2455" spans="1:10">
      <c r="A2455" s="221"/>
      <c r="B2455" s="222"/>
      <c r="C2455" s="222"/>
      <c r="D2455" s="222"/>
      <c r="E2455" s="222"/>
      <c r="F2455" s="222" t="s">
        <v>1762</v>
      </c>
      <c r="G2455" s="222"/>
      <c r="H2455" s="222"/>
      <c r="I2455" s="222"/>
      <c r="J2455" s="125">
        <v>0</v>
      </c>
    </row>
    <row r="2456" spans="1:10">
      <c r="A2456" s="221"/>
      <c r="B2456" s="222"/>
      <c r="C2456" s="222"/>
      <c r="D2456" s="222"/>
      <c r="E2456" s="222"/>
      <c r="F2456" s="222" t="s">
        <v>1763</v>
      </c>
      <c r="G2456" s="222"/>
      <c r="H2456" s="222"/>
      <c r="I2456" s="222"/>
      <c r="J2456" s="125">
        <v>1</v>
      </c>
    </row>
    <row r="2457" spans="1:10">
      <c r="A2457" s="221"/>
      <c r="B2457" s="222"/>
      <c r="C2457" s="222"/>
      <c r="D2457" s="222"/>
      <c r="E2457" s="222"/>
      <c r="F2457" s="222" t="s">
        <v>1764</v>
      </c>
      <c r="G2457" s="222"/>
      <c r="H2457" s="222"/>
      <c r="I2457" s="222"/>
      <c r="J2457" s="125">
        <v>0</v>
      </c>
    </row>
    <row r="2458" spans="1:10" ht="15">
      <c r="A2458" s="279" t="s">
        <v>1784</v>
      </c>
      <c r="B2458" s="280" t="s">
        <v>1</v>
      </c>
      <c r="C2458" s="281" t="s">
        <v>2</v>
      </c>
      <c r="D2458" s="281" t="s">
        <v>1785</v>
      </c>
      <c r="E2458" s="280" t="s">
        <v>1766</v>
      </c>
      <c r="F2458" s="83" t="s">
        <v>1767</v>
      </c>
      <c r="G2458" s="83" t="s">
        <v>1768</v>
      </c>
      <c r="H2458" s="83"/>
      <c r="I2458" s="83"/>
      <c r="J2458" s="122" t="s">
        <v>1769</v>
      </c>
    </row>
    <row r="2459" spans="1:10" ht="25.5">
      <c r="A2459" s="113" t="s">
        <v>1725</v>
      </c>
      <c r="B2459" s="91" t="s">
        <v>2969</v>
      </c>
      <c r="C2459" s="90" t="s">
        <v>44</v>
      </c>
      <c r="D2459" s="90" t="s">
        <v>2970</v>
      </c>
      <c r="E2459" s="93">
        <v>2</v>
      </c>
      <c r="F2459" s="92" t="s">
        <v>46</v>
      </c>
      <c r="G2459" s="277" t="s">
        <v>2914</v>
      </c>
      <c r="H2459" s="277"/>
      <c r="I2459" s="278"/>
      <c r="J2459" s="127" t="s">
        <v>2915</v>
      </c>
    </row>
    <row r="2460" spans="1:10" ht="25.5">
      <c r="A2460" s="113" t="s">
        <v>1725</v>
      </c>
      <c r="B2460" s="91" t="s">
        <v>2971</v>
      </c>
      <c r="C2460" s="90" t="s">
        <v>44</v>
      </c>
      <c r="D2460" s="90" t="s">
        <v>2972</v>
      </c>
      <c r="E2460" s="93">
        <v>1</v>
      </c>
      <c r="F2460" s="92" t="s">
        <v>46</v>
      </c>
      <c r="G2460" s="277" t="s">
        <v>2973</v>
      </c>
      <c r="H2460" s="277"/>
      <c r="I2460" s="278"/>
      <c r="J2460" s="127" t="s">
        <v>2973</v>
      </c>
    </row>
    <row r="2461" spans="1:10" ht="25.5">
      <c r="A2461" s="113" t="s">
        <v>1725</v>
      </c>
      <c r="B2461" s="91" t="s">
        <v>1837</v>
      </c>
      <c r="C2461" s="90" t="s">
        <v>44</v>
      </c>
      <c r="D2461" s="90" t="s">
        <v>1838</v>
      </c>
      <c r="E2461" s="93">
        <v>1</v>
      </c>
      <c r="F2461" s="92" t="s">
        <v>46</v>
      </c>
      <c r="G2461" s="277" t="s">
        <v>1839</v>
      </c>
      <c r="H2461" s="277"/>
      <c r="I2461" s="278"/>
      <c r="J2461" s="127" t="s">
        <v>1839</v>
      </c>
    </row>
    <row r="2462" spans="1:10" ht="25.5">
      <c r="A2462" s="113" t="s">
        <v>1725</v>
      </c>
      <c r="B2462" s="91" t="s">
        <v>2901</v>
      </c>
      <c r="C2462" s="90" t="s">
        <v>44</v>
      </c>
      <c r="D2462" s="90" t="s">
        <v>2902</v>
      </c>
      <c r="E2462" s="93">
        <v>0.13876720000000001</v>
      </c>
      <c r="F2462" s="92" t="s">
        <v>121</v>
      </c>
      <c r="G2462" s="277" t="s">
        <v>2903</v>
      </c>
      <c r="H2462" s="277"/>
      <c r="I2462" s="278"/>
      <c r="J2462" s="127" t="s">
        <v>2974</v>
      </c>
    </row>
    <row r="2463" spans="1:10">
      <c r="A2463" s="221"/>
      <c r="B2463" s="222"/>
      <c r="C2463" s="222"/>
      <c r="D2463" s="222"/>
      <c r="E2463" s="222"/>
      <c r="F2463" s="222" t="s">
        <v>1938</v>
      </c>
      <c r="G2463" s="222"/>
      <c r="H2463" s="222"/>
      <c r="I2463" s="222"/>
      <c r="J2463" s="125">
        <v>160.62860000000001</v>
      </c>
    </row>
    <row r="2464" spans="1:10" ht="15">
      <c r="A2464" s="279" t="s">
        <v>1765</v>
      </c>
      <c r="B2464" s="280" t="s">
        <v>1</v>
      </c>
      <c r="C2464" s="281" t="s">
        <v>2</v>
      </c>
      <c r="D2464" s="281" t="s">
        <v>1727</v>
      </c>
      <c r="E2464" s="280" t="s">
        <v>1766</v>
      </c>
      <c r="F2464" s="83" t="s">
        <v>1767</v>
      </c>
      <c r="G2464" s="83" t="s">
        <v>1768</v>
      </c>
      <c r="H2464" s="83"/>
      <c r="I2464" s="83"/>
      <c r="J2464" s="122" t="s">
        <v>1769</v>
      </c>
    </row>
    <row r="2465" spans="1:10">
      <c r="A2465" s="123" t="s">
        <v>1723</v>
      </c>
      <c r="B2465" s="97" t="s">
        <v>1957</v>
      </c>
      <c r="C2465" s="96" t="s">
        <v>44</v>
      </c>
      <c r="D2465" s="96" t="s">
        <v>1958</v>
      </c>
      <c r="E2465" s="99">
        <v>0.1225</v>
      </c>
      <c r="F2465" s="98" t="s">
        <v>1950</v>
      </c>
      <c r="G2465" s="282" t="s">
        <v>1959</v>
      </c>
      <c r="H2465" s="282"/>
      <c r="I2465" s="283"/>
      <c r="J2465" s="126" t="s">
        <v>2975</v>
      </c>
    </row>
    <row r="2466" spans="1:10">
      <c r="A2466" s="123" t="s">
        <v>1723</v>
      </c>
      <c r="B2466" s="97" t="s">
        <v>1948</v>
      </c>
      <c r="C2466" s="96" t="s">
        <v>44</v>
      </c>
      <c r="D2466" s="96" t="s">
        <v>1949</v>
      </c>
      <c r="E2466" s="99">
        <v>0.48888890000000002</v>
      </c>
      <c r="F2466" s="98" t="s">
        <v>1950</v>
      </c>
      <c r="G2466" s="282" t="s">
        <v>1951</v>
      </c>
      <c r="H2466" s="282"/>
      <c r="I2466" s="283"/>
      <c r="J2466" s="126" t="s">
        <v>2519</v>
      </c>
    </row>
    <row r="2467" spans="1:10" ht="25.5">
      <c r="A2467" s="123" t="s">
        <v>1723</v>
      </c>
      <c r="B2467" s="97" t="s">
        <v>2916</v>
      </c>
      <c r="C2467" s="96" t="s">
        <v>44</v>
      </c>
      <c r="D2467" s="96" t="s">
        <v>2917</v>
      </c>
      <c r="E2467" s="99">
        <v>1.2222222</v>
      </c>
      <c r="F2467" s="98" t="s">
        <v>1950</v>
      </c>
      <c r="G2467" s="282" t="s">
        <v>2918</v>
      </c>
      <c r="H2467" s="282"/>
      <c r="I2467" s="283"/>
      <c r="J2467" s="126" t="s">
        <v>2976</v>
      </c>
    </row>
    <row r="2468" spans="1:10" ht="38.25">
      <c r="A2468" s="123" t="s">
        <v>1723</v>
      </c>
      <c r="B2468" s="97" t="s">
        <v>2977</v>
      </c>
      <c r="C2468" s="96" t="s">
        <v>44</v>
      </c>
      <c r="D2468" s="96" t="s">
        <v>2978</v>
      </c>
      <c r="E2468" s="99">
        <v>1</v>
      </c>
      <c r="F2468" s="98" t="s">
        <v>519</v>
      </c>
      <c r="G2468" s="282" t="s">
        <v>2979</v>
      </c>
      <c r="H2468" s="282"/>
      <c r="I2468" s="283"/>
      <c r="J2468" s="126" t="s">
        <v>2979</v>
      </c>
    </row>
    <row r="2469" spans="1:10">
      <c r="A2469" s="123" t="s">
        <v>1723</v>
      </c>
      <c r="B2469" s="97" t="s">
        <v>2924</v>
      </c>
      <c r="C2469" s="96" t="s">
        <v>44</v>
      </c>
      <c r="D2469" s="96" t="s">
        <v>2925</v>
      </c>
      <c r="E2469" s="99">
        <v>0.48888890000000002</v>
      </c>
      <c r="F2469" s="98" t="s">
        <v>1950</v>
      </c>
      <c r="G2469" s="282" t="s">
        <v>1959</v>
      </c>
      <c r="H2469" s="282"/>
      <c r="I2469" s="283"/>
      <c r="J2469" s="126" t="s">
        <v>2518</v>
      </c>
    </row>
    <row r="2470" spans="1:10" ht="25.5">
      <c r="A2470" s="123" t="s">
        <v>1723</v>
      </c>
      <c r="B2470" s="97" t="s">
        <v>2980</v>
      </c>
      <c r="C2470" s="96" t="s">
        <v>44</v>
      </c>
      <c r="D2470" s="96" t="s">
        <v>2981</v>
      </c>
      <c r="E2470" s="99">
        <v>1</v>
      </c>
      <c r="F2470" s="98" t="s">
        <v>46</v>
      </c>
      <c r="G2470" s="282" t="s">
        <v>2982</v>
      </c>
      <c r="H2470" s="282"/>
      <c r="I2470" s="283"/>
      <c r="J2470" s="126" t="s">
        <v>2982</v>
      </c>
    </row>
    <row r="2471" spans="1:10" ht="25.5">
      <c r="A2471" s="123" t="s">
        <v>1723</v>
      </c>
      <c r="B2471" s="97" t="s">
        <v>2983</v>
      </c>
      <c r="C2471" s="96" t="s">
        <v>44</v>
      </c>
      <c r="D2471" s="96" t="s">
        <v>2984</v>
      </c>
      <c r="E2471" s="99">
        <v>3.1543999999999999E-3</v>
      </c>
      <c r="F2471" s="98" t="s">
        <v>93</v>
      </c>
      <c r="G2471" s="282" t="s">
        <v>2985</v>
      </c>
      <c r="H2471" s="282"/>
      <c r="I2471" s="283"/>
      <c r="J2471" s="126" t="s">
        <v>2986</v>
      </c>
    </row>
    <row r="2472" spans="1:10">
      <c r="A2472" s="123" t="s">
        <v>1723</v>
      </c>
      <c r="B2472" s="97" t="s">
        <v>2920</v>
      </c>
      <c r="C2472" s="96" t="s">
        <v>44</v>
      </c>
      <c r="D2472" s="96" t="s">
        <v>2921</v>
      </c>
      <c r="E2472" s="99">
        <v>2.4444444000000001</v>
      </c>
      <c r="F2472" s="98" t="s">
        <v>1950</v>
      </c>
      <c r="G2472" s="282" t="s">
        <v>2922</v>
      </c>
      <c r="H2472" s="282"/>
      <c r="I2472" s="283"/>
      <c r="J2472" s="126" t="s">
        <v>2923</v>
      </c>
    </row>
    <row r="2473" spans="1:10">
      <c r="A2473" s="221"/>
      <c r="B2473" s="222"/>
      <c r="C2473" s="222"/>
      <c r="D2473" s="222"/>
      <c r="E2473" s="222"/>
      <c r="F2473" s="222" t="s">
        <v>1774</v>
      </c>
      <c r="G2473" s="222"/>
      <c r="H2473" s="222"/>
      <c r="I2473" s="222"/>
      <c r="J2473" s="125">
        <v>391.50279999999998</v>
      </c>
    </row>
    <row r="2474" spans="1:10">
      <c r="A2474" s="115"/>
      <c r="B2474" s="116"/>
      <c r="C2474" s="116"/>
      <c r="D2474" s="116"/>
      <c r="E2474" s="116" t="s">
        <v>1728</v>
      </c>
      <c r="F2474" s="117">
        <v>0</v>
      </c>
      <c r="G2474" s="116" t="s">
        <v>1729</v>
      </c>
      <c r="H2474" s="117">
        <v>103.61</v>
      </c>
      <c r="I2474" s="116" t="s">
        <v>1730</v>
      </c>
      <c r="J2474" s="118">
        <v>103.60935787597801</v>
      </c>
    </row>
    <row r="2475" spans="1:10" ht="15" thickBot="1">
      <c r="A2475" s="115"/>
      <c r="B2475" s="116"/>
      <c r="C2475" s="116"/>
      <c r="D2475" s="116"/>
      <c r="E2475" s="116" t="s">
        <v>1731</v>
      </c>
      <c r="F2475" s="117">
        <v>144.87</v>
      </c>
      <c r="G2475" s="116"/>
      <c r="H2475" s="276" t="s">
        <v>1732</v>
      </c>
      <c r="I2475" s="276"/>
      <c r="J2475" s="118">
        <v>697</v>
      </c>
    </row>
    <row r="2476" spans="1:10" ht="15" thickTop="1">
      <c r="A2476" s="119"/>
      <c r="B2476" s="95"/>
      <c r="C2476" s="95"/>
      <c r="D2476" s="95"/>
      <c r="E2476" s="95"/>
      <c r="F2476" s="95"/>
      <c r="G2476" s="95"/>
      <c r="H2476" s="95"/>
      <c r="I2476" s="95"/>
      <c r="J2476" s="120"/>
    </row>
    <row r="2477" spans="1:10" ht="15">
      <c r="A2477" s="121" t="s">
        <v>535</v>
      </c>
      <c r="B2477" s="83" t="s">
        <v>1</v>
      </c>
      <c r="C2477" s="82" t="s">
        <v>2</v>
      </c>
      <c r="D2477" s="82" t="s">
        <v>3</v>
      </c>
      <c r="E2477" s="281" t="s">
        <v>1722</v>
      </c>
      <c r="F2477" s="281"/>
      <c r="G2477" s="84" t="s">
        <v>4</v>
      </c>
      <c r="H2477" s="83" t="s">
        <v>5</v>
      </c>
      <c r="I2477" s="83" t="s">
        <v>6</v>
      </c>
      <c r="J2477" s="122" t="s">
        <v>8</v>
      </c>
    </row>
    <row r="2478" spans="1:10">
      <c r="A2478" s="111" t="s">
        <v>1723</v>
      </c>
      <c r="B2478" s="86" t="s">
        <v>536</v>
      </c>
      <c r="C2478" s="85" t="s">
        <v>44</v>
      </c>
      <c r="D2478" s="85" t="s">
        <v>537</v>
      </c>
      <c r="E2478" s="284" t="s">
        <v>1761</v>
      </c>
      <c r="F2478" s="284"/>
      <c r="G2478" s="87" t="s">
        <v>519</v>
      </c>
      <c r="H2478" s="88">
        <v>1</v>
      </c>
      <c r="I2478" s="89">
        <v>132.83000000000001</v>
      </c>
      <c r="J2478" s="112">
        <v>132.83000000000001</v>
      </c>
    </row>
    <row r="2479" spans="1:10">
      <c r="A2479" s="221"/>
      <c r="B2479" s="222"/>
      <c r="C2479" s="222"/>
      <c r="D2479" s="222"/>
      <c r="E2479" s="222"/>
      <c r="F2479" s="222" t="s">
        <v>1762</v>
      </c>
      <c r="G2479" s="222"/>
      <c r="H2479" s="222"/>
      <c r="I2479" s="222"/>
      <c r="J2479" s="125">
        <v>0</v>
      </c>
    </row>
    <row r="2480" spans="1:10">
      <c r="A2480" s="221"/>
      <c r="B2480" s="222"/>
      <c r="C2480" s="222"/>
      <c r="D2480" s="222"/>
      <c r="E2480" s="222"/>
      <c r="F2480" s="222" t="s">
        <v>1763</v>
      </c>
      <c r="G2480" s="222"/>
      <c r="H2480" s="222"/>
      <c r="I2480" s="222"/>
      <c r="J2480" s="125">
        <v>1</v>
      </c>
    </row>
    <row r="2481" spans="1:10">
      <c r="A2481" s="221"/>
      <c r="B2481" s="222"/>
      <c r="C2481" s="222"/>
      <c r="D2481" s="222"/>
      <c r="E2481" s="222"/>
      <c r="F2481" s="222" t="s">
        <v>1764</v>
      </c>
      <c r="G2481" s="222"/>
      <c r="H2481" s="222"/>
      <c r="I2481" s="222"/>
      <c r="J2481" s="125">
        <v>0</v>
      </c>
    </row>
    <row r="2482" spans="1:10" ht="15">
      <c r="A2482" s="279" t="s">
        <v>1784</v>
      </c>
      <c r="B2482" s="280" t="s">
        <v>1</v>
      </c>
      <c r="C2482" s="281" t="s">
        <v>2</v>
      </c>
      <c r="D2482" s="281" t="s">
        <v>1785</v>
      </c>
      <c r="E2482" s="280" t="s">
        <v>1766</v>
      </c>
      <c r="F2482" s="83" t="s">
        <v>1767</v>
      </c>
      <c r="G2482" s="83" t="s">
        <v>1768</v>
      </c>
      <c r="H2482" s="83"/>
      <c r="I2482" s="83"/>
      <c r="J2482" s="122" t="s">
        <v>1769</v>
      </c>
    </row>
    <row r="2483" spans="1:10" ht="25.5">
      <c r="A2483" s="113" t="s">
        <v>1725</v>
      </c>
      <c r="B2483" s="91" t="s">
        <v>2987</v>
      </c>
      <c r="C2483" s="90" t="s">
        <v>44</v>
      </c>
      <c r="D2483" s="90" t="s">
        <v>2988</v>
      </c>
      <c r="E2483" s="93">
        <v>1</v>
      </c>
      <c r="F2483" s="92" t="s">
        <v>46</v>
      </c>
      <c r="G2483" s="277" t="s">
        <v>2989</v>
      </c>
      <c r="H2483" s="277"/>
      <c r="I2483" s="278"/>
      <c r="J2483" s="127" t="s">
        <v>2989</v>
      </c>
    </row>
    <row r="2484" spans="1:10">
      <c r="A2484" s="221"/>
      <c r="B2484" s="222"/>
      <c r="C2484" s="222"/>
      <c r="D2484" s="222"/>
      <c r="E2484" s="222"/>
      <c r="F2484" s="222" t="s">
        <v>1938</v>
      </c>
      <c r="G2484" s="222"/>
      <c r="H2484" s="222"/>
      <c r="I2484" s="222"/>
      <c r="J2484" s="125">
        <v>123.22</v>
      </c>
    </row>
    <row r="2485" spans="1:10" ht="15">
      <c r="A2485" s="279" t="s">
        <v>1765</v>
      </c>
      <c r="B2485" s="280" t="s">
        <v>1</v>
      </c>
      <c r="C2485" s="281" t="s">
        <v>2</v>
      </c>
      <c r="D2485" s="281" t="s">
        <v>1727</v>
      </c>
      <c r="E2485" s="280" t="s">
        <v>1766</v>
      </c>
      <c r="F2485" s="83" t="s">
        <v>1767</v>
      </c>
      <c r="G2485" s="83" t="s">
        <v>1768</v>
      </c>
      <c r="H2485" s="83"/>
      <c r="I2485" s="83"/>
      <c r="J2485" s="122" t="s">
        <v>1769</v>
      </c>
    </row>
    <row r="2486" spans="1:10">
      <c r="A2486" s="123" t="s">
        <v>1723</v>
      </c>
      <c r="B2486" s="97" t="s">
        <v>1948</v>
      </c>
      <c r="C2486" s="96" t="s">
        <v>44</v>
      </c>
      <c r="D2486" s="96" t="s">
        <v>1949</v>
      </c>
      <c r="E2486" s="99">
        <v>0.5</v>
      </c>
      <c r="F2486" s="98" t="s">
        <v>1950</v>
      </c>
      <c r="G2486" s="282" t="s">
        <v>1951</v>
      </c>
      <c r="H2486" s="282"/>
      <c r="I2486" s="283"/>
      <c r="J2486" s="126" t="s">
        <v>2616</v>
      </c>
    </row>
    <row r="2487" spans="1:10">
      <c r="A2487" s="221"/>
      <c r="B2487" s="222"/>
      <c r="C2487" s="222"/>
      <c r="D2487" s="222"/>
      <c r="E2487" s="222"/>
      <c r="F2487" s="222" t="s">
        <v>1774</v>
      </c>
      <c r="G2487" s="222"/>
      <c r="H2487" s="222"/>
      <c r="I2487" s="222"/>
      <c r="J2487" s="125">
        <v>9.6050000000000004</v>
      </c>
    </row>
    <row r="2488" spans="1:10">
      <c r="A2488" s="115"/>
      <c r="B2488" s="116"/>
      <c r="C2488" s="116"/>
      <c r="D2488" s="116"/>
      <c r="E2488" s="116" t="s">
        <v>1728</v>
      </c>
      <c r="F2488" s="117">
        <v>0</v>
      </c>
      <c r="G2488" s="116" t="s">
        <v>1729</v>
      </c>
      <c r="H2488" s="117">
        <v>7.47</v>
      </c>
      <c r="I2488" s="116" t="s">
        <v>1730</v>
      </c>
      <c r="J2488" s="118">
        <v>7.4731500000000004</v>
      </c>
    </row>
    <row r="2489" spans="1:10" ht="15" thickBot="1">
      <c r="A2489" s="115"/>
      <c r="B2489" s="116"/>
      <c r="C2489" s="116"/>
      <c r="D2489" s="116"/>
      <c r="E2489" s="116" t="s">
        <v>1731</v>
      </c>
      <c r="F2489" s="117">
        <v>34.85</v>
      </c>
      <c r="G2489" s="116"/>
      <c r="H2489" s="276" t="s">
        <v>1732</v>
      </c>
      <c r="I2489" s="276"/>
      <c r="J2489" s="118">
        <v>167.68</v>
      </c>
    </row>
    <row r="2490" spans="1:10" ht="15" thickTop="1">
      <c r="A2490" s="119"/>
      <c r="B2490" s="95"/>
      <c r="C2490" s="95"/>
      <c r="D2490" s="95"/>
      <c r="E2490" s="95"/>
      <c r="F2490" s="95"/>
      <c r="G2490" s="95"/>
      <c r="H2490" s="95"/>
      <c r="I2490" s="95"/>
      <c r="J2490" s="120"/>
    </row>
    <row r="2491" spans="1:10" ht="15">
      <c r="A2491" s="121" t="s">
        <v>538</v>
      </c>
      <c r="B2491" s="83" t="s">
        <v>1</v>
      </c>
      <c r="C2491" s="82" t="s">
        <v>2</v>
      </c>
      <c r="D2491" s="82" t="s">
        <v>3</v>
      </c>
      <c r="E2491" s="281" t="s">
        <v>1722</v>
      </c>
      <c r="F2491" s="281"/>
      <c r="G2491" s="84" t="s">
        <v>4</v>
      </c>
      <c r="H2491" s="83" t="s">
        <v>5</v>
      </c>
      <c r="I2491" s="83" t="s">
        <v>6</v>
      </c>
      <c r="J2491" s="122" t="s">
        <v>8</v>
      </c>
    </row>
    <row r="2492" spans="1:10" ht="63.75">
      <c r="A2492" s="111" t="s">
        <v>1723</v>
      </c>
      <c r="B2492" s="86" t="s">
        <v>539</v>
      </c>
      <c r="C2492" s="85" t="s">
        <v>44</v>
      </c>
      <c r="D2492" s="85" t="s">
        <v>540</v>
      </c>
      <c r="E2492" s="284" t="s">
        <v>1761</v>
      </c>
      <c r="F2492" s="284"/>
      <c r="G2492" s="87" t="s">
        <v>46</v>
      </c>
      <c r="H2492" s="88">
        <v>1</v>
      </c>
      <c r="I2492" s="89">
        <v>538.91999999999996</v>
      </c>
      <c r="J2492" s="112">
        <v>538.91999999999996</v>
      </c>
    </row>
    <row r="2493" spans="1:10">
      <c r="A2493" s="221"/>
      <c r="B2493" s="222"/>
      <c r="C2493" s="222"/>
      <c r="D2493" s="222"/>
      <c r="E2493" s="222"/>
      <c r="F2493" s="222" t="s">
        <v>1762</v>
      </c>
      <c r="G2493" s="222"/>
      <c r="H2493" s="222"/>
      <c r="I2493" s="222"/>
      <c r="J2493" s="125">
        <v>0</v>
      </c>
    </row>
    <row r="2494" spans="1:10">
      <c r="A2494" s="221"/>
      <c r="B2494" s="222"/>
      <c r="C2494" s="222"/>
      <c r="D2494" s="222"/>
      <c r="E2494" s="222"/>
      <c r="F2494" s="222" t="s">
        <v>1763</v>
      </c>
      <c r="G2494" s="222"/>
      <c r="H2494" s="222"/>
      <c r="I2494" s="222"/>
      <c r="J2494" s="125">
        <v>1</v>
      </c>
    </row>
    <row r="2495" spans="1:10">
      <c r="A2495" s="221"/>
      <c r="B2495" s="222"/>
      <c r="C2495" s="222"/>
      <c r="D2495" s="222"/>
      <c r="E2495" s="222"/>
      <c r="F2495" s="222" t="s">
        <v>1764</v>
      </c>
      <c r="G2495" s="222"/>
      <c r="H2495" s="222"/>
      <c r="I2495" s="222"/>
      <c r="J2495" s="125">
        <v>0</v>
      </c>
    </row>
    <row r="2496" spans="1:10" ht="15">
      <c r="A2496" s="279" t="s">
        <v>1784</v>
      </c>
      <c r="B2496" s="280" t="s">
        <v>1</v>
      </c>
      <c r="C2496" s="281" t="s">
        <v>2</v>
      </c>
      <c r="D2496" s="281" t="s">
        <v>1785</v>
      </c>
      <c r="E2496" s="280" t="s">
        <v>1766</v>
      </c>
      <c r="F2496" s="83" t="s">
        <v>1767</v>
      </c>
      <c r="G2496" s="83" t="s">
        <v>1768</v>
      </c>
      <c r="H2496" s="83"/>
      <c r="I2496" s="83"/>
      <c r="J2496" s="122" t="s">
        <v>1769</v>
      </c>
    </row>
    <row r="2497" spans="1:10" ht="25.5">
      <c r="A2497" s="113" t="s">
        <v>1725</v>
      </c>
      <c r="B2497" s="91" t="s">
        <v>2969</v>
      </c>
      <c r="C2497" s="90" t="s">
        <v>44</v>
      </c>
      <c r="D2497" s="90" t="s">
        <v>2970</v>
      </c>
      <c r="E2497" s="93">
        <v>2</v>
      </c>
      <c r="F2497" s="92" t="s">
        <v>46</v>
      </c>
      <c r="G2497" s="277" t="s">
        <v>2914</v>
      </c>
      <c r="H2497" s="277"/>
      <c r="I2497" s="278"/>
      <c r="J2497" s="127" t="s">
        <v>2915</v>
      </c>
    </row>
    <row r="2498" spans="1:10" ht="25.5">
      <c r="A2498" s="113" t="s">
        <v>1725</v>
      </c>
      <c r="B2498" s="91" t="s">
        <v>1837</v>
      </c>
      <c r="C2498" s="90" t="s">
        <v>44</v>
      </c>
      <c r="D2498" s="90" t="s">
        <v>1838</v>
      </c>
      <c r="E2498" s="93">
        <v>1</v>
      </c>
      <c r="F2498" s="92" t="s">
        <v>46</v>
      </c>
      <c r="G2498" s="277" t="s">
        <v>1839</v>
      </c>
      <c r="H2498" s="277"/>
      <c r="I2498" s="278"/>
      <c r="J2498" s="127" t="s">
        <v>1839</v>
      </c>
    </row>
    <row r="2499" spans="1:10" ht="25.5">
      <c r="A2499" s="113" t="s">
        <v>1725</v>
      </c>
      <c r="B2499" s="91" t="s">
        <v>2971</v>
      </c>
      <c r="C2499" s="90" t="s">
        <v>44</v>
      </c>
      <c r="D2499" s="90" t="s">
        <v>2972</v>
      </c>
      <c r="E2499" s="93">
        <v>1</v>
      </c>
      <c r="F2499" s="92" t="s">
        <v>46</v>
      </c>
      <c r="G2499" s="277" t="s">
        <v>2973</v>
      </c>
      <c r="H2499" s="277"/>
      <c r="I2499" s="278"/>
      <c r="J2499" s="127" t="s">
        <v>2973</v>
      </c>
    </row>
    <row r="2500" spans="1:10" ht="25.5">
      <c r="A2500" s="113" t="s">
        <v>1725</v>
      </c>
      <c r="B2500" s="91" t="s">
        <v>2901</v>
      </c>
      <c r="C2500" s="90" t="s">
        <v>44</v>
      </c>
      <c r="D2500" s="90" t="s">
        <v>2902</v>
      </c>
      <c r="E2500" s="93">
        <v>0.12615199999999999</v>
      </c>
      <c r="F2500" s="92" t="s">
        <v>121</v>
      </c>
      <c r="G2500" s="277" t="s">
        <v>2903</v>
      </c>
      <c r="H2500" s="277"/>
      <c r="I2500" s="278"/>
      <c r="J2500" s="127" t="s">
        <v>2990</v>
      </c>
    </row>
    <row r="2501" spans="1:10">
      <c r="A2501" s="221"/>
      <c r="B2501" s="222"/>
      <c r="C2501" s="222"/>
      <c r="D2501" s="222"/>
      <c r="E2501" s="222"/>
      <c r="F2501" s="222" t="s">
        <v>1938</v>
      </c>
      <c r="G2501" s="222"/>
      <c r="H2501" s="222"/>
      <c r="I2501" s="222"/>
      <c r="J2501" s="125">
        <v>160.59780000000001</v>
      </c>
    </row>
    <row r="2502" spans="1:10" ht="15">
      <c r="A2502" s="279" t="s">
        <v>1765</v>
      </c>
      <c r="B2502" s="280" t="s">
        <v>1</v>
      </c>
      <c r="C2502" s="281" t="s">
        <v>2</v>
      </c>
      <c r="D2502" s="281" t="s">
        <v>1727</v>
      </c>
      <c r="E2502" s="280" t="s">
        <v>1766</v>
      </c>
      <c r="F2502" s="83" t="s">
        <v>1767</v>
      </c>
      <c r="G2502" s="83" t="s">
        <v>1768</v>
      </c>
      <c r="H2502" s="83"/>
      <c r="I2502" s="83"/>
      <c r="J2502" s="122" t="s">
        <v>1769</v>
      </c>
    </row>
    <row r="2503" spans="1:10" ht="25.5">
      <c r="A2503" s="123" t="s">
        <v>1723</v>
      </c>
      <c r="B2503" s="97" t="s">
        <v>2916</v>
      </c>
      <c r="C2503" s="96" t="s">
        <v>44</v>
      </c>
      <c r="D2503" s="96" t="s">
        <v>2917</v>
      </c>
      <c r="E2503" s="99">
        <v>1.2222222</v>
      </c>
      <c r="F2503" s="98" t="s">
        <v>1950</v>
      </c>
      <c r="G2503" s="282" t="s">
        <v>2918</v>
      </c>
      <c r="H2503" s="282"/>
      <c r="I2503" s="283"/>
      <c r="J2503" s="126" t="s">
        <v>2976</v>
      </c>
    </row>
    <row r="2504" spans="1:10" ht="38.25">
      <c r="A2504" s="123" t="s">
        <v>1723</v>
      </c>
      <c r="B2504" s="97" t="s">
        <v>2977</v>
      </c>
      <c r="C2504" s="96" t="s">
        <v>44</v>
      </c>
      <c r="D2504" s="96" t="s">
        <v>2978</v>
      </c>
      <c r="E2504" s="99">
        <v>1</v>
      </c>
      <c r="F2504" s="98" t="s">
        <v>519</v>
      </c>
      <c r="G2504" s="282" t="s">
        <v>2979</v>
      </c>
      <c r="H2504" s="282"/>
      <c r="I2504" s="283"/>
      <c r="J2504" s="126" t="s">
        <v>2979</v>
      </c>
    </row>
    <row r="2505" spans="1:10">
      <c r="A2505" s="123" t="s">
        <v>1723</v>
      </c>
      <c r="B2505" s="97" t="s">
        <v>2924</v>
      </c>
      <c r="C2505" s="96" t="s">
        <v>44</v>
      </c>
      <c r="D2505" s="96" t="s">
        <v>2925</v>
      </c>
      <c r="E2505" s="99">
        <v>0.48888890000000002</v>
      </c>
      <c r="F2505" s="98" t="s">
        <v>1950</v>
      </c>
      <c r="G2505" s="282" t="s">
        <v>1959</v>
      </c>
      <c r="H2505" s="282"/>
      <c r="I2505" s="283"/>
      <c r="J2505" s="126" t="s">
        <v>2518</v>
      </c>
    </row>
    <row r="2506" spans="1:10" ht="25.5">
      <c r="A2506" s="123" t="s">
        <v>1723</v>
      </c>
      <c r="B2506" s="97" t="s">
        <v>2980</v>
      </c>
      <c r="C2506" s="96" t="s">
        <v>44</v>
      </c>
      <c r="D2506" s="96" t="s">
        <v>2981</v>
      </c>
      <c r="E2506" s="99">
        <v>1</v>
      </c>
      <c r="F2506" s="98" t="s">
        <v>46</v>
      </c>
      <c r="G2506" s="282" t="s">
        <v>2982</v>
      </c>
      <c r="H2506" s="282"/>
      <c r="I2506" s="283"/>
      <c r="J2506" s="126" t="s">
        <v>2982</v>
      </c>
    </row>
    <row r="2507" spans="1:10">
      <c r="A2507" s="123" t="s">
        <v>1723</v>
      </c>
      <c r="B2507" s="97" t="s">
        <v>2920</v>
      </c>
      <c r="C2507" s="96" t="s">
        <v>44</v>
      </c>
      <c r="D2507" s="96" t="s">
        <v>2921</v>
      </c>
      <c r="E2507" s="99">
        <v>2.4444444000000001</v>
      </c>
      <c r="F2507" s="98" t="s">
        <v>1950</v>
      </c>
      <c r="G2507" s="282" t="s">
        <v>2922</v>
      </c>
      <c r="H2507" s="282"/>
      <c r="I2507" s="283"/>
      <c r="J2507" s="126" t="s">
        <v>2923</v>
      </c>
    </row>
    <row r="2508" spans="1:10">
      <c r="A2508" s="221"/>
      <c r="B2508" s="222"/>
      <c r="C2508" s="222"/>
      <c r="D2508" s="222"/>
      <c r="E2508" s="222"/>
      <c r="F2508" s="222" t="s">
        <v>1774</v>
      </c>
      <c r="G2508" s="222"/>
      <c r="H2508" s="222"/>
      <c r="I2508" s="222"/>
      <c r="J2508" s="125">
        <v>378.31909999999999</v>
      </c>
    </row>
    <row r="2509" spans="1:10">
      <c r="A2509" s="115"/>
      <c r="B2509" s="116"/>
      <c r="C2509" s="116"/>
      <c r="D2509" s="116"/>
      <c r="E2509" s="116" t="s">
        <v>1728</v>
      </c>
      <c r="F2509" s="117">
        <v>0</v>
      </c>
      <c r="G2509" s="116" t="s">
        <v>1729</v>
      </c>
      <c r="H2509" s="117">
        <v>94.87</v>
      </c>
      <c r="I2509" s="116" t="s">
        <v>1730</v>
      </c>
      <c r="J2509" s="118">
        <v>94.87115465894</v>
      </c>
    </row>
    <row r="2510" spans="1:10" ht="15" thickBot="1">
      <c r="A2510" s="115"/>
      <c r="B2510" s="116"/>
      <c r="C2510" s="116"/>
      <c r="D2510" s="116"/>
      <c r="E2510" s="116" t="s">
        <v>1731</v>
      </c>
      <c r="F2510" s="117">
        <v>141.41</v>
      </c>
      <c r="G2510" s="116"/>
      <c r="H2510" s="276" t="s">
        <v>1732</v>
      </c>
      <c r="I2510" s="276"/>
      <c r="J2510" s="118">
        <v>680.33</v>
      </c>
    </row>
    <row r="2511" spans="1:10" ht="15" thickTop="1">
      <c r="A2511" s="119"/>
      <c r="B2511" s="95"/>
      <c r="C2511" s="95"/>
      <c r="D2511" s="95"/>
      <c r="E2511" s="95"/>
      <c r="F2511" s="95"/>
      <c r="G2511" s="95"/>
      <c r="H2511" s="95"/>
      <c r="I2511" s="95"/>
      <c r="J2511" s="120"/>
    </row>
    <row r="2512" spans="1:10" ht="15">
      <c r="A2512" s="121" t="s">
        <v>541</v>
      </c>
      <c r="B2512" s="83" t="s">
        <v>1</v>
      </c>
      <c r="C2512" s="82" t="s">
        <v>2</v>
      </c>
      <c r="D2512" s="82" t="s">
        <v>3</v>
      </c>
      <c r="E2512" s="281" t="s">
        <v>1722</v>
      </c>
      <c r="F2512" s="281"/>
      <c r="G2512" s="84" t="s">
        <v>4</v>
      </c>
      <c r="H2512" s="83" t="s">
        <v>5</v>
      </c>
      <c r="I2512" s="83" t="s">
        <v>6</v>
      </c>
      <c r="J2512" s="122" t="s">
        <v>8</v>
      </c>
    </row>
    <row r="2513" spans="1:10">
      <c r="A2513" s="111" t="s">
        <v>1723</v>
      </c>
      <c r="B2513" s="86" t="s">
        <v>542</v>
      </c>
      <c r="C2513" s="85" t="s">
        <v>44</v>
      </c>
      <c r="D2513" s="85" t="s">
        <v>543</v>
      </c>
      <c r="E2513" s="284" t="s">
        <v>1761</v>
      </c>
      <c r="F2513" s="284"/>
      <c r="G2513" s="87" t="s">
        <v>519</v>
      </c>
      <c r="H2513" s="88">
        <v>1</v>
      </c>
      <c r="I2513" s="89">
        <v>38.36</v>
      </c>
      <c r="J2513" s="112">
        <v>38.36</v>
      </c>
    </row>
    <row r="2514" spans="1:10">
      <c r="A2514" s="221"/>
      <c r="B2514" s="222"/>
      <c r="C2514" s="222"/>
      <c r="D2514" s="222"/>
      <c r="E2514" s="222"/>
      <c r="F2514" s="222" t="s">
        <v>1762</v>
      </c>
      <c r="G2514" s="222"/>
      <c r="H2514" s="222"/>
      <c r="I2514" s="222"/>
      <c r="J2514" s="125">
        <v>0</v>
      </c>
    </row>
    <row r="2515" spans="1:10">
      <c r="A2515" s="221"/>
      <c r="B2515" s="222"/>
      <c r="C2515" s="222"/>
      <c r="D2515" s="222"/>
      <c r="E2515" s="222"/>
      <c r="F2515" s="222" t="s">
        <v>1763</v>
      </c>
      <c r="G2515" s="222"/>
      <c r="H2515" s="222"/>
      <c r="I2515" s="222"/>
      <c r="J2515" s="125">
        <v>1</v>
      </c>
    </row>
    <row r="2516" spans="1:10">
      <c r="A2516" s="221"/>
      <c r="B2516" s="222"/>
      <c r="C2516" s="222"/>
      <c r="D2516" s="222"/>
      <c r="E2516" s="222"/>
      <c r="F2516" s="222" t="s">
        <v>1764</v>
      </c>
      <c r="G2516" s="222"/>
      <c r="H2516" s="222"/>
      <c r="I2516" s="222"/>
      <c r="J2516" s="125">
        <v>0</v>
      </c>
    </row>
    <row r="2517" spans="1:10" ht="15">
      <c r="A2517" s="279" t="s">
        <v>1784</v>
      </c>
      <c r="B2517" s="280" t="s">
        <v>1</v>
      </c>
      <c r="C2517" s="281" t="s">
        <v>2</v>
      </c>
      <c r="D2517" s="281" t="s">
        <v>1785</v>
      </c>
      <c r="E2517" s="280" t="s">
        <v>1766</v>
      </c>
      <c r="F2517" s="83" t="s">
        <v>1767</v>
      </c>
      <c r="G2517" s="83" t="s">
        <v>1768</v>
      </c>
      <c r="H2517" s="83"/>
      <c r="I2517" s="83"/>
      <c r="J2517" s="122" t="s">
        <v>1769</v>
      </c>
    </row>
    <row r="2518" spans="1:10" ht="25.5">
      <c r="A2518" s="113" t="s">
        <v>1725</v>
      </c>
      <c r="B2518" s="91" t="s">
        <v>2991</v>
      </c>
      <c r="C2518" s="90" t="s">
        <v>44</v>
      </c>
      <c r="D2518" s="90" t="s">
        <v>2992</v>
      </c>
      <c r="E2518" s="93">
        <v>1</v>
      </c>
      <c r="F2518" s="92" t="s">
        <v>46</v>
      </c>
      <c r="G2518" s="277" t="s">
        <v>2993</v>
      </c>
      <c r="H2518" s="277"/>
      <c r="I2518" s="278"/>
      <c r="J2518" s="127" t="s">
        <v>2993</v>
      </c>
    </row>
    <row r="2519" spans="1:10">
      <c r="A2519" s="221"/>
      <c r="B2519" s="222"/>
      <c r="C2519" s="222"/>
      <c r="D2519" s="222"/>
      <c r="E2519" s="222"/>
      <c r="F2519" s="222" t="s">
        <v>1938</v>
      </c>
      <c r="G2519" s="222"/>
      <c r="H2519" s="222"/>
      <c r="I2519" s="222"/>
      <c r="J2519" s="125">
        <v>34.520000000000003</v>
      </c>
    </row>
    <row r="2520" spans="1:10" ht="15">
      <c r="A2520" s="279" t="s">
        <v>1765</v>
      </c>
      <c r="B2520" s="280" t="s">
        <v>1</v>
      </c>
      <c r="C2520" s="281" t="s">
        <v>2</v>
      </c>
      <c r="D2520" s="281" t="s">
        <v>1727</v>
      </c>
      <c r="E2520" s="280" t="s">
        <v>1766</v>
      </c>
      <c r="F2520" s="83" t="s">
        <v>1767</v>
      </c>
      <c r="G2520" s="83" t="s">
        <v>1768</v>
      </c>
      <c r="H2520" s="83"/>
      <c r="I2520" s="83"/>
      <c r="J2520" s="122" t="s">
        <v>1769</v>
      </c>
    </row>
    <row r="2521" spans="1:10">
      <c r="A2521" s="123" t="s">
        <v>1723</v>
      </c>
      <c r="B2521" s="97" t="s">
        <v>1948</v>
      </c>
      <c r="C2521" s="96" t="s">
        <v>44</v>
      </c>
      <c r="D2521" s="96" t="s">
        <v>1949</v>
      </c>
      <c r="E2521" s="99">
        <v>0.2</v>
      </c>
      <c r="F2521" s="98" t="s">
        <v>1950</v>
      </c>
      <c r="G2521" s="282" t="s">
        <v>1951</v>
      </c>
      <c r="H2521" s="282"/>
      <c r="I2521" s="283"/>
      <c r="J2521" s="126" t="s">
        <v>2994</v>
      </c>
    </row>
    <row r="2522" spans="1:10">
      <c r="A2522" s="221"/>
      <c r="B2522" s="222"/>
      <c r="C2522" s="222"/>
      <c r="D2522" s="222"/>
      <c r="E2522" s="222"/>
      <c r="F2522" s="222" t="s">
        <v>1774</v>
      </c>
      <c r="G2522" s="222"/>
      <c r="H2522" s="222"/>
      <c r="I2522" s="222"/>
      <c r="J2522" s="125">
        <v>3.8420000000000001</v>
      </c>
    </row>
    <row r="2523" spans="1:10">
      <c r="A2523" s="115"/>
      <c r="B2523" s="116"/>
      <c r="C2523" s="116"/>
      <c r="D2523" s="116"/>
      <c r="E2523" s="116" t="s">
        <v>1728</v>
      </c>
      <c r="F2523" s="117">
        <v>0</v>
      </c>
      <c r="G2523" s="116" t="s">
        <v>1729</v>
      </c>
      <c r="H2523" s="117">
        <v>2.99</v>
      </c>
      <c r="I2523" s="116" t="s">
        <v>1730</v>
      </c>
      <c r="J2523" s="118">
        <v>2.9892599999999998</v>
      </c>
    </row>
    <row r="2524" spans="1:10" ht="15" thickBot="1">
      <c r="A2524" s="115"/>
      <c r="B2524" s="116"/>
      <c r="C2524" s="116"/>
      <c r="D2524" s="116"/>
      <c r="E2524" s="116" t="s">
        <v>1731</v>
      </c>
      <c r="F2524" s="117">
        <v>10.06</v>
      </c>
      <c r="G2524" s="116"/>
      <c r="H2524" s="276" t="s">
        <v>1732</v>
      </c>
      <c r="I2524" s="276"/>
      <c r="J2524" s="118">
        <v>48.42</v>
      </c>
    </row>
    <row r="2525" spans="1:10" ht="15" thickTop="1">
      <c r="A2525" s="119"/>
      <c r="B2525" s="95"/>
      <c r="C2525" s="95"/>
      <c r="D2525" s="95"/>
      <c r="E2525" s="95"/>
      <c r="F2525" s="95"/>
      <c r="G2525" s="95"/>
      <c r="H2525" s="95"/>
      <c r="I2525" s="95"/>
      <c r="J2525" s="120"/>
    </row>
    <row r="2526" spans="1:10" ht="15">
      <c r="A2526" s="121" t="s">
        <v>546</v>
      </c>
      <c r="B2526" s="83" t="s">
        <v>1</v>
      </c>
      <c r="C2526" s="82" t="s">
        <v>2</v>
      </c>
      <c r="D2526" s="82" t="s">
        <v>3</v>
      </c>
      <c r="E2526" s="281" t="s">
        <v>1722</v>
      </c>
      <c r="F2526" s="281"/>
      <c r="G2526" s="84" t="s">
        <v>4</v>
      </c>
      <c r="H2526" s="83" t="s">
        <v>5</v>
      </c>
      <c r="I2526" s="83" t="s">
        <v>6</v>
      </c>
      <c r="J2526" s="122" t="s">
        <v>8</v>
      </c>
    </row>
    <row r="2527" spans="1:10" ht="38.25">
      <c r="A2527" s="111" t="s">
        <v>1723</v>
      </c>
      <c r="B2527" s="86" t="s">
        <v>547</v>
      </c>
      <c r="C2527" s="85" t="s">
        <v>44</v>
      </c>
      <c r="D2527" s="85" t="s">
        <v>548</v>
      </c>
      <c r="E2527" s="284" t="s">
        <v>1761</v>
      </c>
      <c r="F2527" s="284"/>
      <c r="G2527" s="87" t="s">
        <v>46</v>
      </c>
      <c r="H2527" s="88">
        <v>1</v>
      </c>
      <c r="I2527" s="89">
        <v>112.46</v>
      </c>
      <c r="J2527" s="112">
        <v>112.46</v>
      </c>
    </row>
    <row r="2528" spans="1:10">
      <c r="A2528" s="221"/>
      <c r="B2528" s="222"/>
      <c r="C2528" s="222"/>
      <c r="D2528" s="222"/>
      <c r="E2528" s="222"/>
      <c r="F2528" s="222" t="s">
        <v>1762</v>
      </c>
      <c r="G2528" s="222"/>
      <c r="H2528" s="222"/>
      <c r="I2528" s="222"/>
      <c r="J2528" s="125">
        <v>0</v>
      </c>
    </row>
    <row r="2529" spans="1:10">
      <c r="A2529" s="221"/>
      <c r="B2529" s="222"/>
      <c r="C2529" s="222"/>
      <c r="D2529" s="222"/>
      <c r="E2529" s="222"/>
      <c r="F2529" s="222" t="s">
        <v>1763</v>
      </c>
      <c r="G2529" s="222"/>
      <c r="H2529" s="222"/>
      <c r="I2529" s="222"/>
      <c r="J2529" s="125">
        <v>1</v>
      </c>
    </row>
    <row r="2530" spans="1:10">
      <c r="A2530" s="221"/>
      <c r="B2530" s="222"/>
      <c r="C2530" s="222"/>
      <c r="D2530" s="222"/>
      <c r="E2530" s="222"/>
      <c r="F2530" s="222" t="s">
        <v>1764</v>
      </c>
      <c r="G2530" s="222"/>
      <c r="H2530" s="222"/>
      <c r="I2530" s="222"/>
      <c r="J2530" s="125">
        <v>0</v>
      </c>
    </row>
    <row r="2531" spans="1:10" ht="15">
      <c r="A2531" s="279" t="s">
        <v>1784</v>
      </c>
      <c r="B2531" s="280" t="s">
        <v>1</v>
      </c>
      <c r="C2531" s="281" t="s">
        <v>2</v>
      </c>
      <c r="D2531" s="281" t="s">
        <v>1785</v>
      </c>
      <c r="E2531" s="280" t="s">
        <v>1766</v>
      </c>
      <c r="F2531" s="83" t="s">
        <v>1767</v>
      </c>
      <c r="G2531" s="83" t="s">
        <v>1768</v>
      </c>
      <c r="H2531" s="83"/>
      <c r="I2531" s="83"/>
      <c r="J2531" s="122" t="s">
        <v>1769</v>
      </c>
    </row>
    <row r="2532" spans="1:10" ht="25.5">
      <c r="A2532" s="113" t="s">
        <v>1725</v>
      </c>
      <c r="B2532" s="91" t="s">
        <v>2891</v>
      </c>
      <c r="C2532" s="90" t="s">
        <v>44</v>
      </c>
      <c r="D2532" s="90" t="s">
        <v>2892</v>
      </c>
      <c r="E2532" s="93">
        <v>0.6283185</v>
      </c>
      <c r="F2532" s="92" t="s">
        <v>78</v>
      </c>
      <c r="G2532" s="277" t="s">
        <v>2893</v>
      </c>
      <c r="H2532" s="277"/>
      <c r="I2532" s="278"/>
      <c r="J2532" s="127" t="s">
        <v>2995</v>
      </c>
    </row>
    <row r="2533" spans="1:10" ht="51">
      <c r="A2533" s="113" t="s">
        <v>1725</v>
      </c>
      <c r="B2533" s="91" t="s">
        <v>2996</v>
      </c>
      <c r="C2533" s="90" t="s">
        <v>44</v>
      </c>
      <c r="D2533" s="90" t="s">
        <v>2997</v>
      </c>
      <c r="E2533" s="93">
        <v>1</v>
      </c>
      <c r="F2533" s="92" t="s">
        <v>46</v>
      </c>
      <c r="G2533" s="277" t="s">
        <v>2998</v>
      </c>
      <c r="H2533" s="277"/>
      <c r="I2533" s="278"/>
      <c r="J2533" s="127" t="s">
        <v>2998</v>
      </c>
    </row>
    <row r="2534" spans="1:10">
      <c r="A2534" s="221"/>
      <c r="B2534" s="222"/>
      <c r="C2534" s="222"/>
      <c r="D2534" s="222"/>
      <c r="E2534" s="222"/>
      <c r="F2534" s="222" t="s">
        <v>1938</v>
      </c>
      <c r="G2534" s="222"/>
      <c r="H2534" s="222"/>
      <c r="I2534" s="222"/>
      <c r="J2534" s="125">
        <v>103.9105</v>
      </c>
    </row>
    <row r="2535" spans="1:10" ht="15">
      <c r="A2535" s="279" t="s">
        <v>1765</v>
      </c>
      <c r="B2535" s="280" t="s">
        <v>1</v>
      </c>
      <c r="C2535" s="281" t="s">
        <v>2</v>
      </c>
      <c r="D2535" s="281" t="s">
        <v>1727</v>
      </c>
      <c r="E2535" s="280" t="s">
        <v>1766</v>
      </c>
      <c r="F2535" s="83" t="s">
        <v>1767</v>
      </c>
      <c r="G2535" s="83" t="s">
        <v>1768</v>
      </c>
      <c r="H2535" s="83"/>
      <c r="I2535" s="83"/>
      <c r="J2535" s="122" t="s">
        <v>1769</v>
      </c>
    </row>
    <row r="2536" spans="1:10">
      <c r="A2536" s="123" t="s">
        <v>1723</v>
      </c>
      <c r="B2536" s="97" t="s">
        <v>2920</v>
      </c>
      <c r="C2536" s="96" t="s">
        <v>44</v>
      </c>
      <c r="D2536" s="96" t="s">
        <v>2921</v>
      </c>
      <c r="E2536" s="99">
        <v>0.4583333</v>
      </c>
      <c r="F2536" s="98" t="s">
        <v>1950</v>
      </c>
      <c r="G2536" s="282" t="s">
        <v>2922</v>
      </c>
      <c r="H2536" s="282"/>
      <c r="I2536" s="283"/>
      <c r="J2536" s="126" t="s">
        <v>2999</v>
      </c>
    </row>
    <row r="2537" spans="1:10">
      <c r="A2537" s="221"/>
      <c r="B2537" s="222"/>
      <c r="C2537" s="222"/>
      <c r="D2537" s="222"/>
      <c r="E2537" s="222"/>
      <c r="F2537" s="222" t="s">
        <v>1774</v>
      </c>
      <c r="G2537" s="222"/>
      <c r="H2537" s="222"/>
      <c r="I2537" s="222"/>
      <c r="J2537" s="125">
        <v>8.5525000000000002</v>
      </c>
    </row>
    <row r="2538" spans="1:10">
      <c r="A2538" s="115"/>
      <c r="B2538" s="116"/>
      <c r="C2538" s="116"/>
      <c r="D2538" s="116"/>
      <c r="E2538" s="116" t="s">
        <v>1728</v>
      </c>
      <c r="F2538" s="117">
        <v>0</v>
      </c>
      <c r="G2538" s="116" t="s">
        <v>1729</v>
      </c>
      <c r="H2538" s="117">
        <v>6.83</v>
      </c>
      <c r="I2538" s="116" t="s">
        <v>1730</v>
      </c>
      <c r="J2538" s="118">
        <v>6.8254995035999997</v>
      </c>
    </row>
    <row r="2539" spans="1:10" ht="15" thickBot="1">
      <c r="A2539" s="115"/>
      <c r="B2539" s="116"/>
      <c r="C2539" s="116"/>
      <c r="D2539" s="116"/>
      <c r="E2539" s="116" t="s">
        <v>1731</v>
      </c>
      <c r="F2539" s="117">
        <v>29.5</v>
      </c>
      <c r="G2539" s="116"/>
      <c r="H2539" s="276" t="s">
        <v>1732</v>
      </c>
      <c r="I2539" s="276"/>
      <c r="J2539" s="118">
        <v>141.96</v>
      </c>
    </row>
    <row r="2540" spans="1:10" ht="15" thickTop="1">
      <c r="A2540" s="119"/>
      <c r="B2540" s="95"/>
      <c r="C2540" s="95"/>
      <c r="D2540" s="95"/>
      <c r="E2540" s="95"/>
      <c r="F2540" s="95"/>
      <c r="G2540" s="95"/>
      <c r="H2540" s="95"/>
      <c r="I2540" s="95"/>
      <c r="J2540" s="120"/>
    </row>
    <row r="2541" spans="1:10" ht="15">
      <c r="A2541" s="121" t="s">
        <v>549</v>
      </c>
      <c r="B2541" s="83" t="s">
        <v>1</v>
      </c>
      <c r="C2541" s="82" t="s">
        <v>2</v>
      </c>
      <c r="D2541" s="82" t="s">
        <v>3</v>
      </c>
      <c r="E2541" s="281" t="s">
        <v>1722</v>
      </c>
      <c r="F2541" s="281"/>
      <c r="G2541" s="84" t="s">
        <v>4</v>
      </c>
      <c r="H2541" s="83" t="s">
        <v>5</v>
      </c>
      <c r="I2541" s="83" t="s">
        <v>6</v>
      </c>
      <c r="J2541" s="122" t="s">
        <v>8</v>
      </c>
    </row>
    <row r="2542" spans="1:10" ht="38.25">
      <c r="A2542" s="111" t="s">
        <v>1723</v>
      </c>
      <c r="B2542" s="86" t="s">
        <v>550</v>
      </c>
      <c r="C2542" s="85" t="s">
        <v>44</v>
      </c>
      <c r="D2542" s="85" t="s">
        <v>551</v>
      </c>
      <c r="E2542" s="284" t="s">
        <v>1761</v>
      </c>
      <c r="F2542" s="284"/>
      <c r="G2542" s="87" t="s">
        <v>46</v>
      </c>
      <c r="H2542" s="88">
        <v>1</v>
      </c>
      <c r="I2542" s="89">
        <v>356.76</v>
      </c>
      <c r="J2542" s="112">
        <v>356.76</v>
      </c>
    </row>
    <row r="2543" spans="1:10">
      <c r="A2543" s="221"/>
      <c r="B2543" s="222"/>
      <c r="C2543" s="222"/>
      <c r="D2543" s="222"/>
      <c r="E2543" s="222"/>
      <c r="F2543" s="222" t="s">
        <v>1762</v>
      </c>
      <c r="G2543" s="222"/>
      <c r="H2543" s="222"/>
      <c r="I2543" s="222"/>
      <c r="J2543" s="125">
        <v>0</v>
      </c>
    </row>
    <row r="2544" spans="1:10">
      <c r="A2544" s="221"/>
      <c r="B2544" s="222"/>
      <c r="C2544" s="222"/>
      <c r="D2544" s="222"/>
      <c r="E2544" s="222"/>
      <c r="F2544" s="222" t="s">
        <v>1763</v>
      </c>
      <c r="G2544" s="222"/>
      <c r="H2544" s="222"/>
      <c r="I2544" s="222"/>
      <c r="J2544" s="125">
        <v>1</v>
      </c>
    </row>
    <row r="2545" spans="1:10">
      <c r="A2545" s="221"/>
      <c r="B2545" s="222"/>
      <c r="C2545" s="222"/>
      <c r="D2545" s="222"/>
      <c r="E2545" s="222"/>
      <c r="F2545" s="222" t="s">
        <v>1764</v>
      </c>
      <c r="G2545" s="222"/>
      <c r="H2545" s="222"/>
      <c r="I2545" s="222"/>
      <c r="J2545" s="125">
        <v>0</v>
      </c>
    </row>
    <row r="2546" spans="1:10" ht="15">
      <c r="A2546" s="279" t="s">
        <v>1765</v>
      </c>
      <c r="B2546" s="280" t="s">
        <v>1</v>
      </c>
      <c r="C2546" s="281" t="s">
        <v>2</v>
      </c>
      <c r="D2546" s="281" t="s">
        <v>1727</v>
      </c>
      <c r="E2546" s="280" t="s">
        <v>1766</v>
      </c>
      <c r="F2546" s="83" t="s">
        <v>1767</v>
      </c>
      <c r="G2546" s="83" t="s">
        <v>1768</v>
      </c>
      <c r="H2546" s="83"/>
      <c r="I2546" s="83"/>
      <c r="J2546" s="122" t="s">
        <v>1769</v>
      </c>
    </row>
    <row r="2547" spans="1:10" ht="25.5">
      <c r="A2547" s="123" t="s">
        <v>1723</v>
      </c>
      <c r="B2547" s="97" t="s">
        <v>3000</v>
      </c>
      <c r="C2547" s="96" t="s">
        <v>44</v>
      </c>
      <c r="D2547" s="96" t="s">
        <v>3001</v>
      </c>
      <c r="E2547" s="99">
        <v>1</v>
      </c>
      <c r="F2547" s="98" t="s">
        <v>46</v>
      </c>
      <c r="G2547" s="282" t="s">
        <v>3002</v>
      </c>
      <c r="H2547" s="282"/>
      <c r="I2547" s="283"/>
      <c r="J2547" s="126" t="s">
        <v>3002</v>
      </c>
    </row>
    <row r="2548" spans="1:10">
      <c r="A2548" s="123" t="s">
        <v>1723</v>
      </c>
      <c r="B2548" s="97" t="s">
        <v>2920</v>
      </c>
      <c r="C2548" s="96" t="s">
        <v>44</v>
      </c>
      <c r="D2548" s="96" t="s">
        <v>2921</v>
      </c>
      <c r="E2548" s="99">
        <v>0.91666669999999995</v>
      </c>
      <c r="F2548" s="98" t="s">
        <v>1950</v>
      </c>
      <c r="G2548" s="282" t="s">
        <v>2922</v>
      </c>
      <c r="H2548" s="282"/>
      <c r="I2548" s="283"/>
      <c r="J2548" s="126" t="s">
        <v>3003</v>
      </c>
    </row>
    <row r="2549" spans="1:10" ht="25.5">
      <c r="A2549" s="123" t="s">
        <v>1723</v>
      </c>
      <c r="B2549" s="97" t="s">
        <v>2916</v>
      </c>
      <c r="C2549" s="96" t="s">
        <v>44</v>
      </c>
      <c r="D2549" s="96" t="s">
        <v>2917</v>
      </c>
      <c r="E2549" s="99">
        <v>0.91666669999999995</v>
      </c>
      <c r="F2549" s="98" t="s">
        <v>1950</v>
      </c>
      <c r="G2549" s="282" t="s">
        <v>2918</v>
      </c>
      <c r="H2549" s="282"/>
      <c r="I2549" s="283"/>
      <c r="J2549" s="126" t="s">
        <v>2968</v>
      </c>
    </row>
    <row r="2550" spans="1:10">
      <c r="A2550" s="221"/>
      <c r="B2550" s="222"/>
      <c r="C2550" s="222"/>
      <c r="D2550" s="222"/>
      <c r="E2550" s="222"/>
      <c r="F2550" s="222" t="s">
        <v>1774</v>
      </c>
      <c r="G2550" s="222"/>
      <c r="H2550" s="222"/>
      <c r="I2550" s="222"/>
      <c r="J2550" s="125">
        <v>356.75830000000002</v>
      </c>
    </row>
    <row r="2551" spans="1:10">
      <c r="A2551" s="115"/>
      <c r="B2551" s="116"/>
      <c r="C2551" s="116"/>
      <c r="D2551" s="116"/>
      <c r="E2551" s="116" t="s">
        <v>1728</v>
      </c>
      <c r="F2551" s="117">
        <v>0</v>
      </c>
      <c r="G2551" s="116" t="s">
        <v>1729</v>
      </c>
      <c r="H2551" s="117">
        <v>128.28</v>
      </c>
      <c r="I2551" s="116" t="s">
        <v>1730</v>
      </c>
      <c r="J2551" s="118">
        <v>128.28425054383015</v>
      </c>
    </row>
    <row r="2552" spans="1:10" ht="15" thickBot="1">
      <c r="A2552" s="115"/>
      <c r="B2552" s="116"/>
      <c r="C2552" s="116"/>
      <c r="D2552" s="116"/>
      <c r="E2552" s="116" t="s">
        <v>1731</v>
      </c>
      <c r="F2552" s="117">
        <v>93.61</v>
      </c>
      <c r="G2552" s="116"/>
      <c r="H2552" s="276" t="s">
        <v>1732</v>
      </c>
      <c r="I2552" s="276"/>
      <c r="J2552" s="118">
        <v>450.37</v>
      </c>
    </row>
    <row r="2553" spans="1:10" ht="15" thickTop="1">
      <c r="A2553" s="119"/>
      <c r="B2553" s="95"/>
      <c r="C2553" s="95"/>
      <c r="D2553" s="95"/>
      <c r="E2553" s="95"/>
      <c r="F2553" s="95"/>
      <c r="G2553" s="95"/>
      <c r="H2553" s="95"/>
      <c r="I2553" s="95"/>
      <c r="J2553" s="120"/>
    </row>
    <row r="2554" spans="1:10" ht="15">
      <c r="A2554" s="121" t="s">
        <v>552</v>
      </c>
      <c r="B2554" s="83" t="s">
        <v>1</v>
      </c>
      <c r="C2554" s="82" t="s">
        <v>2</v>
      </c>
      <c r="D2554" s="82" t="s">
        <v>3</v>
      </c>
      <c r="E2554" s="281" t="s">
        <v>1722</v>
      </c>
      <c r="F2554" s="281"/>
      <c r="G2554" s="84" t="s">
        <v>4</v>
      </c>
      <c r="H2554" s="83" t="s">
        <v>5</v>
      </c>
      <c r="I2554" s="83" t="s">
        <v>6</v>
      </c>
      <c r="J2554" s="122" t="s">
        <v>8</v>
      </c>
    </row>
    <row r="2555" spans="1:10" ht="38.25">
      <c r="A2555" s="111" t="s">
        <v>1723</v>
      </c>
      <c r="B2555" s="86" t="s">
        <v>553</v>
      </c>
      <c r="C2555" s="85" t="s">
        <v>44</v>
      </c>
      <c r="D2555" s="85" t="s">
        <v>554</v>
      </c>
      <c r="E2555" s="284" t="s">
        <v>1761</v>
      </c>
      <c r="F2555" s="284"/>
      <c r="G2555" s="87" t="s">
        <v>519</v>
      </c>
      <c r="H2555" s="88">
        <v>1</v>
      </c>
      <c r="I2555" s="89">
        <v>122.09</v>
      </c>
      <c r="J2555" s="112">
        <v>122.09</v>
      </c>
    </row>
    <row r="2556" spans="1:10">
      <c r="A2556" s="221"/>
      <c r="B2556" s="222"/>
      <c r="C2556" s="222"/>
      <c r="D2556" s="222"/>
      <c r="E2556" s="222"/>
      <c r="F2556" s="222" t="s">
        <v>1762</v>
      </c>
      <c r="G2556" s="222"/>
      <c r="H2556" s="222"/>
      <c r="I2556" s="222"/>
      <c r="J2556" s="125">
        <v>0</v>
      </c>
    </row>
    <row r="2557" spans="1:10">
      <c r="A2557" s="221"/>
      <c r="B2557" s="222"/>
      <c r="C2557" s="222"/>
      <c r="D2557" s="222"/>
      <c r="E2557" s="222"/>
      <c r="F2557" s="222" t="s">
        <v>1763</v>
      </c>
      <c r="G2557" s="222"/>
      <c r="H2557" s="222"/>
      <c r="I2557" s="222"/>
      <c r="J2557" s="125">
        <v>1</v>
      </c>
    </row>
    <row r="2558" spans="1:10">
      <c r="A2558" s="221"/>
      <c r="B2558" s="222"/>
      <c r="C2558" s="222"/>
      <c r="D2558" s="222"/>
      <c r="E2558" s="222"/>
      <c r="F2558" s="222" t="s">
        <v>1764</v>
      </c>
      <c r="G2558" s="222"/>
      <c r="H2558" s="222"/>
      <c r="I2558" s="222"/>
      <c r="J2558" s="125">
        <v>0</v>
      </c>
    </row>
    <row r="2559" spans="1:10" ht="15">
      <c r="A2559" s="279" t="s">
        <v>1784</v>
      </c>
      <c r="B2559" s="280" t="s">
        <v>1</v>
      </c>
      <c r="C2559" s="281" t="s">
        <v>2</v>
      </c>
      <c r="D2559" s="281" t="s">
        <v>1785</v>
      </c>
      <c r="E2559" s="280" t="s">
        <v>1766</v>
      </c>
      <c r="F2559" s="83" t="s">
        <v>1767</v>
      </c>
      <c r="G2559" s="83" t="s">
        <v>1768</v>
      </c>
      <c r="H2559" s="83"/>
      <c r="I2559" s="83"/>
      <c r="J2559" s="122" t="s">
        <v>1769</v>
      </c>
    </row>
    <row r="2560" spans="1:10" ht="38.25">
      <c r="A2560" s="113" t="s">
        <v>1725</v>
      </c>
      <c r="B2560" s="91" t="s">
        <v>2909</v>
      </c>
      <c r="C2560" s="90" t="s">
        <v>44</v>
      </c>
      <c r="D2560" s="90" t="s">
        <v>2910</v>
      </c>
      <c r="E2560" s="93">
        <v>1</v>
      </c>
      <c r="F2560" s="92" t="s">
        <v>46</v>
      </c>
      <c r="G2560" s="277" t="s">
        <v>2911</v>
      </c>
      <c r="H2560" s="277"/>
      <c r="I2560" s="278"/>
      <c r="J2560" s="127" t="s">
        <v>2911</v>
      </c>
    </row>
    <row r="2561" spans="1:10">
      <c r="A2561" s="221"/>
      <c r="B2561" s="222"/>
      <c r="C2561" s="222"/>
      <c r="D2561" s="222"/>
      <c r="E2561" s="222"/>
      <c r="F2561" s="222" t="s">
        <v>1938</v>
      </c>
      <c r="G2561" s="222"/>
      <c r="H2561" s="222"/>
      <c r="I2561" s="222"/>
      <c r="J2561" s="125">
        <v>114.39</v>
      </c>
    </row>
    <row r="2562" spans="1:10" ht="15">
      <c r="A2562" s="279" t="s">
        <v>1765</v>
      </c>
      <c r="B2562" s="280" t="s">
        <v>1</v>
      </c>
      <c r="C2562" s="281" t="s">
        <v>2</v>
      </c>
      <c r="D2562" s="281" t="s">
        <v>1727</v>
      </c>
      <c r="E2562" s="280" t="s">
        <v>1766</v>
      </c>
      <c r="F2562" s="83" t="s">
        <v>1767</v>
      </c>
      <c r="G2562" s="83" t="s">
        <v>1768</v>
      </c>
      <c r="H2562" s="83"/>
      <c r="I2562" s="83"/>
      <c r="J2562" s="122" t="s">
        <v>1769</v>
      </c>
    </row>
    <row r="2563" spans="1:10">
      <c r="A2563" s="123" t="s">
        <v>1723</v>
      </c>
      <c r="B2563" s="97" t="s">
        <v>2920</v>
      </c>
      <c r="C2563" s="96" t="s">
        <v>44</v>
      </c>
      <c r="D2563" s="96" t="s">
        <v>2921</v>
      </c>
      <c r="E2563" s="99">
        <v>0.29333330000000002</v>
      </c>
      <c r="F2563" s="98" t="s">
        <v>1950</v>
      </c>
      <c r="G2563" s="282" t="s">
        <v>2922</v>
      </c>
      <c r="H2563" s="282"/>
      <c r="I2563" s="283"/>
      <c r="J2563" s="126" t="s">
        <v>3004</v>
      </c>
    </row>
    <row r="2564" spans="1:10" ht="25.5">
      <c r="A2564" s="123" t="s">
        <v>1723</v>
      </c>
      <c r="B2564" s="97" t="s">
        <v>2916</v>
      </c>
      <c r="C2564" s="96" t="s">
        <v>44</v>
      </c>
      <c r="D2564" s="96" t="s">
        <v>2917</v>
      </c>
      <c r="E2564" s="99">
        <v>0.14666660000000001</v>
      </c>
      <c r="F2564" s="98" t="s">
        <v>1950</v>
      </c>
      <c r="G2564" s="282" t="s">
        <v>2918</v>
      </c>
      <c r="H2564" s="282"/>
      <c r="I2564" s="283"/>
      <c r="J2564" s="126" t="s">
        <v>3005</v>
      </c>
    </row>
    <row r="2565" spans="1:10">
      <c r="A2565" s="221"/>
      <c r="B2565" s="222"/>
      <c r="C2565" s="222"/>
      <c r="D2565" s="222"/>
      <c r="E2565" s="222"/>
      <c r="F2565" s="222" t="s">
        <v>1774</v>
      </c>
      <c r="G2565" s="222"/>
      <c r="H2565" s="222"/>
      <c r="I2565" s="222"/>
      <c r="J2565" s="125">
        <v>7.7028999999999996</v>
      </c>
    </row>
    <row r="2566" spans="1:10">
      <c r="A2566" s="115"/>
      <c r="B2566" s="116"/>
      <c r="C2566" s="116"/>
      <c r="D2566" s="116"/>
      <c r="E2566" s="116" t="s">
        <v>1728</v>
      </c>
      <c r="F2566" s="117">
        <v>0</v>
      </c>
      <c r="G2566" s="116" t="s">
        <v>1729</v>
      </c>
      <c r="H2566" s="117">
        <v>6.04</v>
      </c>
      <c r="I2566" s="116" t="s">
        <v>1730</v>
      </c>
      <c r="J2566" s="118">
        <v>6.0449827414800001</v>
      </c>
    </row>
    <row r="2567" spans="1:10" ht="15" thickBot="1">
      <c r="A2567" s="115"/>
      <c r="B2567" s="116"/>
      <c r="C2567" s="116"/>
      <c r="D2567" s="116"/>
      <c r="E2567" s="116" t="s">
        <v>1731</v>
      </c>
      <c r="F2567" s="117">
        <v>32.03</v>
      </c>
      <c r="G2567" s="116"/>
      <c r="H2567" s="276" t="s">
        <v>1732</v>
      </c>
      <c r="I2567" s="276"/>
      <c r="J2567" s="118">
        <v>154.12</v>
      </c>
    </row>
    <row r="2568" spans="1:10" ht="15" thickTop="1">
      <c r="A2568" s="119"/>
      <c r="B2568" s="95"/>
      <c r="C2568" s="95"/>
      <c r="D2568" s="95"/>
      <c r="E2568" s="95"/>
      <c r="F2568" s="95"/>
      <c r="G2568" s="95"/>
      <c r="H2568" s="95"/>
      <c r="I2568" s="95"/>
      <c r="J2568" s="120"/>
    </row>
    <row r="2569" spans="1:10" ht="15">
      <c r="A2569" s="121" t="s">
        <v>555</v>
      </c>
      <c r="B2569" s="83" t="s">
        <v>1</v>
      </c>
      <c r="C2569" s="82" t="s">
        <v>2</v>
      </c>
      <c r="D2569" s="82" t="s">
        <v>3</v>
      </c>
      <c r="E2569" s="281" t="s">
        <v>1722</v>
      </c>
      <c r="F2569" s="281"/>
      <c r="G2569" s="84" t="s">
        <v>4</v>
      </c>
      <c r="H2569" s="83" t="s">
        <v>5</v>
      </c>
      <c r="I2569" s="83" t="s">
        <v>6</v>
      </c>
      <c r="J2569" s="122" t="s">
        <v>8</v>
      </c>
    </row>
    <row r="2570" spans="1:10" ht="25.5">
      <c r="A2570" s="111" t="s">
        <v>1723</v>
      </c>
      <c r="B2570" s="86" t="s">
        <v>556</v>
      </c>
      <c r="C2570" s="85" t="s">
        <v>44</v>
      </c>
      <c r="D2570" s="85" t="s">
        <v>557</v>
      </c>
      <c r="E2570" s="284" t="s">
        <v>1761</v>
      </c>
      <c r="F2570" s="284"/>
      <c r="G2570" s="87" t="s">
        <v>46</v>
      </c>
      <c r="H2570" s="88">
        <v>1</v>
      </c>
      <c r="I2570" s="89">
        <v>173.41</v>
      </c>
      <c r="J2570" s="112">
        <v>173.41</v>
      </c>
    </row>
    <row r="2571" spans="1:10">
      <c r="A2571" s="221"/>
      <c r="B2571" s="222"/>
      <c r="C2571" s="222"/>
      <c r="D2571" s="222"/>
      <c r="E2571" s="222"/>
      <c r="F2571" s="222" t="s">
        <v>1762</v>
      </c>
      <c r="G2571" s="222"/>
      <c r="H2571" s="222"/>
      <c r="I2571" s="222"/>
      <c r="J2571" s="125">
        <v>0</v>
      </c>
    </row>
    <row r="2572" spans="1:10">
      <c r="A2572" s="221"/>
      <c r="B2572" s="222"/>
      <c r="C2572" s="222"/>
      <c r="D2572" s="222"/>
      <c r="E2572" s="222"/>
      <c r="F2572" s="222" t="s">
        <v>1763</v>
      </c>
      <c r="G2572" s="222"/>
      <c r="H2572" s="222"/>
      <c r="I2572" s="222"/>
      <c r="J2572" s="125">
        <v>1</v>
      </c>
    </row>
    <row r="2573" spans="1:10">
      <c r="A2573" s="221"/>
      <c r="B2573" s="222"/>
      <c r="C2573" s="222"/>
      <c r="D2573" s="222"/>
      <c r="E2573" s="222"/>
      <c r="F2573" s="222" t="s">
        <v>1764</v>
      </c>
      <c r="G2573" s="222"/>
      <c r="H2573" s="222"/>
      <c r="I2573" s="222"/>
      <c r="J2573" s="125">
        <v>0</v>
      </c>
    </row>
    <row r="2574" spans="1:10" ht="15">
      <c r="A2574" s="279" t="s">
        <v>1784</v>
      </c>
      <c r="B2574" s="280" t="s">
        <v>1</v>
      </c>
      <c r="C2574" s="281" t="s">
        <v>2</v>
      </c>
      <c r="D2574" s="281" t="s">
        <v>1785</v>
      </c>
      <c r="E2574" s="280" t="s">
        <v>1766</v>
      </c>
      <c r="F2574" s="83" t="s">
        <v>1767</v>
      </c>
      <c r="G2574" s="83" t="s">
        <v>1768</v>
      </c>
      <c r="H2574" s="83"/>
      <c r="I2574" s="83"/>
      <c r="J2574" s="122" t="s">
        <v>1769</v>
      </c>
    </row>
    <row r="2575" spans="1:10" ht="25.5">
      <c r="A2575" s="113" t="s">
        <v>1725</v>
      </c>
      <c r="B2575" s="91" t="s">
        <v>2891</v>
      </c>
      <c r="C2575" s="90" t="s">
        <v>44</v>
      </c>
      <c r="D2575" s="90" t="s">
        <v>2892</v>
      </c>
      <c r="E2575" s="93">
        <v>2.3938936000000002</v>
      </c>
      <c r="F2575" s="92" t="s">
        <v>78</v>
      </c>
      <c r="G2575" s="277" t="s">
        <v>2893</v>
      </c>
      <c r="H2575" s="277"/>
      <c r="I2575" s="278"/>
      <c r="J2575" s="127" t="s">
        <v>3006</v>
      </c>
    </row>
    <row r="2576" spans="1:10" ht="38.25">
      <c r="A2576" s="113" t="s">
        <v>1725</v>
      </c>
      <c r="B2576" s="91" t="s">
        <v>3007</v>
      </c>
      <c r="C2576" s="90" t="s">
        <v>44</v>
      </c>
      <c r="D2576" s="90" t="s">
        <v>3008</v>
      </c>
      <c r="E2576" s="93">
        <v>1</v>
      </c>
      <c r="F2576" s="92" t="s">
        <v>46</v>
      </c>
      <c r="G2576" s="277" t="s">
        <v>3009</v>
      </c>
      <c r="H2576" s="277"/>
      <c r="I2576" s="278"/>
      <c r="J2576" s="127" t="s">
        <v>3009</v>
      </c>
    </row>
    <row r="2577" spans="1:10">
      <c r="A2577" s="221"/>
      <c r="B2577" s="222"/>
      <c r="C2577" s="222"/>
      <c r="D2577" s="222"/>
      <c r="E2577" s="222"/>
      <c r="F2577" s="222" t="s">
        <v>1938</v>
      </c>
      <c r="G2577" s="222"/>
      <c r="H2577" s="222"/>
      <c r="I2577" s="222"/>
      <c r="J2577" s="125">
        <v>130.613</v>
      </c>
    </row>
    <row r="2578" spans="1:10" ht="15">
      <c r="A2578" s="279" t="s">
        <v>1765</v>
      </c>
      <c r="B2578" s="280" t="s">
        <v>1</v>
      </c>
      <c r="C2578" s="281" t="s">
        <v>2</v>
      </c>
      <c r="D2578" s="281" t="s">
        <v>1727</v>
      </c>
      <c r="E2578" s="280" t="s">
        <v>1766</v>
      </c>
      <c r="F2578" s="83" t="s">
        <v>1767</v>
      </c>
      <c r="G2578" s="83" t="s">
        <v>1768</v>
      </c>
      <c r="H2578" s="83"/>
      <c r="I2578" s="83"/>
      <c r="J2578" s="122" t="s">
        <v>1769</v>
      </c>
    </row>
    <row r="2579" spans="1:10" ht="25.5">
      <c r="A2579" s="123" t="s">
        <v>1723</v>
      </c>
      <c r="B2579" s="97" t="s">
        <v>2916</v>
      </c>
      <c r="C2579" s="96" t="s">
        <v>44</v>
      </c>
      <c r="D2579" s="96" t="s">
        <v>2917</v>
      </c>
      <c r="E2579" s="99">
        <v>0.81481479999999995</v>
      </c>
      <c r="F2579" s="98" t="s">
        <v>1950</v>
      </c>
      <c r="G2579" s="282" t="s">
        <v>2918</v>
      </c>
      <c r="H2579" s="282"/>
      <c r="I2579" s="283"/>
      <c r="J2579" s="126" t="s">
        <v>3010</v>
      </c>
    </row>
    <row r="2580" spans="1:10">
      <c r="A2580" s="123" t="s">
        <v>1723</v>
      </c>
      <c r="B2580" s="97" t="s">
        <v>2920</v>
      </c>
      <c r="C2580" s="96" t="s">
        <v>44</v>
      </c>
      <c r="D2580" s="96" t="s">
        <v>2921</v>
      </c>
      <c r="E2580" s="99">
        <v>1.6296295999999999</v>
      </c>
      <c r="F2580" s="98" t="s">
        <v>1950</v>
      </c>
      <c r="G2580" s="282" t="s">
        <v>2922</v>
      </c>
      <c r="H2580" s="282"/>
      <c r="I2580" s="283"/>
      <c r="J2580" s="126" t="s">
        <v>3011</v>
      </c>
    </row>
    <row r="2581" spans="1:10">
      <c r="A2581" s="221"/>
      <c r="B2581" s="222"/>
      <c r="C2581" s="222"/>
      <c r="D2581" s="222"/>
      <c r="E2581" s="222"/>
      <c r="F2581" s="222" t="s">
        <v>1774</v>
      </c>
      <c r="G2581" s="222"/>
      <c r="H2581" s="222"/>
      <c r="I2581" s="222"/>
      <c r="J2581" s="125">
        <v>42.7941</v>
      </c>
    </row>
    <row r="2582" spans="1:10">
      <c r="A2582" s="115"/>
      <c r="B2582" s="116"/>
      <c r="C2582" s="116"/>
      <c r="D2582" s="116"/>
      <c r="E2582" s="116" t="s">
        <v>1728</v>
      </c>
      <c r="F2582" s="117">
        <v>0</v>
      </c>
      <c r="G2582" s="116" t="s">
        <v>1729</v>
      </c>
      <c r="H2582" s="117">
        <v>33.58</v>
      </c>
      <c r="I2582" s="116" t="s">
        <v>1730</v>
      </c>
      <c r="J2582" s="118">
        <v>33.583243833840001</v>
      </c>
    </row>
    <row r="2583" spans="1:10" ht="15" thickBot="1">
      <c r="A2583" s="115"/>
      <c r="B2583" s="116"/>
      <c r="C2583" s="116"/>
      <c r="D2583" s="116"/>
      <c r="E2583" s="116" t="s">
        <v>1731</v>
      </c>
      <c r="F2583" s="117">
        <v>45.5</v>
      </c>
      <c r="G2583" s="116"/>
      <c r="H2583" s="276" t="s">
        <v>1732</v>
      </c>
      <c r="I2583" s="276"/>
      <c r="J2583" s="118">
        <v>218.91</v>
      </c>
    </row>
    <row r="2584" spans="1:10" ht="15" thickTop="1">
      <c r="A2584" s="119"/>
      <c r="B2584" s="95"/>
      <c r="C2584" s="95"/>
      <c r="D2584" s="95"/>
      <c r="E2584" s="95"/>
      <c r="F2584" s="95"/>
      <c r="G2584" s="95"/>
      <c r="H2584" s="95"/>
      <c r="I2584" s="95"/>
      <c r="J2584" s="120"/>
    </row>
    <row r="2585" spans="1:10" ht="15">
      <c r="A2585" s="121" t="s">
        <v>558</v>
      </c>
      <c r="B2585" s="83" t="s">
        <v>1</v>
      </c>
      <c r="C2585" s="82" t="s">
        <v>2</v>
      </c>
      <c r="D2585" s="82" t="s">
        <v>3</v>
      </c>
      <c r="E2585" s="281" t="s">
        <v>1722</v>
      </c>
      <c r="F2585" s="281"/>
      <c r="G2585" s="84" t="s">
        <v>4</v>
      </c>
      <c r="H2585" s="83" t="s">
        <v>5</v>
      </c>
      <c r="I2585" s="83" t="s">
        <v>6</v>
      </c>
      <c r="J2585" s="122" t="s">
        <v>8</v>
      </c>
    </row>
    <row r="2586" spans="1:10" ht="51">
      <c r="A2586" s="111" t="s">
        <v>1723</v>
      </c>
      <c r="B2586" s="86" t="s">
        <v>559</v>
      </c>
      <c r="C2586" s="85" t="s">
        <v>44</v>
      </c>
      <c r="D2586" s="85" t="s">
        <v>560</v>
      </c>
      <c r="E2586" s="284" t="s">
        <v>1761</v>
      </c>
      <c r="F2586" s="284"/>
      <c r="G2586" s="87" t="s">
        <v>46</v>
      </c>
      <c r="H2586" s="88">
        <v>1</v>
      </c>
      <c r="I2586" s="89">
        <v>93.55</v>
      </c>
      <c r="J2586" s="112">
        <v>93.55</v>
      </c>
    </row>
    <row r="2587" spans="1:10">
      <c r="A2587" s="221"/>
      <c r="B2587" s="222"/>
      <c r="C2587" s="222"/>
      <c r="D2587" s="222"/>
      <c r="E2587" s="222"/>
      <c r="F2587" s="222" t="s">
        <v>1762</v>
      </c>
      <c r="G2587" s="222"/>
      <c r="H2587" s="222"/>
      <c r="I2587" s="222"/>
      <c r="J2587" s="125">
        <v>0</v>
      </c>
    </row>
    <row r="2588" spans="1:10">
      <c r="A2588" s="221"/>
      <c r="B2588" s="222"/>
      <c r="C2588" s="222"/>
      <c r="D2588" s="222"/>
      <c r="E2588" s="222"/>
      <c r="F2588" s="222" t="s">
        <v>1763</v>
      </c>
      <c r="G2588" s="222"/>
      <c r="H2588" s="222"/>
      <c r="I2588" s="222"/>
      <c r="J2588" s="125">
        <v>1</v>
      </c>
    </row>
    <row r="2589" spans="1:10">
      <c r="A2589" s="221"/>
      <c r="B2589" s="222"/>
      <c r="C2589" s="222"/>
      <c r="D2589" s="222"/>
      <c r="E2589" s="222"/>
      <c r="F2589" s="222" t="s">
        <v>1764</v>
      </c>
      <c r="G2589" s="222"/>
      <c r="H2589" s="222"/>
      <c r="I2589" s="222"/>
      <c r="J2589" s="125">
        <v>0</v>
      </c>
    </row>
    <row r="2590" spans="1:10" ht="15">
      <c r="A2590" s="279" t="s">
        <v>1784</v>
      </c>
      <c r="B2590" s="280" t="s">
        <v>1</v>
      </c>
      <c r="C2590" s="281" t="s">
        <v>2</v>
      </c>
      <c r="D2590" s="281" t="s">
        <v>1785</v>
      </c>
      <c r="E2590" s="280" t="s">
        <v>1766</v>
      </c>
      <c r="F2590" s="83" t="s">
        <v>1767</v>
      </c>
      <c r="G2590" s="83" t="s">
        <v>1768</v>
      </c>
      <c r="H2590" s="83"/>
      <c r="I2590" s="83"/>
      <c r="J2590" s="122" t="s">
        <v>1769</v>
      </c>
    </row>
    <row r="2591" spans="1:10" ht="25.5">
      <c r="A2591" s="113" t="s">
        <v>1725</v>
      </c>
      <c r="B2591" s="91" t="s">
        <v>2891</v>
      </c>
      <c r="C2591" s="90" t="s">
        <v>44</v>
      </c>
      <c r="D2591" s="90" t="s">
        <v>2892</v>
      </c>
      <c r="E2591" s="93">
        <v>0.39898230000000001</v>
      </c>
      <c r="F2591" s="92" t="s">
        <v>78</v>
      </c>
      <c r="G2591" s="277" t="s">
        <v>2893</v>
      </c>
      <c r="H2591" s="277"/>
      <c r="I2591" s="278"/>
      <c r="J2591" s="127" t="s">
        <v>3012</v>
      </c>
    </row>
    <row r="2592" spans="1:10" ht="38.25">
      <c r="A2592" s="113" t="s">
        <v>1725</v>
      </c>
      <c r="B2592" s="91" t="s">
        <v>3013</v>
      </c>
      <c r="C2592" s="90" t="s">
        <v>44</v>
      </c>
      <c r="D2592" s="90" t="s">
        <v>3014</v>
      </c>
      <c r="E2592" s="93">
        <v>1</v>
      </c>
      <c r="F2592" s="92" t="s">
        <v>46</v>
      </c>
      <c r="G2592" s="277" t="s">
        <v>3015</v>
      </c>
      <c r="H2592" s="277"/>
      <c r="I2592" s="278"/>
      <c r="J2592" s="127" t="s">
        <v>3015</v>
      </c>
    </row>
    <row r="2593" spans="1:10" ht="25.5">
      <c r="A2593" s="113" t="s">
        <v>1725</v>
      </c>
      <c r="B2593" s="91" t="s">
        <v>3016</v>
      </c>
      <c r="C2593" s="90" t="s">
        <v>44</v>
      </c>
      <c r="D2593" s="90" t="s">
        <v>3017</v>
      </c>
      <c r="E2593" s="93">
        <v>1</v>
      </c>
      <c r="F2593" s="92" t="s">
        <v>46</v>
      </c>
      <c r="G2593" s="277" t="s">
        <v>3018</v>
      </c>
      <c r="H2593" s="277"/>
      <c r="I2593" s="278"/>
      <c r="J2593" s="127" t="s">
        <v>3018</v>
      </c>
    </row>
    <row r="2594" spans="1:10">
      <c r="A2594" s="221"/>
      <c r="B2594" s="222"/>
      <c r="C2594" s="222"/>
      <c r="D2594" s="222"/>
      <c r="E2594" s="222"/>
      <c r="F2594" s="222" t="s">
        <v>1938</v>
      </c>
      <c r="G2594" s="222"/>
      <c r="H2594" s="222"/>
      <c r="I2594" s="222"/>
      <c r="J2594" s="125">
        <v>83.9238</v>
      </c>
    </row>
    <row r="2595" spans="1:10" ht="15">
      <c r="A2595" s="279" t="s">
        <v>1765</v>
      </c>
      <c r="B2595" s="280" t="s">
        <v>1</v>
      </c>
      <c r="C2595" s="281" t="s">
        <v>2</v>
      </c>
      <c r="D2595" s="281" t="s">
        <v>1727</v>
      </c>
      <c r="E2595" s="280" t="s">
        <v>1766</v>
      </c>
      <c r="F2595" s="83" t="s">
        <v>1767</v>
      </c>
      <c r="G2595" s="83" t="s">
        <v>1768</v>
      </c>
      <c r="H2595" s="83"/>
      <c r="I2595" s="83"/>
      <c r="J2595" s="122" t="s">
        <v>1769</v>
      </c>
    </row>
    <row r="2596" spans="1:10">
      <c r="A2596" s="123" t="s">
        <v>1723</v>
      </c>
      <c r="B2596" s="97" t="s">
        <v>2920</v>
      </c>
      <c r="C2596" s="96" t="s">
        <v>44</v>
      </c>
      <c r="D2596" s="96" t="s">
        <v>2921</v>
      </c>
      <c r="E2596" s="99">
        <v>0.36666670000000001</v>
      </c>
      <c r="F2596" s="98" t="s">
        <v>1950</v>
      </c>
      <c r="G2596" s="282" t="s">
        <v>2922</v>
      </c>
      <c r="H2596" s="282"/>
      <c r="I2596" s="283"/>
      <c r="J2596" s="126" t="s">
        <v>3019</v>
      </c>
    </row>
    <row r="2597" spans="1:10" ht="25.5">
      <c r="A2597" s="123" t="s">
        <v>1723</v>
      </c>
      <c r="B2597" s="97" t="s">
        <v>2916</v>
      </c>
      <c r="C2597" s="96" t="s">
        <v>44</v>
      </c>
      <c r="D2597" s="96" t="s">
        <v>2917</v>
      </c>
      <c r="E2597" s="99">
        <v>0.1833333</v>
      </c>
      <c r="F2597" s="98" t="s">
        <v>1950</v>
      </c>
      <c r="G2597" s="282" t="s">
        <v>2918</v>
      </c>
      <c r="H2597" s="282"/>
      <c r="I2597" s="283"/>
      <c r="J2597" s="126" t="s">
        <v>3020</v>
      </c>
    </row>
    <row r="2598" spans="1:10">
      <c r="A2598" s="221"/>
      <c r="B2598" s="222"/>
      <c r="C2598" s="222"/>
      <c r="D2598" s="222"/>
      <c r="E2598" s="222"/>
      <c r="F2598" s="222" t="s">
        <v>1774</v>
      </c>
      <c r="G2598" s="222"/>
      <c r="H2598" s="222"/>
      <c r="I2598" s="222"/>
      <c r="J2598" s="125">
        <v>9.6287000000000003</v>
      </c>
    </row>
    <row r="2599" spans="1:10">
      <c r="A2599" s="115"/>
      <c r="B2599" s="116"/>
      <c r="C2599" s="116"/>
      <c r="D2599" s="116"/>
      <c r="E2599" s="116" t="s">
        <v>1728</v>
      </c>
      <c r="F2599" s="117">
        <v>0</v>
      </c>
      <c r="G2599" s="116" t="s">
        <v>1729</v>
      </c>
      <c r="H2599" s="117">
        <v>7.56</v>
      </c>
      <c r="I2599" s="116" t="s">
        <v>1730</v>
      </c>
      <c r="J2599" s="118">
        <v>7.55623011534</v>
      </c>
    </row>
    <row r="2600" spans="1:10" ht="15" thickBot="1">
      <c r="A2600" s="115"/>
      <c r="B2600" s="116"/>
      <c r="C2600" s="116"/>
      <c r="D2600" s="116"/>
      <c r="E2600" s="116" t="s">
        <v>1731</v>
      </c>
      <c r="F2600" s="117">
        <v>24.54</v>
      </c>
      <c r="G2600" s="116"/>
      <c r="H2600" s="276" t="s">
        <v>1732</v>
      </c>
      <c r="I2600" s="276"/>
      <c r="J2600" s="118">
        <v>118.09</v>
      </c>
    </row>
    <row r="2601" spans="1:10" ht="15" thickTop="1">
      <c r="A2601" s="119"/>
      <c r="B2601" s="95"/>
      <c r="C2601" s="95"/>
      <c r="D2601" s="95"/>
      <c r="E2601" s="95"/>
      <c r="F2601" s="95"/>
      <c r="G2601" s="95"/>
      <c r="H2601" s="95"/>
      <c r="I2601" s="95"/>
      <c r="J2601" s="120"/>
    </row>
    <row r="2602" spans="1:10" ht="15">
      <c r="A2602" s="121" t="s">
        <v>561</v>
      </c>
      <c r="B2602" s="83" t="s">
        <v>1</v>
      </c>
      <c r="C2602" s="82" t="s">
        <v>2</v>
      </c>
      <c r="D2602" s="82" t="s">
        <v>3</v>
      </c>
      <c r="E2602" s="281" t="s">
        <v>1722</v>
      </c>
      <c r="F2602" s="281"/>
      <c r="G2602" s="84" t="s">
        <v>4</v>
      </c>
      <c r="H2602" s="83" t="s">
        <v>5</v>
      </c>
      <c r="I2602" s="83" t="s">
        <v>6</v>
      </c>
      <c r="J2602" s="122" t="s">
        <v>8</v>
      </c>
    </row>
    <row r="2603" spans="1:10" ht="51">
      <c r="A2603" s="111" t="s">
        <v>1723</v>
      </c>
      <c r="B2603" s="86" t="s">
        <v>562</v>
      </c>
      <c r="C2603" s="85" t="s">
        <v>44</v>
      </c>
      <c r="D2603" s="85" t="s">
        <v>563</v>
      </c>
      <c r="E2603" s="284" t="s">
        <v>1761</v>
      </c>
      <c r="F2603" s="284"/>
      <c r="G2603" s="87" t="s">
        <v>46</v>
      </c>
      <c r="H2603" s="88">
        <v>1</v>
      </c>
      <c r="I2603" s="89">
        <v>248.1</v>
      </c>
      <c r="J2603" s="112">
        <v>248.1</v>
      </c>
    </row>
    <row r="2604" spans="1:10">
      <c r="A2604" s="221"/>
      <c r="B2604" s="222"/>
      <c r="C2604" s="222"/>
      <c r="D2604" s="222"/>
      <c r="E2604" s="222"/>
      <c r="F2604" s="222" t="s">
        <v>1762</v>
      </c>
      <c r="G2604" s="222"/>
      <c r="H2604" s="222"/>
      <c r="I2604" s="222"/>
      <c r="J2604" s="125">
        <v>0</v>
      </c>
    </row>
    <row r="2605" spans="1:10">
      <c r="A2605" s="221"/>
      <c r="B2605" s="222"/>
      <c r="C2605" s="222"/>
      <c r="D2605" s="222"/>
      <c r="E2605" s="222"/>
      <c r="F2605" s="222" t="s">
        <v>1763</v>
      </c>
      <c r="G2605" s="222"/>
      <c r="H2605" s="222"/>
      <c r="I2605" s="222"/>
      <c r="J2605" s="125">
        <v>1</v>
      </c>
    </row>
    <row r="2606" spans="1:10">
      <c r="A2606" s="221"/>
      <c r="B2606" s="222"/>
      <c r="C2606" s="222"/>
      <c r="D2606" s="222"/>
      <c r="E2606" s="222"/>
      <c r="F2606" s="222" t="s">
        <v>1764</v>
      </c>
      <c r="G2606" s="222"/>
      <c r="H2606" s="222"/>
      <c r="I2606" s="222"/>
      <c r="J2606" s="125">
        <v>0</v>
      </c>
    </row>
    <row r="2607" spans="1:10" ht="15">
      <c r="A2607" s="279" t="s">
        <v>1784</v>
      </c>
      <c r="B2607" s="280" t="s">
        <v>1</v>
      </c>
      <c r="C2607" s="281" t="s">
        <v>2</v>
      </c>
      <c r="D2607" s="281" t="s">
        <v>1785</v>
      </c>
      <c r="E2607" s="280" t="s">
        <v>1766</v>
      </c>
      <c r="F2607" s="83" t="s">
        <v>1767</v>
      </c>
      <c r="G2607" s="83" t="s">
        <v>1768</v>
      </c>
      <c r="H2607" s="83"/>
      <c r="I2607" s="83"/>
      <c r="J2607" s="122" t="s">
        <v>1769</v>
      </c>
    </row>
    <row r="2608" spans="1:10" ht="25.5">
      <c r="A2608" s="113" t="s">
        <v>1725</v>
      </c>
      <c r="B2608" s="91" t="s">
        <v>3016</v>
      </c>
      <c r="C2608" s="90" t="s">
        <v>44</v>
      </c>
      <c r="D2608" s="90" t="s">
        <v>3017</v>
      </c>
      <c r="E2608" s="93">
        <v>1</v>
      </c>
      <c r="F2608" s="92" t="s">
        <v>46</v>
      </c>
      <c r="G2608" s="277" t="s">
        <v>3018</v>
      </c>
      <c r="H2608" s="277"/>
      <c r="I2608" s="278"/>
      <c r="J2608" s="127" t="s">
        <v>3018</v>
      </c>
    </row>
    <row r="2609" spans="1:10" ht="25.5">
      <c r="A2609" s="113" t="s">
        <v>1725</v>
      </c>
      <c r="B2609" s="91" t="s">
        <v>2891</v>
      </c>
      <c r="C2609" s="90" t="s">
        <v>44</v>
      </c>
      <c r="D2609" s="90" t="s">
        <v>2892</v>
      </c>
      <c r="E2609" s="93">
        <v>0.39898230000000001</v>
      </c>
      <c r="F2609" s="92" t="s">
        <v>78</v>
      </c>
      <c r="G2609" s="277" t="s">
        <v>2893</v>
      </c>
      <c r="H2609" s="277"/>
      <c r="I2609" s="278"/>
      <c r="J2609" s="127" t="s">
        <v>3012</v>
      </c>
    </row>
    <row r="2610" spans="1:10" ht="38.25">
      <c r="A2610" s="113" t="s">
        <v>1725</v>
      </c>
      <c r="B2610" s="91" t="s">
        <v>3021</v>
      </c>
      <c r="C2610" s="90" t="s">
        <v>44</v>
      </c>
      <c r="D2610" s="90" t="s">
        <v>3022</v>
      </c>
      <c r="E2610" s="93">
        <v>1</v>
      </c>
      <c r="F2610" s="92" t="s">
        <v>46</v>
      </c>
      <c r="G2610" s="277" t="s">
        <v>3023</v>
      </c>
      <c r="H2610" s="277"/>
      <c r="I2610" s="278"/>
      <c r="J2610" s="127" t="s">
        <v>3023</v>
      </c>
    </row>
    <row r="2611" spans="1:10">
      <c r="A2611" s="221"/>
      <c r="B2611" s="222"/>
      <c r="C2611" s="222"/>
      <c r="D2611" s="222"/>
      <c r="E2611" s="222"/>
      <c r="F2611" s="222" t="s">
        <v>1938</v>
      </c>
      <c r="G2611" s="222"/>
      <c r="H2611" s="222"/>
      <c r="I2611" s="222"/>
      <c r="J2611" s="125">
        <v>237.40379999999999</v>
      </c>
    </row>
    <row r="2612" spans="1:10" ht="15">
      <c r="A2612" s="279" t="s">
        <v>1765</v>
      </c>
      <c r="B2612" s="280" t="s">
        <v>1</v>
      </c>
      <c r="C2612" s="281" t="s">
        <v>2</v>
      </c>
      <c r="D2612" s="281" t="s">
        <v>1727</v>
      </c>
      <c r="E2612" s="280" t="s">
        <v>1766</v>
      </c>
      <c r="F2612" s="83" t="s">
        <v>1767</v>
      </c>
      <c r="G2612" s="83" t="s">
        <v>1768</v>
      </c>
      <c r="H2612" s="83"/>
      <c r="I2612" s="83"/>
      <c r="J2612" s="122" t="s">
        <v>1769</v>
      </c>
    </row>
    <row r="2613" spans="1:10">
      <c r="A2613" s="123" t="s">
        <v>1723</v>
      </c>
      <c r="B2613" s="97" t="s">
        <v>2920</v>
      </c>
      <c r="C2613" s="96" t="s">
        <v>44</v>
      </c>
      <c r="D2613" s="96" t="s">
        <v>2921</v>
      </c>
      <c r="E2613" s="99">
        <v>0.40740739999999998</v>
      </c>
      <c r="F2613" s="98" t="s">
        <v>1950</v>
      </c>
      <c r="G2613" s="282" t="s">
        <v>2922</v>
      </c>
      <c r="H2613" s="282"/>
      <c r="I2613" s="283"/>
      <c r="J2613" s="126" t="s">
        <v>3024</v>
      </c>
    </row>
    <row r="2614" spans="1:10" ht="25.5">
      <c r="A2614" s="123" t="s">
        <v>1723</v>
      </c>
      <c r="B2614" s="97" t="s">
        <v>2916</v>
      </c>
      <c r="C2614" s="96" t="s">
        <v>44</v>
      </c>
      <c r="D2614" s="96" t="s">
        <v>2917</v>
      </c>
      <c r="E2614" s="99">
        <v>0.20370369999999999</v>
      </c>
      <c r="F2614" s="98" t="s">
        <v>1950</v>
      </c>
      <c r="G2614" s="282" t="s">
        <v>2918</v>
      </c>
      <c r="H2614" s="282"/>
      <c r="I2614" s="283"/>
      <c r="J2614" s="126" t="s">
        <v>3025</v>
      </c>
    </row>
    <row r="2615" spans="1:10">
      <c r="A2615" s="221"/>
      <c r="B2615" s="222"/>
      <c r="C2615" s="222"/>
      <c r="D2615" s="222"/>
      <c r="E2615" s="222"/>
      <c r="F2615" s="222" t="s">
        <v>1774</v>
      </c>
      <c r="G2615" s="222"/>
      <c r="H2615" s="222"/>
      <c r="I2615" s="222"/>
      <c r="J2615" s="125">
        <v>10.698499999999999</v>
      </c>
    </row>
    <row r="2616" spans="1:10">
      <c r="A2616" s="115"/>
      <c r="B2616" s="116"/>
      <c r="C2616" s="116"/>
      <c r="D2616" s="116"/>
      <c r="E2616" s="116" t="s">
        <v>1728</v>
      </c>
      <c r="F2616" s="117">
        <v>0</v>
      </c>
      <c r="G2616" s="116" t="s">
        <v>1729</v>
      </c>
      <c r="H2616" s="117">
        <v>8.4</v>
      </c>
      <c r="I2616" s="116" t="s">
        <v>1730</v>
      </c>
      <c r="J2616" s="118">
        <v>8.3958109584600003</v>
      </c>
    </row>
    <row r="2617" spans="1:10" ht="15" thickBot="1">
      <c r="A2617" s="115"/>
      <c r="B2617" s="116"/>
      <c r="C2617" s="116"/>
      <c r="D2617" s="116"/>
      <c r="E2617" s="116" t="s">
        <v>1731</v>
      </c>
      <c r="F2617" s="117">
        <v>65.099999999999994</v>
      </c>
      <c r="G2617" s="116"/>
      <c r="H2617" s="276" t="s">
        <v>1732</v>
      </c>
      <c r="I2617" s="276"/>
      <c r="J2617" s="118">
        <v>313.2</v>
      </c>
    </row>
    <row r="2618" spans="1:10" ht="15" thickTop="1">
      <c r="A2618" s="119"/>
      <c r="B2618" s="95"/>
      <c r="C2618" s="95"/>
      <c r="D2618" s="95"/>
      <c r="E2618" s="95"/>
      <c r="F2618" s="95"/>
      <c r="G2618" s="95"/>
      <c r="H2618" s="95"/>
      <c r="I2618" s="95"/>
      <c r="J2618" s="120"/>
    </row>
    <row r="2619" spans="1:10" ht="15">
      <c r="A2619" s="121" t="s">
        <v>564</v>
      </c>
      <c r="B2619" s="83" t="s">
        <v>1</v>
      </c>
      <c r="C2619" s="82" t="s">
        <v>2</v>
      </c>
      <c r="D2619" s="82" t="s">
        <v>3</v>
      </c>
      <c r="E2619" s="281" t="s">
        <v>1722</v>
      </c>
      <c r="F2619" s="281"/>
      <c r="G2619" s="84" t="s">
        <v>4</v>
      </c>
      <c r="H2619" s="83" t="s">
        <v>5</v>
      </c>
      <c r="I2619" s="83" t="s">
        <v>6</v>
      </c>
      <c r="J2619" s="122" t="s">
        <v>8</v>
      </c>
    </row>
    <row r="2620" spans="1:10" ht="25.5">
      <c r="A2620" s="111" t="s">
        <v>1723</v>
      </c>
      <c r="B2620" s="86" t="s">
        <v>565</v>
      </c>
      <c r="C2620" s="85" t="s">
        <v>44</v>
      </c>
      <c r="D2620" s="85" t="s">
        <v>566</v>
      </c>
      <c r="E2620" s="284" t="s">
        <v>1761</v>
      </c>
      <c r="F2620" s="284"/>
      <c r="G2620" s="87" t="s">
        <v>46</v>
      </c>
      <c r="H2620" s="88">
        <v>1</v>
      </c>
      <c r="I2620" s="89">
        <v>58.95</v>
      </c>
      <c r="J2620" s="112">
        <v>58.95</v>
      </c>
    </row>
    <row r="2621" spans="1:10">
      <c r="A2621" s="221"/>
      <c r="B2621" s="222"/>
      <c r="C2621" s="222"/>
      <c r="D2621" s="222"/>
      <c r="E2621" s="222"/>
      <c r="F2621" s="222" t="s">
        <v>1762</v>
      </c>
      <c r="G2621" s="222"/>
      <c r="H2621" s="222"/>
      <c r="I2621" s="222"/>
      <c r="J2621" s="125">
        <v>0</v>
      </c>
    </row>
    <row r="2622" spans="1:10">
      <c r="A2622" s="221"/>
      <c r="B2622" s="222"/>
      <c r="C2622" s="222"/>
      <c r="D2622" s="222"/>
      <c r="E2622" s="222"/>
      <c r="F2622" s="222" t="s">
        <v>1763</v>
      </c>
      <c r="G2622" s="222"/>
      <c r="H2622" s="222"/>
      <c r="I2622" s="222"/>
      <c r="J2622" s="125">
        <v>1</v>
      </c>
    </row>
    <row r="2623" spans="1:10">
      <c r="A2623" s="221"/>
      <c r="B2623" s="222"/>
      <c r="C2623" s="222"/>
      <c r="D2623" s="222"/>
      <c r="E2623" s="222"/>
      <c r="F2623" s="222" t="s">
        <v>1764</v>
      </c>
      <c r="G2623" s="222"/>
      <c r="H2623" s="222"/>
      <c r="I2623" s="222"/>
      <c r="J2623" s="125">
        <v>0</v>
      </c>
    </row>
    <row r="2624" spans="1:10" ht="15">
      <c r="A2624" s="279" t="s">
        <v>1784</v>
      </c>
      <c r="B2624" s="280" t="s">
        <v>1</v>
      </c>
      <c r="C2624" s="281" t="s">
        <v>2</v>
      </c>
      <c r="D2624" s="281" t="s">
        <v>1785</v>
      </c>
      <c r="E2624" s="280" t="s">
        <v>1766</v>
      </c>
      <c r="F2624" s="83" t="s">
        <v>1767</v>
      </c>
      <c r="G2624" s="83" t="s">
        <v>1768</v>
      </c>
      <c r="H2624" s="83"/>
      <c r="I2624" s="83"/>
      <c r="J2624" s="122" t="s">
        <v>1769</v>
      </c>
    </row>
    <row r="2625" spans="1:10" ht="38.25">
      <c r="A2625" s="113" t="s">
        <v>1725</v>
      </c>
      <c r="B2625" s="91" t="s">
        <v>3026</v>
      </c>
      <c r="C2625" s="90" t="s">
        <v>44</v>
      </c>
      <c r="D2625" s="90" t="s">
        <v>3027</v>
      </c>
      <c r="E2625" s="93">
        <v>1</v>
      </c>
      <c r="F2625" s="92" t="s">
        <v>46</v>
      </c>
      <c r="G2625" s="277" t="s">
        <v>3028</v>
      </c>
      <c r="H2625" s="277"/>
      <c r="I2625" s="278"/>
      <c r="J2625" s="127" t="s">
        <v>3028</v>
      </c>
    </row>
    <row r="2626" spans="1:10" ht="25.5">
      <c r="A2626" s="113" t="s">
        <v>1725</v>
      </c>
      <c r="B2626" s="91" t="s">
        <v>2891</v>
      </c>
      <c r="C2626" s="90" t="s">
        <v>44</v>
      </c>
      <c r="D2626" s="90" t="s">
        <v>2892</v>
      </c>
      <c r="E2626" s="93">
        <v>0.39898230000000001</v>
      </c>
      <c r="F2626" s="92" t="s">
        <v>78</v>
      </c>
      <c r="G2626" s="277" t="s">
        <v>2893</v>
      </c>
      <c r="H2626" s="277"/>
      <c r="I2626" s="278"/>
      <c r="J2626" s="127" t="s">
        <v>3012</v>
      </c>
    </row>
    <row r="2627" spans="1:10">
      <c r="A2627" s="221"/>
      <c r="B2627" s="222"/>
      <c r="C2627" s="222"/>
      <c r="D2627" s="222"/>
      <c r="E2627" s="222"/>
      <c r="F2627" s="222" t="s">
        <v>1938</v>
      </c>
      <c r="G2627" s="222"/>
      <c r="H2627" s="222"/>
      <c r="I2627" s="222"/>
      <c r="J2627" s="125">
        <v>51.2438</v>
      </c>
    </row>
    <row r="2628" spans="1:10" ht="15">
      <c r="A2628" s="279" t="s">
        <v>1765</v>
      </c>
      <c r="B2628" s="280" t="s">
        <v>1</v>
      </c>
      <c r="C2628" s="281" t="s">
        <v>2</v>
      </c>
      <c r="D2628" s="281" t="s">
        <v>1727</v>
      </c>
      <c r="E2628" s="280" t="s">
        <v>1766</v>
      </c>
      <c r="F2628" s="83" t="s">
        <v>1767</v>
      </c>
      <c r="G2628" s="83" t="s">
        <v>1768</v>
      </c>
      <c r="H2628" s="83"/>
      <c r="I2628" s="83"/>
      <c r="J2628" s="122" t="s">
        <v>1769</v>
      </c>
    </row>
    <row r="2629" spans="1:10">
      <c r="A2629" s="123" t="s">
        <v>1723</v>
      </c>
      <c r="B2629" s="97" t="s">
        <v>2920</v>
      </c>
      <c r="C2629" s="96" t="s">
        <v>44</v>
      </c>
      <c r="D2629" s="96" t="s">
        <v>2921</v>
      </c>
      <c r="E2629" s="99">
        <v>0.29333330000000002</v>
      </c>
      <c r="F2629" s="98" t="s">
        <v>1950</v>
      </c>
      <c r="G2629" s="282" t="s">
        <v>2922</v>
      </c>
      <c r="H2629" s="282"/>
      <c r="I2629" s="283"/>
      <c r="J2629" s="126" t="s">
        <v>3004</v>
      </c>
    </row>
    <row r="2630" spans="1:10" ht="25.5">
      <c r="A2630" s="123" t="s">
        <v>1723</v>
      </c>
      <c r="B2630" s="97" t="s">
        <v>2916</v>
      </c>
      <c r="C2630" s="96" t="s">
        <v>44</v>
      </c>
      <c r="D2630" s="96" t="s">
        <v>2917</v>
      </c>
      <c r="E2630" s="99">
        <v>0.14666660000000001</v>
      </c>
      <c r="F2630" s="98" t="s">
        <v>1950</v>
      </c>
      <c r="G2630" s="282" t="s">
        <v>2918</v>
      </c>
      <c r="H2630" s="282"/>
      <c r="I2630" s="283"/>
      <c r="J2630" s="126" t="s">
        <v>3005</v>
      </c>
    </row>
    <row r="2631" spans="1:10">
      <c r="A2631" s="221"/>
      <c r="B2631" s="222"/>
      <c r="C2631" s="222"/>
      <c r="D2631" s="222"/>
      <c r="E2631" s="222"/>
      <c r="F2631" s="222" t="s">
        <v>1774</v>
      </c>
      <c r="G2631" s="222"/>
      <c r="H2631" s="222"/>
      <c r="I2631" s="222"/>
      <c r="J2631" s="125">
        <v>7.7028999999999996</v>
      </c>
    </row>
    <row r="2632" spans="1:10">
      <c r="A2632" s="115"/>
      <c r="B2632" s="116"/>
      <c r="C2632" s="116"/>
      <c r="D2632" s="116"/>
      <c r="E2632" s="116" t="s">
        <v>1728</v>
      </c>
      <c r="F2632" s="117">
        <v>0</v>
      </c>
      <c r="G2632" s="116" t="s">
        <v>1729</v>
      </c>
      <c r="H2632" s="117">
        <v>6.04</v>
      </c>
      <c r="I2632" s="116" t="s">
        <v>1730</v>
      </c>
      <c r="J2632" s="118">
        <v>6.0449827414800001</v>
      </c>
    </row>
    <row r="2633" spans="1:10" ht="15" thickBot="1">
      <c r="A2633" s="115"/>
      <c r="B2633" s="116"/>
      <c r="C2633" s="116"/>
      <c r="D2633" s="116"/>
      <c r="E2633" s="116" t="s">
        <v>1731</v>
      </c>
      <c r="F2633" s="117">
        <v>15.46</v>
      </c>
      <c r="G2633" s="116"/>
      <c r="H2633" s="276" t="s">
        <v>1732</v>
      </c>
      <c r="I2633" s="276"/>
      <c r="J2633" s="118">
        <v>74.41</v>
      </c>
    </row>
    <row r="2634" spans="1:10" ht="15" thickTop="1">
      <c r="A2634" s="119"/>
      <c r="B2634" s="95"/>
      <c r="C2634" s="95"/>
      <c r="D2634" s="95"/>
      <c r="E2634" s="95"/>
      <c r="F2634" s="95"/>
      <c r="G2634" s="95"/>
      <c r="H2634" s="95"/>
      <c r="I2634" s="95"/>
      <c r="J2634" s="120"/>
    </row>
    <row r="2635" spans="1:10" ht="15">
      <c r="A2635" s="121" t="s">
        <v>567</v>
      </c>
      <c r="B2635" s="83" t="s">
        <v>1</v>
      </c>
      <c r="C2635" s="82" t="s">
        <v>2</v>
      </c>
      <c r="D2635" s="82" t="s">
        <v>3</v>
      </c>
      <c r="E2635" s="281" t="s">
        <v>1722</v>
      </c>
      <c r="F2635" s="281"/>
      <c r="G2635" s="84" t="s">
        <v>4</v>
      </c>
      <c r="H2635" s="83" t="s">
        <v>5</v>
      </c>
      <c r="I2635" s="83" t="s">
        <v>6</v>
      </c>
      <c r="J2635" s="122" t="s">
        <v>8</v>
      </c>
    </row>
    <row r="2636" spans="1:10" ht="38.25">
      <c r="A2636" s="111" t="s">
        <v>1723</v>
      </c>
      <c r="B2636" s="86" t="s">
        <v>568</v>
      </c>
      <c r="C2636" s="85" t="s">
        <v>44</v>
      </c>
      <c r="D2636" s="85" t="s">
        <v>569</v>
      </c>
      <c r="E2636" s="284" t="s">
        <v>1761</v>
      </c>
      <c r="F2636" s="284"/>
      <c r="G2636" s="87" t="s">
        <v>46</v>
      </c>
      <c r="H2636" s="88">
        <v>1</v>
      </c>
      <c r="I2636" s="89">
        <v>59.63</v>
      </c>
      <c r="J2636" s="112">
        <v>59.63</v>
      </c>
    </row>
    <row r="2637" spans="1:10">
      <c r="A2637" s="221"/>
      <c r="B2637" s="222"/>
      <c r="C2637" s="222"/>
      <c r="D2637" s="222"/>
      <c r="E2637" s="222"/>
      <c r="F2637" s="222" t="s">
        <v>1762</v>
      </c>
      <c r="G2637" s="222"/>
      <c r="H2637" s="222"/>
      <c r="I2637" s="222"/>
      <c r="J2637" s="125">
        <v>0</v>
      </c>
    </row>
    <row r="2638" spans="1:10">
      <c r="A2638" s="221"/>
      <c r="B2638" s="222"/>
      <c r="C2638" s="222"/>
      <c r="D2638" s="222"/>
      <c r="E2638" s="222"/>
      <c r="F2638" s="222" t="s">
        <v>1763</v>
      </c>
      <c r="G2638" s="222"/>
      <c r="H2638" s="222"/>
      <c r="I2638" s="222"/>
      <c r="J2638" s="125">
        <v>1</v>
      </c>
    </row>
    <row r="2639" spans="1:10">
      <c r="A2639" s="221"/>
      <c r="B2639" s="222"/>
      <c r="C2639" s="222"/>
      <c r="D2639" s="222"/>
      <c r="E2639" s="222"/>
      <c r="F2639" s="222" t="s">
        <v>1764</v>
      </c>
      <c r="G2639" s="222"/>
      <c r="H2639" s="222"/>
      <c r="I2639" s="222"/>
      <c r="J2639" s="125">
        <v>0</v>
      </c>
    </row>
    <row r="2640" spans="1:10" ht="15">
      <c r="A2640" s="279" t="s">
        <v>1784</v>
      </c>
      <c r="B2640" s="280" t="s">
        <v>1</v>
      </c>
      <c r="C2640" s="281" t="s">
        <v>2</v>
      </c>
      <c r="D2640" s="281" t="s">
        <v>1785</v>
      </c>
      <c r="E2640" s="280" t="s">
        <v>1766</v>
      </c>
      <c r="F2640" s="83" t="s">
        <v>1767</v>
      </c>
      <c r="G2640" s="83" t="s">
        <v>1768</v>
      </c>
      <c r="H2640" s="83"/>
      <c r="I2640" s="83"/>
      <c r="J2640" s="122" t="s">
        <v>1769</v>
      </c>
    </row>
    <row r="2641" spans="1:10" ht="25.5">
      <c r="A2641" s="113" t="s">
        <v>1725</v>
      </c>
      <c r="B2641" s="91" t="s">
        <v>2891</v>
      </c>
      <c r="C2641" s="90" t="s">
        <v>44</v>
      </c>
      <c r="D2641" s="90" t="s">
        <v>2892</v>
      </c>
      <c r="E2641" s="93">
        <v>0.39898230000000001</v>
      </c>
      <c r="F2641" s="92" t="s">
        <v>78</v>
      </c>
      <c r="G2641" s="277" t="s">
        <v>2893</v>
      </c>
      <c r="H2641" s="277"/>
      <c r="I2641" s="278"/>
      <c r="J2641" s="127" t="s">
        <v>3012</v>
      </c>
    </row>
    <row r="2642" spans="1:10" ht="38.25">
      <c r="A2642" s="113" t="s">
        <v>1725</v>
      </c>
      <c r="B2642" s="91" t="s">
        <v>3029</v>
      </c>
      <c r="C2642" s="90" t="s">
        <v>44</v>
      </c>
      <c r="D2642" s="90" t="s">
        <v>3030</v>
      </c>
      <c r="E2642" s="93">
        <v>1</v>
      </c>
      <c r="F2642" s="92" t="s">
        <v>46</v>
      </c>
      <c r="G2642" s="277" t="s">
        <v>3031</v>
      </c>
      <c r="H2642" s="277"/>
      <c r="I2642" s="278"/>
      <c r="J2642" s="127" t="s">
        <v>3031</v>
      </c>
    </row>
    <row r="2643" spans="1:10">
      <c r="A2643" s="221"/>
      <c r="B2643" s="222"/>
      <c r="C2643" s="222"/>
      <c r="D2643" s="222"/>
      <c r="E2643" s="222"/>
      <c r="F2643" s="222" t="s">
        <v>1938</v>
      </c>
      <c r="G2643" s="222"/>
      <c r="H2643" s="222"/>
      <c r="I2643" s="222"/>
      <c r="J2643" s="125">
        <v>51.9238</v>
      </c>
    </row>
    <row r="2644" spans="1:10" ht="15">
      <c r="A2644" s="279" t="s">
        <v>1765</v>
      </c>
      <c r="B2644" s="280" t="s">
        <v>1</v>
      </c>
      <c r="C2644" s="281" t="s">
        <v>2</v>
      </c>
      <c r="D2644" s="281" t="s">
        <v>1727</v>
      </c>
      <c r="E2644" s="280" t="s">
        <v>1766</v>
      </c>
      <c r="F2644" s="83" t="s">
        <v>1767</v>
      </c>
      <c r="G2644" s="83" t="s">
        <v>1768</v>
      </c>
      <c r="H2644" s="83"/>
      <c r="I2644" s="83"/>
      <c r="J2644" s="122" t="s">
        <v>1769</v>
      </c>
    </row>
    <row r="2645" spans="1:10">
      <c r="A2645" s="123" t="s">
        <v>1723</v>
      </c>
      <c r="B2645" s="97" t="s">
        <v>2920</v>
      </c>
      <c r="C2645" s="96" t="s">
        <v>44</v>
      </c>
      <c r="D2645" s="96" t="s">
        <v>2921</v>
      </c>
      <c r="E2645" s="99">
        <v>0.29333330000000002</v>
      </c>
      <c r="F2645" s="98" t="s">
        <v>1950</v>
      </c>
      <c r="G2645" s="282" t="s">
        <v>2922</v>
      </c>
      <c r="H2645" s="282"/>
      <c r="I2645" s="283"/>
      <c r="J2645" s="126" t="s">
        <v>3004</v>
      </c>
    </row>
    <row r="2646" spans="1:10" ht="25.5">
      <c r="A2646" s="123" t="s">
        <v>1723</v>
      </c>
      <c r="B2646" s="97" t="s">
        <v>2916</v>
      </c>
      <c r="C2646" s="96" t="s">
        <v>44</v>
      </c>
      <c r="D2646" s="96" t="s">
        <v>2917</v>
      </c>
      <c r="E2646" s="99">
        <v>0.14666660000000001</v>
      </c>
      <c r="F2646" s="98" t="s">
        <v>1950</v>
      </c>
      <c r="G2646" s="282" t="s">
        <v>2918</v>
      </c>
      <c r="H2646" s="282"/>
      <c r="I2646" s="283"/>
      <c r="J2646" s="126" t="s">
        <v>3005</v>
      </c>
    </row>
    <row r="2647" spans="1:10">
      <c r="A2647" s="221"/>
      <c r="B2647" s="222"/>
      <c r="C2647" s="222"/>
      <c r="D2647" s="222"/>
      <c r="E2647" s="222"/>
      <c r="F2647" s="222" t="s">
        <v>1774</v>
      </c>
      <c r="G2647" s="222"/>
      <c r="H2647" s="222"/>
      <c r="I2647" s="222"/>
      <c r="J2647" s="125">
        <v>7.7028999999999996</v>
      </c>
    </row>
    <row r="2648" spans="1:10">
      <c r="A2648" s="115"/>
      <c r="B2648" s="116"/>
      <c r="C2648" s="116"/>
      <c r="D2648" s="116"/>
      <c r="E2648" s="116" t="s">
        <v>1728</v>
      </c>
      <c r="F2648" s="117">
        <v>0</v>
      </c>
      <c r="G2648" s="116" t="s">
        <v>1729</v>
      </c>
      <c r="H2648" s="117">
        <v>6.04</v>
      </c>
      <c r="I2648" s="116" t="s">
        <v>1730</v>
      </c>
      <c r="J2648" s="118">
        <v>6.0449827414800001</v>
      </c>
    </row>
    <row r="2649" spans="1:10" ht="15" thickBot="1">
      <c r="A2649" s="115"/>
      <c r="B2649" s="116"/>
      <c r="C2649" s="116"/>
      <c r="D2649" s="116"/>
      <c r="E2649" s="116" t="s">
        <v>1731</v>
      </c>
      <c r="F2649" s="117">
        <v>15.64</v>
      </c>
      <c r="G2649" s="116"/>
      <c r="H2649" s="276" t="s">
        <v>1732</v>
      </c>
      <c r="I2649" s="276"/>
      <c r="J2649" s="118">
        <v>75.27</v>
      </c>
    </row>
    <row r="2650" spans="1:10" ht="15" thickTop="1">
      <c r="A2650" s="119"/>
      <c r="B2650" s="95"/>
      <c r="C2650" s="95"/>
      <c r="D2650" s="95"/>
      <c r="E2650" s="95"/>
      <c r="F2650" s="95"/>
      <c r="G2650" s="95"/>
      <c r="H2650" s="95"/>
      <c r="I2650" s="95"/>
      <c r="J2650" s="120"/>
    </row>
    <row r="2651" spans="1:10" ht="15">
      <c r="A2651" s="121" t="s">
        <v>572</v>
      </c>
      <c r="B2651" s="83" t="s">
        <v>1</v>
      </c>
      <c r="C2651" s="82" t="s">
        <v>2</v>
      </c>
      <c r="D2651" s="82" t="s">
        <v>3</v>
      </c>
      <c r="E2651" s="281" t="s">
        <v>1722</v>
      </c>
      <c r="F2651" s="281"/>
      <c r="G2651" s="84" t="s">
        <v>4</v>
      </c>
      <c r="H2651" s="83" t="s">
        <v>5</v>
      </c>
      <c r="I2651" s="83" t="s">
        <v>6</v>
      </c>
      <c r="J2651" s="122" t="s">
        <v>8</v>
      </c>
    </row>
    <row r="2652" spans="1:10" ht="51">
      <c r="A2652" s="111" t="s">
        <v>1723</v>
      </c>
      <c r="B2652" s="86" t="s">
        <v>573</v>
      </c>
      <c r="C2652" s="85" t="s">
        <v>44</v>
      </c>
      <c r="D2652" s="85" t="s">
        <v>574</v>
      </c>
      <c r="E2652" s="284" t="s">
        <v>1761</v>
      </c>
      <c r="F2652" s="284"/>
      <c r="G2652" s="87" t="s">
        <v>46</v>
      </c>
      <c r="H2652" s="88">
        <v>1</v>
      </c>
      <c r="I2652" s="89">
        <v>163.55000000000001</v>
      </c>
      <c r="J2652" s="112">
        <v>163.55000000000001</v>
      </c>
    </row>
    <row r="2653" spans="1:10">
      <c r="A2653" s="221"/>
      <c r="B2653" s="222"/>
      <c r="C2653" s="222"/>
      <c r="D2653" s="222"/>
      <c r="E2653" s="222"/>
      <c r="F2653" s="222" t="s">
        <v>1762</v>
      </c>
      <c r="G2653" s="222"/>
      <c r="H2653" s="222"/>
      <c r="I2653" s="222"/>
      <c r="J2653" s="125">
        <v>0</v>
      </c>
    </row>
    <row r="2654" spans="1:10">
      <c r="A2654" s="221"/>
      <c r="B2654" s="222"/>
      <c r="C2654" s="222"/>
      <c r="D2654" s="222"/>
      <c r="E2654" s="222"/>
      <c r="F2654" s="222" t="s">
        <v>1763</v>
      </c>
      <c r="G2654" s="222"/>
      <c r="H2654" s="222"/>
      <c r="I2654" s="222"/>
      <c r="J2654" s="125">
        <v>1</v>
      </c>
    </row>
    <row r="2655" spans="1:10">
      <c r="A2655" s="221"/>
      <c r="B2655" s="222"/>
      <c r="C2655" s="222"/>
      <c r="D2655" s="222"/>
      <c r="E2655" s="222"/>
      <c r="F2655" s="222" t="s">
        <v>1764</v>
      </c>
      <c r="G2655" s="222"/>
      <c r="H2655" s="222"/>
      <c r="I2655" s="222"/>
      <c r="J2655" s="125">
        <v>0</v>
      </c>
    </row>
    <row r="2656" spans="1:10" ht="15">
      <c r="A2656" s="279" t="s">
        <v>1784</v>
      </c>
      <c r="B2656" s="280" t="s">
        <v>1</v>
      </c>
      <c r="C2656" s="281" t="s">
        <v>2</v>
      </c>
      <c r="D2656" s="281" t="s">
        <v>1785</v>
      </c>
      <c r="E2656" s="280" t="s">
        <v>1766</v>
      </c>
      <c r="F2656" s="83" t="s">
        <v>1767</v>
      </c>
      <c r="G2656" s="83" t="s">
        <v>1768</v>
      </c>
      <c r="H2656" s="83"/>
      <c r="I2656" s="83"/>
      <c r="J2656" s="122" t="s">
        <v>1769</v>
      </c>
    </row>
    <row r="2657" spans="1:10" ht="51">
      <c r="A2657" s="113" t="s">
        <v>1725</v>
      </c>
      <c r="B2657" s="91" t="s">
        <v>3032</v>
      </c>
      <c r="C2657" s="90" t="s">
        <v>44</v>
      </c>
      <c r="D2657" s="90" t="s">
        <v>3033</v>
      </c>
      <c r="E2657" s="93">
        <v>1</v>
      </c>
      <c r="F2657" s="92" t="s">
        <v>46</v>
      </c>
      <c r="G2657" s="277" t="s">
        <v>3034</v>
      </c>
      <c r="H2657" s="277"/>
      <c r="I2657" s="278"/>
      <c r="J2657" s="127" t="s">
        <v>3034</v>
      </c>
    </row>
    <row r="2658" spans="1:10" ht="38.25">
      <c r="A2658" s="113" t="s">
        <v>1725</v>
      </c>
      <c r="B2658" s="91" t="s">
        <v>3035</v>
      </c>
      <c r="C2658" s="90" t="s">
        <v>44</v>
      </c>
      <c r="D2658" s="90" t="s">
        <v>3036</v>
      </c>
      <c r="E2658" s="93">
        <v>6</v>
      </c>
      <c r="F2658" s="92" t="s">
        <v>46</v>
      </c>
      <c r="G2658" s="277" t="s">
        <v>3037</v>
      </c>
      <c r="H2658" s="277"/>
      <c r="I2658" s="278"/>
      <c r="J2658" s="127" t="s">
        <v>2288</v>
      </c>
    </row>
    <row r="2659" spans="1:10">
      <c r="A2659" s="221"/>
      <c r="B2659" s="222"/>
      <c r="C2659" s="222"/>
      <c r="D2659" s="222"/>
      <c r="E2659" s="222"/>
      <c r="F2659" s="222" t="s">
        <v>1938</v>
      </c>
      <c r="G2659" s="222"/>
      <c r="H2659" s="222"/>
      <c r="I2659" s="222"/>
      <c r="J2659" s="125">
        <v>147.25</v>
      </c>
    </row>
    <row r="2660" spans="1:10" ht="15">
      <c r="A2660" s="279" t="s">
        <v>1765</v>
      </c>
      <c r="B2660" s="280" t="s">
        <v>1</v>
      </c>
      <c r="C2660" s="281" t="s">
        <v>2</v>
      </c>
      <c r="D2660" s="281" t="s">
        <v>1727</v>
      </c>
      <c r="E2660" s="280" t="s">
        <v>1766</v>
      </c>
      <c r="F2660" s="83" t="s">
        <v>1767</v>
      </c>
      <c r="G2660" s="83" t="s">
        <v>1768</v>
      </c>
      <c r="H2660" s="83"/>
      <c r="I2660" s="83"/>
      <c r="J2660" s="122" t="s">
        <v>1769</v>
      </c>
    </row>
    <row r="2661" spans="1:10">
      <c r="A2661" s="123" t="s">
        <v>1723</v>
      </c>
      <c r="B2661" s="97" t="s">
        <v>1948</v>
      </c>
      <c r="C2661" s="96" t="s">
        <v>44</v>
      </c>
      <c r="D2661" s="96" t="s">
        <v>1949</v>
      </c>
      <c r="E2661" s="99">
        <v>0.48888890000000002</v>
      </c>
      <c r="F2661" s="98" t="s">
        <v>1950</v>
      </c>
      <c r="G2661" s="282" t="s">
        <v>1951</v>
      </c>
      <c r="H2661" s="282"/>
      <c r="I2661" s="283"/>
      <c r="J2661" s="126" t="s">
        <v>2519</v>
      </c>
    </row>
    <row r="2662" spans="1:10">
      <c r="A2662" s="123" t="s">
        <v>1723</v>
      </c>
      <c r="B2662" s="97" t="s">
        <v>1957</v>
      </c>
      <c r="C2662" s="96" t="s">
        <v>44</v>
      </c>
      <c r="D2662" s="96" t="s">
        <v>1958</v>
      </c>
      <c r="E2662" s="99">
        <v>0.48888890000000002</v>
      </c>
      <c r="F2662" s="98" t="s">
        <v>1950</v>
      </c>
      <c r="G2662" s="282" t="s">
        <v>1959</v>
      </c>
      <c r="H2662" s="282"/>
      <c r="I2662" s="283"/>
      <c r="J2662" s="126" t="s">
        <v>2518</v>
      </c>
    </row>
    <row r="2663" spans="1:10">
      <c r="A2663" s="221"/>
      <c r="B2663" s="222"/>
      <c r="C2663" s="222"/>
      <c r="D2663" s="222"/>
      <c r="E2663" s="222"/>
      <c r="F2663" s="222" t="s">
        <v>1774</v>
      </c>
      <c r="G2663" s="222"/>
      <c r="H2663" s="222"/>
      <c r="I2663" s="222"/>
      <c r="J2663" s="125">
        <v>16.299600000000002</v>
      </c>
    </row>
    <row r="2664" spans="1:10">
      <c r="A2664" s="115"/>
      <c r="B2664" s="116"/>
      <c r="C2664" s="116"/>
      <c r="D2664" s="116"/>
      <c r="E2664" s="116" t="s">
        <v>1728</v>
      </c>
      <c r="F2664" s="117">
        <v>0</v>
      </c>
      <c r="G2664" s="116" t="s">
        <v>1729</v>
      </c>
      <c r="H2664" s="117">
        <v>12.18</v>
      </c>
      <c r="I2664" s="116" t="s">
        <v>1730</v>
      </c>
      <c r="J2664" s="118">
        <v>12.175142498930001</v>
      </c>
    </row>
    <row r="2665" spans="1:10" ht="15" thickBot="1">
      <c r="A2665" s="115"/>
      <c r="B2665" s="116"/>
      <c r="C2665" s="116"/>
      <c r="D2665" s="116"/>
      <c r="E2665" s="116" t="s">
        <v>1731</v>
      </c>
      <c r="F2665" s="117">
        <v>42.91</v>
      </c>
      <c r="G2665" s="116"/>
      <c r="H2665" s="276" t="s">
        <v>1732</v>
      </c>
      <c r="I2665" s="276"/>
      <c r="J2665" s="118">
        <v>206.46</v>
      </c>
    </row>
    <row r="2666" spans="1:10" ht="15" thickTop="1">
      <c r="A2666" s="119"/>
      <c r="B2666" s="95"/>
      <c r="C2666" s="95"/>
      <c r="D2666" s="95"/>
      <c r="E2666" s="95"/>
      <c r="F2666" s="95"/>
      <c r="G2666" s="95"/>
      <c r="H2666" s="95"/>
      <c r="I2666" s="95"/>
      <c r="J2666" s="120"/>
    </row>
    <row r="2667" spans="1:10" ht="15">
      <c r="A2667" s="121" t="s">
        <v>575</v>
      </c>
      <c r="B2667" s="83" t="s">
        <v>1</v>
      </c>
      <c r="C2667" s="82" t="s">
        <v>2</v>
      </c>
      <c r="D2667" s="82" t="s">
        <v>3</v>
      </c>
      <c r="E2667" s="281" t="s">
        <v>1722</v>
      </c>
      <c r="F2667" s="281"/>
      <c r="G2667" s="84" t="s">
        <v>4</v>
      </c>
      <c r="H2667" s="83" t="s">
        <v>5</v>
      </c>
      <c r="I2667" s="83" t="s">
        <v>6</v>
      </c>
      <c r="J2667" s="122" t="s">
        <v>8</v>
      </c>
    </row>
    <row r="2668" spans="1:10" ht="51">
      <c r="A2668" s="111" t="s">
        <v>1723</v>
      </c>
      <c r="B2668" s="86" t="s">
        <v>576</v>
      </c>
      <c r="C2668" s="85" t="s">
        <v>44</v>
      </c>
      <c r="D2668" s="85" t="s">
        <v>577</v>
      </c>
      <c r="E2668" s="284" t="s">
        <v>1761</v>
      </c>
      <c r="F2668" s="284"/>
      <c r="G2668" s="87" t="s">
        <v>46</v>
      </c>
      <c r="H2668" s="88">
        <v>1</v>
      </c>
      <c r="I2668" s="89">
        <v>129.74</v>
      </c>
      <c r="J2668" s="112">
        <v>129.74</v>
      </c>
    </row>
    <row r="2669" spans="1:10">
      <c r="A2669" s="221"/>
      <c r="B2669" s="222"/>
      <c r="C2669" s="222"/>
      <c r="D2669" s="222"/>
      <c r="E2669" s="222"/>
      <c r="F2669" s="222" t="s">
        <v>1762</v>
      </c>
      <c r="G2669" s="222"/>
      <c r="H2669" s="222"/>
      <c r="I2669" s="222"/>
      <c r="J2669" s="125">
        <v>0</v>
      </c>
    </row>
    <row r="2670" spans="1:10">
      <c r="A2670" s="221"/>
      <c r="B2670" s="222"/>
      <c r="C2670" s="222"/>
      <c r="D2670" s="222"/>
      <c r="E2670" s="222"/>
      <c r="F2670" s="222" t="s">
        <v>1763</v>
      </c>
      <c r="G2670" s="222"/>
      <c r="H2670" s="222"/>
      <c r="I2670" s="222"/>
      <c r="J2670" s="125">
        <v>1</v>
      </c>
    </row>
    <row r="2671" spans="1:10">
      <c r="A2671" s="221"/>
      <c r="B2671" s="222"/>
      <c r="C2671" s="222"/>
      <c r="D2671" s="222"/>
      <c r="E2671" s="222"/>
      <c r="F2671" s="222" t="s">
        <v>1764</v>
      </c>
      <c r="G2671" s="222"/>
      <c r="H2671" s="222"/>
      <c r="I2671" s="222"/>
      <c r="J2671" s="125">
        <v>0</v>
      </c>
    </row>
    <row r="2672" spans="1:10" ht="15">
      <c r="A2672" s="279" t="s">
        <v>1784</v>
      </c>
      <c r="B2672" s="280" t="s">
        <v>1</v>
      </c>
      <c r="C2672" s="281" t="s">
        <v>2</v>
      </c>
      <c r="D2672" s="281" t="s">
        <v>1785</v>
      </c>
      <c r="E2672" s="280" t="s">
        <v>1766</v>
      </c>
      <c r="F2672" s="83" t="s">
        <v>1767</v>
      </c>
      <c r="G2672" s="83" t="s">
        <v>1768</v>
      </c>
      <c r="H2672" s="83"/>
      <c r="I2672" s="83"/>
      <c r="J2672" s="122" t="s">
        <v>1769</v>
      </c>
    </row>
    <row r="2673" spans="1:10" ht="38.25">
      <c r="A2673" s="113" t="s">
        <v>1725</v>
      </c>
      <c r="B2673" s="91" t="s">
        <v>3035</v>
      </c>
      <c r="C2673" s="90" t="s">
        <v>44</v>
      </c>
      <c r="D2673" s="90" t="s">
        <v>3036</v>
      </c>
      <c r="E2673" s="93">
        <v>6</v>
      </c>
      <c r="F2673" s="92" t="s">
        <v>46</v>
      </c>
      <c r="G2673" s="277" t="s">
        <v>3037</v>
      </c>
      <c r="H2673" s="277"/>
      <c r="I2673" s="278"/>
      <c r="J2673" s="127" t="s">
        <v>2288</v>
      </c>
    </row>
    <row r="2674" spans="1:10" ht="51">
      <c r="A2674" s="113" t="s">
        <v>1725</v>
      </c>
      <c r="B2674" s="91" t="s">
        <v>3038</v>
      </c>
      <c r="C2674" s="90" t="s">
        <v>44</v>
      </c>
      <c r="D2674" s="90" t="s">
        <v>3039</v>
      </c>
      <c r="E2674" s="93">
        <v>1</v>
      </c>
      <c r="F2674" s="92" t="s">
        <v>46</v>
      </c>
      <c r="G2674" s="277" t="s">
        <v>3040</v>
      </c>
      <c r="H2674" s="277"/>
      <c r="I2674" s="278"/>
      <c r="J2674" s="127" t="s">
        <v>3040</v>
      </c>
    </row>
    <row r="2675" spans="1:10">
      <c r="A2675" s="221"/>
      <c r="B2675" s="222"/>
      <c r="C2675" s="222"/>
      <c r="D2675" s="222"/>
      <c r="E2675" s="222"/>
      <c r="F2675" s="222" t="s">
        <v>1938</v>
      </c>
      <c r="G2675" s="222"/>
      <c r="H2675" s="222"/>
      <c r="I2675" s="222"/>
      <c r="J2675" s="125">
        <v>113.44</v>
      </c>
    </row>
    <row r="2676" spans="1:10" ht="15">
      <c r="A2676" s="279" t="s">
        <v>1765</v>
      </c>
      <c r="B2676" s="280" t="s">
        <v>1</v>
      </c>
      <c r="C2676" s="281" t="s">
        <v>2</v>
      </c>
      <c r="D2676" s="281" t="s">
        <v>1727</v>
      </c>
      <c r="E2676" s="280" t="s">
        <v>1766</v>
      </c>
      <c r="F2676" s="83" t="s">
        <v>1767</v>
      </c>
      <c r="G2676" s="83" t="s">
        <v>1768</v>
      </c>
      <c r="H2676" s="83"/>
      <c r="I2676" s="83"/>
      <c r="J2676" s="122" t="s">
        <v>1769</v>
      </c>
    </row>
    <row r="2677" spans="1:10">
      <c r="A2677" s="123" t="s">
        <v>1723</v>
      </c>
      <c r="B2677" s="97" t="s">
        <v>1948</v>
      </c>
      <c r="C2677" s="96" t="s">
        <v>44</v>
      </c>
      <c r="D2677" s="96" t="s">
        <v>1949</v>
      </c>
      <c r="E2677" s="99">
        <v>0.48888890000000002</v>
      </c>
      <c r="F2677" s="98" t="s">
        <v>1950</v>
      </c>
      <c r="G2677" s="282" t="s">
        <v>1951</v>
      </c>
      <c r="H2677" s="282"/>
      <c r="I2677" s="283"/>
      <c r="J2677" s="126" t="s">
        <v>2519</v>
      </c>
    </row>
    <row r="2678" spans="1:10">
      <c r="A2678" s="123" t="s">
        <v>1723</v>
      </c>
      <c r="B2678" s="97" t="s">
        <v>1957</v>
      </c>
      <c r="C2678" s="96" t="s">
        <v>44</v>
      </c>
      <c r="D2678" s="96" t="s">
        <v>1958</v>
      </c>
      <c r="E2678" s="99">
        <v>0.48888890000000002</v>
      </c>
      <c r="F2678" s="98" t="s">
        <v>1950</v>
      </c>
      <c r="G2678" s="282" t="s">
        <v>1959</v>
      </c>
      <c r="H2678" s="282"/>
      <c r="I2678" s="283"/>
      <c r="J2678" s="126" t="s">
        <v>2518</v>
      </c>
    </row>
    <row r="2679" spans="1:10">
      <c r="A2679" s="221"/>
      <c r="B2679" s="222"/>
      <c r="C2679" s="222"/>
      <c r="D2679" s="222"/>
      <c r="E2679" s="222"/>
      <c r="F2679" s="222" t="s">
        <v>1774</v>
      </c>
      <c r="G2679" s="222"/>
      <c r="H2679" s="222"/>
      <c r="I2679" s="222"/>
      <c r="J2679" s="125">
        <v>16.299600000000002</v>
      </c>
    </row>
    <row r="2680" spans="1:10">
      <c r="A2680" s="115"/>
      <c r="B2680" s="116"/>
      <c r="C2680" s="116"/>
      <c r="D2680" s="116"/>
      <c r="E2680" s="116" t="s">
        <v>1728</v>
      </c>
      <c r="F2680" s="117">
        <v>0</v>
      </c>
      <c r="G2680" s="116" t="s">
        <v>1729</v>
      </c>
      <c r="H2680" s="117">
        <v>12.18</v>
      </c>
      <c r="I2680" s="116" t="s">
        <v>1730</v>
      </c>
      <c r="J2680" s="118">
        <v>12.175142498930001</v>
      </c>
    </row>
    <row r="2681" spans="1:10" ht="15" thickBot="1">
      <c r="A2681" s="115"/>
      <c r="B2681" s="116"/>
      <c r="C2681" s="116"/>
      <c r="D2681" s="116"/>
      <c r="E2681" s="116" t="s">
        <v>1731</v>
      </c>
      <c r="F2681" s="117">
        <v>34.04</v>
      </c>
      <c r="G2681" s="116"/>
      <c r="H2681" s="276" t="s">
        <v>1732</v>
      </c>
      <c r="I2681" s="276"/>
      <c r="J2681" s="118">
        <v>163.78</v>
      </c>
    </row>
    <row r="2682" spans="1:10" ht="15" thickTop="1">
      <c r="A2682" s="119"/>
      <c r="B2682" s="95"/>
      <c r="C2682" s="95"/>
      <c r="D2682" s="95"/>
      <c r="E2682" s="95"/>
      <c r="F2682" s="95"/>
      <c r="G2682" s="95"/>
      <c r="H2682" s="95"/>
      <c r="I2682" s="95"/>
      <c r="J2682" s="120"/>
    </row>
    <row r="2683" spans="1:10" ht="15">
      <c r="A2683" s="121" t="s">
        <v>578</v>
      </c>
      <c r="B2683" s="83" t="s">
        <v>1</v>
      </c>
      <c r="C2683" s="82" t="s">
        <v>2</v>
      </c>
      <c r="D2683" s="82" t="s">
        <v>3</v>
      </c>
      <c r="E2683" s="281" t="s">
        <v>1722</v>
      </c>
      <c r="F2683" s="281"/>
      <c r="G2683" s="84" t="s">
        <v>4</v>
      </c>
      <c r="H2683" s="83" t="s">
        <v>5</v>
      </c>
      <c r="I2683" s="83" t="s">
        <v>6</v>
      </c>
      <c r="J2683" s="122" t="s">
        <v>8</v>
      </c>
    </row>
    <row r="2684" spans="1:10" ht="51">
      <c r="A2684" s="111" t="s">
        <v>1723</v>
      </c>
      <c r="B2684" s="86" t="s">
        <v>579</v>
      </c>
      <c r="C2684" s="85" t="s">
        <v>44</v>
      </c>
      <c r="D2684" s="85" t="s">
        <v>580</v>
      </c>
      <c r="E2684" s="284" t="s">
        <v>1761</v>
      </c>
      <c r="F2684" s="284"/>
      <c r="G2684" s="87" t="s">
        <v>46</v>
      </c>
      <c r="H2684" s="88">
        <v>1</v>
      </c>
      <c r="I2684" s="89">
        <v>97.75</v>
      </c>
      <c r="J2684" s="112">
        <v>97.75</v>
      </c>
    </row>
    <row r="2685" spans="1:10">
      <c r="A2685" s="221"/>
      <c r="B2685" s="222"/>
      <c r="C2685" s="222"/>
      <c r="D2685" s="222"/>
      <c r="E2685" s="222"/>
      <c r="F2685" s="222" t="s">
        <v>1762</v>
      </c>
      <c r="G2685" s="222"/>
      <c r="H2685" s="222"/>
      <c r="I2685" s="222"/>
      <c r="J2685" s="125">
        <v>0</v>
      </c>
    </row>
    <row r="2686" spans="1:10">
      <c r="A2686" s="221"/>
      <c r="B2686" s="222"/>
      <c r="C2686" s="222"/>
      <c r="D2686" s="222"/>
      <c r="E2686" s="222"/>
      <c r="F2686" s="222" t="s">
        <v>1763</v>
      </c>
      <c r="G2686" s="222"/>
      <c r="H2686" s="222"/>
      <c r="I2686" s="222"/>
      <c r="J2686" s="125">
        <v>1</v>
      </c>
    </row>
    <row r="2687" spans="1:10">
      <c r="A2687" s="221"/>
      <c r="B2687" s="222"/>
      <c r="C2687" s="222"/>
      <c r="D2687" s="222"/>
      <c r="E2687" s="222"/>
      <c r="F2687" s="222" t="s">
        <v>1764</v>
      </c>
      <c r="G2687" s="222"/>
      <c r="H2687" s="222"/>
      <c r="I2687" s="222"/>
      <c r="J2687" s="125">
        <v>0</v>
      </c>
    </row>
    <row r="2688" spans="1:10" ht="15">
      <c r="A2688" s="279" t="s">
        <v>1784</v>
      </c>
      <c r="B2688" s="280" t="s">
        <v>1</v>
      </c>
      <c r="C2688" s="281" t="s">
        <v>2</v>
      </c>
      <c r="D2688" s="281" t="s">
        <v>1785</v>
      </c>
      <c r="E2688" s="280" t="s">
        <v>1766</v>
      </c>
      <c r="F2688" s="83" t="s">
        <v>1767</v>
      </c>
      <c r="G2688" s="83" t="s">
        <v>1768</v>
      </c>
      <c r="H2688" s="83"/>
      <c r="I2688" s="83"/>
      <c r="J2688" s="122" t="s">
        <v>1769</v>
      </c>
    </row>
    <row r="2689" spans="1:10" ht="51">
      <c r="A2689" s="113" t="s">
        <v>1725</v>
      </c>
      <c r="B2689" s="91" t="s">
        <v>3041</v>
      </c>
      <c r="C2689" s="90" t="s">
        <v>44</v>
      </c>
      <c r="D2689" s="90" t="s">
        <v>3042</v>
      </c>
      <c r="E2689" s="93">
        <v>1</v>
      </c>
      <c r="F2689" s="92" t="s">
        <v>46</v>
      </c>
      <c r="G2689" s="277" t="s">
        <v>3043</v>
      </c>
      <c r="H2689" s="277"/>
      <c r="I2689" s="278"/>
      <c r="J2689" s="127" t="s">
        <v>3043</v>
      </c>
    </row>
    <row r="2690" spans="1:10" ht="38.25">
      <c r="A2690" s="113" t="s">
        <v>1725</v>
      </c>
      <c r="B2690" s="91" t="s">
        <v>2083</v>
      </c>
      <c r="C2690" s="90" t="s">
        <v>44</v>
      </c>
      <c r="D2690" s="90" t="s">
        <v>2084</v>
      </c>
      <c r="E2690" s="93">
        <v>6</v>
      </c>
      <c r="F2690" s="92" t="s">
        <v>46</v>
      </c>
      <c r="G2690" s="277" t="s">
        <v>2085</v>
      </c>
      <c r="H2690" s="277"/>
      <c r="I2690" s="278"/>
      <c r="J2690" s="127" t="s">
        <v>3044</v>
      </c>
    </row>
    <row r="2691" spans="1:10">
      <c r="A2691" s="221"/>
      <c r="B2691" s="222"/>
      <c r="C2691" s="222"/>
      <c r="D2691" s="222"/>
      <c r="E2691" s="222"/>
      <c r="F2691" s="222" t="s">
        <v>1938</v>
      </c>
      <c r="G2691" s="222"/>
      <c r="H2691" s="222"/>
      <c r="I2691" s="222"/>
      <c r="J2691" s="125">
        <v>84.17</v>
      </c>
    </row>
    <row r="2692" spans="1:10" ht="15">
      <c r="A2692" s="279" t="s">
        <v>1765</v>
      </c>
      <c r="B2692" s="280" t="s">
        <v>1</v>
      </c>
      <c r="C2692" s="281" t="s">
        <v>2</v>
      </c>
      <c r="D2692" s="281" t="s">
        <v>1727</v>
      </c>
      <c r="E2692" s="280" t="s">
        <v>1766</v>
      </c>
      <c r="F2692" s="83" t="s">
        <v>1767</v>
      </c>
      <c r="G2692" s="83" t="s">
        <v>1768</v>
      </c>
      <c r="H2692" s="83"/>
      <c r="I2692" s="83"/>
      <c r="J2692" s="122" t="s">
        <v>1769</v>
      </c>
    </row>
    <row r="2693" spans="1:10">
      <c r="A2693" s="123" t="s">
        <v>1723</v>
      </c>
      <c r="B2693" s="97" t="s">
        <v>1957</v>
      </c>
      <c r="C2693" s="96" t="s">
        <v>44</v>
      </c>
      <c r="D2693" s="96" t="s">
        <v>1958</v>
      </c>
      <c r="E2693" s="99">
        <v>0.40740739999999998</v>
      </c>
      <c r="F2693" s="98" t="s">
        <v>1950</v>
      </c>
      <c r="G2693" s="282" t="s">
        <v>1959</v>
      </c>
      <c r="H2693" s="282"/>
      <c r="I2693" s="283"/>
      <c r="J2693" s="126" t="s">
        <v>3045</v>
      </c>
    </row>
    <row r="2694" spans="1:10">
      <c r="A2694" s="123" t="s">
        <v>1723</v>
      </c>
      <c r="B2694" s="97" t="s">
        <v>1948</v>
      </c>
      <c r="C2694" s="96" t="s">
        <v>44</v>
      </c>
      <c r="D2694" s="96" t="s">
        <v>1949</v>
      </c>
      <c r="E2694" s="99">
        <v>0.40740739999999998</v>
      </c>
      <c r="F2694" s="98" t="s">
        <v>1950</v>
      </c>
      <c r="G2694" s="282" t="s">
        <v>1951</v>
      </c>
      <c r="H2694" s="282"/>
      <c r="I2694" s="283"/>
      <c r="J2694" s="126" t="s">
        <v>3046</v>
      </c>
    </row>
    <row r="2695" spans="1:10">
      <c r="A2695" s="221"/>
      <c r="B2695" s="222"/>
      <c r="C2695" s="222"/>
      <c r="D2695" s="222"/>
      <c r="E2695" s="222"/>
      <c r="F2695" s="222" t="s">
        <v>1774</v>
      </c>
      <c r="G2695" s="222"/>
      <c r="H2695" s="222"/>
      <c r="I2695" s="222"/>
      <c r="J2695" s="125">
        <v>13.583</v>
      </c>
    </row>
    <row r="2696" spans="1:10">
      <c r="A2696" s="115"/>
      <c r="B2696" s="116"/>
      <c r="C2696" s="116"/>
      <c r="D2696" s="116"/>
      <c r="E2696" s="116" t="s">
        <v>1728</v>
      </c>
      <c r="F2696" s="117">
        <v>0</v>
      </c>
      <c r="G2696" s="116" t="s">
        <v>1729</v>
      </c>
      <c r="H2696" s="117">
        <v>10.15</v>
      </c>
      <c r="I2696" s="116" t="s">
        <v>1730</v>
      </c>
      <c r="J2696" s="118">
        <v>10.14595166738</v>
      </c>
    </row>
    <row r="2697" spans="1:10" ht="15" thickBot="1">
      <c r="A2697" s="115"/>
      <c r="B2697" s="116"/>
      <c r="C2697" s="116"/>
      <c r="D2697" s="116"/>
      <c r="E2697" s="116" t="s">
        <v>1731</v>
      </c>
      <c r="F2697" s="117">
        <v>25.64</v>
      </c>
      <c r="G2697" s="116"/>
      <c r="H2697" s="276" t="s">
        <v>1732</v>
      </c>
      <c r="I2697" s="276"/>
      <c r="J2697" s="118">
        <v>123.39</v>
      </c>
    </row>
    <row r="2698" spans="1:10" ht="15" thickTop="1">
      <c r="A2698" s="119"/>
      <c r="B2698" s="95"/>
      <c r="C2698" s="95"/>
      <c r="D2698" s="95"/>
      <c r="E2698" s="95"/>
      <c r="F2698" s="95"/>
      <c r="G2698" s="95"/>
      <c r="H2698" s="95"/>
      <c r="I2698" s="95"/>
      <c r="J2698" s="120"/>
    </row>
    <row r="2699" spans="1:10" ht="15">
      <c r="A2699" s="121" t="s">
        <v>581</v>
      </c>
      <c r="B2699" s="83" t="s">
        <v>1</v>
      </c>
      <c r="C2699" s="82" t="s">
        <v>2</v>
      </c>
      <c r="D2699" s="82" t="s">
        <v>3</v>
      </c>
      <c r="E2699" s="281" t="s">
        <v>1722</v>
      </c>
      <c r="F2699" s="281"/>
      <c r="G2699" s="84" t="s">
        <v>4</v>
      </c>
      <c r="H2699" s="83" t="s">
        <v>5</v>
      </c>
      <c r="I2699" s="83" t="s">
        <v>6</v>
      </c>
      <c r="J2699" s="122" t="s">
        <v>8</v>
      </c>
    </row>
    <row r="2700" spans="1:10" ht="38.25">
      <c r="A2700" s="111" t="s">
        <v>1723</v>
      </c>
      <c r="B2700" s="86" t="s">
        <v>582</v>
      </c>
      <c r="C2700" s="85" t="s">
        <v>18</v>
      </c>
      <c r="D2700" s="85" t="s">
        <v>583</v>
      </c>
      <c r="E2700" s="284" t="s">
        <v>1737</v>
      </c>
      <c r="F2700" s="284"/>
      <c r="G2700" s="87" t="s">
        <v>71</v>
      </c>
      <c r="H2700" s="88">
        <v>1</v>
      </c>
      <c r="I2700" s="89">
        <v>285.60000000000002</v>
      </c>
      <c r="J2700" s="112">
        <v>285.60000000000002</v>
      </c>
    </row>
    <row r="2701" spans="1:10" ht="38.25">
      <c r="A2701" s="123" t="s">
        <v>1738</v>
      </c>
      <c r="B2701" s="97" t="s">
        <v>3047</v>
      </c>
      <c r="C2701" s="96" t="s">
        <v>44</v>
      </c>
      <c r="D2701" s="96" t="s">
        <v>3048</v>
      </c>
      <c r="E2701" s="283" t="s">
        <v>1761</v>
      </c>
      <c r="F2701" s="283"/>
      <c r="G2701" s="98" t="s">
        <v>78</v>
      </c>
      <c r="H2701" s="99">
        <v>3</v>
      </c>
      <c r="I2701" s="100">
        <v>3.23</v>
      </c>
      <c r="J2701" s="124">
        <v>9.69</v>
      </c>
    </row>
    <row r="2702" spans="1:10">
      <c r="A2702" s="123" t="s">
        <v>1738</v>
      </c>
      <c r="B2702" s="97" t="s">
        <v>1948</v>
      </c>
      <c r="C2702" s="96" t="s">
        <v>44</v>
      </c>
      <c r="D2702" s="96" t="s">
        <v>1949</v>
      </c>
      <c r="E2702" s="283" t="s">
        <v>1761</v>
      </c>
      <c r="F2702" s="283"/>
      <c r="G2702" s="98" t="s">
        <v>1950</v>
      </c>
      <c r="H2702" s="99">
        <v>0.29333330000000002</v>
      </c>
      <c r="I2702" s="100">
        <v>19.21</v>
      </c>
      <c r="J2702" s="124">
        <v>5.63</v>
      </c>
    </row>
    <row r="2703" spans="1:10">
      <c r="A2703" s="123" t="s">
        <v>1738</v>
      </c>
      <c r="B2703" s="97" t="s">
        <v>1957</v>
      </c>
      <c r="C2703" s="96" t="s">
        <v>44</v>
      </c>
      <c r="D2703" s="96" t="s">
        <v>1958</v>
      </c>
      <c r="E2703" s="283" t="s">
        <v>1761</v>
      </c>
      <c r="F2703" s="283"/>
      <c r="G2703" s="98" t="s">
        <v>1950</v>
      </c>
      <c r="H2703" s="99">
        <v>0.29333330000000002</v>
      </c>
      <c r="I2703" s="100">
        <v>14.13</v>
      </c>
      <c r="J2703" s="124">
        <v>4.1399999999999997</v>
      </c>
    </row>
    <row r="2704" spans="1:10" ht="38.25">
      <c r="A2704" s="113" t="s">
        <v>1725</v>
      </c>
      <c r="B2704" s="91" t="s">
        <v>3049</v>
      </c>
      <c r="C2704" s="90" t="s">
        <v>44</v>
      </c>
      <c r="D2704" s="90" t="s">
        <v>3050</v>
      </c>
      <c r="E2704" s="278" t="s">
        <v>1743</v>
      </c>
      <c r="F2704" s="278"/>
      <c r="G2704" s="92" t="s">
        <v>46</v>
      </c>
      <c r="H2704" s="93">
        <v>0.53225809999999996</v>
      </c>
      <c r="I2704" s="94">
        <v>26.1</v>
      </c>
      <c r="J2704" s="114">
        <v>13.89</v>
      </c>
    </row>
    <row r="2705" spans="1:10" ht="25.5">
      <c r="A2705" s="113" t="s">
        <v>1725</v>
      </c>
      <c r="B2705" s="91" t="s">
        <v>3051</v>
      </c>
      <c r="C2705" s="90" t="s">
        <v>44</v>
      </c>
      <c r="D2705" s="90" t="s">
        <v>3052</v>
      </c>
      <c r="E2705" s="278" t="s">
        <v>1743</v>
      </c>
      <c r="F2705" s="278"/>
      <c r="G2705" s="92" t="s">
        <v>71</v>
      </c>
      <c r="H2705" s="93">
        <v>1</v>
      </c>
      <c r="I2705" s="94">
        <v>252.25</v>
      </c>
      <c r="J2705" s="114">
        <v>252.25</v>
      </c>
    </row>
    <row r="2706" spans="1:10">
      <c r="A2706" s="115"/>
      <c r="B2706" s="116"/>
      <c r="C2706" s="116"/>
      <c r="D2706" s="116"/>
      <c r="E2706" s="116" t="s">
        <v>1728</v>
      </c>
      <c r="F2706" s="117">
        <v>0</v>
      </c>
      <c r="G2706" s="116" t="s">
        <v>1729</v>
      </c>
      <c r="H2706" s="117">
        <v>7.3</v>
      </c>
      <c r="I2706" s="116" t="s">
        <v>1730</v>
      </c>
      <c r="J2706" s="118">
        <v>7.3</v>
      </c>
    </row>
    <row r="2707" spans="1:10" ht="15" thickBot="1">
      <c r="A2707" s="115"/>
      <c r="B2707" s="116"/>
      <c r="C2707" s="116"/>
      <c r="D2707" s="116"/>
      <c r="E2707" s="116" t="s">
        <v>1731</v>
      </c>
      <c r="F2707" s="117">
        <v>74.94</v>
      </c>
      <c r="G2707" s="116"/>
      <c r="H2707" s="276" t="s">
        <v>1732</v>
      </c>
      <c r="I2707" s="276"/>
      <c r="J2707" s="118">
        <v>360.54</v>
      </c>
    </row>
    <row r="2708" spans="1:10" ht="15" thickTop="1">
      <c r="A2708" s="119"/>
      <c r="B2708" s="95"/>
      <c r="C2708" s="95"/>
      <c r="D2708" s="95"/>
      <c r="E2708" s="95"/>
      <c r="F2708" s="95"/>
      <c r="G2708" s="95"/>
      <c r="H2708" s="95"/>
      <c r="I2708" s="95"/>
      <c r="J2708" s="120"/>
    </row>
    <row r="2709" spans="1:10" ht="15">
      <c r="A2709" s="121" t="s">
        <v>584</v>
      </c>
      <c r="B2709" s="83" t="s">
        <v>1</v>
      </c>
      <c r="C2709" s="82" t="s">
        <v>2</v>
      </c>
      <c r="D2709" s="82" t="s">
        <v>3</v>
      </c>
      <c r="E2709" s="281" t="s">
        <v>1722</v>
      </c>
      <c r="F2709" s="281"/>
      <c r="G2709" s="84" t="s">
        <v>4</v>
      </c>
      <c r="H2709" s="83" t="s">
        <v>5</v>
      </c>
      <c r="I2709" s="83" t="s">
        <v>6</v>
      </c>
      <c r="J2709" s="122" t="s">
        <v>8</v>
      </c>
    </row>
    <row r="2710" spans="1:10" ht="25.5">
      <c r="A2710" s="111" t="s">
        <v>1723</v>
      </c>
      <c r="B2710" s="86" t="s">
        <v>585</v>
      </c>
      <c r="C2710" s="85" t="s">
        <v>44</v>
      </c>
      <c r="D2710" s="85" t="s">
        <v>586</v>
      </c>
      <c r="E2710" s="284" t="s">
        <v>1761</v>
      </c>
      <c r="F2710" s="284"/>
      <c r="G2710" s="87" t="s">
        <v>519</v>
      </c>
      <c r="H2710" s="88">
        <v>1</v>
      </c>
      <c r="I2710" s="89">
        <v>46.06</v>
      </c>
      <c r="J2710" s="112">
        <v>46.06</v>
      </c>
    </row>
    <row r="2711" spans="1:10">
      <c r="A2711" s="221"/>
      <c r="B2711" s="222"/>
      <c r="C2711" s="222"/>
      <c r="D2711" s="222"/>
      <c r="E2711" s="222"/>
      <c r="F2711" s="222" t="s">
        <v>1762</v>
      </c>
      <c r="G2711" s="222"/>
      <c r="H2711" s="222"/>
      <c r="I2711" s="222"/>
      <c r="J2711" s="125">
        <v>0</v>
      </c>
    </row>
    <row r="2712" spans="1:10">
      <c r="A2712" s="221"/>
      <c r="B2712" s="222"/>
      <c r="C2712" s="222"/>
      <c r="D2712" s="222"/>
      <c r="E2712" s="222"/>
      <c r="F2712" s="222" t="s">
        <v>1763</v>
      </c>
      <c r="G2712" s="222"/>
      <c r="H2712" s="222"/>
      <c r="I2712" s="222"/>
      <c r="J2712" s="125">
        <v>1</v>
      </c>
    </row>
    <row r="2713" spans="1:10">
      <c r="A2713" s="221"/>
      <c r="B2713" s="222"/>
      <c r="C2713" s="222"/>
      <c r="D2713" s="222"/>
      <c r="E2713" s="222"/>
      <c r="F2713" s="222" t="s">
        <v>1764</v>
      </c>
      <c r="G2713" s="222"/>
      <c r="H2713" s="222"/>
      <c r="I2713" s="222"/>
      <c r="J2713" s="125">
        <v>0</v>
      </c>
    </row>
    <row r="2714" spans="1:10" ht="15">
      <c r="A2714" s="279" t="s">
        <v>1784</v>
      </c>
      <c r="B2714" s="280" t="s">
        <v>1</v>
      </c>
      <c r="C2714" s="281" t="s">
        <v>2</v>
      </c>
      <c r="D2714" s="281" t="s">
        <v>1785</v>
      </c>
      <c r="E2714" s="280" t="s">
        <v>1766</v>
      </c>
      <c r="F2714" s="83" t="s">
        <v>1767</v>
      </c>
      <c r="G2714" s="83" t="s">
        <v>1768</v>
      </c>
      <c r="H2714" s="83"/>
      <c r="I2714" s="83"/>
      <c r="J2714" s="122" t="s">
        <v>1769</v>
      </c>
    </row>
    <row r="2715" spans="1:10" ht="51">
      <c r="A2715" s="113" t="s">
        <v>1725</v>
      </c>
      <c r="B2715" s="91" t="s">
        <v>3053</v>
      </c>
      <c r="C2715" s="90" t="s">
        <v>44</v>
      </c>
      <c r="D2715" s="90" t="s">
        <v>3054</v>
      </c>
      <c r="E2715" s="93">
        <v>1</v>
      </c>
      <c r="F2715" s="92" t="s">
        <v>46</v>
      </c>
      <c r="G2715" s="277" t="s">
        <v>3055</v>
      </c>
      <c r="H2715" s="277"/>
      <c r="I2715" s="278"/>
      <c r="J2715" s="127" t="s">
        <v>3055</v>
      </c>
    </row>
    <row r="2716" spans="1:10">
      <c r="A2716" s="221"/>
      <c r="B2716" s="222"/>
      <c r="C2716" s="222"/>
      <c r="D2716" s="222"/>
      <c r="E2716" s="222"/>
      <c r="F2716" s="222" t="s">
        <v>1938</v>
      </c>
      <c r="G2716" s="222"/>
      <c r="H2716" s="222"/>
      <c r="I2716" s="222"/>
      <c r="J2716" s="125">
        <v>26.85</v>
      </c>
    </row>
    <row r="2717" spans="1:10" ht="15">
      <c r="A2717" s="279" t="s">
        <v>1765</v>
      </c>
      <c r="B2717" s="280" t="s">
        <v>1</v>
      </c>
      <c r="C2717" s="281" t="s">
        <v>2</v>
      </c>
      <c r="D2717" s="281" t="s">
        <v>1727</v>
      </c>
      <c r="E2717" s="280" t="s">
        <v>1766</v>
      </c>
      <c r="F2717" s="83" t="s">
        <v>1767</v>
      </c>
      <c r="G2717" s="83" t="s">
        <v>1768</v>
      </c>
      <c r="H2717" s="83"/>
      <c r="I2717" s="83"/>
      <c r="J2717" s="122" t="s">
        <v>1769</v>
      </c>
    </row>
    <row r="2718" spans="1:10">
      <c r="A2718" s="123" t="s">
        <v>1723</v>
      </c>
      <c r="B2718" s="97" t="s">
        <v>1948</v>
      </c>
      <c r="C2718" s="96" t="s">
        <v>44</v>
      </c>
      <c r="D2718" s="96" t="s">
        <v>1949</v>
      </c>
      <c r="E2718" s="99">
        <v>1</v>
      </c>
      <c r="F2718" s="98" t="s">
        <v>1950</v>
      </c>
      <c r="G2718" s="282" t="s">
        <v>1951</v>
      </c>
      <c r="H2718" s="282"/>
      <c r="I2718" s="283"/>
      <c r="J2718" s="126" t="s">
        <v>1951</v>
      </c>
    </row>
    <row r="2719" spans="1:10">
      <c r="A2719" s="221"/>
      <c r="B2719" s="222"/>
      <c r="C2719" s="222"/>
      <c r="D2719" s="222"/>
      <c r="E2719" s="222"/>
      <c r="F2719" s="222" t="s">
        <v>1774</v>
      </c>
      <c r="G2719" s="222"/>
      <c r="H2719" s="222"/>
      <c r="I2719" s="222"/>
      <c r="J2719" s="125">
        <v>19.21</v>
      </c>
    </row>
    <row r="2720" spans="1:10">
      <c r="A2720" s="115"/>
      <c r="B2720" s="116"/>
      <c r="C2720" s="116"/>
      <c r="D2720" s="116"/>
      <c r="E2720" s="116" t="s">
        <v>1728</v>
      </c>
      <c r="F2720" s="117">
        <v>0</v>
      </c>
      <c r="G2720" s="116" t="s">
        <v>1729</v>
      </c>
      <c r="H2720" s="117">
        <v>14.95</v>
      </c>
      <c r="I2720" s="116" t="s">
        <v>1730</v>
      </c>
      <c r="J2720" s="118">
        <v>14.946300000000001</v>
      </c>
    </row>
    <row r="2721" spans="1:10" ht="15" thickBot="1">
      <c r="A2721" s="115"/>
      <c r="B2721" s="116"/>
      <c r="C2721" s="116"/>
      <c r="D2721" s="116"/>
      <c r="E2721" s="116" t="s">
        <v>1731</v>
      </c>
      <c r="F2721" s="117">
        <v>12.08</v>
      </c>
      <c r="G2721" s="116"/>
      <c r="H2721" s="276" t="s">
        <v>1732</v>
      </c>
      <c r="I2721" s="276"/>
      <c r="J2721" s="118">
        <v>58.14</v>
      </c>
    </row>
    <row r="2722" spans="1:10" ht="15" thickTop="1">
      <c r="A2722" s="119"/>
      <c r="B2722" s="95"/>
      <c r="C2722" s="95"/>
      <c r="D2722" s="95"/>
      <c r="E2722" s="95"/>
      <c r="F2722" s="95"/>
      <c r="G2722" s="95"/>
      <c r="H2722" s="95"/>
      <c r="I2722" s="95"/>
      <c r="J2722" s="120"/>
    </row>
    <row r="2723" spans="1:10" ht="15">
      <c r="A2723" s="121" t="s">
        <v>587</v>
      </c>
      <c r="B2723" s="83" t="s">
        <v>1</v>
      </c>
      <c r="C2723" s="82" t="s">
        <v>2</v>
      </c>
      <c r="D2723" s="82" t="s">
        <v>3</v>
      </c>
      <c r="E2723" s="281" t="s">
        <v>1722</v>
      </c>
      <c r="F2723" s="281"/>
      <c r="G2723" s="84" t="s">
        <v>4</v>
      </c>
      <c r="H2723" s="83" t="s">
        <v>5</v>
      </c>
      <c r="I2723" s="83" t="s">
        <v>6</v>
      </c>
      <c r="J2723" s="122" t="s">
        <v>8</v>
      </c>
    </row>
    <row r="2724" spans="1:10">
      <c r="A2724" s="111" t="s">
        <v>1723</v>
      </c>
      <c r="B2724" s="86" t="s">
        <v>588</v>
      </c>
      <c r="C2724" s="85" t="s">
        <v>44</v>
      </c>
      <c r="D2724" s="85" t="s">
        <v>589</v>
      </c>
      <c r="E2724" s="284" t="s">
        <v>1761</v>
      </c>
      <c r="F2724" s="284"/>
      <c r="G2724" s="87" t="s">
        <v>519</v>
      </c>
      <c r="H2724" s="88">
        <v>1</v>
      </c>
      <c r="I2724" s="89">
        <v>47.8</v>
      </c>
      <c r="J2724" s="112">
        <v>47.8</v>
      </c>
    </row>
    <row r="2725" spans="1:10">
      <c r="A2725" s="221"/>
      <c r="B2725" s="222"/>
      <c r="C2725" s="222"/>
      <c r="D2725" s="222"/>
      <c r="E2725" s="222"/>
      <c r="F2725" s="222" t="s">
        <v>1762</v>
      </c>
      <c r="G2725" s="222"/>
      <c r="H2725" s="222"/>
      <c r="I2725" s="222"/>
      <c r="J2725" s="125">
        <v>0</v>
      </c>
    </row>
    <row r="2726" spans="1:10">
      <c r="A2726" s="221"/>
      <c r="B2726" s="222"/>
      <c r="C2726" s="222"/>
      <c r="D2726" s="222"/>
      <c r="E2726" s="222"/>
      <c r="F2726" s="222" t="s">
        <v>1763</v>
      </c>
      <c r="G2726" s="222"/>
      <c r="H2726" s="222"/>
      <c r="I2726" s="222"/>
      <c r="J2726" s="125">
        <v>1</v>
      </c>
    </row>
    <row r="2727" spans="1:10">
      <c r="A2727" s="221"/>
      <c r="B2727" s="222"/>
      <c r="C2727" s="222"/>
      <c r="D2727" s="222"/>
      <c r="E2727" s="222"/>
      <c r="F2727" s="222" t="s">
        <v>1764</v>
      </c>
      <c r="G2727" s="222"/>
      <c r="H2727" s="222"/>
      <c r="I2727" s="222"/>
      <c r="J2727" s="125">
        <v>0</v>
      </c>
    </row>
    <row r="2728" spans="1:10" ht="15">
      <c r="A2728" s="279" t="s">
        <v>1784</v>
      </c>
      <c r="B2728" s="280" t="s">
        <v>1</v>
      </c>
      <c r="C2728" s="281" t="s">
        <v>2</v>
      </c>
      <c r="D2728" s="281" t="s">
        <v>1785</v>
      </c>
      <c r="E2728" s="280" t="s">
        <v>1766</v>
      </c>
      <c r="F2728" s="83" t="s">
        <v>1767</v>
      </c>
      <c r="G2728" s="83" t="s">
        <v>1768</v>
      </c>
      <c r="H2728" s="83"/>
      <c r="I2728" s="83"/>
      <c r="J2728" s="122" t="s">
        <v>1769</v>
      </c>
    </row>
    <row r="2729" spans="1:10">
      <c r="A2729" s="113" t="s">
        <v>1725</v>
      </c>
      <c r="B2729" s="91" t="s">
        <v>3056</v>
      </c>
      <c r="C2729" s="90" t="s">
        <v>44</v>
      </c>
      <c r="D2729" s="90" t="s">
        <v>3057</v>
      </c>
      <c r="E2729" s="93">
        <v>1</v>
      </c>
      <c r="F2729" s="92" t="s">
        <v>46</v>
      </c>
      <c r="G2729" s="277" t="s">
        <v>3058</v>
      </c>
      <c r="H2729" s="277"/>
      <c r="I2729" s="278"/>
      <c r="J2729" s="127" t="s">
        <v>3058</v>
      </c>
    </row>
    <row r="2730" spans="1:10">
      <c r="A2730" s="221"/>
      <c r="B2730" s="222"/>
      <c r="C2730" s="222"/>
      <c r="D2730" s="222"/>
      <c r="E2730" s="222"/>
      <c r="F2730" s="222" t="s">
        <v>1938</v>
      </c>
      <c r="G2730" s="222"/>
      <c r="H2730" s="222"/>
      <c r="I2730" s="222"/>
      <c r="J2730" s="125">
        <v>28.59</v>
      </c>
    </row>
    <row r="2731" spans="1:10" ht="15">
      <c r="A2731" s="279" t="s">
        <v>1765</v>
      </c>
      <c r="B2731" s="280" t="s">
        <v>1</v>
      </c>
      <c r="C2731" s="281" t="s">
        <v>2</v>
      </c>
      <c r="D2731" s="281" t="s">
        <v>1727</v>
      </c>
      <c r="E2731" s="280" t="s">
        <v>1766</v>
      </c>
      <c r="F2731" s="83" t="s">
        <v>1767</v>
      </c>
      <c r="G2731" s="83" t="s">
        <v>1768</v>
      </c>
      <c r="H2731" s="83"/>
      <c r="I2731" s="83"/>
      <c r="J2731" s="122" t="s">
        <v>1769</v>
      </c>
    </row>
    <row r="2732" spans="1:10">
      <c r="A2732" s="123" t="s">
        <v>1723</v>
      </c>
      <c r="B2732" s="97" t="s">
        <v>1948</v>
      </c>
      <c r="C2732" s="96" t="s">
        <v>44</v>
      </c>
      <c r="D2732" s="96" t="s">
        <v>1949</v>
      </c>
      <c r="E2732" s="99">
        <v>1</v>
      </c>
      <c r="F2732" s="98" t="s">
        <v>1950</v>
      </c>
      <c r="G2732" s="282" t="s">
        <v>1951</v>
      </c>
      <c r="H2732" s="282"/>
      <c r="I2732" s="283"/>
      <c r="J2732" s="126" t="s">
        <v>1951</v>
      </c>
    </row>
    <row r="2733" spans="1:10">
      <c r="A2733" s="221"/>
      <c r="B2733" s="222"/>
      <c r="C2733" s="222"/>
      <c r="D2733" s="222"/>
      <c r="E2733" s="222"/>
      <c r="F2733" s="222" t="s">
        <v>1774</v>
      </c>
      <c r="G2733" s="222"/>
      <c r="H2733" s="222"/>
      <c r="I2733" s="222"/>
      <c r="J2733" s="125">
        <v>19.21</v>
      </c>
    </row>
    <row r="2734" spans="1:10">
      <c r="A2734" s="115"/>
      <c r="B2734" s="116"/>
      <c r="C2734" s="116"/>
      <c r="D2734" s="116"/>
      <c r="E2734" s="116" t="s">
        <v>1728</v>
      </c>
      <c r="F2734" s="117">
        <v>0</v>
      </c>
      <c r="G2734" s="116" t="s">
        <v>1729</v>
      </c>
      <c r="H2734" s="117">
        <v>14.95</v>
      </c>
      <c r="I2734" s="116" t="s">
        <v>1730</v>
      </c>
      <c r="J2734" s="118">
        <v>14.946300000000001</v>
      </c>
    </row>
    <row r="2735" spans="1:10" ht="15" thickBot="1">
      <c r="A2735" s="115"/>
      <c r="B2735" s="116"/>
      <c r="C2735" s="116"/>
      <c r="D2735" s="116"/>
      <c r="E2735" s="116" t="s">
        <v>1731</v>
      </c>
      <c r="F2735" s="117">
        <v>12.54</v>
      </c>
      <c r="G2735" s="116"/>
      <c r="H2735" s="276" t="s">
        <v>1732</v>
      </c>
      <c r="I2735" s="276"/>
      <c r="J2735" s="118">
        <v>60.34</v>
      </c>
    </row>
    <row r="2736" spans="1:10" ht="15" thickTop="1">
      <c r="A2736" s="119"/>
      <c r="B2736" s="95"/>
      <c r="C2736" s="95"/>
      <c r="D2736" s="95"/>
      <c r="E2736" s="95"/>
      <c r="F2736" s="95"/>
      <c r="G2736" s="95"/>
      <c r="H2736" s="95"/>
      <c r="I2736" s="95"/>
      <c r="J2736" s="120"/>
    </row>
    <row r="2737" spans="1:10" ht="15">
      <c r="A2737" s="121" t="s">
        <v>592</v>
      </c>
      <c r="B2737" s="83" t="s">
        <v>1</v>
      </c>
      <c r="C2737" s="82" t="s">
        <v>2</v>
      </c>
      <c r="D2737" s="82" t="s">
        <v>3</v>
      </c>
      <c r="E2737" s="281" t="s">
        <v>1722</v>
      </c>
      <c r="F2737" s="281"/>
      <c r="G2737" s="84" t="s">
        <v>4</v>
      </c>
      <c r="H2737" s="83" t="s">
        <v>5</v>
      </c>
      <c r="I2737" s="83" t="s">
        <v>6</v>
      </c>
      <c r="J2737" s="122" t="s">
        <v>8</v>
      </c>
    </row>
    <row r="2738" spans="1:10" ht="38.25">
      <c r="A2738" s="111" t="s">
        <v>1723</v>
      </c>
      <c r="B2738" s="86" t="s">
        <v>593</v>
      </c>
      <c r="C2738" s="85" t="s">
        <v>44</v>
      </c>
      <c r="D2738" s="85" t="s">
        <v>594</v>
      </c>
      <c r="E2738" s="284" t="s">
        <v>1761</v>
      </c>
      <c r="F2738" s="284"/>
      <c r="G2738" s="87" t="s">
        <v>46</v>
      </c>
      <c r="H2738" s="88">
        <v>1</v>
      </c>
      <c r="I2738" s="89">
        <v>175.31</v>
      </c>
      <c r="J2738" s="112">
        <v>175.31</v>
      </c>
    </row>
    <row r="2739" spans="1:10">
      <c r="A2739" s="221"/>
      <c r="B2739" s="222"/>
      <c r="C2739" s="222"/>
      <c r="D2739" s="222"/>
      <c r="E2739" s="222"/>
      <c r="F2739" s="222" t="s">
        <v>1762</v>
      </c>
      <c r="G2739" s="222"/>
      <c r="H2739" s="222"/>
      <c r="I2739" s="222"/>
      <c r="J2739" s="125">
        <v>0</v>
      </c>
    </row>
    <row r="2740" spans="1:10">
      <c r="A2740" s="221"/>
      <c r="B2740" s="222"/>
      <c r="C2740" s="222"/>
      <c r="D2740" s="222"/>
      <c r="E2740" s="222"/>
      <c r="F2740" s="222" t="s">
        <v>1763</v>
      </c>
      <c r="G2740" s="222"/>
      <c r="H2740" s="222"/>
      <c r="I2740" s="222"/>
      <c r="J2740" s="125">
        <v>1</v>
      </c>
    </row>
    <row r="2741" spans="1:10">
      <c r="A2741" s="221"/>
      <c r="B2741" s="222"/>
      <c r="C2741" s="222"/>
      <c r="D2741" s="222"/>
      <c r="E2741" s="222"/>
      <c r="F2741" s="222" t="s">
        <v>1764</v>
      </c>
      <c r="G2741" s="222"/>
      <c r="H2741" s="222"/>
      <c r="I2741" s="222"/>
      <c r="J2741" s="125">
        <v>0</v>
      </c>
    </row>
    <row r="2742" spans="1:10" ht="15">
      <c r="A2742" s="279" t="s">
        <v>1784</v>
      </c>
      <c r="B2742" s="280" t="s">
        <v>1</v>
      </c>
      <c r="C2742" s="281" t="s">
        <v>2</v>
      </c>
      <c r="D2742" s="281" t="s">
        <v>1785</v>
      </c>
      <c r="E2742" s="280" t="s">
        <v>1766</v>
      </c>
      <c r="F2742" s="83" t="s">
        <v>1767</v>
      </c>
      <c r="G2742" s="83" t="s">
        <v>1768</v>
      </c>
      <c r="H2742" s="83"/>
      <c r="I2742" s="83"/>
      <c r="J2742" s="122" t="s">
        <v>1769</v>
      </c>
    </row>
    <row r="2743" spans="1:10" ht="25.5">
      <c r="A2743" s="113" t="s">
        <v>1725</v>
      </c>
      <c r="B2743" s="91" t="s">
        <v>2891</v>
      </c>
      <c r="C2743" s="90" t="s">
        <v>44</v>
      </c>
      <c r="D2743" s="90" t="s">
        <v>2892</v>
      </c>
      <c r="E2743" s="93">
        <v>0.39898230000000001</v>
      </c>
      <c r="F2743" s="92" t="s">
        <v>78</v>
      </c>
      <c r="G2743" s="277" t="s">
        <v>2893</v>
      </c>
      <c r="H2743" s="277"/>
      <c r="I2743" s="278"/>
      <c r="J2743" s="127" t="s">
        <v>3012</v>
      </c>
    </row>
    <row r="2744" spans="1:10" ht="38.25">
      <c r="A2744" s="113" t="s">
        <v>1725</v>
      </c>
      <c r="B2744" s="91" t="s">
        <v>3059</v>
      </c>
      <c r="C2744" s="90" t="s">
        <v>44</v>
      </c>
      <c r="D2744" s="90" t="s">
        <v>3060</v>
      </c>
      <c r="E2744" s="93">
        <v>1</v>
      </c>
      <c r="F2744" s="92" t="s">
        <v>46</v>
      </c>
      <c r="G2744" s="277" t="s">
        <v>3061</v>
      </c>
      <c r="H2744" s="277"/>
      <c r="I2744" s="278"/>
      <c r="J2744" s="127" t="s">
        <v>3061</v>
      </c>
    </row>
    <row r="2745" spans="1:10">
      <c r="A2745" s="221"/>
      <c r="B2745" s="222"/>
      <c r="C2745" s="222"/>
      <c r="D2745" s="222"/>
      <c r="E2745" s="222"/>
      <c r="F2745" s="222" t="s">
        <v>1938</v>
      </c>
      <c r="G2745" s="222"/>
      <c r="H2745" s="222"/>
      <c r="I2745" s="222"/>
      <c r="J2745" s="125">
        <v>158.75380000000001</v>
      </c>
    </row>
    <row r="2746" spans="1:10" ht="15">
      <c r="A2746" s="279" t="s">
        <v>1765</v>
      </c>
      <c r="B2746" s="280" t="s">
        <v>1</v>
      </c>
      <c r="C2746" s="281" t="s">
        <v>2</v>
      </c>
      <c r="D2746" s="281" t="s">
        <v>1727</v>
      </c>
      <c r="E2746" s="280" t="s">
        <v>1766</v>
      </c>
      <c r="F2746" s="83" t="s">
        <v>1767</v>
      </c>
      <c r="G2746" s="83" t="s">
        <v>1768</v>
      </c>
      <c r="H2746" s="83"/>
      <c r="I2746" s="83"/>
      <c r="J2746" s="122" t="s">
        <v>1769</v>
      </c>
    </row>
    <row r="2747" spans="1:10" ht="25.5">
      <c r="A2747" s="123" t="s">
        <v>1723</v>
      </c>
      <c r="B2747" s="97" t="s">
        <v>2916</v>
      </c>
      <c r="C2747" s="96" t="s">
        <v>44</v>
      </c>
      <c r="D2747" s="96" t="s">
        <v>2917</v>
      </c>
      <c r="E2747" s="99">
        <v>0.48888870000000001</v>
      </c>
      <c r="F2747" s="98" t="s">
        <v>1950</v>
      </c>
      <c r="G2747" s="282" t="s">
        <v>2918</v>
      </c>
      <c r="H2747" s="282"/>
      <c r="I2747" s="283"/>
      <c r="J2747" s="126" t="s">
        <v>2957</v>
      </c>
    </row>
    <row r="2748" spans="1:10">
      <c r="A2748" s="123" t="s">
        <v>1723</v>
      </c>
      <c r="B2748" s="97" t="s">
        <v>2920</v>
      </c>
      <c r="C2748" s="96" t="s">
        <v>44</v>
      </c>
      <c r="D2748" s="96" t="s">
        <v>2921</v>
      </c>
      <c r="E2748" s="99">
        <v>0.48888870000000001</v>
      </c>
      <c r="F2748" s="98" t="s">
        <v>1950</v>
      </c>
      <c r="G2748" s="282" t="s">
        <v>2922</v>
      </c>
      <c r="H2748" s="282"/>
      <c r="I2748" s="283"/>
      <c r="J2748" s="126" t="s">
        <v>2956</v>
      </c>
    </row>
    <row r="2749" spans="1:10">
      <c r="A2749" s="221"/>
      <c r="B2749" s="222"/>
      <c r="C2749" s="222"/>
      <c r="D2749" s="222"/>
      <c r="E2749" s="222"/>
      <c r="F2749" s="222" t="s">
        <v>1774</v>
      </c>
      <c r="G2749" s="222"/>
      <c r="H2749" s="222"/>
      <c r="I2749" s="222"/>
      <c r="J2749" s="125">
        <v>16.553799999999999</v>
      </c>
    </row>
    <row r="2750" spans="1:10">
      <c r="A2750" s="115"/>
      <c r="B2750" s="116"/>
      <c r="C2750" s="116"/>
      <c r="D2750" s="116"/>
      <c r="E2750" s="116" t="s">
        <v>1728</v>
      </c>
      <c r="F2750" s="117">
        <v>0</v>
      </c>
      <c r="G2750" s="116" t="s">
        <v>1729</v>
      </c>
      <c r="H2750" s="117">
        <v>12.87</v>
      </c>
      <c r="I2750" s="116" t="s">
        <v>1730</v>
      </c>
      <c r="J2750" s="118">
        <v>12.86940836106</v>
      </c>
    </row>
    <row r="2751" spans="1:10" ht="15" thickBot="1">
      <c r="A2751" s="115"/>
      <c r="B2751" s="116"/>
      <c r="C2751" s="116"/>
      <c r="D2751" s="116"/>
      <c r="E2751" s="116" t="s">
        <v>1731</v>
      </c>
      <c r="F2751" s="117">
        <v>46</v>
      </c>
      <c r="G2751" s="116"/>
      <c r="H2751" s="276" t="s">
        <v>1732</v>
      </c>
      <c r="I2751" s="276"/>
      <c r="J2751" s="118">
        <v>221.31</v>
      </c>
    </row>
    <row r="2752" spans="1:10" ht="15" thickTop="1">
      <c r="A2752" s="119"/>
      <c r="B2752" s="95"/>
      <c r="C2752" s="95"/>
      <c r="D2752" s="95"/>
      <c r="E2752" s="95"/>
      <c r="F2752" s="95"/>
      <c r="G2752" s="95"/>
      <c r="H2752" s="95"/>
      <c r="I2752" s="95"/>
      <c r="J2752" s="120"/>
    </row>
    <row r="2753" spans="1:10" ht="15">
      <c r="A2753" s="121" t="s">
        <v>595</v>
      </c>
      <c r="B2753" s="83" t="s">
        <v>1</v>
      </c>
      <c r="C2753" s="82" t="s">
        <v>2</v>
      </c>
      <c r="D2753" s="82" t="s">
        <v>3</v>
      </c>
      <c r="E2753" s="281" t="s">
        <v>1722</v>
      </c>
      <c r="F2753" s="281"/>
      <c r="G2753" s="84" t="s">
        <v>4</v>
      </c>
      <c r="H2753" s="83" t="s">
        <v>5</v>
      </c>
      <c r="I2753" s="83" t="s">
        <v>6</v>
      </c>
      <c r="J2753" s="122" t="s">
        <v>8</v>
      </c>
    </row>
    <row r="2754" spans="1:10">
      <c r="A2754" s="111" t="s">
        <v>1723</v>
      </c>
      <c r="B2754" s="86" t="s">
        <v>596</v>
      </c>
      <c r="C2754" s="85" t="s">
        <v>44</v>
      </c>
      <c r="D2754" s="85" t="s">
        <v>597</v>
      </c>
      <c r="E2754" s="284" t="s">
        <v>1761</v>
      </c>
      <c r="F2754" s="284"/>
      <c r="G2754" s="87" t="s">
        <v>519</v>
      </c>
      <c r="H2754" s="88">
        <v>1</v>
      </c>
      <c r="I2754" s="89">
        <v>825.16</v>
      </c>
      <c r="J2754" s="112">
        <v>825.16</v>
      </c>
    </row>
    <row r="2755" spans="1:10">
      <c r="A2755" s="221"/>
      <c r="B2755" s="222"/>
      <c r="C2755" s="222"/>
      <c r="D2755" s="222"/>
      <c r="E2755" s="222"/>
      <c r="F2755" s="222" t="s">
        <v>1762</v>
      </c>
      <c r="G2755" s="222"/>
      <c r="H2755" s="222"/>
      <c r="I2755" s="222"/>
      <c r="J2755" s="125">
        <v>0</v>
      </c>
    </row>
    <row r="2756" spans="1:10">
      <c r="A2756" s="221"/>
      <c r="B2756" s="222"/>
      <c r="C2756" s="222"/>
      <c r="D2756" s="222"/>
      <c r="E2756" s="222"/>
      <c r="F2756" s="222" t="s">
        <v>1763</v>
      </c>
      <c r="G2756" s="222"/>
      <c r="H2756" s="222"/>
      <c r="I2756" s="222"/>
      <c r="J2756" s="125">
        <v>1</v>
      </c>
    </row>
    <row r="2757" spans="1:10">
      <c r="A2757" s="221"/>
      <c r="B2757" s="222"/>
      <c r="C2757" s="222"/>
      <c r="D2757" s="222"/>
      <c r="E2757" s="222"/>
      <c r="F2757" s="222" t="s">
        <v>1764</v>
      </c>
      <c r="G2757" s="222"/>
      <c r="H2757" s="222"/>
      <c r="I2757" s="222"/>
      <c r="J2757" s="125">
        <v>0</v>
      </c>
    </row>
    <row r="2758" spans="1:10" ht="15">
      <c r="A2758" s="279" t="s">
        <v>1784</v>
      </c>
      <c r="B2758" s="280" t="s">
        <v>1</v>
      </c>
      <c r="C2758" s="281" t="s">
        <v>2</v>
      </c>
      <c r="D2758" s="281" t="s">
        <v>1785</v>
      </c>
      <c r="E2758" s="280" t="s">
        <v>1766</v>
      </c>
      <c r="F2758" s="83" t="s">
        <v>1767</v>
      </c>
      <c r="G2758" s="83" t="s">
        <v>1768</v>
      </c>
      <c r="H2758" s="83"/>
      <c r="I2758" s="83"/>
      <c r="J2758" s="122" t="s">
        <v>1769</v>
      </c>
    </row>
    <row r="2759" spans="1:10" ht="38.25">
      <c r="A2759" s="113" t="s">
        <v>1725</v>
      </c>
      <c r="B2759" s="91" t="s">
        <v>3062</v>
      </c>
      <c r="C2759" s="90" t="s">
        <v>44</v>
      </c>
      <c r="D2759" s="90" t="s">
        <v>3063</v>
      </c>
      <c r="E2759" s="93">
        <v>1</v>
      </c>
      <c r="F2759" s="92" t="s">
        <v>46</v>
      </c>
      <c r="G2759" s="277" t="s">
        <v>3064</v>
      </c>
      <c r="H2759" s="277"/>
      <c r="I2759" s="278"/>
      <c r="J2759" s="127" t="s">
        <v>3064</v>
      </c>
    </row>
    <row r="2760" spans="1:10" ht="25.5">
      <c r="A2760" s="113" t="s">
        <v>1725</v>
      </c>
      <c r="B2760" s="91" t="s">
        <v>1801</v>
      </c>
      <c r="C2760" s="90" t="s">
        <v>44</v>
      </c>
      <c r="D2760" s="90" t="s">
        <v>1802</v>
      </c>
      <c r="E2760" s="93">
        <v>1</v>
      </c>
      <c r="F2760" s="92" t="s">
        <v>46</v>
      </c>
      <c r="G2760" s="277" t="s">
        <v>1803</v>
      </c>
      <c r="H2760" s="277"/>
      <c r="I2760" s="278"/>
      <c r="J2760" s="127" t="s">
        <v>1803</v>
      </c>
    </row>
    <row r="2761" spans="1:10" ht="25.5">
      <c r="A2761" s="113" t="s">
        <v>1725</v>
      </c>
      <c r="B2761" s="91" t="s">
        <v>2891</v>
      </c>
      <c r="C2761" s="90" t="s">
        <v>44</v>
      </c>
      <c r="D2761" s="90" t="s">
        <v>2892</v>
      </c>
      <c r="E2761" s="93">
        <v>15</v>
      </c>
      <c r="F2761" s="92" t="s">
        <v>78</v>
      </c>
      <c r="G2761" s="277" t="s">
        <v>2893</v>
      </c>
      <c r="H2761" s="277"/>
      <c r="I2761" s="278"/>
      <c r="J2761" s="127" t="s">
        <v>3065</v>
      </c>
    </row>
    <row r="2762" spans="1:10">
      <c r="A2762" s="221"/>
      <c r="B2762" s="222"/>
      <c r="C2762" s="222"/>
      <c r="D2762" s="222"/>
      <c r="E2762" s="222"/>
      <c r="F2762" s="222" t="s">
        <v>1938</v>
      </c>
      <c r="G2762" s="222"/>
      <c r="H2762" s="222"/>
      <c r="I2762" s="222"/>
      <c r="J2762" s="125">
        <v>740.51</v>
      </c>
    </row>
    <row r="2763" spans="1:10" ht="15">
      <c r="A2763" s="279" t="s">
        <v>1765</v>
      </c>
      <c r="B2763" s="280" t="s">
        <v>1</v>
      </c>
      <c r="C2763" s="281" t="s">
        <v>2</v>
      </c>
      <c r="D2763" s="281" t="s">
        <v>1727</v>
      </c>
      <c r="E2763" s="280" t="s">
        <v>1766</v>
      </c>
      <c r="F2763" s="83" t="s">
        <v>1767</v>
      </c>
      <c r="G2763" s="83" t="s">
        <v>1768</v>
      </c>
      <c r="H2763" s="83"/>
      <c r="I2763" s="83"/>
      <c r="J2763" s="122" t="s">
        <v>1769</v>
      </c>
    </row>
    <row r="2764" spans="1:10" ht="25.5">
      <c r="A2764" s="123" t="s">
        <v>1723</v>
      </c>
      <c r="B2764" s="97" t="s">
        <v>2916</v>
      </c>
      <c r="C2764" s="96" t="s">
        <v>44</v>
      </c>
      <c r="D2764" s="96" t="s">
        <v>2917</v>
      </c>
      <c r="E2764" s="99">
        <v>2.5</v>
      </c>
      <c r="F2764" s="98" t="s">
        <v>1950</v>
      </c>
      <c r="G2764" s="282" t="s">
        <v>2918</v>
      </c>
      <c r="H2764" s="282"/>
      <c r="I2764" s="283"/>
      <c r="J2764" s="126" t="s">
        <v>3066</v>
      </c>
    </row>
    <row r="2765" spans="1:10">
      <c r="A2765" s="123" t="s">
        <v>1723</v>
      </c>
      <c r="B2765" s="97" t="s">
        <v>2920</v>
      </c>
      <c r="C2765" s="96" t="s">
        <v>44</v>
      </c>
      <c r="D2765" s="96" t="s">
        <v>2921</v>
      </c>
      <c r="E2765" s="99">
        <v>2.5</v>
      </c>
      <c r="F2765" s="98" t="s">
        <v>1950</v>
      </c>
      <c r="G2765" s="282" t="s">
        <v>2922</v>
      </c>
      <c r="H2765" s="282"/>
      <c r="I2765" s="283"/>
      <c r="J2765" s="126" t="s">
        <v>3067</v>
      </c>
    </row>
    <row r="2766" spans="1:10">
      <c r="A2766" s="221"/>
      <c r="B2766" s="222"/>
      <c r="C2766" s="222"/>
      <c r="D2766" s="222"/>
      <c r="E2766" s="222"/>
      <c r="F2766" s="222" t="s">
        <v>1774</v>
      </c>
      <c r="G2766" s="222"/>
      <c r="H2766" s="222"/>
      <c r="I2766" s="222"/>
      <c r="J2766" s="125">
        <v>84.65</v>
      </c>
    </row>
    <row r="2767" spans="1:10">
      <c r="A2767" s="115"/>
      <c r="B2767" s="116"/>
      <c r="C2767" s="116"/>
      <c r="D2767" s="116"/>
      <c r="E2767" s="116" t="s">
        <v>1728</v>
      </c>
      <c r="F2767" s="117">
        <v>0</v>
      </c>
      <c r="G2767" s="116" t="s">
        <v>1729</v>
      </c>
      <c r="H2767" s="117">
        <v>65.81</v>
      </c>
      <c r="I2767" s="116" t="s">
        <v>1730</v>
      </c>
      <c r="J2767" s="118">
        <v>65.8095</v>
      </c>
    </row>
    <row r="2768" spans="1:10" ht="15" thickBot="1">
      <c r="A2768" s="115"/>
      <c r="B2768" s="116"/>
      <c r="C2768" s="116"/>
      <c r="D2768" s="116"/>
      <c r="E2768" s="116" t="s">
        <v>1731</v>
      </c>
      <c r="F2768" s="117">
        <v>216.52</v>
      </c>
      <c r="G2768" s="116"/>
      <c r="H2768" s="276" t="s">
        <v>1732</v>
      </c>
      <c r="I2768" s="276"/>
      <c r="J2768" s="118">
        <v>1041.68</v>
      </c>
    </row>
    <row r="2769" spans="1:10" ht="15" thickTop="1">
      <c r="A2769" s="119"/>
      <c r="B2769" s="95"/>
      <c r="C2769" s="95"/>
      <c r="D2769" s="95"/>
      <c r="E2769" s="95"/>
      <c r="F2769" s="95"/>
      <c r="G2769" s="95"/>
      <c r="H2769" s="95"/>
      <c r="I2769" s="95"/>
      <c r="J2769" s="120"/>
    </row>
    <row r="2770" spans="1:10" ht="15">
      <c r="A2770" s="121" t="s">
        <v>602</v>
      </c>
      <c r="B2770" s="83" t="s">
        <v>1</v>
      </c>
      <c r="C2770" s="82" t="s">
        <v>2</v>
      </c>
      <c r="D2770" s="82" t="s">
        <v>3</v>
      </c>
      <c r="E2770" s="281" t="s">
        <v>1722</v>
      </c>
      <c r="F2770" s="281"/>
      <c r="G2770" s="84" t="s">
        <v>4</v>
      </c>
      <c r="H2770" s="83" t="s">
        <v>5</v>
      </c>
      <c r="I2770" s="83" t="s">
        <v>6</v>
      </c>
      <c r="J2770" s="122" t="s">
        <v>8</v>
      </c>
    </row>
    <row r="2771" spans="1:10" ht="25.5">
      <c r="A2771" s="111" t="s">
        <v>1723</v>
      </c>
      <c r="B2771" s="86" t="s">
        <v>603</v>
      </c>
      <c r="C2771" s="85" t="s">
        <v>44</v>
      </c>
      <c r="D2771" s="85" t="s">
        <v>604</v>
      </c>
      <c r="E2771" s="284" t="s">
        <v>1761</v>
      </c>
      <c r="F2771" s="284"/>
      <c r="G2771" s="87" t="s">
        <v>71</v>
      </c>
      <c r="H2771" s="88">
        <v>1</v>
      </c>
      <c r="I2771" s="89">
        <v>495.2</v>
      </c>
      <c r="J2771" s="112">
        <v>495.2</v>
      </c>
    </row>
    <row r="2772" spans="1:10">
      <c r="A2772" s="221"/>
      <c r="B2772" s="222"/>
      <c r="C2772" s="222"/>
      <c r="D2772" s="222"/>
      <c r="E2772" s="222"/>
      <c r="F2772" s="222" t="s">
        <v>1762</v>
      </c>
      <c r="G2772" s="222"/>
      <c r="H2772" s="222"/>
      <c r="I2772" s="222"/>
      <c r="J2772" s="125">
        <v>0</v>
      </c>
    </row>
    <row r="2773" spans="1:10">
      <c r="A2773" s="221"/>
      <c r="B2773" s="222"/>
      <c r="C2773" s="222"/>
      <c r="D2773" s="222"/>
      <c r="E2773" s="222"/>
      <c r="F2773" s="222" t="s">
        <v>1763</v>
      </c>
      <c r="G2773" s="222"/>
      <c r="H2773" s="222"/>
      <c r="I2773" s="222"/>
      <c r="J2773" s="125">
        <v>1</v>
      </c>
    </row>
    <row r="2774" spans="1:10">
      <c r="A2774" s="221"/>
      <c r="B2774" s="222"/>
      <c r="C2774" s="222"/>
      <c r="D2774" s="222"/>
      <c r="E2774" s="222"/>
      <c r="F2774" s="222" t="s">
        <v>1764</v>
      </c>
      <c r="G2774" s="222"/>
      <c r="H2774" s="222"/>
      <c r="I2774" s="222"/>
      <c r="J2774" s="125">
        <v>0</v>
      </c>
    </row>
    <row r="2775" spans="1:10" ht="15">
      <c r="A2775" s="279" t="s">
        <v>1784</v>
      </c>
      <c r="B2775" s="280" t="s">
        <v>1</v>
      </c>
      <c r="C2775" s="281" t="s">
        <v>2</v>
      </c>
      <c r="D2775" s="281" t="s">
        <v>1785</v>
      </c>
      <c r="E2775" s="280" t="s">
        <v>1766</v>
      </c>
      <c r="F2775" s="83" t="s">
        <v>1767</v>
      </c>
      <c r="G2775" s="83" t="s">
        <v>1768</v>
      </c>
      <c r="H2775" s="83"/>
      <c r="I2775" s="83"/>
      <c r="J2775" s="122" t="s">
        <v>1769</v>
      </c>
    </row>
    <row r="2776" spans="1:10">
      <c r="A2776" s="113" t="s">
        <v>1725</v>
      </c>
      <c r="B2776" s="91" t="s">
        <v>3068</v>
      </c>
      <c r="C2776" s="90" t="s">
        <v>44</v>
      </c>
      <c r="D2776" s="90" t="s">
        <v>3069</v>
      </c>
      <c r="E2776" s="93">
        <v>3.72</v>
      </c>
      <c r="F2776" s="92" t="s">
        <v>46</v>
      </c>
      <c r="G2776" s="277" t="s">
        <v>3070</v>
      </c>
      <c r="H2776" s="277"/>
      <c r="I2776" s="278"/>
      <c r="J2776" s="127" t="s">
        <v>3071</v>
      </c>
    </row>
    <row r="2777" spans="1:10" ht="25.5">
      <c r="A2777" s="113" t="s">
        <v>1725</v>
      </c>
      <c r="B2777" s="91" t="s">
        <v>2864</v>
      </c>
      <c r="C2777" s="90" t="s">
        <v>44</v>
      </c>
      <c r="D2777" s="90" t="s">
        <v>2865</v>
      </c>
      <c r="E2777" s="93">
        <v>2.5667300000000001E-2</v>
      </c>
      <c r="F2777" s="92" t="s">
        <v>121</v>
      </c>
      <c r="G2777" s="277" t="s">
        <v>2866</v>
      </c>
      <c r="H2777" s="277"/>
      <c r="I2777" s="278"/>
      <c r="J2777" s="127" t="s">
        <v>3072</v>
      </c>
    </row>
    <row r="2778" spans="1:10">
      <c r="A2778" s="113" t="s">
        <v>1725</v>
      </c>
      <c r="B2778" s="91" t="s">
        <v>3073</v>
      </c>
      <c r="C2778" s="90" t="s">
        <v>44</v>
      </c>
      <c r="D2778" s="90" t="s">
        <v>3074</v>
      </c>
      <c r="E2778" s="93">
        <v>0.27</v>
      </c>
      <c r="F2778" s="92" t="s">
        <v>46</v>
      </c>
      <c r="G2778" s="277" t="s">
        <v>3075</v>
      </c>
      <c r="H2778" s="277"/>
      <c r="I2778" s="278"/>
      <c r="J2778" s="127" t="s">
        <v>3076</v>
      </c>
    </row>
    <row r="2779" spans="1:10">
      <c r="A2779" s="113" t="s">
        <v>1725</v>
      </c>
      <c r="B2779" s="91" t="s">
        <v>3077</v>
      </c>
      <c r="C2779" s="90" t="s">
        <v>44</v>
      </c>
      <c r="D2779" s="90" t="s">
        <v>3078</v>
      </c>
      <c r="E2779" s="93">
        <v>1.53</v>
      </c>
      <c r="F2779" s="92" t="s">
        <v>46</v>
      </c>
      <c r="G2779" s="277" t="s">
        <v>3079</v>
      </c>
      <c r="H2779" s="277"/>
      <c r="I2779" s="278"/>
      <c r="J2779" s="127" t="s">
        <v>3080</v>
      </c>
    </row>
    <row r="2780" spans="1:10" ht="25.5">
      <c r="A2780" s="113" t="s">
        <v>1725</v>
      </c>
      <c r="B2780" s="91" t="s">
        <v>2912</v>
      </c>
      <c r="C2780" s="90" t="s">
        <v>44</v>
      </c>
      <c r="D2780" s="90" t="s">
        <v>2913</v>
      </c>
      <c r="E2780" s="93">
        <v>2.5499999999999998</v>
      </c>
      <c r="F2780" s="92" t="s">
        <v>46</v>
      </c>
      <c r="G2780" s="277" t="s">
        <v>2914</v>
      </c>
      <c r="H2780" s="277"/>
      <c r="I2780" s="278"/>
      <c r="J2780" s="127" t="s">
        <v>3081</v>
      </c>
    </row>
    <row r="2781" spans="1:10" ht="38.25">
      <c r="A2781" s="113" t="s">
        <v>1725</v>
      </c>
      <c r="B2781" s="91" t="s">
        <v>3082</v>
      </c>
      <c r="C2781" s="90" t="s">
        <v>44</v>
      </c>
      <c r="D2781" s="90" t="s">
        <v>3083</v>
      </c>
      <c r="E2781" s="93">
        <v>2.67</v>
      </c>
      <c r="F2781" s="92" t="s">
        <v>46</v>
      </c>
      <c r="G2781" s="277" t="s">
        <v>3084</v>
      </c>
      <c r="H2781" s="277"/>
      <c r="I2781" s="278"/>
      <c r="J2781" s="127" t="s">
        <v>3085</v>
      </c>
    </row>
    <row r="2782" spans="1:10" ht="25.5">
      <c r="A2782" s="113" t="s">
        <v>1725</v>
      </c>
      <c r="B2782" s="91" t="s">
        <v>3086</v>
      </c>
      <c r="C2782" s="90" t="s">
        <v>44</v>
      </c>
      <c r="D2782" s="90" t="s">
        <v>3087</v>
      </c>
      <c r="E2782" s="93">
        <v>1</v>
      </c>
      <c r="F2782" s="92" t="s">
        <v>71</v>
      </c>
      <c r="G2782" s="277" t="s">
        <v>3088</v>
      </c>
      <c r="H2782" s="277"/>
      <c r="I2782" s="278"/>
      <c r="J2782" s="127" t="s">
        <v>3088</v>
      </c>
    </row>
    <row r="2783" spans="1:10">
      <c r="A2783" s="221"/>
      <c r="B2783" s="222"/>
      <c r="C2783" s="222"/>
      <c r="D2783" s="222"/>
      <c r="E2783" s="222"/>
      <c r="F2783" s="222" t="s">
        <v>1938</v>
      </c>
      <c r="G2783" s="222"/>
      <c r="H2783" s="222"/>
      <c r="I2783" s="222"/>
      <c r="J2783" s="125">
        <v>381.27350000000001</v>
      </c>
    </row>
    <row r="2784" spans="1:10" ht="15">
      <c r="A2784" s="279" t="s">
        <v>1765</v>
      </c>
      <c r="B2784" s="280" t="s">
        <v>1</v>
      </c>
      <c r="C2784" s="281" t="s">
        <v>2</v>
      </c>
      <c r="D2784" s="281" t="s">
        <v>1727</v>
      </c>
      <c r="E2784" s="280" t="s">
        <v>1766</v>
      </c>
      <c r="F2784" s="83" t="s">
        <v>1767</v>
      </c>
      <c r="G2784" s="83" t="s">
        <v>1768</v>
      </c>
      <c r="H2784" s="83"/>
      <c r="I2784" s="83"/>
      <c r="J2784" s="122" t="s">
        <v>1769</v>
      </c>
    </row>
    <row r="2785" spans="1:10">
      <c r="A2785" s="123" t="s">
        <v>1723</v>
      </c>
      <c r="B2785" s="97" t="s">
        <v>1957</v>
      </c>
      <c r="C2785" s="96" t="s">
        <v>44</v>
      </c>
      <c r="D2785" s="96" t="s">
        <v>1958</v>
      </c>
      <c r="E2785" s="99">
        <v>4.8</v>
      </c>
      <c r="F2785" s="98" t="s">
        <v>1950</v>
      </c>
      <c r="G2785" s="282" t="s">
        <v>1959</v>
      </c>
      <c r="H2785" s="282"/>
      <c r="I2785" s="283"/>
      <c r="J2785" s="126" t="s">
        <v>3089</v>
      </c>
    </row>
    <row r="2786" spans="1:10">
      <c r="A2786" s="123" t="s">
        <v>1723</v>
      </c>
      <c r="B2786" s="97" t="s">
        <v>1948</v>
      </c>
      <c r="C2786" s="96" t="s">
        <v>44</v>
      </c>
      <c r="D2786" s="96" t="s">
        <v>1949</v>
      </c>
      <c r="E2786" s="99">
        <v>2.4</v>
      </c>
      <c r="F2786" s="98" t="s">
        <v>1950</v>
      </c>
      <c r="G2786" s="282" t="s">
        <v>1951</v>
      </c>
      <c r="H2786" s="282"/>
      <c r="I2786" s="283"/>
      <c r="J2786" s="126" t="s">
        <v>3090</v>
      </c>
    </row>
    <row r="2787" spans="1:10">
      <c r="A2787" s="221"/>
      <c r="B2787" s="222"/>
      <c r="C2787" s="222"/>
      <c r="D2787" s="222"/>
      <c r="E2787" s="222"/>
      <c r="F2787" s="222" t="s">
        <v>1774</v>
      </c>
      <c r="G2787" s="222"/>
      <c r="H2787" s="222"/>
      <c r="I2787" s="222"/>
      <c r="J2787" s="125">
        <v>113.928</v>
      </c>
    </row>
    <row r="2788" spans="1:10">
      <c r="A2788" s="115"/>
      <c r="B2788" s="116"/>
      <c r="C2788" s="116"/>
      <c r="D2788" s="116"/>
      <c r="E2788" s="116" t="s">
        <v>1728</v>
      </c>
      <c r="F2788" s="117">
        <v>0</v>
      </c>
      <c r="G2788" s="116" t="s">
        <v>1729</v>
      </c>
      <c r="H2788" s="117">
        <v>83.67</v>
      </c>
      <c r="I2788" s="116" t="s">
        <v>1730</v>
      </c>
      <c r="J2788" s="118">
        <v>83.666640000000001</v>
      </c>
    </row>
    <row r="2789" spans="1:10" ht="15" thickBot="1">
      <c r="A2789" s="115"/>
      <c r="B2789" s="116"/>
      <c r="C2789" s="116"/>
      <c r="D2789" s="116"/>
      <c r="E2789" s="116" t="s">
        <v>1731</v>
      </c>
      <c r="F2789" s="117">
        <v>129.94</v>
      </c>
      <c r="G2789" s="116"/>
      <c r="H2789" s="276" t="s">
        <v>1732</v>
      </c>
      <c r="I2789" s="276"/>
      <c r="J2789" s="118">
        <v>625.14</v>
      </c>
    </row>
    <row r="2790" spans="1:10" ht="15" thickTop="1">
      <c r="A2790" s="119"/>
      <c r="B2790" s="95"/>
      <c r="C2790" s="95"/>
      <c r="D2790" s="95"/>
      <c r="E2790" s="95"/>
      <c r="F2790" s="95"/>
      <c r="G2790" s="95"/>
      <c r="H2790" s="95"/>
      <c r="I2790" s="95"/>
      <c r="J2790" s="120"/>
    </row>
    <row r="2791" spans="1:10" ht="15">
      <c r="A2791" s="121" t="s">
        <v>607</v>
      </c>
      <c r="B2791" s="83" t="s">
        <v>1</v>
      </c>
      <c r="C2791" s="82" t="s">
        <v>2</v>
      </c>
      <c r="D2791" s="82" t="s">
        <v>3</v>
      </c>
      <c r="E2791" s="281" t="s">
        <v>1722</v>
      </c>
      <c r="F2791" s="281"/>
      <c r="G2791" s="84" t="s">
        <v>4</v>
      </c>
      <c r="H2791" s="83" t="s">
        <v>5</v>
      </c>
      <c r="I2791" s="83" t="s">
        <v>6</v>
      </c>
      <c r="J2791" s="122" t="s">
        <v>8</v>
      </c>
    </row>
    <row r="2792" spans="1:10" ht="38.25">
      <c r="A2792" s="111" t="s">
        <v>1723</v>
      </c>
      <c r="B2792" s="86" t="s">
        <v>608</v>
      </c>
      <c r="C2792" s="85" t="s">
        <v>18</v>
      </c>
      <c r="D2792" s="85" t="s">
        <v>609</v>
      </c>
      <c r="E2792" s="284" t="s">
        <v>2356</v>
      </c>
      <c r="F2792" s="284"/>
      <c r="G2792" s="87" t="s">
        <v>71</v>
      </c>
      <c r="H2792" s="88">
        <v>1</v>
      </c>
      <c r="I2792" s="89">
        <v>517.57000000000005</v>
      </c>
      <c r="J2792" s="112">
        <v>517.57000000000005</v>
      </c>
    </row>
    <row r="2793" spans="1:10" ht="25.5">
      <c r="A2793" s="113" t="s">
        <v>1725</v>
      </c>
      <c r="B2793" s="91" t="s">
        <v>3091</v>
      </c>
      <c r="C2793" s="90" t="s">
        <v>3092</v>
      </c>
      <c r="D2793" s="90" t="s">
        <v>3093</v>
      </c>
      <c r="E2793" s="278" t="s">
        <v>1743</v>
      </c>
      <c r="F2793" s="278"/>
      <c r="G2793" s="92" t="s">
        <v>71</v>
      </c>
      <c r="H2793" s="93">
        <v>1</v>
      </c>
      <c r="I2793" s="94">
        <v>517.57000000000005</v>
      </c>
      <c r="J2793" s="114">
        <v>517.57000000000005</v>
      </c>
    </row>
    <row r="2794" spans="1:10">
      <c r="A2794" s="115"/>
      <c r="B2794" s="116"/>
      <c r="C2794" s="116"/>
      <c r="D2794" s="116"/>
      <c r="E2794" s="116" t="s">
        <v>1728</v>
      </c>
      <c r="F2794" s="117">
        <v>0</v>
      </c>
      <c r="G2794" s="116" t="s">
        <v>1729</v>
      </c>
      <c r="H2794" s="117">
        <v>0</v>
      </c>
      <c r="I2794" s="116" t="s">
        <v>1730</v>
      </c>
      <c r="J2794" s="118">
        <v>0</v>
      </c>
    </row>
    <row r="2795" spans="1:10" ht="15" thickBot="1">
      <c r="A2795" s="115"/>
      <c r="B2795" s="116"/>
      <c r="C2795" s="116"/>
      <c r="D2795" s="116"/>
      <c r="E2795" s="116" t="s">
        <v>1731</v>
      </c>
      <c r="F2795" s="117">
        <v>135.81</v>
      </c>
      <c r="G2795" s="116"/>
      <c r="H2795" s="276" t="s">
        <v>1732</v>
      </c>
      <c r="I2795" s="276"/>
      <c r="J2795" s="118">
        <v>653.38</v>
      </c>
    </row>
    <row r="2796" spans="1:10" ht="15" thickTop="1">
      <c r="A2796" s="119"/>
      <c r="B2796" s="95"/>
      <c r="C2796" s="95"/>
      <c r="D2796" s="95"/>
      <c r="E2796" s="95"/>
      <c r="F2796" s="95"/>
      <c r="G2796" s="95"/>
      <c r="H2796" s="95"/>
      <c r="I2796" s="95"/>
      <c r="J2796" s="120"/>
    </row>
    <row r="2797" spans="1:10" ht="15">
      <c r="A2797" s="121" t="s">
        <v>614</v>
      </c>
      <c r="B2797" s="83" t="s">
        <v>1</v>
      </c>
      <c r="C2797" s="82" t="s">
        <v>2</v>
      </c>
      <c r="D2797" s="82" t="s">
        <v>3</v>
      </c>
      <c r="E2797" s="281" t="s">
        <v>1722</v>
      </c>
      <c r="F2797" s="281"/>
      <c r="G2797" s="84" t="s">
        <v>4</v>
      </c>
      <c r="H2797" s="83" t="s">
        <v>5</v>
      </c>
      <c r="I2797" s="83" t="s">
        <v>6</v>
      </c>
      <c r="J2797" s="122" t="s">
        <v>8</v>
      </c>
    </row>
    <row r="2798" spans="1:10" ht="38.25">
      <c r="A2798" s="111" t="s">
        <v>1723</v>
      </c>
      <c r="B2798" s="86" t="s">
        <v>615</v>
      </c>
      <c r="C2798" s="85" t="s">
        <v>44</v>
      </c>
      <c r="D2798" s="85" t="s">
        <v>616</v>
      </c>
      <c r="E2798" s="284" t="s">
        <v>1761</v>
      </c>
      <c r="F2798" s="284"/>
      <c r="G2798" s="87" t="s">
        <v>71</v>
      </c>
      <c r="H2798" s="88">
        <v>1</v>
      </c>
      <c r="I2798" s="89">
        <v>67.64</v>
      </c>
      <c r="J2798" s="112">
        <v>67.64</v>
      </c>
    </row>
    <row r="2799" spans="1:10">
      <c r="A2799" s="221"/>
      <c r="B2799" s="222"/>
      <c r="C2799" s="222"/>
      <c r="D2799" s="222"/>
      <c r="E2799" s="222"/>
      <c r="F2799" s="222" t="s">
        <v>1762</v>
      </c>
      <c r="G2799" s="222"/>
      <c r="H2799" s="222"/>
      <c r="I2799" s="222"/>
      <c r="J2799" s="125">
        <v>0</v>
      </c>
    </row>
    <row r="2800" spans="1:10">
      <c r="A2800" s="221"/>
      <c r="B2800" s="222"/>
      <c r="C2800" s="222"/>
      <c r="D2800" s="222"/>
      <c r="E2800" s="222"/>
      <c r="F2800" s="222" t="s">
        <v>1763</v>
      </c>
      <c r="G2800" s="222"/>
      <c r="H2800" s="222"/>
      <c r="I2800" s="222"/>
      <c r="J2800" s="125">
        <v>1</v>
      </c>
    </row>
    <row r="2801" spans="1:10">
      <c r="A2801" s="221"/>
      <c r="B2801" s="222"/>
      <c r="C2801" s="222"/>
      <c r="D2801" s="222"/>
      <c r="E2801" s="222"/>
      <c r="F2801" s="222" t="s">
        <v>1764</v>
      </c>
      <c r="G2801" s="222"/>
      <c r="H2801" s="222"/>
      <c r="I2801" s="222"/>
      <c r="J2801" s="125">
        <v>0</v>
      </c>
    </row>
    <row r="2802" spans="1:10" ht="15">
      <c r="A2802" s="279" t="s">
        <v>1784</v>
      </c>
      <c r="B2802" s="280" t="s">
        <v>1</v>
      </c>
      <c r="C2802" s="281" t="s">
        <v>2</v>
      </c>
      <c r="D2802" s="281" t="s">
        <v>1785</v>
      </c>
      <c r="E2802" s="280" t="s">
        <v>1766</v>
      </c>
      <c r="F2802" s="83" t="s">
        <v>1767</v>
      </c>
      <c r="G2802" s="83" t="s">
        <v>1768</v>
      </c>
      <c r="H2802" s="83"/>
      <c r="I2802" s="83"/>
      <c r="J2802" s="122" t="s">
        <v>1769</v>
      </c>
    </row>
    <row r="2803" spans="1:10" ht="38.25">
      <c r="A2803" s="113" t="s">
        <v>1725</v>
      </c>
      <c r="B2803" s="91" t="s">
        <v>3094</v>
      </c>
      <c r="C2803" s="90" t="s">
        <v>44</v>
      </c>
      <c r="D2803" s="90" t="s">
        <v>3095</v>
      </c>
      <c r="E2803" s="93">
        <v>1.2</v>
      </c>
      <c r="F2803" s="92" t="s">
        <v>71</v>
      </c>
      <c r="G2803" s="277" t="s">
        <v>3096</v>
      </c>
      <c r="H2803" s="277"/>
      <c r="I2803" s="278"/>
      <c r="J2803" s="127" t="s">
        <v>3097</v>
      </c>
    </row>
    <row r="2804" spans="1:10" ht="25.5">
      <c r="A2804" s="113" t="s">
        <v>1725</v>
      </c>
      <c r="B2804" s="91" t="s">
        <v>3098</v>
      </c>
      <c r="C2804" s="90" t="s">
        <v>44</v>
      </c>
      <c r="D2804" s="90" t="s">
        <v>3099</v>
      </c>
      <c r="E2804" s="93">
        <v>0.61</v>
      </c>
      <c r="F2804" s="92" t="s">
        <v>46</v>
      </c>
      <c r="G2804" s="277" t="s">
        <v>1909</v>
      </c>
      <c r="H2804" s="277"/>
      <c r="I2804" s="278"/>
      <c r="J2804" s="127" t="s">
        <v>3100</v>
      </c>
    </row>
    <row r="2805" spans="1:10">
      <c r="A2805" s="113" t="s">
        <v>1725</v>
      </c>
      <c r="B2805" s="91" t="s">
        <v>3101</v>
      </c>
      <c r="C2805" s="90" t="s">
        <v>44</v>
      </c>
      <c r="D2805" s="90" t="s">
        <v>3102</v>
      </c>
      <c r="E2805" s="93">
        <v>3</v>
      </c>
      <c r="F2805" s="92" t="s">
        <v>46</v>
      </c>
      <c r="G2805" s="277" t="s">
        <v>3103</v>
      </c>
      <c r="H2805" s="277"/>
      <c r="I2805" s="278"/>
      <c r="J2805" s="127" t="s">
        <v>3104</v>
      </c>
    </row>
    <row r="2806" spans="1:10">
      <c r="A2806" s="221"/>
      <c r="B2806" s="222"/>
      <c r="C2806" s="222"/>
      <c r="D2806" s="222"/>
      <c r="E2806" s="222"/>
      <c r="F2806" s="222" t="s">
        <v>1938</v>
      </c>
      <c r="G2806" s="222"/>
      <c r="H2806" s="222"/>
      <c r="I2806" s="222"/>
      <c r="J2806" s="125">
        <v>49.520099999999999</v>
      </c>
    </row>
    <row r="2807" spans="1:10" ht="15">
      <c r="A2807" s="279" t="s">
        <v>1765</v>
      </c>
      <c r="B2807" s="280" t="s">
        <v>1</v>
      </c>
      <c r="C2807" s="281" t="s">
        <v>2</v>
      </c>
      <c r="D2807" s="281" t="s">
        <v>1727</v>
      </c>
      <c r="E2807" s="280" t="s">
        <v>1766</v>
      </c>
      <c r="F2807" s="83" t="s">
        <v>1767</v>
      </c>
      <c r="G2807" s="83" t="s">
        <v>1768</v>
      </c>
      <c r="H2807" s="83"/>
      <c r="I2807" s="83"/>
      <c r="J2807" s="122" t="s">
        <v>1769</v>
      </c>
    </row>
    <row r="2808" spans="1:10">
      <c r="A2808" s="123" t="s">
        <v>1723</v>
      </c>
      <c r="B2808" s="97" t="s">
        <v>1957</v>
      </c>
      <c r="C2808" s="96" t="s">
        <v>44</v>
      </c>
      <c r="D2808" s="96" t="s">
        <v>1958</v>
      </c>
      <c r="E2808" s="99">
        <v>0.8</v>
      </c>
      <c r="F2808" s="98" t="s">
        <v>1950</v>
      </c>
      <c r="G2808" s="282" t="s">
        <v>1959</v>
      </c>
      <c r="H2808" s="282"/>
      <c r="I2808" s="283"/>
      <c r="J2808" s="126" t="s">
        <v>3105</v>
      </c>
    </row>
    <row r="2809" spans="1:10">
      <c r="A2809" s="123" t="s">
        <v>1723</v>
      </c>
      <c r="B2809" s="97" t="s">
        <v>2269</v>
      </c>
      <c r="C2809" s="96" t="s">
        <v>44</v>
      </c>
      <c r="D2809" s="96" t="s">
        <v>2270</v>
      </c>
      <c r="E2809" s="99">
        <v>0.4</v>
      </c>
      <c r="F2809" s="98" t="s">
        <v>1950</v>
      </c>
      <c r="G2809" s="282" t="s">
        <v>2271</v>
      </c>
      <c r="H2809" s="282"/>
      <c r="I2809" s="283"/>
      <c r="J2809" s="126" t="s">
        <v>3106</v>
      </c>
    </row>
    <row r="2810" spans="1:10">
      <c r="A2810" s="221"/>
      <c r="B2810" s="222"/>
      <c r="C2810" s="222"/>
      <c r="D2810" s="222"/>
      <c r="E2810" s="222"/>
      <c r="F2810" s="222" t="s">
        <v>1774</v>
      </c>
      <c r="G2810" s="222"/>
      <c r="H2810" s="222"/>
      <c r="I2810" s="222"/>
      <c r="J2810" s="125">
        <v>18.123999999999999</v>
      </c>
    </row>
    <row r="2811" spans="1:10">
      <c r="A2811" s="115"/>
      <c r="B2811" s="116"/>
      <c r="C2811" s="116"/>
      <c r="D2811" s="116"/>
      <c r="E2811" s="116" t="s">
        <v>1728</v>
      </c>
      <c r="F2811" s="117">
        <v>0</v>
      </c>
      <c r="G2811" s="116" t="s">
        <v>1729</v>
      </c>
      <c r="H2811" s="117">
        <v>13.42</v>
      </c>
      <c r="I2811" s="116" t="s">
        <v>1730</v>
      </c>
      <c r="J2811" s="118">
        <v>13.41736</v>
      </c>
    </row>
    <row r="2812" spans="1:10" ht="15" thickBot="1">
      <c r="A2812" s="115"/>
      <c r="B2812" s="116"/>
      <c r="C2812" s="116"/>
      <c r="D2812" s="116"/>
      <c r="E2812" s="116" t="s">
        <v>1731</v>
      </c>
      <c r="F2812" s="117">
        <v>17.739999999999998</v>
      </c>
      <c r="G2812" s="116"/>
      <c r="H2812" s="276" t="s">
        <v>1732</v>
      </c>
      <c r="I2812" s="276"/>
      <c r="J2812" s="118">
        <v>85.38</v>
      </c>
    </row>
    <row r="2813" spans="1:10" ht="15" thickTop="1">
      <c r="A2813" s="119"/>
      <c r="B2813" s="95"/>
      <c r="C2813" s="95"/>
      <c r="D2813" s="95"/>
      <c r="E2813" s="95"/>
      <c r="F2813" s="95"/>
      <c r="G2813" s="95"/>
      <c r="H2813" s="95"/>
      <c r="I2813" s="95"/>
      <c r="J2813" s="120"/>
    </row>
    <row r="2814" spans="1:10" ht="15">
      <c r="A2814" s="121" t="s">
        <v>619</v>
      </c>
      <c r="B2814" s="83" t="s">
        <v>1</v>
      </c>
      <c r="C2814" s="82" t="s">
        <v>2</v>
      </c>
      <c r="D2814" s="82" t="s">
        <v>3</v>
      </c>
      <c r="E2814" s="281" t="s">
        <v>1722</v>
      </c>
      <c r="F2814" s="281"/>
      <c r="G2814" s="84" t="s">
        <v>4</v>
      </c>
      <c r="H2814" s="83" t="s">
        <v>5</v>
      </c>
      <c r="I2814" s="83" t="s">
        <v>6</v>
      </c>
      <c r="J2814" s="122" t="s">
        <v>8</v>
      </c>
    </row>
    <row r="2815" spans="1:10" ht="25.5">
      <c r="A2815" s="111" t="s">
        <v>1723</v>
      </c>
      <c r="B2815" s="86" t="s">
        <v>492</v>
      </c>
      <c r="C2815" s="85" t="s">
        <v>44</v>
      </c>
      <c r="D2815" s="85" t="s">
        <v>493</v>
      </c>
      <c r="E2815" s="284" t="s">
        <v>1761</v>
      </c>
      <c r="F2815" s="284"/>
      <c r="G2815" s="87" t="s">
        <v>71</v>
      </c>
      <c r="H2815" s="88">
        <v>1</v>
      </c>
      <c r="I2815" s="89">
        <v>26.58</v>
      </c>
      <c r="J2815" s="112">
        <v>26.58</v>
      </c>
    </row>
    <row r="2816" spans="1:10">
      <c r="A2816" s="221"/>
      <c r="B2816" s="222"/>
      <c r="C2816" s="222"/>
      <c r="D2816" s="222"/>
      <c r="E2816" s="222"/>
      <c r="F2816" s="222" t="s">
        <v>1762</v>
      </c>
      <c r="G2816" s="222"/>
      <c r="H2816" s="222"/>
      <c r="I2816" s="222"/>
      <c r="J2816" s="125">
        <v>0</v>
      </c>
    </row>
    <row r="2817" spans="1:10">
      <c r="A2817" s="221"/>
      <c r="B2817" s="222"/>
      <c r="C2817" s="222"/>
      <c r="D2817" s="222"/>
      <c r="E2817" s="222"/>
      <c r="F2817" s="222" t="s">
        <v>1763</v>
      </c>
      <c r="G2817" s="222"/>
      <c r="H2817" s="222"/>
      <c r="I2817" s="222"/>
      <c r="J2817" s="125">
        <v>1</v>
      </c>
    </row>
    <row r="2818" spans="1:10">
      <c r="A2818" s="221"/>
      <c r="B2818" s="222"/>
      <c r="C2818" s="222"/>
      <c r="D2818" s="222"/>
      <c r="E2818" s="222"/>
      <c r="F2818" s="222" t="s">
        <v>1764</v>
      </c>
      <c r="G2818" s="222"/>
      <c r="H2818" s="222"/>
      <c r="I2818" s="222"/>
      <c r="J2818" s="125">
        <v>0</v>
      </c>
    </row>
    <row r="2819" spans="1:10" ht="15">
      <c r="A2819" s="279" t="s">
        <v>1784</v>
      </c>
      <c r="B2819" s="280" t="s">
        <v>1</v>
      </c>
      <c r="C2819" s="281" t="s">
        <v>2</v>
      </c>
      <c r="D2819" s="281" t="s">
        <v>1785</v>
      </c>
      <c r="E2819" s="280" t="s">
        <v>1766</v>
      </c>
      <c r="F2819" s="83" t="s">
        <v>1767</v>
      </c>
      <c r="G2819" s="83" t="s">
        <v>1768</v>
      </c>
      <c r="H2819" s="83"/>
      <c r="I2819" s="83"/>
      <c r="J2819" s="122" t="s">
        <v>1769</v>
      </c>
    </row>
    <row r="2820" spans="1:10">
      <c r="A2820" s="113" t="s">
        <v>1725</v>
      </c>
      <c r="B2820" s="91" t="s">
        <v>2397</v>
      </c>
      <c r="C2820" s="90" t="s">
        <v>44</v>
      </c>
      <c r="D2820" s="90" t="s">
        <v>2398</v>
      </c>
      <c r="E2820" s="93">
        <v>0.03</v>
      </c>
      <c r="F2820" s="92" t="s">
        <v>2248</v>
      </c>
      <c r="G2820" s="277" t="s">
        <v>2399</v>
      </c>
      <c r="H2820" s="277"/>
      <c r="I2820" s="278"/>
      <c r="J2820" s="127" t="s">
        <v>2400</v>
      </c>
    </row>
    <row r="2821" spans="1:10" ht="25.5">
      <c r="A2821" s="113" t="s">
        <v>1725</v>
      </c>
      <c r="B2821" s="91" t="s">
        <v>2401</v>
      </c>
      <c r="C2821" s="90" t="s">
        <v>44</v>
      </c>
      <c r="D2821" s="90" t="s">
        <v>2402</v>
      </c>
      <c r="E2821" s="93">
        <v>0.3</v>
      </c>
      <c r="F2821" s="92" t="s">
        <v>46</v>
      </c>
      <c r="G2821" s="277" t="s">
        <v>2403</v>
      </c>
      <c r="H2821" s="277"/>
      <c r="I2821" s="278"/>
      <c r="J2821" s="127" t="s">
        <v>2404</v>
      </c>
    </row>
    <row r="2822" spans="1:10">
      <c r="A2822" s="113" t="s">
        <v>1725</v>
      </c>
      <c r="B2822" s="91" t="s">
        <v>2405</v>
      </c>
      <c r="C2822" s="90" t="s">
        <v>44</v>
      </c>
      <c r="D2822" s="90" t="s">
        <v>2406</v>
      </c>
      <c r="E2822" s="93">
        <v>0.12</v>
      </c>
      <c r="F2822" s="92" t="s">
        <v>2248</v>
      </c>
      <c r="G2822" s="277" t="s">
        <v>2407</v>
      </c>
      <c r="H2822" s="277"/>
      <c r="I2822" s="278"/>
      <c r="J2822" s="127" t="s">
        <v>2408</v>
      </c>
    </row>
    <row r="2823" spans="1:10" ht="25.5">
      <c r="A2823" s="113" t="s">
        <v>1725</v>
      </c>
      <c r="B2823" s="91" t="s">
        <v>2409</v>
      </c>
      <c r="C2823" s="90" t="s">
        <v>44</v>
      </c>
      <c r="D2823" s="90" t="s">
        <v>2410</v>
      </c>
      <c r="E2823" s="93">
        <v>0.16</v>
      </c>
      <c r="F2823" s="92" t="s">
        <v>2248</v>
      </c>
      <c r="G2823" s="277" t="s">
        <v>2411</v>
      </c>
      <c r="H2823" s="277"/>
      <c r="I2823" s="278"/>
      <c r="J2823" s="127" t="s">
        <v>2412</v>
      </c>
    </row>
    <row r="2824" spans="1:10">
      <c r="A2824" s="221"/>
      <c r="B2824" s="222"/>
      <c r="C2824" s="222"/>
      <c r="D2824" s="222"/>
      <c r="E2824" s="222"/>
      <c r="F2824" s="222" t="s">
        <v>1938</v>
      </c>
      <c r="G2824" s="222"/>
      <c r="H2824" s="222"/>
      <c r="I2824" s="222"/>
      <c r="J2824" s="125">
        <v>9.7561</v>
      </c>
    </row>
    <row r="2825" spans="1:10" ht="15">
      <c r="A2825" s="279" t="s">
        <v>1765</v>
      </c>
      <c r="B2825" s="280" t="s">
        <v>1</v>
      </c>
      <c r="C2825" s="281" t="s">
        <v>2</v>
      </c>
      <c r="D2825" s="281" t="s">
        <v>1727</v>
      </c>
      <c r="E2825" s="280" t="s">
        <v>1766</v>
      </c>
      <c r="F2825" s="83" t="s">
        <v>1767</v>
      </c>
      <c r="G2825" s="83" t="s">
        <v>1768</v>
      </c>
      <c r="H2825" s="83"/>
      <c r="I2825" s="83"/>
      <c r="J2825" s="122" t="s">
        <v>1769</v>
      </c>
    </row>
    <row r="2826" spans="1:10">
      <c r="A2826" s="123" t="s">
        <v>1723</v>
      </c>
      <c r="B2826" s="97" t="s">
        <v>2417</v>
      </c>
      <c r="C2826" s="96" t="s">
        <v>44</v>
      </c>
      <c r="D2826" s="96" t="s">
        <v>2418</v>
      </c>
      <c r="E2826" s="99">
        <v>0.58666669999999999</v>
      </c>
      <c r="F2826" s="98" t="s">
        <v>1950</v>
      </c>
      <c r="G2826" s="282" t="s">
        <v>2419</v>
      </c>
      <c r="H2826" s="282"/>
      <c r="I2826" s="283"/>
      <c r="J2826" s="126" t="s">
        <v>2862</v>
      </c>
    </row>
    <row r="2827" spans="1:10">
      <c r="A2827" s="123" t="s">
        <v>1723</v>
      </c>
      <c r="B2827" s="97" t="s">
        <v>2413</v>
      </c>
      <c r="C2827" s="96" t="s">
        <v>44</v>
      </c>
      <c r="D2827" s="96" t="s">
        <v>2414</v>
      </c>
      <c r="E2827" s="99">
        <v>0.29333330000000002</v>
      </c>
      <c r="F2827" s="98" t="s">
        <v>1950</v>
      </c>
      <c r="G2827" s="282" t="s">
        <v>2415</v>
      </c>
      <c r="H2827" s="282"/>
      <c r="I2827" s="283"/>
      <c r="J2827" s="126" t="s">
        <v>2863</v>
      </c>
    </row>
    <row r="2828" spans="1:10">
      <c r="A2828" s="221"/>
      <c r="B2828" s="222"/>
      <c r="C2828" s="222"/>
      <c r="D2828" s="222"/>
      <c r="E2828" s="222"/>
      <c r="F2828" s="222" t="s">
        <v>1774</v>
      </c>
      <c r="G2828" s="222"/>
      <c r="H2828" s="222"/>
      <c r="I2828" s="222"/>
      <c r="J2828" s="125">
        <v>16.825600000000001</v>
      </c>
    </row>
    <row r="2829" spans="1:10">
      <c r="A2829" s="115"/>
      <c r="B2829" s="116"/>
      <c r="C2829" s="116"/>
      <c r="D2829" s="116"/>
      <c r="E2829" s="116" t="s">
        <v>1728</v>
      </c>
      <c r="F2829" s="117">
        <v>0</v>
      </c>
      <c r="G2829" s="116" t="s">
        <v>1729</v>
      </c>
      <c r="H2829" s="117">
        <v>12.05</v>
      </c>
      <c r="I2829" s="116" t="s">
        <v>1730</v>
      </c>
      <c r="J2829" s="118">
        <v>12.046056114920001</v>
      </c>
    </row>
    <row r="2830" spans="1:10" ht="15" thickBot="1">
      <c r="A2830" s="115"/>
      <c r="B2830" s="116"/>
      <c r="C2830" s="116"/>
      <c r="D2830" s="116"/>
      <c r="E2830" s="116" t="s">
        <v>1731</v>
      </c>
      <c r="F2830" s="117">
        <v>6.97</v>
      </c>
      <c r="G2830" s="116"/>
      <c r="H2830" s="276" t="s">
        <v>1732</v>
      </c>
      <c r="I2830" s="276"/>
      <c r="J2830" s="118">
        <v>33.549999999999997</v>
      </c>
    </row>
    <row r="2831" spans="1:10" ht="15" thickTop="1">
      <c r="A2831" s="119"/>
      <c r="B2831" s="95"/>
      <c r="C2831" s="95"/>
      <c r="D2831" s="95"/>
      <c r="E2831" s="95"/>
      <c r="F2831" s="95"/>
      <c r="G2831" s="95"/>
      <c r="H2831" s="95"/>
      <c r="I2831" s="95"/>
      <c r="J2831" s="120"/>
    </row>
    <row r="2832" spans="1:10" ht="15">
      <c r="A2832" s="121" t="s">
        <v>626</v>
      </c>
      <c r="B2832" s="83" t="s">
        <v>1</v>
      </c>
      <c r="C2832" s="82" t="s">
        <v>2</v>
      </c>
      <c r="D2832" s="82" t="s">
        <v>3</v>
      </c>
      <c r="E2832" s="281" t="s">
        <v>1722</v>
      </c>
      <c r="F2832" s="281"/>
      <c r="G2832" s="84" t="s">
        <v>4</v>
      </c>
      <c r="H2832" s="83" t="s">
        <v>5</v>
      </c>
      <c r="I2832" s="83" t="s">
        <v>6</v>
      </c>
      <c r="J2832" s="122" t="s">
        <v>8</v>
      </c>
    </row>
    <row r="2833" spans="1:10" ht="25.5">
      <c r="A2833" s="111" t="s">
        <v>1723</v>
      </c>
      <c r="B2833" s="86" t="s">
        <v>131</v>
      </c>
      <c r="C2833" s="85" t="s">
        <v>44</v>
      </c>
      <c r="D2833" s="85" t="s">
        <v>132</v>
      </c>
      <c r="E2833" s="284" t="s">
        <v>1761</v>
      </c>
      <c r="F2833" s="284"/>
      <c r="G2833" s="87" t="s">
        <v>93</v>
      </c>
      <c r="H2833" s="88">
        <v>1</v>
      </c>
      <c r="I2833" s="89">
        <v>48.2</v>
      </c>
      <c r="J2833" s="112">
        <v>48.2</v>
      </c>
    </row>
    <row r="2834" spans="1:10">
      <c r="A2834" s="221"/>
      <c r="B2834" s="222"/>
      <c r="C2834" s="222"/>
      <c r="D2834" s="222"/>
      <c r="E2834" s="222"/>
      <c r="F2834" s="222" t="s">
        <v>1762</v>
      </c>
      <c r="G2834" s="222"/>
      <c r="H2834" s="222"/>
      <c r="I2834" s="222"/>
      <c r="J2834" s="125">
        <v>0</v>
      </c>
    </row>
    <row r="2835" spans="1:10">
      <c r="A2835" s="221"/>
      <c r="B2835" s="222"/>
      <c r="C2835" s="222"/>
      <c r="D2835" s="222"/>
      <c r="E2835" s="222"/>
      <c r="F2835" s="222" t="s">
        <v>1763</v>
      </c>
      <c r="G2835" s="222"/>
      <c r="H2835" s="222"/>
      <c r="I2835" s="222"/>
      <c r="J2835" s="125">
        <v>1</v>
      </c>
    </row>
    <row r="2836" spans="1:10">
      <c r="A2836" s="221"/>
      <c r="B2836" s="222"/>
      <c r="C2836" s="222"/>
      <c r="D2836" s="222"/>
      <c r="E2836" s="222"/>
      <c r="F2836" s="222" t="s">
        <v>1764</v>
      </c>
      <c r="G2836" s="222"/>
      <c r="H2836" s="222"/>
      <c r="I2836" s="222"/>
      <c r="J2836" s="125">
        <v>0</v>
      </c>
    </row>
    <row r="2837" spans="1:10" ht="15">
      <c r="A2837" s="279" t="s">
        <v>1765</v>
      </c>
      <c r="B2837" s="280" t="s">
        <v>1</v>
      </c>
      <c r="C2837" s="281" t="s">
        <v>2</v>
      </c>
      <c r="D2837" s="281" t="s">
        <v>1727</v>
      </c>
      <c r="E2837" s="280" t="s">
        <v>1766</v>
      </c>
      <c r="F2837" s="83" t="s">
        <v>1767</v>
      </c>
      <c r="G2837" s="83" t="s">
        <v>1768</v>
      </c>
      <c r="H2837" s="83"/>
      <c r="I2837" s="83"/>
      <c r="J2837" s="122" t="s">
        <v>1769</v>
      </c>
    </row>
    <row r="2838" spans="1:10">
      <c r="A2838" s="123" t="s">
        <v>1723</v>
      </c>
      <c r="B2838" s="97" t="s">
        <v>1957</v>
      </c>
      <c r="C2838" s="96" t="s">
        <v>44</v>
      </c>
      <c r="D2838" s="96" t="s">
        <v>1958</v>
      </c>
      <c r="E2838" s="99">
        <v>3.4108527</v>
      </c>
      <c r="F2838" s="98" t="s">
        <v>1950</v>
      </c>
      <c r="G2838" s="282" t="s">
        <v>1959</v>
      </c>
      <c r="H2838" s="282"/>
      <c r="I2838" s="283"/>
      <c r="J2838" s="126" t="s">
        <v>2228</v>
      </c>
    </row>
    <row r="2839" spans="1:10">
      <c r="A2839" s="221"/>
      <c r="B2839" s="222"/>
      <c r="C2839" s="222"/>
      <c r="D2839" s="222"/>
      <c r="E2839" s="222"/>
      <c r="F2839" s="222" t="s">
        <v>1774</v>
      </c>
      <c r="G2839" s="222"/>
      <c r="H2839" s="222"/>
      <c r="I2839" s="222"/>
      <c r="J2839" s="125">
        <v>48.195300000000003</v>
      </c>
    </row>
    <row r="2840" spans="1:10">
      <c r="A2840" s="115"/>
      <c r="B2840" s="116"/>
      <c r="C2840" s="116"/>
      <c r="D2840" s="116"/>
      <c r="E2840" s="116" t="s">
        <v>1728</v>
      </c>
      <c r="F2840" s="117">
        <v>0</v>
      </c>
      <c r="G2840" s="116" t="s">
        <v>1729</v>
      </c>
      <c r="H2840" s="117">
        <v>33.96</v>
      </c>
      <c r="I2840" s="116" t="s">
        <v>1730</v>
      </c>
      <c r="J2840" s="118">
        <v>33.963224674979998</v>
      </c>
    </row>
    <row r="2841" spans="1:10" ht="15" thickBot="1">
      <c r="A2841" s="115"/>
      <c r="B2841" s="116"/>
      <c r="C2841" s="116"/>
      <c r="D2841" s="116"/>
      <c r="E2841" s="116" t="s">
        <v>1731</v>
      </c>
      <c r="F2841" s="117">
        <v>12.64</v>
      </c>
      <c r="G2841" s="116"/>
      <c r="H2841" s="276" t="s">
        <v>1732</v>
      </c>
      <c r="I2841" s="276"/>
      <c r="J2841" s="118">
        <v>60.84</v>
      </c>
    </row>
    <row r="2842" spans="1:10" ht="15" thickTop="1">
      <c r="A2842" s="119"/>
      <c r="B2842" s="95"/>
      <c r="C2842" s="95"/>
      <c r="D2842" s="95"/>
      <c r="E2842" s="95"/>
      <c r="F2842" s="95"/>
      <c r="G2842" s="95"/>
      <c r="H2842" s="95"/>
      <c r="I2842" s="95"/>
      <c r="J2842" s="120"/>
    </row>
    <row r="2843" spans="1:10" ht="15">
      <c r="A2843" s="121" t="s">
        <v>627</v>
      </c>
      <c r="B2843" s="83" t="s">
        <v>1</v>
      </c>
      <c r="C2843" s="82" t="s">
        <v>2</v>
      </c>
      <c r="D2843" s="82" t="s">
        <v>3</v>
      </c>
      <c r="E2843" s="281" t="s">
        <v>1722</v>
      </c>
      <c r="F2843" s="281"/>
      <c r="G2843" s="84" t="s">
        <v>4</v>
      </c>
      <c r="H2843" s="83" t="s">
        <v>5</v>
      </c>
      <c r="I2843" s="83" t="s">
        <v>6</v>
      </c>
      <c r="J2843" s="122" t="s">
        <v>8</v>
      </c>
    </row>
    <row r="2844" spans="1:10" ht="25.5">
      <c r="A2844" s="111" t="s">
        <v>1723</v>
      </c>
      <c r="B2844" s="86" t="s">
        <v>134</v>
      </c>
      <c r="C2844" s="85" t="s">
        <v>44</v>
      </c>
      <c r="D2844" s="85" t="s">
        <v>135</v>
      </c>
      <c r="E2844" s="284" t="s">
        <v>1761</v>
      </c>
      <c r="F2844" s="284"/>
      <c r="G2844" s="87" t="s">
        <v>71</v>
      </c>
      <c r="H2844" s="88">
        <v>1</v>
      </c>
      <c r="I2844" s="89">
        <v>9.1999999999999993</v>
      </c>
      <c r="J2844" s="112">
        <v>9.1999999999999993</v>
      </c>
    </row>
    <row r="2845" spans="1:10" ht="15">
      <c r="A2845" s="279" t="s">
        <v>1775</v>
      </c>
      <c r="B2845" s="280" t="s">
        <v>1</v>
      </c>
      <c r="C2845" s="281" t="s">
        <v>2</v>
      </c>
      <c r="D2845" s="281" t="s">
        <v>1776</v>
      </c>
      <c r="E2845" s="280" t="s">
        <v>1766</v>
      </c>
      <c r="F2845" s="285" t="s">
        <v>1777</v>
      </c>
      <c r="G2845" s="280"/>
      <c r="H2845" s="285" t="s">
        <v>1769</v>
      </c>
      <c r="I2845" s="280"/>
      <c r="J2845" s="286" t="s">
        <v>1778</v>
      </c>
    </row>
    <row r="2846" spans="1:10" ht="15">
      <c r="A2846" s="287"/>
      <c r="B2846" s="280"/>
      <c r="C2846" s="280"/>
      <c r="D2846" s="280"/>
      <c r="E2846" s="280"/>
      <c r="F2846" s="83" t="s">
        <v>1779</v>
      </c>
      <c r="G2846" s="83" t="s">
        <v>1780</v>
      </c>
      <c r="H2846" s="83" t="s">
        <v>1779</v>
      </c>
      <c r="I2846" s="83" t="s">
        <v>1780</v>
      </c>
      <c r="J2846" s="286"/>
    </row>
    <row r="2847" spans="1:10" ht="63.75">
      <c r="A2847" s="113" t="s">
        <v>1725</v>
      </c>
      <c r="B2847" s="91" t="s">
        <v>2229</v>
      </c>
      <c r="C2847" s="90" t="s">
        <v>44</v>
      </c>
      <c r="D2847" s="90" t="s">
        <v>2230</v>
      </c>
      <c r="E2847" s="93">
        <v>1</v>
      </c>
      <c r="F2847" s="94">
        <v>1</v>
      </c>
      <c r="G2847" s="94">
        <v>0</v>
      </c>
      <c r="H2847" s="102">
        <v>6.13</v>
      </c>
      <c r="I2847" s="102">
        <v>0.2</v>
      </c>
      <c r="J2847" s="127">
        <v>6.13</v>
      </c>
    </row>
    <row r="2848" spans="1:10">
      <c r="A2848" s="221"/>
      <c r="B2848" s="222"/>
      <c r="C2848" s="222"/>
      <c r="D2848" s="222"/>
      <c r="E2848" s="222"/>
      <c r="F2848" s="222" t="s">
        <v>1783</v>
      </c>
      <c r="G2848" s="222"/>
      <c r="H2848" s="222"/>
      <c r="I2848" s="222"/>
      <c r="J2848" s="125">
        <v>6.13</v>
      </c>
    </row>
    <row r="2849" spans="1:10">
      <c r="A2849" s="221"/>
      <c r="B2849" s="222"/>
      <c r="C2849" s="222"/>
      <c r="D2849" s="222"/>
      <c r="E2849" s="222"/>
      <c r="F2849" s="222" t="s">
        <v>1762</v>
      </c>
      <c r="G2849" s="222"/>
      <c r="H2849" s="222"/>
      <c r="I2849" s="222"/>
      <c r="J2849" s="125">
        <v>6.13</v>
      </c>
    </row>
    <row r="2850" spans="1:10">
      <c r="A2850" s="221"/>
      <c r="B2850" s="222"/>
      <c r="C2850" s="222"/>
      <c r="D2850" s="222"/>
      <c r="E2850" s="222"/>
      <c r="F2850" s="222" t="s">
        <v>1763</v>
      </c>
      <c r="G2850" s="222"/>
      <c r="H2850" s="222"/>
      <c r="I2850" s="222"/>
      <c r="J2850" s="125">
        <v>7.0743999999999998</v>
      </c>
    </row>
    <row r="2851" spans="1:10">
      <c r="A2851" s="221"/>
      <c r="B2851" s="222"/>
      <c r="C2851" s="222"/>
      <c r="D2851" s="222"/>
      <c r="E2851" s="222"/>
      <c r="F2851" s="222" t="s">
        <v>1764</v>
      </c>
      <c r="G2851" s="222"/>
      <c r="H2851" s="222"/>
      <c r="I2851" s="222"/>
      <c r="J2851" s="125">
        <v>0.86650000000000005</v>
      </c>
    </row>
    <row r="2852" spans="1:10" ht="15">
      <c r="A2852" s="279" t="s">
        <v>1765</v>
      </c>
      <c r="B2852" s="280" t="s">
        <v>1</v>
      </c>
      <c r="C2852" s="281" t="s">
        <v>2</v>
      </c>
      <c r="D2852" s="281" t="s">
        <v>1727</v>
      </c>
      <c r="E2852" s="280" t="s">
        <v>1766</v>
      </c>
      <c r="F2852" s="83" t="s">
        <v>1767</v>
      </c>
      <c r="G2852" s="83" t="s">
        <v>1768</v>
      </c>
      <c r="H2852" s="83"/>
      <c r="I2852" s="83"/>
      <c r="J2852" s="122" t="s">
        <v>1769</v>
      </c>
    </row>
    <row r="2853" spans="1:10">
      <c r="A2853" s="123" t="s">
        <v>1723</v>
      </c>
      <c r="B2853" s="97" t="s">
        <v>1957</v>
      </c>
      <c r="C2853" s="96" t="s">
        <v>44</v>
      </c>
      <c r="D2853" s="96" t="s">
        <v>1958</v>
      </c>
      <c r="E2853" s="99">
        <v>0.59</v>
      </c>
      <c r="F2853" s="98" t="s">
        <v>1950</v>
      </c>
      <c r="G2853" s="282" t="s">
        <v>1959</v>
      </c>
      <c r="H2853" s="282"/>
      <c r="I2853" s="283"/>
      <c r="J2853" s="126" t="s">
        <v>2231</v>
      </c>
    </row>
    <row r="2854" spans="1:10">
      <c r="A2854" s="221"/>
      <c r="B2854" s="222"/>
      <c r="C2854" s="222"/>
      <c r="D2854" s="222"/>
      <c r="E2854" s="222"/>
      <c r="F2854" s="222" t="s">
        <v>1774</v>
      </c>
      <c r="G2854" s="222"/>
      <c r="H2854" s="222"/>
      <c r="I2854" s="222"/>
      <c r="J2854" s="125">
        <v>8.3367000000000004</v>
      </c>
    </row>
    <row r="2855" spans="1:10">
      <c r="A2855" s="115"/>
      <c r="B2855" s="116"/>
      <c r="C2855" s="116"/>
      <c r="D2855" s="116"/>
      <c r="E2855" s="116" t="s">
        <v>1728</v>
      </c>
      <c r="F2855" s="117">
        <v>0</v>
      </c>
      <c r="G2855" s="116" t="s">
        <v>1729</v>
      </c>
      <c r="H2855" s="117">
        <v>5.87</v>
      </c>
      <c r="I2855" s="116" t="s">
        <v>1730</v>
      </c>
      <c r="J2855" s="118">
        <v>5.8748659999999999</v>
      </c>
    </row>
    <row r="2856" spans="1:10" ht="15" thickBot="1">
      <c r="A2856" s="115"/>
      <c r="B2856" s="116"/>
      <c r="C2856" s="116"/>
      <c r="D2856" s="116"/>
      <c r="E2856" s="116" t="s">
        <v>1731</v>
      </c>
      <c r="F2856" s="117">
        <v>2.41</v>
      </c>
      <c r="G2856" s="116"/>
      <c r="H2856" s="276" t="s">
        <v>1732</v>
      </c>
      <c r="I2856" s="276"/>
      <c r="J2856" s="118">
        <v>11.61</v>
      </c>
    </row>
    <row r="2857" spans="1:10" ht="15" thickTop="1">
      <c r="A2857" s="119"/>
      <c r="B2857" s="95"/>
      <c r="C2857" s="95"/>
      <c r="D2857" s="95"/>
      <c r="E2857" s="95"/>
      <c r="F2857" s="95"/>
      <c r="G2857" s="95"/>
      <c r="H2857" s="95"/>
      <c r="I2857" s="95"/>
      <c r="J2857" s="120"/>
    </row>
    <row r="2858" spans="1:10" ht="15">
      <c r="A2858" s="121" t="s">
        <v>628</v>
      </c>
      <c r="B2858" s="83" t="s">
        <v>1</v>
      </c>
      <c r="C2858" s="82" t="s">
        <v>2</v>
      </c>
      <c r="D2858" s="82" t="s">
        <v>3</v>
      </c>
      <c r="E2858" s="281" t="s">
        <v>1722</v>
      </c>
      <c r="F2858" s="281"/>
      <c r="G2858" s="84" t="s">
        <v>4</v>
      </c>
      <c r="H2858" s="83" t="s">
        <v>5</v>
      </c>
      <c r="I2858" s="83" t="s">
        <v>6</v>
      </c>
      <c r="J2858" s="122" t="s">
        <v>8</v>
      </c>
    </row>
    <row r="2859" spans="1:10">
      <c r="A2859" s="111" t="s">
        <v>1723</v>
      </c>
      <c r="B2859" s="86" t="s">
        <v>629</v>
      </c>
      <c r="C2859" s="85" t="s">
        <v>44</v>
      </c>
      <c r="D2859" s="85" t="s">
        <v>630</v>
      </c>
      <c r="E2859" s="284" t="s">
        <v>1761</v>
      </c>
      <c r="F2859" s="284"/>
      <c r="G2859" s="87" t="s">
        <v>93</v>
      </c>
      <c r="H2859" s="88">
        <v>1</v>
      </c>
      <c r="I2859" s="89">
        <v>122.97</v>
      </c>
      <c r="J2859" s="112">
        <v>122.97</v>
      </c>
    </row>
    <row r="2860" spans="1:10">
      <c r="A2860" s="221"/>
      <c r="B2860" s="222"/>
      <c r="C2860" s="222"/>
      <c r="D2860" s="222"/>
      <c r="E2860" s="222"/>
      <c r="F2860" s="222" t="s">
        <v>1762</v>
      </c>
      <c r="G2860" s="222"/>
      <c r="H2860" s="222"/>
      <c r="I2860" s="222"/>
      <c r="J2860" s="125">
        <v>0</v>
      </c>
    </row>
    <row r="2861" spans="1:10">
      <c r="A2861" s="221"/>
      <c r="B2861" s="222"/>
      <c r="C2861" s="222"/>
      <c r="D2861" s="222"/>
      <c r="E2861" s="222"/>
      <c r="F2861" s="222" t="s">
        <v>1763</v>
      </c>
      <c r="G2861" s="222"/>
      <c r="H2861" s="222"/>
      <c r="I2861" s="222"/>
      <c r="J2861" s="125">
        <v>1</v>
      </c>
    </row>
    <row r="2862" spans="1:10">
      <c r="A2862" s="221"/>
      <c r="B2862" s="222"/>
      <c r="C2862" s="222"/>
      <c r="D2862" s="222"/>
      <c r="E2862" s="222"/>
      <c r="F2862" s="222" t="s">
        <v>1764</v>
      </c>
      <c r="G2862" s="222"/>
      <c r="H2862" s="222"/>
      <c r="I2862" s="222"/>
      <c r="J2862" s="125">
        <v>0</v>
      </c>
    </row>
    <row r="2863" spans="1:10" ht="15">
      <c r="A2863" s="279" t="s">
        <v>1784</v>
      </c>
      <c r="B2863" s="280" t="s">
        <v>1</v>
      </c>
      <c r="C2863" s="281" t="s">
        <v>2</v>
      </c>
      <c r="D2863" s="281" t="s">
        <v>1785</v>
      </c>
      <c r="E2863" s="280" t="s">
        <v>1766</v>
      </c>
      <c r="F2863" s="83" t="s">
        <v>1767</v>
      </c>
      <c r="G2863" s="83" t="s">
        <v>1768</v>
      </c>
      <c r="H2863" s="83"/>
      <c r="I2863" s="83"/>
      <c r="J2863" s="122" t="s">
        <v>1769</v>
      </c>
    </row>
    <row r="2864" spans="1:10">
      <c r="A2864" s="113" t="s">
        <v>1725</v>
      </c>
      <c r="B2864" s="91" t="s">
        <v>3107</v>
      </c>
      <c r="C2864" s="90" t="s">
        <v>44</v>
      </c>
      <c r="D2864" s="90" t="s">
        <v>3108</v>
      </c>
      <c r="E2864" s="93">
        <v>1.1499999999999999</v>
      </c>
      <c r="F2864" s="92" t="s">
        <v>93</v>
      </c>
      <c r="G2864" s="277" t="s">
        <v>3109</v>
      </c>
      <c r="H2864" s="277"/>
      <c r="I2864" s="278"/>
      <c r="J2864" s="127" t="s">
        <v>3110</v>
      </c>
    </row>
    <row r="2865" spans="1:10">
      <c r="A2865" s="221"/>
      <c r="B2865" s="222"/>
      <c r="C2865" s="222"/>
      <c r="D2865" s="222"/>
      <c r="E2865" s="222"/>
      <c r="F2865" s="222" t="s">
        <v>1938</v>
      </c>
      <c r="G2865" s="222"/>
      <c r="H2865" s="222"/>
      <c r="I2865" s="222"/>
      <c r="J2865" s="125">
        <v>97.06</v>
      </c>
    </row>
    <row r="2866" spans="1:10" ht="15">
      <c r="A2866" s="279" t="s">
        <v>1765</v>
      </c>
      <c r="B2866" s="280" t="s">
        <v>1</v>
      </c>
      <c r="C2866" s="281" t="s">
        <v>2</v>
      </c>
      <c r="D2866" s="281" t="s">
        <v>1727</v>
      </c>
      <c r="E2866" s="280" t="s">
        <v>1766</v>
      </c>
      <c r="F2866" s="83" t="s">
        <v>1767</v>
      </c>
      <c r="G2866" s="83" t="s">
        <v>1768</v>
      </c>
      <c r="H2866" s="83"/>
      <c r="I2866" s="83"/>
      <c r="J2866" s="122" t="s">
        <v>1769</v>
      </c>
    </row>
    <row r="2867" spans="1:10">
      <c r="A2867" s="123" t="s">
        <v>1723</v>
      </c>
      <c r="B2867" s="97" t="s">
        <v>1957</v>
      </c>
      <c r="C2867" s="96" t="s">
        <v>44</v>
      </c>
      <c r="D2867" s="96" t="s">
        <v>1958</v>
      </c>
      <c r="E2867" s="99">
        <v>1.8333333000000001</v>
      </c>
      <c r="F2867" s="98" t="s">
        <v>1950</v>
      </c>
      <c r="G2867" s="282" t="s">
        <v>1959</v>
      </c>
      <c r="H2867" s="282"/>
      <c r="I2867" s="283"/>
      <c r="J2867" s="126" t="s">
        <v>3111</v>
      </c>
    </row>
    <row r="2868" spans="1:10">
      <c r="A2868" s="221"/>
      <c r="B2868" s="222"/>
      <c r="C2868" s="222"/>
      <c r="D2868" s="222"/>
      <c r="E2868" s="222"/>
      <c r="F2868" s="222" t="s">
        <v>1774</v>
      </c>
      <c r="G2868" s="222"/>
      <c r="H2868" s="222"/>
      <c r="I2868" s="222"/>
      <c r="J2868" s="125">
        <v>25.905000000000001</v>
      </c>
    </row>
    <row r="2869" spans="1:10">
      <c r="A2869" s="115"/>
      <c r="B2869" s="116"/>
      <c r="C2869" s="116"/>
      <c r="D2869" s="116"/>
      <c r="E2869" s="116" t="s">
        <v>1728</v>
      </c>
      <c r="F2869" s="117">
        <v>0</v>
      </c>
      <c r="G2869" s="116" t="s">
        <v>1729</v>
      </c>
      <c r="H2869" s="117">
        <v>18.260000000000002</v>
      </c>
      <c r="I2869" s="116" t="s">
        <v>1730</v>
      </c>
      <c r="J2869" s="118">
        <v>18.255233001419999</v>
      </c>
    </row>
    <row r="2870" spans="1:10" ht="15" thickBot="1">
      <c r="A2870" s="115"/>
      <c r="B2870" s="116"/>
      <c r="C2870" s="116"/>
      <c r="D2870" s="116"/>
      <c r="E2870" s="116" t="s">
        <v>1731</v>
      </c>
      <c r="F2870" s="117">
        <v>32.26</v>
      </c>
      <c r="G2870" s="116"/>
      <c r="H2870" s="276" t="s">
        <v>1732</v>
      </c>
      <c r="I2870" s="276"/>
      <c r="J2870" s="118">
        <v>155.22999999999999</v>
      </c>
    </row>
    <row r="2871" spans="1:10" ht="15" thickTop="1">
      <c r="A2871" s="119"/>
      <c r="B2871" s="95"/>
      <c r="C2871" s="95"/>
      <c r="D2871" s="95"/>
      <c r="E2871" s="95"/>
      <c r="F2871" s="95"/>
      <c r="G2871" s="95"/>
      <c r="H2871" s="95"/>
      <c r="I2871" s="95"/>
      <c r="J2871" s="120"/>
    </row>
    <row r="2872" spans="1:10" ht="15">
      <c r="A2872" s="121" t="s">
        <v>631</v>
      </c>
      <c r="B2872" s="83" t="s">
        <v>1</v>
      </c>
      <c r="C2872" s="82" t="s">
        <v>2</v>
      </c>
      <c r="D2872" s="82" t="s">
        <v>3</v>
      </c>
      <c r="E2872" s="281" t="s">
        <v>1722</v>
      </c>
      <c r="F2872" s="281"/>
      <c r="G2872" s="84" t="s">
        <v>4</v>
      </c>
      <c r="H2872" s="83" t="s">
        <v>5</v>
      </c>
      <c r="I2872" s="83" t="s">
        <v>6</v>
      </c>
      <c r="J2872" s="122" t="s">
        <v>8</v>
      </c>
    </row>
    <row r="2873" spans="1:10" ht="25.5">
      <c r="A2873" s="111" t="s">
        <v>1723</v>
      </c>
      <c r="B2873" s="86" t="s">
        <v>148</v>
      </c>
      <c r="C2873" s="85" t="s">
        <v>44</v>
      </c>
      <c r="D2873" s="85" t="s">
        <v>149</v>
      </c>
      <c r="E2873" s="284" t="s">
        <v>1761</v>
      </c>
      <c r="F2873" s="284"/>
      <c r="G2873" s="87" t="s">
        <v>93</v>
      </c>
      <c r="H2873" s="88">
        <v>1</v>
      </c>
      <c r="I2873" s="89">
        <v>30.95</v>
      </c>
      <c r="J2873" s="112">
        <v>30.95</v>
      </c>
    </row>
    <row r="2874" spans="1:10" ht="15">
      <c r="A2874" s="279" t="s">
        <v>1775</v>
      </c>
      <c r="B2874" s="280" t="s">
        <v>1</v>
      </c>
      <c r="C2874" s="281" t="s">
        <v>2</v>
      </c>
      <c r="D2874" s="281" t="s">
        <v>1776</v>
      </c>
      <c r="E2874" s="280" t="s">
        <v>1766</v>
      </c>
      <c r="F2874" s="285" t="s">
        <v>1777</v>
      </c>
      <c r="G2874" s="280"/>
      <c r="H2874" s="285" t="s">
        <v>1769</v>
      </c>
      <c r="I2874" s="280"/>
      <c r="J2874" s="286" t="s">
        <v>1778</v>
      </c>
    </row>
    <row r="2875" spans="1:10" ht="15">
      <c r="A2875" s="287"/>
      <c r="B2875" s="280"/>
      <c r="C2875" s="280"/>
      <c r="D2875" s="280"/>
      <c r="E2875" s="280"/>
      <c r="F2875" s="83" t="s">
        <v>1779</v>
      </c>
      <c r="G2875" s="83" t="s">
        <v>1780</v>
      </c>
      <c r="H2875" s="83" t="s">
        <v>1779</v>
      </c>
      <c r="I2875" s="83" t="s">
        <v>1780</v>
      </c>
      <c r="J2875" s="286"/>
    </row>
    <row r="2876" spans="1:10" ht="63.75">
      <c r="A2876" s="113" t="s">
        <v>1725</v>
      </c>
      <c r="B2876" s="91" t="s">
        <v>2229</v>
      </c>
      <c r="C2876" s="90" t="s">
        <v>44</v>
      </c>
      <c r="D2876" s="90" t="s">
        <v>2230</v>
      </c>
      <c r="E2876" s="93">
        <v>1</v>
      </c>
      <c r="F2876" s="94">
        <v>1</v>
      </c>
      <c r="G2876" s="94">
        <v>0</v>
      </c>
      <c r="H2876" s="102">
        <v>6.13</v>
      </c>
      <c r="I2876" s="102">
        <v>0.2</v>
      </c>
      <c r="J2876" s="127">
        <v>6.13</v>
      </c>
    </row>
    <row r="2877" spans="1:10">
      <c r="A2877" s="221"/>
      <c r="B2877" s="222"/>
      <c r="C2877" s="222"/>
      <c r="D2877" s="222"/>
      <c r="E2877" s="222"/>
      <c r="F2877" s="222" t="s">
        <v>1783</v>
      </c>
      <c r="G2877" s="222"/>
      <c r="H2877" s="222"/>
      <c r="I2877" s="222"/>
      <c r="J2877" s="125">
        <v>6.13</v>
      </c>
    </row>
    <row r="2878" spans="1:10">
      <c r="A2878" s="221"/>
      <c r="B2878" s="222"/>
      <c r="C2878" s="222"/>
      <c r="D2878" s="222"/>
      <c r="E2878" s="222"/>
      <c r="F2878" s="222" t="s">
        <v>1762</v>
      </c>
      <c r="G2878" s="222"/>
      <c r="H2878" s="222"/>
      <c r="I2878" s="222"/>
      <c r="J2878" s="125">
        <v>6.13</v>
      </c>
    </row>
    <row r="2879" spans="1:10">
      <c r="A2879" s="221"/>
      <c r="B2879" s="222"/>
      <c r="C2879" s="222"/>
      <c r="D2879" s="222"/>
      <c r="E2879" s="222"/>
      <c r="F2879" s="222" t="s">
        <v>1763</v>
      </c>
      <c r="G2879" s="222"/>
      <c r="H2879" s="222"/>
      <c r="I2879" s="222"/>
      <c r="J2879" s="125">
        <v>0.65449999999999997</v>
      </c>
    </row>
    <row r="2880" spans="1:10">
      <c r="A2880" s="221"/>
      <c r="B2880" s="222"/>
      <c r="C2880" s="222"/>
      <c r="D2880" s="222"/>
      <c r="E2880" s="222"/>
      <c r="F2880" s="222" t="s">
        <v>1764</v>
      </c>
      <c r="G2880" s="222"/>
      <c r="H2880" s="222"/>
      <c r="I2880" s="222"/>
      <c r="J2880" s="125">
        <v>9.3658999999999999</v>
      </c>
    </row>
    <row r="2881" spans="1:10" ht="15">
      <c r="A2881" s="279" t="s">
        <v>1765</v>
      </c>
      <c r="B2881" s="280" t="s">
        <v>1</v>
      </c>
      <c r="C2881" s="281" t="s">
        <v>2</v>
      </c>
      <c r="D2881" s="281" t="s">
        <v>1727</v>
      </c>
      <c r="E2881" s="280" t="s">
        <v>1766</v>
      </c>
      <c r="F2881" s="83" t="s">
        <v>1767</v>
      </c>
      <c r="G2881" s="83" t="s">
        <v>1768</v>
      </c>
      <c r="H2881" s="83"/>
      <c r="I2881" s="83"/>
      <c r="J2881" s="122" t="s">
        <v>1769</v>
      </c>
    </row>
    <row r="2882" spans="1:10">
      <c r="A2882" s="123" t="s">
        <v>1723</v>
      </c>
      <c r="B2882" s="97" t="s">
        <v>1957</v>
      </c>
      <c r="C2882" s="96" t="s">
        <v>44</v>
      </c>
      <c r="D2882" s="96" t="s">
        <v>1958</v>
      </c>
      <c r="E2882" s="99">
        <v>1.5276505</v>
      </c>
      <c r="F2882" s="98" t="s">
        <v>1950</v>
      </c>
      <c r="G2882" s="282" t="s">
        <v>1959</v>
      </c>
      <c r="H2882" s="282"/>
      <c r="I2882" s="283"/>
      <c r="J2882" s="126" t="s">
        <v>2257</v>
      </c>
    </row>
    <row r="2883" spans="1:10">
      <c r="A2883" s="221"/>
      <c r="B2883" s="222"/>
      <c r="C2883" s="222"/>
      <c r="D2883" s="222"/>
      <c r="E2883" s="222"/>
      <c r="F2883" s="222" t="s">
        <v>1774</v>
      </c>
      <c r="G2883" s="222"/>
      <c r="H2883" s="222"/>
      <c r="I2883" s="222"/>
      <c r="J2883" s="125">
        <v>21.585699999999999</v>
      </c>
    </row>
    <row r="2884" spans="1:10">
      <c r="A2884" s="115"/>
      <c r="B2884" s="116"/>
      <c r="C2884" s="116"/>
      <c r="D2884" s="116"/>
      <c r="E2884" s="116" t="s">
        <v>1728</v>
      </c>
      <c r="F2884" s="117">
        <v>0</v>
      </c>
      <c r="G2884" s="116" t="s">
        <v>1729</v>
      </c>
      <c r="H2884" s="117">
        <v>15.21</v>
      </c>
      <c r="I2884" s="116" t="s">
        <v>1730</v>
      </c>
      <c r="J2884" s="118">
        <v>15.211427088700001</v>
      </c>
    </row>
    <row r="2885" spans="1:10" ht="15" thickBot="1">
      <c r="A2885" s="115"/>
      <c r="B2885" s="116"/>
      <c r="C2885" s="116"/>
      <c r="D2885" s="116"/>
      <c r="E2885" s="116" t="s">
        <v>1731</v>
      </c>
      <c r="F2885" s="117">
        <v>8.1199999999999992</v>
      </c>
      <c r="G2885" s="116"/>
      <c r="H2885" s="276" t="s">
        <v>1732</v>
      </c>
      <c r="I2885" s="276"/>
      <c r="J2885" s="118">
        <v>39.07</v>
      </c>
    </row>
    <row r="2886" spans="1:10" ht="15" thickTop="1">
      <c r="A2886" s="119"/>
      <c r="B2886" s="95"/>
      <c r="C2886" s="95"/>
      <c r="D2886" s="95"/>
      <c r="E2886" s="95"/>
      <c r="F2886" s="95"/>
      <c r="G2886" s="95"/>
      <c r="H2886" s="95"/>
      <c r="I2886" s="95"/>
      <c r="J2886" s="120"/>
    </row>
    <row r="2887" spans="1:10" ht="15">
      <c r="A2887" s="121" t="s">
        <v>632</v>
      </c>
      <c r="B2887" s="83" t="s">
        <v>1</v>
      </c>
      <c r="C2887" s="82" t="s">
        <v>2</v>
      </c>
      <c r="D2887" s="82" t="s">
        <v>3</v>
      </c>
      <c r="E2887" s="281" t="s">
        <v>1722</v>
      </c>
      <c r="F2887" s="281"/>
      <c r="G2887" s="84" t="s">
        <v>4</v>
      </c>
      <c r="H2887" s="83" t="s">
        <v>5</v>
      </c>
      <c r="I2887" s="83" t="s">
        <v>6</v>
      </c>
      <c r="J2887" s="122" t="s">
        <v>8</v>
      </c>
    </row>
    <row r="2888" spans="1:10" ht="38.25">
      <c r="A2888" s="111" t="s">
        <v>1723</v>
      </c>
      <c r="B2888" s="86" t="s">
        <v>633</v>
      </c>
      <c r="C2888" s="85" t="s">
        <v>44</v>
      </c>
      <c r="D2888" s="85" t="s">
        <v>634</v>
      </c>
      <c r="E2888" s="284" t="s">
        <v>1761</v>
      </c>
      <c r="F2888" s="284"/>
      <c r="G2888" s="87" t="s">
        <v>93</v>
      </c>
      <c r="H2888" s="88">
        <v>1</v>
      </c>
      <c r="I2888" s="89">
        <v>28.01</v>
      </c>
      <c r="J2888" s="112">
        <v>28.01</v>
      </c>
    </row>
    <row r="2889" spans="1:10">
      <c r="A2889" s="221"/>
      <c r="B2889" s="222"/>
      <c r="C2889" s="222"/>
      <c r="D2889" s="222"/>
      <c r="E2889" s="222"/>
      <c r="F2889" s="222" t="s">
        <v>1762</v>
      </c>
      <c r="G2889" s="222"/>
      <c r="H2889" s="222"/>
      <c r="I2889" s="222"/>
      <c r="J2889" s="125">
        <v>0</v>
      </c>
    </row>
    <row r="2890" spans="1:10">
      <c r="A2890" s="221"/>
      <c r="B2890" s="222"/>
      <c r="C2890" s="222"/>
      <c r="D2890" s="222"/>
      <c r="E2890" s="222"/>
      <c r="F2890" s="222" t="s">
        <v>1763</v>
      </c>
      <c r="G2890" s="222"/>
      <c r="H2890" s="222"/>
      <c r="I2890" s="222"/>
      <c r="J2890" s="125">
        <v>1</v>
      </c>
    </row>
    <row r="2891" spans="1:10">
      <c r="A2891" s="221"/>
      <c r="B2891" s="222"/>
      <c r="C2891" s="222"/>
      <c r="D2891" s="222"/>
      <c r="E2891" s="222"/>
      <c r="F2891" s="222" t="s">
        <v>1764</v>
      </c>
      <c r="G2891" s="222"/>
      <c r="H2891" s="222"/>
      <c r="I2891" s="222"/>
      <c r="J2891" s="125">
        <v>0</v>
      </c>
    </row>
    <row r="2892" spans="1:10" ht="15">
      <c r="A2892" s="279" t="s">
        <v>1765</v>
      </c>
      <c r="B2892" s="280" t="s">
        <v>1</v>
      </c>
      <c r="C2892" s="281" t="s">
        <v>2</v>
      </c>
      <c r="D2892" s="281" t="s">
        <v>1727</v>
      </c>
      <c r="E2892" s="280" t="s">
        <v>1766</v>
      </c>
      <c r="F2892" s="83" t="s">
        <v>1767</v>
      </c>
      <c r="G2892" s="83" t="s">
        <v>1768</v>
      </c>
      <c r="H2892" s="83"/>
      <c r="I2892" s="83"/>
      <c r="J2892" s="122" t="s">
        <v>1769</v>
      </c>
    </row>
    <row r="2893" spans="1:10">
      <c r="A2893" s="123" t="s">
        <v>1723</v>
      </c>
      <c r="B2893" s="97" t="s">
        <v>1957</v>
      </c>
      <c r="C2893" s="96" t="s">
        <v>44</v>
      </c>
      <c r="D2893" s="96" t="s">
        <v>1958</v>
      </c>
      <c r="E2893" s="99">
        <v>1.9819819999999999</v>
      </c>
      <c r="F2893" s="98" t="s">
        <v>1950</v>
      </c>
      <c r="G2893" s="282" t="s">
        <v>1959</v>
      </c>
      <c r="H2893" s="282"/>
      <c r="I2893" s="283"/>
      <c r="J2893" s="126" t="s">
        <v>3112</v>
      </c>
    </row>
    <row r="2894" spans="1:10">
      <c r="A2894" s="221"/>
      <c r="B2894" s="222"/>
      <c r="C2894" s="222"/>
      <c r="D2894" s="222"/>
      <c r="E2894" s="222"/>
      <c r="F2894" s="222" t="s">
        <v>1774</v>
      </c>
      <c r="G2894" s="222"/>
      <c r="H2894" s="222"/>
      <c r="I2894" s="222"/>
      <c r="J2894" s="125">
        <v>28.005400000000002</v>
      </c>
    </row>
    <row r="2895" spans="1:10">
      <c r="A2895" s="115"/>
      <c r="B2895" s="116"/>
      <c r="C2895" s="116"/>
      <c r="D2895" s="116"/>
      <c r="E2895" s="116" t="s">
        <v>1728</v>
      </c>
      <c r="F2895" s="117">
        <v>0</v>
      </c>
      <c r="G2895" s="116" t="s">
        <v>1729</v>
      </c>
      <c r="H2895" s="117">
        <v>19.739999999999998</v>
      </c>
      <c r="I2895" s="116" t="s">
        <v>1730</v>
      </c>
      <c r="J2895" s="118">
        <v>19.7353875668</v>
      </c>
    </row>
    <row r="2896" spans="1:10" ht="15" thickBot="1">
      <c r="A2896" s="115"/>
      <c r="B2896" s="116"/>
      <c r="C2896" s="116"/>
      <c r="D2896" s="116"/>
      <c r="E2896" s="116" t="s">
        <v>1731</v>
      </c>
      <c r="F2896" s="117">
        <v>7.34</v>
      </c>
      <c r="G2896" s="116"/>
      <c r="H2896" s="276" t="s">
        <v>1732</v>
      </c>
      <c r="I2896" s="276"/>
      <c r="J2896" s="118">
        <v>35.35</v>
      </c>
    </row>
    <row r="2897" spans="1:10" ht="15" thickTop="1">
      <c r="A2897" s="119"/>
      <c r="B2897" s="95"/>
      <c r="C2897" s="95"/>
      <c r="D2897" s="95"/>
      <c r="E2897" s="95"/>
      <c r="F2897" s="95"/>
      <c r="G2897" s="95"/>
      <c r="H2897" s="95"/>
      <c r="I2897" s="95"/>
      <c r="J2897" s="120"/>
    </row>
    <row r="2898" spans="1:10" ht="15">
      <c r="A2898" s="121" t="s">
        <v>635</v>
      </c>
      <c r="B2898" s="83" t="s">
        <v>1</v>
      </c>
      <c r="C2898" s="82" t="s">
        <v>2</v>
      </c>
      <c r="D2898" s="82" t="s">
        <v>3</v>
      </c>
      <c r="E2898" s="281" t="s">
        <v>1722</v>
      </c>
      <c r="F2898" s="281"/>
      <c r="G2898" s="84" t="s">
        <v>4</v>
      </c>
      <c r="H2898" s="83" t="s">
        <v>5</v>
      </c>
      <c r="I2898" s="83" t="s">
        <v>6</v>
      </c>
      <c r="J2898" s="122" t="s">
        <v>8</v>
      </c>
    </row>
    <row r="2899" spans="1:10" ht="25.5">
      <c r="A2899" s="111" t="s">
        <v>1723</v>
      </c>
      <c r="B2899" s="86" t="s">
        <v>636</v>
      </c>
      <c r="C2899" s="85" t="s">
        <v>44</v>
      </c>
      <c r="D2899" s="85" t="s">
        <v>637</v>
      </c>
      <c r="E2899" s="284" t="s">
        <v>1761</v>
      </c>
      <c r="F2899" s="284"/>
      <c r="G2899" s="87" t="s">
        <v>93</v>
      </c>
      <c r="H2899" s="88">
        <v>1</v>
      </c>
      <c r="I2899" s="89">
        <v>46.76</v>
      </c>
      <c r="J2899" s="112">
        <v>46.76</v>
      </c>
    </row>
    <row r="2900" spans="1:10">
      <c r="A2900" s="221"/>
      <c r="B2900" s="222"/>
      <c r="C2900" s="222"/>
      <c r="D2900" s="222"/>
      <c r="E2900" s="222"/>
      <c r="F2900" s="222" t="s">
        <v>1762</v>
      </c>
      <c r="G2900" s="222"/>
      <c r="H2900" s="222"/>
      <c r="I2900" s="222"/>
      <c r="J2900" s="125">
        <v>0</v>
      </c>
    </row>
    <row r="2901" spans="1:10">
      <c r="A2901" s="221"/>
      <c r="B2901" s="222"/>
      <c r="C2901" s="222"/>
      <c r="D2901" s="222"/>
      <c r="E2901" s="222"/>
      <c r="F2901" s="222" t="s">
        <v>1763</v>
      </c>
      <c r="G2901" s="222"/>
      <c r="H2901" s="222"/>
      <c r="I2901" s="222"/>
      <c r="J2901" s="125">
        <v>1</v>
      </c>
    </row>
    <row r="2902" spans="1:10">
      <c r="A2902" s="221"/>
      <c r="B2902" s="222"/>
      <c r="C2902" s="222"/>
      <c r="D2902" s="222"/>
      <c r="E2902" s="222"/>
      <c r="F2902" s="222" t="s">
        <v>1764</v>
      </c>
      <c r="G2902" s="222"/>
      <c r="H2902" s="222"/>
      <c r="I2902" s="222"/>
      <c r="J2902" s="125">
        <v>0</v>
      </c>
    </row>
    <row r="2903" spans="1:10" ht="15">
      <c r="A2903" s="279" t="s">
        <v>1784</v>
      </c>
      <c r="B2903" s="280" t="s">
        <v>1</v>
      </c>
      <c r="C2903" s="281" t="s">
        <v>2</v>
      </c>
      <c r="D2903" s="281" t="s">
        <v>1785</v>
      </c>
      <c r="E2903" s="280" t="s">
        <v>1766</v>
      </c>
      <c r="F2903" s="83" t="s">
        <v>1767</v>
      </c>
      <c r="G2903" s="83" t="s">
        <v>1768</v>
      </c>
      <c r="H2903" s="83"/>
      <c r="I2903" s="83"/>
      <c r="J2903" s="122" t="s">
        <v>1769</v>
      </c>
    </row>
    <row r="2904" spans="1:10" ht="51">
      <c r="A2904" s="113" t="s">
        <v>1725</v>
      </c>
      <c r="B2904" s="91" t="s">
        <v>3113</v>
      </c>
      <c r="C2904" s="90" t="s">
        <v>44</v>
      </c>
      <c r="D2904" s="90" t="s">
        <v>3114</v>
      </c>
      <c r="E2904" s="93">
        <v>0.2</v>
      </c>
      <c r="F2904" s="92" t="s">
        <v>46</v>
      </c>
      <c r="G2904" s="277" t="s">
        <v>3115</v>
      </c>
      <c r="H2904" s="277"/>
      <c r="I2904" s="278"/>
      <c r="J2904" s="127" t="s">
        <v>3116</v>
      </c>
    </row>
    <row r="2905" spans="1:10">
      <c r="A2905" s="221"/>
      <c r="B2905" s="222"/>
      <c r="C2905" s="222"/>
      <c r="D2905" s="222"/>
      <c r="E2905" s="222"/>
      <c r="F2905" s="222" t="s">
        <v>1938</v>
      </c>
      <c r="G2905" s="222"/>
      <c r="H2905" s="222"/>
      <c r="I2905" s="222"/>
      <c r="J2905" s="125">
        <v>46.762</v>
      </c>
    </row>
    <row r="2906" spans="1:10">
      <c r="A2906" s="115"/>
      <c r="B2906" s="116"/>
      <c r="C2906" s="116"/>
      <c r="D2906" s="116"/>
      <c r="E2906" s="116" t="s">
        <v>1728</v>
      </c>
      <c r="F2906" s="117">
        <v>0</v>
      </c>
      <c r="G2906" s="116" t="s">
        <v>1729</v>
      </c>
      <c r="H2906" s="117">
        <v>0</v>
      </c>
      <c r="I2906" s="116" t="s">
        <v>1730</v>
      </c>
      <c r="J2906" s="118">
        <v>0</v>
      </c>
    </row>
    <row r="2907" spans="1:10" ht="15" thickBot="1">
      <c r="A2907" s="115"/>
      <c r="B2907" s="116"/>
      <c r="C2907" s="116"/>
      <c r="D2907" s="116"/>
      <c r="E2907" s="116" t="s">
        <v>1731</v>
      </c>
      <c r="F2907" s="117">
        <v>12.26</v>
      </c>
      <c r="G2907" s="116"/>
      <c r="H2907" s="276" t="s">
        <v>1732</v>
      </c>
      <c r="I2907" s="276"/>
      <c r="J2907" s="118">
        <v>59.02</v>
      </c>
    </row>
    <row r="2908" spans="1:10" ht="15" thickTop="1">
      <c r="A2908" s="119"/>
      <c r="B2908" s="95"/>
      <c r="C2908" s="95"/>
      <c r="D2908" s="95"/>
      <c r="E2908" s="95"/>
      <c r="F2908" s="95"/>
      <c r="G2908" s="95"/>
      <c r="H2908" s="95"/>
      <c r="I2908" s="95"/>
      <c r="J2908" s="120"/>
    </row>
    <row r="2909" spans="1:10" ht="15">
      <c r="A2909" s="121" t="s">
        <v>638</v>
      </c>
      <c r="B2909" s="83" t="s">
        <v>1</v>
      </c>
      <c r="C2909" s="82" t="s">
        <v>2</v>
      </c>
      <c r="D2909" s="82" t="s">
        <v>3</v>
      </c>
      <c r="E2909" s="281" t="s">
        <v>1722</v>
      </c>
      <c r="F2909" s="281"/>
      <c r="G2909" s="84" t="s">
        <v>4</v>
      </c>
      <c r="H2909" s="83" t="s">
        <v>5</v>
      </c>
      <c r="I2909" s="83" t="s">
        <v>6</v>
      </c>
      <c r="J2909" s="122" t="s">
        <v>8</v>
      </c>
    </row>
    <row r="2910" spans="1:10">
      <c r="A2910" s="111" t="s">
        <v>1723</v>
      </c>
      <c r="B2910" s="86" t="s">
        <v>107</v>
      </c>
      <c r="C2910" s="85" t="s">
        <v>31</v>
      </c>
      <c r="D2910" s="85" t="s">
        <v>108</v>
      </c>
      <c r="E2910" s="284" t="s">
        <v>2162</v>
      </c>
      <c r="F2910" s="284"/>
      <c r="G2910" s="87" t="s">
        <v>93</v>
      </c>
      <c r="H2910" s="88">
        <v>1</v>
      </c>
      <c r="I2910" s="89">
        <v>1.1000000000000001</v>
      </c>
      <c r="J2910" s="112">
        <v>1.1000000000000001</v>
      </c>
    </row>
    <row r="2911" spans="1:10" ht="38.25">
      <c r="A2911" s="123" t="s">
        <v>1738</v>
      </c>
      <c r="B2911" s="97" t="s">
        <v>2163</v>
      </c>
      <c r="C2911" s="96" t="s">
        <v>31</v>
      </c>
      <c r="D2911" s="96" t="s">
        <v>2164</v>
      </c>
      <c r="E2911" s="283" t="s">
        <v>2165</v>
      </c>
      <c r="F2911" s="283"/>
      <c r="G2911" s="98" t="s">
        <v>2166</v>
      </c>
      <c r="H2911" s="99">
        <v>3.0000000000000001E-3</v>
      </c>
      <c r="I2911" s="100">
        <v>187.65</v>
      </c>
      <c r="J2911" s="124">
        <v>0.56000000000000005</v>
      </c>
    </row>
    <row r="2912" spans="1:10" ht="38.25">
      <c r="A2912" s="123" t="s">
        <v>1738</v>
      </c>
      <c r="B2912" s="97" t="s">
        <v>2167</v>
      </c>
      <c r="C2912" s="96" t="s">
        <v>31</v>
      </c>
      <c r="D2912" s="96" t="s">
        <v>2168</v>
      </c>
      <c r="E2912" s="283" t="s">
        <v>2165</v>
      </c>
      <c r="F2912" s="283"/>
      <c r="G2912" s="98" t="s">
        <v>2169</v>
      </c>
      <c r="H2912" s="99">
        <v>6.0000000000000001E-3</v>
      </c>
      <c r="I2912" s="100">
        <v>68.58</v>
      </c>
      <c r="J2912" s="124">
        <v>0.41</v>
      </c>
    </row>
    <row r="2913" spans="1:10">
      <c r="A2913" s="123" t="s">
        <v>1738</v>
      </c>
      <c r="B2913" s="97" t="s">
        <v>2170</v>
      </c>
      <c r="C2913" s="96" t="s">
        <v>31</v>
      </c>
      <c r="D2913" s="96" t="s">
        <v>1958</v>
      </c>
      <c r="E2913" s="283" t="s">
        <v>1737</v>
      </c>
      <c r="F2913" s="283"/>
      <c r="G2913" s="98" t="s">
        <v>33</v>
      </c>
      <c r="H2913" s="99">
        <v>8.9999999999999993E-3</v>
      </c>
      <c r="I2913" s="100">
        <v>14.46</v>
      </c>
      <c r="J2913" s="124">
        <v>0.13</v>
      </c>
    </row>
    <row r="2914" spans="1:10">
      <c r="A2914" s="115"/>
      <c r="B2914" s="116"/>
      <c r="C2914" s="116"/>
      <c r="D2914" s="116"/>
      <c r="E2914" s="116" t="s">
        <v>1728</v>
      </c>
      <c r="F2914" s="117">
        <v>0.27</v>
      </c>
      <c r="G2914" s="116" t="s">
        <v>1729</v>
      </c>
      <c r="H2914" s="117">
        <v>0</v>
      </c>
      <c r="I2914" s="116" t="s">
        <v>1730</v>
      </c>
      <c r="J2914" s="118">
        <v>0.27</v>
      </c>
    </row>
    <row r="2915" spans="1:10" ht="15" thickBot="1">
      <c r="A2915" s="115"/>
      <c r="B2915" s="116"/>
      <c r="C2915" s="116"/>
      <c r="D2915" s="116"/>
      <c r="E2915" s="116" t="s">
        <v>1731</v>
      </c>
      <c r="F2915" s="117">
        <v>0.28000000000000003</v>
      </c>
      <c r="G2915" s="116"/>
      <c r="H2915" s="276" t="s">
        <v>1732</v>
      </c>
      <c r="I2915" s="276"/>
      <c r="J2915" s="118">
        <v>1.38</v>
      </c>
    </row>
    <row r="2916" spans="1:10" ht="15" thickTop="1">
      <c r="A2916" s="119"/>
      <c r="B2916" s="95"/>
      <c r="C2916" s="95"/>
      <c r="D2916" s="95"/>
      <c r="E2916" s="95"/>
      <c r="F2916" s="95"/>
      <c r="G2916" s="95"/>
      <c r="H2916" s="95"/>
      <c r="I2916" s="95"/>
      <c r="J2916" s="120"/>
    </row>
    <row r="2917" spans="1:10" ht="15">
      <c r="A2917" s="121" t="s">
        <v>639</v>
      </c>
      <c r="B2917" s="83" t="s">
        <v>1</v>
      </c>
      <c r="C2917" s="82" t="s">
        <v>2</v>
      </c>
      <c r="D2917" s="82" t="s">
        <v>3</v>
      </c>
      <c r="E2917" s="281" t="s">
        <v>1722</v>
      </c>
      <c r="F2917" s="281"/>
      <c r="G2917" s="84" t="s">
        <v>4</v>
      </c>
      <c r="H2917" s="83" t="s">
        <v>5</v>
      </c>
      <c r="I2917" s="83" t="s">
        <v>6</v>
      </c>
      <c r="J2917" s="122" t="s">
        <v>8</v>
      </c>
    </row>
    <row r="2918" spans="1:10" ht="25.5">
      <c r="A2918" s="111" t="s">
        <v>1723</v>
      </c>
      <c r="B2918" s="86" t="s">
        <v>640</v>
      </c>
      <c r="C2918" s="85" t="s">
        <v>44</v>
      </c>
      <c r="D2918" s="85" t="s">
        <v>641</v>
      </c>
      <c r="E2918" s="284" t="s">
        <v>1761</v>
      </c>
      <c r="F2918" s="284"/>
      <c r="G2918" s="87" t="s">
        <v>78</v>
      </c>
      <c r="H2918" s="88">
        <v>1</v>
      </c>
      <c r="I2918" s="89">
        <v>3.52</v>
      </c>
      <c r="J2918" s="112">
        <v>3.52</v>
      </c>
    </row>
    <row r="2919" spans="1:10">
      <c r="A2919" s="221"/>
      <c r="B2919" s="222"/>
      <c r="C2919" s="222"/>
      <c r="D2919" s="222"/>
      <c r="E2919" s="222"/>
      <c r="F2919" s="222" t="s">
        <v>1762</v>
      </c>
      <c r="G2919" s="222"/>
      <c r="H2919" s="222"/>
      <c r="I2919" s="222"/>
      <c r="J2919" s="125">
        <v>0</v>
      </c>
    </row>
    <row r="2920" spans="1:10">
      <c r="A2920" s="221"/>
      <c r="B2920" s="222"/>
      <c r="C2920" s="222"/>
      <c r="D2920" s="222"/>
      <c r="E2920" s="222"/>
      <c r="F2920" s="222" t="s">
        <v>1763</v>
      </c>
      <c r="G2920" s="222"/>
      <c r="H2920" s="222"/>
      <c r="I2920" s="222"/>
      <c r="J2920" s="125">
        <v>1</v>
      </c>
    </row>
    <row r="2921" spans="1:10">
      <c r="A2921" s="221"/>
      <c r="B2921" s="222"/>
      <c r="C2921" s="222"/>
      <c r="D2921" s="222"/>
      <c r="E2921" s="222"/>
      <c r="F2921" s="222" t="s">
        <v>1764</v>
      </c>
      <c r="G2921" s="222"/>
      <c r="H2921" s="222"/>
      <c r="I2921" s="222"/>
      <c r="J2921" s="125">
        <v>0</v>
      </c>
    </row>
    <row r="2922" spans="1:10" ht="15">
      <c r="A2922" s="279" t="s">
        <v>1784</v>
      </c>
      <c r="B2922" s="280" t="s">
        <v>1</v>
      </c>
      <c r="C2922" s="281" t="s">
        <v>2</v>
      </c>
      <c r="D2922" s="281" t="s">
        <v>1785</v>
      </c>
      <c r="E2922" s="280" t="s">
        <v>1766</v>
      </c>
      <c r="F2922" s="83" t="s">
        <v>1767</v>
      </c>
      <c r="G2922" s="83" t="s">
        <v>1768</v>
      </c>
      <c r="H2922" s="83"/>
      <c r="I2922" s="83"/>
      <c r="J2922" s="122" t="s">
        <v>1769</v>
      </c>
    </row>
    <row r="2923" spans="1:10" ht="25.5">
      <c r="A2923" s="113" t="s">
        <v>1725</v>
      </c>
      <c r="B2923" s="91" t="s">
        <v>3117</v>
      </c>
      <c r="C2923" s="90" t="s">
        <v>44</v>
      </c>
      <c r="D2923" s="90" t="s">
        <v>3118</v>
      </c>
      <c r="E2923" s="93">
        <v>1</v>
      </c>
      <c r="F2923" s="92" t="s">
        <v>78</v>
      </c>
      <c r="G2923" s="277" t="s">
        <v>3119</v>
      </c>
      <c r="H2923" s="277"/>
      <c r="I2923" s="278"/>
      <c r="J2923" s="127" t="s">
        <v>3119</v>
      </c>
    </row>
    <row r="2924" spans="1:10">
      <c r="A2924" s="221"/>
      <c r="B2924" s="222"/>
      <c r="C2924" s="222"/>
      <c r="D2924" s="222"/>
      <c r="E2924" s="222"/>
      <c r="F2924" s="222" t="s">
        <v>1938</v>
      </c>
      <c r="G2924" s="222"/>
      <c r="H2924" s="222"/>
      <c r="I2924" s="222"/>
      <c r="J2924" s="125">
        <v>0.74</v>
      </c>
    </row>
    <row r="2925" spans="1:10" ht="15">
      <c r="A2925" s="279" t="s">
        <v>1765</v>
      </c>
      <c r="B2925" s="280" t="s">
        <v>1</v>
      </c>
      <c r="C2925" s="281" t="s">
        <v>2</v>
      </c>
      <c r="D2925" s="281" t="s">
        <v>1727</v>
      </c>
      <c r="E2925" s="280" t="s">
        <v>1766</v>
      </c>
      <c r="F2925" s="83" t="s">
        <v>1767</v>
      </c>
      <c r="G2925" s="83" t="s">
        <v>1768</v>
      </c>
      <c r="H2925" s="83"/>
      <c r="I2925" s="83"/>
      <c r="J2925" s="122" t="s">
        <v>1769</v>
      </c>
    </row>
    <row r="2926" spans="1:10">
      <c r="A2926" s="123" t="s">
        <v>1723</v>
      </c>
      <c r="B2926" s="97" t="s">
        <v>1957</v>
      </c>
      <c r="C2926" s="96" t="s">
        <v>44</v>
      </c>
      <c r="D2926" s="96" t="s">
        <v>1958</v>
      </c>
      <c r="E2926" s="99">
        <v>8.3333299999999999E-2</v>
      </c>
      <c r="F2926" s="98" t="s">
        <v>1950</v>
      </c>
      <c r="G2926" s="282" t="s">
        <v>1959</v>
      </c>
      <c r="H2926" s="282"/>
      <c r="I2926" s="283"/>
      <c r="J2926" s="126" t="s">
        <v>3120</v>
      </c>
    </row>
    <row r="2927" spans="1:10">
      <c r="A2927" s="123" t="s">
        <v>1723</v>
      </c>
      <c r="B2927" s="97" t="s">
        <v>1948</v>
      </c>
      <c r="C2927" s="96" t="s">
        <v>44</v>
      </c>
      <c r="D2927" s="96" t="s">
        <v>1949</v>
      </c>
      <c r="E2927" s="99">
        <v>8.3333299999999999E-2</v>
      </c>
      <c r="F2927" s="98" t="s">
        <v>1950</v>
      </c>
      <c r="G2927" s="282" t="s">
        <v>1951</v>
      </c>
      <c r="H2927" s="282"/>
      <c r="I2927" s="283"/>
      <c r="J2927" s="126" t="s">
        <v>3121</v>
      </c>
    </row>
    <row r="2928" spans="1:10">
      <c r="A2928" s="221"/>
      <c r="B2928" s="222"/>
      <c r="C2928" s="222"/>
      <c r="D2928" s="222"/>
      <c r="E2928" s="222"/>
      <c r="F2928" s="222" t="s">
        <v>1774</v>
      </c>
      <c r="G2928" s="222"/>
      <c r="H2928" s="222"/>
      <c r="I2928" s="222"/>
      <c r="J2928" s="125">
        <v>2.7783000000000002</v>
      </c>
    </row>
    <row r="2929" spans="1:10">
      <c r="A2929" s="115"/>
      <c r="B2929" s="116"/>
      <c r="C2929" s="116"/>
      <c r="D2929" s="116"/>
      <c r="E2929" s="116" t="s">
        <v>1728</v>
      </c>
      <c r="F2929" s="117">
        <v>0</v>
      </c>
      <c r="G2929" s="116" t="s">
        <v>1729</v>
      </c>
      <c r="H2929" s="117">
        <v>2.08</v>
      </c>
      <c r="I2929" s="116" t="s">
        <v>1730</v>
      </c>
      <c r="J2929" s="118">
        <v>2.0753075032099999</v>
      </c>
    </row>
    <row r="2930" spans="1:10" ht="15" thickBot="1">
      <c r="A2930" s="115"/>
      <c r="B2930" s="116"/>
      <c r="C2930" s="116"/>
      <c r="D2930" s="116"/>
      <c r="E2930" s="116" t="s">
        <v>1731</v>
      </c>
      <c r="F2930" s="117">
        <v>0.92</v>
      </c>
      <c r="G2930" s="116"/>
      <c r="H2930" s="276" t="s">
        <v>1732</v>
      </c>
      <c r="I2930" s="276"/>
      <c r="J2930" s="118">
        <v>4.4400000000000004</v>
      </c>
    </row>
    <row r="2931" spans="1:10" ht="15" thickTop="1">
      <c r="A2931" s="119"/>
      <c r="B2931" s="95"/>
      <c r="C2931" s="95"/>
      <c r="D2931" s="95"/>
      <c r="E2931" s="95"/>
      <c r="F2931" s="95"/>
      <c r="G2931" s="95"/>
      <c r="H2931" s="95"/>
      <c r="I2931" s="95"/>
      <c r="J2931" s="120"/>
    </row>
    <row r="2932" spans="1:10" ht="15">
      <c r="A2932" s="121" t="s">
        <v>646</v>
      </c>
      <c r="B2932" s="83" t="s">
        <v>1</v>
      </c>
      <c r="C2932" s="82" t="s">
        <v>2</v>
      </c>
      <c r="D2932" s="82" t="s">
        <v>3</v>
      </c>
      <c r="E2932" s="281" t="s">
        <v>1722</v>
      </c>
      <c r="F2932" s="281"/>
      <c r="G2932" s="84" t="s">
        <v>4</v>
      </c>
      <c r="H2932" s="83" t="s">
        <v>5</v>
      </c>
      <c r="I2932" s="83" t="s">
        <v>6</v>
      </c>
      <c r="J2932" s="122" t="s">
        <v>8</v>
      </c>
    </row>
    <row r="2933" spans="1:10" ht="25.5">
      <c r="A2933" s="111" t="s">
        <v>1723</v>
      </c>
      <c r="B2933" s="86" t="s">
        <v>647</v>
      </c>
      <c r="C2933" s="85" t="s">
        <v>18</v>
      </c>
      <c r="D2933" s="85" t="s">
        <v>648</v>
      </c>
      <c r="E2933" s="284" t="s">
        <v>1724</v>
      </c>
      <c r="F2933" s="284"/>
      <c r="G2933" s="87" t="s">
        <v>28</v>
      </c>
      <c r="H2933" s="88">
        <v>1</v>
      </c>
      <c r="I2933" s="89">
        <v>253.33</v>
      </c>
      <c r="J2933" s="112">
        <v>253.33</v>
      </c>
    </row>
    <row r="2934" spans="1:10" ht="25.5">
      <c r="A2934" s="123" t="s">
        <v>1738</v>
      </c>
      <c r="B2934" s="97" t="s">
        <v>134</v>
      </c>
      <c r="C2934" s="96" t="s">
        <v>44</v>
      </c>
      <c r="D2934" s="96" t="s">
        <v>135</v>
      </c>
      <c r="E2934" s="283" t="s">
        <v>1761</v>
      </c>
      <c r="F2934" s="283"/>
      <c r="G2934" s="98" t="s">
        <v>71</v>
      </c>
      <c r="H2934" s="99">
        <v>0.61250000000000004</v>
      </c>
      <c r="I2934" s="100">
        <v>9.1999999999999993</v>
      </c>
      <c r="J2934" s="124">
        <v>5.63</v>
      </c>
    </row>
    <row r="2935" spans="1:10">
      <c r="A2935" s="123" t="s">
        <v>1738</v>
      </c>
      <c r="B2935" s="97" t="s">
        <v>1957</v>
      </c>
      <c r="C2935" s="96" t="s">
        <v>44</v>
      </c>
      <c r="D2935" s="96" t="s">
        <v>1958</v>
      </c>
      <c r="E2935" s="283" t="s">
        <v>1761</v>
      </c>
      <c r="F2935" s="283"/>
      <c r="G2935" s="98" t="s">
        <v>1950</v>
      </c>
      <c r="H2935" s="99">
        <v>3.6093999999999999</v>
      </c>
      <c r="I2935" s="100">
        <v>14.13</v>
      </c>
      <c r="J2935" s="124">
        <v>51</v>
      </c>
    </row>
    <row r="2936" spans="1:10" ht="25.5">
      <c r="A2936" s="123" t="s">
        <v>1738</v>
      </c>
      <c r="B2936" s="97" t="s">
        <v>2983</v>
      </c>
      <c r="C2936" s="96" t="s">
        <v>44</v>
      </c>
      <c r="D2936" s="96" t="s">
        <v>2984</v>
      </c>
      <c r="E2936" s="283" t="s">
        <v>1761</v>
      </c>
      <c r="F2936" s="283"/>
      <c r="G2936" s="98" t="s">
        <v>93</v>
      </c>
      <c r="H2936" s="99">
        <v>6.54E-2</v>
      </c>
      <c r="I2936" s="100">
        <v>653.45000000000005</v>
      </c>
      <c r="J2936" s="124">
        <v>42.73</v>
      </c>
    </row>
    <row r="2937" spans="1:10" ht="38.25">
      <c r="A2937" s="123" t="s">
        <v>1738</v>
      </c>
      <c r="B2937" s="97" t="s">
        <v>3122</v>
      </c>
      <c r="C2937" s="96" t="s">
        <v>44</v>
      </c>
      <c r="D2937" s="96" t="s">
        <v>3123</v>
      </c>
      <c r="E2937" s="283" t="s">
        <v>1761</v>
      </c>
      <c r="F2937" s="283"/>
      <c r="G2937" s="98" t="s">
        <v>93</v>
      </c>
      <c r="H2937" s="99">
        <v>3.9E-2</v>
      </c>
      <c r="I2937" s="100">
        <v>368.73</v>
      </c>
      <c r="J2937" s="124">
        <v>14.38</v>
      </c>
    </row>
    <row r="2938" spans="1:10" ht="25.5">
      <c r="A2938" s="123" t="s">
        <v>1738</v>
      </c>
      <c r="B2938" s="97" t="s">
        <v>3124</v>
      </c>
      <c r="C2938" s="96" t="s">
        <v>44</v>
      </c>
      <c r="D2938" s="96" t="s">
        <v>3125</v>
      </c>
      <c r="E2938" s="283" t="s">
        <v>1761</v>
      </c>
      <c r="F2938" s="283"/>
      <c r="G2938" s="98" t="s">
        <v>93</v>
      </c>
      <c r="H2938" s="99">
        <v>1.44E-2</v>
      </c>
      <c r="I2938" s="100">
        <v>387.35</v>
      </c>
      <c r="J2938" s="124">
        <v>5.57</v>
      </c>
    </row>
    <row r="2939" spans="1:10">
      <c r="A2939" s="123" t="s">
        <v>1738</v>
      </c>
      <c r="B2939" s="97" t="s">
        <v>1948</v>
      </c>
      <c r="C2939" s="96" t="s">
        <v>44</v>
      </c>
      <c r="D2939" s="96" t="s">
        <v>1949</v>
      </c>
      <c r="E2939" s="283" t="s">
        <v>1761</v>
      </c>
      <c r="F2939" s="283"/>
      <c r="G2939" s="98" t="s">
        <v>1950</v>
      </c>
      <c r="H2939" s="99">
        <v>4.5937999999999999</v>
      </c>
      <c r="I2939" s="100">
        <v>19.21</v>
      </c>
      <c r="J2939" s="124">
        <v>88.24</v>
      </c>
    </row>
    <row r="2940" spans="1:10" ht="25.5">
      <c r="A2940" s="113" t="s">
        <v>1725</v>
      </c>
      <c r="B2940" s="91" t="s">
        <v>3126</v>
      </c>
      <c r="C2940" s="90" t="s">
        <v>44</v>
      </c>
      <c r="D2940" s="90" t="s">
        <v>3127</v>
      </c>
      <c r="E2940" s="278" t="s">
        <v>1743</v>
      </c>
      <c r="F2940" s="278"/>
      <c r="G2940" s="92" t="s">
        <v>46</v>
      </c>
      <c r="H2940" s="93">
        <v>20.198799999999999</v>
      </c>
      <c r="I2940" s="94">
        <v>1.85</v>
      </c>
      <c r="J2940" s="114">
        <v>37.36</v>
      </c>
    </row>
    <row r="2941" spans="1:10" ht="38.25">
      <c r="A2941" s="113" t="s">
        <v>1725</v>
      </c>
      <c r="B2941" s="91" t="s">
        <v>1887</v>
      </c>
      <c r="C2941" s="90" t="s">
        <v>44</v>
      </c>
      <c r="D2941" s="90" t="s">
        <v>1888</v>
      </c>
      <c r="E2941" s="278" t="s">
        <v>1743</v>
      </c>
      <c r="F2941" s="278"/>
      <c r="G2941" s="92" t="s">
        <v>78</v>
      </c>
      <c r="H2941" s="93">
        <v>0.1036</v>
      </c>
      <c r="I2941" s="94">
        <v>6.08</v>
      </c>
      <c r="J2941" s="114">
        <v>0.62</v>
      </c>
    </row>
    <row r="2942" spans="1:10" ht="25.5">
      <c r="A2942" s="113" t="s">
        <v>1725</v>
      </c>
      <c r="B2942" s="91" t="s">
        <v>2111</v>
      </c>
      <c r="C2942" s="90" t="s">
        <v>44</v>
      </c>
      <c r="D2942" s="90" t="s">
        <v>2112</v>
      </c>
      <c r="E2942" s="278" t="s">
        <v>1743</v>
      </c>
      <c r="F2942" s="278"/>
      <c r="G2942" s="92" t="s">
        <v>121</v>
      </c>
      <c r="H2942" s="93">
        <v>1.09E-2</v>
      </c>
      <c r="I2942" s="94">
        <v>11.14</v>
      </c>
      <c r="J2942" s="114">
        <v>0.12</v>
      </c>
    </row>
    <row r="2943" spans="1:10" ht="38.25">
      <c r="A2943" s="113" t="s">
        <v>1725</v>
      </c>
      <c r="B2943" s="91" t="s">
        <v>3128</v>
      </c>
      <c r="C2943" s="90" t="s">
        <v>44</v>
      </c>
      <c r="D2943" s="90" t="s">
        <v>3129</v>
      </c>
      <c r="E2943" s="278" t="s">
        <v>1743</v>
      </c>
      <c r="F2943" s="278"/>
      <c r="G2943" s="92" t="s">
        <v>78</v>
      </c>
      <c r="H2943" s="93">
        <v>0.1232</v>
      </c>
      <c r="I2943" s="94">
        <v>1.7</v>
      </c>
      <c r="J2943" s="114">
        <v>0.2</v>
      </c>
    </row>
    <row r="2944" spans="1:10">
      <c r="A2944" s="113" t="s">
        <v>1725</v>
      </c>
      <c r="B2944" s="91" t="s">
        <v>3130</v>
      </c>
      <c r="C2944" s="90" t="s">
        <v>44</v>
      </c>
      <c r="D2944" s="90" t="s">
        <v>3131</v>
      </c>
      <c r="E2944" s="278" t="s">
        <v>1743</v>
      </c>
      <c r="F2944" s="278"/>
      <c r="G2944" s="92" t="s">
        <v>2248</v>
      </c>
      <c r="H2944" s="93">
        <v>4.7000000000000002E-3</v>
      </c>
      <c r="I2944" s="94">
        <v>4.3499999999999996</v>
      </c>
      <c r="J2944" s="114">
        <v>0.02</v>
      </c>
    </row>
    <row r="2945" spans="1:10" ht="38.25">
      <c r="A2945" s="113" t="s">
        <v>1725</v>
      </c>
      <c r="B2945" s="91" t="s">
        <v>3132</v>
      </c>
      <c r="C2945" s="90" t="s">
        <v>31</v>
      </c>
      <c r="D2945" s="90" t="s">
        <v>3133</v>
      </c>
      <c r="E2945" s="278" t="s">
        <v>1743</v>
      </c>
      <c r="F2945" s="278"/>
      <c r="G2945" s="92" t="s">
        <v>267</v>
      </c>
      <c r="H2945" s="93">
        <v>0.38640000000000002</v>
      </c>
      <c r="I2945" s="94">
        <v>19.32</v>
      </c>
      <c r="J2945" s="114">
        <v>7.46</v>
      </c>
    </row>
    <row r="2946" spans="1:10">
      <c r="A2946" s="115"/>
      <c r="B2946" s="116"/>
      <c r="C2946" s="116"/>
      <c r="D2946" s="116"/>
      <c r="E2946" s="116" t="s">
        <v>1728</v>
      </c>
      <c r="F2946" s="117">
        <v>0</v>
      </c>
      <c r="G2946" s="116" t="s">
        <v>1729</v>
      </c>
      <c r="H2946" s="117">
        <v>115.7</v>
      </c>
      <c r="I2946" s="116" t="s">
        <v>1730</v>
      </c>
      <c r="J2946" s="118">
        <v>115.7</v>
      </c>
    </row>
    <row r="2947" spans="1:10" ht="15" thickBot="1">
      <c r="A2947" s="115"/>
      <c r="B2947" s="116"/>
      <c r="C2947" s="116"/>
      <c r="D2947" s="116"/>
      <c r="E2947" s="116" t="s">
        <v>1731</v>
      </c>
      <c r="F2947" s="117">
        <v>66.47</v>
      </c>
      <c r="G2947" s="116"/>
      <c r="H2947" s="276" t="s">
        <v>1732</v>
      </c>
      <c r="I2947" s="276"/>
      <c r="J2947" s="118">
        <v>319.8</v>
      </c>
    </row>
    <row r="2948" spans="1:10" ht="15" thickTop="1">
      <c r="A2948" s="119"/>
      <c r="B2948" s="95"/>
      <c r="C2948" s="95"/>
      <c r="D2948" s="95"/>
      <c r="E2948" s="95"/>
      <c r="F2948" s="95"/>
      <c r="G2948" s="95"/>
      <c r="H2948" s="95"/>
      <c r="I2948" s="95"/>
      <c r="J2948" s="120"/>
    </row>
    <row r="2949" spans="1:10" ht="15">
      <c r="A2949" s="121" t="s">
        <v>649</v>
      </c>
      <c r="B2949" s="83" t="s">
        <v>1</v>
      </c>
      <c r="C2949" s="82" t="s">
        <v>2</v>
      </c>
      <c r="D2949" s="82" t="s">
        <v>3</v>
      </c>
      <c r="E2949" s="281" t="s">
        <v>1722</v>
      </c>
      <c r="F2949" s="281"/>
      <c r="G2949" s="84" t="s">
        <v>4</v>
      </c>
      <c r="H2949" s="83" t="s">
        <v>5</v>
      </c>
      <c r="I2949" s="83" t="s">
        <v>6</v>
      </c>
      <c r="J2949" s="122" t="s">
        <v>8</v>
      </c>
    </row>
    <row r="2950" spans="1:10" ht="25.5">
      <c r="A2950" s="111" t="s">
        <v>1723</v>
      </c>
      <c r="B2950" s="86" t="s">
        <v>650</v>
      </c>
      <c r="C2950" s="85" t="s">
        <v>18</v>
      </c>
      <c r="D2950" s="85" t="s">
        <v>651</v>
      </c>
      <c r="E2950" s="284" t="s">
        <v>1724</v>
      </c>
      <c r="F2950" s="284"/>
      <c r="G2950" s="87" t="s">
        <v>28</v>
      </c>
      <c r="H2950" s="88">
        <v>1</v>
      </c>
      <c r="I2950" s="89">
        <v>629.91999999999996</v>
      </c>
      <c r="J2950" s="112">
        <v>629.91999999999996</v>
      </c>
    </row>
    <row r="2951" spans="1:10" ht="38.25">
      <c r="A2951" s="123" t="s">
        <v>1738</v>
      </c>
      <c r="B2951" s="97" t="s">
        <v>3134</v>
      </c>
      <c r="C2951" s="96" t="s">
        <v>31</v>
      </c>
      <c r="D2951" s="96" t="s">
        <v>3135</v>
      </c>
      <c r="E2951" s="283" t="s">
        <v>1737</v>
      </c>
      <c r="F2951" s="283"/>
      <c r="G2951" s="98" t="s">
        <v>93</v>
      </c>
      <c r="H2951" s="99">
        <v>0.16200000000000001</v>
      </c>
      <c r="I2951" s="100">
        <v>508.32</v>
      </c>
      <c r="J2951" s="124">
        <v>82.34</v>
      </c>
    </row>
    <row r="2952" spans="1:10">
      <c r="A2952" s="123" t="s">
        <v>1738</v>
      </c>
      <c r="B2952" s="97" t="s">
        <v>2170</v>
      </c>
      <c r="C2952" s="96" t="s">
        <v>31</v>
      </c>
      <c r="D2952" s="96" t="s">
        <v>1958</v>
      </c>
      <c r="E2952" s="283" t="s">
        <v>1737</v>
      </c>
      <c r="F2952" s="283"/>
      <c r="G2952" s="98" t="s">
        <v>33</v>
      </c>
      <c r="H2952" s="99">
        <v>8.0938999999999997</v>
      </c>
      <c r="I2952" s="100">
        <v>14.46</v>
      </c>
      <c r="J2952" s="124">
        <v>117.03</v>
      </c>
    </row>
    <row r="2953" spans="1:10">
      <c r="A2953" s="123" t="s">
        <v>1738</v>
      </c>
      <c r="B2953" s="97" t="s">
        <v>2365</v>
      </c>
      <c r="C2953" s="96" t="s">
        <v>31</v>
      </c>
      <c r="D2953" s="96" t="s">
        <v>1949</v>
      </c>
      <c r="E2953" s="283" t="s">
        <v>1737</v>
      </c>
      <c r="F2953" s="283"/>
      <c r="G2953" s="98" t="s">
        <v>33</v>
      </c>
      <c r="H2953" s="99">
        <v>8.0938999999999997</v>
      </c>
      <c r="I2953" s="100">
        <v>19.95</v>
      </c>
      <c r="J2953" s="124">
        <v>161.47</v>
      </c>
    </row>
    <row r="2954" spans="1:10" ht="38.25">
      <c r="A2954" s="123" t="s">
        <v>1738</v>
      </c>
      <c r="B2954" s="97" t="s">
        <v>3136</v>
      </c>
      <c r="C2954" s="96" t="s">
        <v>31</v>
      </c>
      <c r="D2954" s="96" t="s">
        <v>3137</v>
      </c>
      <c r="E2954" s="283" t="s">
        <v>1737</v>
      </c>
      <c r="F2954" s="283"/>
      <c r="G2954" s="98" t="s">
        <v>93</v>
      </c>
      <c r="H2954" s="99">
        <v>3.4099999999999998E-2</v>
      </c>
      <c r="I2954" s="100">
        <v>354.75</v>
      </c>
      <c r="J2954" s="124">
        <v>12.09</v>
      </c>
    </row>
    <row r="2955" spans="1:10" ht="38.25">
      <c r="A2955" s="123" t="s">
        <v>1738</v>
      </c>
      <c r="B2955" s="97" t="s">
        <v>3138</v>
      </c>
      <c r="C2955" s="96" t="s">
        <v>31</v>
      </c>
      <c r="D2955" s="96" t="s">
        <v>3139</v>
      </c>
      <c r="E2955" s="283" t="s">
        <v>2317</v>
      </c>
      <c r="F2955" s="283"/>
      <c r="G2955" s="98" t="s">
        <v>93</v>
      </c>
      <c r="H2955" s="99">
        <v>8.7650000000000006E-2</v>
      </c>
      <c r="I2955" s="100">
        <v>346.85</v>
      </c>
      <c r="J2955" s="124">
        <v>30.4</v>
      </c>
    </row>
    <row r="2956" spans="1:10" ht="25.5">
      <c r="A2956" s="123" t="s">
        <v>1738</v>
      </c>
      <c r="B2956" s="97" t="s">
        <v>3140</v>
      </c>
      <c r="C2956" s="96" t="s">
        <v>31</v>
      </c>
      <c r="D2956" s="96" t="s">
        <v>3141</v>
      </c>
      <c r="E2956" s="283" t="s">
        <v>3142</v>
      </c>
      <c r="F2956" s="283"/>
      <c r="G2956" s="98" t="s">
        <v>71</v>
      </c>
      <c r="H2956" s="99">
        <v>1.8</v>
      </c>
      <c r="I2956" s="100">
        <v>4.42</v>
      </c>
      <c r="J2956" s="124">
        <v>7.95</v>
      </c>
    </row>
    <row r="2957" spans="1:10" ht="25.5">
      <c r="A2957" s="123" t="s">
        <v>1738</v>
      </c>
      <c r="B2957" s="97" t="s">
        <v>3143</v>
      </c>
      <c r="C2957" s="96" t="s">
        <v>31</v>
      </c>
      <c r="D2957" s="96" t="s">
        <v>3144</v>
      </c>
      <c r="E2957" s="283" t="s">
        <v>2317</v>
      </c>
      <c r="F2957" s="283"/>
      <c r="G2957" s="98" t="s">
        <v>93</v>
      </c>
      <c r="H2957" s="99">
        <v>2.93E-2</v>
      </c>
      <c r="I2957" s="100">
        <v>2078.6799999999998</v>
      </c>
      <c r="J2957" s="124">
        <v>60.9</v>
      </c>
    </row>
    <row r="2958" spans="1:10" ht="25.5">
      <c r="A2958" s="123" t="s">
        <v>1738</v>
      </c>
      <c r="B2958" s="97" t="s">
        <v>3145</v>
      </c>
      <c r="C2958" s="96" t="s">
        <v>31</v>
      </c>
      <c r="D2958" s="96" t="s">
        <v>3146</v>
      </c>
      <c r="E2958" s="283" t="s">
        <v>2317</v>
      </c>
      <c r="F2958" s="283"/>
      <c r="G2958" s="98" t="s">
        <v>93</v>
      </c>
      <c r="H2958" s="99">
        <v>1.9560000000000001E-2</v>
      </c>
      <c r="I2958" s="100">
        <v>2372.65</v>
      </c>
      <c r="J2958" s="124">
        <v>46.4</v>
      </c>
    </row>
    <row r="2959" spans="1:10" ht="25.5">
      <c r="A2959" s="113" t="s">
        <v>1725</v>
      </c>
      <c r="B2959" s="91" t="s">
        <v>3147</v>
      </c>
      <c r="C2959" s="90" t="s">
        <v>31</v>
      </c>
      <c r="D2959" s="90" t="s">
        <v>3148</v>
      </c>
      <c r="E2959" s="278" t="s">
        <v>1743</v>
      </c>
      <c r="F2959" s="278"/>
      <c r="G2959" s="92" t="s">
        <v>3149</v>
      </c>
      <c r="H2959" s="93">
        <v>7.1599999999999997E-3</v>
      </c>
      <c r="I2959" s="94">
        <v>4.3600000000000003</v>
      </c>
      <c r="J2959" s="114">
        <v>0.03</v>
      </c>
    </row>
    <row r="2960" spans="1:10" ht="25.5">
      <c r="A2960" s="113" t="s">
        <v>1725</v>
      </c>
      <c r="B2960" s="91" t="s">
        <v>3150</v>
      </c>
      <c r="C2960" s="90" t="s">
        <v>31</v>
      </c>
      <c r="D2960" s="90" t="s">
        <v>3151</v>
      </c>
      <c r="E2960" s="278" t="s">
        <v>1743</v>
      </c>
      <c r="F2960" s="278"/>
      <c r="G2960" s="92" t="s">
        <v>704</v>
      </c>
      <c r="H2960" s="93">
        <v>45.473300000000002</v>
      </c>
      <c r="I2960" s="94">
        <v>2.17</v>
      </c>
      <c r="J2960" s="114">
        <v>98.67</v>
      </c>
    </row>
    <row r="2961" spans="1:10" ht="25.5">
      <c r="A2961" s="113" t="s">
        <v>1725</v>
      </c>
      <c r="B2961" s="91" t="s">
        <v>3152</v>
      </c>
      <c r="C2961" s="90" t="s">
        <v>31</v>
      </c>
      <c r="D2961" s="90" t="s">
        <v>3153</v>
      </c>
      <c r="E2961" s="278" t="s">
        <v>1743</v>
      </c>
      <c r="F2961" s="278"/>
      <c r="G2961" s="92" t="s">
        <v>267</v>
      </c>
      <c r="H2961" s="93">
        <v>0.18440000000000001</v>
      </c>
      <c r="I2961" s="94">
        <v>1.99</v>
      </c>
      <c r="J2961" s="114">
        <v>0.36</v>
      </c>
    </row>
    <row r="2962" spans="1:10" ht="38.25">
      <c r="A2962" s="113" t="s">
        <v>1725</v>
      </c>
      <c r="B2962" s="91" t="s">
        <v>3132</v>
      </c>
      <c r="C2962" s="90" t="s">
        <v>31</v>
      </c>
      <c r="D2962" s="90" t="s">
        <v>3133</v>
      </c>
      <c r="E2962" s="278" t="s">
        <v>1743</v>
      </c>
      <c r="F2962" s="278"/>
      <c r="G2962" s="92" t="s">
        <v>267</v>
      </c>
      <c r="H2962" s="93">
        <v>0.57899999999999996</v>
      </c>
      <c r="I2962" s="94">
        <v>19.32</v>
      </c>
      <c r="J2962" s="114">
        <v>11.18</v>
      </c>
    </row>
    <row r="2963" spans="1:10" ht="25.5">
      <c r="A2963" s="113" t="s">
        <v>1725</v>
      </c>
      <c r="B2963" s="91" t="s">
        <v>3154</v>
      </c>
      <c r="C2963" s="90" t="s">
        <v>31</v>
      </c>
      <c r="D2963" s="90" t="s">
        <v>3155</v>
      </c>
      <c r="E2963" s="278" t="s">
        <v>1743</v>
      </c>
      <c r="F2963" s="278"/>
      <c r="G2963" s="92" t="s">
        <v>267</v>
      </c>
      <c r="H2963" s="93">
        <v>0.15509999999999999</v>
      </c>
      <c r="I2963" s="94">
        <v>5.7</v>
      </c>
      <c r="J2963" s="114">
        <v>0.88</v>
      </c>
    </row>
    <row r="2964" spans="1:10">
      <c r="A2964" s="113" t="s">
        <v>1725</v>
      </c>
      <c r="B2964" s="91" t="s">
        <v>3156</v>
      </c>
      <c r="C2964" s="90" t="s">
        <v>31</v>
      </c>
      <c r="D2964" s="90" t="s">
        <v>3157</v>
      </c>
      <c r="E2964" s="278" t="s">
        <v>1743</v>
      </c>
      <c r="F2964" s="278"/>
      <c r="G2964" s="92" t="s">
        <v>2625</v>
      </c>
      <c r="H2964" s="93">
        <v>1.6400000000000001E-2</v>
      </c>
      <c r="I2964" s="94">
        <v>13.77</v>
      </c>
      <c r="J2964" s="114">
        <v>0.22</v>
      </c>
    </row>
    <row r="2965" spans="1:10">
      <c r="A2965" s="115"/>
      <c r="B2965" s="116"/>
      <c r="C2965" s="116"/>
      <c r="D2965" s="116"/>
      <c r="E2965" s="116" t="s">
        <v>1728</v>
      </c>
      <c r="F2965" s="117">
        <v>287.47000000000003</v>
      </c>
      <c r="G2965" s="116" t="s">
        <v>1729</v>
      </c>
      <c r="H2965" s="117">
        <v>0</v>
      </c>
      <c r="I2965" s="116" t="s">
        <v>1730</v>
      </c>
      <c r="J2965" s="118">
        <v>287.47000000000003</v>
      </c>
    </row>
    <row r="2966" spans="1:10" ht="15" thickBot="1">
      <c r="A2966" s="115"/>
      <c r="B2966" s="116"/>
      <c r="C2966" s="116"/>
      <c r="D2966" s="116"/>
      <c r="E2966" s="116" t="s">
        <v>1731</v>
      </c>
      <c r="F2966" s="117">
        <v>165.29</v>
      </c>
      <c r="G2966" s="116"/>
      <c r="H2966" s="276" t="s">
        <v>1732</v>
      </c>
      <c r="I2966" s="276"/>
      <c r="J2966" s="118">
        <v>795.21</v>
      </c>
    </row>
    <row r="2967" spans="1:10" ht="15" thickTop="1">
      <c r="A2967" s="119"/>
      <c r="B2967" s="95"/>
      <c r="C2967" s="95"/>
      <c r="D2967" s="95"/>
      <c r="E2967" s="95"/>
      <c r="F2967" s="95"/>
      <c r="G2967" s="95"/>
      <c r="H2967" s="95"/>
      <c r="I2967" s="95"/>
      <c r="J2967" s="120"/>
    </row>
    <row r="2968" spans="1:10" ht="15">
      <c r="A2968" s="121" t="s">
        <v>652</v>
      </c>
      <c r="B2968" s="83" t="s">
        <v>1</v>
      </c>
      <c r="C2968" s="82" t="s">
        <v>2</v>
      </c>
      <c r="D2968" s="82" t="s">
        <v>3</v>
      </c>
      <c r="E2968" s="281" t="s">
        <v>1722</v>
      </c>
      <c r="F2968" s="281"/>
      <c r="G2968" s="84" t="s">
        <v>4</v>
      </c>
      <c r="H2968" s="83" t="s">
        <v>5</v>
      </c>
      <c r="I2968" s="83" t="s">
        <v>6</v>
      </c>
      <c r="J2968" s="122" t="s">
        <v>8</v>
      </c>
    </row>
    <row r="2969" spans="1:10" ht="63.75">
      <c r="A2969" s="111" t="s">
        <v>1723</v>
      </c>
      <c r="B2969" s="86" t="s">
        <v>653</v>
      </c>
      <c r="C2969" s="85" t="s">
        <v>18</v>
      </c>
      <c r="D2969" s="85" t="s">
        <v>654</v>
      </c>
      <c r="E2969" s="284" t="s">
        <v>1724</v>
      </c>
      <c r="F2969" s="284"/>
      <c r="G2969" s="87" t="s">
        <v>28</v>
      </c>
      <c r="H2969" s="88">
        <v>1</v>
      </c>
      <c r="I2969" s="89">
        <v>322.18</v>
      </c>
      <c r="J2969" s="112">
        <v>322.18</v>
      </c>
    </row>
    <row r="2970" spans="1:10" ht="25.5">
      <c r="A2970" s="123" t="s">
        <v>1738</v>
      </c>
      <c r="B2970" s="97" t="s">
        <v>2079</v>
      </c>
      <c r="C2970" s="96" t="s">
        <v>44</v>
      </c>
      <c r="D2970" s="96" t="s">
        <v>2080</v>
      </c>
      <c r="E2970" s="283" t="s">
        <v>1761</v>
      </c>
      <c r="F2970" s="283"/>
      <c r="G2970" s="98" t="s">
        <v>93</v>
      </c>
      <c r="H2970" s="99">
        <v>0.1168</v>
      </c>
      <c r="I2970" s="100">
        <v>48.2</v>
      </c>
      <c r="J2970" s="124">
        <v>5.62</v>
      </c>
    </row>
    <row r="2971" spans="1:10" ht="25.5">
      <c r="A2971" s="123" t="s">
        <v>1738</v>
      </c>
      <c r="B2971" s="97" t="s">
        <v>3158</v>
      </c>
      <c r="C2971" s="96" t="s">
        <v>44</v>
      </c>
      <c r="D2971" s="96" t="s">
        <v>3159</v>
      </c>
      <c r="E2971" s="283" t="s">
        <v>1761</v>
      </c>
      <c r="F2971" s="283"/>
      <c r="G2971" s="98" t="s">
        <v>71</v>
      </c>
      <c r="H2971" s="99">
        <v>0.81</v>
      </c>
      <c r="I2971" s="100">
        <v>16.25</v>
      </c>
      <c r="J2971" s="124">
        <v>13.16</v>
      </c>
    </row>
    <row r="2972" spans="1:10" ht="51">
      <c r="A2972" s="123" t="s">
        <v>1738</v>
      </c>
      <c r="B2972" s="97" t="s">
        <v>3160</v>
      </c>
      <c r="C2972" s="96" t="s">
        <v>44</v>
      </c>
      <c r="D2972" s="96" t="s">
        <v>3161</v>
      </c>
      <c r="E2972" s="283" t="s">
        <v>1761</v>
      </c>
      <c r="F2972" s="283"/>
      <c r="G2972" s="98" t="s">
        <v>71</v>
      </c>
      <c r="H2972" s="99">
        <v>1.65</v>
      </c>
      <c r="I2972" s="100">
        <v>35.94</v>
      </c>
      <c r="J2972" s="124">
        <v>59.3</v>
      </c>
    </row>
    <row r="2973" spans="1:10" ht="25.5">
      <c r="A2973" s="123" t="s">
        <v>1738</v>
      </c>
      <c r="B2973" s="97" t="s">
        <v>3162</v>
      </c>
      <c r="C2973" s="96" t="s">
        <v>44</v>
      </c>
      <c r="D2973" s="96" t="s">
        <v>3163</v>
      </c>
      <c r="E2973" s="283" t="s">
        <v>1761</v>
      </c>
      <c r="F2973" s="283"/>
      <c r="G2973" s="98" t="s">
        <v>71</v>
      </c>
      <c r="H2973" s="99">
        <v>0.192</v>
      </c>
      <c r="I2973" s="100">
        <v>41.48</v>
      </c>
      <c r="J2973" s="124">
        <v>7.96</v>
      </c>
    </row>
    <row r="2974" spans="1:10">
      <c r="A2974" s="123" t="s">
        <v>1738</v>
      </c>
      <c r="B2974" s="97" t="s">
        <v>119</v>
      </c>
      <c r="C2974" s="96" t="s">
        <v>44</v>
      </c>
      <c r="D2974" s="96" t="s">
        <v>120</v>
      </c>
      <c r="E2974" s="283" t="s">
        <v>1761</v>
      </c>
      <c r="F2974" s="283"/>
      <c r="G2974" s="98" t="s">
        <v>121</v>
      </c>
      <c r="H2974" s="99">
        <v>1.2809999999999999</v>
      </c>
      <c r="I2974" s="100">
        <v>8.17</v>
      </c>
      <c r="J2974" s="124">
        <v>10.46</v>
      </c>
    </row>
    <row r="2975" spans="1:10" ht="25.5">
      <c r="A2975" s="123" t="s">
        <v>1738</v>
      </c>
      <c r="B2975" s="97" t="s">
        <v>636</v>
      </c>
      <c r="C2975" s="96" t="s">
        <v>44</v>
      </c>
      <c r="D2975" s="96" t="s">
        <v>637</v>
      </c>
      <c r="E2975" s="283" t="s">
        <v>1761</v>
      </c>
      <c r="F2975" s="283"/>
      <c r="G2975" s="98" t="s">
        <v>93</v>
      </c>
      <c r="H2975" s="99">
        <v>0.57199999999999995</v>
      </c>
      <c r="I2975" s="100">
        <v>46.76</v>
      </c>
      <c r="J2975" s="124">
        <v>26.74</v>
      </c>
    </row>
    <row r="2976" spans="1:10" ht="38.25">
      <c r="A2976" s="123" t="s">
        <v>1738</v>
      </c>
      <c r="B2976" s="97" t="s">
        <v>1963</v>
      </c>
      <c r="C2976" s="96" t="s">
        <v>44</v>
      </c>
      <c r="D2976" s="96" t="s">
        <v>1964</v>
      </c>
      <c r="E2976" s="283" t="s">
        <v>1761</v>
      </c>
      <c r="F2976" s="283"/>
      <c r="G2976" s="98" t="s">
        <v>93</v>
      </c>
      <c r="H2976" s="99">
        <v>0.1079</v>
      </c>
      <c r="I2976" s="100">
        <v>389.31</v>
      </c>
      <c r="J2976" s="124">
        <v>42</v>
      </c>
    </row>
    <row r="2977" spans="1:10" ht="38.25">
      <c r="A2977" s="123" t="s">
        <v>1738</v>
      </c>
      <c r="B2977" s="97" t="s">
        <v>3164</v>
      </c>
      <c r="C2977" s="96" t="s">
        <v>44</v>
      </c>
      <c r="D2977" s="96" t="s">
        <v>3165</v>
      </c>
      <c r="E2977" s="283" t="s">
        <v>1761</v>
      </c>
      <c r="F2977" s="283"/>
      <c r="G2977" s="98" t="s">
        <v>93</v>
      </c>
      <c r="H2977" s="99">
        <v>0.57199999999999995</v>
      </c>
      <c r="I2977" s="100">
        <v>16.71</v>
      </c>
      <c r="J2977" s="124">
        <v>9.5500000000000007</v>
      </c>
    </row>
    <row r="2978" spans="1:10" ht="25.5">
      <c r="A2978" s="123" t="s">
        <v>1738</v>
      </c>
      <c r="B2978" s="97" t="s">
        <v>131</v>
      </c>
      <c r="C2978" s="96" t="s">
        <v>44</v>
      </c>
      <c r="D2978" s="96" t="s">
        <v>132</v>
      </c>
      <c r="E2978" s="283" t="s">
        <v>1761</v>
      </c>
      <c r="F2978" s="283"/>
      <c r="G2978" s="98" t="s">
        <v>93</v>
      </c>
      <c r="H2978" s="99">
        <v>0.55679999999999996</v>
      </c>
      <c r="I2978" s="100">
        <v>48.2</v>
      </c>
      <c r="J2978" s="124">
        <v>26.83</v>
      </c>
    </row>
    <row r="2979" spans="1:10" ht="38.25">
      <c r="A2979" s="123" t="s">
        <v>1738</v>
      </c>
      <c r="B2979" s="97" t="s">
        <v>3166</v>
      </c>
      <c r="C2979" s="96" t="s">
        <v>44</v>
      </c>
      <c r="D2979" s="96" t="s">
        <v>3167</v>
      </c>
      <c r="E2979" s="283" t="s">
        <v>1761</v>
      </c>
      <c r="F2979" s="283"/>
      <c r="G2979" s="98" t="s">
        <v>71</v>
      </c>
      <c r="H2979" s="99">
        <v>1.4</v>
      </c>
      <c r="I2979" s="100">
        <v>80.36</v>
      </c>
      <c r="J2979" s="124">
        <v>112.5</v>
      </c>
    </row>
    <row r="2980" spans="1:10" ht="25.5">
      <c r="A2980" s="123" t="s">
        <v>1738</v>
      </c>
      <c r="B2980" s="97" t="s">
        <v>2342</v>
      </c>
      <c r="C2980" s="96" t="s">
        <v>44</v>
      </c>
      <c r="D2980" s="96" t="s">
        <v>2343</v>
      </c>
      <c r="E2980" s="283" t="s">
        <v>1761</v>
      </c>
      <c r="F2980" s="283"/>
      <c r="G2980" s="98" t="s">
        <v>93</v>
      </c>
      <c r="H2980" s="99">
        <v>0.1079</v>
      </c>
      <c r="I2980" s="100">
        <v>74.790000000000006</v>
      </c>
      <c r="J2980" s="124">
        <v>8.06</v>
      </c>
    </row>
    <row r="2981" spans="1:10">
      <c r="A2981" s="115"/>
      <c r="B2981" s="116"/>
      <c r="C2981" s="116"/>
      <c r="D2981" s="116"/>
      <c r="E2981" s="116" t="s">
        <v>1728</v>
      </c>
      <c r="F2981" s="117">
        <v>0</v>
      </c>
      <c r="G2981" s="116" t="s">
        <v>1729</v>
      </c>
      <c r="H2981" s="117">
        <v>114.69</v>
      </c>
      <c r="I2981" s="116" t="s">
        <v>1730</v>
      </c>
      <c r="J2981" s="118">
        <v>114.69</v>
      </c>
    </row>
    <row r="2982" spans="1:10" ht="15" thickBot="1">
      <c r="A2982" s="115"/>
      <c r="B2982" s="116"/>
      <c r="C2982" s="116"/>
      <c r="D2982" s="116"/>
      <c r="E2982" s="116" t="s">
        <v>1731</v>
      </c>
      <c r="F2982" s="117">
        <v>84.54</v>
      </c>
      <c r="G2982" s="116"/>
      <c r="H2982" s="276" t="s">
        <v>1732</v>
      </c>
      <c r="I2982" s="276"/>
      <c r="J2982" s="118">
        <v>406.72</v>
      </c>
    </row>
    <row r="2983" spans="1:10" ht="15" thickTop="1">
      <c r="A2983" s="119"/>
      <c r="B2983" s="95"/>
      <c r="C2983" s="95"/>
      <c r="D2983" s="95"/>
      <c r="E2983" s="95"/>
      <c r="F2983" s="95"/>
      <c r="G2983" s="95"/>
      <c r="H2983" s="95"/>
      <c r="I2983" s="95"/>
      <c r="J2983" s="120"/>
    </row>
    <row r="2984" spans="1:10" ht="15">
      <c r="A2984" s="121" t="s">
        <v>655</v>
      </c>
      <c r="B2984" s="83" t="s">
        <v>1</v>
      </c>
      <c r="C2984" s="82" t="s">
        <v>2</v>
      </c>
      <c r="D2984" s="82" t="s">
        <v>3</v>
      </c>
      <c r="E2984" s="281" t="s">
        <v>1722</v>
      </c>
      <c r="F2984" s="281"/>
      <c r="G2984" s="84" t="s">
        <v>4</v>
      </c>
      <c r="H2984" s="83" t="s">
        <v>5</v>
      </c>
      <c r="I2984" s="83" t="s">
        <v>6</v>
      </c>
      <c r="J2984" s="122" t="s">
        <v>8</v>
      </c>
    </row>
    <row r="2985" spans="1:10" ht="63.75">
      <c r="A2985" s="111" t="s">
        <v>1723</v>
      </c>
      <c r="B2985" s="86" t="s">
        <v>656</v>
      </c>
      <c r="C2985" s="85" t="s">
        <v>44</v>
      </c>
      <c r="D2985" s="85" t="s">
        <v>657</v>
      </c>
      <c r="E2985" s="284" t="s">
        <v>1761</v>
      </c>
      <c r="F2985" s="284"/>
      <c r="G2985" s="87" t="s">
        <v>46</v>
      </c>
      <c r="H2985" s="88">
        <v>1</v>
      </c>
      <c r="I2985" s="89">
        <v>356.4</v>
      </c>
      <c r="J2985" s="112">
        <v>356.4</v>
      </c>
    </row>
    <row r="2986" spans="1:10">
      <c r="A2986" s="221"/>
      <c r="B2986" s="222"/>
      <c r="C2986" s="222"/>
      <c r="D2986" s="222"/>
      <c r="E2986" s="222"/>
      <c r="F2986" s="222" t="s">
        <v>1762</v>
      </c>
      <c r="G2986" s="222"/>
      <c r="H2986" s="222"/>
      <c r="I2986" s="222"/>
      <c r="J2986" s="125">
        <v>0</v>
      </c>
    </row>
    <row r="2987" spans="1:10">
      <c r="A2987" s="221"/>
      <c r="B2987" s="222"/>
      <c r="C2987" s="222"/>
      <c r="D2987" s="222"/>
      <c r="E2987" s="222"/>
      <c r="F2987" s="222" t="s">
        <v>1763</v>
      </c>
      <c r="G2987" s="222"/>
      <c r="H2987" s="222"/>
      <c r="I2987" s="222"/>
      <c r="J2987" s="125">
        <v>1</v>
      </c>
    </row>
    <row r="2988" spans="1:10">
      <c r="A2988" s="221"/>
      <c r="B2988" s="222"/>
      <c r="C2988" s="222"/>
      <c r="D2988" s="222"/>
      <c r="E2988" s="222"/>
      <c r="F2988" s="222" t="s">
        <v>1764</v>
      </c>
      <c r="G2988" s="222"/>
      <c r="H2988" s="222"/>
      <c r="I2988" s="222"/>
      <c r="J2988" s="125">
        <v>0</v>
      </c>
    </row>
    <row r="2989" spans="1:10" ht="15">
      <c r="A2989" s="279" t="s">
        <v>1765</v>
      </c>
      <c r="B2989" s="280" t="s">
        <v>1</v>
      </c>
      <c r="C2989" s="281" t="s">
        <v>2</v>
      </c>
      <c r="D2989" s="281" t="s">
        <v>1727</v>
      </c>
      <c r="E2989" s="280" t="s">
        <v>1766</v>
      </c>
      <c r="F2989" s="83" t="s">
        <v>1767</v>
      </c>
      <c r="G2989" s="83" t="s">
        <v>1768</v>
      </c>
      <c r="H2989" s="83"/>
      <c r="I2989" s="83"/>
      <c r="J2989" s="122" t="s">
        <v>1769</v>
      </c>
    </row>
    <row r="2990" spans="1:10" ht="38.25">
      <c r="A2990" s="123" t="s">
        <v>1723</v>
      </c>
      <c r="B2990" s="97" t="s">
        <v>3164</v>
      </c>
      <c r="C2990" s="96" t="s">
        <v>44</v>
      </c>
      <c r="D2990" s="96" t="s">
        <v>3165</v>
      </c>
      <c r="E2990" s="99">
        <v>0.624</v>
      </c>
      <c r="F2990" s="98" t="s">
        <v>93</v>
      </c>
      <c r="G2990" s="282" t="s">
        <v>3168</v>
      </c>
      <c r="H2990" s="282"/>
      <c r="I2990" s="283"/>
      <c r="J2990" s="126" t="s">
        <v>3169</v>
      </c>
    </row>
    <row r="2991" spans="1:10" ht="25.5">
      <c r="A2991" s="123" t="s">
        <v>1723</v>
      </c>
      <c r="B2991" s="97" t="s">
        <v>2342</v>
      </c>
      <c r="C2991" s="96" t="s">
        <v>44</v>
      </c>
      <c r="D2991" s="96" t="s">
        <v>2343</v>
      </c>
      <c r="E2991" s="99">
        <v>0.1079</v>
      </c>
      <c r="F2991" s="98" t="s">
        <v>93</v>
      </c>
      <c r="G2991" s="282" t="s">
        <v>2344</v>
      </c>
      <c r="H2991" s="282"/>
      <c r="I2991" s="283"/>
      <c r="J2991" s="126" t="s">
        <v>3170</v>
      </c>
    </row>
    <row r="2992" spans="1:10" ht="25.5">
      <c r="A2992" s="123" t="s">
        <v>1723</v>
      </c>
      <c r="B2992" s="97" t="s">
        <v>2079</v>
      </c>
      <c r="C2992" s="96" t="s">
        <v>44</v>
      </c>
      <c r="D2992" s="96" t="s">
        <v>2080</v>
      </c>
      <c r="E2992" s="99">
        <v>0.1275</v>
      </c>
      <c r="F2992" s="98" t="s">
        <v>93</v>
      </c>
      <c r="G2992" s="282" t="s">
        <v>2081</v>
      </c>
      <c r="H2992" s="282"/>
      <c r="I2992" s="283"/>
      <c r="J2992" s="126" t="s">
        <v>3171</v>
      </c>
    </row>
    <row r="2993" spans="1:10" ht="25.5">
      <c r="A2993" s="123" t="s">
        <v>1723</v>
      </c>
      <c r="B2993" s="97" t="s">
        <v>636</v>
      </c>
      <c r="C2993" s="96" t="s">
        <v>44</v>
      </c>
      <c r="D2993" s="96" t="s">
        <v>637</v>
      </c>
      <c r="E2993" s="99">
        <v>0.624</v>
      </c>
      <c r="F2993" s="98" t="s">
        <v>93</v>
      </c>
      <c r="G2993" s="282" t="s">
        <v>3172</v>
      </c>
      <c r="H2993" s="282"/>
      <c r="I2993" s="283"/>
      <c r="J2993" s="126" t="s">
        <v>3173</v>
      </c>
    </row>
    <row r="2994" spans="1:10" ht="25.5">
      <c r="A2994" s="123" t="s">
        <v>1723</v>
      </c>
      <c r="B2994" s="97" t="s">
        <v>3158</v>
      </c>
      <c r="C2994" s="96" t="s">
        <v>44</v>
      </c>
      <c r="D2994" s="96" t="s">
        <v>3159</v>
      </c>
      <c r="E2994" s="99">
        <v>0.81</v>
      </c>
      <c r="F2994" s="98" t="s">
        <v>71</v>
      </c>
      <c r="G2994" s="282" t="s">
        <v>3174</v>
      </c>
      <c r="H2994" s="282"/>
      <c r="I2994" s="283"/>
      <c r="J2994" s="126" t="s">
        <v>3175</v>
      </c>
    </row>
    <row r="2995" spans="1:10">
      <c r="A2995" s="123" t="s">
        <v>1723</v>
      </c>
      <c r="B2995" s="97" t="s">
        <v>119</v>
      </c>
      <c r="C2995" s="96" t="s">
        <v>44</v>
      </c>
      <c r="D2995" s="96" t="s">
        <v>120</v>
      </c>
      <c r="E2995" s="99">
        <v>1.2809999999999999</v>
      </c>
      <c r="F2995" s="98" t="s">
        <v>121</v>
      </c>
      <c r="G2995" s="282" t="s">
        <v>2346</v>
      </c>
      <c r="H2995" s="282"/>
      <c r="I2995" s="283"/>
      <c r="J2995" s="126" t="s">
        <v>3176</v>
      </c>
    </row>
    <row r="2996" spans="1:10" ht="25.5">
      <c r="A2996" s="123" t="s">
        <v>1723</v>
      </c>
      <c r="B2996" s="97" t="s">
        <v>3162</v>
      </c>
      <c r="C2996" s="96" t="s">
        <v>44</v>
      </c>
      <c r="D2996" s="96" t="s">
        <v>3163</v>
      </c>
      <c r="E2996" s="99">
        <v>0.192</v>
      </c>
      <c r="F2996" s="98" t="s">
        <v>71</v>
      </c>
      <c r="G2996" s="282" t="s">
        <v>3177</v>
      </c>
      <c r="H2996" s="282"/>
      <c r="I2996" s="283"/>
      <c r="J2996" s="126" t="s">
        <v>3178</v>
      </c>
    </row>
    <row r="2997" spans="1:10" ht="25.5">
      <c r="A2997" s="123" t="s">
        <v>1723</v>
      </c>
      <c r="B2997" s="97" t="s">
        <v>131</v>
      </c>
      <c r="C2997" s="96" t="s">
        <v>44</v>
      </c>
      <c r="D2997" s="96" t="s">
        <v>132</v>
      </c>
      <c r="E2997" s="99">
        <v>0.60750000000000004</v>
      </c>
      <c r="F2997" s="98" t="s">
        <v>93</v>
      </c>
      <c r="G2997" s="282" t="s">
        <v>2081</v>
      </c>
      <c r="H2997" s="282"/>
      <c r="I2997" s="283"/>
      <c r="J2997" s="126" t="s">
        <v>3179</v>
      </c>
    </row>
    <row r="2998" spans="1:10" ht="38.25">
      <c r="A2998" s="123" t="s">
        <v>1723</v>
      </c>
      <c r="B2998" s="97" t="s">
        <v>1963</v>
      </c>
      <c r="C2998" s="96" t="s">
        <v>44</v>
      </c>
      <c r="D2998" s="96" t="s">
        <v>1964</v>
      </c>
      <c r="E2998" s="99">
        <v>0.1079</v>
      </c>
      <c r="F2998" s="98" t="s">
        <v>93</v>
      </c>
      <c r="G2998" s="282" t="s">
        <v>1965</v>
      </c>
      <c r="H2998" s="282"/>
      <c r="I2998" s="283"/>
      <c r="J2998" s="126" t="s">
        <v>3180</v>
      </c>
    </row>
    <row r="2999" spans="1:10" ht="51">
      <c r="A2999" s="123" t="s">
        <v>1723</v>
      </c>
      <c r="B2999" s="97" t="s">
        <v>3160</v>
      </c>
      <c r="C2999" s="96" t="s">
        <v>44</v>
      </c>
      <c r="D2999" s="96" t="s">
        <v>3161</v>
      </c>
      <c r="E2999" s="99">
        <v>1.8</v>
      </c>
      <c r="F2999" s="98" t="s">
        <v>71</v>
      </c>
      <c r="G2999" s="282" t="s">
        <v>3181</v>
      </c>
      <c r="H2999" s="282"/>
      <c r="I2999" s="283"/>
      <c r="J2999" s="126" t="s">
        <v>3182</v>
      </c>
    </row>
    <row r="3000" spans="1:10" ht="38.25">
      <c r="A3000" s="123" t="s">
        <v>1723</v>
      </c>
      <c r="B3000" s="97" t="s">
        <v>3166</v>
      </c>
      <c r="C3000" s="96" t="s">
        <v>44</v>
      </c>
      <c r="D3000" s="96" t="s">
        <v>3167</v>
      </c>
      <c r="E3000" s="99">
        <v>1.68</v>
      </c>
      <c r="F3000" s="98" t="s">
        <v>71</v>
      </c>
      <c r="G3000" s="282" t="s">
        <v>3183</v>
      </c>
      <c r="H3000" s="282"/>
      <c r="I3000" s="283"/>
      <c r="J3000" s="126" t="s">
        <v>3184</v>
      </c>
    </row>
    <row r="3001" spans="1:10">
      <c r="A3001" s="221"/>
      <c r="B3001" s="222"/>
      <c r="C3001" s="222"/>
      <c r="D3001" s="222"/>
      <c r="E3001" s="222"/>
      <c r="F3001" s="222" t="s">
        <v>1774</v>
      </c>
      <c r="G3001" s="222"/>
      <c r="H3001" s="222"/>
      <c r="I3001" s="222"/>
      <c r="J3001" s="125">
        <v>356.39780000000002</v>
      </c>
    </row>
    <row r="3002" spans="1:10">
      <c r="A3002" s="115"/>
      <c r="B3002" s="116"/>
      <c r="C3002" s="116"/>
      <c r="D3002" s="116"/>
      <c r="E3002" s="116" t="s">
        <v>1728</v>
      </c>
      <c r="F3002" s="117">
        <v>0</v>
      </c>
      <c r="G3002" s="116" t="s">
        <v>1729</v>
      </c>
      <c r="H3002" s="117">
        <v>126.07</v>
      </c>
      <c r="I3002" s="116" t="s">
        <v>1730</v>
      </c>
      <c r="J3002" s="118">
        <v>126.07288920540886</v>
      </c>
    </row>
    <row r="3003" spans="1:10" ht="15" thickBot="1">
      <c r="A3003" s="115"/>
      <c r="B3003" s="116"/>
      <c r="C3003" s="116"/>
      <c r="D3003" s="116"/>
      <c r="E3003" s="116" t="s">
        <v>1731</v>
      </c>
      <c r="F3003" s="117">
        <v>93.51</v>
      </c>
      <c r="G3003" s="116"/>
      <c r="H3003" s="276" t="s">
        <v>1732</v>
      </c>
      <c r="I3003" s="276"/>
      <c r="J3003" s="118">
        <v>449.91</v>
      </c>
    </row>
    <row r="3004" spans="1:10" ht="15" thickTop="1">
      <c r="A3004" s="119"/>
      <c r="B3004" s="95"/>
      <c r="C3004" s="95"/>
      <c r="D3004" s="95"/>
      <c r="E3004" s="95"/>
      <c r="F3004" s="95"/>
      <c r="G3004" s="95"/>
      <c r="H3004" s="95"/>
      <c r="I3004" s="95"/>
      <c r="J3004" s="120"/>
    </row>
    <row r="3005" spans="1:10" ht="15">
      <c r="A3005" s="121" t="s">
        <v>658</v>
      </c>
      <c r="B3005" s="83" t="s">
        <v>1</v>
      </c>
      <c r="C3005" s="82" t="s">
        <v>2</v>
      </c>
      <c r="D3005" s="82" t="s">
        <v>3</v>
      </c>
      <c r="E3005" s="281" t="s">
        <v>1722</v>
      </c>
      <c r="F3005" s="281"/>
      <c r="G3005" s="84" t="s">
        <v>4</v>
      </c>
      <c r="H3005" s="83" t="s">
        <v>5</v>
      </c>
      <c r="I3005" s="83" t="s">
        <v>6</v>
      </c>
      <c r="J3005" s="122" t="s">
        <v>8</v>
      </c>
    </row>
    <row r="3006" spans="1:10" ht="63.75">
      <c r="A3006" s="111" t="s">
        <v>1723</v>
      </c>
      <c r="B3006" s="86" t="s">
        <v>659</v>
      </c>
      <c r="C3006" s="85" t="s">
        <v>44</v>
      </c>
      <c r="D3006" s="85" t="s">
        <v>660</v>
      </c>
      <c r="E3006" s="284" t="s">
        <v>1761</v>
      </c>
      <c r="F3006" s="284"/>
      <c r="G3006" s="87" t="s">
        <v>46</v>
      </c>
      <c r="H3006" s="88">
        <v>1</v>
      </c>
      <c r="I3006" s="89">
        <v>376.96</v>
      </c>
      <c r="J3006" s="112">
        <v>376.96</v>
      </c>
    </row>
    <row r="3007" spans="1:10">
      <c r="A3007" s="221"/>
      <c r="B3007" s="222"/>
      <c r="C3007" s="222"/>
      <c r="D3007" s="222"/>
      <c r="E3007" s="222"/>
      <c r="F3007" s="222" t="s">
        <v>1762</v>
      </c>
      <c r="G3007" s="222"/>
      <c r="H3007" s="222"/>
      <c r="I3007" s="222"/>
      <c r="J3007" s="125">
        <v>0</v>
      </c>
    </row>
    <row r="3008" spans="1:10">
      <c r="A3008" s="221"/>
      <c r="B3008" s="222"/>
      <c r="C3008" s="222"/>
      <c r="D3008" s="222"/>
      <c r="E3008" s="222"/>
      <c r="F3008" s="222" t="s">
        <v>1763</v>
      </c>
      <c r="G3008" s="222"/>
      <c r="H3008" s="222"/>
      <c r="I3008" s="222"/>
      <c r="J3008" s="125">
        <v>1</v>
      </c>
    </row>
    <row r="3009" spans="1:10">
      <c r="A3009" s="221"/>
      <c r="B3009" s="222"/>
      <c r="C3009" s="222"/>
      <c r="D3009" s="222"/>
      <c r="E3009" s="222"/>
      <c r="F3009" s="222" t="s">
        <v>1764</v>
      </c>
      <c r="G3009" s="222"/>
      <c r="H3009" s="222"/>
      <c r="I3009" s="222"/>
      <c r="J3009" s="125">
        <v>0</v>
      </c>
    </row>
    <row r="3010" spans="1:10" ht="15">
      <c r="A3010" s="279" t="s">
        <v>1765</v>
      </c>
      <c r="B3010" s="280" t="s">
        <v>1</v>
      </c>
      <c r="C3010" s="281" t="s">
        <v>2</v>
      </c>
      <c r="D3010" s="281" t="s">
        <v>1727</v>
      </c>
      <c r="E3010" s="280" t="s">
        <v>1766</v>
      </c>
      <c r="F3010" s="83" t="s">
        <v>1767</v>
      </c>
      <c r="G3010" s="83" t="s">
        <v>1768</v>
      </c>
      <c r="H3010" s="83"/>
      <c r="I3010" s="83"/>
      <c r="J3010" s="122" t="s">
        <v>1769</v>
      </c>
    </row>
    <row r="3011" spans="1:10" ht="25.5">
      <c r="A3011" s="123" t="s">
        <v>1723</v>
      </c>
      <c r="B3011" s="97" t="s">
        <v>3162</v>
      </c>
      <c r="C3011" s="96" t="s">
        <v>44</v>
      </c>
      <c r="D3011" s="96" t="s">
        <v>3163</v>
      </c>
      <c r="E3011" s="99">
        <v>0.192</v>
      </c>
      <c r="F3011" s="98" t="s">
        <v>71</v>
      </c>
      <c r="G3011" s="282" t="s">
        <v>3177</v>
      </c>
      <c r="H3011" s="282"/>
      <c r="I3011" s="283"/>
      <c r="J3011" s="126" t="s">
        <v>3178</v>
      </c>
    </row>
    <row r="3012" spans="1:10" ht="25.5">
      <c r="A3012" s="123" t="s">
        <v>1723</v>
      </c>
      <c r="B3012" s="97" t="s">
        <v>3158</v>
      </c>
      <c r="C3012" s="96" t="s">
        <v>44</v>
      </c>
      <c r="D3012" s="96" t="s">
        <v>3159</v>
      </c>
      <c r="E3012" s="99">
        <v>0.81</v>
      </c>
      <c r="F3012" s="98" t="s">
        <v>71</v>
      </c>
      <c r="G3012" s="282" t="s">
        <v>3174</v>
      </c>
      <c r="H3012" s="282"/>
      <c r="I3012" s="283"/>
      <c r="J3012" s="126" t="s">
        <v>3175</v>
      </c>
    </row>
    <row r="3013" spans="1:10">
      <c r="A3013" s="123" t="s">
        <v>1723</v>
      </c>
      <c r="B3013" s="97" t="s">
        <v>119</v>
      </c>
      <c r="C3013" s="96" t="s">
        <v>44</v>
      </c>
      <c r="D3013" s="96" t="s">
        <v>120</v>
      </c>
      <c r="E3013" s="99">
        <v>1.2809999999999999</v>
      </c>
      <c r="F3013" s="98" t="s">
        <v>121</v>
      </c>
      <c r="G3013" s="282" t="s">
        <v>2346</v>
      </c>
      <c r="H3013" s="282"/>
      <c r="I3013" s="283"/>
      <c r="J3013" s="126" t="s">
        <v>3176</v>
      </c>
    </row>
    <row r="3014" spans="1:10" ht="51">
      <c r="A3014" s="123" t="s">
        <v>1723</v>
      </c>
      <c r="B3014" s="97" t="s">
        <v>3160</v>
      </c>
      <c r="C3014" s="96" t="s">
        <v>44</v>
      </c>
      <c r="D3014" s="96" t="s">
        <v>3161</v>
      </c>
      <c r="E3014" s="99">
        <v>1.92</v>
      </c>
      <c r="F3014" s="98" t="s">
        <v>71</v>
      </c>
      <c r="G3014" s="282" t="s">
        <v>3181</v>
      </c>
      <c r="H3014" s="282"/>
      <c r="I3014" s="283"/>
      <c r="J3014" s="126" t="s">
        <v>3185</v>
      </c>
    </row>
    <row r="3015" spans="1:10" ht="25.5">
      <c r="A3015" s="123" t="s">
        <v>1723</v>
      </c>
      <c r="B3015" s="97" t="s">
        <v>131</v>
      </c>
      <c r="C3015" s="96" t="s">
        <v>44</v>
      </c>
      <c r="D3015" s="96" t="s">
        <v>132</v>
      </c>
      <c r="E3015" s="99">
        <v>0.64800000000000002</v>
      </c>
      <c r="F3015" s="98" t="s">
        <v>93</v>
      </c>
      <c r="G3015" s="282" t="s">
        <v>2081</v>
      </c>
      <c r="H3015" s="282"/>
      <c r="I3015" s="283"/>
      <c r="J3015" s="126" t="s">
        <v>3186</v>
      </c>
    </row>
    <row r="3016" spans="1:10" ht="25.5">
      <c r="A3016" s="123" t="s">
        <v>1723</v>
      </c>
      <c r="B3016" s="97" t="s">
        <v>2079</v>
      </c>
      <c r="C3016" s="96" t="s">
        <v>44</v>
      </c>
      <c r="D3016" s="96" t="s">
        <v>2080</v>
      </c>
      <c r="E3016" s="99">
        <v>0.13600000000000001</v>
      </c>
      <c r="F3016" s="98" t="s">
        <v>93</v>
      </c>
      <c r="G3016" s="282" t="s">
        <v>2081</v>
      </c>
      <c r="H3016" s="282"/>
      <c r="I3016" s="283"/>
      <c r="J3016" s="126" t="s">
        <v>3187</v>
      </c>
    </row>
    <row r="3017" spans="1:10" ht="38.25">
      <c r="A3017" s="123" t="s">
        <v>1723</v>
      </c>
      <c r="B3017" s="97" t="s">
        <v>1963</v>
      </c>
      <c r="C3017" s="96" t="s">
        <v>44</v>
      </c>
      <c r="D3017" s="96" t="s">
        <v>1964</v>
      </c>
      <c r="E3017" s="99">
        <v>0.1079</v>
      </c>
      <c r="F3017" s="98" t="s">
        <v>93</v>
      </c>
      <c r="G3017" s="282" t="s">
        <v>1965</v>
      </c>
      <c r="H3017" s="282"/>
      <c r="I3017" s="283"/>
      <c r="J3017" s="126" t="s">
        <v>3180</v>
      </c>
    </row>
    <row r="3018" spans="1:10" ht="25.5">
      <c r="A3018" s="123" t="s">
        <v>1723</v>
      </c>
      <c r="B3018" s="97" t="s">
        <v>636</v>
      </c>
      <c r="C3018" s="96" t="s">
        <v>44</v>
      </c>
      <c r="D3018" s="96" t="s">
        <v>637</v>
      </c>
      <c r="E3018" s="99">
        <v>0.66559999999999997</v>
      </c>
      <c r="F3018" s="98" t="s">
        <v>93</v>
      </c>
      <c r="G3018" s="282" t="s">
        <v>3172</v>
      </c>
      <c r="H3018" s="282"/>
      <c r="I3018" s="283"/>
      <c r="J3018" s="126" t="s">
        <v>3188</v>
      </c>
    </row>
    <row r="3019" spans="1:10" ht="38.25">
      <c r="A3019" s="123" t="s">
        <v>1723</v>
      </c>
      <c r="B3019" s="97" t="s">
        <v>3164</v>
      </c>
      <c r="C3019" s="96" t="s">
        <v>44</v>
      </c>
      <c r="D3019" s="96" t="s">
        <v>3165</v>
      </c>
      <c r="E3019" s="99">
        <v>0.66559999999999997</v>
      </c>
      <c r="F3019" s="98" t="s">
        <v>93</v>
      </c>
      <c r="G3019" s="282" t="s">
        <v>3168</v>
      </c>
      <c r="H3019" s="282"/>
      <c r="I3019" s="283"/>
      <c r="J3019" s="126" t="s">
        <v>3189</v>
      </c>
    </row>
    <row r="3020" spans="1:10" ht="25.5">
      <c r="A3020" s="123" t="s">
        <v>1723</v>
      </c>
      <c r="B3020" s="97" t="s">
        <v>2342</v>
      </c>
      <c r="C3020" s="96" t="s">
        <v>44</v>
      </c>
      <c r="D3020" s="96" t="s">
        <v>2343</v>
      </c>
      <c r="E3020" s="99">
        <v>0.1079</v>
      </c>
      <c r="F3020" s="98" t="s">
        <v>93</v>
      </c>
      <c r="G3020" s="282" t="s">
        <v>2344</v>
      </c>
      <c r="H3020" s="282"/>
      <c r="I3020" s="283"/>
      <c r="J3020" s="126" t="s">
        <v>3170</v>
      </c>
    </row>
    <row r="3021" spans="1:10" ht="38.25">
      <c r="A3021" s="123" t="s">
        <v>1723</v>
      </c>
      <c r="B3021" s="97" t="s">
        <v>3166</v>
      </c>
      <c r="C3021" s="96" t="s">
        <v>44</v>
      </c>
      <c r="D3021" s="96" t="s">
        <v>3167</v>
      </c>
      <c r="E3021" s="99">
        <v>1.82</v>
      </c>
      <c r="F3021" s="98" t="s">
        <v>71</v>
      </c>
      <c r="G3021" s="282" t="s">
        <v>3183</v>
      </c>
      <c r="H3021" s="282"/>
      <c r="I3021" s="283"/>
      <c r="J3021" s="126" t="s">
        <v>3190</v>
      </c>
    </row>
    <row r="3022" spans="1:10">
      <c r="A3022" s="221"/>
      <c r="B3022" s="222"/>
      <c r="C3022" s="222"/>
      <c r="D3022" s="222"/>
      <c r="E3022" s="222"/>
      <c r="F3022" s="222" t="s">
        <v>1774</v>
      </c>
      <c r="G3022" s="222"/>
      <c r="H3022" s="222"/>
      <c r="I3022" s="222"/>
      <c r="J3022" s="125">
        <v>376.9633</v>
      </c>
    </row>
    <row r="3023" spans="1:10">
      <c r="A3023" s="115"/>
      <c r="B3023" s="116"/>
      <c r="C3023" s="116"/>
      <c r="D3023" s="116"/>
      <c r="E3023" s="116" t="s">
        <v>1728</v>
      </c>
      <c r="F3023" s="117">
        <v>0</v>
      </c>
      <c r="G3023" s="116" t="s">
        <v>1729</v>
      </c>
      <c r="H3023" s="117">
        <v>133.25</v>
      </c>
      <c r="I3023" s="116" t="s">
        <v>1730</v>
      </c>
      <c r="J3023" s="118">
        <v>133.24993428534776</v>
      </c>
    </row>
    <row r="3024" spans="1:10" ht="15" thickBot="1">
      <c r="A3024" s="115"/>
      <c r="B3024" s="116"/>
      <c r="C3024" s="116"/>
      <c r="D3024" s="116"/>
      <c r="E3024" s="116" t="s">
        <v>1731</v>
      </c>
      <c r="F3024" s="117">
        <v>98.91</v>
      </c>
      <c r="G3024" s="116"/>
      <c r="H3024" s="276" t="s">
        <v>1732</v>
      </c>
      <c r="I3024" s="276"/>
      <c r="J3024" s="118">
        <v>475.87</v>
      </c>
    </row>
    <row r="3025" spans="1:10" ht="15" thickTop="1">
      <c r="A3025" s="119"/>
      <c r="B3025" s="95"/>
      <c r="C3025" s="95"/>
      <c r="D3025" s="95"/>
      <c r="E3025" s="95"/>
      <c r="F3025" s="95"/>
      <c r="G3025" s="95"/>
      <c r="H3025" s="95"/>
      <c r="I3025" s="95"/>
      <c r="J3025" s="120"/>
    </row>
    <row r="3026" spans="1:10" ht="15">
      <c r="A3026" s="121" t="s">
        <v>661</v>
      </c>
      <c r="B3026" s="83" t="s">
        <v>1</v>
      </c>
      <c r="C3026" s="82" t="s">
        <v>2</v>
      </c>
      <c r="D3026" s="82" t="s">
        <v>3</v>
      </c>
      <c r="E3026" s="281" t="s">
        <v>1722</v>
      </c>
      <c r="F3026" s="281"/>
      <c r="G3026" s="84" t="s">
        <v>4</v>
      </c>
      <c r="H3026" s="83" t="s">
        <v>5</v>
      </c>
      <c r="I3026" s="83" t="s">
        <v>6</v>
      </c>
      <c r="J3026" s="122" t="s">
        <v>8</v>
      </c>
    </row>
    <row r="3027" spans="1:10" ht="63.75">
      <c r="A3027" s="111" t="s">
        <v>1723</v>
      </c>
      <c r="B3027" s="86" t="s">
        <v>662</v>
      </c>
      <c r="C3027" s="85" t="s">
        <v>44</v>
      </c>
      <c r="D3027" s="85" t="s">
        <v>663</v>
      </c>
      <c r="E3027" s="284" t="s">
        <v>1761</v>
      </c>
      <c r="F3027" s="284"/>
      <c r="G3027" s="87" t="s">
        <v>46</v>
      </c>
      <c r="H3027" s="88">
        <v>1</v>
      </c>
      <c r="I3027" s="89">
        <v>395.58</v>
      </c>
      <c r="J3027" s="112">
        <v>395.58</v>
      </c>
    </row>
    <row r="3028" spans="1:10">
      <c r="A3028" s="221"/>
      <c r="B3028" s="222"/>
      <c r="C3028" s="222"/>
      <c r="D3028" s="222"/>
      <c r="E3028" s="222"/>
      <c r="F3028" s="222" t="s">
        <v>1762</v>
      </c>
      <c r="G3028" s="222"/>
      <c r="H3028" s="222"/>
      <c r="I3028" s="222"/>
      <c r="J3028" s="125">
        <v>0</v>
      </c>
    </row>
    <row r="3029" spans="1:10">
      <c r="A3029" s="221"/>
      <c r="B3029" s="222"/>
      <c r="C3029" s="222"/>
      <c r="D3029" s="222"/>
      <c r="E3029" s="222"/>
      <c r="F3029" s="222" t="s">
        <v>1763</v>
      </c>
      <c r="G3029" s="222"/>
      <c r="H3029" s="222"/>
      <c r="I3029" s="222"/>
      <c r="J3029" s="125">
        <v>1</v>
      </c>
    </row>
    <row r="3030" spans="1:10">
      <c r="A3030" s="221"/>
      <c r="B3030" s="222"/>
      <c r="C3030" s="222"/>
      <c r="D3030" s="222"/>
      <c r="E3030" s="222"/>
      <c r="F3030" s="222" t="s">
        <v>1764</v>
      </c>
      <c r="G3030" s="222"/>
      <c r="H3030" s="222"/>
      <c r="I3030" s="222"/>
      <c r="J3030" s="125">
        <v>0</v>
      </c>
    </row>
    <row r="3031" spans="1:10" ht="15">
      <c r="A3031" s="279" t="s">
        <v>1765</v>
      </c>
      <c r="B3031" s="280" t="s">
        <v>1</v>
      </c>
      <c r="C3031" s="281" t="s">
        <v>2</v>
      </c>
      <c r="D3031" s="281" t="s">
        <v>1727</v>
      </c>
      <c r="E3031" s="280" t="s">
        <v>1766</v>
      </c>
      <c r="F3031" s="83" t="s">
        <v>1767</v>
      </c>
      <c r="G3031" s="83" t="s">
        <v>1768</v>
      </c>
      <c r="H3031" s="83"/>
      <c r="I3031" s="83"/>
      <c r="J3031" s="122" t="s">
        <v>1769</v>
      </c>
    </row>
    <row r="3032" spans="1:10" ht="51">
      <c r="A3032" s="123" t="s">
        <v>1723</v>
      </c>
      <c r="B3032" s="97" t="s">
        <v>3160</v>
      </c>
      <c r="C3032" s="96" t="s">
        <v>44</v>
      </c>
      <c r="D3032" s="96" t="s">
        <v>3161</v>
      </c>
      <c r="E3032" s="99">
        <v>2.04</v>
      </c>
      <c r="F3032" s="98" t="s">
        <v>71</v>
      </c>
      <c r="G3032" s="282" t="s">
        <v>3181</v>
      </c>
      <c r="H3032" s="282"/>
      <c r="I3032" s="283"/>
      <c r="J3032" s="126" t="s">
        <v>3191</v>
      </c>
    </row>
    <row r="3033" spans="1:10" ht="25.5">
      <c r="A3033" s="123" t="s">
        <v>1723</v>
      </c>
      <c r="B3033" s="97" t="s">
        <v>131</v>
      </c>
      <c r="C3033" s="96" t="s">
        <v>44</v>
      </c>
      <c r="D3033" s="96" t="s">
        <v>132</v>
      </c>
      <c r="E3033" s="99">
        <v>0.64800000000000002</v>
      </c>
      <c r="F3033" s="98" t="s">
        <v>93</v>
      </c>
      <c r="G3033" s="282" t="s">
        <v>2081</v>
      </c>
      <c r="H3033" s="282"/>
      <c r="I3033" s="283"/>
      <c r="J3033" s="126" t="s">
        <v>3186</v>
      </c>
    </row>
    <row r="3034" spans="1:10" ht="38.25">
      <c r="A3034" s="123" t="s">
        <v>1723</v>
      </c>
      <c r="B3034" s="97" t="s">
        <v>1963</v>
      </c>
      <c r="C3034" s="96" t="s">
        <v>44</v>
      </c>
      <c r="D3034" s="96" t="s">
        <v>1964</v>
      </c>
      <c r="E3034" s="99">
        <v>0.1079</v>
      </c>
      <c r="F3034" s="98" t="s">
        <v>93</v>
      </c>
      <c r="G3034" s="282" t="s">
        <v>1965</v>
      </c>
      <c r="H3034" s="282"/>
      <c r="I3034" s="283"/>
      <c r="J3034" s="126" t="s">
        <v>3180</v>
      </c>
    </row>
    <row r="3035" spans="1:10" ht="25.5">
      <c r="A3035" s="123" t="s">
        <v>1723</v>
      </c>
      <c r="B3035" s="97" t="s">
        <v>2342</v>
      </c>
      <c r="C3035" s="96" t="s">
        <v>44</v>
      </c>
      <c r="D3035" s="96" t="s">
        <v>2343</v>
      </c>
      <c r="E3035" s="99">
        <v>0.1079</v>
      </c>
      <c r="F3035" s="98" t="s">
        <v>93</v>
      </c>
      <c r="G3035" s="282" t="s">
        <v>2344</v>
      </c>
      <c r="H3035" s="282"/>
      <c r="I3035" s="283"/>
      <c r="J3035" s="126" t="s">
        <v>3170</v>
      </c>
    </row>
    <row r="3036" spans="1:10" ht="25.5">
      <c r="A3036" s="123" t="s">
        <v>1723</v>
      </c>
      <c r="B3036" s="97" t="s">
        <v>3162</v>
      </c>
      <c r="C3036" s="96" t="s">
        <v>44</v>
      </c>
      <c r="D3036" s="96" t="s">
        <v>3163</v>
      </c>
      <c r="E3036" s="99">
        <v>0.192</v>
      </c>
      <c r="F3036" s="98" t="s">
        <v>71</v>
      </c>
      <c r="G3036" s="282" t="s">
        <v>3177</v>
      </c>
      <c r="H3036" s="282"/>
      <c r="I3036" s="283"/>
      <c r="J3036" s="126" t="s">
        <v>3178</v>
      </c>
    </row>
    <row r="3037" spans="1:10" ht="38.25">
      <c r="A3037" s="123" t="s">
        <v>1723</v>
      </c>
      <c r="B3037" s="97" t="s">
        <v>3166</v>
      </c>
      <c r="C3037" s="96" t="s">
        <v>44</v>
      </c>
      <c r="D3037" s="96" t="s">
        <v>3167</v>
      </c>
      <c r="E3037" s="99">
        <v>1.96</v>
      </c>
      <c r="F3037" s="98" t="s">
        <v>71</v>
      </c>
      <c r="G3037" s="282" t="s">
        <v>3183</v>
      </c>
      <c r="H3037" s="282"/>
      <c r="I3037" s="283"/>
      <c r="J3037" s="126" t="s">
        <v>3192</v>
      </c>
    </row>
    <row r="3038" spans="1:10" ht="25.5">
      <c r="A3038" s="123" t="s">
        <v>1723</v>
      </c>
      <c r="B3038" s="97" t="s">
        <v>636</v>
      </c>
      <c r="C3038" s="96" t="s">
        <v>44</v>
      </c>
      <c r="D3038" s="96" t="s">
        <v>637</v>
      </c>
      <c r="E3038" s="99">
        <v>0.70720000000000005</v>
      </c>
      <c r="F3038" s="98" t="s">
        <v>93</v>
      </c>
      <c r="G3038" s="282" t="s">
        <v>3172</v>
      </c>
      <c r="H3038" s="282"/>
      <c r="I3038" s="283"/>
      <c r="J3038" s="126" t="s">
        <v>3193</v>
      </c>
    </row>
    <row r="3039" spans="1:10" ht="25.5">
      <c r="A3039" s="123" t="s">
        <v>1723</v>
      </c>
      <c r="B3039" s="97" t="s">
        <v>2079</v>
      </c>
      <c r="C3039" s="96" t="s">
        <v>44</v>
      </c>
      <c r="D3039" s="96" t="s">
        <v>2080</v>
      </c>
      <c r="E3039" s="99">
        <v>0.14449999999999999</v>
      </c>
      <c r="F3039" s="98" t="s">
        <v>93</v>
      </c>
      <c r="G3039" s="282" t="s">
        <v>2081</v>
      </c>
      <c r="H3039" s="282"/>
      <c r="I3039" s="283"/>
      <c r="J3039" s="126" t="s">
        <v>3194</v>
      </c>
    </row>
    <row r="3040" spans="1:10" ht="25.5">
      <c r="A3040" s="123" t="s">
        <v>1723</v>
      </c>
      <c r="B3040" s="97" t="s">
        <v>3158</v>
      </c>
      <c r="C3040" s="96" t="s">
        <v>44</v>
      </c>
      <c r="D3040" s="96" t="s">
        <v>3159</v>
      </c>
      <c r="E3040" s="99">
        <v>0.81</v>
      </c>
      <c r="F3040" s="98" t="s">
        <v>71</v>
      </c>
      <c r="G3040" s="282" t="s">
        <v>3174</v>
      </c>
      <c r="H3040" s="282"/>
      <c r="I3040" s="283"/>
      <c r="J3040" s="126" t="s">
        <v>3175</v>
      </c>
    </row>
    <row r="3041" spans="1:10" ht="38.25">
      <c r="A3041" s="123" t="s">
        <v>1723</v>
      </c>
      <c r="B3041" s="97" t="s">
        <v>3164</v>
      </c>
      <c r="C3041" s="96" t="s">
        <v>44</v>
      </c>
      <c r="D3041" s="96" t="s">
        <v>3165</v>
      </c>
      <c r="E3041" s="99">
        <v>0.70720000000000005</v>
      </c>
      <c r="F3041" s="98" t="s">
        <v>93</v>
      </c>
      <c r="G3041" s="282" t="s">
        <v>3168</v>
      </c>
      <c r="H3041" s="282"/>
      <c r="I3041" s="283"/>
      <c r="J3041" s="126" t="s">
        <v>3195</v>
      </c>
    </row>
    <row r="3042" spans="1:10">
      <c r="A3042" s="123" t="s">
        <v>1723</v>
      </c>
      <c r="B3042" s="97" t="s">
        <v>119</v>
      </c>
      <c r="C3042" s="96" t="s">
        <v>44</v>
      </c>
      <c r="D3042" s="96" t="s">
        <v>120</v>
      </c>
      <c r="E3042" s="99">
        <v>1.2809999999999999</v>
      </c>
      <c r="F3042" s="98" t="s">
        <v>121</v>
      </c>
      <c r="G3042" s="282" t="s">
        <v>2346</v>
      </c>
      <c r="H3042" s="282"/>
      <c r="I3042" s="283"/>
      <c r="J3042" s="126" t="s">
        <v>3176</v>
      </c>
    </row>
    <row r="3043" spans="1:10">
      <c r="A3043" s="221"/>
      <c r="B3043" s="222"/>
      <c r="C3043" s="222"/>
      <c r="D3043" s="222"/>
      <c r="E3043" s="222"/>
      <c r="F3043" s="222" t="s">
        <v>1774</v>
      </c>
      <c r="G3043" s="222"/>
      <c r="H3043" s="222"/>
      <c r="I3043" s="222"/>
      <c r="J3043" s="125">
        <v>395.57650000000001</v>
      </c>
    </row>
    <row r="3044" spans="1:10">
      <c r="A3044" s="115"/>
      <c r="B3044" s="116"/>
      <c r="C3044" s="116"/>
      <c r="D3044" s="116"/>
      <c r="E3044" s="116" t="s">
        <v>1728</v>
      </c>
      <c r="F3044" s="117">
        <v>0</v>
      </c>
      <c r="G3044" s="116" t="s">
        <v>1729</v>
      </c>
      <c r="H3044" s="117">
        <v>139.05000000000001</v>
      </c>
      <c r="I3044" s="116" t="s">
        <v>1730</v>
      </c>
      <c r="J3044" s="118">
        <v>139.05146876594998</v>
      </c>
    </row>
    <row r="3045" spans="1:10" ht="15" thickBot="1">
      <c r="A3045" s="115"/>
      <c r="B3045" s="116"/>
      <c r="C3045" s="116"/>
      <c r="D3045" s="116"/>
      <c r="E3045" s="116" t="s">
        <v>1731</v>
      </c>
      <c r="F3045" s="117">
        <v>103.8</v>
      </c>
      <c r="G3045" s="116"/>
      <c r="H3045" s="276" t="s">
        <v>1732</v>
      </c>
      <c r="I3045" s="276"/>
      <c r="J3045" s="118">
        <v>499.38</v>
      </c>
    </row>
    <row r="3046" spans="1:10" ht="15" thickTop="1">
      <c r="A3046" s="119"/>
      <c r="B3046" s="95"/>
      <c r="C3046" s="95"/>
      <c r="D3046" s="95"/>
      <c r="E3046" s="95"/>
      <c r="F3046" s="95"/>
      <c r="G3046" s="95"/>
      <c r="H3046" s="95"/>
      <c r="I3046" s="95"/>
      <c r="J3046" s="120"/>
    </row>
    <row r="3047" spans="1:10" ht="15">
      <c r="A3047" s="121" t="s">
        <v>664</v>
      </c>
      <c r="B3047" s="83" t="s">
        <v>1</v>
      </c>
      <c r="C3047" s="82" t="s">
        <v>2</v>
      </c>
      <c r="D3047" s="82" t="s">
        <v>3</v>
      </c>
      <c r="E3047" s="281" t="s">
        <v>1722</v>
      </c>
      <c r="F3047" s="281"/>
      <c r="G3047" s="84" t="s">
        <v>4</v>
      </c>
      <c r="H3047" s="83" t="s">
        <v>5</v>
      </c>
      <c r="I3047" s="83" t="s">
        <v>6</v>
      </c>
      <c r="J3047" s="122" t="s">
        <v>8</v>
      </c>
    </row>
    <row r="3048" spans="1:10" ht="63.75">
      <c r="A3048" s="111" t="s">
        <v>1723</v>
      </c>
      <c r="B3048" s="86" t="s">
        <v>665</v>
      </c>
      <c r="C3048" s="85" t="s">
        <v>44</v>
      </c>
      <c r="D3048" s="85" t="s">
        <v>666</v>
      </c>
      <c r="E3048" s="284" t="s">
        <v>1761</v>
      </c>
      <c r="F3048" s="284"/>
      <c r="G3048" s="87" t="s">
        <v>46</v>
      </c>
      <c r="H3048" s="88">
        <v>1</v>
      </c>
      <c r="I3048" s="89">
        <v>520.91999999999996</v>
      </c>
      <c r="J3048" s="112">
        <v>520.91999999999996</v>
      </c>
    </row>
    <row r="3049" spans="1:10">
      <c r="A3049" s="221"/>
      <c r="B3049" s="222"/>
      <c r="C3049" s="222"/>
      <c r="D3049" s="222"/>
      <c r="E3049" s="222"/>
      <c r="F3049" s="222" t="s">
        <v>1762</v>
      </c>
      <c r="G3049" s="222"/>
      <c r="H3049" s="222"/>
      <c r="I3049" s="222"/>
      <c r="J3049" s="125">
        <v>0</v>
      </c>
    </row>
    <row r="3050" spans="1:10">
      <c r="A3050" s="221"/>
      <c r="B3050" s="222"/>
      <c r="C3050" s="222"/>
      <c r="D3050" s="222"/>
      <c r="E3050" s="222"/>
      <c r="F3050" s="222" t="s">
        <v>1763</v>
      </c>
      <c r="G3050" s="222"/>
      <c r="H3050" s="222"/>
      <c r="I3050" s="222"/>
      <c r="J3050" s="125">
        <v>1</v>
      </c>
    </row>
    <row r="3051" spans="1:10">
      <c r="A3051" s="221"/>
      <c r="B3051" s="222"/>
      <c r="C3051" s="222"/>
      <c r="D3051" s="222"/>
      <c r="E3051" s="222"/>
      <c r="F3051" s="222" t="s">
        <v>1764</v>
      </c>
      <c r="G3051" s="222"/>
      <c r="H3051" s="222"/>
      <c r="I3051" s="222"/>
      <c r="J3051" s="125">
        <v>0</v>
      </c>
    </row>
    <row r="3052" spans="1:10" ht="15">
      <c r="A3052" s="279" t="s">
        <v>1765</v>
      </c>
      <c r="B3052" s="280" t="s">
        <v>1</v>
      </c>
      <c r="C3052" s="281" t="s">
        <v>2</v>
      </c>
      <c r="D3052" s="281" t="s">
        <v>1727</v>
      </c>
      <c r="E3052" s="280" t="s">
        <v>1766</v>
      </c>
      <c r="F3052" s="83" t="s">
        <v>1767</v>
      </c>
      <c r="G3052" s="83" t="s">
        <v>1768</v>
      </c>
      <c r="H3052" s="83"/>
      <c r="I3052" s="83"/>
      <c r="J3052" s="122" t="s">
        <v>1769</v>
      </c>
    </row>
    <row r="3053" spans="1:10" ht="51">
      <c r="A3053" s="123" t="s">
        <v>1723</v>
      </c>
      <c r="B3053" s="97" t="s">
        <v>3160</v>
      </c>
      <c r="C3053" s="96" t="s">
        <v>44</v>
      </c>
      <c r="D3053" s="96" t="s">
        <v>3161</v>
      </c>
      <c r="E3053" s="99">
        <v>2.76</v>
      </c>
      <c r="F3053" s="98" t="s">
        <v>71</v>
      </c>
      <c r="G3053" s="282" t="s">
        <v>3181</v>
      </c>
      <c r="H3053" s="282"/>
      <c r="I3053" s="283"/>
      <c r="J3053" s="126" t="s">
        <v>3196</v>
      </c>
    </row>
    <row r="3054" spans="1:10" ht="25.5">
      <c r="A3054" s="123" t="s">
        <v>1723</v>
      </c>
      <c r="B3054" s="97" t="s">
        <v>2342</v>
      </c>
      <c r="C3054" s="96" t="s">
        <v>44</v>
      </c>
      <c r="D3054" s="96" t="s">
        <v>2343</v>
      </c>
      <c r="E3054" s="99">
        <v>0.1079</v>
      </c>
      <c r="F3054" s="98" t="s">
        <v>93</v>
      </c>
      <c r="G3054" s="282" t="s">
        <v>2344</v>
      </c>
      <c r="H3054" s="282"/>
      <c r="I3054" s="283"/>
      <c r="J3054" s="126" t="s">
        <v>3170</v>
      </c>
    </row>
    <row r="3055" spans="1:10" ht="38.25">
      <c r="A3055" s="123" t="s">
        <v>1723</v>
      </c>
      <c r="B3055" s="97" t="s">
        <v>3166</v>
      </c>
      <c r="C3055" s="96" t="s">
        <v>44</v>
      </c>
      <c r="D3055" s="96" t="s">
        <v>3167</v>
      </c>
      <c r="E3055" s="99">
        <v>2.8</v>
      </c>
      <c r="F3055" s="98" t="s">
        <v>71</v>
      </c>
      <c r="G3055" s="282" t="s">
        <v>3183</v>
      </c>
      <c r="H3055" s="282"/>
      <c r="I3055" s="283"/>
      <c r="J3055" s="126" t="s">
        <v>3197</v>
      </c>
    </row>
    <row r="3056" spans="1:10" ht="25.5">
      <c r="A3056" s="123" t="s">
        <v>1723</v>
      </c>
      <c r="B3056" s="97" t="s">
        <v>3158</v>
      </c>
      <c r="C3056" s="96" t="s">
        <v>44</v>
      </c>
      <c r="D3056" s="96" t="s">
        <v>3159</v>
      </c>
      <c r="E3056" s="99">
        <v>0.81</v>
      </c>
      <c r="F3056" s="98" t="s">
        <v>71</v>
      </c>
      <c r="G3056" s="282" t="s">
        <v>3174</v>
      </c>
      <c r="H3056" s="282"/>
      <c r="I3056" s="283"/>
      <c r="J3056" s="126" t="s">
        <v>3175</v>
      </c>
    </row>
    <row r="3057" spans="1:10" ht="38.25">
      <c r="A3057" s="123" t="s">
        <v>1723</v>
      </c>
      <c r="B3057" s="97" t="s">
        <v>1963</v>
      </c>
      <c r="C3057" s="96" t="s">
        <v>44</v>
      </c>
      <c r="D3057" s="96" t="s">
        <v>1964</v>
      </c>
      <c r="E3057" s="99">
        <v>0.1079</v>
      </c>
      <c r="F3057" s="98" t="s">
        <v>93</v>
      </c>
      <c r="G3057" s="282" t="s">
        <v>1965</v>
      </c>
      <c r="H3057" s="282"/>
      <c r="I3057" s="283"/>
      <c r="J3057" s="126" t="s">
        <v>3180</v>
      </c>
    </row>
    <row r="3058" spans="1:10" ht="25.5">
      <c r="A3058" s="123" t="s">
        <v>1723</v>
      </c>
      <c r="B3058" s="97" t="s">
        <v>2079</v>
      </c>
      <c r="C3058" s="96" t="s">
        <v>44</v>
      </c>
      <c r="D3058" s="96" t="s">
        <v>2080</v>
      </c>
      <c r="E3058" s="99">
        <v>0.19550000000000001</v>
      </c>
      <c r="F3058" s="98" t="s">
        <v>93</v>
      </c>
      <c r="G3058" s="282" t="s">
        <v>2081</v>
      </c>
      <c r="H3058" s="282"/>
      <c r="I3058" s="283"/>
      <c r="J3058" s="126" t="s">
        <v>3198</v>
      </c>
    </row>
    <row r="3059" spans="1:10" ht="25.5">
      <c r="A3059" s="123" t="s">
        <v>1723</v>
      </c>
      <c r="B3059" s="97" t="s">
        <v>3162</v>
      </c>
      <c r="C3059" s="96" t="s">
        <v>44</v>
      </c>
      <c r="D3059" s="96" t="s">
        <v>3163</v>
      </c>
      <c r="E3059" s="99">
        <v>0.192</v>
      </c>
      <c r="F3059" s="98" t="s">
        <v>71</v>
      </c>
      <c r="G3059" s="282" t="s">
        <v>3177</v>
      </c>
      <c r="H3059" s="282"/>
      <c r="I3059" s="283"/>
      <c r="J3059" s="126" t="s">
        <v>3178</v>
      </c>
    </row>
    <row r="3060" spans="1:10" ht="25.5">
      <c r="A3060" s="123" t="s">
        <v>1723</v>
      </c>
      <c r="B3060" s="97" t="s">
        <v>636</v>
      </c>
      <c r="C3060" s="96" t="s">
        <v>44</v>
      </c>
      <c r="D3060" s="96" t="s">
        <v>637</v>
      </c>
      <c r="E3060" s="99">
        <v>0.95679999999999998</v>
      </c>
      <c r="F3060" s="98" t="s">
        <v>93</v>
      </c>
      <c r="G3060" s="282" t="s">
        <v>3172</v>
      </c>
      <c r="H3060" s="282"/>
      <c r="I3060" s="283"/>
      <c r="J3060" s="126" t="s">
        <v>3199</v>
      </c>
    </row>
    <row r="3061" spans="1:10" ht="25.5">
      <c r="A3061" s="123" t="s">
        <v>1723</v>
      </c>
      <c r="B3061" s="97" t="s">
        <v>131</v>
      </c>
      <c r="C3061" s="96" t="s">
        <v>44</v>
      </c>
      <c r="D3061" s="96" t="s">
        <v>132</v>
      </c>
      <c r="E3061" s="99">
        <v>0.93149999999999999</v>
      </c>
      <c r="F3061" s="98" t="s">
        <v>93</v>
      </c>
      <c r="G3061" s="282" t="s">
        <v>2081</v>
      </c>
      <c r="H3061" s="282"/>
      <c r="I3061" s="283"/>
      <c r="J3061" s="126" t="s">
        <v>3200</v>
      </c>
    </row>
    <row r="3062" spans="1:10" ht="38.25">
      <c r="A3062" s="123" t="s">
        <v>1723</v>
      </c>
      <c r="B3062" s="97" t="s">
        <v>3164</v>
      </c>
      <c r="C3062" s="96" t="s">
        <v>44</v>
      </c>
      <c r="D3062" s="96" t="s">
        <v>3165</v>
      </c>
      <c r="E3062" s="99">
        <v>0.95679999999999998</v>
      </c>
      <c r="F3062" s="98" t="s">
        <v>93</v>
      </c>
      <c r="G3062" s="282" t="s">
        <v>3168</v>
      </c>
      <c r="H3062" s="282"/>
      <c r="I3062" s="283"/>
      <c r="J3062" s="126" t="s">
        <v>3201</v>
      </c>
    </row>
    <row r="3063" spans="1:10">
      <c r="A3063" s="123" t="s">
        <v>1723</v>
      </c>
      <c r="B3063" s="97" t="s">
        <v>119</v>
      </c>
      <c r="C3063" s="96" t="s">
        <v>44</v>
      </c>
      <c r="D3063" s="96" t="s">
        <v>120</v>
      </c>
      <c r="E3063" s="99">
        <v>1.2809999999999999</v>
      </c>
      <c r="F3063" s="98" t="s">
        <v>121</v>
      </c>
      <c r="G3063" s="282" t="s">
        <v>2346</v>
      </c>
      <c r="H3063" s="282"/>
      <c r="I3063" s="283"/>
      <c r="J3063" s="126" t="s">
        <v>3176</v>
      </c>
    </row>
    <row r="3064" spans="1:10">
      <c r="A3064" s="221"/>
      <c r="B3064" s="222"/>
      <c r="C3064" s="222"/>
      <c r="D3064" s="222"/>
      <c r="E3064" s="222"/>
      <c r="F3064" s="222" t="s">
        <v>1774</v>
      </c>
      <c r="G3064" s="222"/>
      <c r="H3064" s="222"/>
      <c r="I3064" s="222"/>
      <c r="J3064" s="125">
        <v>520.92070000000001</v>
      </c>
    </row>
    <row r="3065" spans="1:10">
      <c r="A3065" s="115"/>
      <c r="B3065" s="116"/>
      <c r="C3065" s="116"/>
      <c r="D3065" s="116"/>
      <c r="E3065" s="116" t="s">
        <v>1728</v>
      </c>
      <c r="F3065" s="117">
        <v>0</v>
      </c>
      <c r="G3065" s="116" t="s">
        <v>1729</v>
      </c>
      <c r="H3065" s="117">
        <v>183.49</v>
      </c>
      <c r="I3065" s="116" t="s">
        <v>1730</v>
      </c>
      <c r="J3065" s="118">
        <v>183.48924984492012</v>
      </c>
    </row>
    <row r="3066" spans="1:10" ht="15" thickBot="1">
      <c r="A3066" s="115"/>
      <c r="B3066" s="116"/>
      <c r="C3066" s="116"/>
      <c r="D3066" s="116"/>
      <c r="E3066" s="116" t="s">
        <v>1731</v>
      </c>
      <c r="F3066" s="117">
        <v>136.68</v>
      </c>
      <c r="G3066" s="116"/>
      <c r="H3066" s="276" t="s">
        <v>1732</v>
      </c>
      <c r="I3066" s="276"/>
      <c r="J3066" s="118">
        <v>657.6</v>
      </c>
    </row>
    <row r="3067" spans="1:10" ht="15" thickTop="1">
      <c r="A3067" s="119"/>
      <c r="B3067" s="95"/>
      <c r="C3067" s="95"/>
      <c r="D3067" s="95"/>
      <c r="E3067" s="95"/>
      <c r="F3067" s="95"/>
      <c r="G3067" s="95"/>
      <c r="H3067" s="95"/>
      <c r="I3067" s="95"/>
      <c r="J3067" s="120"/>
    </row>
    <row r="3068" spans="1:10" ht="15">
      <c r="A3068" s="121" t="s">
        <v>667</v>
      </c>
      <c r="B3068" s="83" t="s">
        <v>1</v>
      </c>
      <c r="C3068" s="82" t="s">
        <v>2</v>
      </c>
      <c r="D3068" s="82" t="s">
        <v>3</v>
      </c>
      <c r="E3068" s="281" t="s">
        <v>1722</v>
      </c>
      <c r="F3068" s="281"/>
      <c r="G3068" s="84" t="s">
        <v>4</v>
      </c>
      <c r="H3068" s="83" t="s">
        <v>5</v>
      </c>
      <c r="I3068" s="83" t="s">
        <v>6</v>
      </c>
      <c r="J3068" s="122" t="s">
        <v>8</v>
      </c>
    </row>
    <row r="3069" spans="1:10" ht="63.75">
      <c r="A3069" s="111" t="s">
        <v>1723</v>
      </c>
      <c r="B3069" s="86" t="s">
        <v>668</v>
      </c>
      <c r="C3069" s="85" t="s">
        <v>18</v>
      </c>
      <c r="D3069" s="85" t="s">
        <v>669</v>
      </c>
      <c r="E3069" s="284" t="s">
        <v>1724</v>
      </c>
      <c r="F3069" s="284"/>
      <c r="G3069" s="87" t="s">
        <v>28</v>
      </c>
      <c r="H3069" s="88">
        <v>1</v>
      </c>
      <c r="I3069" s="89">
        <v>313.2</v>
      </c>
      <c r="J3069" s="112">
        <v>313.2</v>
      </c>
    </row>
    <row r="3070" spans="1:10" ht="38.25">
      <c r="A3070" s="123" t="s">
        <v>1738</v>
      </c>
      <c r="B3070" s="97" t="s">
        <v>3166</v>
      </c>
      <c r="C3070" s="96" t="s">
        <v>44</v>
      </c>
      <c r="D3070" s="96" t="s">
        <v>3167</v>
      </c>
      <c r="E3070" s="283" t="s">
        <v>1761</v>
      </c>
      <c r="F3070" s="283"/>
      <c r="G3070" s="98" t="s">
        <v>71</v>
      </c>
      <c r="H3070" s="99">
        <v>1.05</v>
      </c>
      <c r="I3070" s="100">
        <v>80.36</v>
      </c>
      <c r="J3070" s="124">
        <v>84.37</v>
      </c>
    </row>
    <row r="3071" spans="1:10" ht="38.25">
      <c r="A3071" s="123" t="s">
        <v>1738</v>
      </c>
      <c r="B3071" s="97" t="s">
        <v>3164</v>
      </c>
      <c r="C3071" s="96" t="s">
        <v>44</v>
      </c>
      <c r="D3071" s="96" t="s">
        <v>3165</v>
      </c>
      <c r="E3071" s="283" t="s">
        <v>1761</v>
      </c>
      <c r="F3071" s="283"/>
      <c r="G3071" s="98" t="s">
        <v>93</v>
      </c>
      <c r="H3071" s="99">
        <v>0.51480000000000004</v>
      </c>
      <c r="I3071" s="100">
        <v>16.71</v>
      </c>
      <c r="J3071" s="124">
        <v>8.6</v>
      </c>
    </row>
    <row r="3072" spans="1:10">
      <c r="A3072" s="123" t="s">
        <v>1738</v>
      </c>
      <c r="B3072" s="97" t="s">
        <v>119</v>
      </c>
      <c r="C3072" s="96" t="s">
        <v>44</v>
      </c>
      <c r="D3072" s="96" t="s">
        <v>120</v>
      </c>
      <c r="E3072" s="283" t="s">
        <v>1761</v>
      </c>
      <c r="F3072" s="283"/>
      <c r="G3072" s="98" t="s">
        <v>121</v>
      </c>
      <c r="H3072" s="99">
        <v>1.9215</v>
      </c>
      <c r="I3072" s="100">
        <v>8.17</v>
      </c>
      <c r="J3072" s="124">
        <v>15.69</v>
      </c>
    </row>
    <row r="3073" spans="1:10" ht="25.5">
      <c r="A3073" s="123" t="s">
        <v>1738</v>
      </c>
      <c r="B3073" s="97" t="s">
        <v>2079</v>
      </c>
      <c r="C3073" s="96" t="s">
        <v>44</v>
      </c>
      <c r="D3073" s="96" t="s">
        <v>2080</v>
      </c>
      <c r="E3073" s="283" t="s">
        <v>1761</v>
      </c>
      <c r="F3073" s="283"/>
      <c r="G3073" s="98" t="s">
        <v>93</v>
      </c>
      <c r="H3073" s="99">
        <v>0.1052</v>
      </c>
      <c r="I3073" s="100">
        <v>48.2</v>
      </c>
      <c r="J3073" s="124">
        <v>5.07</v>
      </c>
    </row>
    <row r="3074" spans="1:10" ht="25.5">
      <c r="A3074" s="123" t="s">
        <v>1738</v>
      </c>
      <c r="B3074" s="97" t="s">
        <v>3162</v>
      </c>
      <c r="C3074" s="96" t="s">
        <v>44</v>
      </c>
      <c r="D3074" s="96" t="s">
        <v>3163</v>
      </c>
      <c r="E3074" s="283" t="s">
        <v>1761</v>
      </c>
      <c r="F3074" s="283"/>
      <c r="G3074" s="98" t="s">
        <v>71</v>
      </c>
      <c r="H3074" s="99">
        <v>0.28799999999999998</v>
      </c>
      <c r="I3074" s="100">
        <v>41.48</v>
      </c>
      <c r="J3074" s="124">
        <v>11.94</v>
      </c>
    </row>
    <row r="3075" spans="1:10" ht="51">
      <c r="A3075" s="123" t="s">
        <v>1738</v>
      </c>
      <c r="B3075" s="97" t="s">
        <v>3160</v>
      </c>
      <c r="C3075" s="96" t="s">
        <v>44</v>
      </c>
      <c r="D3075" s="96" t="s">
        <v>3161</v>
      </c>
      <c r="E3075" s="283" t="s">
        <v>1761</v>
      </c>
      <c r="F3075" s="283"/>
      <c r="G3075" s="98" t="s">
        <v>71</v>
      </c>
      <c r="H3075" s="99">
        <v>1.2375</v>
      </c>
      <c r="I3075" s="100">
        <v>35.94</v>
      </c>
      <c r="J3075" s="124">
        <v>44.47</v>
      </c>
    </row>
    <row r="3076" spans="1:10" ht="38.25">
      <c r="A3076" s="123" t="s">
        <v>1738</v>
      </c>
      <c r="B3076" s="97" t="s">
        <v>1963</v>
      </c>
      <c r="C3076" s="96" t="s">
        <v>44</v>
      </c>
      <c r="D3076" s="96" t="s">
        <v>1964</v>
      </c>
      <c r="E3076" s="283" t="s">
        <v>1761</v>
      </c>
      <c r="F3076" s="283"/>
      <c r="G3076" s="98" t="s">
        <v>93</v>
      </c>
      <c r="H3076" s="99">
        <v>0.16184999999999999</v>
      </c>
      <c r="I3076" s="100">
        <v>389.31</v>
      </c>
      <c r="J3076" s="124">
        <v>63</v>
      </c>
    </row>
    <row r="3077" spans="1:10" ht="25.5">
      <c r="A3077" s="123" t="s">
        <v>1738</v>
      </c>
      <c r="B3077" s="97" t="s">
        <v>636</v>
      </c>
      <c r="C3077" s="96" t="s">
        <v>44</v>
      </c>
      <c r="D3077" s="96" t="s">
        <v>637</v>
      </c>
      <c r="E3077" s="283" t="s">
        <v>1761</v>
      </c>
      <c r="F3077" s="283"/>
      <c r="G3077" s="98" t="s">
        <v>93</v>
      </c>
      <c r="H3077" s="99">
        <v>0.51480000000000004</v>
      </c>
      <c r="I3077" s="100">
        <v>46.76</v>
      </c>
      <c r="J3077" s="124">
        <v>24.07</v>
      </c>
    </row>
    <row r="3078" spans="1:10" ht="25.5">
      <c r="A3078" s="123" t="s">
        <v>1738</v>
      </c>
      <c r="B3078" s="97" t="s">
        <v>2342</v>
      </c>
      <c r="C3078" s="96" t="s">
        <v>44</v>
      </c>
      <c r="D3078" s="96" t="s">
        <v>2343</v>
      </c>
      <c r="E3078" s="283" t="s">
        <v>1761</v>
      </c>
      <c r="F3078" s="283"/>
      <c r="G3078" s="98" t="s">
        <v>93</v>
      </c>
      <c r="H3078" s="99">
        <v>0.16184999999999999</v>
      </c>
      <c r="I3078" s="100">
        <v>74.790000000000006</v>
      </c>
      <c r="J3078" s="124">
        <v>12.1</v>
      </c>
    </row>
    <row r="3079" spans="1:10" ht="25.5">
      <c r="A3079" s="123" t="s">
        <v>1738</v>
      </c>
      <c r="B3079" s="97" t="s">
        <v>3158</v>
      </c>
      <c r="C3079" s="96" t="s">
        <v>44</v>
      </c>
      <c r="D3079" s="96" t="s">
        <v>3159</v>
      </c>
      <c r="E3079" s="283" t="s">
        <v>1761</v>
      </c>
      <c r="F3079" s="283"/>
      <c r="G3079" s="98" t="s">
        <v>71</v>
      </c>
      <c r="H3079" s="99">
        <v>1.2150000000000001</v>
      </c>
      <c r="I3079" s="100">
        <v>16.25</v>
      </c>
      <c r="J3079" s="124">
        <v>19.739999999999998</v>
      </c>
    </row>
    <row r="3080" spans="1:10" ht="25.5">
      <c r="A3080" s="123" t="s">
        <v>1738</v>
      </c>
      <c r="B3080" s="97" t="s">
        <v>131</v>
      </c>
      <c r="C3080" s="96" t="s">
        <v>44</v>
      </c>
      <c r="D3080" s="96" t="s">
        <v>132</v>
      </c>
      <c r="E3080" s="283" t="s">
        <v>1761</v>
      </c>
      <c r="F3080" s="283"/>
      <c r="G3080" s="98" t="s">
        <v>93</v>
      </c>
      <c r="H3080" s="99">
        <v>0.50119999999999998</v>
      </c>
      <c r="I3080" s="100">
        <v>48.2</v>
      </c>
      <c r="J3080" s="124">
        <v>24.15</v>
      </c>
    </row>
    <row r="3081" spans="1:10">
      <c r="A3081" s="115"/>
      <c r="B3081" s="116"/>
      <c r="C3081" s="116"/>
      <c r="D3081" s="116"/>
      <c r="E3081" s="116" t="s">
        <v>1728</v>
      </c>
      <c r="F3081" s="117">
        <v>0</v>
      </c>
      <c r="G3081" s="116" t="s">
        <v>1729</v>
      </c>
      <c r="H3081" s="117">
        <v>111.35</v>
      </c>
      <c r="I3081" s="116" t="s">
        <v>1730</v>
      </c>
      <c r="J3081" s="118">
        <v>111.35</v>
      </c>
    </row>
    <row r="3082" spans="1:10" ht="15" thickBot="1">
      <c r="A3082" s="115"/>
      <c r="B3082" s="116"/>
      <c r="C3082" s="116"/>
      <c r="D3082" s="116"/>
      <c r="E3082" s="116" t="s">
        <v>1731</v>
      </c>
      <c r="F3082" s="117">
        <v>82.18</v>
      </c>
      <c r="G3082" s="116"/>
      <c r="H3082" s="276" t="s">
        <v>1732</v>
      </c>
      <c r="I3082" s="276"/>
      <c r="J3082" s="118">
        <v>395.38</v>
      </c>
    </row>
    <row r="3083" spans="1:10" ht="15" thickTop="1">
      <c r="A3083" s="119"/>
      <c r="B3083" s="95"/>
      <c r="C3083" s="95"/>
      <c r="D3083" s="95"/>
      <c r="E3083" s="95"/>
      <c r="F3083" s="95"/>
      <c r="G3083" s="95"/>
      <c r="H3083" s="95"/>
      <c r="I3083" s="95"/>
      <c r="J3083" s="120"/>
    </row>
    <row r="3084" spans="1:10" ht="15">
      <c r="A3084" s="121" t="s">
        <v>672</v>
      </c>
      <c r="B3084" s="83" t="s">
        <v>1</v>
      </c>
      <c r="C3084" s="82" t="s">
        <v>2</v>
      </c>
      <c r="D3084" s="82" t="s">
        <v>3</v>
      </c>
      <c r="E3084" s="281" t="s">
        <v>1722</v>
      </c>
      <c r="F3084" s="281"/>
      <c r="G3084" s="84" t="s">
        <v>4</v>
      </c>
      <c r="H3084" s="83" t="s">
        <v>5</v>
      </c>
      <c r="I3084" s="83" t="s">
        <v>6</v>
      </c>
      <c r="J3084" s="122" t="s">
        <v>8</v>
      </c>
    </row>
    <row r="3085" spans="1:10" ht="25.5">
      <c r="A3085" s="111" t="s">
        <v>1723</v>
      </c>
      <c r="B3085" s="86" t="s">
        <v>673</v>
      </c>
      <c r="C3085" s="85" t="s">
        <v>18</v>
      </c>
      <c r="D3085" s="85" t="s">
        <v>674</v>
      </c>
      <c r="E3085" s="284" t="s">
        <v>1724</v>
      </c>
      <c r="F3085" s="284"/>
      <c r="G3085" s="87" t="s">
        <v>28</v>
      </c>
      <c r="H3085" s="88">
        <v>1</v>
      </c>
      <c r="I3085" s="89">
        <v>66.53</v>
      </c>
      <c r="J3085" s="112">
        <v>66.53</v>
      </c>
    </row>
    <row r="3086" spans="1:10" ht="25.5">
      <c r="A3086" s="123" t="s">
        <v>1738</v>
      </c>
      <c r="B3086" s="97" t="s">
        <v>2916</v>
      </c>
      <c r="C3086" s="96" t="s">
        <v>44</v>
      </c>
      <c r="D3086" s="96" t="s">
        <v>2917</v>
      </c>
      <c r="E3086" s="283" t="s">
        <v>1761</v>
      </c>
      <c r="F3086" s="283"/>
      <c r="G3086" s="98" t="s">
        <v>1950</v>
      </c>
      <c r="H3086" s="99">
        <v>1</v>
      </c>
      <c r="I3086" s="100">
        <v>15.2</v>
      </c>
      <c r="J3086" s="124">
        <v>15.2</v>
      </c>
    </row>
    <row r="3087" spans="1:10">
      <c r="A3087" s="123" t="s">
        <v>1738</v>
      </c>
      <c r="B3087" s="97" t="s">
        <v>2920</v>
      </c>
      <c r="C3087" s="96" t="s">
        <v>44</v>
      </c>
      <c r="D3087" s="96" t="s">
        <v>2921</v>
      </c>
      <c r="E3087" s="283" t="s">
        <v>1761</v>
      </c>
      <c r="F3087" s="283"/>
      <c r="G3087" s="98" t="s">
        <v>1950</v>
      </c>
      <c r="H3087" s="99">
        <v>1</v>
      </c>
      <c r="I3087" s="100">
        <v>18.66</v>
      </c>
      <c r="J3087" s="124">
        <v>18.66</v>
      </c>
    </row>
    <row r="3088" spans="1:10" ht="25.5">
      <c r="A3088" s="113" t="s">
        <v>1725</v>
      </c>
      <c r="B3088" s="91" t="s">
        <v>3202</v>
      </c>
      <c r="C3088" s="90" t="s">
        <v>2428</v>
      </c>
      <c r="D3088" s="90" t="s">
        <v>3203</v>
      </c>
      <c r="E3088" s="278" t="s">
        <v>1743</v>
      </c>
      <c r="F3088" s="278"/>
      <c r="G3088" s="92" t="s">
        <v>704</v>
      </c>
      <c r="H3088" s="93">
        <v>1</v>
      </c>
      <c r="I3088" s="94">
        <v>31.88</v>
      </c>
      <c r="J3088" s="114">
        <v>31.88</v>
      </c>
    </row>
    <row r="3089" spans="1:10">
      <c r="A3089" s="113" t="s">
        <v>1725</v>
      </c>
      <c r="B3089" s="91" t="s">
        <v>3204</v>
      </c>
      <c r="C3089" s="90" t="s">
        <v>44</v>
      </c>
      <c r="D3089" s="90" t="s">
        <v>3205</v>
      </c>
      <c r="E3089" s="278" t="s">
        <v>1743</v>
      </c>
      <c r="F3089" s="278"/>
      <c r="G3089" s="92" t="s">
        <v>2248</v>
      </c>
      <c r="H3089" s="93">
        <v>3.0000000000000001E-3</v>
      </c>
      <c r="I3089" s="94">
        <v>50.14</v>
      </c>
      <c r="J3089" s="114">
        <v>0.15</v>
      </c>
    </row>
    <row r="3090" spans="1:10" ht="25.5">
      <c r="A3090" s="113" t="s">
        <v>1725</v>
      </c>
      <c r="B3090" s="91" t="s">
        <v>3206</v>
      </c>
      <c r="C3090" s="90" t="s">
        <v>44</v>
      </c>
      <c r="D3090" s="90" t="s">
        <v>3207</v>
      </c>
      <c r="E3090" s="278" t="s">
        <v>1743</v>
      </c>
      <c r="F3090" s="278"/>
      <c r="G3090" s="92" t="s">
        <v>121</v>
      </c>
      <c r="H3090" s="93">
        <v>0.01</v>
      </c>
      <c r="I3090" s="94">
        <v>64.22</v>
      </c>
      <c r="J3090" s="114">
        <v>0.64</v>
      </c>
    </row>
    <row r="3091" spans="1:10">
      <c r="A3091" s="115"/>
      <c r="B3091" s="116"/>
      <c r="C3091" s="116"/>
      <c r="D3091" s="116"/>
      <c r="E3091" s="116" t="s">
        <v>1728</v>
      </c>
      <c r="F3091" s="117">
        <v>0</v>
      </c>
      <c r="G3091" s="116" t="s">
        <v>1729</v>
      </c>
      <c r="H3091" s="117">
        <v>26.32</v>
      </c>
      <c r="I3091" s="116" t="s">
        <v>1730</v>
      </c>
      <c r="J3091" s="118">
        <v>26.32</v>
      </c>
    </row>
    <row r="3092" spans="1:10" ht="15" thickBot="1">
      <c r="A3092" s="115"/>
      <c r="B3092" s="116"/>
      <c r="C3092" s="116"/>
      <c r="D3092" s="116"/>
      <c r="E3092" s="116" t="s">
        <v>1731</v>
      </c>
      <c r="F3092" s="117">
        <v>17.45</v>
      </c>
      <c r="G3092" s="116"/>
      <c r="H3092" s="276" t="s">
        <v>1732</v>
      </c>
      <c r="I3092" s="276"/>
      <c r="J3092" s="118">
        <v>83.98</v>
      </c>
    </row>
    <row r="3093" spans="1:10" ht="15" thickTop="1">
      <c r="A3093" s="119"/>
      <c r="B3093" s="95"/>
      <c r="C3093" s="95"/>
      <c r="D3093" s="95"/>
      <c r="E3093" s="95"/>
      <c r="F3093" s="95"/>
      <c r="G3093" s="95"/>
      <c r="H3093" s="95"/>
      <c r="I3093" s="95"/>
      <c r="J3093" s="120"/>
    </row>
    <row r="3094" spans="1:10" ht="15">
      <c r="A3094" s="121" t="s">
        <v>675</v>
      </c>
      <c r="B3094" s="83" t="s">
        <v>1</v>
      </c>
      <c r="C3094" s="82" t="s">
        <v>2</v>
      </c>
      <c r="D3094" s="82" t="s">
        <v>3</v>
      </c>
      <c r="E3094" s="281" t="s">
        <v>1722</v>
      </c>
      <c r="F3094" s="281"/>
      <c r="G3094" s="84" t="s">
        <v>4</v>
      </c>
      <c r="H3094" s="83" t="s">
        <v>5</v>
      </c>
      <c r="I3094" s="83" t="s">
        <v>6</v>
      </c>
      <c r="J3094" s="122" t="s">
        <v>8</v>
      </c>
    </row>
    <row r="3095" spans="1:10" ht="25.5">
      <c r="A3095" s="111" t="s">
        <v>1723</v>
      </c>
      <c r="B3095" s="86" t="s">
        <v>676</v>
      </c>
      <c r="C3095" s="85" t="s">
        <v>18</v>
      </c>
      <c r="D3095" s="85" t="s">
        <v>677</v>
      </c>
      <c r="E3095" s="284" t="s">
        <v>1724</v>
      </c>
      <c r="F3095" s="284"/>
      <c r="G3095" s="87" t="s">
        <v>28</v>
      </c>
      <c r="H3095" s="88">
        <v>1</v>
      </c>
      <c r="I3095" s="89">
        <v>85.04</v>
      </c>
      <c r="J3095" s="112">
        <v>85.04</v>
      </c>
    </row>
    <row r="3096" spans="1:10" ht="25.5">
      <c r="A3096" s="123" t="s">
        <v>1738</v>
      </c>
      <c r="B3096" s="97" t="s">
        <v>2916</v>
      </c>
      <c r="C3096" s="96" t="s">
        <v>44</v>
      </c>
      <c r="D3096" s="96" t="s">
        <v>2917</v>
      </c>
      <c r="E3096" s="283" t="s">
        <v>1761</v>
      </c>
      <c r="F3096" s="283"/>
      <c r="G3096" s="98" t="s">
        <v>1950</v>
      </c>
      <c r="H3096" s="99">
        <v>1</v>
      </c>
      <c r="I3096" s="100">
        <v>15.2</v>
      </c>
      <c r="J3096" s="124">
        <v>15.2</v>
      </c>
    </row>
    <row r="3097" spans="1:10">
      <c r="A3097" s="123" t="s">
        <v>1738</v>
      </c>
      <c r="B3097" s="97" t="s">
        <v>2920</v>
      </c>
      <c r="C3097" s="96" t="s">
        <v>44</v>
      </c>
      <c r="D3097" s="96" t="s">
        <v>2921</v>
      </c>
      <c r="E3097" s="283" t="s">
        <v>1761</v>
      </c>
      <c r="F3097" s="283"/>
      <c r="G3097" s="98" t="s">
        <v>1950</v>
      </c>
      <c r="H3097" s="99">
        <v>1</v>
      </c>
      <c r="I3097" s="100">
        <v>18.66</v>
      </c>
      <c r="J3097" s="124">
        <v>18.66</v>
      </c>
    </row>
    <row r="3098" spans="1:10">
      <c r="A3098" s="113" t="s">
        <v>1725</v>
      </c>
      <c r="B3098" s="91" t="s">
        <v>3208</v>
      </c>
      <c r="C3098" s="90" t="s">
        <v>2428</v>
      </c>
      <c r="D3098" s="90" t="s">
        <v>3209</v>
      </c>
      <c r="E3098" s="278" t="s">
        <v>1743</v>
      </c>
      <c r="F3098" s="278"/>
      <c r="G3098" s="92" t="s">
        <v>704</v>
      </c>
      <c r="H3098" s="93">
        <v>1</v>
      </c>
      <c r="I3098" s="94">
        <v>50.39</v>
      </c>
      <c r="J3098" s="114">
        <v>50.39</v>
      </c>
    </row>
    <row r="3099" spans="1:10">
      <c r="A3099" s="113" t="s">
        <v>1725</v>
      </c>
      <c r="B3099" s="91" t="s">
        <v>3204</v>
      </c>
      <c r="C3099" s="90" t="s">
        <v>44</v>
      </c>
      <c r="D3099" s="90" t="s">
        <v>3205</v>
      </c>
      <c r="E3099" s="278" t="s">
        <v>1743</v>
      </c>
      <c r="F3099" s="278"/>
      <c r="G3099" s="92" t="s">
        <v>2248</v>
      </c>
      <c r="H3099" s="93">
        <v>3.0000000000000001E-3</v>
      </c>
      <c r="I3099" s="94">
        <v>50.14</v>
      </c>
      <c r="J3099" s="114">
        <v>0.15</v>
      </c>
    </row>
    <row r="3100" spans="1:10" ht="25.5">
      <c r="A3100" s="113" t="s">
        <v>1725</v>
      </c>
      <c r="B3100" s="91" t="s">
        <v>3206</v>
      </c>
      <c r="C3100" s="90" t="s">
        <v>44</v>
      </c>
      <c r="D3100" s="90" t="s">
        <v>3207</v>
      </c>
      <c r="E3100" s="278" t="s">
        <v>1743</v>
      </c>
      <c r="F3100" s="278"/>
      <c r="G3100" s="92" t="s">
        <v>121</v>
      </c>
      <c r="H3100" s="93">
        <v>0.01</v>
      </c>
      <c r="I3100" s="94">
        <v>64.22</v>
      </c>
      <c r="J3100" s="114">
        <v>0.64</v>
      </c>
    </row>
    <row r="3101" spans="1:10">
      <c r="A3101" s="115"/>
      <c r="B3101" s="116"/>
      <c r="C3101" s="116"/>
      <c r="D3101" s="116"/>
      <c r="E3101" s="116" t="s">
        <v>1728</v>
      </c>
      <c r="F3101" s="117">
        <v>0</v>
      </c>
      <c r="G3101" s="116" t="s">
        <v>1729</v>
      </c>
      <c r="H3101" s="117">
        <v>26.32</v>
      </c>
      <c r="I3101" s="116" t="s">
        <v>1730</v>
      </c>
      <c r="J3101" s="118">
        <v>26.32</v>
      </c>
    </row>
    <row r="3102" spans="1:10" ht="15" thickBot="1">
      <c r="A3102" s="115"/>
      <c r="B3102" s="116"/>
      <c r="C3102" s="116"/>
      <c r="D3102" s="116"/>
      <c r="E3102" s="116" t="s">
        <v>1731</v>
      </c>
      <c r="F3102" s="117">
        <v>22.31</v>
      </c>
      <c r="G3102" s="116"/>
      <c r="H3102" s="276" t="s">
        <v>1732</v>
      </c>
      <c r="I3102" s="276"/>
      <c r="J3102" s="118">
        <v>107.35</v>
      </c>
    </row>
    <row r="3103" spans="1:10" ht="15" thickTop="1">
      <c r="A3103" s="119"/>
      <c r="B3103" s="95"/>
      <c r="C3103" s="95"/>
      <c r="D3103" s="95"/>
      <c r="E3103" s="95"/>
      <c r="F3103" s="95"/>
      <c r="G3103" s="95"/>
      <c r="H3103" s="95"/>
      <c r="I3103" s="95"/>
      <c r="J3103" s="120"/>
    </row>
    <row r="3104" spans="1:10" ht="15">
      <c r="A3104" s="121" t="s">
        <v>678</v>
      </c>
      <c r="B3104" s="83" t="s">
        <v>1</v>
      </c>
      <c r="C3104" s="82" t="s">
        <v>2</v>
      </c>
      <c r="D3104" s="82" t="s">
        <v>3</v>
      </c>
      <c r="E3104" s="281" t="s">
        <v>1722</v>
      </c>
      <c r="F3104" s="281"/>
      <c r="G3104" s="84" t="s">
        <v>4</v>
      </c>
      <c r="H3104" s="83" t="s">
        <v>5</v>
      </c>
      <c r="I3104" s="83" t="s">
        <v>6</v>
      </c>
      <c r="J3104" s="122" t="s">
        <v>8</v>
      </c>
    </row>
    <row r="3105" spans="1:10" ht="25.5">
      <c r="A3105" s="111" t="s">
        <v>1723</v>
      </c>
      <c r="B3105" s="86" t="s">
        <v>679</v>
      </c>
      <c r="C3105" s="85" t="s">
        <v>44</v>
      </c>
      <c r="D3105" s="85" t="s">
        <v>680</v>
      </c>
      <c r="E3105" s="284" t="s">
        <v>1761</v>
      </c>
      <c r="F3105" s="284"/>
      <c r="G3105" s="87" t="s">
        <v>46</v>
      </c>
      <c r="H3105" s="88">
        <v>1</v>
      </c>
      <c r="I3105" s="89">
        <v>21.92</v>
      </c>
      <c r="J3105" s="112">
        <v>21.92</v>
      </c>
    </row>
    <row r="3106" spans="1:10">
      <c r="A3106" s="221"/>
      <c r="B3106" s="222"/>
      <c r="C3106" s="222"/>
      <c r="D3106" s="222"/>
      <c r="E3106" s="222"/>
      <c r="F3106" s="222" t="s">
        <v>1762</v>
      </c>
      <c r="G3106" s="222"/>
      <c r="H3106" s="222"/>
      <c r="I3106" s="222"/>
      <c r="J3106" s="125">
        <v>0</v>
      </c>
    </row>
    <row r="3107" spans="1:10">
      <c r="A3107" s="221"/>
      <c r="B3107" s="222"/>
      <c r="C3107" s="222"/>
      <c r="D3107" s="222"/>
      <c r="E3107" s="222"/>
      <c r="F3107" s="222" t="s">
        <v>1763</v>
      </c>
      <c r="G3107" s="222"/>
      <c r="H3107" s="222"/>
      <c r="I3107" s="222"/>
      <c r="J3107" s="125">
        <v>1</v>
      </c>
    </row>
    <row r="3108" spans="1:10">
      <c r="A3108" s="221"/>
      <c r="B3108" s="222"/>
      <c r="C3108" s="222"/>
      <c r="D3108" s="222"/>
      <c r="E3108" s="222"/>
      <c r="F3108" s="222" t="s">
        <v>1764</v>
      </c>
      <c r="G3108" s="222"/>
      <c r="H3108" s="222"/>
      <c r="I3108" s="222"/>
      <c r="J3108" s="125">
        <v>0</v>
      </c>
    </row>
    <row r="3109" spans="1:10" ht="15">
      <c r="A3109" s="279" t="s">
        <v>1784</v>
      </c>
      <c r="B3109" s="280" t="s">
        <v>1</v>
      </c>
      <c r="C3109" s="281" t="s">
        <v>2</v>
      </c>
      <c r="D3109" s="281" t="s">
        <v>1785</v>
      </c>
      <c r="E3109" s="280" t="s">
        <v>1766</v>
      </c>
      <c r="F3109" s="83" t="s">
        <v>1767</v>
      </c>
      <c r="G3109" s="83" t="s">
        <v>1768</v>
      </c>
      <c r="H3109" s="83"/>
      <c r="I3109" s="83"/>
      <c r="J3109" s="122" t="s">
        <v>1769</v>
      </c>
    </row>
    <row r="3110" spans="1:10">
      <c r="A3110" s="113" t="s">
        <v>1725</v>
      </c>
      <c r="B3110" s="91" t="s">
        <v>3204</v>
      </c>
      <c r="C3110" s="90" t="s">
        <v>44</v>
      </c>
      <c r="D3110" s="90" t="s">
        <v>3205</v>
      </c>
      <c r="E3110" s="93">
        <v>3.0000000000000001E-3</v>
      </c>
      <c r="F3110" s="92" t="s">
        <v>2248</v>
      </c>
      <c r="G3110" s="277" t="s">
        <v>3210</v>
      </c>
      <c r="H3110" s="277"/>
      <c r="I3110" s="278"/>
      <c r="J3110" s="127" t="s">
        <v>3211</v>
      </c>
    </row>
    <row r="3111" spans="1:10" ht="38.25">
      <c r="A3111" s="113" t="s">
        <v>1725</v>
      </c>
      <c r="B3111" s="91" t="s">
        <v>3212</v>
      </c>
      <c r="C3111" s="90" t="s">
        <v>44</v>
      </c>
      <c r="D3111" s="90" t="s">
        <v>3213</v>
      </c>
      <c r="E3111" s="93">
        <v>1</v>
      </c>
      <c r="F3111" s="92" t="s">
        <v>46</v>
      </c>
      <c r="G3111" s="277" t="s">
        <v>3214</v>
      </c>
      <c r="H3111" s="277"/>
      <c r="I3111" s="278"/>
      <c r="J3111" s="127" t="s">
        <v>3214</v>
      </c>
    </row>
    <row r="3112" spans="1:10" ht="25.5">
      <c r="A3112" s="113" t="s">
        <v>1725</v>
      </c>
      <c r="B3112" s="91" t="s">
        <v>3206</v>
      </c>
      <c r="C3112" s="90" t="s">
        <v>44</v>
      </c>
      <c r="D3112" s="90" t="s">
        <v>3207</v>
      </c>
      <c r="E3112" s="93">
        <v>0.01</v>
      </c>
      <c r="F3112" s="92" t="s">
        <v>121</v>
      </c>
      <c r="G3112" s="277" t="s">
        <v>3215</v>
      </c>
      <c r="H3112" s="277"/>
      <c r="I3112" s="278"/>
      <c r="J3112" s="127" t="s">
        <v>3216</v>
      </c>
    </row>
    <row r="3113" spans="1:10">
      <c r="A3113" s="221"/>
      <c r="B3113" s="222"/>
      <c r="C3113" s="222"/>
      <c r="D3113" s="222"/>
      <c r="E3113" s="222"/>
      <c r="F3113" s="222" t="s">
        <v>1938</v>
      </c>
      <c r="G3113" s="222"/>
      <c r="H3113" s="222"/>
      <c r="I3113" s="222"/>
      <c r="J3113" s="125">
        <v>8.3726000000000003</v>
      </c>
    </row>
    <row r="3114" spans="1:10" ht="15">
      <c r="A3114" s="279" t="s">
        <v>1765</v>
      </c>
      <c r="B3114" s="280" t="s">
        <v>1</v>
      </c>
      <c r="C3114" s="281" t="s">
        <v>2</v>
      </c>
      <c r="D3114" s="281" t="s">
        <v>1727</v>
      </c>
      <c r="E3114" s="280" t="s">
        <v>1766</v>
      </c>
      <c r="F3114" s="83" t="s">
        <v>1767</v>
      </c>
      <c r="G3114" s="83" t="s">
        <v>1768</v>
      </c>
      <c r="H3114" s="83"/>
      <c r="I3114" s="83"/>
      <c r="J3114" s="122" t="s">
        <v>1769</v>
      </c>
    </row>
    <row r="3115" spans="1:10">
      <c r="A3115" s="123" t="s">
        <v>1723</v>
      </c>
      <c r="B3115" s="97" t="s">
        <v>2920</v>
      </c>
      <c r="C3115" s="96" t="s">
        <v>44</v>
      </c>
      <c r="D3115" s="96" t="s">
        <v>2921</v>
      </c>
      <c r="E3115" s="99">
        <v>0.4</v>
      </c>
      <c r="F3115" s="98" t="s">
        <v>1950</v>
      </c>
      <c r="G3115" s="282" t="s">
        <v>2922</v>
      </c>
      <c r="H3115" s="282"/>
      <c r="I3115" s="283"/>
      <c r="J3115" s="126" t="s">
        <v>3217</v>
      </c>
    </row>
    <row r="3116" spans="1:10" ht="25.5">
      <c r="A3116" s="123" t="s">
        <v>1723</v>
      </c>
      <c r="B3116" s="97" t="s">
        <v>2916</v>
      </c>
      <c r="C3116" s="96" t="s">
        <v>44</v>
      </c>
      <c r="D3116" s="96" t="s">
        <v>2917</v>
      </c>
      <c r="E3116" s="99">
        <v>0.4</v>
      </c>
      <c r="F3116" s="98" t="s">
        <v>1950</v>
      </c>
      <c r="G3116" s="282" t="s">
        <v>2918</v>
      </c>
      <c r="H3116" s="282"/>
      <c r="I3116" s="283"/>
      <c r="J3116" s="126" t="s">
        <v>1889</v>
      </c>
    </row>
    <row r="3117" spans="1:10">
      <c r="A3117" s="221"/>
      <c r="B3117" s="222"/>
      <c r="C3117" s="222"/>
      <c r="D3117" s="222"/>
      <c r="E3117" s="222"/>
      <c r="F3117" s="222" t="s">
        <v>1774</v>
      </c>
      <c r="G3117" s="222"/>
      <c r="H3117" s="222"/>
      <c r="I3117" s="222"/>
      <c r="J3117" s="125">
        <v>13.544</v>
      </c>
    </row>
    <row r="3118" spans="1:10">
      <c r="A3118" s="115"/>
      <c r="B3118" s="116"/>
      <c r="C3118" s="116"/>
      <c r="D3118" s="116"/>
      <c r="E3118" s="116" t="s">
        <v>1728</v>
      </c>
      <c r="F3118" s="117">
        <v>0</v>
      </c>
      <c r="G3118" s="116" t="s">
        <v>1729</v>
      </c>
      <c r="H3118" s="117">
        <v>10.53</v>
      </c>
      <c r="I3118" s="116" t="s">
        <v>1730</v>
      </c>
      <c r="J3118" s="118">
        <v>10.52952</v>
      </c>
    </row>
    <row r="3119" spans="1:10" ht="15" thickBot="1">
      <c r="A3119" s="115"/>
      <c r="B3119" s="116"/>
      <c r="C3119" s="116"/>
      <c r="D3119" s="116"/>
      <c r="E3119" s="116" t="s">
        <v>1731</v>
      </c>
      <c r="F3119" s="117">
        <v>5.75</v>
      </c>
      <c r="G3119" s="116"/>
      <c r="H3119" s="276" t="s">
        <v>1732</v>
      </c>
      <c r="I3119" s="276"/>
      <c r="J3119" s="118">
        <v>27.67</v>
      </c>
    </row>
    <row r="3120" spans="1:10" ht="15" thickTop="1">
      <c r="A3120" s="119"/>
      <c r="B3120" s="95"/>
      <c r="C3120" s="95"/>
      <c r="D3120" s="95"/>
      <c r="E3120" s="95"/>
      <c r="F3120" s="95"/>
      <c r="G3120" s="95"/>
      <c r="H3120" s="95"/>
      <c r="I3120" s="95"/>
      <c r="J3120" s="120"/>
    </row>
    <row r="3121" spans="1:10" ht="15">
      <c r="A3121" s="121" t="s">
        <v>681</v>
      </c>
      <c r="B3121" s="83" t="s">
        <v>1</v>
      </c>
      <c r="C3121" s="82" t="s">
        <v>2</v>
      </c>
      <c r="D3121" s="82" t="s">
        <v>3</v>
      </c>
      <c r="E3121" s="281" t="s">
        <v>1722</v>
      </c>
      <c r="F3121" s="281"/>
      <c r="G3121" s="84" t="s">
        <v>4</v>
      </c>
      <c r="H3121" s="83" t="s">
        <v>5</v>
      </c>
      <c r="I3121" s="83" t="s">
        <v>6</v>
      </c>
      <c r="J3121" s="122" t="s">
        <v>8</v>
      </c>
    </row>
    <row r="3122" spans="1:10" ht="25.5">
      <c r="A3122" s="111" t="s">
        <v>1723</v>
      </c>
      <c r="B3122" s="86" t="s">
        <v>682</v>
      </c>
      <c r="C3122" s="85" t="s">
        <v>18</v>
      </c>
      <c r="D3122" s="85" t="s">
        <v>683</v>
      </c>
      <c r="E3122" s="284" t="s">
        <v>1724</v>
      </c>
      <c r="F3122" s="284"/>
      <c r="G3122" s="87" t="s">
        <v>28</v>
      </c>
      <c r="H3122" s="88">
        <v>1</v>
      </c>
      <c r="I3122" s="89">
        <v>56.13</v>
      </c>
      <c r="J3122" s="112">
        <v>56.13</v>
      </c>
    </row>
    <row r="3123" spans="1:10">
      <c r="A3123" s="123" t="s">
        <v>1738</v>
      </c>
      <c r="B3123" s="97" t="s">
        <v>2920</v>
      </c>
      <c r="C3123" s="96" t="s">
        <v>44</v>
      </c>
      <c r="D3123" s="96" t="s">
        <v>2921</v>
      </c>
      <c r="E3123" s="283" t="s">
        <v>1761</v>
      </c>
      <c r="F3123" s="283"/>
      <c r="G3123" s="98" t="s">
        <v>1950</v>
      </c>
      <c r="H3123" s="99">
        <v>1.4770000000000001</v>
      </c>
      <c r="I3123" s="100">
        <v>18.66</v>
      </c>
      <c r="J3123" s="124">
        <v>27.56</v>
      </c>
    </row>
    <row r="3124" spans="1:10" ht="25.5">
      <c r="A3124" s="123" t="s">
        <v>1738</v>
      </c>
      <c r="B3124" s="97" t="s">
        <v>2916</v>
      </c>
      <c r="C3124" s="96" t="s">
        <v>44</v>
      </c>
      <c r="D3124" s="96" t="s">
        <v>2917</v>
      </c>
      <c r="E3124" s="283" t="s">
        <v>1761</v>
      </c>
      <c r="F3124" s="283"/>
      <c r="G3124" s="98" t="s">
        <v>1950</v>
      </c>
      <c r="H3124" s="99">
        <v>1.64</v>
      </c>
      <c r="I3124" s="100">
        <v>15.2</v>
      </c>
      <c r="J3124" s="124">
        <v>24.92</v>
      </c>
    </row>
    <row r="3125" spans="1:10">
      <c r="A3125" s="113" t="s">
        <v>1725</v>
      </c>
      <c r="B3125" s="91" t="s">
        <v>3218</v>
      </c>
      <c r="C3125" s="90" t="s">
        <v>2428</v>
      </c>
      <c r="D3125" s="90" t="s">
        <v>3219</v>
      </c>
      <c r="E3125" s="278" t="s">
        <v>1743</v>
      </c>
      <c r="F3125" s="278"/>
      <c r="G3125" s="92" t="s">
        <v>704</v>
      </c>
      <c r="H3125" s="93">
        <v>1</v>
      </c>
      <c r="I3125" s="94">
        <v>1.96</v>
      </c>
      <c r="J3125" s="114">
        <v>1.96</v>
      </c>
    </row>
    <row r="3126" spans="1:10" ht="25.5">
      <c r="A3126" s="113" t="s">
        <v>1725</v>
      </c>
      <c r="B3126" s="91" t="s">
        <v>3206</v>
      </c>
      <c r="C3126" s="90" t="s">
        <v>44</v>
      </c>
      <c r="D3126" s="90" t="s">
        <v>3207</v>
      </c>
      <c r="E3126" s="278" t="s">
        <v>1743</v>
      </c>
      <c r="F3126" s="278"/>
      <c r="G3126" s="92" t="s">
        <v>121</v>
      </c>
      <c r="H3126" s="93">
        <v>1.7000000000000001E-2</v>
      </c>
      <c r="I3126" s="94">
        <v>64.22</v>
      </c>
      <c r="J3126" s="114">
        <v>1.0900000000000001</v>
      </c>
    </row>
    <row r="3127" spans="1:10">
      <c r="A3127" s="113" t="s">
        <v>1725</v>
      </c>
      <c r="B3127" s="91" t="s">
        <v>3204</v>
      </c>
      <c r="C3127" s="90" t="s">
        <v>44</v>
      </c>
      <c r="D3127" s="90" t="s">
        <v>3205</v>
      </c>
      <c r="E3127" s="278" t="s">
        <v>1743</v>
      </c>
      <c r="F3127" s="278"/>
      <c r="G3127" s="92" t="s">
        <v>2248</v>
      </c>
      <c r="H3127" s="93">
        <v>1.2E-2</v>
      </c>
      <c r="I3127" s="94">
        <v>50.14</v>
      </c>
      <c r="J3127" s="114">
        <v>0.6</v>
      </c>
    </row>
    <row r="3128" spans="1:10">
      <c r="A3128" s="115"/>
      <c r="B3128" s="116"/>
      <c r="C3128" s="116"/>
      <c r="D3128" s="116"/>
      <c r="E3128" s="116" t="s">
        <v>1728</v>
      </c>
      <c r="F3128" s="117">
        <v>0</v>
      </c>
      <c r="G3128" s="116" t="s">
        <v>1729</v>
      </c>
      <c r="H3128" s="117">
        <v>40.729999999999997</v>
      </c>
      <c r="I3128" s="116" t="s">
        <v>1730</v>
      </c>
      <c r="J3128" s="118">
        <v>40.729999999999997</v>
      </c>
    </row>
    <row r="3129" spans="1:10" ht="15" thickBot="1">
      <c r="A3129" s="115"/>
      <c r="B3129" s="116"/>
      <c r="C3129" s="116"/>
      <c r="D3129" s="116"/>
      <c r="E3129" s="116" t="s">
        <v>1731</v>
      </c>
      <c r="F3129" s="117">
        <v>14.72</v>
      </c>
      <c r="G3129" s="116"/>
      <c r="H3129" s="276" t="s">
        <v>1732</v>
      </c>
      <c r="I3129" s="276"/>
      <c r="J3129" s="118">
        <v>70.849999999999994</v>
      </c>
    </row>
    <row r="3130" spans="1:10" ht="15" thickTop="1">
      <c r="A3130" s="119"/>
      <c r="B3130" s="95"/>
      <c r="C3130" s="95"/>
      <c r="D3130" s="95"/>
      <c r="E3130" s="95"/>
      <c r="F3130" s="95"/>
      <c r="G3130" s="95"/>
      <c r="H3130" s="95"/>
      <c r="I3130" s="95"/>
      <c r="J3130" s="120"/>
    </row>
    <row r="3131" spans="1:10" ht="15">
      <c r="A3131" s="121" t="s">
        <v>684</v>
      </c>
      <c r="B3131" s="83" t="s">
        <v>1</v>
      </c>
      <c r="C3131" s="82" t="s">
        <v>2</v>
      </c>
      <c r="D3131" s="82" t="s">
        <v>3</v>
      </c>
      <c r="E3131" s="281" t="s">
        <v>1722</v>
      </c>
      <c r="F3131" s="281"/>
      <c r="G3131" s="84" t="s">
        <v>4</v>
      </c>
      <c r="H3131" s="83" t="s">
        <v>5</v>
      </c>
      <c r="I3131" s="83" t="s">
        <v>6</v>
      </c>
      <c r="J3131" s="122" t="s">
        <v>8</v>
      </c>
    </row>
    <row r="3132" spans="1:10" ht="25.5">
      <c r="A3132" s="111" t="s">
        <v>1723</v>
      </c>
      <c r="B3132" s="86" t="s">
        <v>685</v>
      </c>
      <c r="C3132" s="85" t="s">
        <v>18</v>
      </c>
      <c r="D3132" s="85" t="s">
        <v>686</v>
      </c>
      <c r="E3132" s="284" t="s">
        <v>1724</v>
      </c>
      <c r="F3132" s="284"/>
      <c r="G3132" s="87" t="s">
        <v>28</v>
      </c>
      <c r="H3132" s="88">
        <v>1</v>
      </c>
      <c r="I3132" s="89">
        <v>62.54</v>
      </c>
      <c r="J3132" s="112">
        <v>62.54</v>
      </c>
    </row>
    <row r="3133" spans="1:10" ht="25.5">
      <c r="A3133" s="123" t="s">
        <v>1738</v>
      </c>
      <c r="B3133" s="97" t="s">
        <v>2916</v>
      </c>
      <c r="C3133" s="96" t="s">
        <v>44</v>
      </c>
      <c r="D3133" s="96" t="s">
        <v>2917</v>
      </c>
      <c r="E3133" s="283" t="s">
        <v>1761</v>
      </c>
      <c r="F3133" s="283"/>
      <c r="G3133" s="98" t="s">
        <v>1950</v>
      </c>
      <c r="H3133" s="99">
        <v>1.64</v>
      </c>
      <c r="I3133" s="100">
        <v>15.2</v>
      </c>
      <c r="J3133" s="124">
        <v>24.92</v>
      </c>
    </row>
    <row r="3134" spans="1:10">
      <c r="A3134" s="123" t="s">
        <v>1738</v>
      </c>
      <c r="B3134" s="97" t="s">
        <v>2920</v>
      </c>
      <c r="C3134" s="96" t="s">
        <v>44</v>
      </c>
      <c r="D3134" s="96" t="s">
        <v>2921</v>
      </c>
      <c r="E3134" s="283" t="s">
        <v>1761</v>
      </c>
      <c r="F3134" s="283"/>
      <c r="G3134" s="98" t="s">
        <v>1950</v>
      </c>
      <c r="H3134" s="99">
        <v>1.4770000000000001</v>
      </c>
      <c r="I3134" s="100">
        <v>18.66</v>
      </c>
      <c r="J3134" s="124">
        <v>27.56</v>
      </c>
    </row>
    <row r="3135" spans="1:10" ht="25.5">
      <c r="A3135" s="113" t="s">
        <v>1725</v>
      </c>
      <c r="B3135" s="91" t="s">
        <v>3206</v>
      </c>
      <c r="C3135" s="90" t="s">
        <v>44</v>
      </c>
      <c r="D3135" s="90" t="s">
        <v>3207</v>
      </c>
      <c r="E3135" s="278" t="s">
        <v>1743</v>
      </c>
      <c r="F3135" s="278"/>
      <c r="G3135" s="92" t="s">
        <v>121</v>
      </c>
      <c r="H3135" s="93">
        <v>1.7000000000000001E-2</v>
      </c>
      <c r="I3135" s="94">
        <v>64.22</v>
      </c>
      <c r="J3135" s="114">
        <v>1.0900000000000001</v>
      </c>
    </row>
    <row r="3136" spans="1:10">
      <c r="A3136" s="113" t="s">
        <v>1725</v>
      </c>
      <c r="B3136" s="91" t="s">
        <v>3204</v>
      </c>
      <c r="C3136" s="90" t="s">
        <v>44</v>
      </c>
      <c r="D3136" s="90" t="s">
        <v>3205</v>
      </c>
      <c r="E3136" s="278" t="s">
        <v>1743</v>
      </c>
      <c r="F3136" s="278"/>
      <c r="G3136" s="92" t="s">
        <v>2248</v>
      </c>
      <c r="H3136" s="93">
        <v>1.2E-2</v>
      </c>
      <c r="I3136" s="94">
        <v>50.14</v>
      </c>
      <c r="J3136" s="114">
        <v>0.6</v>
      </c>
    </row>
    <row r="3137" spans="1:10" ht="25.5">
      <c r="A3137" s="113" t="s">
        <v>1725</v>
      </c>
      <c r="B3137" s="91" t="s">
        <v>3220</v>
      </c>
      <c r="C3137" s="90" t="s">
        <v>31</v>
      </c>
      <c r="D3137" s="90" t="s">
        <v>3221</v>
      </c>
      <c r="E3137" s="278" t="s">
        <v>1743</v>
      </c>
      <c r="F3137" s="278"/>
      <c r="G3137" s="92" t="s">
        <v>704</v>
      </c>
      <c r="H3137" s="93">
        <v>1</v>
      </c>
      <c r="I3137" s="94">
        <v>8.3699999999999992</v>
      </c>
      <c r="J3137" s="114">
        <v>8.3699999999999992</v>
      </c>
    </row>
    <row r="3138" spans="1:10">
      <c r="A3138" s="115"/>
      <c r="B3138" s="116"/>
      <c r="C3138" s="116"/>
      <c r="D3138" s="116"/>
      <c r="E3138" s="116" t="s">
        <v>1728</v>
      </c>
      <c r="F3138" s="117">
        <v>0</v>
      </c>
      <c r="G3138" s="116" t="s">
        <v>1729</v>
      </c>
      <c r="H3138" s="117">
        <v>40.729999999999997</v>
      </c>
      <c r="I3138" s="116" t="s">
        <v>1730</v>
      </c>
      <c r="J3138" s="118">
        <v>40.729999999999997</v>
      </c>
    </row>
    <row r="3139" spans="1:10" ht="15" thickBot="1">
      <c r="A3139" s="115"/>
      <c r="B3139" s="116"/>
      <c r="C3139" s="116"/>
      <c r="D3139" s="116"/>
      <c r="E3139" s="116" t="s">
        <v>1731</v>
      </c>
      <c r="F3139" s="117">
        <v>16.41</v>
      </c>
      <c r="G3139" s="116"/>
      <c r="H3139" s="276" t="s">
        <v>1732</v>
      </c>
      <c r="I3139" s="276"/>
      <c r="J3139" s="118">
        <v>78.95</v>
      </c>
    </row>
    <row r="3140" spans="1:10" ht="15" thickTop="1">
      <c r="A3140" s="119"/>
      <c r="B3140" s="95"/>
      <c r="C3140" s="95"/>
      <c r="D3140" s="95"/>
      <c r="E3140" s="95"/>
      <c r="F3140" s="95"/>
      <c r="G3140" s="95"/>
      <c r="H3140" s="95"/>
      <c r="I3140" s="95"/>
      <c r="J3140" s="120"/>
    </row>
    <row r="3141" spans="1:10" ht="15">
      <c r="A3141" s="121" t="s">
        <v>687</v>
      </c>
      <c r="B3141" s="83" t="s">
        <v>1</v>
      </c>
      <c r="C3141" s="82" t="s">
        <v>2</v>
      </c>
      <c r="D3141" s="82" t="s">
        <v>3</v>
      </c>
      <c r="E3141" s="281" t="s">
        <v>1722</v>
      </c>
      <c r="F3141" s="281"/>
      <c r="G3141" s="84" t="s">
        <v>4</v>
      </c>
      <c r="H3141" s="83" t="s">
        <v>5</v>
      </c>
      <c r="I3141" s="83" t="s">
        <v>6</v>
      </c>
      <c r="J3141" s="122" t="s">
        <v>8</v>
      </c>
    </row>
    <row r="3142" spans="1:10" ht="25.5">
      <c r="A3142" s="111" t="s">
        <v>1723</v>
      </c>
      <c r="B3142" s="86" t="s">
        <v>688</v>
      </c>
      <c r="C3142" s="85" t="s">
        <v>18</v>
      </c>
      <c r="D3142" s="85" t="s">
        <v>689</v>
      </c>
      <c r="E3142" s="284" t="s">
        <v>1724</v>
      </c>
      <c r="F3142" s="284"/>
      <c r="G3142" s="87" t="s">
        <v>28</v>
      </c>
      <c r="H3142" s="88">
        <v>1</v>
      </c>
      <c r="I3142" s="89">
        <v>28.42</v>
      </c>
      <c r="J3142" s="112">
        <v>28.42</v>
      </c>
    </row>
    <row r="3143" spans="1:10" ht="25.5">
      <c r="A3143" s="123" t="s">
        <v>1738</v>
      </c>
      <c r="B3143" s="97" t="s">
        <v>2916</v>
      </c>
      <c r="C3143" s="96" t="s">
        <v>44</v>
      </c>
      <c r="D3143" s="96" t="s">
        <v>2917</v>
      </c>
      <c r="E3143" s="283" t="s">
        <v>1761</v>
      </c>
      <c r="F3143" s="283"/>
      <c r="G3143" s="98" t="s">
        <v>1950</v>
      </c>
      <c r="H3143" s="99">
        <v>0.42309999999999998</v>
      </c>
      <c r="I3143" s="100">
        <v>15.2</v>
      </c>
      <c r="J3143" s="124">
        <v>6.43</v>
      </c>
    </row>
    <row r="3144" spans="1:10">
      <c r="A3144" s="123" t="s">
        <v>1738</v>
      </c>
      <c r="B3144" s="97" t="s">
        <v>2920</v>
      </c>
      <c r="C3144" s="96" t="s">
        <v>44</v>
      </c>
      <c r="D3144" s="96" t="s">
        <v>2921</v>
      </c>
      <c r="E3144" s="283" t="s">
        <v>1761</v>
      </c>
      <c r="F3144" s="283"/>
      <c r="G3144" s="98" t="s">
        <v>1950</v>
      </c>
      <c r="H3144" s="99">
        <v>0.42309999999999998</v>
      </c>
      <c r="I3144" s="100">
        <v>18.66</v>
      </c>
      <c r="J3144" s="124">
        <v>7.89</v>
      </c>
    </row>
    <row r="3145" spans="1:10">
      <c r="A3145" s="113" t="s">
        <v>1725</v>
      </c>
      <c r="B3145" s="91" t="s">
        <v>3222</v>
      </c>
      <c r="C3145" s="90" t="s">
        <v>2428</v>
      </c>
      <c r="D3145" s="90" t="s">
        <v>3223</v>
      </c>
      <c r="E3145" s="278" t="s">
        <v>1743</v>
      </c>
      <c r="F3145" s="278"/>
      <c r="G3145" s="92" t="s">
        <v>704</v>
      </c>
      <c r="H3145" s="93">
        <v>1</v>
      </c>
      <c r="I3145" s="94">
        <v>14.1</v>
      </c>
      <c r="J3145" s="114">
        <v>14.1</v>
      </c>
    </row>
    <row r="3146" spans="1:10">
      <c r="A3146" s="115"/>
      <c r="B3146" s="116"/>
      <c r="C3146" s="116"/>
      <c r="D3146" s="116"/>
      <c r="E3146" s="116" t="s">
        <v>1728</v>
      </c>
      <c r="F3146" s="117">
        <v>0</v>
      </c>
      <c r="G3146" s="116" t="s">
        <v>1729</v>
      </c>
      <c r="H3146" s="117">
        <v>11.13</v>
      </c>
      <c r="I3146" s="116" t="s">
        <v>1730</v>
      </c>
      <c r="J3146" s="118">
        <v>11.13</v>
      </c>
    </row>
    <row r="3147" spans="1:10" ht="15" thickBot="1">
      <c r="A3147" s="115"/>
      <c r="B3147" s="116"/>
      <c r="C3147" s="116"/>
      <c r="D3147" s="116"/>
      <c r="E3147" s="116" t="s">
        <v>1731</v>
      </c>
      <c r="F3147" s="117">
        <v>7.45</v>
      </c>
      <c r="G3147" s="116"/>
      <c r="H3147" s="276" t="s">
        <v>1732</v>
      </c>
      <c r="I3147" s="276"/>
      <c r="J3147" s="118">
        <v>35.869999999999997</v>
      </c>
    </row>
    <row r="3148" spans="1:10" ht="15" thickTop="1">
      <c r="A3148" s="119"/>
      <c r="B3148" s="95"/>
      <c r="C3148" s="95"/>
      <c r="D3148" s="95"/>
      <c r="E3148" s="95"/>
      <c r="F3148" s="95"/>
      <c r="G3148" s="95"/>
      <c r="H3148" s="95"/>
      <c r="I3148" s="95"/>
      <c r="J3148" s="120"/>
    </row>
    <row r="3149" spans="1:10" ht="15">
      <c r="A3149" s="121" t="s">
        <v>692</v>
      </c>
      <c r="B3149" s="83" t="s">
        <v>1</v>
      </c>
      <c r="C3149" s="82" t="s">
        <v>2</v>
      </c>
      <c r="D3149" s="82" t="s">
        <v>3</v>
      </c>
      <c r="E3149" s="281" t="s">
        <v>1722</v>
      </c>
      <c r="F3149" s="281"/>
      <c r="G3149" s="84" t="s">
        <v>4</v>
      </c>
      <c r="H3149" s="83" t="s">
        <v>5</v>
      </c>
      <c r="I3149" s="83" t="s">
        <v>6</v>
      </c>
      <c r="J3149" s="122" t="s">
        <v>8</v>
      </c>
    </row>
    <row r="3150" spans="1:10" ht="38.25">
      <c r="A3150" s="111" t="s">
        <v>1723</v>
      </c>
      <c r="B3150" s="86" t="s">
        <v>693</v>
      </c>
      <c r="C3150" s="85" t="s">
        <v>18</v>
      </c>
      <c r="D3150" s="85" t="s">
        <v>694</v>
      </c>
      <c r="E3150" s="284" t="s">
        <v>1724</v>
      </c>
      <c r="F3150" s="284"/>
      <c r="G3150" s="87" t="s">
        <v>28</v>
      </c>
      <c r="H3150" s="88">
        <v>1</v>
      </c>
      <c r="I3150" s="89">
        <v>10.93</v>
      </c>
      <c r="J3150" s="112">
        <v>10.93</v>
      </c>
    </row>
    <row r="3151" spans="1:10">
      <c r="A3151" s="123" t="s">
        <v>1738</v>
      </c>
      <c r="B3151" s="97" t="s">
        <v>2920</v>
      </c>
      <c r="C3151" s="96" t="s">
        <v>44</v>
      </c>
      <c r="D3151" s="96" t="s">
        <v>2921</v>
      </c>
      <c r="E3151" s="283" t="s">
        <v>1761</v>
      </c>
      <c r="F3151" s="283"/>
      <c r="G3151" s="98" t="s">
        <v>1950</v>
      </c>
      <c r="H3151" s="99">
        <v>5.16E-2</v>
      </c>
      <c r="I3151" s="100">
        <v>18.66</v>
      </c>
      <c r="J3151" s="124">
        <v>0.96</v>
      </c>
    </row>
    <row r="3152" spans="1:10" ht="25.5">
      <c r="A3152" s="123" t="s">
        <v>1738</v>
      </c>
      <c r="B3152" s="97" t="s">
        <v>2916</v>
      </c>
      <c r="C3152" s="96" t="s">
        <v>44</v>
      </c>
      <c r="D3152" s="96" t="s">
        <v>2917</v>
      </c>
      <c r="E3152" s="283" t="s">
        <v>1761</v>
      </c>
      <c r="F3152" s="283"/>
      <c r="G3152" s="98" t="s">
        <v>1950</v>
      </c>
      <c r="H3152" s="99">
        <v>5.16E-2</v>
      </c>
      <c r="I3152" s="100">
        <v>15.2</v>
      </c>
      <c r="J3152" s="124">
        <v>0.78</v>
      </c>
    </row>
    <row r="3153" spans="1:10">
      <c r="A3153" s="113" t="s">
        <v>1725</v>
      </c>
      <c r="B3153" s="91" t="s">
        <v>3224</v>
      </c>
      <c r="C3153" s="90" t="s">
        <v>31</v>
      </c>
      <c r="D3153" s="90" t="s">
        <v>3225</v>
      </c>
      <c r="E3153" s="278" t="s">
        <v>1743</v>
      </c>
      <c r="F3153" s="278"/>
      <c r="G3153" s="92" t="s">
        <v>704</v>
      </c>
      <c r="H3153" s="93">
        <v>1</v>
      </c>
      <c r="I3153" s="94">
        <v>1.76</v>
      </c>
      <c r="J3153" s="114">
        <v>1.76</v>
      </c>
    </row>
    <row r="3154" spans="1:10" ht="25.5">
      <c r="A3154" s="113" t="s">
        <v>1725</v>
      </c>
      <c r="B3154" s="91" t="s">
        <v>3226</v>
      </c>
      <c r="C3154" s="90" t="s">
        <v>44</v>
      </c>
      <c r="D3154" s="90" t="s">
        <v>3227</v>
      </c>
      <c r="E3154" s="278" t="s">
        <v>1743</v>
      </c>
      <c r="F3154" s="278"/>
      <c r="G3154" s="92" t="s">
        <v>121</v>
      </c>
      <c r="H3154" s="93">
        <v>2.5000000000000001E-2</v>
      </c>
      <c r="I3154" s="94">
        <v>27.38</v>
      </c>
      <c r="J3154" s="114">
        <v>0.68</v>
      </c>
    </row>
    <row r="3155" spans="1:10">
      <c r="A3155" s="113" t="s">
        <v>1725</v>
      </c>
      <c r="B3155" s="91" t="s">
        <v>3228</v>
      </c>
      <c r="C3155" s="90" t="s">
        <v>31</v>
      </c>
      <c r="D3155" s="90" t="s">
        <v>3229</v>
      </c>
      <c r="E3155" s="278" t="s">
        <v>1743</v>
      </c>
      <c r="F3155" s="278"/>
      <c r="G3155" s="92" t="s">
        <v>704</v>
      </c>
      <c r="H3155" s="93">
        <v>1</v>
      </c>
      <c r="I3155" s="94">
        <v>5.55</v>
      </c>
      <c r="J3155" s="114">
        <v>5.55</v>
      </c>
    </row>
    <row r="3156" spans="1:10">
      <c r="A3156" s="113" t="s">
        <v>1725</v>
      </c>
      <c r="B3156" s="91" t="s">
        <v>3230</v>
      </c>
      <c r="C3156" s="90" t="s">
        <v>31</v>
      </c>
      <c r="D3156" s="90" t="s">
        <v>3231</v>
      </c>
      <c r="E3156" s="278" t="s">
        <v>1743</v>
      </c>
      <c r="F3156" s="278"/>
      <c r="G3156" s="92" t="s">
        <v>704</v>
      </c>
      <c r="H3156" s="93">
        <v>1</v>
      </c>
      <c r="I3156" s="94">
        <v>1.2</v>
      </c>
      <c r="J3156" s="114">
        <v>1.2</v>
      </c>
    </row>
    <row r="3157" spans="1:10">
      <c r="A3157" s="115"/>
      <c r="B3157" s="116"/>
      <c r="C3157" s="116"/>
      <c r="D3157" s="116"/>
      <c r="E3157" s="116" t="s">
        <v>1728</v>
      </c>
      <c r="F3157" s="117">
        <v>0</v>
      </c>
      <c r="G3157" s="116" t="s">
        <v>1729</v>
      </c>
      <c r="H3157" s="117">
        <v>1.34</v>
      </c>
      <c r="I3157" s="116" t="s">
        <v>1730</v>
      </c>
      <c r="J3157" s="118">
        <v>1.34</v>
      </c>
    </row>
    <row r="3158" spans="1:10" ht="15" thickBot="1">
      <c r="A3158" s="115"/>
      <c r="B3158" s="116"/>
      <c r="C3158" s="116"/>
      <c r="D3158" s="116"/>
      <c r="E3158" s="116" t="s">
        <v>1731</v>
      </c>
      <c r="F3158" s="117">
        <v>2.86</v>
      </c>
      <c r="G3158" s="116"/>
      <c r="H3158" s="276" t="s">
        <v>1732</v>
      </c>
      <c r="I3158" s="276"/>
      <c r="J3158" s="118">
        <v>13.79</v>
      </c>
    </row>
    <row r="3159" spans="1:10" ht="15" thickTop="1">
      <c r="A3159" s="119"/>
      <c r="B3159" s="95"/>
      <c r="C3159" s="95"/>
      <c r="D3159" s="95"/>
      <c r="E3159" s="95"/>
      <c r="F3159" s="95"/>
      <c r="G3159" s="95"/>
      <c r="H3159" s="95"/>
      <c r="I3159" s="95"/>
      <c r="J3159" s="120"/>
    </row>
    <row r="3160" spans="1:10" ht="15">
      <c r="A3160" s="121" t="s">
        <v>695</v>
      </c>
      <c r="B3160" s="83" t="s">
        <v>1</v>
      </c>
      <c r="C3160" s="82" t="s">
        <v>2</v>
      </c>
      <c r="D3160" s="82" t="s">
        <v>3</v>
      </c>
      <c r="E3160" s="281" t="s">
        <v>1722</v>
      </c>
      <c r="F3160" s="281"/>
      <c r="G3160" s="84" t="s">
        <v>4</v>
      </c>
      <c r="H3160" s="83" t="s">
        <v>5</v>
      </c>
      <c r="I3160" s="83" t="s">
        <v>6</v>
      </c>
      <c r="J3160" s="122" t="s">
        <v>8</v>
      </c>
    </row>
    <row r="3161" spans="1:10" ht="38.25">
      <c r="A3161" s="111" t="s">
        <v>1723</v>
      </c>
      <c r="B3161" s="86" t="s">
        <v>696</v>
      </c>
      <c r="C3161" s="85" t="s">
        <v>18</v>
      </c>
      <c r="D3161" s="85" t="s">
        <v>697</v>
      </c>
      <c r="E3161" s="284" t="s">
        <v>1724</v>
      </c>
      <c r="F3161" s="284"/>
      <c r="G3161" s="87" t="s">
        <v>28</v>
      </c>
      <c r="H3161" s="88">
        <v>1</v>
      </c>
      <c r="I3161" s="89">
        <v>12.14</v>
      </c>
      <c r="J3161" s="112">
        <v>12.14</v>
      </c>
    </row>
    <row r="3162" spans="1:10" ht="25.5">
      <c r="A3162" s="123" t="s">
        <v>1738</v>
      </c>
      <c r="B3162" s="97" t="s">
        <v>2916</v>
      </c>
      <c r="C3162" s="96" t="s">
        <v>44</v>
      </c>
      <c r="D3162" s="96" t="s">
        <v>2917</v>
      </c>
      <c r="E3162" s="283" t="s">
        <v>1761</v>
      </c>
      <c r="F3162" s="283"/>
      <c r="G3162" s="98" t="s">
        <v>1950</v>
      </c>
      <c r="H3162" s="99">
        <v>5.16E-2</v>
      </c>
      <c r="I3162" s="100">
        <v>15.2</v>
      </c>
      <c r="J3162" s="124">
        <v>0.78</v>
      </c>
    </row>
    <row r="3163" spans="1:10">
      <c r="A3163" s="123" t="s">
        <v>1738</v>
      </c>
      <c r="B3163" s="97" t="s">
        <v>2920</v>
      </c>
      <c r="C3163" s="96" t="s">
        <v>44</v>
      </c>
      <c r="D3163" s="96" t="s">
        <v>2921</v>
      </c>
      <c r="E3163" s="283" t="s">
        <v>1761</v>
      </c>
      <c r="F3163" s="283"/>
      <c r="G3163" s="98" t="s">
        <v>1950</v>
      </c>
      <c r="H3163" s="99">
        <v>5.16E-2</v>
      </c>
      <c r="I3163" s="100">
        <v>18.66</v>
      </c>
      <c r="J3163" s="124">
        <v>0.96</v>
      </c>
    </row>
    <row r="3164" spans="1:10" ht="25.5">
      <c r="A3164" s="113" t="s">
        <v>1725</v>
      </c>
      <c r="B3164" s="91" t="s">
        <v>3226</v>
      </c>
      <c r="C3164" s="90" t="s">
        <v>44</v>
      </c>
      <c r="D3164" s="90" t="s">
        <v>3227</v>
      </c>
      <c r="E3164" s="278" t="s">
        <v>1743</v>
      </c>
      <c r="F3164" s="278"/>
      <c r="G3164" s="92" t="s">
        <v>121</v>
      </c>
      <c r="H3164" s="93">
        <v>2.5000000000000001E-2</v>
      </c>
      <c r="I3164" s="94">
        <v>27.38</v>
      </c>
      <c r="J3164" s="114">
        <v>0.68</v>
      </c>
    </row>
    <row r="3165" spans="1:10">
      <c r="A3165" s="113" t="s">
        <v>1725</v>
      </c>
      <c r="B3165" s="91" t="s">
        <v>3232</v>
      </c>
      <c r="C3165" s="90" t="s">
        <v>31</v>
      </c>
      <c r="D3165" s="90" t="s">
        <v>3233</v>
      </c>
      <c r="E3165" s="278" t="s">
        <v>1743</v>
      </c>
      <c r="F3165" s="278"/>
      <c r="G3165" s="92" t="s">
        <v>704</v>
      </c>
      <c r="H3165" s="93">
        <v>1</v>
      </c>
      <c r="I3165" s="94">
        <v>6.39</v>
      </c>
      <c r="J3165" s="114">
        <v>6.39</v>
      </c>
    </row>
    <row r="3166" spans="1:10">
      <c r="A3166" s="113" t="s">
        <v>1725</v>
      </c>
      <c r="B3166" s="91" t="s">
        <v>3230</v>
      </c>
      <c r="C3166" s="90" t="s">
        <v>31</v>
      </c>
      <c r="D3166" s="90" t="s">
        <v>3231</v>
      </c>
      <c r="E3166" s="278" t="s">
        <v>1743</v>
      </c>
      <c r="F3166" s="278"/>
      <c r="G3166" s="92" t="s">
        <v>704</v>
      </c>
      <c r="H3166" s="93">
        <v>1</v>
      </c>
      <c r="I3166" s="94">
        <v>1.2</v>
      </c>
      <c r="J3166" s="114">
        <v>1.2</v>
      </c>
    </row>
    <row r="3167" spans="1:10">
      <c r="A3167" s="113" t="s">
        <v>1725</v>
      </c>
      <c r="B3167" s="91" t="s">
        <v>3234</v>
      </c>
      <c r="C3167" s="90" t="s">
        <v>31</v>
      </c>
      <c r="D3167" s="90" t="s">
        <v>3235</v>
      </c>
      <c r="E3167" s="278" t="s">
        <v>1743</v>
      </c>
      <c r="F3167" s="278"/>
      <c r="G3167" s="92" t="s">
        <v>704</v>
      </c>
      <c r="H3167" s="93">
        <v>1</v>
      </c>
      <c r="I3167" s="94">
        <v>2.13</v>
      </c>
      <c r="J3167" s="114">
        <v>2.13</v>
      </c>
    </row>
    <row r="3168" spans="1:10">
      <c r="A3168" s="115"/>
      <c r="B3168" s="116"/>
      <c r="C3168" s="116"/>
      <c r="D3168" s="116"/>
      <c r="E3168" s="116" t="s">
        <v>1728</v>
      </c>
      <c r="F3168" s="117">
        <v>0</v>
      </c>
      <c r="G3168" s="116" t="s">
        <v>1729</v>
      </c>
      <c r="H3168" s="117">
        <v>1.34</v>
      </c>
      <c r="I3168" s="116" t="s">
        <v>1730</v>
      </c>
      <c r="J3168" s="118">
        <v>1.34</v>
      </c>
    </row>
    <row r="3169" spans="1:10" ht="15" thickBot="1">
      <c r="A3169" s="115"/>
      <c r="B3169" s="116"/>
      <c r="C3169" s="116"/>
      <c r="D3169" s="116"/>
      <c r="E3169" s="116" t="s">
        <v>1731</v>
      </c>
      <c r="F3169" s="117">
        <v>3.18</v>
      </c>
      <c r="G3169" s="116"/>
      <c r="H3169" s="276" t="s">
        <v>1732</v>
      </c>
      <c r="I3169" s="276"/>
      <c r="J3169" s="118">
        <v>15.32</v>
      </c>
    </row>
    <row r="3170" spans="1:10" ht="15" thickTop="1">
      <c r="A3170" s="119"/>
      <c r="B3170" s="95"/>
      <c r="C3170" s="95"/>
      <c r="D3170" s="95"/>
      <c r="E3170" s="95"/>
      <c r="F3170" s="95"/>
      <c r="G3170" s="95"/>
      <c r="H3170" s="95"/>
      <c r="I3170" s="95"/>
      <c r="J3170" s="120"/>
    </row>
    <row r="3171" spans="1:10" ht="15">
      <c r="A3171" s="121" t="s">
        <v>698</v>
      </c>
      <c r="B3171" s="83" t="s">
        <v>1</v>
      </c>
      <c r="C3171" s="82" t="s">
        <v>2</v>
      </c>
      <c r="D3171" s="82" t="s">
        <v>3</v>
      </c>
      <c r="E3171" s="281" t="s">
        <v>1722</v>
      </c>
      <c r="F3171" s="281"/>
      <c r="G3171" s="84" t="s">
        <v>4</v>
      </c>
      <c r="H3171" s="83" t="s">
        <v>5</v>
      </c>
      <c r="I3171" s="83" t="s">
        <v>6</v>
      </c>
      <c r="J3171" s="122" t="s">
        <v>8</v>
      </c>
    </row>
    <row r="3172" spans="1:10" ht="38.25">
      <c r="A3172" s="111" t="s">
        <v>1723</v>
      </c>
      <c r="B3172" s="86" t="s">
        <v>699</v>
      </c>
      <c r="C3172" s="85" t="s">
        <v>18</v>
      </c>
      <c r="D3172" s="85" t="s">
        <v>700</v>
      </c>
      <c r="E3172" s="284" t="s">
        <v>1724</v>
      </c>
      <c r="F3172" s="284"/>
      <c r="G3172" s="87" t="s">
        <v>28</v>
      </c>
      <c r="H3172" s="88">
        <v>1</v>
      </c>
      <c r="I3172" s="89">
        <v>13.72</v>
      </c>
      <c r="J3172" s="112">
        <v>13.72</v>
      </c>
    </row>
    <row r="3173" spans="1:10">
      <c r="A3173" s="123" t="s">
        <v>1738</v>
      </c>
      <c r="B3173" s="97" t="s">
        <v>2920</v>
      </c>
      <c r="C3173" s="96" t="s">
        <v>44</v>
      </c>
      <c r="D3173" s="96" t="s">
        <v>2921</v>
      </c>
      <c r="E3173" s="283" t="s">
        <v>1761</v>
      </c>
      <c r="F3173" s="283"/>
      <c r="G3173" s="98" t="s">
        <v>1950</v>
      </c>
      <c r="H3173" s="99">
        <v>5.16E-2</v>
      </c>
      <c r="I3173" s="100">
        <v>18.66</v>
      </c>
      <c r="J3173" s="124">
        <v>0.96</v>
      </c>
    </row>
    <row r="3174" spans="1:10" ht="25.5">
      <c r="A3174" s="123" t="s">
        <v>1738</v>
      </c>
      <c r="B3174" s="97" t="s">
        <v>2916</v>
      </c>
      <c r="C3174" s="96" t="s">
        <v>44</v>
      </c>
      <c r="D3174" s="96" t="s">
        <v>2917</v>
      </c>
      <c r="E3174" s="283" t="s">
        <v>1761</v>
      </c>
      <c r="F3174" s="283"/>
      <c r="G3174" s="98" t="s">
        <v>1950</v>
      </c>
      <c r="H3174" s="99">
        <v>5.16E-2</v>
      </c>
      <c r="I3174" s="100">
        <v>15.2</v>
      </c>
      <c r="J3174" s="124">
        <v>0.78</v>
      </c>
    </row>
    <row r="3175" spans="1:10">
      <c r="A3175" s="113" t="s">
        <v>1725</v>
      </c>
      <c r="B3175" s="91" t="s">
        <v>3234</v>
      </c>
      <c r="C3175" s="90" t="s">
        <v>31</v>
      </c>
      <c r="D3175" s="90" t="s">
        <v>3235</v>
      </c>
      <c r="E3175" s="278" t="s">
        <v>1743</v>
      </c>
      <c r="F3175" s="278"/>
      <c r="G3175" s="92" t="s">
        <v>704</v>
      </c>
      <c r="H3175" s="93">
        <v>1</v>
      </c>
      <c r="I3175" s="94">
        <v>2.13</v>
      </c>
      <c r="J3175" s="114">
        <v>2.13</v>
      </c>
    </row>
    <row r="3176" spans="1:10">
      <c r="A3176" s="113" t="s">
        <v>1725</v>
      </c>
      <c r="B3176" s="91" t="s">
        <v>3224</v>
      </c>
      <c r="C3176" s="90" t="s">
        <v>31</v>
      </c>
      <c r="D3176" s="90" t="s">
        <v>3225</v>
      </c>
      <c r="E3176" s="278" t="s">
        <v>1743</v>
      </c>
      <c r="F3176" s="278"/>
      <c r="G3176" s="92" t="s">
        <v>704</v>
      </c>
      <c r="H3176" s="93">
        <v>1</v>
      </c>
      <c r="I3176" s="94">
        <v>1.76</v>
      </c>
      <c r="J3176" s="114">
        <v>1.76</v>
      </c>
    </row>
    <row r="3177" spans="1:10">
      <c r="A3177" s="113" t="s">
        <v>1725</v>
      </c>
      <c r="B3177" s="91" t="s">
        <v>3236</v>
      </c>
      <c r="C3177" s="90" t="s">
        <v>31</v>
      </c>
      <c r="D3177" s="90" t="s">
        <v>3237</v>
      </c>
      <c r="E3177" s="278" t="s">
        <v>1743</v>
      </c>
      <c r="F3177" s="278"/>
      <c r="G3177" s="92" t="s">
        <v>704</v>
      </c>
      <c r="H3177" s="93">
        <v>1</v>
      </c>
      <c r="I3177" s="94">
        <v>7.41</v>
      </c>
      <c r="J3177" s="114">
        <v>7.41</v>
      </c>
    </row>
    <row r="3178" spans="1:10" ht="25.5">
      <c r="A3178" s="113" t="s">
        <v>1725</v>
      </c>
      <c r="B3178" s="91" t="s">
        <v>3226</v>
      </c>
      <c r="C3178" s="90" t="s">
        <v>44</v>
      </c>
      <c r="D3178" s="90" t="s">
        <v>3227</v>
      </c>
      <c r="E3178" s="278" t="s">
        <v>1743</v>
      </c>
      <c r="F3178" s="278"/>
      <c r="G3178" s="92" t="s">
        <v>121</v>
      </c>
      <c r="H3178" s="93">
        <v>2.5000000000000001E-2</v>
      </c>
      <c r="I3178" s="94">
        <v>27.38</v>
      </c>
      <c r="J3178" s="114">
        <v>0.68</v>
      </c>
    </row>
    <row r="3179" spans="1:10">
      <c r="A3179" s="115"/>
      <c r="B3179" s="116"/>
      <c r="C3179" s="116"/>
      <c r="D3179" s="116"/>
      <c r="E3179" s="116" t="s">
        <v>1728</v>
      </c>
      <c r="F3179" s="117">
        <v>0</v>
      </c>
      <c r="G3179" s="116" t="s">
        <v>1729</v>
      </c>
      <c r="H3179" s="117">
        <v>1.34</v>
      </c>
      <c r="I3179" s="116" t="s">
        <v>1730</v>
      </c>
      <c r="J3179" s="118">
        <v>1.34</v>
      </c>
    </row>
    <row r="3180" spans="1:10" ht="15" thickBot="1">
      <c r="A3180" s="115"/>
      <c r="B3180" s="116"/>
      <c r="C3180" s="116"/>
      <c r="D3180" s="116"/>
      <c r="E3180" s="116" t="s">
        <v>1731</v>
      </c>
      <c r="F3180" s="117">
        <v>3.6</v>
      </c>
      <c r="G3180" s="116"/>
      <c r="H3180" s="276" t="s">
        <v>1732</v>
      </c>
      <c r="I3180" s="276"/>
      <c r="J3180" s="118">
        <v>17.32</v>
      </c>
    </row>
    <row r="3181" spans="1:10" ht="15" thickTop="1">
      <c r="A3181" s="119"/>
      <c r="B3181" s="95"/>
      <c r="C3181" s="95"/>
      <c r="D3181" s="95"/>
      <c r="E3181" s="95"/>
      <c r="F3181" s="95"/>
      <c r="G3181" s="95"/>
      <c r="H3181" s="95"/>
      <c r="I3181" s="95"/>
      <c r="J3181" s="120"/>
    </row>
    <row r="3182" spans="1:10" ht="15">
      <c r="A3182" s="121" t="s">
        <v>701</v>
      </c>
      <c r="B3182" s="83" t="s">
        <v>1</v>
      </c>
      <c r="C3182" s="82" t="s">
        <v>2</v>
      </c>
      <c r="D3182" s="82" t="s">
        <v>3</v>
      </c>
      <c r="E3182" s="281" t="s">
        <v>1722</v>
      </c>
      <c r="F3182" s="281"/>
      <c r="G3182" s="84" t="s">
        <v>4</v>
      </c>
      <c r="H3182" s="83" t="s">
        <v>5</v>
      </c>
      <c r="I3182" s="83" t="s">
        <v>6</v>
      </c>
      <c r="J3182" s="122" t="s">
        <v>8</v>
      </c>
    </row>
    <row r="3183" spans="1:10" ht="38.25">
      <c r="A3183" s="111" t="s">
        <v>1723</v>
      </c>
      <c r="B3183" s="86" t="s">
        <v>702</v>
      </c>
      <c r="C3183" s="85" t="s">
        <v>31</v>
      </c>
      <c r="D3183" s="85" t="s">
        <v>703</v>
      </c>
      <c r="E3183" s="284" t="s">
        <v>2958</v>
      </c>
      <c r="F3183" s="284"/>
      <c r="G3183" s="87" t="s">
        <v>704</v>
      </c>
      <c r="H3183" s="88">
        <v>1</v>
      </c>
      <c r="I3183" s="89">
        <v>7.75</v>
      </c>
      <c r="J3183" s="112">
        <v>7.75</v>
      </c>
    </row>
    <row r="3184" spans="1:10" ht="25.5">
      <c r="A3184" s="123" t="s">
        <v>1738</v>
      </c>
      <c r="B3184" s="97" t="s">
        <v>3238</v>
      </c>
      <c r="C3184" s="96" t="s">
        <v>31</v>
      </c>
      <c r="D3184" s="96" t="s">
        <v>3239</v>
      </c>
      <c r="E3184" s="283" t="s">
        <v>1737</v>
      </c>
      <c r="F3184" s="283"/>
      <c r="G3184" s="98" t="s">
        <v>33</v>
      </c>
      <c r="H3184" s="99">
        <v>1.14E-2</v>
      </c>
      <c r="I3184" s="100">
        <v>19.399999999999999</v>
      </c>
      <c r="J3184" s="124">
        <v>0.22</v>
      </c>
    </row>
    <row r="3185" spans="1:10" ht="25.5">
      <c r="A3185" s="123" t="s">
        <v>1738</v>
      </c>
      <c r="B3185" s="97" t="s">
        <v>3240</v>
      </c>
      <c r="C3185" s="96" t="s">
        <v>31</v>
      </c>
      <c r="D3185" s="96" t="s">
        <v>3241</v>
      </c>
      <c r="E3185" s="283" t="s">
        <v>1737</v>
      </c>
      <c r="F3185" s="283"/>
      <c r="G3185" s="98" t="s">
        <v>33</v>
      </c>
      <c r="H3185" s="99">
        <v>1.14E-2</v>
      </c>
      <c r="I3185" s="100">
        <v>15.57</v>
      </c>
      <c r="J3185" s="124">
        <v>0.17</v>
      </c>
    </row>
    <row r="3186" spans="1:10">
      <c r="A3186" s="113" t="s">
        <v>1725</v>
      </c>
      <c r="B3186" s="91" t="s">
        <v>3242</v>
      </c>
      <c r="C3186" s="90" t="s">
        <v>31</v>
      </c>
      <c r="D3186" s="90" t="s">
        <v>3243</v>
      </c>
      <c r="E3186" s="278" t="s">
        <v>1743</v>
      </c>
      <c r="F3186" s="278"/>
      <c r="G3186" s="92" t="s">
        <v>704</v>
      </c>
      <c r="H3186" s="93">
        <v>1</v>
      </c>
      <c r="I3186" s="94">
        <v>6.5</v>
      </c>
      <c r="J3186" s="114">
        <v>6.5</v>
      </c>
    </row>
    <row r="3187" spans="1:10" ht="25.5">
      <c r="A3187" s="113" t="s">
        <v>1725</v>
      </c>
      <c r="B3187" s="91" t="s">
        <v>3244</v>
      </c>
      <c r="C3187" s="90" t="s">
        <v>31</v>
      </c>
      <c r="D3187" s="90" t="s">
        <v>3245</v>
      </c>
      <c r="E3187" s="278" t="s">
        <v>1743</v>
      </c>
      <c r="F3187" s="278"/>
      <c r="G3187" s="92" t="s">
        <v>704</v>
      </c>
      <c r="H3187" s="93">
        <v>1.0999999999999999E-2</v>
      </c>
      <c r="I3187" s="94">
        <v>49.41</v>
      </c>
      <c r="J3187" s="114">
        <v>0.54</v>
      </c>
    </row>
    <row r="3188" spans="1:10">
      <c r="A3188" s="113" t="s">
        <v>1725</v>
      </c>
      <c r="B3188" s="91" t="s">
        <v>3246</v>
      </c>
      <c r="C3188" s="90" t="s">
        <v>31</v>
      </c>
      <c r="D3188" s="90" t="s">
        <v>3247</v>
      </c>
      <c r="E3188" s="278" t="s">
        <v>1743</v>
      </c>
      <c r="F3188" s="278"/>
      <c r="G3188" s="92" t="s">
        <v>704</v>
      </c>
      <c r="H3188" s="93">
        <v>7.3000000000000001E-3</v>
      </c>
      <c r="I3188" s="94">
        <v>43.61</v>
      </c>
      <c r="J3188" s="114">
        <v>0.31</v>
      </c>
    </row>
    <row r="3189" spans="1:10">
      <c r="A3189" s="113" t="s">
        <v>1725</v>
      </c>
      <c r="B3189" s="91" t="s">
        <v>3248</v>
      </c>
      <c r="C3189" s="90" t="s">
        <v>31</v>
      </c>
      <c r="D3189" s="90" t="s">
        <v>3249</v>
      </c>
      <c r="E3189" s="278" t="s">
        <v>1743</v>
      </c>
      <c r="F3189" s="278"/>
      <c r="G3189" s="92" t="s">
        <v>704</v>
      </c>
      <c r="H3189" s="93">
        <v>8.0000000000000002E-3</v>
      </c>
      <c r="I3189" s="94">
        <v>1.85</v>
      </c>
      <c r="J3189" s="114">
        <v>0.01</v>
      </c>
    </row>
    <row r="3190" spans="1:10">
      <c r="A3190" s="115"/>
      <c r="B3190" s="116"/>
      <c r="C3190" s="116"/>
      <c r="D3190" s="116"/>
      <c r="E3190" s="116" t="s">
        <v>1728</v>
      </c>
      <c r="F3190" s="117">
        <v>0.3</v>
      </c>
      <c r="G3190" s="116" t="s">
        <v>1729</v>
      </c>
      <c r="H3190" s="117">
        <v>0</v>
      </c>
      <c r="I3190" s="116" t="s">
        <v>1730</v>
      </c>
      <c r="J3190" s="118">
        <v>0.3</v>
      </c>
    </row>
    <row r="3191" spans="1:10" ht="15" thickBot="1">
      <c r="A3191" s="115"/>
      <c r="B3191" s="116"/>
      <c r="C3191" s="116"/>
      <c r="D3191" s="116"/>
      <c r="E3191" s="116" t="s">
        <v>1731</v>
      </c>
      <c r="F3191" s="117">
        <v>2.0299999999999998</v>
      </c>
      <c r="G3191" s="116"/>
      <c r="H3191" s="276" t="s">
        <v>1732</v>
      </c>
      <c r="I3191" s="276"/>
      <c r="J3191" s="118">
        <v>9.7799999999999994</v>
      </c>
    </row>
    <row r="3192" spans="1:10" ht="15" thickTop="1">
      <c r="A3192" s="119"/>
      <c r="B3192" s="95"/>
      <c r="C3192" s="95"/>
      <c r="D3192" s="95"/>
      <c r="E3192" s="95"/>
      <c r="F3192" s="95"/>
      <c r="G3192" s="95"/>
      <c r="H3192" s="95"/>
      <c r="I3192" s="95"/>
      <c r="J3192" s="120"/>
    </row>
    <row r="3193" spans="1:10" ht="15">
      <c r="A3193" s="121" t="s">
        <v>705</v>
      </c>
      <c r="B3193" s="83" t="s">
        <v>1</v>
      </c>
      <c r="C3193" s="82" t="s">
        <v>2</v>
      </c>
      <c r="D3193" s="82" t="s">
        <v>3</v>
      </c>
      <c r="E3193" s="281" t="s">
        <v>1722</v>
      </c>
      <c r="F3193" s="281"/>
      <c r="G3193" s="84" t="s">
        <v>4</v>
      </c>
      <c r="H3193" s="83" t="s">
        <v>5</v>
      </c>
      <c r="I3193" s="83" t="s">
        <v>6</v>
      </c>
      <c r="J3193" s="122" t="s">
        <v>8</v>
      </c>
    </row>
    <row r="3194" spans="1:10">
      <c r="A3194" s="111" t="s">
        <v>1723</v>
      </c>
      <c r="B3194" s="86" t="s">
        <v>706</v>
      </c>
      <c r="C3194" s="85" t="s">
        <v>44</v>
      </c>
      <c r="D3194" s="85" t="s">
        <v>707</v>
      </c>
      <c r="E3194" s="284" t="s">
        <v>1761</v>
      </c>
      <c r="F3194" s="284"/>
      <c r="G3194" s="87" t="s">
        <v>519</v>
      </c>
      <c r="H3194" s="88">
        <v>1</v>
      </c>
      <c r="I3194" s="89">
        <v>5.74</v>
      </c>
      <c r="J3194" s="112">
        <v>5.74</v>
      </c>
    </row>
    <row r="3195" spans="1:10">
      <c r="A3195" s="221"/>
      <c r="B3195" s="222"/>
      <c r="C3195" s="222"/>
      <c r="D3195" s="222"/>
      <c r="E3195" s="222"/>
      <c r="F3195" s="222" t="s">
        <v>1762</v>
      </c>
      <c r="G3195" s="222"/>
      <c r="H3195" s="222"/>
      <c r="I3195" s="222"/>
      <c r="J3195" s="125">
        <v>0</v>
      </c>
    </row>
    <row r="3196" spans="1:10">
      <c r="A3196" s="221"/>
      <c r="B3196" s="222"/>
      <c r="C3196" s="222"/>
      <c r="D3196" s="222"/>
      <c r="E3196" s="222"/>
      <c r="F3196" s="222" t="s">
        <v>1763</v>
      </c>
      <c r="G3196" s="222"/>
      <c r="H3196" s="222"/>
      <c r="I3196" s="222"/>
      <c r="J3196" s="125">
        <v>1</v>
      </c>
    </row>
    <row r="3197" spans="1:10">
      <c r="A3197" s="221"/>
      <c r="B3197" s="222"/>
      <c r="C3197" s="222"/>
      <c r="D3197" s="222"/>
      <c r="E3197" s="222"/>
      <c r="F3197" s="222" t="s">
        <v>1764</v>
      </c>
      <c r="G3197" s="222"/>
      <c r="H3197" s="222"/>
      <c r="I3197" s="222"/>
      <c r="J3197" s="125">
        <v>0</v>
      </c>
    </row>
    <row r="3198" spans="1:10" ht="15">
      <c r="A3198" s="279" t="s">
        <v>1784</v>
      </c>
      <c r="B3198" s="280" t="s">
        <v>1</v>
      </c>
      <c r="C3198" s="281" t="s">
        <v>2</v>
      </c>
      <c r="D3198" s="281" t="s">
        <v>1785</v>
      </c>
      <c r="E3198" s="280" t="s">
        <v>1766</v>
      </c>
      <c r="F3198" s="83" t="s">
        <v>1767</v>
      </c>
      <c r="G3198" s="83" t="s">
        <v>1768</v>
      </c>
      <c r="H3198" s="83"/>
      <c r="I3198" s="83"/>
      <c r="J3198" s="122" t="s">
        <v>1769</v>
      </c>
    </row>
    <row r="3199" spans="1:10">
      <c r="A3199" s="113" t="s">
        <v>1725</v>
      </c>
      <c r="B3199" s="91" t="s">
        <v>3250</v>
      </c>
      <c r="C3199" s="90" t="s">
        <v>44</v>
      </c>
      <c r="D3199" s="90" t="s">
        <v>707</v>
      </c>
      <c r="E3199" s="93">
        <v>1</v>
      </c>
      <c r="F3199" s="92" t="s">
        <v>46</v>
      </c>
      <c r="G3199" s="277" t="s">
        <v>1803</v>
      </c>
      <c r="H3199" s="277"/>
      <c r="I3199" s="278"/>
      <c r="J3199" s="127" t="s">
        <v>1803</v>
      </c>
    </row>
    <row r="3200" spans="1:10">
      <c r="A3200" s="221"/>
      <c r="B3200" s="222"/>
      <c r="C3200" s="222"/>
      <c r="D3200" s="222"/>
      <c r="E3200" s="222"/>
      <c r="F3200" s="222" t="s">
        <v>1938</v>
      </c>
      <c r="G3200" s="222"/>
      <c r="H3200" s="222"/>
      <c r="I3200" s="222"/>
      <c r="J3200" s="125">
        <v>3.71</v>
      </c>
    </row>
    <row r="3201" spans="1:10" ht="15">
      <c r="A3201" s="279" t="s">
        <v>1765</v>
      </c>
      <c r="B3201" s="280" t="s">
        <v>1</v>
      </c>
      <c r="C3201" s="281" t="s">
        <v>2</v>
      </c>
      <c r="D3201" s="281" t="s">
        <v>1727</v>
      </c>
      <c r="E3201" s="280" t="s">
        <v>1766</v>
      </c>
      <c r="F3201" s="83" t="s">
        <v>1767</v>
      </c>
      <c r="G3201" s="83" t="s">
        <v>1768</v>
      </c>
      <c r="H3201" s="83"/>
      <c r="I3201" s="83"/>
      <c r="J3201" s="122" t="s">
        <v>1769</v>
      </c>
    </row>
    <row r="3202" spans="1:10">
      <c r="A3202" s="123" t="s">
        <v>1723</v>
      </c>
      <c r="B3202" s="97" t="s">
        <v>2920</v>
      </c>
      <c r="C3202" s="96" t="s">
        <v>44</v>
      </c>
      <c r="D3202" s="96" t="s">
        <v>2921</v>
      </c>
      <c r="E3202" s="99">
        <v>0.06</v>
      </c>
      <c r="F3202" s="98" t="s">
        <v>1950</v>
      </c>
      <c r="G3202" s="282" t="s">
        <v>2922</v>
      </c>
      <c r="H3202" s="282"/>
      <c r="I3202" s="283"/>
      <c r="J3202" s="126" t="s">
        <v>3251</v>
      </c>
    </row>
    <row r="3203" spans="1:10" ht="25.5">
      <c r="A3203" s="123" t="s">
        <v>1723</v>
      </c>
      <c r="B3203" s="97" t="s">
        <v>2916</v>
      </c>
      <c r="C3203" s="96" t="s">
        <v>44</v>
      </c>
      <c r="D3203" s="96" t="s">
        <v>2917</v>
      </c>
      <c r="E3203" s="99">
        <v>0.06</v>
      </c>
      <c r="F3203" s="98" t="s">
        <v>1950</v>
      </c>
      <c r="G3203" s="282" t="s">
        <v>2918</v>
      </c>
      <c r="H3203" s="282"/>
      <c r="I3203" s="283"/>
      <c r="J3203" s="126" t="s">
        <v>3252</v>
      </c>
    </row>
    <row r="3204" spans="1:10">
      <c r="A3204" s="221"/>
      <c r="B3204" s="222"/>
      <c r="C3204" s="222"/>
      <c r="D3204" s="222"/>
      <c r="E3204" s="222"/>
      <c r="F3204" s="222" t="s">
        <v>1774</v>
      </c>
      <c r="G3204" s="222"/>
      <c r="H3204" s="222"/>
      <c r="I3204" s="222"/>
      <c r="J3204" s="125">
        <v>2.0316000000000001</v>
      </c>
    </row>
    <row r="3205" spans="1:10">
      <c r="A3205" s="115"/>
      <c r="B3205" s="116"/>
      <c r="C3205" s="116"/>
      <c r="D3205" s="116"/>
      <c r="E3205" s="116" t="s">
        <v>1728</v>
      </c>
      <c r="F3205" s="117">
        <v>0</v>
      </c>
      <c r="G3205" s="116" t="s">
        <v>1729</v>
      </c>
      <c r="H3205" s="117">
        <v>1.58</v>
      </c>
      <c r="I3205" s="116" t="s">
        <v>1730</v>
      </c>
      <c r="J3205" s="118">
        <v>1.5794280000000001</v>
      </c>
    </row>
    <row r="3206" spans="1:10" ht="15" thickBot="1">
      <c r="A3206" s="115"/>
      <c r="B3206" s="116"/>
      <c r="C3206" s="116"/>
      <c r="D3206" s="116"/>
      <c r="E3206" s="116" t="s">
        <v>1731</v>
      </c>
      <c r="F3206" s="117">
        <v>1.5</v>
      </c>
      <c r="G3206" s="116"/>
      <c r="H3206" s="276" t="s">
        <v>1732</v>
      </c>
      <c r="I3206" s="276"/>
      <c r="J3206" s="118">
        <v>7.24</v>
      </c>
    </row>
    <row r="3207" spans="1:10" ht="15" thickTop="1">
      <c r="A3207" s="119"/>
      <c r="B3207" s="95"/>
      <c r="C3207" s="95"/>
      <c r="D3207" s="95"/>
      <c r="E3207" s="95"/>
      <c r="F3207" s="95"/>
      <c r="G3207" s="95"/>
      <c r="H3207" s="95"/>
      <c r="I3207" s="95"/>
      <c r="J3207" s="120"/>
    </row>
    <row r="3208" spans="1:10" ht="15">
      <c r="A3208" s="121" t="s">
        <v>708</v>
      </c>
      <c r="B3208" s="83" t="s">
        <v>1</v>
      </c>
      <c r="C3208" s="82" t="s">
        <v>2</v>
      </c>
      <c r="D3208" s="82" t="s">
        <v>3</v>
      </c>
      <c r="E3208" s="281" t="s">
        <v>1722</v>
      </c>
      <c r="F3208" s="281"/>
      <c r="G3208" s="84" t="s">
        <v>4</v>
      </c>
      <c r="H3208" s="83" t="s">
        <v>5</v>
      </c>
      <c r="I3208" s="83" t="s">
        <v>6</v>
      </c>
      <c r="J3208" s="122" t="s">
        <v>8</v>
      </c>
    </row>
    <row r="3209" spans="1:10" ht="25.5">
      <c r="A3209" s="111" t="s">
        <v>1723</v>
      </c>
      <c r="B3209" s="86" t="s">
        <v>709</v>
      </c>
      <c r="C3209" s="85" t="s">
        <v>44</v>
      </c>
      <c r="D3209" s="85" t="s">
        <v>710</v>
      </c>
      <c r="E3209" s="284" t="s">
        <v>1761</v>
      </c>
      <c r="F3209" s="284"/>
      <c r="G3209" s="87" t="s">
        <v>78</v>
      </c>
      <c r="H3209" s="88">
        <v>1</v>
      </c>
      <c r="I3209" s="89">
        <v>15.42</v>
      </c>
      <c r="J3209" s="112">
        <v>15.42</v>
      </c>
    </row>
    <row r="3210" spans="1:10">
      <c r="A3210" s="221"/>
      <c r="B3210" s="222"/>
      <c r="C3210" s="222"/>
      <c r="D3210" s="222"/>
      <c r="E3210" s="222"/>
      <c r="F3210" s="222" t="s">
        <v>1762</v>
      </c>
      <c r="G3210" s="222"/>
      <c r="H3210" s="222"/>
      <c r="I3210" s="222"/>
      <c r="J3210" s="125">
        <v>0</v>
      </c>
    </row>
    <row r="3211" spans="1:10">
      <c r="A3211" s="221"/>
      <c r="B3211" s="222"/>
      <c r="C3211" s="222"/>
      <c r="D3211" s="222"/>
      <c r="E3211" s="222"/>
      <c r="F3211" s="222" t="s">
        <v>1763</v>
      </c>
      <c r="G3211" s="222"/>
      <c r="H3211" s="222"/>
      <c r="I3211" s="222"/>
      <c r="J3211" s="125">
        <v>1</v>
      </c>
    </row>
    <row r="3212" spans="1:10">
      <c r="A3212" s="221"/>
      <c r="B3212" s="222"/>
      <c r="C3212" s="222"/>
      <c r="D3212" s="222"/>
      <c r="E3212" s="222"/>
      <c r="F3212" s="222" t="s">
        <v>1764</v>
      </c>
      <c r="G3212" s="222"/>
      <c r="H3212" s="222"/>
      <c r="I3212" s="222"/>
      <c r="J3212" s="125">
        <v>0</v>
      </c>
    </row>
    <row r="3213" spans="1:10" ht="15">
      <c r="A3213" s="279" t="s">
        <v>1784</v>
      </c>
      <c r="B3213" s="280" t="s">
        <v>1</v>
      </c>
      <c r="C3213" s="281" t="s">
        <v>2</v>
      </c>
      <c r="D3213" s="281" t="s">
        <v>1785</v>
      </c>
      <c r="E3213" s="280" t="s">
        <v>1766</v>
      </c>
      <c r="F3213" s="83" t="s">
        <v>1767</v>
      </c>
      <c r="G3213" s="83" t="s">
        <v>1768</v>
      </c>
      <c r="H3213" s="83"/>
      <c r="I3213" s="83"/>
      <c r="J3213" s="122" t="s">
        <v>1769</v>
      </c>
    </row>
    <row r="3214" spans="1:10" ht="25.5">
      <c r="A3214" s="113" t="s">
        <v>1725</v>
      </c>
      <c r="B3214" s="91" t="s">
        <v>1813</v>
      </c>
      <c r="C3214" s="90" t="s">
        <v>44</v>
      </c>
      <c r="D3214" s="90" t="s">
        <v>1814</v>
      </c>
      <c r="E3214" s="93">
        <v>1.2</v>
      </c>
      <c r="F3214" s="92" t="s">
        <v>78</v>
      </c>
      <c r="G3214" s="277" t="s">
        <v>1815</v>
      </c>
      <c r="H3214" s="277"/>
      <c r="I3214" s="278"/>
      <c r="J3214" s="127" t="s">
        <v>3253</v>
      </c>
    </row>
    <row r="3215" spans="1:10" ht="25.5">
      <c r="A3215" s="113" t="s">
        <v>1725</v>
      </c>
      <c r="B3215" s="91" t="s">
        <v>3226</v>
      </c>
      <c r="C3215" s="90" t="s">
        <v>44</v>
      </c>
      <c r="D3215" s="90" t="s">
        <v>3227</v>
      </c>
      <c r="E3215" s="93">
        <v>3.0000000000000001E-3</v>
      </c>
      <c r="F3215" s="92" t="s">
        <v>121</v>
      </c>
      <c r="G3215" s="277" t="s">
        <v>3254</v>
      </c>
      <c r="H3215" s="277"/>
      <c r="I3215" s="278"/>
      <c r="J3215" s="127" t="s">
        <v>3255</v>
      </c>
    </row>
    <row r="3216" spans="1:10">
      <c r="A3216" s="113" t="s">
        <v>1725</v>
      </c>
      <c r="B3216" s="91" t="s">
        <v>2905</v>
      </c>
      <c r="C3216" s="90" t="s">
        <v>44</v>
      </c>
      <c r="D3216" s="90" t="s">
        <v>2906</v>
      </c>
      <c r="E3216" s="93">
        <v>3.3333E-3</v>
      </c>
      <c r="F3216" s="92" t="s">
        <v>121</v>
      </c>
      <c r="G3216" s="277" t="s">
        <v>2907</v>
      </c>
      <c r="H3216" s="277"/>
      <c r="I3216" s="278"/>
      <c r="J3216" s="127" t="s">
        <v>3256</v>
      </c>
    </row>
    <row r="3217" spans="1:10">
      <c r="A3217" s="221"/>
      <c r="B3217" s="222"/>
      <c r="C3217" s="222"/>
      <c r="D3217" s="222"/>
      <c r="E3217" s="222"/>
      <c r="F3217" s="222" t="s">
        <v>1938</v>
      </c>
      <c r="G3217" s="222"/>
      <c r="H3217" s="222"/>
      <c r="I3217" s="222"/>
      <c r="J3217" s="125">
        <v>5.4024000000000001</v>
      </c>
    </row>
    <row r="3218" spans="1:10" ht="15">
      <c r="A3218" s="279" t="s">
        <v>1765</v>
      </c>
      <c r="B3218" s="280" t="s">
        <v>1</v>
      </c>
      <c r="C3218" s="281" t="s">
        <v>2</v>
      </c>
      <c r="D3218" s="281" t="s">
        <v>1727</v>
      </c>
      <c r="E3218" s="280" t="s">
        <v>1766</v>
      </c>
      <c r="F3218" s="83" t="s">
        <v>1767</v>
      </c>
      <c r="G3218" s="83" t="s">
        <v>1768</v>
      </c>
      <c r="H3218" s="83"/>
      <c r="I3218" s="83"/>
      <c r="J3218" s="122" t="s">
        <v>1769</v>
      </c>
    </row>
    <row r="3219" spans="1:10">
      <c r="A3219" s="123" t="s">
        <v>1723</v>
      </c>
      <c r="B3219" s="97" t="s">
        <v>2920</v>
      </c>
      <c r="C3219" s="96" t="s">
        <v>44</v>
      </c>
      <c r="D3219" s="96" t="s">
        <v>2921</v>
      </c>
      <c r="E3219" s="99">
        <v>0.30555559999999998</v>
      </c>
      <c r="F3219" s="98" t="s">
        <v>1950</v>
      </c>
      <c r="G3219" s="282" t="s">
        <v>2922</v>
      </c>
      <c r="H3219" s="282"/>
      <c r="I3219" s="283"/>
      <c r="J3219" s="126" t="s">
        <v>3257</v>
      </c>
    </row>
    <row r="3220" spans="1:10">
      <c r="A3220" s="123" t="s">
        <v>1723</v>
      </c>
      <c r="B3220" s="97" t="s">
        <v>1957</v>
      </c>
      <c r="C3220" s="96" t="s">
        <v>44</v>
      </c>
      <c r="D3220" s="96" t="s">
        <v>1958</v>
      </c>
      <c r="E3220" s="99">
        <v>0.30555559999999998</v>
      </c>
      <c r="F3220" s="98" t="s">
        <v>1950</v>
      </c>
      <c r="G3220" s="282" t="s">
        <v>1959</v>
      </c>
      <c r="H3220" s="282"/>
      <c r="I3220" s="283"/>
      <c r="J3220" s="126" t="s">
        <v>3258</v>
      </c>
    </row>
    <row r="3221" spans="1:10">
      <c r="A3221" s="221"/>
      <c r="B3221" s="222"/>
      <c r="C3221" s="222"/>
      <c r="D3221" s="222"/>
      <c r="E3221" s="222"/>
      <c r="F3221" s="222" t="s">
        <v>1774</v>
      </c>
      <c r="G3221" s="222"/>
      <c r="H3221" s="222"/>
      <c r="I3221" s="222"/>
      <c r="J3221" s="125">
        <v>10.0192</v>
      </c>
    </row>
    <row r="3222" spans="1:10">
      <c r="A3222" s="115"/>
      <c r="B3222" s="116"/>
      <c r="C3222" s="116"/>
      <c r="D3222" s="116"/>
      <c r="E3222" s="116" t="s">
        <v>1728</v>
      </c>
      <c r="F3222" s="117">
        <v>0</v>
      </c>
      <c r="G3222" s="116" t="s">
        <v>1729</v>
      </c>
      <c r="H3222" s="117">
        <v>7.59</v>
      </c>
      <c r="I3222" s="116" t="s">
        <v>1730</v>
      </c>
      <c r="J3222" s="118">
        <v>7.5928733266400004</v>
      </c>
    </row>
    <row r="3223" spans="1:10" ht="15" thickBot="1">
      <c r="A3223" s="115"/>
      <c r="B3223" s="116"/>
      <c r="C3223" s="116"/>
      <c r="D3223" s="116"/>
      <c r="E3223" s="116" t="s">
        <v>1731</v>
      </c>
      <c r="F3223" s="117">
        <v>4.04</v>
      </c>
      <c r="G3223" s="116"/>
      <c r="H3223" s="276" t="s">
        <v>1732</v>
      </c>
      <c r="I3223" s="276"/>
      <c r="J3223" s="118">
        <v>19.46</v>
      </c>
    </row>
    <row r="3224" spans="1:10" ht="15" thickTop="1">
      <c r="A3224" s="119"/>
      <c r="B3224" s="95"/>
      <c r="C3224" s="95"/>
      <c r="D3224" s="95"/>
      <c r="E3224" s="95"/>
      <c r="F3224" s="95"/>
      <c r="G3224" s="95"/>
      <c r="H3224" s="95"/>
      <c r="I3224" s="95"/>
      <c r="J3224" s="120"/>
    </row>
    <row r="3225" spans="1:10" ht="15">
      <c r="A3225" s="121" t="s">
        <v>711</v>
      </c>
      <c r="B3225" s="83" t="s">
        <v>1</v>
      </c>
      <c r="C3225" s="82" t="s">
        <v>2</v>
      </c>
      <c r="D3225" s="82" t="s">
        <v>3</v>
      </c>
      <c r="E3225" s="281" t="s">
        <v>1722</v>
      </c>
      <c r="F3225" s="281"/>
      <c r="G3225" s="84" t="s">
        <v>4</v>
      </c>
      <c r="H3225" s="83" t="s">
        <v>5</v>
      </c>
      <c r="I3225" s="83" t="s">
        <v>6</v>
      </c>
      <c r="J3225" s="122" t="s">
        <v>8</v>
      </c>
    </row>
    <row r="3226" spans="1:10" ht="25.5">
      <c r="A3226" s="111" t="s">
        <v>1723</v>
      </c>
      <c r="B3226" s="86" t="s">
        <v>712</v>
      </c>
      <c r="C3226" s="85" t="s">
        <v>44</v>
      </c>
      <c r="D3226" s="85" t="s">
        <v>713</v>
      </c>
      <c r="E3226" s="284" t="s">
        <v>1761</v>
      </c>
      <c r="F3226" s="284"/>
      <c r="G3226" s="87" t="s">
        <v>78</v>
      </c>
      <c r="H3226" s="88">
        <v>1</v>
      </c>
      <c r="I3226" s="89">
        <v>20.78</v>
      </c>
      <c r="J3226" s="112">
        <v>20.78</v>
      </c>
    </row>
    <row r="3227" spans="1:10">
      <c r="A3227" s="221"/>
      <c r="B3227" s="222"/>
      <c r="C3227" s="222"/>
      <c r="D3227" s="222"/>
      <c r="E3227" s="222"/>
      <c r="F3227" s="222" t="s">
        <v>1762</v>
      </c>
      <c r="G3227" s="222"/>
      <c r="H3227" s="222"/>
      <c r="I3227" s="222"/>
      <c r="J3227" s="125">
        <v>0</v>
      </c>
    </row>
    <row r="3228" spans="1:10">
      <c r="A3228" s="221"/>
      <c r="B3228" s="222"/>
      <c r="C3228" s="222"/>
      <c r="D3228" s="222"/>
      <c r="E3228" s="222"/>
      <c r="F3228" s="222" t="s">
        <v>1763</v>
      </c>
      <c r="G3228" s="222"/>
      <c r="H3228" s="222"/>
      <c r="I3228" s="222"/>
      <c r="J3228" s="125">
        <v>1</v>
      </c>
    </row>
    <row r="3229" spans="1:10">
      <c r="A3229" s="221"/>
      <c r="B3229" s="222"/>
      <c r="C3229" s="222"/>
      <c r="D3229" s="222"/>
      <c r="E3229" s="222"/>
      <c r="F3229" s="222" t="s">
        <v>1764</v>
      </c>
      <c r="G3229" s="222"/>
      <c r="H3229" s="222"/>
      <c r="I3229" s="222"/>
      <c r="J3229" s="125">
        <v>0</v>
      </c>
    </row>
    <row r="3230" spans="1:10" ht="15">
      <c r="A3230" s="279" t="s">
        <v>1784</v>
      </c>
      <c r="B3230" s="280" t="s">
        <v>1</v>
      </c>
      <c r="C3230" s="281" t="s">
        <v>2</v>
      </c>
      <c r="D3230" s="281" t="s">
        <v>1785</v>
      </c>
      <c r="E3230" s="280" t="s">
        <v>1766</v>
      </c>
      <c r="F3230" s="83" t="s">
        <v>1767</v>
      </c>
      <c r="G3230" s="83" t="s">
        <v>1768</v>
      </c>
      <c r="H3230" s="83"/>
      <c r="I3230" s="83"/>
      <c r="J3230" s="122" t="s">
        <v>1769</v>
      </c>
    </row>
    <row r="3231" spans="1:10">
      <c r="A3231" s="113" t="s">
        <v>1725</v>
      </c>
      <c r="B3231" s="91" t="s">
        <v>2905</v>
      </c>
      <c r="C3231" s="90" t="s">
        <v>44</v>
      </c>
      <c r="D3231" s="90" t="s">
        <v>2906</v>
      </c>
      <c r="E3231" s="93">
        <v>3.3333E-3</v>
      </c>
      <c r="F3231" s="92" t="s">
        <v>121</v>
      </c>
      <c r="G3231" s="277" t="s">
        <v>2907</v>
      </c>
      <c r="H3231" s="277"/>
      <c r="I3231" s="278"/>
      <c r="J3231" s="127" t="s">
        <v>3256</v>
      </c>
    </row>
    <row r="3232" spans="1:10" ht="25.5">
      <c r="A3232" s="113" t="s">
        <v>1725</v>
      </c>
      <c r="B3232" s="91" t="s">
        <v>3226</v>
      </c>
      <c r="C3232" s="90" t="s">
        <v>44</v>
      </c>
      <c r="D3232" s="90" t="s">
        <v>3227</v>
      </c>
      <c r="E3232" s="93">
        <v>3.0000000000000001E-3</v>
      </c>
      <c r="F3232" s="92" t="s">
        <v>121</v>
      </c>
      <c r="G3232" s="277" t="s">
        <v>3254</v>
      </c>
      <c r="H3232" s="277"/>
      <c r="I3232" s="278"/>
      <c r="J3232" s="127" t="s">
        <v>3255</v>
      </c>
    </row>
    <row r="3233" spans="1:10" ht="25.5">
      <c r="A3233" s="113" t="s">
        <v>1725</v>
      </c>
      <c r="B3233" s="91" t="s">
        <v>1934</v>
      </c>
      <c r="C3233" s="90" t="s">
        <v>44</v>
      </c>
      <c r="D3233" s="90" t="s">
        <v>1935</v>
      </c>
      <c r="E3233" s="93">
        <v>1.2</v>
      </c>
      <c r="F3233" s="92" t="s">
        <v>78</v>
      </c>
      <c r="G3233" s="277" t="s">
        <v>1936</v>
      </c>
      <c r="H3233" s="277"/>
      <c r="I3233" s="278"/>
      <c r="J3233" s="127" t="s">
        <v>3259</v>
      </c>
    </row>
    <row r="3234" spans="1:10">
      <c r="A3234" s="221"/>
      <c r="B3234" s="222"/>
      <c r="C3234" s="222"/>
      <c r="D3234" s="222"/>
      <c r="E3234" s="222"/>
      <c r="F3234" s="222" t="s">
        <v>1938</v>
      </c>
      <c r="G3234" s="222"/>
      <c r="H3234" s="222"/>
      <c r="I3234" s="222"/>
      <c r="J3234" s="125">
        <v>9.3263999999999996</v>
      </c>
    </row>
    <row r="3235" spans="1:10" ht="15">
      <c r="A3235" s="279" t="s">
        <v>1765</v>
      </c>
      <c r="B3235" s="280" t="s">
        <v>1</v>
      </c>
      <c r="C3235" s="281" t="s">
        <v>2</v>
      </c>
      <c r="D3235" s="281" t="s">
        <v>1727</v>
      </c>
      <c r="E3235" s="280" t="s">
        <v>1766</v>
      </c>
      <c r="F3235" s="83" t="s">
        <v>1767</v>
      </c>
      <c r="G3235" s="83" t="s">
        <v>1768</v>
      </c>
      <c r="H3235" s="83"/>
      <c r="I3235" s="83"/>
      <c r="J3235" s="122" t="s">
        <v>1769</v>
      </c>
    </row>
    <row r="3236" spans="1:10">
      <c r="A3236" s="123" t="s">
        <v>1723</v>
      </c>
      <c r="B3236" s="97" t="s">
        <v>2920</v>
      </c>
      <c r="C3236" s="96" t="s">
        <v>44</v>
      </c>
      <c r="D3236" s="96" t="s">
        <v>2921</v>
      </c>
      <c r="E3236" s="99">
        <v>0.34920630000000003</v>
      </c>
      <c r="F3236" s="98" t="s">
        <v>1950</v>
      </c>
      <c r="G3236" s="282" t="s">
        <v>2922</v>
      </c>
      <c r="H3236" s="282"/>
      <c r="I3236" s="283"/>
      <c r="J3236" s="126" t="s">
        <v>3260</v>
      </c>
    </row>
    <row r="3237" spans="1:10">
      <c r="A3237" s="123" t="s">
        <v>1723</v>
      </c>
      <c r="B3237" s="97" t="s">
        <v>1957</v>
      </c>
      <c r="C3237" s="96" t="s">
        <v>44</v>
      </c>
      <c r="D3237" s="96" t="s">
        <v>1958</v>
      </c>
      <c r="E3237" s="99">
        <v>0.34920630000000003</v>
      </c>
      <c r="F3237" s="98" t="s">
        <v>1950</v>
      </c>
      <c r="G3237" s="282" t="s">
        <v>1959</v>
      </c>
      <c r="H3237" s="282"/>
      <c r="I3237" s="283"/>
      <c r="J3237" s="126" t="s">
        <v>2536</v>
      </c>
    </row>
    <row r="3238" spans="1:10">
      <c r="A3238" s="221"/>
      <c r="B3238" s="222"/>
      <c r="C3238" s="222"/>
      <c r="D3238" s="222"/>
      <c r="E3238" s="222"/>
      <c r="F3238" s="222" t="s">
        <v>1774</v>
      </c>
      <c r="G3238" s="222"/>
      <c r="H3238" s="222"/>
      <c r="I3238" s="222"/>
      <c r="J3238" s="125">
        <v>11.4505</v>
      </c>
    </row>
    <row r="3239" spans="1:10">
      <c r="A3239" s="115"/>
      <c r="B3239" s="116"/>
      <c r="C3239" s="116"/>
      <c r="D3239" s="116"/>
      <c r="E3239" s="116" t="s">
        <v>1728</v>
      </c>
      <c r="F3239" s="117">
        <v>0</v>
      </c>
      <c r="G3239" s="116" t="s">
        <v>1729</v>
      </c>
      <c r="H3239" s="117">
        <v>8.68</v>
      </c>
      <c r="I3239" s="116" t="s">
        <v>1730</v>
      </c>
      <c r="J3239" s="118">
        <v>8.6775670312200006</v>
      </c>
    </row>
    <row r="3240" spans="1:10" ht="15" thickBot="1">
      <c r="A3240" s="115"/>
      <c r="B3240" s="116"/>
      <c r="C3240" s="116"/>
      <c r="D3240" s="116"/>
      <c r="E3240" s="116" t="s">
        <v>1731</v>
      </c>
      <c r="F3240" s="117">
        <v>5.45</v>
      </c>
      <c r="G3240" s="116"/>
      <c r="H3240" s="276" t="s">
        <v>1732</v>
      </c>
      <c r="I3240" s="276"/>
      <c r="J3240" s="118">
        <v>26.23</v>
      </c>
    </row>
    <row r="3241" spans="1:10" ht="15" thickTop="1">
      <c r="A3241" s="119"/>
      <c r="B3241" s="95"/>
      <c r="C3241" s="95"/>
      <c r="D3241" s="95"/>
      <c r="E3241" s="95"/>
      <c r="F3241" s="95"/>
      <c r="G3241" s="95"/>
      <c r="H3241" s="95"/>
      <c r="I3241" s="95"/>
      <c r="J3241" s="120"/>
    </row>
    <row r="3242" spans="1:10" ht="15">
      <c r="A3242" s="121" t="s">
        <v>714</v>
      </c>
      <c r="B3242" s="83" t="s">
        <v>1</v>
      </c>
      <c r="C3242" s="82" t="s">
        <v>2</v>
      </c>
      <c r="D3242" s="82" t="s">
        <v>3</v>
      </c>
      <c r="E3242" s="281" t="s">
        <v>1722</v>
      </c>
      <c r="F3242" s="281"/>
      <c r="G3242" s="84" t="s">
        <v>4</v>
      </c>
      <c r="H3242" s="83" t="s">
        <v>5</v>
      </c>
      <c r="I3242" s="83" t="s">
        <v>6</v>
      </c>
      <c r="J3242" s="122" t="s">
        <v>8</v>
      </c>
    </row>
    <row r="3243" spans="1:10" ht="25.5">
      <c r="A3243" s="111" t="s">
        <v>1723</v>
      </c>
      <c r="B3243" s="86" t="s">
        <v>715</v>
      </c>
      <c r="C3243" s="85" t="s">
        <v>44</v>
      </c>
      <c r="D3243" s="85" t="s">
        <v>716</v>
      </c>
      <c r="E3243" s="284" t="s">
        <v>1761</v>
      </c>
      <c r="F3243" s="284"/>
      <c r="G3243" s="87" t="s">
        <v>78</v>
      </c>
      <c r="H3243" s="88">
        <v>1</v>
      </c>
      <c r="I3243" s="89">
        <v>27.08</v>
      </c>
      <c r="J3243" s="112">
        <v>27.08</v>
      </c>
    </row>
    <row r="3244" spans="1:10">
      <c r="A3244" s="221"/>
      <c r="B3244" s="222"/>
      <c r="C3244" s="222"/>
      <c r="D3244" s="222"/>
      <c r="E3244" s="222"/>
      <c r="F3244" s="222" t="s">
        <v>1762</v>
      </c>
      <c r="G3244" s="222"/>
      <c r="H3244" s="222"/>
      <c r="I3244" s="222"/>
      <c r="J3244" s="125">
        <v>0</v>
      </c>
    </row>
    <row r="3245" spans="1:10">
      <c r="A3245" s="221"/>
      <c r="B3245" s="222"/>
      <c r="C3245" s="222"/>
      <c r="D3245" s="222"/>
      <c r="E3245" s="222"/>
      <c r="F3245" s="222" t="s">
        <v>1763</v>
      </c>
      <c r="G3245" s="222"/>
      <c r="H3245" s="222"/>
      <c r="I3245" s="222"/>
      <c r="J3245" s="125">
        <v>1</v>
      </c>
    </row>
    <row r="3246" spans="1:10">
      <c r="A3246" s="221"/>
      <c r="B3246" s="222"/>
      <c r="C3246" s="222"/>
      <c r="D3246" s="222"/>
      <c r="E3246" s="222"/>
      <c r="F3246" s="222" t="s">
        <v>1764</v>
      </c>
      <c r="G3246" s="222"/>
      <c r="H3246" s="222"/>
      <c r="I3246" s="222"/>
      <c r="J3246" s="125">
        <v>0</v>
      </c>
    </row>
    <row r="3247" spans="1:10" ht="15">
      <c r="A3247" s="279" t="s">
        <v>1784</v>
      </c>
      <c r="B3247" s="280" t="s">
        <v>1</v>
      </c>
      <c r="C3247" s="281" t="s">
        <v>2</v>
      </c>
      <c r="D3247" s="281" t="s">
        <v>1785</v>
      </c>
      <c r="E3247" s="280" t="s">
        <v>1766</v>
      </c>
      <c r="F3247" s="83" t="s">
        <v>1767</v>
      </c>
      <c r="G3247" s="83" t="s">
        <v>1768</v>
      </c>
      <c r="H3247" s="83"/>
      <c r="I3247" s="83"/>
      <c r="J3247" s="122" t="s">
        <v>1769</v>
      </c>
    </row>
    <row r="3248" spans="1:10" ht="25.5">
      <c r="A3248" s="113" t="s">
        <v>1725</v>
      </c>
      <c r="B3248" s="91" t="s">
        <v>3226</v>
      </c>
      <c r="C3248" s="90" t="s">
        <v>44</v>
      </c>
      <c r="D3248" s="90" t="s">
        <v>3227</v>
      </c>
      <c r="E3248" s="93">
        <v>5.0000000000000001E-3</v>
      </c>
      <c r="F3248" s="92" t="s">
        <v>121</v>
      </c>
      <c r="G3248" s="277" t="s">
        <v>3254</v>
      </c>
      <c r="H3248" s="277"/>
      <c r="I3248" s="278"/>
      <c r="J3248" s="127" t="s">
        <v>3261</v>
      </c>
    </row>
    <row r="3249" spans="1:10">
      <c r="A3249" s="113" t="s">
        <v>1725</v>
      </c>
      <c r="B3249" s="91" t="s">
        <v>2905</v>
      </c>
      <c r="C3249" s="90" t="s">
        <v>44</v>
      </c>
      <c r="D3249" s="90" t="s">
        <v>2906</v>
      </c>
      <c r="E3249" s="93">
        <v>3.3333E-3</v>
      </c>
      <c r="F3249" s="92" t="s">
        <v>121</v>
      </c>
      <c r="G3249" s="277" t="s">
        <v>2907</v>
      </c>
      <c r="H3249" s="277"/>
      <c r="I3249" s="278"/>
      <c r="J3249" s="127" t="s">
        <v>3256</v>
      </c>
    </row>
    <row r="3250" spans="1:10" ht="25.5">
      <c r="A3250" s="113" t="s">
        <v>1725</v>
      </c>
      <c r="B3250" s="91" t="s">
        <v>3262</v>
      </c>
      <c r="C3250" s="90" t="s">
        <v>44</v>
      </c>
      <c r="D3250" s="90" t="s">
        <v>3263</v>
      </c>
      <c r="E3250" s="93">
        <v>1.2</v>
      </c>
      <c r="F3250" s="92" t="s">
        <v>78</v>
      </c>
      <c r="G3250" s="277" t="s">
        <v>3264</v>
      </c>
      <c r="H3250" s="277"/>
      <c r="I3250" s="278"/>
      <c r="J3250" s="127" t="s">
        <v>3265</v>
      </c>
    </row>
    <row r="3251" spans="1:10">
      <c r="A3251" s="221"/>
      <c r="B3251" s="222"/>
      <c r="C3251" s="222"/>
      <c r="D3251" s="222"/>
      <c r="E3251" s="222"/>
      <c r="F3251" s="222" t="s">
        <v>1938</v>
      </c>
      <c r="G3251" s="222"/>
      <c r="H3251" s="222"/>
      <c r="I3251" s="222"/>
      <c r="J3251" s="125">
        <v>13.725199999999999</v>
      </c>
    </row>
    <row r="3252" spans="1:10" ht="15">
      <c r="A3252" s="279" t="s">
        <v>1765</v>
      </c>
      <c r="B3252" s="280" t="s">
        <v>1</v>
      </c>
      <c r="C3252" s="281" t="s">
        <v>2</v>
      </c>
      <c r="D3252" s="281" t="s">
        <v>1727</v>
      </c>
      <c r="E3252" s="280" t="s">
        <v>1766</v>
      </c>
      <c r="F3252" s="83" t="s">
        <v>1767</v>
      </c>
      <c r="G3252" s="83" t="s">
        <v>1768</v>
      </c>
      <c r="H3252" s="83"/>
      <c r="I3252" s="83"/>
      <c r="J3252" s="122" t="s">
        <v>1769</v>
      </c>
    </row>
    <row r="3253" spans="1:10">
      <c r="A3253" s="123" t="s">
        <v>1723</v>
      </c>
      <c r="B3253" s="97" t="s">
        <v>1957</v>
      </c>
      <c r="C3253" s="96" t="s">
        <v>44</v>
      </c>
      <c r="D3253" s="96" t="s">
        <v>1958</v>
      </c>
      <c r="E3253" s="99">
        <v>0.40740739999999998</v>
      </c>
      <c r="F3253" s="98" t="s">
        <v>1950</v>
      </c>
      <c r="G3253" s="282" t="s">
        <v>1959</v>
      </c>
      <c r="H3253" s="282"/>
      <c r="I3253" s="283"/>
      <c r="J3253" s="126" t="s">
        <v>3045</v>
      </c>
    </row>
    <row r="3254" spans="1:10">
      <c r="A3254" s="123" t="s">
        <v>1723</v>
      </c>
      <c r="B3254" s="97" t="s">
        <v>2920</v>
      </c>
      <c r="C3254" s="96" t="s">
        <v>44</v>
      </c>
      <c r="D3254" s="96" t="s">
        <v>2921</v>
      </c>
      <c r="E3254" s="99">
        <v>0.40740739999999998</v>
      </c>
      <c r="F3254" s="98" t="s">
        <v>1950</v>
      </c>
      <c r="G3254" s="282" t="s">
        <v>2922</v>
      </c>
      <c r="H3254" s="282"/>
      <c r="I3254" s="283"/>
      <c r="J3254" s="126" t="s">
        <v>3024</v>
      </c>
    </row>
    <row r="3255" spans="1:10">
      <c r="A3255" s="221"/>
      <c r="B3255" s="222"/>
      <c r="C3255" s="222"/>
      <c r="D3255" s="222"/>
      <c r="E3255" s="222"/>
      <c r="F3255" s="222" t="s">
        <v>1774</v>
      </c>
      <c r="G3255" s="222"/>
      <c r="H3255" s="222"/>
      <c r="I3255" s="222"/>
      <c r="J3255" s="125">
        <v>13.3589</v>
      </c>
    </row>
    <row r="3256" spans="1:10">
      <c r="A3256" s="115"/>
      <c r="B3256" s="116"/>
      <c r="C3256" s="116"/>
      <c r="D3256" s="116"/>
      <c r="E3256" s="116" t="s">
        <v>1728</v>
      </c>
      <c r="F3256" s="117">
        <v>0</v>
      </c>
      <c r="G3256" s="116" t="s">
        <v>1729</v>
      </c>
      <c r="H3256" s="117">
        <v>10.119999999999999</v>
      </c>
      <c r="I3256" s="116" t="s">
        <v>1730</v>
      </c>
      <c r="J3256" s="118">
        <v>10.12382944556</v>
      </c>
    </row>
    <row r="3257" spans="1:10" ht="15" thickBot="1">
      <c r="A3257" s="115"/>
      <c r="B3257" s="116"/>
      <c r="C3257" s="116"/>
      <c r="D3257" s="116"/>
      <c r="E3257" s="116" t="s">
        <v>1731</v>
      </c>
      <c r="F3257" s="117">
        <v>7.1</v>
      </c>
      <c r="G3257" s="116"/>
      <c r="H3257" s="276" t="s">
        <v>1732</v>
      </c>
      <c r="I3257" s="276"/>
      <c r="J3257" s="118">
        <v>34.18</v>
      </c>
    </row>
    <row r="3258" spans="1:10" ht="15" thickTop="1">
      <c r="A3258" s="119"/>
      <c r="B3258" s="95"/>
      <c r="C3258" s="95"/>
      <c r="D3258" s="95"/>
      <c r="E3258" s="95"/>
      <c r="F3258" s="95"/>
      <c r="G3258" s="95"/>
      <c r="H3258" s="95"/>
      <c r="I3258" s="95"/>
      <c r="J3258" s="120"/>
    </row>
    <row r="3259" spans="1:10" ht="15">
      <c r="A3259" s="121" t="s">
        <v>719</v>
      </c>
      <c r="B3259" s="83" t="s">
        <v>1</v>
      </c>
      <c r="C3259" s="82" t="s">
        <v>2</v>
      </c>
      <c r="D3259" s="82" t="s">
        <v>3</v>
      </c>
      <c r="E3259" s="281" t="s">
        <v>1722</v>
      </c>
      <c r="F3259" s="281"/>
      <c r="G3259" s="84" t="s">
        <v>4</v>
      </c>
      <c r="H3259" s="83" t="s">
        <v>5</v>
      </c>
      <c r="I3259" s="83" t="s">
        <v>6</v>
      </c>
      <c r="J3259" s="122" t="s">
        <v>8</v>
      </c>
    </row>
    <row r="3260" spans="1:10" ht="25.5">
      <c r="A3260" s="111" t="s">
        <v>1723</v>
      </c>
      <c r="B3260" s="86" t="s">
        <v>709</v>
      </c>
      <c r="C3260" s="85" t="s">
        <v>44</v>
      </c>
      <c r="D3260" s="85" t="s">
        <v>710</v>
      </c>
      <c r="E3260" s="284" t="s">
        <v>1761</v>
      </c>
      <c r="F3260" s="284"/>
      <c r="G3260" s="87" t="s">
        <v>78</v>
      </c>
      <c r="H3260" s="88">
        <v>1</v>
      </c>
      <c r="I3260" s="89">
        <v>15.42</v>
      </c>
      <c r="J3260" s="112">
        <v>15.42</v>
      </c>
    </row>
    <row r="3261" spans="1:10">
      <c r="A3261" s="221"/>
      <c r="B3261" s="222"/>
      <c r="C3261" s="222"/>
      <c r="D3261" s="222"/>
      <c r="E3261" s="222"/>
      <c r="F3261" s="222" t="s">
        <v>1762</v>
      </c>
      <c r="G3261" s="222"/>
      <c r="H3261" s="222"/>
      <c r="I3261" s="222"/>
      <c r="J3261" s="125">
        <v>0</v>
      </c>
    </row>
    <row r="3262" spans="1:10">
      <c r="A3262" s="221"/>
      <c r="B3262" s="222"/>
      <c r="C3262" s="222"/>
      <c r="D3262" s="222"/>
      <c r="E3262" s="222"/>
      <c r="F3262" s="222" t="s">
        <v>1763</v>
      </c>
      <c r="G3262" s="222"/>
      <c r="H3262" s="222"/>
      <c r="I3262" s="222"/>
      <c r="J3262" s="125">
        <v>1</v>
      </c>
    </row>
    <row r="3263" spans="1:10">
      <c r="A3263" s="221"/>
      <c r="B3263" s="222"/>
      <c r="C3263" s="222"/>
      <c r="D3263" s="222"/>
      <c r="E3263" s="222"/>
      <c r="F3263" s="222" t="s">
        <v>1764</v>
      </c>
      <c r="G3263" s="222"/>
      <c r="H3263" s="222"/>
      <c r="I3263" s="222"/>
      <c r="J3263" s="125">
        <v>0</v>
      </c>
    </row>
    <row r="3264" spans="1:10" ht="15">
      <c r="A3264" s="279" t="s">
        <v>1784</v>
      </c>
      <c r="B3264" s="280" t="s">
        <v>1</v>
      </c>
      <c r="C3264" s="281" t="s">
        <v>2</v>
      </c>
      <c r="D3264" s="281" t="s">
        <v>1785</v>
      </c>
      <c r="E3264" s="280" t="s">
        <v>1766</v>
      </c>
      <c r="F3264" s="83" t="s">
        <v>1767</v>
      </c>
      <c r="G3264" s="83" t="s">
        <v>1768</v>
      </c>
      <c r="H3264" s="83"/>
      <c r="I3264" s="83"/>
      <c r="J3264" s="122" t="s">
        <v>1769</v>
      </c>
    </row>
    <row r="3265" spans="1:10" ht="25.5">
      <c r="A3265" s="113" t="s">
        <v>1725</v>
      </c>
      <c r="B3265" s="91" t="s">
        <v>1813</v>
      </c>
      <c r="C3265" s="90" t="s">
        <v>44</v>
      </c>
      <c r="D3265" s="90" t="s">
        <v>1814</v>
      </c>
      <c r="E3265" s="93">
        <v>1.2</v>
      </c>
      <c r="F3265" s="92" t="s">
        <v>78</v>
      </c>
      <c r="G3265" s="277" t="s">
        <v>1815</v>
      </c>
      <c r="H3265" s="277"/>
      <c r="I3265" s="278"/>
      <c r="J3265" s="127" t="s">
        <v>3253</v>
      </c>
    </row>
    <row r="3266" spans="1:10" ht="25.5">
      <c r="A3266" s="113" t="s">
        <v>1725</v>
      </c>
      <c r="B3266" s="91" t="s">
        <v>3226</v>
      </c>
      <c r="C3266" s="90" t="s">
        <v>44</v>
      </c>
      <c r="D3266" s="90" t="s">
        <v>3227</v>
      </c>
      <c r="E3266" s="93">
        <v>3.0000000000000001E-3</v>
      </c>
      <c r="F3266" s="92" t="s">
        <v>121</v>
      </c>
      <c r="G3266" s="277" t="s">
        <v>3254</v>
      </c>
      <c r="H3266" s="277"/>
      <c r="I3266" s="278"/>
      <c r="J3266" s="127" t="s">
        <v>3255</v>
      </c>
    </row>
    <row r="3267" spans="1:10">
      <c r="A3267" s="113" t="s">
        <v>1725</v>
      </c>
      <c r="B3267" s="91" t="s">
        <v>2905</v>
      </c>
      <c r="C3267" s="90" t="s">
        <v>44</v>
      </c>
      <c r="D3267" s="90" t="s">
        <v>2906</v>
      </c>
      <c r="E3267" s="93">
        <v>3.3333E-3</v>
      </c>
      <c r="F3267" s="92" t="s">
        <v>121</v>
      </c>
      <c r="G3267" s="277" t="s">
        <v>2907</v>
      </c>
      <c r="H3267" s="277"/>
      <c r="I3267" s="278"/>
      <c r="J3267" s="127" t="s">
        <v>3256</v>
      </c>
    </row>
    <row r="3268" spans="1:10">
      <c r="A3268" s="221"/>
      <c r="B3268" s="222"/>
      <c r="C3268" s="222"/>
      <c r="D3268" s="222"/>
      <c r="E3268" s="222"/>
      <c r="F3268" s="222" t="s">
        <v>1938</v>
      </c>
      <c r="G3268" s="222"/>
      <c r="H3268" s="222"/>
      <c r="I3268" s="222"/>
      <c r="J3268" s="125">
        <v>5.4024000000000001</v>
      </c>
    </row>
    <row r="3269" spans="1:10" ht="15">
      <c r="A3269" s="279" t="s">
        <v>1765</v>
      </c>
      <c r="B3269" s="280" t="s">
        <v>1</v>
      </c>
      <c r="C3269" s="281" t="s">
        <v>2</v>
      </c>
      <c r="D3269" s="281" t="s">
        <v>1727</v>
      </c>
      <c r="E3269" s="280" t="s">
        <v>1766</v>
      </c>
      <c r="F3269" s="83" t="s">
        <v>1767</v>
      </c>
      <c r="G3269" s="83" t="s">
        <v>1768</v>
      </c>
      <c r="H3269" s="83"/>
      <c r="I3269" s="83"/>
      <c r="J3269" s="122" t="s">
        <v>1769</v>
      </c>
    </row>
    <row r="3270" spans="1:10">
      <c r="A3270" s="123" t="s">
        <v>1723</v>
      </c>
      <c r="B3270" s="97" t="s">
        <v>2920</v>
      </c>
      <c r="C3270" s="96" t="s">
        <v>44</v>
      </c>
      <c r="D3270" s="96" t="s">
        <v>2921</v>
      </c>
      <c r="E3270" s="99">
        <v>0.30555559999999998</v>
      </c>
      <c r="F3270" s="98" t="s">
        <v>1950</v>
      </c>
      <c r="G3270" s="282" t="s">
        <v>2922</v>
      </c>
      <c r="H3270" s="282"/>
      <c r="I3270" s="283"/>
      <c r="J3270" s="126" t="s">
        <v>3257</v>
      </c>
    </row>
    <row r="3271" spans="1:10">
      <c r="A3271" s="123" t="s">
        <v>1723</v>
      </c>
      <c r="B3271" s="97" t="s">
        <v>1957</v>
      </c>
      <c r="C3271" s="96" t="s">
        <v>44</v>
      </c>
      <c r="D3271" s="96" t="s">
        <v>1958</v>
      </c>
      <c r="E3271" s="99">
        <v>0.30555559999999998</v>
      </c>
      <c r="F3271" s="98" t="s">
        <v>1950</v>
      </c>
      <c r="G3271" s="282" t="s">
        <v>1959</v>
      </c>
      <c r="H3271" s="282"/>
      <c r="I3271" s="283"/>
      <c r="J3271" s="126" t="s">
        <v>3258</v>
      </c>
    </row>
    <row r="3272" spans="1:10">
      <c r="A3272" s="221"/>
      <c r="B3272" s="222"/>
      <c r="C3272" s="222"/>
      <c r="D3272" s="222"/>
      <c r="E3272" s="222"/>
      <c r="F3272" s="222" t="s">
        <v>1774</v>
      </c>
      <c r="G3272" s="222"/>
      <c r="H3272" s="222"/>
      <c r="I3272" s="222"/>
      <c r="J3272" s="125">
        <v>10.0192</v>
      </c>
    </row>
    <row r="3273" spans="1:10">
      <c r="A3273" s="115"/>
      <c r="B3273" s="116"/>
      <c r="C3273" s="116"/>
      <c r="D3273" s="116"/>
      <c r="E3273" s="116" t="s">
        <v>1728</v>
      </c>
      <c r="F3273" s="117">
        <v>0</v>
      </c>
      <c r="G3273" s="116" t="s">
        <v>1729</v>
      </c>
      <c r="H3273" s="117">
        <v>7.59</v>
      </c>
      <c r="I3273" s="116" t="s">
        <v>1730</v>
      </c>
      <c r="J3273" s="118">
        <v>7.5928733266400004</v>
      </c>
    </row>
    <row r="3274" spans="1:10" ht="15" thickBot="1">
      <c r="A3274" s="115"/>
      <c r="B3274" s="116"/>
      <c r="C3274" s="116"/>
      <c r="D3274" s="116"/>
      <c r="E3274" s="116" t="s">
        <v>1731</v>
      </c>
      <c r="F3274" s="117">
        <v>4.04</v>
      </c>
      <c r="G3274" s="116"/>
      <c r="H3274" s="276" t="s">
        <v>1732</v>
      </c>
      <c r="I3274" s="276"/>
      <c r="J3274" s="118">
        <v>19.46</v>
      </c>
    </row>
    <row r="3275" spans="1:10" ht="15" thickTop="1">
      <c r="A3275" s="119"/>
      <c r="B3275" s="95"/>
      <c r="C3275" s="95"/>
      <c r="D3275" s="95"/>
      <c r="E3275" s="95"/>
      <c r="F3275" s="95"/>
      <c r="G3275" s="95"/>
      <c r="H3275" s="95"/>
      <c r="I3275" s="95"/>
      <c r="J3275" s="120"/>
    </row>
    <row r="3276" spans="1:10" ht="15">
      <c r="A3276" s="121" t="s">
        <v>720</v>
      </c>
      <c r="B3276" s="83" t="s">
        <v>1</v>
      </c>
      <c r="C3276" s="82" t="s">
        <v>2</v>
      </c>
      <c r="D3276" s="82" t="s">
        <v>3</v>
      </c>
      <c r="E3276" s="281" t="s">
        <v>1722</v>
      </c>
      <c r="F3276" s="281"/>
      <c r="G3276" s="84" t="s">
        <v>4</v>
      </c>
      <c r="H3276" s="83" t="s">
        <v>5</v>
      </c>
      <c r="I3276" s="83" t="s">
        <v>6</v>
      </c>
      <c r="J3276" s="122" t="s">
        <v>8</v>
      </c>
    </row>
    <row r="3277" spans="1:10" ht="25.5">
      <c r="A3277" s="111" t="s">
        <v>1723</v>
      </c>
      <c r="B3277" s="86" t="s">
        <v>712</v>
      </c>
      <c r="C3277" s="85" t="s">
        <v>44</v>
      </c>
      <c r="D3277" s="85" t="s">
        <v>713</v>
      </c>
      <c r="E3277" s="284" t="s">
        <v>1761</v>
      </c>
      <c r="F3277" s="284"/>
      <c r="G3277" s="87" t="s">
        <v>78</v>
      </c>
      <c r="H3277" s="88">
        <v>1</v>
      </c>
      <c r="I3277" s="89">
        <v>20.78</v>
      </c>
      <c r="J3277" s="112">
        <v>20.78</v>
      </c>
    </row>
    <row r="3278" spans="1:10">
      <c r="A3278" s="221"/>
      <c r="B3278" s="222"/>
      <c r="C3278" s="222"/>
      <c r="D3278" s="222"/>
      <c r="E3278" s="222"/>
      <c r="F3278" s="222" t="s">
        <v>1762</v>
      </c>
      <c r="G3278" s="222"/>
      <c r="H3278" s="222"/>
      <c r="I3278" s="222"/>
      <c r="J3278" s="125">
        <v>0</v>
      </c>
    </row>
    <row r="3279" spans="1:10">
      <c r="A3279" s="221"/>
      <c r="B3279" s="222"/>
      <c r="C3279" s="222"/>
      <c r="D3279" s="222"/>
      <c r="E3279" s="222"/>
      <c r="F3279" s="222" t="s">
        <v>1763</v>
      </c>
      <c r="G3279" s="222"/>
      <c r="H3279" s="222"/>
      <c r="I3279" s="222"/>
      <c r="J3279" s="125">
        <v>1</v>
      </c>
    </row>
    <row r="3280" spans="1:10">
      <c r="A3280" s="221"/>
      <c r="B3280" s="222"/>
      <c r="C3280" s="222"/>
      <c r="D3280" s="222"/>
      <c r="E3280" s="222"/>
      <c r="F3280" s="222" t="s">
        <v>1764</v>
      </c>
      <c r="G3280" s="222"/>
      <c r="H3280" s="222"/>
      <c r="I3280" s="222"/>
      <c r="J3280" s="125">
        <v>0</v>
      </c>
    </row>
    <row r="3281" spans="1:10" ht="15">
      <c r="A3281" s="279" t="s">
        <v>1784</v>
      </c>
      <c r="B3281" s="280" t="s">
        <v>1</v>
      </c>
      <c r="C3281" s="281" t="s">
        <v>2</v>
      </c>
      <c r="D3281" s="281" t="s">
        <v>1785</v>
      </c>
      <c r="E3281" s="280" t="s">
        <v>1766</v>
      </c>
      <c r="F3281" s="83" t="s">
        <v>1767</v>
      </c>
      <c r="G3281" s="83" t="s">
        <v>1768</v>
      </c>
      <c r="H3281" s="83"/>
      <c r="I3281" s="83"/>
      <c r="J3281" s="122" t="s">
        <v>1769</v>
      </c>
    </row>
    <row r="3282" spans="1:10">
      <c r="A3282" s="113" t="s">
        <v>1725</v>
      </c>
      <c r="B3282" s="91" t="s">
        <v>2905</v>
      </c>
      <c r="C3282" s="90" t="s">
        <v>44</v>
      </c>
      <c r="D3282" s="90" t="s">
        <v>2906</v>
      </c>
      <c r="E3282" s="93">
        <v>3.3333E-3</v>
      </c>
      <c r="F3282" s="92" t="s">
        <v>121</v>
      </c>
      <c r="G3282" s="277" t="s">
        <v>2907</v>
      </c>
      <c r="H3282" s="277"/>
      <c r="I3282" s="278"/>
      <c r="J3282" s="127" t="s">
        <v>3256</v>
      </c>
    </row>
    <row r="3283" spans="1:10" ht="25.5">
      <c r="A3283" s="113" t="s">
        <v>1725</v>
      </c>
      <c r="B3283" s="91" t="s">
        <v>3226</v>
      </c>
      <c r="C3283" s="90" t="s">
        <v>44</v>
      </c>
      <c r="D3283" s="90" t="s">
        <v>3227</v>
      </c>
      <c r="E3283" s="93">
        <v>3.0000000000000001E-3</v>
      </c>
      <c r="F3283" s="92" t="s">
        <v>121</v>
      </c>
      <c r="G3283" s="277" t="s">
        <v>3254</v>
      </c>
      <c r="H3283" s="277"/>
      <c r="I3283" s="278"/>
      <c r="J3283" s="127" t="s">
        <v>3255</v>
      </c>
    </row>
    <row r="3284" spans="1:10" ht="25.5">
      <c r="A3284" s="113" t="s">
        <v>1725</v>
      </c>
      <c r="B3284" s="91" t="s">
        <v>1934</v>
      </c>
      <c r="C3284" s="90" t="s">
        <v>44</v>
      </c>
      <c r="D3284" s="90" t="s">
        <v>1935</v>
      </c>
      <c r="E3284" s="93">
        <v>1.2</v>
      </c>
      <c r="F3284" s="92" t="s">
        <v>78</v>
      </c>
      <c r="G3284" s="277" t="s">
        <v>1936</v>
      </c>
      <c r="H3284" s="277"/>
      <c r="I3284" s="278"/>
      <c r="J3284" s="127" t="s">
        <v>3259</v>
      </c>
    </row>
    <row r="3285" spans="1:10">
      <c r="A3285" s="221"/>
      <c r="B3285" s="222"/>
      <c r="C3285" s="222"/>
      <c r="D3285" s="222"/>
      <c r="E3285" s="222"/>
      <c r="F3285" s="222" t="s">
        <v>1938</v>
      </c>
      <c r="G3285" s="222"/>
      <c r="H3285" s="222"/>
      <c r="I3285" s="222"/>
      <c r="J3285" s="125">
        <v>9.3263999999999996</v>
      </c>
    </row>
    <row r="3286" spans="1:10" ht="15">
      <c r="A3286" s="279" t="s">
        <v>1765</v>
      </c>
      <c r="B3286" s="280" t="s">
        <v>1</v>
      </c>
      <c r="C3286" s="281" t="s">
        <v>2</v>
      </c>
      <c r="D3286" s="281" t="s">
        <v>1727</v>
      </c>
      <c r="E3286" s="280" t="s">
        <v>1766</v>
      </c>
      <c r="F3286" s="83" t="s">
        <v>1767</v>
      </c>
      <c r="G3286" s="83" t="s">
        <v>1768</v>
      </c>
      <c r="H3286" s="83"/>
      <c r="I3286" s="83"/>
      <c r="J3286" s="122" t="s">
        <v>1769</v>
      </c>
    </row>
    <row r="3287" spans="1:10">
      <c r="A3287" s="123" t="s">
        <v>1723</v>
      </c>
      <c r="B3287" s="97" t="s">
        <v>2920</v>
      </c>
      <c r="C3287" s="96" t="s">
        <v>44</v>
      </c>
      <c r="D3287" s="96" t="s">
        <v>2921</v>
      </c>
      <c r="E3287" s="99">
        <v>0.34920630000000003</v>
      </c>
      <c r="F3287" s="98" t="s">
        <v>1950</v>
      </c>
      <c r="G3287" s="282" t="s">
        <v>2922</v>
      </c>
      <c r="H3287" s="282"/>
      <c r="I3287" s="283"/>
      <c r="J3287" s="126" t="s">
        <v>3260</v>
      </c>
    </row>
    <row r="3288" spans="1:10">
      <c r="A3288" s="123" t="s">
        <v>1723</v>
      </c>
      <c r="B3288" s="97" t="s">
        <v>1957</v>
      </c>
      <c r="C3288" s="96" t="s">
        <v>44</v>
      </c>
      <c r="D3288" s="96" t="s">
        <v>1958</v>
      </c>
      <c r="E3288" s="99">
        <v>0.34920630000000003</v>
      </c>
      <c r="F3288" s="98" t="s">
        <v>1950</v>
      </c>
      <c r="G3288" s="282" t="s">
        <v>1959</v>
      </c>
      <c r="H3288" s="282"/>
      <c r="I3288" s="283"/>
      <c r="J3288" s="126" t="s">
        <v>2536</v>
      </c>
    </row>
    <row r="3289" spans="1:10">
      <c r="A3289" s="221"/>
      <c r="B3289" s="222"/>
      <c r="C3289" s="222"/>
      <c r="D3289" s="222"/>
      <c r="E3289" s="222"/>
      <c r="F3289" s="222" t="s">
        <v>1774</v>
      </c>
      <c r="G3289" s="222"/>
      <c r="H3289" s="222"/>
      <c r="I3289" s="222"/>
      <c r="J3289" s="125">
        <v>11.4505</v>
      </c>
    </row>
    <row r="3290" spans="1:10">
      <c r="A3290" s="115"/>
      <c r="B3290" s="116"/>
      <c r="C3290" s="116"/>
      <c r="D3290" s="116"/>
      <c r="E3290" s="116" t="s">
        <v>1728</v>
      </c>
      <c r="F3290" s="117">
        <v>0</v>
      </c>
      <c r="G3290" s="116" t="s">
        <v>1729</v>
      </c>
      <c r="H3290" s="117">
        <v>8.68</v>
      </c>
      <c r="I3290" s="116" t="s">
        <v>1730</v>
      </c>
      <c r="J3290" s="118">
        <v>8.6775670312200006</v>
      </c>
    </row>
    <row r="3291" spans="1:10" ht="15" thickBot="1">
      <c r="A3291" s="115"/>
      <c r="B3291" s="116"/>
      <c r="C3291" s="116"/>
      <c r="D3291" s="116"/>
      <c r="E3291" s="116" t="s">
        <v>1731</v>
      </c>
      <c r="F3291" s="117">
        <v>5.45</v>
      </c>
      <c r="G3291" s="116"/>
      <c r="H3291" s="276" t="s">
        <v>1732</v>
      </c>
      <c r="I3291" s="276"/>
      <c r="J3291" s="118">
        <v>26.23</v>
      </c>
    </row>
    <row r="3292" spans="1:10" ht="15" thickTop="1">
      <c r="A3292" s="119"/>
      <c r="B3292" s="95"/>
      <c r="C3292" s="95"/>
      <c r="D3292" s="95"/>
      <c r="E3292" s="95"/>
      <c r="F3292" s="95"/>
      <c r="G3292" s="95"/>
      <c r="H3292" s="95"/>
      <c r="I3292" s="95"/>
      <c r="J3292" s="120"/>
    </row>
    <row r="3293" spans="1:10" ht="15">
      <c r="A3293" s="121" t="s">
        <v>721</v>
      </c>
      <c r="B3293" s="83" t="s">
        <v>1</v>
      </c>
      <c r="C3293" s="82" t="s">
        <v>2</v>
      </c>
      <c r="D3293" s="82" t="s">
        <v>3</v>
      </c>
      <c r="E3293" s="281" t="s">
        <v>1722</v>
      </c>
      <c r="F3293" s="281"/>
      <c r="G3293" s="84" t="s">
        <v>4</v>
      </c>
      <c r="H3293" s="83" t="s">
        <v>5</v>
      </c>
      <c r="I3293" s="83" t="s">
        <v>6</v>
      </c>
      <c r="J3293" s="122" t="s">
        <v>8</v>
      </c>
    </row>
    <row r="3294" spans="1:10" ht="25.5">
      <c r="A3294" s="111" t="s">
        <v>1723</v>
      </c>
      <c r="B3294" s="86" t="s">
        <v>715</v>
      </c>
      <c r="C3294" s="85" t="s">
        <v>44</v>
      </c>
      <c r="D3294" s="85" t="s">
        <v>716</v>
      </c>
      <c r="E3294" s="284" t="s">
        <v>1761</v>
      </c>
      <c r="F3294" s="284"/>
      <c r="G3294" s="87" t="s">
        <v>78</v>
      </c>
      <c r="H3294" s="88">
        <v>1</v>
      </c>
      <c r="I3294" s="89">
        <v>27.08</v>
      </c>
      <c r="J3294" s="112">
        <v>27.08</v>
      </c>
    </row>
    <row r="3295" spans="1:10">
      <c r="A3295" s="221"/>
      <c r="B3295" s="222"/>
      <c r="C3295" s="222"/>
      <c r="D3295" s="222"/>
      <c r="E3295" s="222"/>
      <c r="F3295" s="222" t="s">
        <v>1762</v>
      </c>
      <c r="G3295" s="222"/>
      <c r="H3295" s="222"/>
      <c r="I3295" s="222"/>
      <c r="J3295" s="125">
        <v>0</v>
      </c>
    </row>
    <row r="3296" spans="1:10">
      <c r="A3296" s="221"/>
      <c r="B3296" s="222"/>
      <c r="C3296" s="222"/>
      <c r="D3296" s="222"/>
      <c r="E3296" s="222"/>
      <c r="F3296" s="222" t="s">
        <v>1763</v>
      </c>
      <c r="G3296" s="222"/>
      <c r="H3296" s="222"/>
      <c r="I3296" s="222"/>
      <c r="J3296" s="125">
        <v>1</v>
      </c>
    </row>
    <row r="3297" spans="1:10">
      <c r="A3297" s="221"/>
      <c r="B3297" s="222"/>
      <c r="C3297" s="222"/>
      <c r="D3297" s="222"/>
      <c r="E3297" s="222"/>
      <c r="F3297" s="222" t="s">
        <v>1764</v>
      </c>
      <c r="G3297" s="222"/>
      <c r="H3297" s="222"/>
      <c r="I3297" s="222"/>
      <c r="J3297" s="125">
        <v>0</v>
      </c>
    </row>
    <row r="3298" spans="1:10" ht="15">
      <c r="A3298" s="279" t="s">
        <v>1784</v>
      </c>
      <c r="B3298" s="280" t="s">
        <v>1</v>
      </c>
      <c r="C3298" s="281" t="s">
        <v>2</v>
      </c>
      <c r="D3298" s="281" t="s">
        <v>1785</v>
      </c>
      <c r="E3298" s="280" t="s">
        <v>1766</v>
      </c>
      <c r="F3298" s="83" t="s">
        <v>1767</v>
      </c>
      <c r="G3298" s="83" t="s">
        <v>1768</v>
      </c>
      <c r="H3298" s="83"/>
      <c r="I3298" s="83"/>
      <c r="J3298" s="122" t="s">
        <v>1769</v>
      </c>
    </row>
    <row r="3299" spans="1:10" ht="25.5">
      <c r="A3299" s="113" t="s">
        <v>1725</v>
      </c>
      <c r="B3299" s="91" t="s">
        <v>3226</v>
      </c>
      <c r="C3299" s="90" t="s">
        <v>44</v>
      </c>
      <c r="D3299" s="90" t="s">
        <v>3227</v>
      </c>
      <c r="E3299" s="93">
        <v>5.0000000000000001E-3</v>
      </c>
      <c r="F3299" s="92" t="s">
        <v>121</v>
      </c>
      <c r="G3299" s="277" t="s">
        <v>3254</v>
      </c>
      <c r="H3299" s="277"/>
      <c r="I3299" s="278"/>
      <c r="J3299" s="127" t="s">
        <v>3261</v>
      </c>
    </row>
    <row r="3300" spans="1:10">
      <c r="A3300" s="113" t="s">
        <v>1725</v>
      </c>
      <c r="B3300" s="91" t="s">
        <v>2905</v>
      </c>
      <c r="C3300" s="90" t="s">
        <v>44</v>
      </c>
      <c r="D3300" s="90" t="s">
        <v>2906</v>
      </c>
      <c r="E3300" s="93">
        <v>3.3333E-3</v>
      </c>
      <c r="F3300" s="92" t="s">
        <v>121</v>
      </c>
      <c r="G3300" s="277" t="s">
        <v>2907</v>
      </c>
      <c r="H3300" s="277"/>
      <c r="I3300" s="278"/>
      <c r="J3300" s="127" t="s">
        <v>3256</v>
      </c>
    </row>
    <row r="3301" spans="1:10" ht="25.5">
      <c r="A3301" s="113" t="s">
        <v>1725</v>
      </c>
      <c r="B3301" s="91" t="s">
        <v>3262</v>
      </c>
      <c r="C3301" s="90" t="s">
        <v>44</v>
      </c>
      <c r="D3301" s="90" t="s">
        <v>3263</v>
      </c>
      <c r="E3301" s="93">
        <v>1.2</v>
      </c>
      <c r="F3301" s="92" t="s">
        <v>78</v>
      </c>
      <c r="G3301" s="277" t="s">
        <v>3264</v>
      </c>
      <c r="H3301" s="277"/>
      <c r="I3301" s="278"/>
      <c r="J3301" s="127" t="s">
        <v>3265</v>
      </c>
    </row>
    <row r="3302" spans="1:10">
      <c r="A3302" s="221"/>
      <c r="B3302" s="222"/>
      <c r="C3302" s="222"/>
      <c r="D3302" s="222"/>
      <c r="E3302" s="222"/>
      <c r="F3302" s="222" t="s">
        <v>1938</v>
      </c>
      <c r="G3302" s="222"/>
      <c r="H3302" s="222"/>
      <c r="I3302" s="222"/>
      <c r="J3302" s="125">
        <v>13.725199999999999</v>
      </c>
    </row>
    <row r="3303" spans="1:10" ht="15">
      <c r="A3303" s="279" t="s">
        <v>1765</v>
      </c>
      <c r="B3303" s="280" t="s">
        <v>1</v>
      </c>
      <c r="C3303" s="281" t="s">
        <v>2</v>
      </c>
      <c r="D3303" s="281" t="s">
        <v>1727</v>
      </c>
      <c r="E3303" s="280" t="s">
        <v>1766</v>
      </c>
      <c r="F3303" s="83" t="s">
        <v>1767</v>
      </c>
      <c r="G3303" s="83" t="s">
        <v>1768</v>
      </c>
      <c r="H3303" s="83"/>
      <c r="I3303" s="83"/>
      <c r="J3303" s="122" t="s">
        <v>1769</v>
      </c>
    </row>
    <row r="3304" spans="1:10">
      <c r="A3304" s="123" t="s">
        <v>1723</v>
      </c>
      <c r="B3304" s="97" t="s">
        <v>1957</v>
      </c>
      <c r="C3304" s="96" t="s">
        <v>44</v>
      </c>
      <c r="D3304" s="96" t="s">
        <v>1958</v>
      </c>
      <c r="E3304" s="99">
        <v>0.40740739999999998</v>
      </c>
      <c r="F3304" s="98" t="s">
        <v>1950</v>
      </c>
      <c r="G3304" s="282" t="s">
        <v>1959</v>
      </c>
      <c r="H3304" s="282"/>
      <c r="I3304" s="283"/>
      <c r="J3304" s="126" t="s">
        <v>3045</v>
      </c>
    </row>
    <row r="3305" spans="1:10">
      <c r="A3305" s="123" t="s">
        <v>1723</v>
      </c>
      <c r="B3305" s="97" t="s">
        <v>2920</v>
      </c>
      <c r="C3305" s="96" t="s">
        <v>44</v>
      </c>
      <c r="D3305" s="96" t="s">
        <v>2921</v>
      </c>
      <c r="E3305" s="99">
        <v>0.40740739999999998</v>
      </c>
      <c r="F3305" s="98" t="s">
        <v>1950</v>
      </c>
      <c r="G3305" s="282" t="s">
        <v>2922</v>
      </c>
      <c r="H3305" s="282"/>
      <c r="I3305" s="283"/>
      <c r="J3305" s="126" t="s">
        <v>3024</v>
      </c>
    </row>
    <row r="3306" spans="1:10">
      <c r="A3306" s="221"/>
      <c r="B3306" s="222"/>
      <c r="C3306" s="222"/>
      <c r="D3306" s="222"/>
      <c r="E3306" s="222"/>
      <c r="F3306" s="222" t="s">
        <v>1774</v>
      </c>
      <c r="G3306" s="222"/>
      <c r="H3306" s="222"/>
      <c r="I3306" s="222"/>
      <c r="J3306" s="125">
        <v>13.3589</v>
      </c>
    </row>
    <row r="3307" spans="1:10">
      <c r="A3307" s="115"/>
      <c r="B3307" s="116"/>
      <c r="C3307" s="116"/>
      <c r="D3307" s="116"/>
      <c r="E3307" s="116" t="s">
        <v>1728</v>
      </c>
      <c r="F3307" s="117">
        <v>0</v>
      </c>
      <c r="G3307" s="116" t="s">
        <v>1729</v>
      </c>
      <c r="H3307" s="117">
        <v>10.119999999999999</v>
      </c>
      <c r="I3307" s="116" t="s">
        <v>1730</v>
      </c>
      <c r="J3307" s="118">
        <v>10.12382944556</v>
      </c>
    </row>
    <row r="3308" spans="1:10" ht="15" thickBot="1">
      <c r="A3308" s="115"/>
      <c r="B3308" s="116"/>
      <c r="C3308" s="116"/>
      <c r="D3308" s="116"/>
      <c r="E3308" s="116" t="s">
        <v>1731</v>
      </c>
      <c r="F3308" s="117">
        <v>7.1</v>
      </c>
      <c r="G3308" s="116"/>
      <c r="H3308" s="276" t="s">
        <v>1732</v>
      </c>
      <c r="I3308" s="276"/>
      <c r="J3308" s="118">
        <v>34.18</v>
      </c>
    </row>
    <row r="3309" spans="1:10" ht="15" thickTop="1">
      <c r="A3309" s="119"/>
      <c r="B3309" s="95"/>
      <c r="C3309" s="95"/>
      <c r="D3309" s="95"/>
      <c r="E3309" s="95"/>
      <c r="F3309" s="95"/>
      <c r="G3309" s="95"/>
      <c r="H3309" s="95"/>
      <c r="I3309" s="95"/>
      <c r="J3309" s="120"/>
    </row>
    <row r="3310" spans="1:10" ht="15">
      <c r="A3310" s="121" t="s">
        <v>722</v>
      </c>
      <c r="B3310" s="83" t="s">
        <v>1</v>
      </c>
      <c r="C3310" s="82" t="s">
        <v>2</v>
      </c>
      <c r="D3310" s="82" t="s">
        <v>3</v>
      </c>
      <c r="E3310" s="281" t="s">
        <v>1722</v>
      </c>
      <c r="F3310" s="281"/>
      <c r="G3310" s="84" t="s">
        <v>4</v>
      </c>
      <c r="H3310" s="83" t="s">
        <v>5</v>
      </c>
      <c r="I3310" s="83" t="s">
        <v>6</v>
      </c>
      <c r="J3310" s="122" t="s">
        <v>8</v>
      </c>
    </row>
    <row r="3311" spans="1:10" ht="25.5">
      <c r="A3311" s="111" t="s">
        <v>1723</v>
      </c>
      <c r="B3311" s="86" t="s">
        <v>723</v>
      </c>
      <c r="C3311" s="85" t="s">
        <v>44</v>
      </c>
      <c r="D3311" s="85" t="s">
        <v>724</v>
      </c>
      <c r="E3311" s="284" t="s">
        <v>1761</v>
      </c>
      <c r="F3311" s="284"/>
      <c r="G3311" s="87" t="s">
        <v>78</v>
      </c>
      <c r="H3311" s="88">
        <v>1</v>
      </c>
      <c r="I3311" s="89">
        <v>29.73</v>
      </c>
      <c r="J3311" s="112">
        <v>29.73</v>
      </c>
    </row>
    <row r="3312" spans="1:10">
      <c r="A3312" s="221"/>
      <c r="B3312" s="222"/>
      <c r="C3312" s="222"/>
      <c r="D3312" s="222"/>
      <c r="E3312" s="222"/>
      <c r="F3312" s="222" t="s">
        <v>1762</v>
      </c>
      <c r="G3312" s="222"/>
      <c r="H3312" s="222"/>
      <c r="I3312" s="222"/>
      <c r="J3312" s="125">
        <v>0</v>
      </c>
    </row>
    <row r="3313" spans="1:10">
      <c r="A3313" s="221"/>
      <c r="B3313" s="222"/>
      <c r="C3313" s="222"/>
      <c r="D3313" s="222"/>
      <c r="E3313" s="222"/>
      <c r="F3313" s="222" t="s">
        <v>1763</v>
      </c>
      <c r="G3313" s="222"/>
      <c r="H3313" s="222"/>
      <c r="I3313" s="222"/>
      <c r="J3313" s="125">
        <v>1</v>
      </c>
    </row>
    <row r="3314" spans="1:10">
      <c r="A3314" s="221"/>
      <c r="B3314" s="222"/>
      <c r="C3314" s="222"/>
      <c r="D3314" s="222"/>
      <c r="E3314" s="222"/>
      <c r="F3314" s="222" t="s">
        <v>1764</v>
      </c>
      <c r="G3314" s="222"/>
      <c r="H3314" s="222"/>
      <c r="I3314" s="222"/>
      <c r="J3314" s="125">
        <v>0</v>
      </c>
    </row>
    <row r="3315" spans="1:10" ht="15">
      <c r="A3315" s="279" t="s">
        <v>1784</v>
      </c>
      <c r="B3315" s="280" t="s">
        <v>1</v>
      </c>
      <c r="C3315" s="281" t="s">
        <v>2</v>
      </c>
      <c r="D3315" s="281" t="s">
        <v>1785</v>
      </c>
      <c r="E3315" s="280" t="s">
        <v>1766</v>
      </c>
      <c r="F3315" s="83" t="s">
        <v>1767</v>
      </c>
      <c r="G3315" s="83" t="s">
        <v>1768</v>
      </c>
      <c r="H3315" s="83"/>
      <c r="I3315" s="83"/>
      <c r="J3315" s="122" t="s">
        <v>1769</v>
      </c>
    </row>
    <row r="3316" spans="1:10">
      <c r="A3316" s="113" t="s">
        <v>1725</v>
      </c>
      <c r="B3316" s="91" t="s">
        <v>2905</v>
      </c>
      <c r="C3316" s="90" t="s">
        <v>44</v>
      </c>
      <c r="D3316" s="90" t="s">
        <v>2906</v>
      </c>
      <c r="E3316" s="93">
        <v>3.3333E-3</v>
      </c>
      <c r="F3316" s="92" t="s">
        <v>121</v>
      </c>
      <c r="G3316" s="277" t="s">
        <v>2907</v>
      </c>
      <c r="H3316" s="277"/>
      <c r="I3316" s="278"/>
      <c r="J3316" s="127" t="s">
        <v>3256</v>
      </c>
    </row>
    <row r="3317" spans="1:10" ht="25.5">
      <c r="A3317" s="113" t="s">
        <v>1725</v>
      </c>
      <c r="B3317" s="91" t="s">
        <v>1786</v>
      </c>
      <c r="C3317" s="90" t="s">
        <v>44</v>
      </c>
      <c r="D3317" s="90" t="s">
        <v>1787</v>
      </c>
      <c r="E3317" s="93">
        <v>1.2</v>
      </c>
      <c r="F3317" s="92" t="s">
        <v>78</v>
      </c>
      <c r="G3317" s="277" t="s">
        <v>1788</v>
      </c>
      <c r="H3317" s="277"/>
      <c r="I3317" s="278"/>
      <c r="J3317" s="127" t="s">
        <v>3266</v>
      </c>
    </row>
    <row r="3318" spans="1:10" ht="25.5">
      <c r="A3318" s="113" t="s">
        <v>1725</v>
      </c>
      <c r="B3318" s="91" t="s">
        <v>3226</v>
      </c>
      <c r="C3318" s="90" t="s">
        <v>44</v>
      </c>
      <c r="D3318" s="90" t="s">
        <v>3227</v>
      </c>
      <c r="E3318" s="93">
        <v>7.7000000000000002E-3</v>
      </c>
      <c r="F3318" s="92" t="s">
        <v>121</v>
      </c>
      <c r="G3318" s="277" t="s">
        <v>3254</v>
      </c>
      <c r="H3318" s="277"/>
      <c r="I3318" s="278"/>
      <c r="J3318" s="127" t="s">
        <v>3267</v>
      </c>
    </row>
    <row r="3319" spans="1:10">
      <c r="A3319" s="221"/>
      <c r="B3319" s="222"/>
      <c r="C3319" s="222"/>
      <c r="D3319" s="222"/>
      <c r="E3319" s="222"/>
      <c r="F3319" s="222" t="s">
        <v>1938</v>
      </c>
      <c r="G3319" s="222"/>
      <c r="H3319" s="222"/>
      <c r="I3319" s="222"/>
      <c r="J3319" s="125">
        <v>13.703099999999999</v>
      </c>
    </row>
    <row r="3320" spans="1:10" ht="15">
      <c r="A3320" s="279" t="s">
        <v>1765</v>
      </c>
      <c r="B3320" s="280" t="s">
        <v>1</v>
      </c>
      <c r="C3320" s="281" t="s">
        <v>2</v>
      </c>
      <c r="D3320" s="281" t="s">
        <v>1727</v>
      </c>
      <c r="E3320" s="280" t="s">
        <v>1766</v>
      </c>
      <c r="F3320" s="83" t="s">
        <v>1767</v>
      </c>
      <c r="G3320" s="83" t="s">
        <v>1768</v>
      </c>
      <c r="H3320" s="83"/>
      <c r="I3320" s="83"/>
      <c r="J3320" s="122" t="s">
        <v>1769</v>
      </c>
    </row>
    <row r="3321" spans="1:10">
      <c r="A3321" s="123" t="s">
        <v>1723</v>
      </c>
      <c r="B3321" s="97" t="s">
        <v>1957</v>
      </c>
      <c r="C3321" s="96" t="s">
        <v>44</v>
      </c>
      <c r="D3321" s="96" t="s">
        <v>1958</v>
      </c>
      <c r="E3321" s="99">
        <v>0.48888890000000002</v>
      </c>
      <c r="F3321" s="98" t="s">
        <v>1950</v>
      </c>
      <c r="G3321" s="282" t="s">
        <v>1959</v>
      </c>
      <c r="H3321" s="282"/>
      <c r="I3321" s="283"/>
      <c r="J3321" s="126" t="s">
        <v>2518</v>
      </c>
    </row>
    <row r="3322" spans="1:10">
      <c r="A3322" s="123" t="s">
        <v>1723</v>
      </c>
      <c r="B3322" s="97" t="s">
        <v>2920</v>
      </c>
      <c r="C3322" s="96" t="s">
        <v>44</v>
      </c>
      <c r="D3322" s="96" t="s">
        <v>2921</v>
      </c>
      <c r="E3322" s="99">
        <v>0.48888890000000002</v>
      </c>
      <c r="F3322" s="98" t="s">
        <v>1950</v>
      </c>
      <c r="G3322" s="282" t="s">
        <v>2922</v>
      </c>
      <c r="H3322" s="282"/>
      <c r="I3322" s="283"/>
      <c r="J3322" s="126" t="s">
        <v>2956</v>
      </c>
    </row>
    <row r="3323" spans="1:10">
      <c r="A3323" s="221"/>
      <c r="B3323" s="222"/>
      <c r="C3323" s="222"/>
      <c r="D3323" s="222"/>
      <c r="E3323" s="222"/>
      <c r="F3323" s="222" t="s">
        <v>1774</v>
      </c>
      <c r="G3323" s="222"/>
      <c r="H3323" s="222"/>
      <c r="I3323" s="222"/>
      <c r="J3323" s="125">
        <v>16.0307</v>
      </c>
    </row>
    <row r="3324" spans="1:10">
      <c r="A3324" s="115"/>
      <c r="B3324" s="116"/>
      <c r="C3324" s="116"/>
      <c r="D3324" s="116"/>
      <c r="E3324" s="116" t="s">
        <v>1728</v>
      </c>
      <c r="F3324" s="117">
        <v>0</v>
      </c>
      <c r="G3324" s="116" t="s">
        <v>1729</v>
      </c>
      <c r="H3324" s="117">
        <v>12.15</v>
      </c>
      <c r="I3324" s="116" t="s">
        <v>1730</v>
      </c>
      <c r="J3324" s="118">
        <v>12.14859583166</v>
      </c>
    </row>
    <row r="3325" spans="1:10" ht="15" thickBot="1">
      <c r="A3325" s="115"/>
      <c r="B3325" s="116"/>
      <c r="C3325" s="116"/>
      <c r="D3325" s="116"/>
      <c r="E3325" s="116" t="s">
        <v>1731</v>
      </c>
      <c r="F3325" s="117">
        <v>7.8</v>
      </c>
      <c r="G3325" s="116"/>
      <c r="H3325" s="276" t="s">
        <v>1732</v>
      </c>
      <c r="I3325" s="276"/>
      <c r="J3325" s="118">
        <v>37.53</v>
      </c>
    </row>
    <row r="3326" spans="1:10" ht="15" thickTop="1">
      <c r="A3326" s="119"/>
      <c r="B3326" s="95"/>
      <c r="C3326" s="95"/>
      <c r="D3326" s="95"/>
      <c r="E3326" s="95"/>
      <c r="F3326" s="95"/>
      <c r="G3326" s="95"/>
      <c r="H3326" s="95"/>
      <c r="I3326" s="95"/>
      <c r="J3326" s="120"/>
    </row>
    <row r="3327" spans="1:10" ht="15">
      <c r="A3327" s="121" t="s">
        <v>725</v>
      </c>
      <c r="B3327" s="83" t="s">
        <v>1</v>
      </c>
      <c r="C3327" s="82" t="s">
        <v>2</v>
      </c>
      <c r="D3327" s="82" t="s">
        <v>3</v>
      </c>
      <c r="E3327" s="281" t="s">
        <v>1722</v>
      </c>
      <c r="F3327" s="281"/>
      <c r="G3327" s="84" t="s">
        <v>4</v>
      </c>
      <c r="H3327" s="83" t="s">
        <v>5</v>
      </c>
      <c r="I3327" s="83" t="s">
        <v>6</v>
      </c>
      <c r="J3327" s="122" t="s">
        <v>8</v>
      </c>
    </row>
    <row r="3328" spans="1:10" ht="25.5">
      <c r="A3328" s="111" t="s">
        <v>1723</v>
      </c>
      <c r="B3328" s="86" t="s">
        <v>726</v>
      </c>
      <c r="C3328" s="85" t="s">
        <v>44</v>
      </c>
      <c r="D3328" s="85" t="s">
        <v>727</v>
      </c>
      <c r="E3328" s="284" t="s">
        <v>1761</v>
      </c>
      <c r="F3328" s="284"/>
      <c r="G3328" s="87" t="s">
        <v>78</v>
      </c>
      <c r="H3328" s="88">
        <v>1</v>
      </c>
      <c r="I3328" s="89">
        <v>98.84</v>
      </c>
      <c r="J3328" s="112">
        <v>98.84</v>
      </c>
    </row>
    <row r="3329" spans="1:10">
      <c r="A3329" s="221"/>
      <c r="B3329" s="222"/>
      <c r="C3329" s="222"/>
      <c r="D3329" s="222"/>
      <c r="E3329" s="222"/>
      <c r="F3329" s="222" t="s">
        <v>1762</v>
      </c>
      <c r="G3329" s="222"/>
      <c r="H3329" s="222"/>
      <c r="I3329" s="222"/>
      <c r="J3329" s="125">
        <v>0</v>
      </c>
    </row>
    <row r="3330" spans="1:10">
      <c r="A3330" s="221"/>
      <c r="B3330" s="222"/>
      <c r="C3330" s="222"/>
      <c r="D3330" s="222"/>
      <c r="E3330" s="222"/>
      <c r="F3330" s="222" t="s">
        <v>1763</v>
      </c>
      <c r="G3330" s="222"/>
      <c r="H3330" s="222"/>
      <c r="I3330" s="222"/>
      <c r="J3330" s="125">
        <v>1</v>
      </c>
    </row>
    <row r="3331" spans="1:10">
      <c r="A3331" s="221"/>
      <c r="B3331" s="222"/>
      <c r="C3331" s="222"/>
      <c r="D3331" s="222"/>
      <c r="E3331" s="222"/>
      <c r="F3331" s="222" t="s">
        <v>1764</v>
      </c>
      <c r="G3331" s="222"/>
      <c r="H3331" s="222"/>
      <c r="I3331" s="222"/>
      <c r="J3331" s="125">
        <v>0</v>
      </c>
    </row>
    <row r="3332" spans="1:10" ht="15">
      <c r="A3332" s="279" t="s">
        <v>1784</v>
      </c>
      <c r="B3332" s="280" t="s">
        <v>1</v>
      </c>
      <c r="C3332" s="281" t="s">
        <v>2</v>
      </c>
      <c r="D3332" s="281" t="s">
        <v>1785</v>
      </c>
      <c r="E3332" s="280" t="s">
        <v>1766</v>
      </c>
      <c r="F3332" s="83" t="s">
        <v>1767</v>
      </c>
      <c r="G3332" s="83" t="s">
        <v>1768</v>
      </c>
      <c r="H3332" s="83"/>
      <c r="I3332" s="83"/>
      <c r="J3332" s="122" t="s">
        <v>1769</v>
      </c>
    </row>
    <row r="3333" spans="1:10" ht="25.5">
      <c r="A3333" s="113" t="s">
        <v>1725</v>
      </c>
      <c r="B3333" s="91" t="s">
        <v>3226</v>
      </c>
      <c r="C3333" s="90" t="s">
        <v>44</v>
      </c>
      <c r="D3333" s="90" t="s">
        <v>3227</v>
      </c>
      <c r="E3333" s="93">
        <v>3.1415899999999997E-2</v>
      </c>
      <c r="F3333" s="92" t="s">
        <v>121</v>
      </c>
      <c r="G3333" s="277" t="s">
        <v>3254</v>
      </c>
      <c r="H3333" s="277"/>
      <c r="I3333" s="278"/>
      <c r="J3333" s="127" t="s">
        <v>3268</v>
      </c>
    </row>
    <row r="3334" spans="1:10" ht="25.5">
      <c r="A3334" s="113" t="s">
        <v>1725</v>
      </c>
      <c r="B3334" s="91" t="s">
        <v>3269</v>
      </c>
      <c r="C3334" s="90" t="s">
        <v>44</v>
      </c>
      <c r="D3334" s="90" t="s">
        <v>3270</v>
      </c>
      <c r="E3334" s="93">
        <v>1.1000000000000001</v>
      </c>
      <c r="F3334" s="92" t="s">
        <v>78</v>
      </c>
      <c r="G3334" s="277" t="s">
        <v>3271</v>
      </c>
      <c r="H3334" s="277"/>
      <c r="I3334" s="278"/>
      <c r="J3334" s="127" t="s">
        <v>3272</v>
      </c>
    </row>
    <row r="3335" spans="1:10">
      <c r="A3335" s="221"/>
      <c r="B3335" s="222"/>
      <c r="C3335" s="222"/>
      <c r="D3335" s="222"/>
      <c r="E3335" s="222"/>
      <c r="F3335" s="222" t="s">
        <v>1938</v>
      </c>
      <c r="G3335" s="222"/>
      <c r="H3335" s="222"/>
      <c r="I3335" s="222"/>
      <c r="J3335" s="125">
        <v>94.470200000000006</v>
      </c>
    </row>
    <row r="3336" spans="1:10" ht="15">
      <c r="A3336" s="279" t="s">
        <v>1765</v>
      </c>
      <c r="B3336" s="280" t="s">
        <v>1</v>
      </c>
      <c r="C3336" s="281" t="s">
        <v>2</v>
      </c>
      <c r="D3336" s="281" t="s">
        <v>1727</v>
      </c>
      <c r="E3336" s="280" t="s">
        <v>1766</v>
      </c>
      <c r="F3336" s="83" t="s">
        <v>1767</v>
      </c>
      <c r="G3336" s="83" t="s">
        <v>1768</v>
      </c>
      <c r="H3336" s="83"/>
      <c r="I3336" s="83"/>
      <c r="J3336" s="122" t="s">
        <v>1769</v>
      </c>
    </row>
    <row r="3337" spans="1:10">
      <c r="A3337" s="123" t="s">
        <v>1723</v>
      </c>
      <c r="B3337" s="97" t="s">
        <v>1957</v>
      </c>
      <c r="C3337" s="96" t="s">
        <v>44</v>
      </c>
      <c r="D3337" s="96" t="s">
        <v>1958</v>
      </c>
      <c r="E3337" s="99">
        <v>0.13333329999999999</v>
      </c>
      <c r="F3337" s="98" t="s">
        <v>1950</v>
      </c>
      <c r="G3337" s="282" t="s">
        <v>1959</v>
      </c>
      <c r="H3337" s="282"/>
      <c r="I3337" s="283"/>
      <c r="J3337" s="126" t="s">
        <v>3273</v>
      </c>
    </row>
    <row r="3338" spans="1:10">
      <c r="A3338" s="123" t="s">
        <v>1723</v>
      </c>
      <c r="B3338" s="97" t="s">
        <v>2920</v>
      </c>
      <c r="C3338" s="96" t="s">
        <v>44</v>
      </c>
      <c r="D3338" s="96" t="s">
        <v>2921</v>
      </c>
      <c r="E3338" s="99">
        <v>0.13333329999999999</v>
      </c>
      <c r="F3338" s="98" t="s">
        <v>1950</v>
      </c>
      <c r="G3338" s="282" t="s">
        <v>2922</v>
      </c>
      <c r="H3338" s="282"/>
      <c r="I3338" s="283"/>
      <c r="J3338" s="126" t="s">
        <v>3274</v>
      </c>
    </row>
    <row r="3339" spans="1:10">
      <c r="A3339" s="221"/>
      <c r="B3339" s="222"/>
      <c r="C3339" s="222"/>
      <c r="D3339" s="222"/>
      <c r="E3339" s="222"/>
      <c r="F3339" s="222" t="s">
        <v>1774</v>
      </c>
      <c r="G3339" s="222"/>
      <c r="H3339" s="222"/>
      <c r="I3339" s="222"/>
      <c r="J3339" s="125">
        <v>4.3719999999999999</v>
      </c>
    </row>
    <row r="3340" spans="1:10">
      <c r="A3340" s="115"/>
      <c r="B3340" s="116"/>
      <c r="C3340" s="116"/>
      <c r="D3340" s="116"/>
      <c r="E3340" s="116" t="s">
        <v>1728</v>
      </c>
      <c r="F3340" s="117">
        <v>0</v>
      </c>
      <c r="G3340" s="116" t="s">
        <v>1729</v>
      </c>
      <c r="H3340" s="117">
        <v>3.31</v>
      </c>
      <c r="I3340" s="116" t="s">
        <v>1730</v>
      </c>
      <c r="J3340" s="118">
        <v>3.3132525050199999</v>
      </c>
    </row>
    <row r="3341" spans="1:10" ht="15" thickBot="1">
      <c r="A3341" s="115"/>
      <c r="B3341" s="116"/>
      <c r="C3341" s="116"/>
      <c r="D3341" s="116"/>
      <c r="E3341" s="116" t="s">
        <v>1731</v>
      </c>
      <c r="F3341" s="117">
        <v>25.93</v>
      </c>
      <c r="G3341" s="116"/>
      <c r="H3341" s="276" t="s">
        <v>1732</v>
      </c>
      <c r="I3341" s="276"/>
      <c r="J3341" s="118">
        <v>124.77</v>
      </c>
    </row>
    <row r="3342" spans="1:10" ht="15" thickTop="1">
      <c r="A3342" s="119"/>
      <c r="B3342" s="95"/>
      <c r="C3342" s="95"/>
      <c r="D3342" s="95"/>
      <c r="E3342" s="95"/>
      <c r="F3342" s="95"/>
      <c r="G3342" s="95"/>
      <c r="H3342" s="95"/>
      <c r="I3342" s="95"/>
      <c r="J3342" s="120"/>
    </row>
    <row r="3343" spans="1:10" ht="15">
      <c r="A3343" s="121" t="s">
        <v>730</v>
      </c>
      <c r="B3343" s="83" t="s">
        <v>1</v>
      </c>
      <c r="C3343" s="82" t="s">
        <v>2</v>
      </c>
      <c r="D3343" s="82" t="s">
        <v>3</v>
      </c>
      <c r="E3343" s="281" t="s">
        <v>1722</v>
      </c>
      <c r="F3343" s="281"/>
      <c r="G3343" s="84" t="s">
        <v>4</v>
      </c>
      <c r="H3343" s="83" t="s">
        <v>5</v>
      </c>
      <c r="I3343" s="83" t="s">
        <v>6</v>
      </c>
      <c r="J3343" s="122" t="s">
        <v>8</v>
      </c>
    </row>
    <row r="3344" spans="1:10" ht="25.5">
      <c r="A3344" s="111" t="s">
        <v>1723</v>
      </c>
      <c r="B3344" s="86" t="s">
        <v>731</v>
      </c>
      <c r="C3344" s="85" t="s">
        <v>18</v>
      </c>
      <c r="D3344" s="85" t="s">
        <v>732</v>
      </c>
      <c r="E3344" s="284" t="s">
        <v>1724</v>
      </c>
      <c r="F3344" s="284"/>
      <c r="G3344" s="87" t="s">
        <v>28</v>
      </c>
      <c r="H3344" s="88">
        <v>1</v>
      </c>
      <c r="I3344" s="89">
        <v>8.1</v>
      </c>
      <c r="J3344" s="112">
        <v>8.1</v>
      </c>
    </row>
    <row r="3345" spans="1:10" ht="25.5">
      <c r="A3345" s="123" t="s">
        <v>1738</v>
      </c>
      <c r="B3345" s="97" t="s">
        <v>2916</v>
      </c>
      <c r="C3345" s="96" t="s">
        <v>44</v>
      </c>
      <c r="D3345" s="96" t="s">
        <v>2917</v>
      </c>
      <c r="E3345" s="283" t="s">
        <v>1761</v>
      </c>
      <c r="F3345" s="283"/>
      <c r="G3345" s="98" t="s">
        <v>1950</v>
      </c>
      <c r="H3345" s="99">
        <v>0.16400000000000001</v>
      </c>
      <c r="I3345" s="100">
        <v>15.2</v>
      </c>
      <c r="J3345" s="124">
        <v>2.4900000000000002</v>
      </c>
    </row>
    <row r="3346" spans="1:10">
      <c r="A3346" s="123" t="s">
        <v>1738</v>
      </c>
      <c r="B3346" s="97" t="s">
        <v>2920</v>
      </c>
      <c r="C3346" s="96" t="s">
        <v>44</v>
      </c>
      <c r="D3346" s="96" t="s">
        <v>2921</v>
      </c>
      <c r="E3346" s="283" t="s">
        <v>1761</v>
      </c>
      <c r="F3346" s="283"/>
      <c r="G3346" s="98" t="s">
        <v>1950</v>
      </c>
      <c r="H3346" s="99">
        <v>0.217</v>
      </c>
      <c r="I3346" s="100">
        <v>18.66</v>
      </c>
      <c r="J3346" s="124">
        <v>4.04</v>
      </c>
    </row>
    <row r="3347" spans="1:10" ht="25.5">
      <c r="A3347" s="113" t="s">
        <v>1725</v>
      </c>
      <c r="B3347" s="91" t="s">
        <v>3275</v>
      </c>
      <c r="C3347" s="90" t="s">
        <v>31</v>
      </c>
      <c r="D3347" s="90" t="s">
        <v>3276</v>
      </c>
      <c r="E3347" s="278" t="s">
        <v>1743</v>
      </c>
      <c r="F3347" s="278"/>
      <c r="G3347" s="92" t="s">
        <v>704</v>
      </c>
      <c r="H3347" s="93">
        <v>1</v>
      </c>
      <c r="I3347" s="94">
        <v>1.57</v>
      </c>
      <c r="J3347" s="114">
        <v>1.57</v>
      </c>
    </row>
    <row r="3348" spans="1:10">
      <c r="A3348" s="115"/>
      <c r="B3348" s="116"/>
      <c r="C3348" s="116"/>
      <c r="D3348" s="116"/>
      <c r="E3348" s="116" t="s">
        <v>1728</v>
      </c>
      <c r="F3348" s="117">
        <v>0</v>
      </c>
      <c r="G3348" s="116" t="s">
        <v>1729</v>
      </c>
      <c r="H3348" s="117">
        <v>5.0999999999999996</v>
      </c>
      <c r="I3348" s="116" t="s">
        <v>1730</v>
      </c>
      <c r="J3348" s="118">
        <v>5.0999999999999996</v>
      </c>
    </row>
    <row r="3349" spans="1:10" ht="15" thickBot="1">
      <c r="A3349" s="115"/>
      <c r="B3349" s="116"/>
      <c r="C3349" s="116"/>
      <c r="D3349" s="116"/>
      <c r="E3349" s="116" t="s">
        <v>1731</v>
      </c>
      <c r="F3349" s="117">
        <v>2.12</v>
      </c>
      <c r="G3349" s="116"/>
      <c r="H3349" s="276" t="s">
        <v>1732</v>
      </c>
      <c r="I3349" s="276"/>
      <c r="J3349" s="118">
        <v>10.220000000000001</v>
      </c>
    </row>
    <row r="3350" spans="1:10" ht="15" thickTop="1">
      <c r="A3350" s="119"/>
      <c r="B3350" s="95"/>
      <c r="C3350" s="95"/>
      <c r="D3350" s="95"/>
      <c r="E3350" s="95"/>
      <c r="F3350" s="95"/>
      <c r="G3350" s="95"/>
      <c r="H3350" s="95"/>
      <c r="I3350" s="95"/>
      <c r="J3350" s="120"/>
    </row>
    <row r="3351" spans="1:10" ht="15">
      <c r="A3351" s="121" t="s">
        <v>733</v>
      </c>
      <c r="B3351" s="83" t="s">
        <v>1</v>
      </c>
      <c r="C3351" s="82" t="s">
        <v>2</v>
      </c>
      <c r="D3351" s="82" t="s">
        <v>3</v>
      </c>
      <c r="E3351" s="281" t="s">
        <v>1722</v>
      </c>
      <c r="F3351" s="281"/>
      <c r="G3351" s="84" t="s">
        <v>4</v>
      </c>
      <c r="H3351" s="83" t="s">
        <v>5</v>
      </c>
      <c r="I3351" s="83" t="s">
        <v>6</v>
      </c>
      <c r="J3351" s="122" t="s">
        <v>8</v>
      </c>
    </row>
    <row r="3352" spans="1:10" ht="25.5">
      <c r="A3352" s="111" t="s">
        <v>1723</v>
      </c>
      <c r="B3352" s="86" t="s">
        <v>734</v>
      </c>
      <c r="C3352" s="85" t="s">
        <v>44</v>
      </c>
      <c r="D3352" s="85" t="s">
        <v>735</v>
      </c>
      <c r="E3352" s="284" t="s">
        <v>1761</v>
      </c>
      <c r="F3352" s="284"/>
      <c r="G3352" s="87" t="s">
        <v>78</v>
      </c>
      <c r="H3352" s="88">
        <v>1</v>
      </c>
      <c r="I3352" s="89">
        <v>24.29</v>
      </c>
      <c r="J3352" s="112">
        <v>24.29</v>
      </c>
    </row>
    <row r="3353" spans="1:10">
      <c r="A3353" s="221"/>
      <c r="B3353" s="222"/>
      <c r="C3353" s="222"/>
      <c r="D3353" s="222"/>
      <c r="E3353" s="222"/>
      <c r="F3353" s="222" t="s">
        <v>1762</v>
      </c>
      <c r="G3353" s="222"/>
      <c r="H3353" s="222"/>
      <c r="I3353" s="222"/>
      <c r="J3353" s="125">
        <v>0</v>
      </c>
    </row>
    <row r="3354" spans="1:10">
      <c r="A3354" s="221"/>
      <c r="B3354" s="222"/>
      <c r="C3354" s="222"/>
      <c r="D3354" s="222"/>
      <c r="E3354" s="222"/>
      <c r="F3354" s="222" t="s">
        <v>1763</v>
      </c>
      <c r="G3354" s="222"/>
      <c r="H3354" s="222"/>
      <c r="I3354" s="222"/>
      <c r="J3354" s="125">
        <v>1</v>
      </c>
    </row>
    <row r="3355" spans="1:10">
      <c r="A3355" s="221"/>
      <c r="B3355" s="222"/>
      <c r="C3355" s="222"/>
      <c r="D3355" s="222"/>
      <c r="E3355" s="222"/>
      <c r="F3355" s="222" t="s">
        <v>1764</v>
      </c>
      <c r="G3355" s="222"/>
      <c r="H3355" s="222"/>
      <c r="I3355" s="222"/>
      <c r="J3355" s="125">
        <v>0</v>
      </c>
    </row>
    <row r="3356" spans="1:10" ht="15">
      <c r="A3356" s="279" t="s">
        <v>1784</v>
      </c>
      <c r="B3356" s="280" t="s">
        <v>1</v>
      </c>
      <c r="C3356" s="281" t="s">
        <v>2</v>
      </c>
      <c r="D3356" s="281" t="s">
        <v>1785</v>
      </c>
      <c r="E3356" s="280" t="s">
        <v>1766</v>
      </c>
      <c r="F3356" s="83" t="s">
        <v>1767</v>
      </c>
      <c r="G3356" s="83" t="s">
        <v>1768</v>
      </c>
      <c r="H3356" s="83"/>
      <c r="I3356" s="83"/>
      <c r="J3356" s="122" t="s">
        <v>1769</v>
      </c>
    </row>
    <row r="3357" spans="1:10">
      <c r="A3357" s="113" t="s">
        <v>1725</v>
      </c>
      <c r="B3357" s="91" t="s">
        <v>2905</v>
      </c>
      <c r="C3357" s="90" t="s">
        <v>44</v>
      </c>
      <c r="D3357" s="90" t="s">
        <v>2906</v>
      </c>
      <c r="E3357" s="93">
        <v>3.3333E-3</v>
      </c>
      <c r="F3357" s="92" t="s">
        <v>121</v>
      </c>
      <c r="G3357" s="277" t="s">
        <v>2907</v>
      </c>
      <c r="H3357" s="277"/>
      <c r="I3357" s="278"/>
      <c r="J3357" s="127" t="s">
        <v>3256</v>
      </c>
    </row>
    <row r="3358" spans="1:10" ht="25.5">
      <c r="A3358" s="113" t="s">
        <v>1725</v>
      </c>
      <c r="B3358" s="91" t="s">
        <v>3277</v>
      </c>
      <c r="C3358" s="90" t="s">
        <v>44</v>
      </c>
      <c r="D3358" s="90" t="s">
        <v>3278</v>
      </c>
      <c r="E3358" s="93">
        <v>1.2</v>
      </c>
      <c r="F3358" s="92" t="s">
        <v>78</v>
      </c>
      <c r="G3358" s="277" t="s">
        <v>3279</v>
      </c>
      <c r="H3358" s="277"/>
      <c r="I3358" s="278"/>
      <c r="J3358" s="127" t="s">
        <v>3280</v>
      </c>
    </row>
    <row r="3359" spans="1:10" ht="25.5">
      <c r="A3359" s="113" t="s">
        <v>1725</v>
      </c>
      <c r="B3359" s="91" t="s">
        <v>3226</v>
      </c>
      <c r="C3359" s="90" t="s">
        <v>44</v>
      </c>
      <c r="D3359" s="90" t="s">
        <v>3227</v>
      </c>
      <c r="E3359" s="93">
        <v>3.0000000000000001E-3</v>
      </c>
      <c r="F3359" s="92" t="s">
        <v>121</v>
      </c>
      <c r="G3359" s="277" t="s">
        <v>3254</v>
      </c>
      <c r="H3359" s="277"/>
      <c r="I3359" s="278"/>
      <c r="J3359" s="127" t="s">
        <v>3255</v>
      </c>
    </row>
    <row r="3360" spans="1:10">
      <c r="A3360" s="221"/>
      <c r="B3360" s="222"/>
      <c r="C3360" s="222"/>
      <c r="D3360" s="222"/>
      <c r="E3360" s="222"/>
      <c r="F3360" s="222" t="s">
        <v>1938</v>
      </c>
      <c r="G3360" s="222"/>
      <c r="H3360" s="222"/>
      <c r="I3360" s="222"/>
      <c r="J3360" s="125">
        <v>12.8424</v>
      </c>
    </row>
    <row r="3361" spans="1:10" ht="15">
      <c r="A3361" s="279" t="s">
        <v>1765</v>
      </c>
      <c r="B3361" s="280" t="s">
        <v>1</v>
      </c>
      <c r="C3361" s="281" t="s">
        <v>2</v>
      </c>
      <c r="D3361" s="281" t="s">
        <v>1727</v>
      </c>
      <c r="E3361" s="280" t="s">
        <v>1766</v>
      </c>
      <c r="F3361" s="83" t="s">
        <v>1767</v>
      </c>
      <c r="G3361" s="83" t="s">
        <v>1768</v>
      </c>
      <c r="H3361" s="83"/>
      <c r="I3361" s="83"/>
      <c r="J3361" s="122" t="s">
        <v>1769</v>
      </c>
    </row>
    <row r="3362" spans="1:10">
      <c r="A3362" s="123" t="s">
        <v>1723</v>
      </c>
      <c r="B3362" s="97" t="s">
        <v>1957</v>
      </c>
      <c r="C3362" s="96" t="s">
        <v>44</v>
      </c>
      <c r="D3362" s="96" t="s">
        <v>1958</v>
      </c>
      <c r="E3362" s="99">
        <v>0.34920630000000003</v>
      </c>
      <c r="F3362" s="98" t="s">
        <v>1950</v>
      </c>
      <c r="G3362" s="282" t="s">
        <v>1959</v>
      </c>
      <c r="H3362" s="282"/>
      <c r="I3362" s="283"/>
      <c r="J3362" s="126" t="s">
        <v>2536</v>
      </c>
    </row>
    <row r="3363" spans="1:10">
      <c r="A3363" s="123" t="s">
        <v>1723</v>
      </c>
      <c r="B3363" s="97" t="s">
        <v>2920</v>
      </c>
      <c r="C3363" s="96" t="s">
        <v>44</v>
      </c>
      <c r="D3363" s="96" t="s">
        <v>2921</v>
      </c>
      <c r="E3363" s="99">
        <v>0.34920630000000003</v>
      </c>
      <c r="F3363" s="98" t="s">
        <v>1950</v>
      </c>
      <c r="G3363" s="282" t="s">
        <v>2922</v>
      </c>
      <c r="H3363" s="282"/>
      <c r="I3363" s="283"/>
      <c r="J3363" s="126" t="s">
        <v>3260</v>
      </c>
    </row>
    <row r="3364" spans="1:10">
      <c r="A3364" s="221"/>
      <c r="B3364" s="222"/>
      <c r="C3364" s="222"/>
      <c r="D3364" s="222"/>
      <c r="E3364" s="222"/>
      <c r="F3364" s="222" t="s">
        <v>1774</v>
      </c>
      <c r="G3364" s="222"/>
      <c r="H3364" s="222"/>
      <c r="I3364" s="222"/>
      <c r="J3364" s="125">
        <v>11.4505</v>
      </c>
    </row>
    <row r="3365" spans="1:10">
      <c r="A3365" s="115"/>
      <c r="B3365" s="116"/>
      <c r="C3365" s="116"/>
      <c r="D3365" s="116"/>
      <c r="E3365" s="116" t="s">
        <v>1728</v>
      </c>
      <c r="F3365" s="117">
        <v>0</v>
      </c>
      <c r="G3365" s="116" t="s">
        <v>1729</v>
      </c>
      <c r="H3365" s="117">
        <v>8.68</v>
      </c>
      <c r="I3365" s="116" t="s">
        <v>1730</v>
      </c>
      <c r="J3365" s="118">
        <v>8.6775670312200006</v>
      </c>
    </row>
    <row r="3366" spans="1:10" ht="15" thickBot="1">
      <c r="A3366" s="115"/>
      <c r="B3366" s="116"/>
      <c r="C3366" s="116"/>
      <c r="D3366" s="116"/>
      <c r="E3366" s="116" t="s">
        <v>1731</v>
      </c>
      <c r="F3366" s="117">
        <v>6.37</v>
      </c>
      <c r="G3366" s="116"/>
      <c r="H3366" s="276" t="s">
        <v>1732</v>
      </c>
      <c r="I3366" s="276"/>
      <c r="J3366" s="118">
        <v>30.66</v>
      </c>
    </row>
    <row r="3367" spans="1:10" ht="15" thickTop="1">
      <c r="A3367" s="119"/>
      <c r="B3367" s="95"/>
      <c r="C3367" s="95"/>
      <c r="D3367" s="95"/>
      <c r="E3367" s="95"/>
      <c r="F3367" s="95"/>
      <c r="G3367" s="95"/>
      <c r="H3367" s="95"/>
      <c r="I3367" s="95"/>
      <c r="J3367" s="120"/>
    </row>
    <row r="3368" spans="1:10" ht="15">
      <c r="A3368" s="121" t="s">
        <v>736</v>
      </c>
      <c r="B3368" s="83" t="s">
        <v>1</v>
      </c>
      <c r="C3368" s="82" t="s">
        <v>2</v>
      </c>
      <c r="D3368" s="82" t="s">
        <v>3</v>
      </c>
      <c r="E3368" s="281" t="s">
        <v>1722</v>
      </c>
      <c r="F3368" s="281"/>
      <c r="G3368" s="84" t="s">
        <v>4</v>
      </c>
      <c r="H3368" s="83" t="s">
        <v>5</v>
      </c>
      <c r="I3368" s="83" t="s">
        <v>6</v>
      </c>
      <c r="J3368" s="122" t="s">
        <v>8</v>
      </c>
    </row>
    <row r="3369" spans="1:10" ht="25.5">
      <c r="A3369" s="111" t="s">
        <v>1723</v>
      </c>
      <c r="B3369" s="86" t="s">
        <v>737</v>
      </c>
      <c r="C3369" s="85" t="s">
        <v>44</v>
      </c>
      <c r="D3369" s="85" t="s">
        <v>738</v>
      </c>
      <c r="E3369" s="284" t="s">
        <v>1761</v>
      </c>
      <c r="F3369" s="284"/>
      <c r="G3369" s="87" t="s">
        <v>78</v>
      </c>
      <c r="H3369" s="88">
        <v>1</v>
      </c>
      <c r="I3369" s="89">
        <v>36.25</v>
      </c>
      <c r="J3369" s="112">
        <v>36.25</v>
      </c>
    </row>
    <row r="3370" spans="1:10">
      <c r="A3370" s="221"/>
      <c r="B3370" s="222"/>
      <c r="C3370" s="222"/>
      <c r="D3370" s="222"/>
      <c r="E3370" s="222"/>
      <c r="F3370" s="222" t="s">
        <v>1762</v>
      </c>
      <c r="G3370" s="222"/>
      <c r="H3370" s="222"/>
      <c r="I3370" s="222"/>
      <c r="J3370" s="125">
        <v>0</v>
      </c>
    </row>
    <row r="3371" spans="1:10">
      <c r="A3371" s="221"/>
      <c r="B3371" s="222"/>
      <c r="C3371" s="222"/>
      <c r="D3371" s="222"/>
      <c r="E3371" s="222"/>
      <c r="F3371" s="222" t="s">
        <v>1763</v>
      </c>
      <c r="G3371" s="222"/>
      <c r="H3371" s="222"/>
      <c r="I3371" s="222"/>
      <c r="J3371" s="125">
        <v>1</v>
      </c>
    </row>
    <row r="3372" spans="1:10">
      <c r="A3372" s="221"/>
      <c r="B3372" s="222"/>
      <c r="C3372" s="222"/>
      <c r="D3372" s="222"/>
      <c r="E3372" s="222"/>
      <c r="F3372" s="222" t="s">
        <v>1764</v>
      </c>
      <c r="G3372" s="222"/>
      <c r="H3372" s="222"/>
      <c r="I3372" s="222"/>
      <c r="J3372" s="125">
        <v>0</v>
      </c>
    </row>
    <row r="3373" spans="1:10" ht="15">
      <c r="A3373" s="279" t="s">
        <v>1784</v>
      </c>
      <c r="B3373" s="280" t="s">
        <v>1</v>
      </c>
      <c r="C3373" s="281" t="s">
        <v>2</v>
      </c>
      <c r="D3373" s="281" t="s">
        <v>1785</v>
      </c>
      <c r="E3373" s="280" t="s">
        <v>1766</v>
      </c>
      <c r="F3373" s="83" t="s">
        <v>1767</v>
      </c>
      <c r="G3373" s="83" t="s">
        <v>1768</v>
      </c>
      <c r="H3373" s="83"/>
      <c r="I3373" s="83"/>
      <c r="J3373" s="122" t="s">
        <v>1769</v>
      </c>
    </row>
    <row r="3374" spans="1:10" ht="25.5">
      <c r="A3374" s="113" t="s">
        <v>1725</v>
      </c>
      <c r="B3374" s="91" t="s">
        <v>3226</v>
      </c>
      <c r="C3374" s="90" t="s">
        <v>44</v>
      </c>
      <c r="D3374" s="90" t="s">
        <v>3227</v>
      </c>
      <c r="E3374" s="93">
        <v>5.0000000000000001E-3</v>
      </c>
      <c r="F3374" s="92" t="s">
        <v>121</v>
      </c>
      <c r="G3374" s="277" t="s">
        <v>3254</v>
      </c>
      <c r="H3374" s="277"/>
      <c r="I3374" s="278"/>
      <c r="J3374" s="127" t="s">
        <v>3261</v>
      </c>
    </row>
    <row r="3375" spans="1:10">
      <c r="A3375" s="113" t="s">
        <v>1725</v>
      </c>
      <c r="B3375" s="91" t="s">
        <v>2905</v>
      </c>
      <c r="C3375" s="90" t="s">
        <v>44</v>
      </c>
      <c r="D3375" s="90" t="s">
        <v>2906</v>
      </c>
      <c r="E3375" s="93">
        <v>3.3333E-3</v>
      </c>
      <c r="F3375" s="92" t="s">
        <v>121</v>
      </c>
      <c r="G3375" s="277" t="s">
        <v>2907</v>
      </c>
      <c r="H3375" s="277"/>
      <c r="I3375" s="278"/>
      <c r="J3375" s="127" t="s">
        <v>3256</v>
      </c>
    </row>
    <row r="3376" spans="1:10" ht="25.5">
      <c r="A3376" s="113" t="s">
        <v>1725</v>
      </c>
      <c r="B3376" s="91" t="s">
        <v>3281</v>
      </c>
      <c r="C3376" s="90" t="s">
        <v>44</v>
      </c>
      <c r="D3376" s="90" t="s">
        <v>3282</v>
      </c>
      <c r="E3376" s="93">
        <v>1.2</v>
      </c>
      <c r="F3376" s="92" t="s">
        <v>78</v>
      </c>
      <c r="G3376" s="277" t="s">
        <v>3283</v>
      </c>
      <c r="H3376" s="277"/>
      <c r="I3376" s="278"/>
      <c r="J3376" s="127" t="s">
        <v>3284</v>
      </c>
    </row>
    <row r="3377" spans="1:10">
      <c r="A3377" s="221"/>
      <c r="B3377" s="222"/>
      <c r="C3377" s="222"/>
      <c r="D3377" s="222"/>
      <c r="E3377" s="222"/>
      <c r="F3377" s="222" t="s">
        <v>1938</v>
      </c>
      <c r="G3377" s="222"/>
      <c r="H3377" s="222"/>
      <c r="I3377" s="222"/>
      <c r="J3377" s="125">
        <v>22.8932</v>
      </c>
    </row>
    <row r="3378" spans="1:10" ht="15">
      <c r="A3378" s="279" t="s">
        <v>1765</v>
      </c>
      <c r="B3378" s="280" t="s">
        <v>1</v>
      </c>
      <c r="C3378" s="281" t="s">
        <v>2</v>
      </c>
      <c r="D3378" s="281" t="s">
        <v>1727</v>
      </c>
      <c r="E3378" s="280" t="s">
        <v>1766</v>
      </c>
      <c r="F3378" s="83" t="s">
        <v>1767</v>
      </c>
      <c r="G3378" s="83" t="s">
        <v>1768</v>
      </c>
      <c r="H3378" s="83"/>
      <c r="I3378" s="83"/>
      <c r="J3378" s="122" t="s">
        <v>1769</v>
      </c>
    </row>
    <row r="3379" spans="1:10">
      <c r="A3379" s="123" t="s">
        <v>1723</v>
      </c>
      <c r="B3379" s="97" t="s">
        <v>1957</v>
      </c>
      <c r="C3379" s="96" t="s">
        <v>44</v>
      </c>
      <c r="D3379" s="96" t="s">
        <v>1958</v>
      </c>
      <c r="E3379" s="99">
        <v>0.40740739999999998</v>
      </c>
      <c r="F3379" s="98" t="s">
        <v>1950</v>
      </c>
      <c r="G3379" s="282" t="s">
        <v>1959</v>
      </c>
      <c r="H3379" s="282"/>
      <c r="I3379" s="283"/>
      <c r="J3379" s="126" t="s">
        <v>3045</v>
      </c>
    </row>
    <row r="3380" spans="1:10">
      <c r="A3380" s="123" t="s">
        <v>1723</v>
      </c>
      <c r="B3380" s="97" t="s">
        <v>2920</v>
      </c>
      <c r="C3380" s="96" t="s">
        <v>44</v>
      </c>
      <c r="D3380" s="96" t="s">
        <v>2921</v>
      </c>
      <c r="E3380" s="99">
        <v>0.40740739999999998</v>
      </c>
      <c r="F3380" s="98" t="s">
        <v>1950</v>
      </c>
      <c r="G3380" s="282" t="s">
        <v>2922</v>
      </c>
      <c r="H3380" s="282"/>
      <c r="I3380" s="283"/>
      <c r="J3380" s="126" t="s">
        <v>3024</v>
      </c>
    </row>
    <row r="3381" spans="1:10">
      <c r="A3381" s="221"/>
      <c r="B3381" s="222"/>
      <c r="C3381" s="222"/>
      <c r="D3381" s="222"/>
      <c r="E3381" s="222"/>
      <c r="F3381" s="222" t="s">
        <v>1774</v>
      </c>
      <c r="G3381" s="222"/>
      <c r="H3381" s="222"/>
      <c r="I3381" s="222"/>
      <c r="J3381" s="125">
        <v>13.3589</v>
      </c>
    </row>
    <row r="3382" spans="1:10">
      <c r="A3382" s="115"/>
      <c r="B3382" s="116"/>
      <c r="C3382" s="116"/>
      <c r="D3382" s="116"/>
      <c r="E3382" s="116" t="s">
        <v>1728</v>
      </c>
      <c r="F3382" s="117">
        <v>0</v>
      </c>
      <c r="G3382" s="116" t="s">
        <v>1729</v>
      </c>
      <c r="H3382" s="117">
        <v>10.119999999999999</v>
      </c>
      <c r="I3382" s="116" t="s">
        <v>1730</v>
      </c>
      <c r="J3382" s="118">
        <v>10.12382944556</v>
      </c>
    </row>
    <row r="3383" spans="1:10" ht="15" thickBot="1">
      <c r="A3383" s="115"/>
      <c r="B3383" s="116"/>
      <c r="C3383" s="116"/>
      <c r="D3383" s="116"/>
      <c r="E3383" s="116" t="s">
        <v>1731</v>
      </c>
      <c r="F3383" s="117">
        <v>9.51</v>
      </c>
      <c r="G3383" s="116"/>
      <c r="H3383" s="276" t="s">
        <v>1732</v>
      </c>
      <c r="I3383" s="276"/>
      <c r="J3383" s="118">
        <v>45.76</v>
      </c>
    </row>
    <row r="3384" spans="1:10" ht="15" thickTop="1">
      <c r="A3384" s="119"/>
      <c r="B3384" s="95"/>
      <c r="C3384" s="95"/>
      <c r="D3384" s="95"/>
      <c r="E3384" s="95"/>
      <c r="F3384" s="95"/>
      <c r="G3384" s="95"/>
      <c r="H3384" s="95"/>
      <c r="I3384" s="95"/>
      <c r="J3384" s="120"/>
    </row>
    <row r="3385" spans="1:10" ht="15">
      <c r="A3385" s="121" t="s">
        <v>739</v>
      </c>
      <c r="B3385" s="83" t="s">
        <v>1</v>
      </c>
      <c r="C3385" s="82" t="s">
        <v>2</v>
      </c>
      <c r="D3385" s="82" t="s">
        <v>3</v>
      </c>
      <c r="E3385" s="281" t="s">
        <v>1722</v>
      </c>
      <c r="F3385" s="281"/>
      <c r="G3385" s="84" t="s">
        <v>4</v>
      </c>
      <c r="H3385" s="83" t="s">
        <v>5</v>
      </c>
      <c r="I3385" s="83" t="s">
        <v>6</v>
      </c>
      <c r="J3385" s="122" t="s">
        <v>8</v>
      </c>
    </row>
    <row r="3386" spans="1:10" ht="25.5">
      <c r="A3386" s="111" t="s">
        <v>1723</v>
      </c>
      <c r="B3386" s="86" t="s">
        <v>740</v>
      </c>
      <c r="C3386" s="85" t="s">
        <v>44</v>
      </c>
      <c r="D3386" s="85" t="s">
        <v>741</v>
      </c>
      <c r="E3386" s="284" t="s">
        <v>1761</v>
      </c>
      <c r="F3386" s="284"/>
      <c r="G3386" s="87" t="s">
        <v>78</v>
      </c>
      <c r="H3386" s="88">
        <v>1</v>
      </c>
      <c r="I3386" s="89">
        <v>47.7</v>
      </c>
      <c r="J3386" s="112">
        <v>47.7</v>
      </c>
    </row>
    <row r="3387" spans="1:10">
      <c r="A3387" s="221"/>
      <c r="B3387" s="222"/>
      <c r="C3387" s="222"/>
      <c r="D3387" s="222"/>
      <c r="E3387" s="222"/>
      <c r="F3387" s="222" t="s">
        <v>1762</v>
      </c>
      <c r="G3387" s="222"/>
      <c r="H3387" s="222"/>
      <c r="I3387" s="222"/>
      <c r="J3387" s="125">
        <v>0</v>
      </c>
    </row>
    <row r="3388" spans="1:10">
      <c r="A3388" s="221"/>
      <c r="B3388" s="222"/>
      <c r="C3388" s="222"/>
      <c r="D3388" s="222"/>
      <c r="E3388" s="222"/>
      <c r="F3388" s="222" t="s">
        <v>1763</v>
      </c>
      <c r="G3388" s="222"/>
      <c r="H3388" s="222"/>
      <c r="I3388" s="222"/>
      <c r="J3388" s="125">
        <v>1</v>
      </c>
    </row>
    <row r="3389" spans="1:10">
      <c r="A3389" s="221"/>
      <c r="B3389" s="222"/>
      <c r="C3389" s="222"/>
      <c r="D3389" s="222"/>
      <c r="E3389" s="222"/>
      <c r="F3389" s="222" t="s">
        <v>1764</v>
      </c>
      <c r="G3389" s="222"/>
      <c r="H3389" s="222"/>
      <c r="I3389" s="222"/>
      <c r="J3389" s="125">
        <v>0</v>
      </c>
    </row>
    <row r="3390" spans="1:10" ht="15">
      <c r="A3390" s="279" t="s">
        <v>1784</v>
      </c>
      <c r="B3390" s="280" t="s">
        <v>1</v>
      </c>
      <c r="C3390" s="281" t="s">
        <v>2</v>
      </c>
      <c r="D3390" s="281" t="s">
        <v>1785</v>
      </c>
      <c r="E3390" s="280" t="s">
        <v>1766</v>
      </c>
      <c r="F3390" s="83" t="s">
        <v>1767</v>
      </c>
      <c r="G3390" s="83" t="s">
        <v>1768</v>
      </c>
      <c r="H3390" s="83"/>
      <c r="I3390" s="83"/>
      <c r="J3390" s="122" t="s">
        <v>1769</v>
      </c>
    </row>
    <row r="3391" spans="1:10" ht="25.5">
      <c r="A3391" s="113" t="s">
        <v>1725</v>
      </c>
      <c r="B3391" s="91" t="s">
        <v>3226</v>
      </c>
      <c r="C3391" s="90" t="s">
        <v>44</v>
      </c>
      <c r="D3391" s="90" t="s">
        <v>3227</v>
      </c>
      <c r="E3391" s="93">
        <v>7.7000000000000002E-3</v>
      </c>
      <c r="F3391" s="92" t="s">
        <v>121</v>
      </c>
      <c r="G3391" s="277" t="s">
        <v>3254</v>
      </c>
      <c r="H3391" s="277"/>
      <c r="I3391" s="278"/>
      <c r="J3391" s="127" t="s">
        <v>3267</v>
      </c>
    </row>
    <row r="3392" spans="1:10">
      <c r="A3392" s="113" t="s">
        <v>1725</v>
      </c>
      <c r="B3392" s="91" t="s">
        <v>2905</v>
      </c>
      <c r="C3392" s="90" t="s">
        <v>44</v>
      </c>
      <c r="D3392" s="90" t="s">
        <v>2906</v>
      </c>
      <c r="E3392" s="93">
        <v>3.3333E-3</v>
      </c>
      <c r="F3392" s="92" t="s">
        <v>121</v>
      </c>
      <c r="G3392" s="277" t="s">
        <v>2907</v>
      </c>
      <c r="H3392" s="277"/>
      <c r="I3392" s="278"/>
      <c r="J3392" s="127" t="s">
        <v>3256</v>
      </c>
    </row>
    <row r="3393" spans="1:10" ht="25.5">
      <c r="A3393" s="113" t="s">
        <v>1725</v>
      </c>
      <c r="B3393" s="91" t="s">
        <v>3285</v>
      </c>
      <c r="C3393" s="90" t="s">
        <v>44</v>
      </c>
      <c r="D3393" s="90" t="s">
        <v>3286</v>
      </c>
      <c r="E3393" s="93">
        <v>1.2</v>
      </c>
      <c r="F3393" s="92" t="s">
        <v>78</v>
      </c>
      <c r="G3393" s="277" t="s">
        <v>3287</v>
      </c>
      <c r="H3393" s="277"/>
      <c r="I3393" s="278"/>
      <c r="J3393" s="127" t="s">
        <v>3288</v>
      </c>
    </row>
    <row r="3394" spans="1:10">
      <c r="A3394" s="221"/>
      <c r="B3394" s="222"/>
      <c r="C3394" s="222"/>
      <c r="D3394" s="222"/>
      <c r="E3394" s="222"/>
      <c r="F3394" s="222" t="s">
        <v>1938</v>
      </c>
      <c r="G3394" s="222"/>
      <c r="H3394" s="222"/>
      <c r="I3394" s="222"/>
      <c r="J3394" s="125">
        <v>31.667100000000001</v>
      </c>
    </row>
    <row r="3395" spans="1:10" ht="15">
      <c r="A3395" s="279" t="s">
        <v>1765</v>
      </c>
      <c r="B3395" s="280" t="s">
        <v>1</v>
      </c>
      <c r="C3395" s="281" t="s">
        <v>2</v>
      </c>
      <c r="D3395" s="281" t="s">
        <v>1727</v>
      </c>
      <c r="E3395" s="280" t="s">
        <v>1766</v>
      </c>
      <c r="F3395" s="83" t="s">
        <v>1767</v>
      </c>
      <c r="G3395" s="83" t="s">
        <v>1768</v>
      </c>
      <c r="H3395" s="83"/>
      <c r="I3395" s="83"/>
      <c r="J3395" s="122" t="s">
        <v>1769</v>
      </c>
    </row>
    <row r="3396" spans="1:10">
      <c r="A3396" s="123" t="s">
        <v>1723</v>
      </c>
      <c r="B3396" s="97" t="s">
        <v>1957</v>
      </c>
      <c r="C3396" s="96" t="s">
        <v>44</v>
      </c>
      <c r="D3396" s="96" t="s">
        <v>1958</v>
      </c>
      <c r="E3396" s="99">
        <v>0.48888890000000002</v>
      </c>
      <c r="F3396" s="98" t="s">
        <v>1950</v>
      </c>
      <c r="G3396" s="282" t="s">
        <v>1959</v>
      </c>
      <c r="H3396" s="282"/>
      <c r="I3396" s="283"/>
      <c r="J3396" s="126" t="s">
        <v>2518</v>
      </c>
    </row>
    <row r="3397" spans="1:10">
      <c r="A3397" s="123" t="s">
        <v>1723</v>
      </c>
      <c r="B3397" s="97" t="s">
        <v>2920</v>
      </c>
      <c r="C3397" s="96" t="s">
        <v>44</v>
      </c>
      <c r="D3397" s="96" t="s">
        <v>2921</v>
      </c>
      <c r="E3397" s="99">
        <v>0.48888890000000002</v>
      </c>
      <c r="F3397" s="98" t="s">
        <v>1950</v>
      </c>
      <c r="G3397" s="282" t="s">
        <v>2922</v>
      </c>
      <c r="H3397" s="282"/>
      <c r="I3397" s="283"/>
      <c r="J3397" s="126" t="s">
        <v>2956</v>
      </c>
    </row>
    <row r="3398" spans="1:10">
      <c r="A3398" s="221"/>
      <c r="B3398" s="222"/>
      <c r="C3398" s="222"/>
      <c r="D3398" s="222"/>
      <c r="E3398" s="222"/>
      <c r="F3398" s="222" t="s">
        <v>1774</v>
      </c>
      <c r="G3398" s="222"/>
      <c r="H3398" s="222"/>
      <c r="I3398" s="222"/>
      <c r="J3398" s="125">
        <v>16.0307</v>
      </c>
    </row>
    <row r="3399" spans="1:10">
      <c r="A3399" s="115"/>
      <c r="B3399" s="116"/>
      <c r="C3399" s="116"/>
      <c r="D3399" s="116"/>
      <c r="E3399" s="116" t="s">
        <v>1728</v>
      </c>
      <c r="F3399" s="117">
        <v>0</v>
      </c>
      <c r="G3399" s="116" t="s">
        <v>1729</v>
      </c>
      <c r="H3399" s="117">
        <v>12.15</v>
      </c>
      <c r="I3399" s="116" t="s">
        <v>1730</v>
      </c>
      <c r="J3399" s="118">
        <v>12.14859583166</v>
      </c>
    </row>
    <row r="3400" spans="1:10" ht="15" thickBot="1">
      <c r="A3400" s="115"/>
      <c r="B3400" s="116"/>
      <c r="C3400" s="116"/>
      <c r="D3400" s="116"/>
      <c r="E3400" s="116" t="s">
        <v>1731</v>
      </c>
      <c r="F3400" s="117">
        <v>12.51</v>
      </c>
      <c r="G3400" s="116"/>
      <c r="H3400" s="276" t="s">
        <v>1732</v>
      </c>
      <c r="I3400" s="276"/>
      <c r="J3400" s="118">
        <v>60.21</v>
      </c>
    </row>
    <row r="3401" spans="1:10" ht="15" thickTop="1">
      <c r="A3401" s="119"/>
      <c r="B3401" s="95"/>
      <c r="C3401" s="95"/>
      <c r="D3401" s="95"/>
      <c r="E3401" s="95"/>
      <c r="F3401" s="95"/>
      <c r="G3401" s="95"/>
      <c r="H3401" s="95"/>
      <c r="I3401" s="95"/>
      <c r="J3401" s="120"/>
    </row>
    <row r="3402" spans="1:10" ht="15">
      <c r="A3402" s="121" t="s">
        <v>744</v>
      </c>
      <c r="B3402" s="83" t="s">
        <v>1</v>
      </c>
      <c r="C3402" s="82" t="s">
        <v>2</v>
      </c>
      <c r="D3402" s="82" t="s">
        <v>3</v>
      </c>
      <c r="E3402" s="281" t="s">
        <v>1722</v>
      </c>
      <c r="F3402" s="281"/>
      <c r="G3402" s="84" t="s">
        <v>4</v>
      </c>
      <c r="H3402" s="83" t="s">
        <v>5</v>
      </c>
      <c r="I3402" s="83" t="s">
        <v>6</v>
      </c>
      <c r="J3402" s="122" t="s">
        <v>8</v>
      </c>
    </row>
    <row r="3403" spans="1:10" ht="25.5">
      <c r="A3403" s="111" t="s">
        <v>1723</v>
      </c>
      <c r="B3403" s="86" t="s">
        <v>734</v>
      </c>
      <c r="C3403" s="85" t="s">
        <v>44</v>
      </c>
      <c r="D3403" s="85" t="s">
        <v>735</v>
      </c>
      <c r="E3403" s="284" t="s">
        <v>1761</v>
      </c>
      <c r="F3403" s="284"/>
      <c r="G3403" s="87" t="s">
        <v>78</v>
      </c>
      <c r="H3403" s="88">
        <v>1</v>
      </c>
      <c r="I3403" s="89">
        <v>24.29</v>
      </c>
      <c r="J3403" s="112">
        <v>24.29</v>
      </c>
    </row>
    <row r="3404" spans="1:10">
      <c r="A3404" s="221"/>
      <c r="B3404" s="222"/>
      <c r="C3404" s="222"/>
      <c r="D3404" s="222"/>
      <c r="E3404" s="222"/>
      <c r="F3404" s="222" t="s">
        <v>1762</v>
      </c>
      <c r="G3404" s="222"/>
      <c r="H3404" s="222"/>
      <c r="I3404" s="222"/>
      <c r="J3404" s="125">
        <v>0</v>
      </c>
    </row>
    <row r="3405" spans="1:10">
      <c r="A3405" s="221"/>
      <c r="B3405" s="222"/>
      <c r="C3405" s="222"/>
      <c r="D3405" s="222"/>
      <c r="E3405" s="222"/>
      <c r="F3405" s="222" t="s">
        <v>1763</v>
      </c>
      <c r="G3405" s="222"/>
      <c r="H3405" s="222"/>
      <c r="I3405" s="222"/>
      <c r="J3405" s="125">
        <v>1</v>
      </c>
    </row>
    <row r="3406" spans="1:10">
      <c r="A3406" s="221"/>
      <c r="B3406" s="222"/>
      <c r="C3406" s="222"/>
      <c r="D3406" s="222"/>
      <c r="E3406" s="222"/>
      <c r="F3406" s="222" t="s">
        <v>1764</v>
      </c>
      <c r="G3406" s="222"/>
      <c r="H3406" s="222"/>
      <c r="I3406" s="222"/>
      <c r="J3406" s="125">
        <v>0</v>
      </c>
    </row>
    <row r="3407" spans="1:10" ht="15">
      <c r="A3407" s="279" t="s">
        <v>1784</v>
      </c>
      <c r="B3407" s="280" t="s">
        <v>1</v>
      </c>
      <c r="C3407" s="281" t="s">
        <v>2</v>
      </c>
      <c r="D3407" s="281" t="s">
        <v>1785</v>
      </c>
      <c r="E3407" s="280" t="s">
        <v>1766</v>
      </c>
      <c r="F3407" s="83" t="s">
        <v>1767</v>
      </c>
      <c r="G3407" s="83" t="s">
        <v>1768</v>
      </c>
      <c r="H3407" s="83"/>
      <c r="I3407" s="83"/>
      <c r="J3407" s="122" t="s">
        <v>1769</v>
      </c>
    </row>
    <row r="3408" spans="1:10">
      <c r="A3408" s="113" t="s">
        <v>1725</v>
      </c>
      <c r="B3408" s="91" t="s">
        <v>2905</v>
      </c>
      <c r="C3408" s="90" t="s">
        <v>44</v>
      </c>
      <c r="D3408" s="90" t="s">
        <v>2906</v>
      </c>
      <c r="E3408" s="93">
        <v>3.3333E-3</v>
      </c>
      <c r="F3408" s="92" t="s">
        <v>121</v>
      </c>
      <c r="G3408" s="277" t="s">
        <v>2907</v>
      </c>
      <c r="H3408" s="277"/>
      <c r="I3408" s="278"/>
      <c r="J3408" s="127" t="s">
        <v>3256</v>
      </c>
    </row>
    <row r="3409" spans="1:10" ht="25.5">
      <c r="A3409" s="113" t="s">
        <v>1725</v>
      </c>
      <c r="B3409" s="91" t="s">
        <v>3277</v>
      </c>
      <c r="C3409" s="90" t="s">
        <v>44</v>
      </c>
      <c r="D3409" s="90" t="s">
        <v>3278</v>
      </c>
      <c r="E3409" s="93">
        <v>1.2</v>
      </c>
      <c r="F3409" s="92" t="s">
        <v>78</v>
      </c>
      <c r="G3409" s="277" t="s">
        <v>3279</v>
      </c>
      <c r="H3409" s="277"/>
      <c r="I3409" s="278"/>
      <c r="J3409" s="127" t="s">
        <v>3280</v>
      </c>
    </row>
    <row r="3410" spans="1:10" ht="25.5">
      <c r="A3410" s="113" t="s">
        <v>1725</v>
      </c>
      <c r="B3410" s="91" t="s">
        <v>3226</v>
      </c>
      <c r="C3410" s="90" t="s">
        <v>44</v>
      </c>
      <c r="D3410" s="90" t="s">
        <v>3227</v>
      </c>
      <c r="E3410" s="93">
        <v>3.0000000000000001E-3</v>
      </c>
      <c r="F3410" s="92" t="s">
        <v>121</v>
      </c>
      <c r="G3410" s="277" t="s">
        <v>3254</v>
      </c>
      <c r="H3410" s="277"/>
      <c r="I3410" s="278"/>
      <c r="J3410" s="127" t="s">
        <v>3255</v>
      </c>
    </row>
    <row r="3411" spans="1:10">
      <c r="A3411" s="221"/>
      <c r="B3411" s="222"/>
      <c r="C3411" s="222"/>
      <c r="D3411" s="222"/>
      <c r="E3411" s="222"/>
      <c r="F3411" s="222" t="s">
        <v>1938</v>
      </c>
      <c r="G3411" s="222"/>
      <c r="H3411" s="222"/>
      <c r="I3411" s="222"/>
      <c r="J3411" s="125">
        <v>12.8424</v>
      </c>
    </row>
    <row r="3412" spans="1:10" ht="15">
      <c r="A3412" s="279" t="s">
        <v>1765</v>
      </c>
      <c r="B3412" s="280" t="s">
        <v>1</v>
      </c>
      <c r="C3412" s="281" t="s">
        <v>2</v>
      </c>
      <c r="D3412" s="281" t="s">
        <v>1727</v>
      </c>
      <c r="E3412" s="280" t="s">
        <v>1766</v>
      </c>
      <c r="F3412" s="83" t="s">
        <v>1767</v>
      </c>
      <c r="G3412" s="83" t="s">
        <v>1768</v>
      </c>
      <c r="H3412" s="83"/>
      <c r="I3412" s="83"/>
      <c r="J3412" s="122" t="s">
        <v>1769</v>
      </c>
    </row>
    <row r="3413" spans="1:10">
      <c r="A3413" s="123" t="s">
        <v>1723</v>
      </c>
      <c r="B3413" s="97" t="s">
        <v>1957</v>
      </c>
      <c r="C3413" s="96" t="s">
        <v>44</v>
      </c>
      <c r="D3413" s="96" t="s">
        <v>1958</v>
      </c>
      <c r="E3413" s="99">
        <v>0.34920630000000003</v>
      </c>
      <c r="F3413" s="98" t="s">
        <v>1950</v>
      </c>
      <c r="G3413" s="282" t="s">
        <v>1959</v>
      </c>
      <c r="H3413" s="282"/>
      <c r="I3413" s="283"/>
      <c r="J3413" s="126" t="s">
        <v>2536</v>
      </c>
    </row>
    <row r="3414" spans="1:10">
      <c r="A3414" s="123" t="s">
        <v>1723</v>
      </c>
      <c r="B3414" s="97" t="s">
        <v>2920</v>
      </c>
      <c r="C3414" s="96" t="s">
        <v>44</v>
      </c>
      <c r="D3414" s="96" t="s">
        <v>2921</v>
      </c>
      <c r="E3414" s="99">
        <v>0.34920630000000003</v>
      </c>
      <c r="F3414" s="98" t="s">
        <v>1950</v>
      </c>
      <c r="G3414" s="282" t="s">
        <v>2922</v>
      </c>
      <c r="H3414" s="282"/>
      <c r="I3414" s="283"/>
      <c r="J3414" s="126" t="s">
        <v>3260</v>
      </c>
    </row>
    <row r="3415" spans="1:10">
      <c r="A3415" s="221"/>
      <c r="B3415" s="222"/>
      <c r="C3415" s="222"/>
      <c r="D3415" s="222"/>
      <c r="E3415" s="222"/>
      <c r="F3415" s="222" t="s">
        <v>1774</v>
      </c>
      <c r="G3415" s="222"/>
      <c r="H3415" s="222"/>
      <c r="I3415" s="222"/>
      <c r="J3415" s="125">
        <v>11.4505</v>
      </c>
    </row>
    <row r="3416" spans="1:10">
      <c r="A3416" s="115"/>
      <c r="B3416" s="116"/>
      <c r="C3416" s="116"/>
      <c r="D3416" s="116"/>
      <c r="E3416" s="116" t="s">
        <v>1728</v>
      </c>
      <c r="F3416" s="117">
        <v>0</v>
      </c>
      <c r="G3416" s="116" t="s">
        <v>1729</v>
      </c>
      <c r="H3416" s="117">
        <v>8.68</v>
      </c>
      <c r="I3416" s="116" t="s">
        <v>1730</v>
      </c>
      <c r="J3416" s="118">
        <v>8.6775670312200006</v>
      </c>
    </row>
    <row r="3417" spans="1:10" ht="15" thickBot="1">
      <c r="A3417" s="115"/>
      <c r="B3417" s="116"/>
      <c r="C3417" s="116"/>
      <c r="D3417" s="116"/>
      <c r="E3417" s="116" t="s">
        <v>1731</v>
      </c>
      <c r="F3417" s="117">
        <v>6.37</v>
      </c>
      <c r="G3417" s="116"/>
      <c r="H3417" s="276" t="s">
        <v>1732</v>
      </c>
      <c r="I3417" s="276"/>
      <c r="J3417" s="118">
        <v>30.66</v>
      </c>
    </row>
    <row r="3418" spans="1:10" ht="15" thickTop="1">
      <c r="A3418" s="119"/>
      <c r="B3418" s="95"/>
      <c r="C3418" s="95"/>
      <c r="D3418" s="95"/>
      <c r="E3418" s="95"/>
      <c r="F3418" s="95"/>
      <c r="G3418" s="95"/>
      <c r="H3418" s="95"/>
      <c r="I3418" s="95"/>
      <c r="J3418" s="120"/>
    </row>
    <row r="3419" spans="1:10" ht="15">
      <c r="A3419" s="121" t="s">
        <v>745</v>
      </c>
      <c r="B3419" s="83" t="s">
        <v>1</v>
      </c>
      <c r="C3419" s="82" t="s">
        <v>2</v>
      </c>
      <c r="D3419" s="82" t="s">
        <v>3</v>
      </c>
      <c r="E3419" s="281" t="s">
        <v>1722</v>
      </c>
      <c r="F3419" s="281"/>
      <c r="G3419" s="84" t="s">
        <v>4</v>
      </c>
      <c r="H3419" s="83" t="s">
        <v>5</v>
      </c>
      <c r="I3419" s="83" t="s">
        <v>6</v>
      </c>
      <c r="J3419" s="122" t="s">
        <v>8</v>
      </c>
    </row>
    <row r="3420" spans="1:10" ht="25.5">
      <c r="A3420" s="111" t="s">
        <v>1723</v>
      </c>
      <c r="B3420" s="86" t="s">
        <v>737</v>
      </c>
      <c r="C3420" s="85" t="s">
        <v>44</v>
      </c>
      <c r="D3420" s="85" t="s">
        <v>738</v>
      </c>
      <c r="E3420" s="284" t="s">
        <v>1761</v>
      </c>
      <c r="F3420" s="284"/>
      <c r="G3420" s="87" t="s">
        <v>78</v>
      </c>
      <c r="H3420" s="88">
        <v>1</v>
      </c>
      <c r="I3420" s="89">
        <v>36.25</v>
      </c>
      <c r="J3420" s="112">
        <v>36.25</v>
      </c>
    </row>
    <row r="3421" spans="1:10">
      <c r="A3421" s="221"/>
      <c r="B3421" s="222"/>
      <c r="C3421" s="222"/>
      <c r="D3421" s="222"/>
      <c r="E3421" s="222"/>
      <c r="F3421" s="222" t="s">
        <v>1762</v>
      </c>
      <c r="G3421" s="222"/>
      <c r="H3421" s="222"/>
      <c r="I3421" s="222"/>
      <c r="J3421" s="125">
        <v>0</v>
      </c>
    </row>
    <row r="3422" spans="1:10">
      <c r="A3422" s="221"/>
      <c r="B3422" s="222"/>
      <c r="C3422" s="222"/>
      <c r="D3422" s="222"/>
      <c r="E3422" s="222"/>
      <c r="F3422" s="222" t="s">
        <v>1763</v>
      </c>
      <c r="G3422" s="222"/>
      <c r="H3422" s="222"/>
      <c r="I3422" s="222"/>
      <c r="J3422" s="125">
        <v>1</v>
      </c>
    </row>
    <row r="3423" spans="1:10">
      <c r="A3423" s="221"/>
      <c r="B3423" s="222"/>
      <c r="C3423" s="222"/>
      <c r="D3423" s="222"/>
      <c r="E3423" s="222"/>
      <c r="F3423" s="222" t="s">
        <v>1764</v>
      </c>
      <c r="G3423" s="222"/>
      <c r="H3423" s="222"/>
      <c r="I3423" s="222"/>
      <c r="J3423" s="125">
        <v>0</v>
      </c>
    </row>
    <row r="3424" spans="1:10" ht="15">
      <c r="A3424" s="279" t="s">
        <v>1784</v>
      </c>
      <c r="B3424" s="280" t="s">
        <v>1</v>
      </c>
      <c r="C3424" s="281" t="s">
        <v>2</v>
      </c>
      <c r="D3424" s="281" t="s">
        <v>1785</v>
      </c>
      <c r="E3424" s="280" t="s">
        <v>1766</v>
      </c>
      <c r="F3424" s="83" t="s">
        <v>1767</v>
      </c>
      <c r="G3424" s="83" t="s">
        <v>1768</v>
      </c>
      <c r="H3424" s="83"/>
      <c r="I3424" s="83"/>
      <c r="J3424" s="122" t="s">
        <v>1769</v>
      </c>
    </row>
    <row r="3425" spans="1:10" ht="25.5">
      <c r="A3425" s="113" t="s">
        <v>1725</v>
      </c>
      <c r="B3425" s="91" t="s">
        <v>3226</v>
      </c>
      <c r="C3425" s="90" t="s">
        <v>44</v>
      </c>
      <c r="D3425" s="90" t="s">
        <v>3227</v>
      </c>
      <c r="E3425" s="93">
        <v>5.0000000000000001E-3</v>
      </c>
      <c r="F3425" s="92" t="s">
        <v>121</v>
      </c>
      <c r="G3425" s="277" t="s">
        <v>3254</v>
      </c>
      <c r="H3425" s="277"/>
      <c r="I3425" s="278"/>
      <c r="J3425" s="127" t="s">
        <v>3261</v>
      </c>
    </row>
    <row r="3426" spans="1:10">
      <c r="A3426" s="113" t="s">
        <v>1725</v>
      </c>
      <c r="B3426" s="91" t="s">
        <v>2905</v>
      </c>
      <c r="C3426" s="90" t="s">
        <v>44</v>
      </c>
      <c r="D3426" s="90" t="s">
        <v>2906</v>
      </c>
      <c r="E3426" s="93">
        <v>3.3333E-3</v>
      </c>
      <c r="F3426" s="92" t="s">
        <v>121</v>
      </c>
      <c r="G3426" s="277" t="s">
        <v>2907</v>
      </c>
      <c r="H3426" s="277"/>
      <c r="I3426" s="278"/>
      <c r="J3426" s="127" t="s">
        <v>3256</v>
      </c>
    </row>
    <row r="3427" spans="1:10" ht="25.5">
      <c r="A3427" s="113" t="s">
        <v>1725</v>
      </c>
      <c r="B3427" s="91" t="s">
        <v>3281</v>
      </c>
      <c r="C3427" s="90" t="s">
        <v>44</v>
      </c>
      <c r="D3427" s="90" t="s">
        <v>3282</v>
      </c>
      <c r="E3427" s="93">
        <v>1.2</v>
      </c>
      <c r="F3427" s="92" t="s">
        <v>78</v>
      </c>
      <c r="G3427" s="277" t="s">
        <v>3283</v>
      </c>
      <c r="H3427" s="277"/>
      <c r="I3427" s="278"/>
      <c r="J3427" s="127" t="s">
        <v>3284</v>
      </c>
    </row>
    <row r="3428" spans="1:10">
      <c r="A3428" s="221"/>
      <c r="B3428" s="222"/>
      <c r="C3428" s="222"/>
      <c r="D3428" s="222"/>
      <c r="E3428" s="222"/>
      <c r="F3428" s="222" t="s">
        <v>1938</v>
      </c>
      <c r="G3428" s="222"/>
      <c r="H3428" s="222"/>
      <c r="I3428" s="222"/>
      <c r="J3428" s="125">
        <v>22.8932</v>
      </c>
    </row>
    <row r="3429" spans="1:10" ht="15">
      <c r="A3429" s="279" t="s">
        <v>1765</v>
      </c>
      <c r="B3429" s="280" t="s">
        <v>1</v>
      </c>
      <c r="C3429" s="281" t="s">
        <v>2</v>
      </c>
      <c r="D3429" s="281" t="s">
        <v>1727</v>
      </c>
      <c r="E3429" s="280" t="s">
        <v>1766</v>
      </c>
      <c r="F3429" s="83" t="s">
        <v>1767</v>
      </c>
      <c r="G3429" s="83" t="s">
        <v>1768</v>
      </c>
      <c r="H3429" s="83"/>
      <c r="I3429" s="83"/>
      <c r="J3429" s="122" t="s">
        <v>1769</v>
      </c>
    </row>
    <row r="3430" spans="1:10">
      <c r="A3430" s="123" t="s">
        <v>1723</v>
      </c>
      <c r="B3430" s="97" t="s">
        <v>1957</v>
      </c>
      <c r="C3430" s="96" t="s">
        <v>44</v>
      </c>
      <c r="D3430" s="96" t="s">
        <v>1958</v>
      </c>
      <c r="E3430" s="99">
        <v>0.40740739999999998</v>
      </c>
      <c r="F3430" s="98" t="s">
        <v>1950</v>
      </c>
      <c r="G3430" s="282" t="s">
        <v>1959</v>
      </c>
      <c r="H3430" s="282"/>
      <c r="I3430" s="283"/>
      <c r="J3430" s="126" t="s">
        <v>3045</v>
      </c>
    </row>
    <row r="3431" spans="1:10">
      <c r="A3431" s="123" t="s">
        <v>1723</v>
      </c>
      <c r="B3431" s="97" t="s">
        <v>2920</v>
      </c>
      <c r="C3431" s="96" t="s">
        <v>44</v>
      </c>
      <c r="D3431" s="96" t="s">
        <v>2921</v>
      </c>
      <c r="E3431" s="99">
        <v>0.40740739999999998</v>
      </c>
      <c r="F3431" s="98" t="s">
        <v>1950</v>
      </c>
      <c r="G3431" s="282" t="s">
        <v>2922</v>
      </c>
      <c r="H3431" s="282"/>
      <c r="I3431" s="283"/>
      <c r="J3431" s="126" t="s">
        <v>3024</v>
      </c>
    </row>
    <row r="3432" spans="1:10">
      <c r="A3432" s="221"/>
      <c r="B3432" s="222"/>
      <c r="C3432" s="222"/>
      <c r="D3432" s="222"/>
      <c r="E3432" s="222"/>
      <c r="F3432" s="222" t="s">
        <v>1774</v>
      </c>
      <c r="G3432" s="222"/>
      <c r="H3432" s="222"/>
      <c r="I3432" s="222"/>
      <c r="J3432" s="125">
        <v>13.3589</v>
      </c>
    </row>
    <row r="3433" spans="1:10">
      <c r="A3433" s="115"/>
      <c r="B3433" s="116"/>
      <c r="C3433" s="116"/>
      <c r="D3433" s="116"/>
      <c r="E3433" s="116" t="s">
        <v>1728</v>
      </c>
      <c r="F3433" s="117">
        <v>0</v>
      </c>
      <c r="G3433" s="116" t="s">
        <v>1729</v>
      </c>
      <c r="H3433" s="117">
        <v>10.119999999999999</v>
      </c>
      <c r="I3433" s="116" t="s">
        <v>1730</v>
      </c>
      <c r="J3433" s="118">
        <v>10.12382944556</v>
      </c>
    </row>
    <row r="3434" spans="1:10" ht="15" thickBot="1">
      <c r="A3434" s="115"/>
      <c r="B3434" s="116"/>
      <c r="C3434" s="116"/>
      <c r="D3434" s="116"/>
      <c r="E3434" s="116" t="s">
        <v>1731</v>
      </c>
      <c r="F3434" s="117">
        <v>9.51</v>
      </c>
      <c r="G3434" s="116"/>
      <c r="H3434" s="276" t="s">
        <v>1732</v>
      </c>
      <c r="I3434" s="276"/>
      <c r="J3434" s="118">
        <v>45.76</v>
      </c>
    </row>
    <row r="3435" spans="1:10" ht="15" thickTop="1">
      <c r="A3435" s="119"/>
      <c r="B3435" s="95"/>
      <c r="C3435" s="95"/>
      <c r="D3435" s="95"/>
      <c r="E3435" s="95"/>
      <c r="F3435" s="95"/>
      <c r="G3435" s="95"/>
      <c r="H3435" s="95"/>
      <c r="I3435" s="95"/>
      <c r="J3435" s="120"/>
    </row>
    <row r="3436" spans="1:10" ht="15">
      <c r="A3436" s="121" t="s">
        <v>747</v>
      </c>
      <c r="B3436" s="83" t="s">
        <v>1</v>
      </c>
      <c r="C3436" s="82" t="s">
        <v>2</v>
      </c>
      <c r="D3436" s="82" t="s">
        <v>3</v>
      </c>
      <c r="E3436" s="281" t="s">
        <v>1722</v>
      </c>
      <c r="F3436" s="281"/>
      <c r="G3436" s="84" t="s">
        <v>4</v>
      </c>
      <c r="H3436" s="83" t="s">
        <v>5</v>
      </c>
      <c r="I3436" s="83" t="s">
        <v>6</v>
      </c>
      <c r="J3436" s="122" t="s">
        <v>8</v>
      </c>
    </row>
    <row r="3437" spans="1:10">
      <c r="A3437" s="111" t="s">
        <v>1723</v>
      </c>
      <c r="B3437" s="86" t="s">
        <v>748</v>
      </c>
      <c r="C3437" s="85" t="s">
        <v>44</v>
      </c>
      <c r="D3437" s="85" t="s">
        <v>749</v>
      </c>
      <c r="E3437" s="284" t="s">
        <v>1761</v>
      </c>
      <c r="F3437" s="284"/>
      <c r="G3437" s="87" t="s">
        <v>46</v>
      </c>
      <c r="H3437" s="88">
        <v>1</v>
      </c>
      <c r="I3437" s="89">
        <v>30.17</v>
      </c>
      <c r="J3437" s="112">
        <v>30.17</v>
      </c>
    </row>
    <row r="3438" spans="1:10">
      <c r="A3438" s="221"/>
      <c r="B3438" s="222"/>
      <c r="C3438" s="222"/>
      <c r="D3438" s="222"/>
      <c r="E3438" s="222"/>
      <c r="F3438" s="222" t="s">
        <v>1762</v>
      </c>
      <c r="G3438" s="222"/>
      <c r="H3438" s="222"/>
      <c r="I3438" s="222"/>
      <c r="J3438" s="125">
        <v>0</v>
      </c>
    </row>
    <row r="3439" spans="1:10">
      <c r="A3439" s="221"/>
      <c r="B3439" s="222"/>
      <c r="C3439" s="222"/>
      <c r="D3439" s="222"/>
      <c r="E3439" s="222"/>
      <c r="F3439" s="222" t="s">
        <v>1763</v>
      </c>
      <c r="G3439" s="222"/>
      <c r="H3439" s="222"/>
      <c r="I3439" s="222"/>
      <c r="J3439" s="125">
        <v>1</v>
      </c>
    </row>
    <row r="3440" spans="1:10">
      <c r="A3440" s="221"/>
      <c r="B3440" s="222"/>
      <c r="C3440" s="222"/>
      <c r="D3440" s="222"/>
      <c r="E3440" s="222"/>
      <c r="F3440" s="222" t="s">
        <v>1764</v>
      </c>
      <c r="G3440" s="222"/>
      <c r="H3440" s="222"/>
      <c r="I3440" s="222"/>
      <c r="J3440" s="125">
        <v>0</v>
      </c>
    </row>
    <row r="3441" spans="1:10" ht="15">
      <c r="A3441" s="279" t="s">
        <v>1784</v>
      </c>
      <c r="B3441" s="280" t="s">
        <v>1</v>
      </c>
      <c r="C3441" s="281" t="s">
        <v>2</v>
      </c>
      <c r="D3441" s="281" t="s">
        <v>1785</v>
      </c>
      <c r="E3441" s="280" t="s">
        <v>1766</v>
      </c>
      <c r="F3441" s="83" t="s">
        <v>1767</v>
      </c>
      <c r="G3441" s="83" t="s">
        <v>1768</v>
      </c>
      <c r="H3441" s="83"/>
      <c r="I3441" s="83"/>
      <c r="J3441" s="122" t="s">
        <v>1769</v>
      </c>
    </row>
    <row r="3442" spans="1:10">
      <c r="A3442" s="113" t="s">
        <v>1725</v>
      </c>
      <c r="B3442" s="91" t="s">
        <v>3289</v>
      </c>
      <c r="C3442" s="90" t="s">
        <v>44</v>
      </c>
      <c r="D3442" s="90" t="s">
        <v>3290</v>
      </c>
      <c r="E3442" s="93">
        <v>1</v>
      </c>
      <c r="F3442" s="92" t="s">
        <v>46</v>
      </c>
      <c r="G3442" s="277" t="s">
        <v>3291</v>
      </c>
      <c r="H3442" s="277"/>
      <c r="I3442" s="278"/>
      <c r="J3442" s="127" t="s">
        <v>3291</v>
      </c>
    </row>
    <row r="3443" spans="1:10">
      <c r="A3443" s="221"/>
      <c r="B3443" s="222"/>
      <c r="C3443" s="222"/>
      <c r="D3443" s="222"/>
      <c r="E3443" s="222"/>
      <c r="F3443" s="222" t="s">
        <v>1938</v>
      </c>
      <c r="G3443" s="222"/>
      <c r="H3443" s="222"/>
      <c r="I3443" s="222"/>
      <c r="J3443" s="125">
        <v>23.95</v>
      </c>
    </row>
    <row r="3444" spans="1:10" ht="15">
      <c r="A3444" s="279" t="s">
        <v>1765</v>
      </c>
      <c r="B3444" s="280" t="s">
        <v>1</v>
      </c>
      <c r="C3444" s="281" t="s">
        <v>2</v>
      </c>
      <c r="D3444" s="281" t="s">
        <v>1727</v>
      </c>
      <c r="E3444" s="280" t="s">
        <v>1766</v>
      </c>
      <c r="F3444" s="83" t="s">
        <v>1767</v>
      </c>
      <c r="G3444" s="83" t="s">
        <v>1768</v>
      </c>
      <c r="H3444" s="83"/>
      <c r="I3444" s="83"/>
      <c r="J3444" s="122" t="s">
        <v>1769</v>
      </c>
    </row>
    <row r="3445" spans="1:10" ht="25.5">
      <c r="A3445" s="123" t="s">
        <v>1723</v>
      </c>
      <c r="B3445" s="97" t="s">
        <v>2486</v>
      </c>
      <c r="C3445" s="96" t="s">
        <v>44</v>
      </c>
      <c r="D3445" s="96" t="s">
        <v>2487</v>
      </c>
      <c r="E3445" s="99">
        <v>1E-3</v>
      </c>
      <c r="F3445" s="98" t="s">
        <v>93</v>
      </c>
      <c r="G3445" s="282" t="s">
        <v>2488</v>
      </c>
      <c r="H3445" s="282"/>
      <c r="I3445" s="283"/>
      <c r="J3445" s="126" t="s">
        <v>3292</v>
      </c>
    </row>
    <row r="3446" spans="1:10">
      <c r="A3446" s="123" t="s">
        <v>1723</v>
      </c>
      <c r="B3446" s="97" t="s">
        <v>1948</v>
      </c>
      <c r="C3446" s="96" t="s">
        <v>44</v>
      </c>
      <c r="D3446" s="96" t="s">
        <v>1949</v>
      </c>
      <c r="E3446" s="99">
        <v>0.3</v>
      </c>
      <c r="F3446" s="98" t="s">
        <v>1950</v>
      </c>
      <c r="G3446" s="282" t="s">
        <v>1951</v>
      </c>
      <c r="H3446" s="282"/>
      <c r="I3446" s="283"/>
      <c r="J3446" s="126" t="s">
        <v>3293</v>
      </c>
    </row>
    <row r="3447" spans="1:10">
      <c r="A3447" s="221"/>
      <c r="B3447" s="222"/>
      <c r="C3447" s="222"/>
      <c r="D3447" s="222"/>
      <c r="E3447" s="222"/>
      <c r="F3447" s="222" t="s">
        <v>1774</v>
      </c>
      <c r="G3447" s="222"/>
      <c r="H3447" s="222"/>
      <c r="I3447" s="222"/>
      <c r="J3447" s="125">
        <v>6.2168999999999999</v>
      </c>
    </row>
    <row r="3448" spans="1:10">
      <c r="A3448" s="115"/>
      <c r="B3448" s="116"/>
      <c r="C3448" s="116"/>
      <c r="D3448" s="116"/>
      <c r="E3448" s="116" t="s">
        <v>1728</v>
      </c>
      <c r="F3448" s="117">
        <v>0</v>
      </c>
      <c r="G3448" s="116" t="s">
        <v>1729</v>
      </c>
      <c r="H3448" s="117">
        <v>4.55</v>
      </c>
      <c r="I3448" s="116" t="s">
        <v>1730</v>
      </c>
      <c r="J3448" s="118">
        <v>4.5508889699999999</v>
      </c>
    </row>
    <row r="3449" spans="1:10" ht="15" thickBot="1">
      <c r="A3449" s="115"/>
      <c r="B3449" s="116"/>
      <c r="C3449" s="116"/>
      <c r="D3449" s="116"/>
      <c r="E3449" s="116" t="s">
        <v>1731</v>
      </c>
      <c r="F3449" s="117">
        <v>7.91</v>
      </c>
      <c r="G3449" s="116"/>
      <c r="H3449" s="276" t="s">
        <v>1732</v>
      </c>
      <c r="I3449" s="276"/>
      <c r="J3449" s="118">
        <v>38.08</v>
      </c>
    </row>
    <row r="3450" spans="1:10" ht="15" thickTop="1">
      <c r="A3450" s="119"/>
      <c r="B3450" s="95"/>
      <c r="C3450" s="95"/>
      <c r="D3450" s="95"/>
      <c r="E3450" s="95"/>
      <c r="F3450" s="95"/>
      <c r="G3450" s="95"/>
      <c r="H3450" s="95"/>
      <c r="I3450" s="95"/>
      <c r="J3450" s="120"/>
    </row>
    <row r="3451" spans="1:10" ht="15">
      <c r="A3451" s="121" t="s">
        <v>754</v>
      </c>
      <c r="B3451" s="83" t="s">
        <v>1</v>
      </c>
      <c r="C3451" s="82" t="s">
        <v>2</v>
      </c>
      <c r="D3451" s="82" t="s">
        <v>3</v>
      </c>
      <c r="E3451" s="281" t="s">
        <v>1722</v>
      </c>
      <c r="F3451" s="281"/>
      <c r="G3451" s="84" t="s">
        <v>4</v>
      </c>
      <c r="H3451" s="83" t="s">
        <v>5</v>
      </c>
      <c r="I3451" s="83" t="s">
        <v>6</v>
      </c>
      <c r="J3451" s="122" t="s">
        <v>8</v>
      </c>
    </row>
    <row r="3452" spans="1:10" ht="38.25">
      <c r="A3452" s="111" t="s">
        <v>1723</v>
      </c>
      <c r="B3452" s="86" t="s">
        <v>755</v>
      </c>
      <c r="C3452" s="85" t="s">
        <v>44</v>
      </c>
      <c r="D3452" s="85" t="s">
        <v>756</v>
      </c>
      <c r="E3452" s="284" t="s">
        <v>1761</v>
      </c>
      <c r="F3452" s="284"/>
      <c r="G3452" s="87" t="s">
        <v>46</v>
      </c>
      <c r="H3452" s="88">
        <v>1</v>
      </c>
      <c r="I3452" s="89">
        <v>281.39</v>
      </c>
      <c r="J3452" s="112">
        <v>281.39</v>
      </c>
    </row>
    <row r="3453" spans="1:10">
      <c r="A3453" s="221"/>
      <c r="B3453" s="222"/>
      <c r="C3453" s="222"/>
      <c r="D3453" s="222"/>
      <c r="E3453" s="222"/>
      <c r="F3453" s="222" t="s">
        <v>1762</v>
      </c>
      <c r="G3453" s="222"/>
      <c r="H3453" s="222"/>
      <c r="I3453" s="222"/>
      <c r="J3453" s="125">
        <v>0</v>
      </c>
    </row>
    <row r="3454" spans="1:10">
      <c r="A3454" s="221"/>
      <c r="B3454" s="222"/>
      <c r="C3454" s="222"/>
      <c r="D3454" s="222"/>
      <c r="E3454" s="222"/>
      <c r="F3454" s="222" t="s">
        <v>1763</v>
      </c>
      <c r="G3454" s="222"/>
      <c r="H3454" s="222"/>
      <c r="I3454" s="222"/>
      <c r="J3454" s="125">
        <v>1</v>
      </c>
    </row>
    <row r="3455" spans="1:10">
      <c r="A3455" s="221"/>
      <c r="B3455" s="222"/>
      <c r="C3455" s="222"/>
      <c r="D3455" s="222"/>
      <c r="E3455" s="222"/>
      <c r="F3455" s="222" t="s">
        <v>1764</v>
      </c>
      <c r="G3455" s="222"/>
      <c r="H3455" s="222"/>
      <c r="I3455" s="222"/>
      <c r="J3455" s="125">
        <v>0</v>
      </c>
    </row>
    <row r="3456" spans="1:10" ht="15">
      <c r="A3456" s="279" t="s">
        <v>1784</v>
      </c>
      <c r="B3456" s="280" t="s">
        <v>1</v>
      </c>
      <c r="C3456" s="281" t="s">
        <v>2</v>
      </c>
      <c r="D3456" s="281" t="s">
        <v>1785</v>
      </c>
      <c r="E3456" s="280" t="s">
        <v>1766</v>
      </c>
      <c r="F3456" s="83" t="s">
        <v>1767</v>
      </c>
      <c r="G3456" s="83" t="s">
        <v>1768</v>
      </c>
      <c r="H3456" s="83"/>
      <c r="I3456" s="83"/>
      <c r="J3456" s="122" t="s">
        <v>1769</v>
      </c>
    </row>
    <row r="3457" spans="1:10" ht="51">
      <c r="A3457" s="113" t="s">
        <v>1725</v>
      </c>
      <c r="B3457" s="91" t="s">
        <v>3294</v>
      </c>
      <c r="C3457" s="90" t="s">
        <v>44</v>
      </c>
      <c r="D3457" s="90" t="s">
        <v>3295</v>
      </c>
      <c r="E3457" s="93">
        <v>1</v>
      </c>
      <c r="F3457" s="92" t="s">
        <v>46</v>
      </c>
      <c r="G3457" s="277" t="s">
        <v>3296</v>
      </c>
      <c r="H3457" s="277"/>
      <c r="I3457" s="278"/>
      <c r="J3457" s="127" t="s">
        <v>3296</v>
      </c>
    </row>
    <row r="3458" spans="1:10" ht="38.25">
      <c r="A3458" s="113" t="s">
        <v>1725</v>
      </c>
      <c r="B3458" s="91" t="s">
        <v>3297</v>
      </c>
      <c r="C3458" s="90" t="s">
        <v>44</v>
      </c>
      <c r="D3458" s="90" t="s">
        <v>3298</v>
      </c>
      <c r="E3458" s="93">
        <v>1</v>
      </c>
      <c r="F3458" s="92" t="s">
        <v>46</v>
      </c>
      <c r="G3458" s="277" t="s">
        <v>3299</v>
      </c>
      <c r="H3458" s="277"/>
      <c r="I3458" s="278"/>
      <c r="J3458" s="127" t="s">
        <v>3299</v>
      </c>
    </row>
    <row r="3459" spans="1:10">
      <c r="A3459" s="221"/>
      <c r="B3459" s="222"/>
      <c r="C3459" s="222"/>
      <c r="D3459" s="222"/>
      <c r="E3459" s="222"/>
      <c r="F3459" s="222" t="s">
        <v>1938</v>
      </c>
      <c r="G3459" s="222"/>
      <c r="H3459" s="222"/>
      <c r="I3459" s="222"/>
      <c r="J3459" s="125">
        <v>147.91999999999999</v>
      </c>
    </row>
    <row r="3460" spans="1:10" ht="15">
      <c r="A3460" s="279" t="s">
        <v>1765</v>
      </c>
      <c r="B3460" s="280" t="s">
        <v>1</v>
      </c>
      <c r="C3460" s="281" t="s">
        <v>2</v>
      </c>
      <c r="D3460" s="281" t="s">
        <v>1727</v>
      </c>
      <c r="E3460" s="280" t="s">
        <v>1766</v>
      </c>
      <c r="F3460" s="83" t="s">
        <v>1767</v>
      </c>
      <c r="G3460" s="83" t="s">
        <v>1768</v>
      </c>
      <c r="H3460" s="83"/>
      <c r="I3460" s="83"/>
      <c r="J3460" s="122" t="s">
        <v>1769</v>
      </c>
    </row>
    <row r="3461" spans="1:10" ht="38.25">
      <c r="A3461" s="123" t="s">
        <v>1723</v>
      </c>
      <c r="B3461" s="97" t="s">
        <v>3164</v>
      </c>
      <c r="C3461" s="96" t="s">
        <v>44</v>
      </c>
      <c r="D3461" s="96" t="s">
        <v>3165</v>
      </c>
      <c r="E3461" s="99">
        <v>4.6800000000000001E-2</v>
      </c>
      <c r="F3461" s="98" t="s">
        <v>93</v>
      </c>
      <c r="G3461" s="282" t="s">
        <v>3168</v>
      </c>
      <c r="H3461" s="282"/>
      <c r="I3461" s="283"/>
      <c r="J3461" s="126" t="s">
        <v>3300</v>
      </c>
    </row>
    <row r="3462" spans="1:10" ht="38.25">
      <c r="A3462" s="123" t="s">
        <v>1723</v>
      </c>
      <c r="B3462" s="97" t="s">
        <v>3301</v>
      </c>
      <c r="C3462" s="96" t="s">
        <v>44</v>
      </c>
      <c r="D3462" s="96" t="s">
        <v>3302</v>
      </c>
      <c r="E3462" s="99">
        <v>3.5999999999999997E-2</v>
      </c>
      <c r="F3462" s="98" t="s">
        <v>93</v>
      </c>
      <c r="G3462" s="282" t="s">
        <v>3303</v>
      </c>
      <c r="H3462" s="282"/>
      <c r="I3462" s="283"/>
      <c r="J3462" s="126" t="s">
        <v>3304</v>
      </c>
    </row>
    <row r="3463" spans="1:10">
      <c r="A3463" s="123" t="s">
        <v>1723</v>
      </c>
      <c r="B3463" s="97" t="s">
        <v>2920</v>
      </c>
      <c r="C3463" s="96" t="s">
        <v>44</v>
      </c>
      <c r="D3463" s="96" t="s">
        <v>2921</v>
      </c>
      <c r="E3463" s="99">
        <v>3.6666666999999999</v>
      </c>
      <c r="F3463" s="98" t="s">
        <v>1950</v>
      </c>
      <c r="G3463" s="282" t="s">
        <v>2922</v>
      </c>
      <c r="H3463" s="282"/>
      <c r="I3463" s="283"/>
      <c r="J3463" s="126" t="s">
        <v>3305</v>
      </c>
    </row>
    <row r="3464" spans="1:10" ht="25.5">
      <c r="A3464" s="123" t="s">
        <v>1723</v>
      </c>
      <c r="B3464" s="97" t="s">
        <v>2357</v>
      </c>
      <c r="C3464" s="96" t="s">
        <v>44</v>
      </c>
      <c r="D3464" s="96" t="s">
        <v>2358</v>
      </c>
      <c r="E3464" s="99">
        <v>1.23E-2</v>
      </c>
      <c r="F3464" s="98" t="s">
        <v>93</v>
      </c>
      <c r="G3464" s="282" t="s">
        <v>2484</v>
      </c>
      <c r="H3464" s="282"/>
      <c r="I3464" s="283"/>
      <c r="J3464" s="126" t="s">
        <v>3306</v>
      </c>
    </row>
    <row r="3465" spans="1:10" ht="25.5">
      <c r="A3465" s="123" t="s">
        <v>1723</v>
      </c>
      <c r="B3465" s="97" t="s">
        <v>2916</v>
      </c>
      <c r="C3465" s="96" t="s">
        <v>44</v>
      </c>
      <c r="D3465" s="96" t="s">
        <v>2917</v>
      </c>
      <c r="E3465" s="99">
        <v>3.6666666999999999</v>
      </c>
      <c r="F3465" s="98" t="s">
        <v>1950</v>
      </c>
      <c r="G3465" s="282" t="s">
        <v>2918</v>
      </c>
      <c r="H3465" s="282"/>
      <c r="I3465" s="283"/>
      <c r="J3465" s="126" t="s">
        <v>3307</v>
      </c>
    </row>
    <row r="3466" spans="1:10" ht="25.5">
      <c r="A3466" s="123" t="s">
        <v>1723</v>
      </c>
      <c r="B3466" s="97" t="s">
        <v>636</v>
      </c>
      <c r="C3466" s="96" t="s">
        <v>44</v>
      </c>
      <c r="D3466" s="96" t="s">
        <v>637</v>
      </c>
      <c r="E3466" s="99">
        <v>4.6800000000000001E-2</v>
      </c>
      <c r="F3466" s="98" t="s">
        <v>93</v>
      </c>
      <c r="G3466" s="282" t="s">
        <v>3172</v>
      </c>
      <c r="H3466" s="282"/>
      <c r="I3466" s="283"/>
      <c r="J3466" s="126" t="s">
        <v>3308</v>
      </c>
    </row>
    <row r="3467" spans="1:10">
      <c r="A3467" s="221"/>
      <c r="B3467" s="222"/>
      <c r="C3467" s="222"/>
      <c r="D3467" s="222"/>
      <c r="E3467" s="222"/>
      <c r="F3467" s="222" t="s">
        <v>1774</v>
      </c>
      <c r="G3467" s="222"/>
      <c r="H3467" s="222"/>
      <c r="I3467" s="222"/>
      <c r="J3467" s="125">
        <v>133.47450000000001</v>
      </c>
    </row>
    <row r="3468" spans="1:10">
      <c r="A3468" s="115"/>
      <c r="B3468" s="116"/>
      <c r="C3468" s="116"/>
      <c r="D3468" s="116"/>
      <c r="E3468" s="116" t="s">
        <v>1728</v>
      </c>
      <c r="F3468" s="117">
        <v>0</v>
      </c>
      <c r="G3468" s="116" t="s">
        <v>1729</v>
      </c>
      <c r="H3468" s="117">
        <v>99.79</v>
      </c>
      <c r="I3468" s="116" t="s">
        <v>1730</v>
      </c>
      <c r="J3468" s="118">
        <v>99.785463400044378</v>
      </c>
    </row>
    <row r="3469" spans="1:10" ht="15" thickBot="1">
      <c r="A3469" s="115"/>
      <c r="B3469" s="116"/>
      <c r="C3469" s="116"/>
      <c r="D3469" s="116"/>
      <c r="E3469" s="116" t="s">
        <v>1731</v>
      </c>
      <c r="F3469" s="117">
        <v>73.83</v>
      </c>
      <c r="G3469" s="116"/>
      <c r="H3469" s="276" t="s">
        <v>1732</v>
      </c>
      <c r="I3469" s="276"/>
      <c r="J3469" s="118">
        <v>355.22</v>
      </c>
    </row>
    <row r="3470" spans="1:10" ht="15" thickTop="1">
      <c r="A3470" s="119"/>
      <c r="B3470" s="95"/>
      <c r="C3470" s="95"/>
      <c r="D3470" s="95"/>
      <c r="E3470" s="95"/>
      <c r="F3470" s="95"/>
      <c r="G3470" s="95"/>
      <c r="H3470" s="95"/>
      <c r="I3470" s="95"/>
      <c r="J3470" s="120"/>
    </row>
    <row r="3471" spans="1:10" ht="15">
      <c r="A3471" s="121" t="s">
        <v>757</v>
      </c>
      <c r="B3471" s="83" t="s">
        <v>1</v>
      </c>
      <c r="C3471" s="82" t="s">
        <v>2</v>
      </c>
      <c r="D3471" s="82" t="s">
        <v>3</v>
      </c>
      <c r="E3471" s="281" t="s">
        <v>1722</v>
      </c>
      <c r="F3471" s="281"/>
      <c r="G3471" s="84" t="s">
        <v>4</v>
      </c>
      <c r="H3471" s="83" t="s">
        <v>5</v>
      </c>
      <c r="I3471" s="83" t="s">
        <v>6</v>
      </c>
      <c r="J3471" s="122" t="s">
        <v>8</v>
      </c>
    </row>
    <row r="3472" spans="1:10" ht="25.5">
      <c r="A3472" s="111" t="s">
        <v>1723</v>
      </c>
      <c r="B3472" s="86" t="s">
        <v>758</v>
      </c>
      <c r="C3472" s="85" t="s">
        <v>31</v>
      </c>
      <c r="D3472" s="85" t="s">
        <v>759</v>
      </c>
      <c r="E3472" s="284" t="s">
        <v>2958</v>
      </c>
      <c r="F3472" s="284"/>
      <c r="G3472" s="87" t="s">
        <v>704</v>
      </c>
      <c r="H3472" s="88">
        <v>1</v>
      </c>
      <c r="I3472" s="89">
        <v>142.05000000000001</v>
      </c>
      <c r="J3472" s="112">
        <v>142.05000000000001</v>
      </c>
    </row>
    <row r="3473" spans="1:10" ht="25.5">
      <c r="A3473" s="123" t="s">
        <v>1738</v>
      </c>
      <c r="B3473" s="97" t="s">
        <v>3240</v>
      </c>
      <c r="C3473" s="96" t="s">
        <v>31</v>
      </c>
      <c r="D3473" s="96" t="s">
        <v>3241</v>
      </c>
      <c r="E3473" s="283" t="s">
        <v>1737</v>
      </c>
      <c r="F3473" s="283"/>
      <c r="G3473" s="98" t="s">
        <v>33</v>
      </c>
      <c r="H3473" s="99">
        <v>0.5343</v>
      </c>
      <c r="I3473" s="100">
        <v>15.57</v>
      </c>
      <c r="J3473" s="124">
        <v>8.31</v>
      </c>
    </row>
    <row r="3474" spans="1:10" ht="25.5">
      <c r="A3474" s="123" t="s">
        <v>1738</v>
      </c>
      <c r="B3474" s="97" t="s">
        <v>3238</v>
      </c>
      <c r="C3474" s="96" t="s">
        <v>31</v>
      </c>
      <c r="D3474" s="96" t="s">
        <v>3239</v>
      </c>
      <c r="E3474" s="283" t="s">
        <v>1737</v>
      </c>
      <c r="F3474" s="283"/>
      <c r="G3474" s="98" t="s">
        <v>33</v>
      </c>
      <c r="H3474" s="99">
        <v>0.5343</v>
      </c>
      <c r="I3474" s="100">
        <v>19.399999999999999</v>
      </c>
      <c r="J3474" s="124">
        <v>10.36</v>
      </c>
    </row>
    <row r="3475" spans="1:10">
      <c r="A3475" s="113" t="s">
        <v>1725</v>
      </c>
      <c r="B3475" s="91" t="s">
        <v>3309</v>
      </c>
      <c r="C3475" s="90" t="s">
        <v>31</v>
      </c>
      <c r="D3475" s="90" t="s">
        <v>3310</v>
      </c>
      <c r="E3475" s="278" t="s">
        <v>1743</v>
      </c>
      <c r="F3475" s="278"/>
      <c r="G3475" s="92" t="s">
        <v>704</v>
      </c>
      <c r="H3475" s="93">
        <v>1.32E-2</v>
      </c>
      <c r="I3475" s="94">
        <v>9.69</v>
      </c>
      <c r="J3475" s="114">
        <v>0.12</v>
      </c>
    </row>
    <row r="3476" spans="1:10" ht="38.25">
      <c r="A3476" s="113" t="s">
        <v>1725</v>
      </c>
      <c r="B3476" s="91" t="s">
        <v>3311</v>
      </c>
      <c r="C3476" s="90" t="s">
        <v>31</v>
      </c>
      <c r="D3476" s="90" t="s">
        <v>3312</v>
      </c>
      <c r="E3476" s="278" t="s">
        <v>1743</v>
      </c>
      <c r="F3476" s="278"/>
      <c r="G3476" s="92" t="s">
        <v>704</v>
      </c>
      <c r="H3476" s="93">
        <v>1</v>
      </c>
      <c r="I3476" s="94">
        <v>123.26</v>
      </c>
      <c r="J3476" s="114">
        <v>123.26</v>
      </c>
    </row>
    <row r="3477" spans="1:10">
      <c r="A3477" s="115"/>
      <c r="B3477" s="116"/>
      <c r="C3477" s="116"/>
      <c r="D3477" s="116"/>
      <c r="E3477" s="116" t="s">
        <v>1728</v>
      </c>
      <c r="F3477" s="117">
        <v>14.65</v>
      </c>
      <c r="G3477" s="116" t="s">
        <v>1729</v>
      </c>
      <c r="H3477" s="117">
        <v>0</v>
      </c>
      <c r="I3477" s="116" t="s">
        <v>1730</v>
      </c>
      <c r="J3477" s="118">
        <v>14.65</v>
      </c>
    </row>
    <row r="3478" spans="1:10" ht="15" thickBot="1">
      <c r="A3478" s="115"/>
      <c r="B3478" s="116"/>
      <c r="C3478" s="116"/>
      <c r="D3478" s="116"/>
      <c r="E3478" s="116" t="s">
        <v>1731</v>
      </c>
      <c r="F3478" s="117">
        <v>37.270000000000003</v>
      </c>
      <c r="G3478" s="116"/>
      <c r="H3478" s="276" t="s">
        <v>1732</v>
      </c>
      <c r="I3478" s="276"/>
      <c r="J3478" s="118">
        <v>179.32</v>
      </c>
    </row>
    <row r="3479" spans="1:10" ht="15" thickTop="1">
      <c r="A3479" s="119"/>
      <c r="B3479" s="95"/>
      <c r="C3479" s="95"/>
      <c r="D3479" s="95"/>
      <c r="E3479" s="95"/>
      <c r="F3479" s="95"/>
      <c r="G3479" s="95"/>
      <c r="H3479" s="95"/>
      <c r="I3479" s="95"/>
      <c r="J3479" s="120"/>
    </row>
    <row r="3480" spans="1:10" ht="15">
      <c r="A3480" s="121" t="s">
        <v>762</v>
      </c>
      <c r="B3480" s="83" t="s">
        <v>1</v>
      </c>
      <c r="C3480" s="82" t="s">
        <v>2</v>
      </c>
      <c r="D3480" s="82" t="s">
        <v>3</v>
      </c>
      <c r="E3480" s="281" t="s">
        <v>1722</v>
      </c>
      <c r="F3480" s="281"/>
      <c r="G3480" s="84" t="s">
        <v>4</v>
      </c>
      <c r="H3480" s="83" t="s">
        <v>5</v>
      </c>
      <c r="I3480" s="83" t="s">
        <v>6</v>
      </c>
      <c r="J3480" s="122" t="s">
        <v>8</v>
      </c>
    </row>
    <row r="3481" spans="1:10" ht="38.25">
      <c r="A3481" s="111" t="s">
        <v>1723</v>
      </c>
      <c r="B3481" s="86" t="s">
        <v>763</v>
      </c>
      <c r="C3481" s="85" t="s">
        <v>44</v>
      </c>
      <c r="D3481" s="85" t="s">
        <v>764</v>
      </c>
      <c r="E3481" s="284" t="s">
        <v>1761</v>
      </c>
      <c r="F3481" s="284"/>
      <c r="G3481" s="87" t="s">
        <v>46</v>
      </c>
      <c r="H3481" s="88">
        <v>1</v>
      </c>
      <c r="I3481" s="89">
        <v>61.23</v>
      </c>
      <c r="J3481" s="112">
        <v>61.23</v>
      </c>
    </row>
    <row r="3482" spans="1:10">
      <c r="A3482" s="221"/>
      <c r="B3482" s="222"/>
      <c r="C3482" s="222"/>
      <c r="D3482" s="222"/>
      <c r="E3482" s="222"/>
      <c r="F3482" s="222" t="s">
        <v>1762</v>
      </c>
      <c r="G3482" s="222"/>
      <c r="H3482" s="222"/>
      <c r="I3482" s="222"/>
      <c r="J3482" s="125">
        <v>0</v>
      </c>
    </row>
    <row r="3483" spans="1:10">
      <c r="A3483" s="221"/>
      <c r="B3483" s="222"/>
      <c r="C3483" s="222"/>
      <c r="D3483" s="222"/>
      <c r="E3483" s="222"/>
      <c r="F3483" s="222" t="s">
        <v>1763</v>
      </c>
      <c r="G3483" s="222"/>
      <c r="H3483" s="222"/>
      <c r="I3483" s="222"/>
      <c r="J3483" s="125">
        <v>1</v>
      </c>
    </row>
    <row r="3484" spans="1:10">
      <c r="A3484" s="221"/>
      <c r="B3484" s="222"/>
      <c r="C3484" s="222"/>
      <c r="D3484" s="222"/>
      <c r="E3484" s="222"/>
      <c r="F3484" s="222" t="s">
        <v>1764</v>
      </c>
      <c r="G3484" s="222"/>
      <c r="H3484" s="222"/>
      <c r="I3484" s="222"/>
      <c r="J3484" s="125">
        <v>0</v>
      </c>
    </row>
    <row r="3485" spans="1:10" ht="15">
      <c r="A3485" s="279" t="s">
        <v>1784</v>
      </c>
      <c r="B3485" s="280" t="s">
        <v>1</v>
      </c>
      <c r="C3485" s="281" t="s">
        <v>2</v>
      </c>
      <c r="D3485" s="281" t="s">
        <v>1785</v>
      </c>
      <c r="E3485" s="280" t="s">
        <v>1766</v>
      </c>
      <c r="F3485" s="83" t="s">
        <v>1767</v>
      </c>
      <c r="G3485" s="83" t="s">
        <v>1768</v>
      </c>
      <c r="H3485" s="83"/>
      <c r="I3485" s="83"/>
      <c r="J3485" s="122" t="s">
        <v>1769</v>
      </c>
    </row>
    <row r="3486" spans="1:10" ht="25.5">
      <c r="A3486" s="113" t="s">
        <v>1725</v>
      </c>
      <c r="B3486" s="91" t="s">
        <v>3313</v>
      </c>
      <c r="C3486" s="90" t="s">
        <v>44</v>
      </c>
      <c r="D3486" s="90" t="s">
        <v>3314</v>
      </c>
      <c r="E3486" s="93">
        <v>1</v>
      </c>
      <c r="F3486" s="92" t="s">
        <v>46</v>
      </c>
      <c r="G3486" s="277" t="s">
        <v>3315</v>
      </c>
      <c r="H3486" s="277"/>
      <c r="I3486" s="278"/>
      <c r="J3486" s="127" t="s">
        <v>3315</v>
      </c>
    </row>
    <row r="3487" spans="1:10" ht="25.5">
      <c r="A3487" s="113" t="s">
        <v>1725</v>
      </c>
      <c r="B3487" s="91" t="s">
        <v>2891</v>
      </c>
      <c r="C3487" s="90" t="s">
        <v>44</v>
      </c>
      <c r="D3487" s="90" t="s">
        <v>2892</v>
      </c>
      <c r="E3487" s="93">
        <v>0.78539809999999999</v>
      </c>
      <c r="F3487" s="92" t="s">
        <v>78</v>
      </c>
      <c r="G3487" s="277" t="s">
        <v>2893</v>
      </c>
      <c r="H3487" s="277"/>
      <c r="I3487" s="278"/>
      <c r="J3487" s="127" t="s">
        <v>3316</v>
      </c>
    </row>
    <row r="3488" spans="1:10" ht="38.25">
      <c r="A3488" s="113" t="s">
        <v>1725</v>
      </c>
      <c r="B3488" s="91" t="s">
        <v>3317</v>
      </c>
      <c r="C3488" s="90" t="s">
        <v>44</v>
      </c>
      <c r="D3488" s="90" t="s">
        <v>3318</v>
      </c>
      <c r="E3488" s="93">
        <v>1</v>
      </c>
      <c r="F3488" s="92" t="s">
        <v>46</v>
      </c>
      <c r="G3488" s="277" t="s">
        <v>3319</v>
      </c>
      <c r="H3488" s="277"/>
      <c r="I3488" s="278"/>
      <c r="J3488" s="127" t="s">
        <v>3319</v>
      </c>
    </row>
    <row r="3489" spans="1:10">
      <c r="A3489" s="221"/>
      <c r="B3489" s="222"/>
      <c r="C3489" s="222"/>
      <c r="D3489" s="222"/>
      <c r="E3489" s="222"/>
      <c r="F3489" s="222" t="s">
        <v>1938</v>
      </c>
      <c r="G3489" s="222"/>
      <c r="H3489" s="222"/>
      <c r="I3489" s="222"/>
      <c r="J3489" s="125">
        <v>45.715699999999998</v>
      </c>
    </row>
    <row r="3490" spans="1:10" ht="15">
      <c r="A3490" s="279" t="s">
        <v>1765</v>
      </c>
      <c r="B3490" s="280" t="s">
        <v>1</v>
      </c>
      <c r="C3490" s="281" t="s">
        <v>2</v>
      </c>
      <c r="D3490" s="281" t="s">
        <v>1727</v>
      </c>
      <c r="E3490" s="280" t="s">
        <v>1766</v>
      </c>
      <c r="F3490" s="83" t="s">
        <v>1767</v>
      </c>
      <c r="G3490" s="83" t="s">
        <v>1768</v>
      </c>
      <c r="H3490" s="83"/>
      <c r="I3490" s="83"/>
      <c r="J3490" s="122" t="s">
        <v>1769</v>
      </c>
    </row>
    <row r="3491" spans="1:10" ht="25.5">
      <c r="A3491" s="123" t="s">
        <v>1723</v>
      </c>
      <c r="B3491" s="97" t="s">
        <v>2916</v>
      </c>
      <c r="C3491" s="96" t="s">
        <v>44</v>
      </c>
      <c r="D3491" s="96" t="s">
        <v>2917</v>
      </c>
      <c r="E3491" s="99">
        <v>0.4583333</v>
      </c>
      <c r="F3491" s="98" t="s">
        <v>1950</v>
      </c>
      <c r="G3491" s="282" t="s">
        <v>2918</v>
      </c>
      <c r="H3491" s="282"/>
      <c r="I3491" s="283"/>
      <c r="J3491" s="126" t="s">
        <v>3320</v>
      </c>
    </row>
    <row r="3492" spans="1:10">
      <c r="A3492" s="123" t="s">
        <v>1723</v>
      </c>
      <c r="B3492" s="97" t="s">
        <v>2920</v>
      </c>
      <c r="C3492" s="96" t="s">
        <v>44</v>
      </c>
      <c r="D3492" s="96" t="s">
        <v>2921</v>
      </c>
      <c r="E3492" s="99">
        <v>0.4583333</v>
      </c>
      <c r="F3492" s="98" t="s">
        <v>1950</v>
      </c>
      <c r="G3492" s="282" t="s">
        <v>2922</v>
      </c>
      <c r="H3492" s="282"/>
      <c r="I3492" s="283"/>
      <c r="J3492" s="126" t="s">
        <v>2999</v>
      </c>
    </row>
    <row r="3493" spans="1:10">
      <c r="A3493" s="221"/>
      <c r="B3493" s="222"/>
      <c r="C3493" s="222"/>
      <c r="D3493" s="222"/>
      <c r="E3493" s="222"/>
      <c r="F3493" s="222" t="s">
        <v>1774</v>
      </c>
      <c r="G3493" s="222"/>
      <c r="H3493" s="222"/>
      <c r="I3493" s="222"/>
      <c r="J3493" s="125">
        <v>15.5192</v>
      </c>
    </row>
    <row r="3494" spans="1:10">
      <c r="A3494" s="115"/>
      <c r="B3494" s="116"/>
      <c r="C3494" s="116"/>
      <c r="D3494" s="116"/>
      <c r="E3494" s="116" t="s">
        <v>1728</v>
      </c>
      <c r="F3494" s="117">
        <v>0</v>
      </c>
      <c r="G3494" s="116" t="s">
        <v>1729</v>
      </c>
      <c r="H3494" s="117">
        <v>12.07</v>
      </c>
      <c r="I3494" s="116" t="s">
        <v>1730</v>
      </c>
      <c r="J3494" s="118">
        <v>12.06507412254</v>
      </c>
    </row>
    <row r="3495" spans="1:10" ht="15" thickBot="1">
      <c r="A3495" s="115"/>
      <c r="B3495" s="116"/>
      <c r="C3495" s="116"/>
      <c r="D3495" s="116"/>
      <c r="E3495" s="116" t="s">
        <v>1731</v>
      </c>
      <c r="F3495" s="117">
        <v>16.059999999999999</v>
      </c>
      <c r="G3495" s="116"/>
      <c r="H3495" s="276" t="s">
        <v>1732</v>
      </c>
      <c r="I3495" s="276"/>
      <c r="J3495" s="118">
        <v>77.290000000000006</v>
      </c>
    </row>
    <row r="3496" spans="1:10" ht="15" thickTop="1">
      <c r="A3496" s="119"/>
      <c r="B3496" s="95"/>
      <c r="C3496" s="95"/>
      <c r="D3496" s="95"/>
      <c r="E3496" s="95"/>
      <c r="F3496" s="95"/>
      <c r="G3496" s="95"/>
      <c r="H3496" s="95"/>
      <c r="I3496" s="95"/>
      <c r="J3496" s="120"/>
    </row>
    <row r="3497" spans="1:10" ht="15">
      <c r="A3497" s="121" t="s">
        <v>765</v>
      </c>
      <c r="B3497" s="83" t="s">
        <v>1</v>
      </c>
      <c r="C3497" s="82" t="s">
        <v>2</v>
      </c>
      <c r="D3497" s="82" t="s">
        <v>3</v>
      </c>
      <c r="E3497" s="281" t="s">
        <v>1722</v>
      </c>
      <c r="F3497" s="281"/>
      <c r="G3497" s="84" t="s">
        <v>4</v>
      </c>
      <c r="H3497" s="83" t="s">
        <v>5</v>
      </c>
      <c r="I3497" s="83" t="s">
        <v>6</v>
      </c>
      <c r="J3497" s="122" t="s">
        <v>8</v>
      </c>
    </row>
    <row r="3498" spans="1:10" ht="38.25">
      <c r="A3498" s="111" t="s">
        <v>1723</v>
      </c>
      <c r="B3498" s="86" t="s">
        <v>766</v>
      </c>
      <c r="C3498" s="85" t="s">
        <v>44</v>
      </c>
      <c r="D3498" s="85" t="s">
        <v>767</v>
      </c>
      <c r="E3498" s="284" t="s">
        <v>1761</v>
      </c>
      <c r="F3498" s="284"/>
      <c r="G3498" s="87" t="s">
        <v>46</v>
      </c>
      <c r="H3498" s="88">
        <v>1</v>
      </c>
      <c r="I3498" s="89">
        <v>87.95</v>
      </c>
      <c r="J3498" s="112">
        <v>87.95</v>
      </c>
    </row>
    <row r="3499" spans="1:10">
      <c r="A3499" s="221"/>
      <c r="B3499" s="222"/>
      <c r="C3499" s="222"/>
      <c r="D3499" s="222"/>
      <c r="E3499" s="222"/>
      <c r="F3499" s="222" t="s">
        <v>1762</v>
      </c>
      <c r="G3499" s="222"/>
      <c r="H3499" s="222"/>
      <c r="I3499" s="222"/>
      <c r="J3499" s="125">
        <v>0</v>
      </c>
    </row>
    <row r="3500" spans="1:10">
      <c r="A3500" s="221"/>
      <c r="B3500" s="222"/>
      <c r="C3500" s="222"/>
      <c r="D3500" s="222"/>
      <c r="E3500" s="222"/>
      <c r="F3500" s="222" t="s">
        <v>1763</v>
      </c>
      <c r="G3500" s="222"/>
      <c r="H3500" s="222"/>
      <c r="I3500" s="222"/>
      <c r="J3500" s="125">
        <v>1</v>
      </c>
    </row>
    <row r="3501" spans="1:10">
      <c r="A3501" s="221"/>
      <c r="B3501" s="222"/>
      <c r="C3501" s="222"/>
      <c r="D3501" s="222"/>
      <c r="E3501" s="222"/>
      <c r="F3501" s="222" t="s">
        <v>1764</v>
      </c>
      <c r="G3501" s="222"/>
      <c r="H3501" s="222"/>
      <c r="I3501" s="222"/>
      <c r="J3501" s="125">
        <v>0</v>
      </c>
    </row>
    <row r="3502" spans="1:10" ht="15">
      <c r="A3502" s="279" t="s">
        <v>1784</v>
      </c>
      <c r="B3502" s="280" t="s">
        <v>1</v>
      </c>
      <c r="C3502" s="281" t="s">
        <v>2</v>
      </c>
      <c r="D3502" s="281" t="s">
        <v>1785</v>
      </c>
      <c r="E3502" s="280" t="s">
        <v>1766</v>
      </c>
      <c r="F3502" s="83" t="s">
        <v>1767</v>
      </c>
      <c r="G3502" s="83" t="s">
        <v>1768</v>
      </c>
      <c r="H3502" s="83"/>
      <c r="I3502" s="83"/>
      <c r="J3502" s="122" t="s">
        <v>1769</v>
      </c>
    </row>
    <row r="3503" spans="1:10" ht="25.5">
      <c r="A3503" s="113" t="s">
        <v>1725</v>
      </c>
      <c r="B3503" s="91" t="s">
        <v>3321</v>
      </c>
      <c r="C3503" s="90" t="s">
        <v>44</v>
      </c>
      <c r="D3503" s="90" t="s">
        <v>3322</v>
      </c>
      <c r="E3503" s="93">
        <v>1</v>
      </c>
      <c r="F3503" s="92" t="s">
        <v>46</v>
      </c>
      <c r="G3503" s="277" t="s">
        <v>3323</v>
      </c>
      <c r="H3503" s="277"/>
      <c r="I3503" s="278"/>
      <c r="J3503" s="127" t="s">
        <v>3323</v>
      </c>
    </row>
    <row r="3504" spans="1:10" ht="25.5">
      <c r="A3504" s="113" t="s">
        <v>1725</v>
      </c>
      <c r="B3504" s="91" t="s">
        <v>2891</v>
      </c>
      <c r="C3504" s="90" t="s">
        <v>44</v>
      </c>
      <c r="D3504" s="90" t="s">
        <v>2892</v>
      </c>
      <c r="E3504" s="93">
        <v>1.0053095999999999</v>
      </c>
      <c r="F3504" s="92" t="s">
        <v>78</v>
      </c>
      <c r="G3504" s="277" t="s">
        <v>2893</v>
      </c>
      <c r="H3504" s="277"/>
      <c r="I3504" s="278"/>
      <c r="J3504" s="127" t="s">
        <v>3324</v>
      </c>
    </row>
    <row r="3505" spans="1:10" ht="38.25">
      <c r="A3505" s="113" t="s">
        <v>1725</v>
      </c>
      <c r="B3505" s="91" t="s">
        <v>3317</v>
      </c>
      <c r="C3505" s="90" t="s">
        <v>44</v>
      </c>
      <c r="D3505" s="90" t="s">
        <v>3318</v>
      </c>
      <c r="E3505" s="93">
        <v>1</v>
      </c>
      <c r="F3505" s="92" t="s">
        <v>46</v>
      </c>
      <c r="G3505" s="277" t="s">
        <v>3319</v>
      </c>
      <c r="H3505" s="277"/>
      <c r="I3505" s="278"/>
      <c r="J3505" s="127" t="s">
        <v>3319</v>
      </c>
    </row>
    <row r="3506" spans="1:10">
      <c r="A3506" s="221"/>
      <c r="B3506" s="222"/>
      <c r="C3506" s="222"/>
      <c r="D3506" s="222"/>
      <c r="E3506" s="222"/>
      <c r="F3506" s="222" t="s">
        <v>1938</v>
      </c>
      <c r="G3506" s="222"/>
      <c r="H3506" s="222"/>
      <c r="I3506" s="222"/>
      <c r="J3506" s="125">
        <v>68.850800000000007</v>
      </c>
    </row>
    <row r="3507" spans="1:10" ht="15">
      <c r="A3507" s="279" t="s">
        <v>1765</v>
      </c>
      <c r="B3507" s="280" t="s">
        <v>1</v>
      </c>
      <c r="C3507" s="281" t="s">
        <v>2</v>
      </c>
      <c r="D3507" s="281" t="s">
        <v>1727</v>
      </c>
      <c r="E3507" s="280" t="s">
        <v>1766</v>
      </c>
      <c r="F3507" s="83" t="s">
        <v>1767</v>
      </c>
      <c r="G3507" s="83" t="s">
        <v>1768</v>
      </c>
      <c r="H3507" s="83"/>
      <c r="I3507" s="83"/>
      <c r="J3507" s="122" t="s">
        <v>1769</v>
      </c>
    </row>
    <row r="3508" spans="1:10" ht="25.5">
      <c r="A3508" s="123" t="s">
        <v>1723</v>
      </c>
      <c r="B3508" s="97" t="s">
        <v>2916</v>
      </c>
      <c r="C3508" s="96" t="s">
        <v>44</v>
      </c>
      <c r="D3508" s="96" t="s">
        <v>2917</v>
      </c>
      <c r="E3508" s="99">
        <v>0.56410260000000001</v>
      </c>
      <c r="F3508" s="98" t="s">
        <v>1950</v>
      </c>
      <c r="G3508" s="282" t="s">
        <v>2918</v>
      </c>
      <c r="H3508" s="282"/>
      <c r="I3508" s="283"/>
      <c r="J3508" s="126" t="s">
        <v>3325</v>
      </c>
    </row>
    <row r="3509" spans="1:10">
      <c r="A3509" s="123" t="s">
        <v>1723</v>
      </c>
      <c r="B3509" s="97" t="s">
        <v>2920</v>
      </c>
      <c r="C3509" s="96" t="s">
        <v>44</v>
      </c>
      <c r="D3509" s="96" t="s">
        <v>2921</v>
      </c>
      <c r="E3509" s="99">
        <v>0.56410260000000001</v>
      </c>
      <c r="F3509" s="98" t="s">
        <v>1950</v>
      </c>
      <c r="G3509" s="282" t="s">
        <v>2922</v>
      </c>
      <c r="H3509" s="282"/>
      <c r="I3509" s="283"/>
      <c r="J3509" s="126" t="s">
        <v>3326</v>
      </c>
    </row>
    <row r="3510" spans="1:10">
      <c r="A3510" s="221"/>
      <c r="B3510" s="222"/>
      <c r="C3510" s="222"/>
      <c r="D3510" s="222"/>
      <c r="E3510" s="222"/>
      <c r="F3510" s="222" t="s">
        <v>1774</v>
      </c>
      <c r="G3510" s="222"/>
      <c r="H3510" s="222"/>
      <c r="I3510" s="222"/>
      <c r="J3510" s="125">
        <v>19.1006</v>
      </c>
    </row>
    <row r="3511" spans="1:10">
      <c r="A3511" s="115"/>
      <c r="B3511" s="116"/>
      <c r="C3511" s="116"/>
      <c r="D3511" s="116"/>
      <c r="E3511" s="116" t="s">
        <v>1728</v>
      </c>
      <c r="F3511" s="117">
        <v>0</v>
      </c>
      <c r="G3511" s="116" t="s">
        <v>1729</v>
      </c>
      <c r="H3511" s="117">
        <v>14.85</v>
      </c>
      <c r="I3511" s="116" t="s">
        <v>1730</v>
      </c>
      <c r="J3511" s="118">
        <v>14.849324021879999</v>
      </c>
    </row>
    <row r="3512" spans="1:10" ht="15" thickBot="1">
      <c r="A3512" s="115"/>
      <c r="B3512" s="116"/>
      <c r="C3512" s="116"/>
      <c r="D3512" s="116"/>
      <c r="E3512" s="116" t="s">
        <v>1731</v>
      </c>
      <c r="F3512" s="117">
        <v>23.07</v>
      </c>
      <c r="G3512" s="116"/>
      <c r="H3512" s="276" t="s">
        <v>1732</v>
      </c>
      <c r="I3512" s="276"/>
      <c r="J3512" s="118">
        <v>111.02</v>
      </c>
    </row>
    <row r="3513" spans="1:10" ht="15" thickTop="1">
      <c r="A3513" s="119"/>
      <c r="B3513" s="95"/>
      <c r="C3513" s="95"/>
      <c r="D3513" s="95"/>
      <c r="E3513" s="95"/>
      <c r="F3513" s="95"/>
      <c r="G3513" s="95"/>
      <c r="H3513" s="95"/>
      <c r="I3513" s="95"/>
      <c r="J3513" s="120"/>
    </row>
    <row r="3514" spans="1:10" ht="15">
      <c r="A3514" s="121" t="s">
        <v>768</v>
      </c>
      <c r="B3514" s="83" t="s">
        <v>1</v>
      </c>
      <c r="C3514" s="82" t="s">
        <v>2</v>
      </c>
      <c r="D3514" s="82" t="s">
        <v>3</v>
      </c>
      <c r="E3514" s="281" t="s">
        <v>1722</v>
      </c>
      <c r="F3514" s="281"/>
      <c r="G3514" s="84" t="s">
        <v>4</v>
      </c>
      <c r="H3514" s="83" t="s">
        <v>5</v>
      </c>
      <c r="I3514" s="83" t="s">
        <v>6</v>
      </c>
      <c r="J3514" s="122" t="s">
        <v>8</v>
      </c>
    </row>
    <row r="3515" spans="1:10" ht="38.25">
      <c r="A3515" s="111" t="s">
        <v>1723</v>
      </c>
      <c r="B3515" s="86" t="s">
        <v>769</v>
      </c>
      <c r="C3515" s="85" t="s">
        <v>44</v>
      </c>
      <c r="D3515" s="85" t="s">
        <v>770</v>
      </c>
      <c r="E3515" s="284" t="s">
        <v>1761</v>
      </c>
      <c r="F3515" s="284"/>
      <c r="G3515" s="87" t="s">
        <v>46</v>
      </c>
      <c r="H3515" s="88">
        <v>1</v>
      </c>
      <c r="I3515" s="89">
        <v>59.75</v>
      </c>
      <c r="J3515" s="112">
        <v>59.75</v>
      </c>
    </row>
    <row r="3516" spans="1:10">
      <c r="A3516" s="221"/>
      <c r="B3516" s="222"/>
      <c r="C3516" s="222"/>
      <c r="D3516" s="222"/>
      <c r="E3516" s="222"/>
      <c r="F3516" s="222" t="s">
        <v>1762</v>
      </c>
      <c r="G3516" s="222"/>
      <c r="H3516" s="222"/>
      <c r="I3516" s="222"/>
      <c r="J3516" s="125">
        <v>0</v>
      </c>
    </row>
    <row r="3517" spans="1:10">
      <c r="A3517" s="221"/>
      <c r="B3517" s="222"/>
      <c r="C3517" s="222"/>
      <c r="D3517" s="222"/>
      <c r="E3517" s="222"/>
      <c r="F3517" s="222" t="s">
        <v>1763</v>
      </c>
      <c r="G3517" s="222"/>
      <c r="H3517" s="222"/>
      <c r="I3517" s="222"/>
      <c r="J3517" s="125">
        <v>1</v>
      </c>
    </row>
    <row r="3518" spans="1:10">
      <c r="A3518" s="221"/>
      <c r="B3518" s="222"/>
      <c r="C3518" s="222"/>
      <c r="D3518" s="222"/>
      <c r="E3518" s="222"/>
      <c r="F3518" s="222" t="s">
        <v>1764</v>
      </c>
      <c r="G3518" s="222"/>
      <c r="H3518" s="222"/>
      <c r="I3518" s="222"/>
      <c r="J3518" s="125">
        <v>0</v>
      </c>
    </row>
    <row r="3519" spans="1:10" ht="15">
      <c r="A3519" s="279" t="s">
        <v>1784</v>
      </c>
      <c r="B3519" s="280" t="s">
        <v>1</v>
      </c>
      <c r="C3519" s="281" t="s">
        <v>2</v>
      </c>
      <c r="D3519" s="281" t="s">
        <v>1785</v>
      </c>
      <c r="E3519" s="280" t="s">
        <v>1766</v>
      </c>
      <c r="F3519" s="83" t="s">
        <v>1767</v>
      </c>
      <c r="G3519" s="83" t="s">
        <v>1768</v>
      </c>
      <c r="H3519" s="83"/>
      <c r="I3519" s="83"/>
      <c r="J3519" s="122" t="s">
        <v>1769</v>
      </c>
    </row>
    <row r="3520" spans="1:10" ht="25.5">
      <c r="A3520" s="113" t="s">
        <v>1725</v>
      </c>
      <c r="B3520" s="91" t="s">
        <v>3327</v>
      </c>
      <c r="C3520" s="90" t="s">
        <v>44</v>
      </c>
      <c r="D3520" s="90" t="s">
        <v>3328</v>
      </c>
      <c r="E3520" s="93">
        <v>1</v>
      </c>
      <c r="F3520" s="92" t="s">
        <v>46</v>
      </c>
      <c r="G3520" s="277" t="s">
        <v>3329</v>
      </c>
      <c r="H3520" s="277"/>
      <c r="I3520" s="278"/>
      <c r="J3520" s="127" t="s">
        <v>3329</v>
      </c>
    </row>
    <row r="3521" spans="1:10" ht="25.5">
      <c r="A3521" s="113" t="s">
        <v>1725</v>
      </c>
      <c r="B3521" s="91" t="s">
        <v>2891</v>
      </c>
      <c r="C3521" s="90" t="s">
        <v>44</v>
      </c>
      <c r="D3521" s="90" t="s">
        <v>2892</v>
      </c>
      <c r="E3521" s="93">
        <v>0.78539809999999999</v>
      </c>
      <c r="F3521" s="92" t="s">
        <v>78</v>
      </c>
      <c r="G3521" s="277" t="s">
        <v>2893</v>
      </c>
      <c r="H3521" s="277"/>
      <c r="I3521" s="278"/>
      <c r="J3521" s="127" t="s">
        <v>3316</v>
      </c>
    </row>
    <row r="3522" spans="1:10" ht="38.25">
      <c r="A3522" s="113" t="s">
        <v>1725</v>
      </c>
      <c r="B3522" s="91" t="s">
        <v>3317</v>
      </c>
      <c r="C3522" s="90" t="s">
        <v>44</v>
      </c>
      <c r="D3522" s="90" t="s">
        <v>3318</v>
      </c>
      <c r="E3522" s="93">
        <v>1</v>
      </c>
      <c r="F3522" s="92" t="s">
        <v>46</v>
      </c>
      <c r="G3522" s="277" t="s">
        <v>3319</v>
      </c>
      <c r="H3522" s="277"/>
      <c r="I3522" s="278"/>
      <c r="J3522" s="127" t="s">
        <v>3319</v>
      </c>
    </row>
    <row r="3523" spans="1:10">
      <c r="A3523" s="221"/>
      <c r="B3523" s="222"/>
      <c r="C3523" s="222"/>
      <c r="D3523" s="222"/>
      <c r="E3523" s="222"/>
      <c r="F3523" s="222" t="s">
        <v>1938</v>
      </c>
      <c r="G3523" s="222"/>
      <c r="H3523" s="222"/>
      <c r="I3523" s="222"/>
      <c r="J3523" s="125">
        <v>44.235700000000001</v>
      </c>
    </row>
    <row r="3524" spans="1:10" ht="15">
      <c r="A3524" s="279" t="s">
        <v>1765</v>
      </c>
      <c r="B3524" s="280" t="s">
        <v>1</v>
      </c>
      <c r="C3524" s="281" t="s">
        <v>2</v>
      </c>
      <c r="D3524" s="281" t="s">
        <v>1727</v>
      </c>
      <c r="E3524" s="280" t="s">
        <v>1766</v>
      </c>
      <c r="F3524" s="83" t="s">
        <v>1767</v>
      </c>
      <c r="G3524" s="83" t="s">
        <v>1768</v>
      </c>
      <c r="H3524" s="83"/>
      <c r="I3524" s="83"/>
      <c r="J3524" s="122" t="s">
        <v>1769</v>
      </c>
    </row>
    <row r="3525" spans="1:10">
      <c r="A3525" s="123" t="s">
        <v>1723</v>
      </c>
      <c r="B3525" s="97" t="s">
        <v>2920</v>
      </c>
      <c r="C3525" s="96" t="s">
        <v>44</v>
      </c>
      <c r="D3525" s="96" t="s">
        <v>2921</v>
      </c>
      <c r="E3525" s="99">
        <v>0.4583333</v>
      </c>
      <c r="F3525" s="98" t="s">
        <v>1950</v>
      </c>
      <c r="G3525" s="282" t="s">
        <v>2922</v>
      </c>
      <c r="H3525" s="282"/>
      <c r="I3525" s="283"/>
      <c r="J3525" s="126" t="s">
        <v>2999</v>
      </c>
    </row>
    <row r="3526" spans="1:10" ht="25.5">
      <c r="A3526" s="123" t="s">
        <v>1723</v>
      </c>
      <c r="B3526" s="97" t="s">
        <v>2916</v>
      </c>
      <c r="C3526" s="96" t="s">
        <v>44</v>
      </c>
      <c r="D3526" s="96" t="s">
        <v>2917</v>
      </c>
      <c r="E3526" s="99">
        <v>0.4583333</v>
      </c>
      <c r="F3526" s="98" t="s">
        <v>1950</v>
      </c>
      <c r="G3526" s="282" t="s">
        <v>2918</v>
      </c>
      <c r="H3526" s="282"/>
      <c r="I3526" s="283"/>
      <c r="J3526" s="126" t="s">
        <v>3320</v>
      </c>
    </row>
    <row r="3527" spans="1:10">
      <c r="A3527" s="221"/>
      <c r="B3527" s="222"/>
      <c r="C3527" s="222"/>
      <c r="D3527" s="222"/>
      <c r="E3527" s="222"/>
      <c r="F3527" s="222" t="s">
        <v>1774</v>
      </c>
      <c r="G3527" s="222"/>
      <c r="H3527" s="222"/>
      <c r="I3527" s="222"/>
      <c r="J3527" s="125">
        <v>15.5192</v>
      </c>
    </row>
    <row r="3528" spans="1:10">
      <c r="A3528" s="115"/>
      <c r="B3528" s="116"/>
      <c r="C3528" s="116"/>
      <c r="D3528" s="116"/>
      <c r="E3528" s="116" t="s">
        <v>1728</v>
      </c>
      <c r="F3528" s="117">
        <v>0</v>
      </c>
      <c r="G3528" s="116" t="s">
        <v>1729</v>
      </c>
      <c r="H3528" s="117">
        <v>12.07</v>
      </c>
      <c r="I3528" s="116" t="s">
        <v>1730</v>
      </c>
      <c r="J3528" s="118">
        <v>12.06507412254</v>
      </c>
    </row>
    <row r="3529" spans="1:10" ht="15" thickBot="1">
      <c r="A3529" s="115"/>
      <c r="B3529" s="116"/>
      <c r="C3529" s="116"/>
      <c r="D3529" s="116"/>
      <c r="E3529" s="116" t="s">
        <v>1731</v>
      </c>
      <c r="F3529" s="117">
        <v>15.67</v>
      </c>
      <c r="G3529" s="116"/>
      <c r="H3529" s="276" t="s">
        <v>1732</v>
      </c>
      <c r="I3529" s="276"/>
      <c r="J3529" s="118">
        <v>75.42</v>
      </c>
    </row>
    <row r="3530" spans="1:10" ht="15" thickTop="1">
      <c r="A3530" s="119"/>
      <c r="B3530" s="95"/>
      <c r="C3530" s="95"/>
      <c r="D3530" s="95"/>
      <c r="E3530" s="95"/>
      <c r="F3530" s="95"/>
      <c r="G3530" s="95"/>
      <c r="H3530" s="95"/>
      <c r="I3530" s="95"/>
      <c r="J3530" s="120"/>
    </row>
    <row r="3531" spans="1:10" ht="15">
      <c r="A3531" s="121" t="s">
        <v>771</v>
      </c>
      <c r="B3531" s="83" t="s">
        <v>1</v>
      </c>
      <c r="C3531" s="82" t="s">
        <v>2</v>
      </c>
      <c r="D3531" s="82" t="s">
        <v>3</v>
      </c>
      <c r="E3531" s="281" t="s">
        <v>1722</v>
      </c>
      <c r="F3531" s="281"/>
      <c r="G3531" s="84" t="s">
        <v>4</v>
      </c>
      <c r="H3531" s="83" t="s">
        <v>5</v>
      </c>
      <c r="I3531" s="83" t="s">
        <v>6</v>
      </c>
      <c r="J3531" s="122" t="s">
        <v>8</v>
      </c>
    </row>
    <row r="3532" spans="1:10" ht="38.25">
      <c r="A3532" s="111" t="s">
        <v>1723</v>
      </c>
      <c r="B3532" s="86" t="s">
        <v>772</v>
      </c>
      <c r="C3532" s="85" t="s">
        <v>44</v>
      </c>
      <c r="D3532" s="85" t="s">
        <v>773</v>
      </c>
      <c r="E3532" s="284" t="s">
        <v>1761</v>
      </c>
      <c r="F3532" s="284"/>
      <c r="G3532" s="87" t="s">
        <v>46</v>
      </c>
      <c r="H3532" s="88">
        <v>1</v>
      </c>
      <c r="I3532" s="89">
        <v>133.61000000000001</v>
      </c>
      <c r="J3532" s="112">
        <v>133.61000000000001</v>
      </c>
    </row>
    <row r="3533" spans="1:10">
      <c r="A3533" s="221"/>
      <c r="B3533" s="222"/>
      <c r="C3533" s="222"/>
      <c r="D3533" s="222"/>
      <c r="E3533" s="222"/>
      <c r="F3533" s="222" t="s">
        <v>1762</v>
      </c>
      <c r="G3533" s="222"/>
      <c r="H3533" s="222"/>
      <c r="I3533" s="222"/>
      <c r="J3533" s="125">
        <v>0</v>
      </c>
    </row>
    <row r="3534" spans="1:10">
      <c r="A3534" s="221"/>
      <c r="B3534" s="222"/>
      <c r="C3534" s="222"/>
      <c r="D3534" s="222"/>
      <c r="E3534" s="222"/>
      <c r="F3534" s="222" t="s">
        <v>1763</v>
      </c>
      <c r="G3534" s="222"/>
      <c r="H3534" s="222"/>
      <c r="I3534" s="222"/>
      <c r="J3534" s="125">
        <v>1</v>
      </c>
    </row>
    <row r="3535" spans="1:10">
      <c r="A3535" s="221"/>
      <c r="B3535" s="222"/>
      <c r="C3535" s="222"/>
      <c r="D3535" s="222"/>
      <c r="E3535" s="222"/>
      <c r="F3535" s="222" t="s">
        <v>1764</v>
      </c>
      <c r="G3535" s="222"/>
      <c r="H3535" s="222"/>
      <c r="I3535" s="222"/>
      <c r="J3535" s="125">
        <v>0</v>
      </c>
    </row>
    <row r="3536" spans="1:10" ht="15">
      <c r="A3536" s="279" t="s">
        <v>1784</v>
      </c>
      <c r="B3536" s="280" t="s">
        <v>1</v>
      </c>
      <c r="C3536" s="281" t="s">
        <v>2</v>
      </c>
      <c r="D3536" s="281" t="s">
        <v>1785</v>
      </c>
      <c r="E3536" s="280" t="s">
        <v>1766</v>
      </c>
      <c r="F3536" s="83" t="s">
        <v>1767</v>
      </c>
      <c r="G3536" s="83" t="s">
        <v>1768</v>
      </c>
      <c r="H3536" s="83"/>
      <c r="I3536" s="83"/>
      <c r="J3536" s="122" t="s">
        <v>1769</v>
      </c>
    </row>
    <row r="3537" spans="1:10" ht="38.25">
      <c r="A3537" s="113" t="s">
        <v>1725</v>
      </c>
      <c r="B3537" s="91" t="s">
        <v>3330</v>
      </c>
      <c r="C3537" s="90" t="s">
        <v>44</v>
      </c>
      <c r="D3537" s="90" t="s">
        <v>3331</v>
      </c>
      <c r="E3537" s="93">
        <v>1</v>
      </c>
      <c r="F3537" s="92" t="s">
        <v>46</v>
      </c>
      <c r="G3537" s="277" t="s">
        <v>3332</v>
      </c>
      <c r="H3537" s="277"/>
      <c r="I3537" s="278"/>
      <c r="J3537" s="127" t="s">
        <v>3332</v>
      </c>
    </row>
    <row r="3538" spans="1:10" ht="25.5">
      <c r="A3538" s="113" t="s">
        <v>1725</v>
      </c>
      <c r="B3538" s="91" t="s">
        <v>3333</v>
      </c>
      <c r="C3538" s="90" t="s">
        <v>44</v>
      </c>
      <c r="D3538" s="90" t="s">
        <v>3334</v>
      </c>
      <c r="E3538" s="93">
        <v>1</v>
      </c>
      <c r="F3538" s="92" t="s">
        <v>46</v>
      </c>
      <c r="G3538" s="277" t="s">
        <v>3335</v>
      </c>
      <c r="H3538" s="277"/>
      <c r="I3538" s="278"/>
      <c r="J3538" s="127" t="s">
        <v>3335</v>
      </c>
    </row>
    <row r="3539" spans="1:10" ht="25.5">
      <c r="A3539" s="113" t="s">
        <v>1725</v>
      </c>
      <c r="B3539" s="91" t="s">
        <v>2891</v>
      </c>
      <c r="C3539" s="90" t="s">
        <v>44</v>
      </c>
      <c r="D3539" s="90" t="s">
        <v>2892</v>
      </c>
      <c r="E3539" s="93">
        <v>1.5707963</v>
      </c>
      <c r="F3539" s="92" t="s">
        <v>78</v>
      </c>
      <c r="G3539" s="277" t="s">
        <v>2893</v>
      </c>
      <c r="H3539" s="277"/>
      <c r="I3539" s="278"/>
      <c r="J3539" s="127" t="s">
        <v>3336</v>
      </c>
    </row>
    <row r="3540" spans="1:10">
      <c r="A3540" s="221"/>
      <c r="B3540" s="222"/>
      <c r="C3540" s="222"/>
      <c r="D3540" s="222"/>
      <c r="E3540" s="222"/>
      <c r="F3540" s="222" t="s">
        <v>1938</v>
      </c>
      <c r="G3540" s="222"/>
      <c r="H3540" s="222"/>
      <c r="I3540" s="222"/>
      <c r="J3540" s="125">
        <v>106.0213</v>
      </c>
    </row>
    <row r="3541" spans="1:10" ht="15">
      <c r="A3541" s="279" t="s">
        <v>1765</v>
      </c>
      <c r="B3541" s="280" t="s">
        <v>1</v>
      </c>
      <c r="C3541" s="281" t="s">
        <v>2</v>
      </c>
      <c r="D3541" s="281" t="s">
        <v>1727</v>
      </c>
      <c r="E3541" s="280" t="s">
        <v>1766</v>
      </c>
      <c r="F3541" s="83" t="s">
        <v>1767</v>
      </c>
      <c r="G3541" s="83" t="s">
        <v>1768</v>
      </c>
      <c r="H3541" s="83"/>
      <c r="I3541" s="83"/>
      <c r="J3541" s="122" t="s">
        <v>1769</v>
      </c>
    </row>
    <row r="3542" spans="1:10">
      <c r="A3542" s="123" t="s">
        <v>1723</v>
      </c>
      <c r="B3542" s="97" t="s">
        <v>2920</v>
      </c>
      <c r="C3542" s="96" t="s">
        <v>44</v>
      </c>
      <c r="D3542" s="96" t="s">
        <v>2921</v>
      </c>
      <c r="E3542" s="99">
        <v>0.81481479999999995</v>
      </c>
      <c r="F3542" s="98" t="s">
        <v>1950</v>
      </c>
      <c r="G3542" s="282" t="s">
        <v>2922</v>
      </c>
      <c r="H3542" s="282"/>
      <c r="I3542" s="283"/>
      <c r="J3542" s="126" t="s">
        <v>3337</v>
      </c>
    </row>
    <row r="3543" spans="1:10" ht="25.5">
      <c r="A3543" s="123" t="s">
        <v>1723</v>
      </c>
      <c r="B3543" s="97" t="s">
        <v>2916</v>
      </c>
      <c r="C3543" s="96" t="s">
        <v>44</v>
      </c>
      <c r="D3543" s="96" t="s">
        <v>2917</v>
      </c>
      <c r="E3543" s="99">
        <v>0.81481479999999995</v>
      </c>
      <c r="F3543" s="98" t="s">
        <v>1950</v>
      </c>
      <c r="G3543" s="282" t="s">
        <v>2918</v>
      </c>
      <c r="H3543" s="282"/>
      <c r="I3543" s="283"/>
      <c r="J3543" s="126" t="s">
        <v>3010</v>
      </c>
    </row>
    <row r="3544" spans="1:10">
      <c r="A3544" s="221"/>
      <c r="B3544" s="222"/>
      <c r="C3544" s="222"/>
      <c r="D3544" s="222"/>
      <c r="E3544" s="222"/>
      <c r="F3544" s="222" t="s">
        <v>1774</v>
      </c>
      <c r="G3544" s="222"/>
      <c r="H3544" s="222"/>
      <c r="I3544" s="222"/>
      <c r="J3544" s="125">
        <v>27.589600000000001</v>
      </c>
    </row>
    <row r="3545" spans="1:10">
      <c r="A3545" s="115"/>
      <c r="B3545" s="116"/>
      <c r="C3545" s="116"/>
      <c r="D3545" s="116"/>
      <c r="E3545" s="116" t="s">
        <v>1728</v>
      </c>
      <c r="F3545" s="117">
        <v>0</v>
      </c>
      <c r="G3545" s="116" t="s">
        <v>1729</v>
      </c>
      <c r="H3545" s="117">
        <v>21.45</v>
      </c>
      <c r="I3545" s="116" t="s">
        <v>1730</v>
      </c>
      <c r="J3545" s="118">
        <v>21.44902183224</v>
      </c>
    </row>
    <row r="3546" spans="1:10" ht="15" thickBot="1">
      <c r="A3546" s="115"/>
      <c r="B3546" s="116"/>
      <c r="C3546" s="116"/>
      <c r="D3546" s="116"/>
      <c r="E3546" s="116" t="s">
        <v>1731</v>
      </c>
      <c r="F3546" s="117">
        <v>35.049999999999997</v>
      </c>
      <c r="G3546" s="116"/>
      <c r="H3546" s="276" t="s">
        <v>1732</v>
      </c>
      <c r="I3546" s="276"/>
      <c r="J3546" s="118">
        <v>168.66</v>
      </c>
    </row>
    <row r="3547" spans="1:10" ht="15" thickTop="1">
      <c r="A3547" s="119"/>
      <c r="B3547" s="95"/>
      <c r="C3547" s="95"/>
      <c r="D3547" s="95"/>
      <c r="E3547" s="95"/>
      <c r="F3547" s="95"/>
      <c r="G3547" s="95"/>
      <c r="H3547" s="95"/>
      <c r="I3547" s="95"/>
      <c r="J3547" s="120"/>
    </row>
    <row r="3548" spans="1:10" ht="15">
      <c r="A3548" s="121" t="s">
        <v>774</v>
      </c>
      <c r="B3548" s="83" t="s">
        <v>1</v>
      </c>
      <c r="C3548" s="82" t="s">
        <v>2</v>
      </c>
      <c r="D3548" s="82" t="s">
        <v>3</v>
      </c>
      <c r="E3548" s="281" t="s">
        <v>1722</v>
      </c>
      <c r="F3548" s="281"/>
      <c r="G3548" s="84" t="s">
        <v>4</v>
      </c>
      <c r="H3548" s="83" t="s">
        <v>5</v>
      </c>
      <c r="I3548" s="83" t="s">
        <v>6</v>
      </c>
      <c r="J3548" s="122" t="s">
        <v>8</v>
      </c>
    </row>
    <row r="3549" spans="1:10" ht="38.25">
      <c r="A3549" s="111" t="s">
        <v>1723</v>
      </c>
      <c r="B3549" s="86" t="s">
        <v>775</v>
      </c>
      <c r="C3549" s="85" t="s">
        <v>44</v>
      </c>
      <c r="D3549" s="85" t="s">
        <v>776</v>
      </c>
      <c r="E3549" s="284" t="s">
        <v>1761</v>
      </c>
      <c r="F3549" s="284"/>
      <c r="G3549" s="87" t="s">
        <v>46</v>
      </c>
      <c r="H3549" s="88">
        <v>1</v>
      </c>
      <c r="I3549" s="89">
        <v>387.29</v>
      </c>
      <c r="J3549" s="112">
        <v>387.29</v>
      </c>
    </row>
    <row r="3550" spans="1:10">
      <c r="A3550" s="221"/>
      <c r="B3550" s="222"/>
      <c r="C3550" s="222"/>
      <c r="D3550" s="222"/>
      <c r="E3550" s="222"/>
      <c r="F3550" s="222" t="s">
        <v>1762</v>
      </c>
      <c r="G3550" s="222"/>
      <c r="H3550" s="222"/>
      <c r="I3550" s="222"/>
      <c r="J3550" s="125">
        <v>0</v>
      </c>
    </row>
    <row r="3551" spans="1:10">
      <c r="A3551" s="221"/>
      <c r="B3551" s="222"/>
      <c r="C3551" s="222"/>
      <c r="D3551" s="222"/>
      <c r="E3551" s="222"/>
      <c r="F3551" s="222" t="s">
        <v>1763</v>
      </c>
      <c r="G3551" s="222"/>
      <c r="H3551" s="222"/>
      <c r="I3551" s="222"/>
      <c r="J3551" s="125">
        <v>1</v>
      </c>
    </row>
    <row r="3552" spans="1:10">
      <c r="A3552" s="221"/>
      <c r="B3552" s="222"/>
      <c r="C3552" s="222"/>
      <c r="D3552" s="222"/>
      <c r="E3552" s="222"/>
      <c r="F3552" s="222" t="s">
        <v>1764</v>
      </c>
      <c r="G3552" s="222"/>
      <c r="H3552" s="222"/>
      <c r="I3552" s="222"/>
      <c r="J3552" s="125">
        <v>0</v>
      </c>
    </row>
    <row r="3553" spans="1:10" ht="15">
      <c r="A3553" s="279" t="s">
        <v>1784</v>
      </c>
      <c r="B3553" s="280" t="s">
        <v>1</v>
      </c>
      <c r="C3553" s="281" t="s">
        <v>2</v>
      </c>
      <c r="D3553" s="281" t="s">
        <v>1785</v>
      </c>
      <c r="E3553" s="280" t="s">
        <v>1766</v>
      </c>
      <c r="F3553" s="83" t="s">
        <v>1767</v>
      </c>
      <c r="G3553" s="83" t="s">
        <v>1768</v>
      </c>
      <c r="H3553" s="83"/>
      <c r="I3553" s="83"/>
      <c r="J3553" s="122" t="s">
        <v>1769</v>
      </c>
    </row>
    <row r="3554" spans="1:10" ht="38.25">
      <c r="A3554" s="113" t="s">
        <v>1725</v>
      </c>
      <c r="B3554" s="91" t="s">
        <v>3338</v>
      </c>
      <c r="C3554" s="90" t="s">
        <v>44</v>
      </c>
      <c r="D3554" s="90" t="s">
        <v>3339</v>
      </c>
      <c r="E3554" s="93">
        <v>1</v>
      </c>
      <c r="F3554" s="92" t="s">
        <v>46</v>
      </c>
      <c r="G3554" s="277" t="s">
        <v>3340</v>
      </c>
      <c r="H3554" s="277"/>
      <c r="I3554" s="278"/>
      <c r="J3554" s="127" t="s">
        <v>3340</v>
      </c>
    </row>
    <row r="3555" spans="1:10" ht="25.5">
      <c r="A3555" s="113" t="s">
        <v>1725</v>
      </c>
      <c r="B3555" s="91" t="s">
        <v>2891</v>
      </c>
      <c r="C3555" s="90" t="s">
        <v>44</v>
      </c>
      <c r="D3555" s="90" t="s">
        <v>2892</v>
      </c>
      <c r="E3555" s="93">
        <v>2.6703537000000002</v>
      </c>
      <c r="F3555" s="92" t="s">
        <v>78</v>
      </c>
      <c r="G3555" s="277" t="s">
        <v>2893</v>
      </c>
      <c r="H3555" s="277"/>
      <c r="I3555" s="278"/>
      <c r="J3555" s="127" t="s">
        <v>3341</v>
      </c>
    </row>
    <row r="3556" spans="1:10">
      <c r="A3556" s="221"/>
      <c r="B3556" s="222"/>
      <c r="C3556" s="222"/>
      <c r="D3556" s="222"/>
      <c r="E3556" s="222"/>
      <c r="F3556" s="222" t="s">
        <v>1938</v>
      </c>
      <c r="G3556" s="222"/>
      <c r="H3556" s="222"/>
      <c r="I3556" s="222"/>
      <c r="J3556" s="125">
        <v>362.45729999999998</v>
      </c>
    </row>
    <row r="3557" spans="1:10" ht="15">
      <c r="A3557" s="279" t="s">
        <v>1765</v>
      </c>
      <c r="B3557" s="280" t="s">
        <v>1</v>
      </c>
      <c r="C3557" s="281" t="s">
        <v>2</v>
      </c>
      <c r="D3557" s="281" t="s">
        <v>1727</v>
      </c>
      <c r="E3557" s="280" t="s">
        <v>1766</v>
      </c>
      <c r="F3557" s="83" t="s">
        <v>1767</v>
      </c>
      <c r="G3557" s="83" t="s">
        <v>1768</v>
      </c>
      <c r="H3557" s="83"/>
      <c r="I3557" s="83"/>
      <c r="J3557" s="122" t="s">
        <v>1769</v>
      </c>
    </row>
    <row r="3558" spans="1:10" ht="25.5">
      <c r="A3558" s="123" t="s">
        <v>1723</v>
      </c>
      <c r="B3558" s="97" t="s">
        <v>2916</v>
      </c>
      <c r="C3558" s="96" t="s">
        <v>44</v>
      </c>
      <c r="D3558" s="96" t="s">
        <v>2917</v>
      </c>
      <c r="E3558" s="99">
        <v>0.73333329999999997</v>
      </c>
      <c r="F3558" s="98" t="s">
        <v>1950</v>
      </c>
      <c r="G3558" s="282" t="s">
        <v>2918</v>
      </c>
      <c r="H3558" s="282"/>
      <c r="I3558" s="283"/>
      <c r="J3558" s="126" t="s">
        <v>3342</v>
      </c>
    </row>
    <row r="3559" spans="1:10">
      <c r="A3559" s="123" t="s">
        <v>1723</v>
      </c>
      <c r="B3559" s="97" t="s">
        <v>2920</v>
      </c>
      <c r="C3559" s="96" t="s">
        <v>44</v>
      </c>
      <c r="D3559" s="96" t="s">
        <v>2921</v>
      </c>
      <c r="E3559" s="99">
        <v>0.73333329999999997</v>
      </c>
      <c r="F3559" s="98" t="s">
        <v>1950</v>
      </c>
      <c r="G3559" s="282" t="s">
        <v>2922</v>
      </c>
      <c r="H3559" s="282"/>
      <c r="I3559" s="283"/>
      <c r="J3559" s="126" t="s">
        <v>3343</v>
      </c>
    </row>
    <row r="3560" spans="1:10">
      <c r="A3560" s="221"/>
      <c r="B3560" s="222"/>
      <c r="C3560" s="222"/>
      <c r="D3560" s="222"/>
      <c r="E3560" s="222"/>
      <c r="F3560" s="222" t="s">
        <v>1774</v>
      </c>
      <c r="G3560" s="222"/>
      <c r="H3560" s="222"/>
      <c r="I3560" s="222"/>
      <c r="J3560" s="125">
        <v>24.8307</v>
      </c>
    </row>
    <row r="3561" spans="1:10">
      <c r="A3561" s="115"/>
      <c r="B3561" s="116"/>
      <c r="C3561" s="116"/>
      <c r="D3561" s="116"/>
      <c r="E3561" s="116" t="s">
        <v>1728</v>
      </c>
      <c r="F3561" s="117">
        <v>0</v>
      </c>
      <c r="G3561" s="116" t="s">
        <v>1729</v>
      </c>
      <c r="H3561" s="117">
        <v>19.3</v>
      </c>
      <c r="I3561" s="116" t="s">
        <v>1730</v>
      </c>
      <c r="J3561" s="118">
        <v>19.304119122540001</v>
      </c>
    </row>
    <row r="3562" spans="1:10" ht="15" thickBot="1">
      <c r="A3562" s="115"/>
      <c r="B3562" s="116"/>
      <c r="C3562" s="116"/>
      <c r="D3562" s="116"/>
      <c r="E3562" s="116" t="s">
        <v>1731</v>
      </c>
      <c r="F3562" s="117">
        <v>101.62</v>
      </c>
      <c r="G3562" s="116"/>
      <c r="H3562" s="276" t="s">
        <v>1732</v>
      </c>
      <c r="I3562" s="276"/>
      <c r="J3562" s="118">
        <v>488.91</v>
      </c>
    </row>
    <row r="3563" spans="1:10" ht="15" thickTop="1">
      <c r="A3563" s="119"/>
      <c r="B3563" s="95"/>
      <c r="C3563" s="95"/>
      <c r="D3563" s="95"/>
      <c r="E3563" s="95"/>
      <c r="F3563" s="95"/>
      <c r="G3563" s="95"/>
      <c r="H3563" s="95"/>
      <c r="I3563" s="95"/>
      <c r="J3563" s="120"/>
    </row>
    <row r="3564" spans="1:10" ht="15">
      <c r="A3564" s="121" t="s">
        <v>777</v>
      </c>
      <c r="B3564" s="83" t="s">
        <v>1</v>
      </c>
      <c r="C3564" s="82" t="s">
        <v>2</v>
      </c>
      <c r="D3564" s="82" t="s">
        <v>3</v>
      </c>
      <c r="E3564" s="281" t="s">
        <v>1722</v>
      </c>
      <c r="F3564" s="281"/>
      <c r="G3564" s="84" t="s">
        <v>4</v>
      </c>
      <c r="H3564" s="83" t="s">
        <v>5</v>
      </c>
      <c r="I3564" s="83" t="s">
        <v>6</v>
      </c>
      <c r="J3564" s="122" t="s">
        <v>8</v>
      </c>
    </row>
    <row r="3565" spans="1:10" ht="25.5">
      <c r="A3565" s="111" t="s">
        <v>1723</v>
      </c>
      <c r="B3565" s="86" t="s">
        <v>778</v>
      </c>
      <c r="C3565" s="85" t="s">
        <v>44</v>
      </c>
      <c r="D3565" s="85" t="s">
        <v>779</v>
      </c>
      <c r="E3565" s="284" t="s">
        <v>1761</v>
      </c>
      <c r="F3565" s="284"/>
      <c r="G3565" s="87" t="s">
        <v>46</v>
      </c>
      <c r="H3565" s="88">
        <v>1</v>
      </c>
      <c r="I3565" s="89">
        <v>18.71</v>
      </c>
      <c r="J3565" s="112">
        <v>18.71</v>
      </c>
    </row>
    <row r="3566" spans="1:10">
      <c r="A3566" s="221"/>
      <c r="B3566" s="222"/>
      <c r="C3566" s="222"/>
      <c r="D3566" s="222"/>
      <c r="E3566" s="222"/>
      <c r="F3566" s="222" t="s">
        <v>1762</v>
      </c>
      <c r="G3566" s="222"/>
      <c r="H3566" s="222"/>
      <c r="I3566" s="222"/>
      <c r="J3566" s="125">
        <v>0</v>
      </c>
    </row>
    <row r="3567" spans="1:10">
      <c r="A3567" s="221"/>
      <c r="B3567" s="222"/>
      <c r="C3567" s="222"/>
      <c r="D3567" s="222"/>
      <c r="E3567" s="222"/>
      <c r="F3567" s="222" t="s">
        <v>1763</v>
      </c>
      <c r="G3567" s="222"/>
      <c r="H3567" s="222"/>
      <c r="I3567" s="222"/>
      <c r="J3567" s="125">
        <v>1</v>
      </c>
    </row>
    <row r="3568" spans="1:10">
      <c r="A3568" s="221"/>
      <c r="B3568" s="222"/>
      <c r="C3568" s="222"/>
      <c r="D3568" s="222"/>
      <c r="E3568" s="222"/>
      <c r="F3568" s="222" t="s">
        <v>1764</v>
      </c>
      <c r="G3568" s="222"/>
      <c r="H3568" s="222"/>
      <c r="I3568" s="222"/>
      <c r="J3568" s="125">
        <v>0</v>
      </c>
    </row>
    <row r="3569" spans="1:10" ht="15">
      <c r="A3569" s="279" t="s">
        <v>1784</v>
      </c>
      <c r="B3569" s="280" t="s">
        <v>1</v>
      </c>
      <c r="C3569" s="281" t="s">
        <v>2</v>
      </c>
      <c r="D3569" s="281" t="s">
        <v>1785</v>
      </c>
      <c r="E3569" s="280" t="s">
        <v>1766</v>
      </c>
      <c r="F3569" s="83" t="s">
        <v>1767</v>
      </c>
      <c r="G3569" s="83" t="s">
        <v>1768</v>
      </c>
      <c r="H3569" s="83"/>
      <c r="I3569" s="83"/>
      <c r="J3569" s="122" t="s">
        <v>1769</v>
      </c>
    </row>
    <row r="3570" spans="1:10">
      <c r="A3570" s="113" t="s">
        <v>1725</v>
      </c>
      <c r="B3570" s="91" t="s">
        <v>3344</v>
      </c>
      <c r="C3570" s="90" t="s">
        <v>44</v>
      </c>
      <c r="D3570" s="90" t="s">
        <v>3345</v>
      </c>
      <c r="E3570" s="93">
        <v>1</v>
      </c>
      <c r="F3570" s="92" t="s">
        <v>46</v>
      </c>
      <c r="G3570" s="277" t="s">
        <v>3346</v>
      </c>
      <c r="H3570" s="277"/>
      <c r="I3570" s="278"/>
      <c r="J3570" s="127" t="s">
        <v>3346</v>
      </c>
    </row>
    <row r="3571" spans="1:10" ht="25.5">
      <c r="A3571" s="113" t="s">
        <v>1725</v>
      </c>
      <c r="B3571" s="91" t="s">
        <v>3206</v>
      </c>
      <c r="C3571" s="90" t="s">
        <v>44</v>
      </c>
      <c r="D3571" s="90" t="s">
        <v>3207</v>
      </c>
      <c r="E3571" s="93">
        <v>6.3E-3</v>
      </c>
      <c r="F3571" s="92" t="s">
        <v>121</v>
      </c>
      <c r="G3571" s="277" t="s">
        <v>3215</v>
      </c>
      <c r="H3571" s="277"/>
      <c r="I3571" s="278"/>
      <c r="J3571" s="127" t="s">
        <v>3347</v>
      </c>
    </row>
    <row r="3572" spans="1:10">
      <c r="A3572" s="113" t="s">
        <v>1725</v>
      </c>
      <c r="B3572" s="91" t="s">
        <v>3204</v>
      </c>
      <c r="C3572" s="90" t="s">
        <v>44</v>
      </c>
      <c r="D3572" s="90" t="s">
        <v>3205</v>
      </c>
      <c r="E3572" s="93">
        <v>8.3999999999999995E-3</v>
      </c>
      <c r="F3572" s="92" t="s">
        <v>2248</v>
      </c>
      <c r="G3572" s="277" t="s">
        <v>3210</v>
      </c>
      <c r="H3572" s="277"/>
      <c r="I3572" s="278"/>
      <c r="J3572" s="127" t="s">
        <v>3348</v>
      </c>
    </row>
    <row r="3573" spans="1:10">
      <c r="A3573" s="221"/>
      <c r="B3573" s="222"/>
      <c r="C3573" s="222"/>
      <c r="D3573" s="222"/>
      <c r="E3573" s="222"/>
      <c r="F3573" s="222" t="s">
        <v>1938</v>
      </c>
      <c r="G3573" s="222"/>
      <c r="H3573" s="222"/>
      <c r="I3573" s="222"/>
      <c r="J3573" s="125">
        <v>11.995799999999999</v>
      </c>
    </row>
    <row r="3574" spans="1:10" ht="15">
      <c r="A3574" s="279" t="s">
        <v>1765</v>
      </c>
      <c r="B3574" s="280" t="s">
        <v>1</v>
      </c>
      <c r="C3574" s="281" t="s">
        <v>2</v>
      </c>
      <c r="D3574" s="281" t="s">
        <v>1727</v>
      </c>
      <c r="E3574" s="280" t="s">
        <v>1766</v>
      </c>
      <c r="F3574" s="83" t="s">
        <v>1767</v>
      </c>
      <c r="G3574" s="83" t="s">
        <v>1768</v>
      </c>
      <c r="H3574" s="83"/>
      <c r="I3574" s="83"/>
      <c r="J3574" s="122" t="s">
        <v>1769</v>
      </c>
    </row>
    <row r="3575" spans="1:10" ht="25.5">
      <c r="A3575" s="123" t="s">
        <v>1723</v>
      </c>
      <c r="B3575" s="97" t="s">
        <v>2916</v>
      </c>
      <c r="C3575" s="96" t="s">
        <v>44</v>
      </c>
      <c r="D3575" s="96" t="s">
        <v>2917</v>
      </c>
      <c r="E3575" s="99">
        <v>0.19819819999999999</v>
      </c>
      <c r="F3575" s="98" t="s">
        <v>1950</v>
      </c>
      <c r="G3575" s="282" t="s">
        <v>2918</v>
      </c>
      <c r="H3575" s="282"/>
      <c r="I3575" s="283"/>
      <c r="J3575" s="126" t="s">
        <v>3349</v>
      </c>
    </row>
    <row r="3576" spans="1:10">
      <c r="A3576" s="123" t="s">
        <v>1723</v>
      </c>
      <c r="B3576" s="97" t="s">
        <v>2920</v>
      </c>
      <c r="C3576" s="96" t="s">
        <v>44</v>
      </c>
      <c r="D3576" s="96" t="s">
        <v>2921</v>
      </c>
      <c r="E3576" s="99">
        <v>0.19819819999999999</v>
      </c>
      <c r="F3576" s="98" t="s">
        <v>1950</v>
      </c>
      <c r="G3576" s="282" t="s">
        <v>2922</v>
      </c>
      <c r="H3576" s="282"/>
      <c r="I3576" s="283"/>
      <c r="J3576" s="126" t="s">
        <v>3350</v>
      </c>
    </row>
    <row r="3577" spans="1:10">
      <c r="A3577" s="221"/>
      <c r="B3577" s="222"/>
      <c r="C3577" s="222"/>
      <c r="D3577" s="222"/>
      <c r="E3577" s="222"/>
      <c r="F3577" s="222" t="s">
        <v>1774</v>
      </c>
      <c r="G3577" s="222"/>
      <c r="H3577" s="222"/>
      <c r="I3577" s="222"/>
      <c r="J3577" s="125">
        <v>6.7110000000000003</v>
      </c>
    </row>
    <row r="3578" spans="1:10">
      <c r="A3578" s="115"/>
      <c r="B3578" s="116"/>
      <c r="C3578" s="116"/>
      <c r="D3578" s="116"/>
      <c r="E3578" s="116" t="s">
        <v>1728</v>
      </c>
      <c r="F3578" s="117">
        <v>0</v>
      </c>
      <c r="G3578" s="116" t="s">
        <v>1729</v>
      </c>
      <c r="H3578" s="117">
        <v>5.22</v>
      </c>
      <c r="I3578" s="116" t="s">
        <v>1730</v>
      </c>
      <c r="J3578" s="118">
        <v>5.2173297771599998</v>
      </c>
    </row>
    <row r="3579" spans="1:10" ht="15" thickBot="1">
      <c r="A3579" s="115"/>
      <c r="B3579" s="116"/>
      <c r="C3579" s="116"/>
      <c r="D3579" s="116"/>
      <c r="E3579" s="116" t="s">
        <v>1731</v>
      </c>
      <c r="F3579" s="117">
        <v>4.9000000000000004</v>
      </c>
      <c r="G3579" s="116"/>
      <c r="H3579" s="276" t="s">
        <v>1732</v>
      </c>
      <c r="I3579" s="276"/>
      <c r="J3579" s="118">
        <v>23.61</v>
      </c>
    </row>
    <row r="3580" spans="1:10" ht="15" thickTop="1">
      <c r="A3580" s="119"/>
      <c r="B3580" s="95"/>
      <c r="C3580" s="95"/>
      <c r="D3580" s="95"/>
      <c r="E3580" s="95"/>
      <c r="F3580" s="95"/>
      <c r="G3580" s="95"/>
      <c r="H3580" s="95"/>
      <c r="I3580" s="95"/>
      <c r="J3580" s="120"/>
    </row>
    <row r="3581" spans="1:10" ht="15">
      <c r="A3581" s="121" t="s">
        <v>780</v>
      </c>
      <c r="B3581" s="83" t="s">
        <v>1</v>
      </c>
      <c r="C3581" s="82" t="s">
        <v>2</v>
      </c>
      <c r="D3581" s="82" t="s">
        <v>3</v>
      </c>
      <c r="E3581" s="281" t="s">
        <v>1722</v>
      </c>
      <c r="F3581" s="281"/>
      <c r="G3581" s="84" t="s">
        <v>4</v>
      </c>
      <c r="H3581" s="83" t="s">
        <v>5</v>
      </c>
      <c r="I3581" s="83" t="s">
        <v>6</v>
      </c>
      <c r="J3581" s="122" t="s">
        <v>8</v>
      </c>
    </row>
    <row r="3582" spans="1:10" ht="25.5">
      <c r="A3582" s="111" t="s">
        <v>1723</v>
      </c>
      <c r="B3582" s="86" t="s">
        <v>781</v>
      </c>
      <c r="C3582" s="85" t="s">
        <v>44</v>
      </c>
      <c r="D3582" s="85" t="s">
        <v>782</v>
      </c>
      <c r="E3582" s="284" t="s">
        <v>1761</v>
      </c>
      <c r="F3582" s="284"/>
      <c r="G3582" s="87" t="s">
        <v>46</v>
      </c>
      <c r="H3582" s="88">
        <v>1</v>
      </c>
      <c r="I3582" s="89">
        <v>36.520000000000003</v>
      </c>
      <c r="J3582" s="112">
        <v>36.520000000000003</v>
      </c>
    </row>
    <row r="3583" spans="1:10">
      <c r="A3583" s="221"/>
      <c r="B3583" s="222"/>
      <c r="C3583" s="222"/>
      <c r="D3583" s="222"/>
      <c r="E3583" s="222"/>
      <c r="F3583" s="222" t="s">
        <v>1762</v>
      </c>
      <c r="G3583" s="222"/>
      <c r="H3583" s="222"/>
      <c r="I3583" s="222"/>
      <c r="J3583" s="125">
        <v>0</v>
      </c>
    </row>
    <row r="3584" spans="1:10">
      <c r="A3584" s="221"/>
      <c r="B3584" s="222"/>
      <c r="C3584" s="222"/>
      <c r="D3584" s="222"/>
      <c r="E3584" s="222"/>
      <c r="F3584" s="222" t="s">
        <v>1763</v>
      </c>
      <c r="G3584" s="222"/>
      <c r="H3584" s="222"/>
      <c r="I3584" s="222"/>
      <c r="J3584" s="125">
        <v>1</v>
      </c>
    </row>
    <row r="3585" spans="1:10">
      <c r="A3585" s="221"/>
      <c r="B3585" s="222"/>
      <c r="C3585" s="222"/>
      <c r="D3585" s="222"/>
      <c r="E3585" s="222"/>
      <c r="F3585" s="222" t="s">
        <v>1764</v>
      </c>
      <c r="G3585" s="222"/>
      <c r="H3585" s="222"/>
      <c r="I3585" s="222"/>
      <c r="J3585" s="125">
        <v>0</v>
      </c>
    </row>
    <row r="3586" spans="1:10" ht="15">
      <c r="A3586" s="279" t="s">
        <v>1784</v>
      </c>
      <c r="B3586" s="280" t="s">
        <v>1</v>
      </c>
      <c r="C3586" s="281" t="s">
        <v>2</v>
      </c>
      <c r="D3586" s="281" t="s">
        <v>1785</v>
      </c>
      <c r="E3586" s="280" t="s">
        <v>1766</v>
      </c>
      <c r="F3586" s="83" t="s">
        <v>1767</v>
      </c>
      <c r="G3586" s="83" t="s">
        <v>1768</v>
      </c>
      <c r="H3586" s="83"/>
      <c r="I3586" s="83"/>
      <c r="J3586" s="122" t="s">
        <v>1769</v>
      </c>
    </row>
    <row r="3587" spans="1:10">
      <c r="A3587" s="113" t="s">
        <v>1725</v>
      </c>
      <c r="B3587" s="91" t="s">
        <v>3204</v>
      </c>
      <c r="C3587" s="90" t="s">
        <v>44</v>
      </c>
      <c r="D3587" s="90" t="s">
        <v>3205</v>
      </c>
      <c r="E3587" s="93">
        <v>2.3099999999999999E-2</v>
      </c>
      <c r="F3587" s="92" t="s">
        <v>2248</v>
      </c>
      <c r="G3587" s="277" t="s">
        <v>3210</v>
      </c>
      <c r="H3587" s="277"/>
      <c r="I3587" s="278"/>
      <c r="J3587" s="127" t="s">
        <v>3351</v>
      </c>
    </row>
    <row r="3588" spans="1:10" ht="25.5">
      <c r="A3588" s="113" t="s">
        <v>1725</v>
      </c>
      <c r="B3588" s="91" t="s">
        <v>3206</v>
      </c>
      <c r="C3588" s="90" t="s">
        <v>44</v>
      </c>
      <c r="D3588" s="90" t="s">
        <v>3207</v>
      </c>
      <c r="E3588" s="93">
        <v>1.575E-2</v>
      </c>
      <c r="F3588" s="92" t="s">
        <v>121</v>
      </c>
      <c r="G3588" s="277" t="s">
        <v>3215</v>
      </c>
      <c r="H3588" s="277"/>
      <c r="I3588" s="278"/>
      <c r="J3588" s="127" t="s">
        <v>3352</v>
      </c>
    </row>
    <row r="3589" spans="1:10">
      <c r="A3589" s="113" t="s">
        <v>1725</v>
      </c>
      <c r="B3589" s="91" t="s">
        <v>3353</v>
      </c>
      <c r="C3589" s="90" t="s">
        <v>44</v>
      </c>
      <c r="D3589" s="90" t="s">
        <v>3354</v>
      </c>
      <c r="E3589" s="93">
        <v>1</v>
      </c>
      <c r="F3589" s="92" t="s">
        <v>46</v>
      </c>
      <c r="G3589" s="277" t="s">
        <v>3355</v>
      </c>
      <c r="H3589" s="277"/>
      <c r="I3589" s="278"/>
      <c r="J3589" s="127" t="s">
        <v>3355</v>
      </c>
    </row>
    <row r="3590" spans="1:10">
      <c r="A3590" s="221"/>
      <c r="B3590" s="222"/>
      <c r="C3590" s="222"/>
      <c r="D3590" s="222"/>
      <c r="E3590" s="222"/>
      <c r="F3590" s="222" t="s">
        <v>1938</v>
      </c>
      <c r="G3590" s="222"/>
      <c r="H3590" s="222"/>
      <c r="I3590" s="222"/>
      <c r="J3590" s="125">
        <v>29.809699999999999</v>
      </c>
    </row>
    <row r="3591" spans="1:10" ht="15">
      <c r="A3591" s="279" t="s">
        <v>1765</v>
      </c>
      <c r="B3591" s="280" t="s">
        <v>1</v>
      </c>
      <c r="C3591" s="281" t="s">
        <v>2</v>
      </c>
      <c r="D3591" s="281" t="s">
        <v>1727</v>
      </c>
      <c r="E3591" s="280" t="s">
        <v>1766</v>
      </c>
      <c r="F3591" s="83" t="s">
        <v>1767</v>
      </c>
      <c r="G3591" s="83" t="s">
        <v>1768</v>
      </c>
      <c r="H3591" s="83"/>
      <c r="I3591" s="83"/>
      <c r="J3591" s="122" t="s">
        <v>1769</v>
      </c>
    </row>
    <row r="3592" spans="1:10">
      <c r="A3592" s="123" t="s">
        <v>1723</v>
      </c>
      <c r="B3592" s="97" t="s">
        <v>2920</v>
      </c>
      <c r="C3592" s="96" t="s">
        <v>44</v>
      </c>
      <c r="D3592" s="96" t="s">
        <v>2921</v>
      </c>
      <c r="E3592" s="99">
        <v>0.19819819999999999</v>
      </c>
      <c r="F3592" s="98" t="s">
        <v>1950</v>
      </c>
      <c r="G3592" s="282" t="s">
        <v>2922</v>
      </c>
      <c r="H3592" s="282"/>
      <c r="I3592" s="283"/>
      <c r="J3592" s="126" t="s">
        <v>3350</v>
      </c>
    </row>
    <row r="3593" spans="1:10" ht="25.5">
      <c r="A3593" s="123" t="s">
        <v>1723</v>
      </c>
      <c r="B3593" s="97" t="s">
        <v>2916</v>
      </c>
      <c r="C3593" s="96" t="s">
        <v>44</v>
      </c>
      <c r="D3593" s="96" t="s">
        <v>2917</v>
      </c>
      <c r="E3593" s="99">
        <v>0.19819819999999999</v>
      </c>
      <c r="F3593" s="98" t="s">
        <v>1950</v>
      </c>
      <c r="G3593" s="282" t="s">
        <v>2918</v>
      </c>
      <c r="H3593" s="282"/>
      <c r="I3593" s="283"/>
      <c r="J3593" s="126" t="s">
        <v>3349</v>
      </c>
    </row>
    <row r="3594" spans="1:10">
      <c r="A3594" s="221"/>
      <c r="B3594" s="222"/>
      <c r="C3594" s="222"/>
      <c r="D3594" s="222"/>
      <c r="E3594" s="222"/>
      <c r="F3594" s="222" t="s">
        <v>1774</v>
      </c>
      <c r="G3594" s="222"/>
      <c r="H3594" s="222"/>
      <c r="I3594" s="222"/>
      <c r="J3594" s="125">
        <v>6.7110000000000003</v>
      </c>
    </row>
    <row r="3595" spans="1:10">
      <c r="A3595" s="115"/>
      <c r="B3595" s="116"/>
      <c r="C3595" s="116"/>
      <c r="D3595" s="116"/>
      <c r="E3595" s="116" t="s">
        <v>1728</v>
      </c>
      <c r="F3595" s="117">
        <v>0</v>
      </c>
      <c r="G3595" s="116" t="s">
        <v>1729</v>
      </c>
      <c r="H3595" s="117">
        <v>5.22</v>
      </c>
      <c r="I3595" s="116" t="s">
        <v>1730</v>
      </c>
      <c r="J3595" s="118">
        <v>5.2173297771599998</v>
      </c>
    </row>
    <row r="3596" spans="1:10" ht="15" thickBot="1">
      <c r="A3596" s="115"/>
      <c r="B3596" s="116"/>
      <c r="C3596" s="116"/>
      <c r="D3596" s="116"/>
      <c r="E3596" s="116" t="s">
        <v>1731</v>
      </c>
      <c r="F3596" s="117">
        <v>9.58</v>
      </c>
      <c r="G3596" s="116"/>
      <c r="H3596" s="276" t="s">
        <v>1732</v>
      </c>
      <c r="I3596" s="276"/>
      <c r="J3596" s="118">
        <v>46.1</v>
      </c>
    </row>
    <row r="3597" spans="1:10" ht="15" thickTop="1">
      <c r="A3597" s="119"/>
      <c r="B3597" s="95"/>
      <c r="C3597" s="95"/>
      <c r="D3597" s="95"/>
      <c r="E3597" s="95"/>
      <c r="F3597" s="95"/>
      <c r="G3597" s="95"/>
      <c r="H3597" s="95"/>
      <c r="I3597" s="95"/>
      <c r="J3597" s="120"/>
    </row>
    <row r="3598" spans="1:10" ht="15">
      <c r="A3598" s="121" t="s">
        <v>783</v>
      </c>
      <c r="B3598" s="83" t="s">
        <v>1</v>
      </c>
      <c r="C3598" s="82" t="s">
        <v>2</v>
      </c>
      <c r="D3598" s="82" t="s">
        <v>3</v>
      </c>
      <c r="E3598" s="281" t="s">
        <v>1722</v>
      </c>
      <c r="F3598" s="281"/>
      <c r="G3598" s="84" t="s">
        <v>4</v>
      </c>
      <c r="H3598" s="83" t="s">
        <v>5</v>
      </c>
      <c r="I3598" s="83" t="s">
        <v>6</v>
      </c>
      <c r="J3598" s="122" t="s">
        <v>8</v>
      </c>
    </row>
    <row r="3599" spans="1:10" ht="25.5">
      <c r="A3599" s="111" t="s">
        <v>1723</v>
      </c>
      <c r="B3599" s="86" t="s">
        <v>784</v>
      </c>
      <c r="C3599" s="85" t="s">
        <v>44</v>
      </c>
      <c r="D3599" s="85" t="s">
        <v>785</v>
      </c>
      <c r="E3599" s="284" t="s">
        <v>1761</v>
      </c>
      <c r="F3599" s="284"/>
      <c r="G3599" s="87" t="s">
        <v>46</v>
      </c>
      <c r="H3599" s="88">
        <v>1</v>
      </c>
      <c r="I3599" s="89">
        <v>80.48</v>
      </c>
      <c r="J3599" s="112">
        <v>80.48</v>
      </c>
    </row>
    <row r="3600" spans="1:10">
      <c r="A3600" s="221"/>
      <c r="B3600" s="222"/>
      <c r="C3600" s="222"/>
      <c r="D3600" s="222"/>
      <c r="E3600" s="222"/>
      <c r="F3600" s="222" t="s">
        <v>1762</v>
      </c>
      <c r="G3600" s="222"/>
      <c r="H3600" s="222"/>
      <c r="I3600" s="222"/>
      <c r="J3600" s="125">
        <v>0</v>
      </c>
    </row>
    <row r="3601" spans="1:10">
      <c r="A3601" s="221"/>
      <c r="B3601" s="222"/>
      <c r="C3601" s="222"/>
      <c r="D3601" s="222"/>
      <c r="E3601" s="222"/>
      <c r="F3601" s="222" t="s">
        <v>1763</v>
      </c>
      <c r="G3601" s="222"/>
      <c r="H3601" s="222"/>
      <c r="I3601" s="222"/>
      <c r="J3601" s="125">
        <v>1</v>
      </c>
    </row>
    <row r="3602" spans="1:10">
      <c r="A3602" s="221"/>
      <c r="B3602" s="222"/>
      <c r="C3602" s="222"/>
      <c r="D3602" s="222"/>
      <c r="E3602" s="222"/>
      <c r="F3602" s="222" t="s">
        <v>1764</v>
      </c>
      <c r="G3602" s="222"/>
      <c r="H3602" s="222"/>
      <c r="I3602" s="222"/>
      <c r="J3602" s="125">
        <v>0</v>
      </c>
    </row>
    <row r="3603" spans="1:10" ht="15">
      <c r="A3603" s="279" t="s">
        <v>1784</v>
      </c>
      <c r="B3603" s="280" t="s">
        <v>1</v>
      </c>
      <c r="C3603" s="281" t="s">
        <v>2</v>
      </c>
      <c r="D3603" s="281" t="s">
        <v>1785</v>
      </c>
      <c r="E3603" s="280" t="s">
        <v>1766</v>
      </c>
      <c r="F3603" s="83" t="s">
        <v>1767</v>
      </c>
      <c r="G3603" s="83" t="s">
        <v>1768</v>
      </c>
      <c r="H3603" s="83"/>
      <c r="I3603" s="83"/>
      <c r="J3603" s="122" t="s">
        <v>1769</v>
      </c>
    </row>
    <row r="3604" spans="1:10">
      <c r="A3604" s="113" t="s">
        <v>1725</v>
      </c>
      <c r="B3604" s="91" t="s">
        <v>3204</v>
      </c>
      <c r="C3604" s="90" t="s">
        <v>44</v>
      </c>
      <c r="D3604" s="90" t="s">
        <v>3205</v>
      </c>
      <c r="E3604" s="93">
        <v>3.15E-2</v>
      </c>
      <c r="F3604" s="92" t="s">
        <v>2248</v>
      </c>
      <c r="G3604" s="277" t="s">
        <v>3210</v>
      </c>
      <c r="H3604" s="277"/>
      <c r="I3604" s="278"/>
      <c r="J3604" s="127" t="s">
        <v>3356</v>
      </c>
    </row>
    <row r="3605" spans="1:10">
      <c r="A3605" s="113" t="s">
        <v>1725</v>
      </c>
      <c r="B3605" s="91" t="s">
        <v>3357</v>
      </c>
      <c r="C3605" s="90" t="s">
        <v>44</v>
      </c>
      <c r="D3605" s="90" t="s">
        <v>3358</v>
      </c>
      <c r="E3605" s="93">
        <v>1</v>
      </c>
      <c r="F3605" s="92" t="s">
        <v>46</v>
      </c>
      <c r="G3605" s="277" t="s">
        <v>3359</v>
      </c>
      <c r="H3605" s="277"/>
      <c r="I3605" s="278"/>
      <c r="J3605" s="127" t="s">
        <v>3359</v>
      </c>
    </row>
    <row r="3606" spans="1:10" ht="25.5">
      <c r="A3606" s="113" t="s">
        <v>1725</v>
      </c>
      <c r="B3606" s="91" t="s">
        <v>3206</v>
      </c>
      <c r="C3606" s="90" t="s">
        <v>44</v>
      </c>
      <c r="D3606" s="90" t="s">
        <v>3207</v>
      </c>
      <c r="E3606" s="93">
        <v>2.1000000000000001E-2</v>
      </c>
      <c r="F3606" s="92" t="s">
        <v>121</v>
      </c>
      <c r="G3606" s="277" t="s">
        <v>3215</v>
      </c>
      <c r="H3606" s="277"/>
      <c r="I3606" s="278"/>
      <c r="J3606" s="127" t="s">
        <v>3360</v>
      </c>
    </row>
    <row r="3607" spans="1:10">
      <c r="A3607" s="221"/>
      <c r="B3607" s="222"/>
      <c r="C3607" s="222"/>
      <c r="D3607" s="222"/>
      <c r="E3607" s="222"/>
      <c r="F3607" s="222" t="s">
        <v>1938</v>
      </c>
      <c r="G3607" s="222"/>
      <c r="H3607" s="222"/>
      <c r="I3607" s="222"/>
      <c r="J3607" s="125">
        <v>73.768000000000001</v>
      </c>
    </row>
    <row r="3608" spans="1:10" ht="15">
      <c r="A3608" s="279" t="s">
        <v>1765</v>
      </c>
      <c r="B3608" s="280" t="s">
        <v>1</v>
      </c>
      <c r="C3608" s="281" t="s">
        <v>2</v>
      </c>
      <c r="D3608" s="281" t="s">
        <v>1727</v>
      </c>
      <c r="E3608" s="280" t="s">
        <v>1766</v>
      </c>
      <c r="F3608" s="83" t="s">
        <v>1767</v>
      </c>
      <c r="G3608" s="83" t="s">
        <v>1768</v>
      </c>
      <c r="H3608" s="83"/>
      <c r="I3608" s="83"/>
      <c r="J3608" s="122" t="s">
        <v>1769</v>
      </c>
    </row>
    <row r="3609" spans="1:10">
      <c r="A3609" s="123" t="s">
        <v>1723</v>
      </c>
      <c r="B3609" s="97" t="s">
        <v>2920</v>
      </c>
      <c r="C3609" s="96" t="s">
        <v>44</v>
      </c>
      <c r="D3609" s="96" t="s">
        <v>2921</v>
      </c>
      <c r="E3609" s="99">
        <v>0.19819819999999999</v>
      </c>
      <c r="F3609" s="98" t="s">
        <v>1950</v>
      </c>
      <c r="G3609" s="282" t="s">
        <v>2922</v>
      </c>
      <c r="H3609" s="282"/>
      <c r="I3609" s="283"/>
      <c r="J3609" s="126" t="s">
        <v>3350</v>
      </c>
    </row>
    <row r="3610" spans="1:10" ht="25.5">
      <c r="A3610" s="123" t="s">
        <v>1723</v>
      </c>
      <c r="B3610" s="97" t="s">
        <v>2916</v>
      </c>
      <c r="C3610" s="96" t="s">
        <v>44</v>
      </c>
      <c r="D3610" s="96" t="s">
        <v>2917</v>
      </c>
      <c r="E3610" s="99">
        <v>0.19819819999999999</v>
      </c>
      <c r="F3610" s="98" t="s">
        <v>1950</v>
      </c>
      <c r="G3610" s="282" t="s">
        <v>2918</v>
      </c>
      <c r="H3610" s="282"/>
      <c r="I3610" s="283"/>
      <c r="J3610" s="126" t="s">
        <v>3349</v>
      </c>
    </row>
    <row r="3611" spans="1:10">
      <c r="A3611" s="221"/>
      <c r="B3611" s="222"/>
      <c r="C3611" s="222"/>
      <c r="D3611" s="222"/>
      <c r="E3611" s="222"/>
      <c r="F3611" s="222" t="s">
        <v>1774</v>
      </c>
      <c r="G3611" s="222"/>
      <c r="H3611" s="222"/>
      <c r="I3611" s="222"/>
      <c r="J3611" s="125">
        <v>6.7110000000000003</v>
      </c>
    </row>
    <row r="3612" spans="1:10">
      <c r="A3612" s="115"/>
      <c r="B3612" s="116"/>
      <c r="C3612" s="116"/>
      <c r="D3612" s="116"/>
      <c r="E3612" s="116" t="s">
        <v>1728</v>
      </c>
      <c r="F3612" s="117">
        <v>0</v>
      </c>
      <c r="G3612" s="116" t="s">
        <v>1729</v>
      </c>
      <c r="H3612" s="117">
        <v>5.22</v>
      </c>
      <c r="I3612" s="116" t="s">
        <v>1730</v>
      </c>
      <c r="J3612" s="118">
        <v>5.2173297771599998</v>
      </c>
    </row>
    <row r="3613" spans="1:10" ht="15" thickBot="1">
      <c r="A3613" s="115"/>
      <c r="B3613" s="116"/>
      <c r="C3613" s="116"/>
      <c r="D3613" s="116"/>
      <c r="E3613" s="116" t="s">
        <v>1731</v>
      </c>
      <c r="F3613" s="117">
        <v>21.11</v>
      </c>
      <c r="G3613" s="116"/>
      <c r="H3613" s="276" t="s">
        <v>1732</v>
      </c>
      <c r="I3613" s="276"/>
      <c r="J3613" s="118">
        <v>101.59</v>
      </c>
    </row>
    <row r="3614" spans="1:10" ht="15" thickTop="1">
      <c r="A3614" s="119"/>
      <c r="B3614" s="95"/>
      <c r="C3614" s="95"/>
      <c r="D3614" s="95"/>
      <c r="E3614" s="95"/>
      <c r="F3614" s="95"/>
      <c r="G3614" s="95"/>
      <c r="H3614" s="95"/>
      <c r="I3614" s="95"/>
      <c r="J3614" s="120"/>
    </row>
    <row r="3615" spans="1:10" ht="15">
      <c r="A3615" s="121" t="s">
        <v>788</v>
      </c>
      <c r="B3615" s="83" t="s">
        <v>1</v>
      </c>
      <c r="C3615" s="82" t="s">
        <v>2</v>
      </c>
      <c r="D3615" s="82" t="s">
        <v>3</v>
      </c>
      <c r="E3615" s="281" t="s">
        <v>1722</v>
      </c>
      <c r="F3615" s="281"/>
      <c r="G3615" s="84" t="s">
        <v>4</v>
      </c>
      <c r="H3615" s="83" t="s">
        <v>5</v>
      </c>
      <c r="I3615" s="83" t="s">
        <v>6</v>
      </c>
      <c r="J3615" s="122" t="s">
        <v>8</v>
      </c>
    </row>
    <row r="3616" spans="1:10" ht="25.5">
      <c r="A3616" s="111" t="s">
        <v>1723</v>
      </c>
      <c r="B3616" s="86" t="s">
        <v>789</v>
      </c>
      <c r="C3616" s="85" t="s">
        <v>44</v>
      </c>
      <c r="D3616" s="85" t="s">
        <v>790</v>
      </c>
      <c r="E3616" s="284" t="s">
        <v>1761</v>
      </c>
      <c r="F3616" s="284"/>
      <c r="G3616" s="87" t="s">
        <v>46</v>
      </c>
      <c r="H3616" s="88">
        <v>1</v>
      </c>
      <c r="I3616" s="89">
        <v>12.97</v>
      </c>
      <c r="J3616" s="112">
        <v>12.97</v>
      </c>
    </row>
    <row r="3617" spans="1:10">
      <c r="A3617" s="221"/>
      <c r="B3617" s="222"/>
      <c r="C3617" s="222"/>
      <c r="D3617" s="222"/>
      <c r="E3617" s="222"/>
      <c r="F3617" s="222" t="s">
        <v>1762</v>
      </c>
      <c r="G3617" s="222"/>
      <c r="H3617" s="222"/>
      <c r="I3617" s="222"/>
      <c r="J3617" s="125">
        <v>0</v>
      </c>
    </row>
    <row r="3618" spans="1:10">
      <c r="A3618" s="221"/>
      <c r="B3618" s="222"/>
      <c r="C3618" s="222"/>
      <c r="D3618" s="222"/>
      <c r="E3618" s="222"/>
      <c r="F3618" s="222" t="s">
        <v>1763</v>
      </c>
      <c r="G3618" s="222"/>
      <c r="H3618" s="222"/>
      <c r="I3618" s="222"/>
      <c r="J3618" s="125">
        <v>1</v>
      </c>
    </row>
    <row r="3619" spans="1:10">
      <c r="A3619" s="221"/>
      <c r="B3619" s="222"/>
      <c r="C3619" s="222"/>
      <c r="D3619" s="222"/>
      <c r="E3619" s="222"/>
      <c r="F3619" s="222" t="s">
        <v>1764</v>
      </c>
      <c r="G3619" s="222"/>
      <c r="H3619" s="222"/>
      <c r="I3619" s="222"/>
      <c r="J3619" s="125">
        <v>0</v>
      </c>
    </row>
    <row r="3620" spans="1:10" ht="15">
      <c r="A3620" s="279" t="s">
        <v>1784</v>
      </c>
      <c r="B3620" s="280" t="s">
        <v>1</v>
      </c>
      <c r="C3620" s="281" t="s">
        <v>2</v>
      </c>
      <c r="D3620" s="281" t="s">
        <v>1785</v>
      </c>
      <c r="E3620" s="280" t="s">
        <v>1766</v>
      </c>
      <c r="F3620" s="83" t="s">
        <v>1767</v>
      </c>
      <c r="G3620" s="83" t="s">
        <v>1768</v>
      </c>
      <c r="H3620" s="83"/>
      <c r="I3620" s="83"/>
      <c r="J3620" s="122" t="s">
        <v>1769</v>
      </c>
    </row>
    <row r="3621" spans="1:10">
      <c r="A3621" s="113" t="s">
        <v>1725</v>
      </c>
      <c r="B3621" s="91" t="s">
        <v>3204</v>
      </c>
      <c r="C3621" s="90" t="s">
        <v>44</v>
      </c>
      <c r="D3621" s="90" t="s">
        <v>3205</v>
      </c>
      <c r="E3621" s="93">
        <v>2.3999999999999998E-3</v>
      </c>
      <c r="F3621" s="92" t="s">
        <v>2248</v>
      </c>
      <c r="G3621" s="277" t="s">
        <v>3210</v>
      </c>
      <c r="H3621" s="277"/>
      <c r="I3621" s="278"/>
      <c r="J3621" s="127" t="s">
        <v>3361</v>
      </c>
    </row>
    <row r="3622" spans="1:10" ht="25.5">
      <c r="A3622" s="113" t="s">
        <v>1725</v>
      </c>
      <c r="B3622" s="91" t="s">
        <v>3206</v>
      </c>
      <c r="C3622" s="90" t="s">
        <v>44</v>
      </c>
      <c r="D3622" s="90" t="s">
        <v>3207</v>
      </c>
      <c r="E3622" s="93">
        <v>5.28E-3</v>
      </c>
      <c r="F3622" s="92" t="s">
        <v>121</v>
      </c>
      <c r="G3622" s="277" t="s">
        <v>3215</v>
      </c>
      <c r="H3622" s="277"/>
      <c r="I3622" s="278"/>
      <c r="J3622" s="127" t="s">
        <v>3362</v>
      </c>
    </row>
    <row r="3623" spans="1:10" ht="25.5">
      <c r="A3623" s="113" t="s">
        <v>1725</v>
      </c>
      <c r="B3623" s="91" t="s">
        <v>3363</v>
      </c>
      <c r="C3623" s="90" t="s">
        <v>44</v>
      </c>
      <c r="D3623" s="90" t="s">
        <v>3364</v>
      </c>
      <c r="E3623" s="93">
        <v>1</v>
      </c>
      <c r="F3623" s="92" t="s">
        <v>46</v>
      </c>
      <c r="G3623" s="277" t="s">
        <v>3365</v>
      </c>
      <c r="H3623" s="277"/>
      <c r="I3623" s="278"/>
      <c r="J3623" s="127" t="s">
        <v>3365</v>
      </c>
    </row>
    <row r="3624" spans="1:10">
      <c r="A3624" s="221"/>
      <c r="B3624" s="222"/>
      <c r="C3624" s="222"/>
      <c r="D3624" s="222"/>
      <c r="E3624" s="222"/>
      <c r="F3624" s="222" t="s">
        <v>1938</v>
      </c>
      <c r="G3624" s="222"/>
      <c r="H3624" s="222"/>
      <c r="I3624" s="222"/>
      <c r="J3624" s="125">
        <v>9.9193999999999996</v>
      </c>
    </row>
    <row r="3625" spans="1:10" ht="15">
      <c r="A3625" s="279" t="s">
        <v>1765</v>
      </c>
      <c r="B3625" s="280" t="s">
        <v>1</v>
      </c>
      <c r="C3625" s="281" t="s">
        <v>2</v>
      </c>
      <c r="D3625" s="281" t="s">
        <v>1727</v>
      </c>
      <c r="E3625" s="280" t="s">
        <v>1766</v>
      </c>
      <c r="F3625" s="83" t="s">
        <v>1767</v>
      </c>
      <c r="G3625" s="83" t="s">
        <v>1768</v>
      </c>
      <c r="H3625" s="83"/>
      <c r="I3625" s="83"/>
      <c r="J3625" s="122" t="s">
        <v>1769</v>
      </c>
    </row>
    <row r="3626" spans="1:10" ht="25.5">
      <c r="A3626" s="123" t="s">
        <v>1723</v>
      </c>
      <c r="B3626" s="97" t="s">
        <v>2916</v>
      </c>
      <c r="C3626" s="96" t="s">
        <v>44</v>
      </c>
      <c r="D3626" s="96" t="s">
        <v>2917</v>
      </c>
      <c r="E3626" s="99">
        <v>0.09</v>
      </c>
      <c r="F3626" s="98" t="s">
        <v>1950</v>
      </c>
      <c r="G3626" s="282" t="s">
        <v>2918</v>
      </c>
      <c r="H3626" s="282"/>
      <c r="I3626" s="283"/>
      <c r="J3626" s="126" t="s">
        <v>3366</v>
      </c>
    </row>
    <row r="3627" spans="1:10">
      <c r="A3627" s="123" t="s">
        <v>1723</v>
      </c>
      <c r="B3627" s="97" t="s">
        <v>2920</v>
      </c>
      <c r="C3627" s="96" t="s">
        <v>44</v>
      </c>
      <c r="D3627" s="96" t="s">
        <v>2921</v>
      </c>
      <c r="E3627" s="99">
        <v>0.09</v>
      </c>
      <c r="F3627" s="98" t="s">
        <v>1950</v>
      </c>
      <c r="G3627" s="282" t="s">
        <v>2922</v>
      </c>
      <c r="H3627" s="282"/>
      <c r="I3627" s="283"/>
      <c r="J3627" s="126" t="s">
        <v>3367</v>
      </c>
    </row>
    <row r="3628" spans="1:10">
      <c r="A3628" s="221"/>
      <c r="B3628" s="222"/>
      <c r="C3628" s="222"/>
      <c r="D3628" s="222"/>
      <c r="E3628" s="222"/>
      <c r="F3628" s="222" t="s">
        <v>1774</v>
      </c>
      <c r="G3628" s="222"/>
      <c r="H3628" s="222"/>
      <c r="I3628" s="222"/>
      <c r="J3628" s="125">
        <v>3.0474000000000001</v>
      </c>
    </row>
    <row r="3629" spans="1:10">
      <c r="A3629" s="115"/>
      <c r="B3629" s="116"/>
      <c r="C3629" s="116"/>
      <c r="D3629" s="116"/>
      <c r="E3629" s="116" t="s">
        <v>1728</v>
      </c>
      <c r="F3629" s="117">
        <v>0</v>
      </c>
      <c r="G3629" s="116" t="s">
        <v>1729</v>
      </c>
      <c r="H3629" s="117">
        <v>2.37</v>
      </c>
      <c r="I3629" s="116" t="s">
        <v>1730</v>
      </c>
      <c r="J3629" s="118">
        <v>2.3691420000000001</v>
      </c>
    </row>
    <row r="3630" spans="1:10" ht="15" thickBot="1">
      <c r="A3630" s="115"/>
      <c r="B3630" s="116"/>
      <c r="C3630" s="116"/>
      <c r="D3630" s="116"/>
      <c r="E3630" s="116" t="s">
        <v>1731</v>
      </c>
      <c r="F3630" s="117">
        <v>3.4</v>
      </c>
      <c r="G3630" s="116"/>
      <c r="H3630" s="276" t="s">
        <v>1732</v>
      </c>
      <c r="I3630" s="276"/>
      <c r="J3630" s="118">
        <v>16.37</v>
      </c>
    </row>
    <row r="3631" spans="1:10" ht="15" thickTop="1">
      <c r="A3631" s="119"/>
      <c r="B3631" s="95"/>
      <c r="C3631" s="95"/>
      <c r="D3631" s="95"/>
      <c r="E3631" s="95"/>
      <c r="F3631" s="95"/>
      <c r="G3631" s="95"/>
      <c r="H3631" s="95"/>
      <c r="I3631" s="95"/>
      <c r="J3631" s="120"/>
    </row>
    <row r="3632" spans="1:10" ht="15">
      <c r="A3632" s="121" t="s">
        <v>791</v>
      </c>
      <c r="B3632" s="83" t="s">
        <v>1</v>
      </c>
      <c r="C3632" s="82" t="s">
        <v>2</v>
      </c>
      <c r="D3632" s="82" t="s">
        <v>3</v>
      </c>
      <c r="E3632" s="281" t="s">
        <v>1722</v>
      </c>
      <c r="F3632" s="281"/>
      <c r="G3632" s="84" t="s">
        <v>4</v>
      </c>
      <c r="H3632" s="83" t="s">
        <v>5</v>
      </c>
      <c r="I3632" s="83" t="s">
        <v>6</v>
      </c>
      <c r="J3632" s="122" t="s">
        <v>8</v>
      </c>
    </row>
    <row r="3633" spans="1:10" ht="25.5">
      <c r="A3633" s="111" t="s">
        <v>1723</v>
      </c>
      <c r="B3633" s="86" t="s">
        <v>792</v>
      </c>
      <c r="C3633" s="85" t="s">
        <v>44</v>
      </c>
      <c r="D3633" s="85" t="s">
        <v>793</v>
      </c>
      <c r="E3633" s="284" t="s">
        <v>1761</v>
      </c>
      <c r="F3633" s="284"/>
      <c r="G3633" s="87" t="s">
        <v>46</v>
      </c>
      <c r="H3633" s="88">
        <v>1</v>
      </c>
      <c r="I3633" s="89">
        <v>28.14</v>
      </c>
      <c r="J3633" s="112">
        <v>28.14</v>
      </c>
    </row>
    <row r="3634" spans="1:10">
      <c r="A3634" s="221"/>
      <c r="B3634" s="222"/>
      <c r="C3634" s="222"/>
      <c r="D3634" s="222"/>
      <c r="E3634" s="222"/>
      <c r="F3634" s="222" t="s">
        <v>1762</v>
      </c>
      <c r="G3634" s="222"/>
      <c r="H3634" s="222"/>
      <c r="I3634" s="222"/>
      <c r="J3634" s="125">
        <v>0</v>
      </c>
    </row>
    <row r="3635" spans="1:10">
      <c r="A3635" s="221"/>
      <c r="B3635" s="222"/>
      <c r="C3635" s="222"/>
      <c r="D3635" s="222"/>
      <c r="E3635" s="222"/>
      <c r="F3635" s="222" t="s">
        <v>1763</v>
      </c>
      <c r="G3635" s="222"/>
      <c r="H3635" s="222"/>
      <c r="I3635" s="222"/>
      <c r="J3635" s="125">
        <v>1</v>
      </c>
    </row>
    <row r="3636" spans="1:10">
      <c r="A3636" s="221"/>
      <c r="B3636" s="222"/>
      <c r="C3636" s="222"/>
      <c r="D3636" s="222"/>
      <c r="E3636" s="222"/>
      <c r="F3636" s="222" t="s">
        <v>1764</v>
      </c>
      <c r="G3636" s="222"/>
      <c r="H3636" s="222"/>
      <c r="I3636" s="222"/>
      <c r="J3636" s="125">
        <v>0</v>
      </c>
    </row>
    <row r="3637" spans="1:10" ht="15">
      <c r="A3637" s="279" t="s">
        <v>1784</v>
      </c>
      <c r="B3637" s="280" t="s">
        <v>1</v>
      </c>
      <c r="C3637" s="281" t="s">
        <v>2</v>
      </c>
      <c r="D3637" s="281" t="s">
        <v>1785</v>
      </c>
      <c r="E3637" s="280" t="s">
        <v>1766</v>
      </c>
      <c r="F3637" s="83" t="s">
        <v>1767</v>
      </c>
      <c r="G3637" s="83" t="s">
        <v>1768</v>
      </c>
      <c r="H3637" s="83"/>
      <c r="I3637" s="83"/>
      <c r="J3637" s="122" t="s">
        <v>1769</v>
      </c>
    </row>
    <row r="3638" spans="1:10" ht="25.5">
      <c r="A3638" s="113" t="s">
        <v>1725</v>
      </c>
      <c r="B3638" s="91" t="s">
        <v>3206</v>
      </c>
      <c r="C3638" s="90" t="s">
        <v>44</v>
      </c>
      <c r="D3638" s="90" t="s">
        <v>3207</v>
      </c>
      <c r="E3638" s="93">
        <v>1.23E-2</v>
      </c>
      <c r="F3638" s="92" t="s">
        <v>121</v>
      </c>
      <c r="G3638" s="277" t="s">
        <v>3215</v>
      </c>
      <c r="H3638" s="277"/>
      <c r="I3638" s="278"/>
      <c r="J3638" s="127" t="s">
        <v>3368</v>
      </c>
    </row>
    <row r="3639" spans="1:10">
      <c r="A3639" s="113" t="s">
        <v>1725</v>
      </c>
      <c r="B3639" s="91" t="s">
        <v>3204</v>
      </c>
      <c r="C3639" s="90" t="s">
        <v>44</v>
      </c>
      <c r="D3639" s="90" t="s">
        <v>3205</v>
      </c>
      <c r="E3639" s="93">
        <v>6.0000000000000001E-3</v>
      </c>
      <c r="F3639" s="92" t="s">
        <v>2248</v>
      </c>
      <c r="G3639" s="277" t="s">
        <v>3210</v>
      </c>
      <c r="H3639" s="277"/>
      <c r="I3639" s="278"/>
      <c r="J3639" s="127" t="s">
        <v>3369</v>
      </c>
    </row>
    <row r="3640" spans="1:10" ht="25.5">
      <c r="A3640" s="113" t="s">
        <v>1725</v>
      </c>
      <c r="B3640" s="91" t="s">
        <v>3370</v>
      </c>
      <c r="C3640" s="90" t="s">
        <v>44</v>
      </c>
      <c r="D3640" s="90" t="s">
        <v>3371</v>
      </c>
      <c r="E3640" s="93">
        <v>1</v>
      </c>
      <c r="F3640" s="92" t="s">
        <v>46</v>
      </c>
      <c r="G3640" s="277" t="s">
        <v>3372</v>
      </c>
      <c r="H3640" s="277"/>
      <c r="I3640" s="278"/>
      <c r="J3640" s="127" t="s">
        <v>3372</v>
      </c>
    </row>
    <row r="3641" spans="1:10">
      <c r="A3641" s="221"/>
      <c r="B3641" s="222"/>
      <c r="C3641" s="222"/>
      <c r="D3641" s="222"/>
      <c r="E3641" s="222"/>
      <c r="F3641" s="222" t="s">
        <v>1938</v>
      </c>
      <c r="G3641" s="222"/>
      <c r="H3641" s="222"/>
      <c r="I3641" s="222"/>
      <c r="J3641" s="125">
        <v>23.400700000000001</v>
      </c>
    </row>
    <row r="3642" spans="1:10" ht="15">
      <c r="A3642" s="279" t="s">
        <v>1765</v>
      </c>
      <c r="B3642" s="280" t="s">
        <v>1</v>
      </c>
      <c r="C3642" s="281" t="s">
        <v>2</v>
      </c>
      <c r="D3642" s="281" t="s">
        <v>1727</v>
      </c>
      <c r="E3642" s="280" t="s">
        <v>1766</v>
      </c>
      <c r="F3642" s="83" t="s">
        <v>1767</v>
      </c>
      <c r="G3642" s="83" t="s">
        <v>1768</v>
      </c>
      <c r="H3642" s="83"/>
      <c r="I3642" s="83"/>
      <c r="J3642" s="122" t="s">
        <v>1769</v>
      </c>
    </row>
    <row r="3643" spans="1:10" ht="25.5">
      <c r="A3643" s="123" t="s">
        <v>1723</v>
      </c>
      <c r="B3643" s="97" t="s">
        <v>2916</v>
      </c>
      <c r="C3643" s="96" t="s">
        <v>44</v>
      </c>
      <c r="D3643" s="96" t="s">
        <v>2917</v>
      </c>
      <c r="E3643" s="99">
        <v>0.14000000000000001</v>
      </c>
      <c r="F3643" s="98" t="s">
        <v>1950</v>
      </c>
      <c r="G3643" s="282" t="s">
        <v>2918</v>
      </c>
      <c r="H3643" s="282"/>
      <c r="I3643" s="283"/>
      <c r="J3643" s="126" t="s">
        <v>3373</v>
      </c>
    </row>
    <row r="3644" spans="1:10">
      <c r="A3644" s="123" t="s">
        <v>1723</v>
      </c>
      <c r="B3644" s="97" t="s">
        <v>2920</v>
      </c>
      <c r="C3644" s="96" t="s">
        <v>44</v>
      </c>
      <c r="D3644" s="96" t="s">
        <v>2921</v>
      </c>
      <c r="E3644" s="99">
        <v>0.14000000000000001</v>
      </c>
      <c r="F3644" s="98" t="s">
        <v>1950</v>
      </c>
      <c r="G3644" s="282" t="s">
        <v>2922</v>
      </c>
      <c r="H3644" s="282"/>
      <c r="I3644" s="283"/>
      <c r="J3644" s="126" t="s">
        <v>3374</v>
      </c>
    </row>
    <row r="3645" spans="1:10">
      <c r="A3645" s="221"/>
      <c r="B3645" s="222"/>
      <c r="C3645" s="222"/>
      <c r="D3645" s="222"/>
      <c r="E3645" s="222"/>
      <c r="F3645" s="222" t="s">
        <v>1774</v>
      </c>
      <c r="G3645" s="222"/>
      <c r="H3645" s="222"/>
      <c r="I3645" s="222"/>
      <c r="J3645" s="125">
        <v>4.7404000000000002</v>
      </c>
    </row>
    <row r="3646" spans="1:10">
      <c r="A3646" s="115"/>
      <c r="B3646" s="116"/>
      <c r="C3646" s="116"/>
      <c r="D3646" s="116"/>
      <c r="E3646" s="116" t="s">
        <v>1728</v>
      </c>
      <c r="F3646" s="117">
        <v>0</v>
      </c>
      <c r="G3646" s="116" t="s">
        <v>1729</v>
      </c>
      <c r="H3646" s="117">
        <v>3.69</v>
      </c>
      <c r="I3646" s="116" t="s">
        <v>1730</v>
      </c>
      <c r="J3646" s="118">
        <v>3.6853319999999998</v>
      </c>
    </row>
    <row r="3647" spans="1:10" ht="15" thickBot="1">
      <c r="A3647" s="115"/>
      <c r="B3647" s="116"/>
      <c r="C3647" s="116"/>
      <c r="D3647" s="116"/>
      <c r="E3647" s="116" t="s">
        <v>1731</v>
      </c>
      <c r="F3647" s="117">
        <v>7.38</v>
      </c>
      <c r="G3647" s="116"/>
      <c r="H3647" s="276" t="s">
        <v>1732</v>
      </c>
      <c r="I3647" s="276"/>
      <c r="J3647" s="118">
        <v>35.520000000000003</v>
      </c>
    </row>
    <row r="3648" spans="1:10" ht="15" thickTop="1">
      <c r="A3648" s="119"/>
      <c r="B3648" s="95"/>
      <c r="C3648" s="95"/>
      <c r="D3648" s="95"/>
      <c r="E3648" s="95"/>
      <c r="F3648" s="95"/>
      <c r="G3648" s="95"/>
      <c r="H3648" s="95"/>
      <c r="I3648" s="95"/>
      <c r="J3648" s="120"/>
    </row>
    <row r="3649" spans="1:10" ht="15">
      <c r="A3649" s="121" t="s">
        <v>794</v>
      </c>
      <c r="B3649" s="83" t="s">
        <v>1</v>
      </c>
      <c r="C3649" s="82" t="s">
        <v>2</v>
      </c>
      <c r="D3649" s="82" t="s">
        <v>3</v>
      </c>
      <c r="E3649" s="281" t="s">
        <v>1722</v>
      </c>
      <c r="F3649" s="281"/>
      <c r="G3649" s="84" t="s">
        <v>4</v>
      </c>
      <c r="H3649" s="83" t="s">
        <v>5</v>
      </c>
      <c r="I3649" s="83" t="s">
        <v>6</v>
      </c>
      <c r="J3649" s="122" t="s">
        <v>8</v>
      </c>
    </row>
    <row r="3650" spans="1:10" ht="25.5">
      <c r="A3650" s="111" t="s">
        <v>1723</v>
      </c>
      <c r="B3650" s="86" t="s">
        <v>795</v>
      </c>
      <c r="C3650" s="85" t="s">
        <v>44</v>
      </c>
      <c r="D3650" s="85" t="s">
        <v>796</v>
      </c>
      <c r="E3650" s="284" t="s">
        <v>1761</v>
      </c>
      <c r="F3650" s="284"/>
      <c r="G3650" s="87" t="s">
        <v>46</v>
      </c>
      <c r="H3650" s="88">
        <v>1</v>
      </c>
      <c r="I3650" s="89">
        <v>39.86</v>
      </c>
      <c r="J3650" s="112">
        <v>39.86</v>
      </c>
    </row>
    <row r="3651" spans="1:10">
      <c r="A3651" s="221"/>
      <c r="B3651" s="222"/>
      <c r="C3651" s="222"/>
      <c r="D3651" s="222"/>
      <c r="E3651" s="222"/>
      <c r="F3651" s="222" t="s">
        <v>1762</v>
      </c>
      <c r="G3651" s="222"/>
      <c r="H3651" s="222"/>
      <c r="I3651" s="222"/>
      <c r="J3651" s="125">
        <v>0</v>
      </c>
    </row>
    <row r="3652" spans="1:10">
      <c r="A3652" s="221"/>
      <c r="B3652" s="222"/>
      <c r="C3652" s="222"/>
      <c r="D3652" s="222"/>
      <c r="E3652" s="222"/>
      <c r="F3652" s="222" t="s">
        <v>1763</v>
      </c>
      <c r="G3652" s="222"/>
      <c r="H3652" s="222"/>
      <c r="I3652" s="222"/>
      <c r="J3652" s="125">
        <v>1</v>
      </c>
    </row>
    <row r="3653" spans="1:10">
      <c r="A3653" s="221"/>
      <c r="B3653" s="222"/>
      <c r="C3653" s="222"/>
      <c r="D3653" s="222"/>
      <c r="E3653" s="222"/>
      <c r="F3653" s="222" t="s">
        <v>1764</v>
      </c>
      <c r="G3653" s="222"/>
      <c r="H3653" s="222"/>
      <c r="I3653" s="222"/>
      <c r="J3653" s="125">
        <v>0</v>
      </c>
    </row>
    <row r="3654" spans="1:10" ht="15">
      <c r="A3654" s="279" t="s">
        <v>1784</v>
      </c>
      <c r="B3654" s="280" t="s">
        <v>1</v>
      </c>
      <c r="C3654" s="281" t="s">
        <v>2</v>
      </c>
      <c r="D3654" s="281" t="s">
        <v>1785</v>
      </c>
      <c r="E3654" s="280" t="s">
        <v>1766</v>
      </c>
      <c r="F3654" s="83" t="s">
        <v>1767</v>
      </c>
      <c r="G3654" s="83" t="s">
        <v>1768</v>
      </c>
      <c r="H3654" s="83"/>
      <c r="I3654" s="83"/>
      <c r="J3654" s="122" t="s">
        <v>1769</v>
      </c>
    </row>
    <row r="3655" spans="1:10" ht="25.5">
      <c r="A3655" s="113" t="s">
        <v>1725</v>
      </c>
      <c r="B3655" s="91" t="s">
        <v>3206</v>
      </c>
      <c r="C3655" s="90" t="s">
        <v>44</v>
      </c>
      <c r="D3655" s="90" t="s">
        <v>3207</v>
      </c>
      <c r="E3655" s="93">
        <v>1.67E-2</v>
      </c>
      <c r="F3655" s="92" t="s">
        <v>121</v>
      </c>
      <c r="G3655" s="277" t="s">
        <v>3215</v>
      </c>
      <c r="H3655" s="277"/>
      <c r="I3655" s="278"/>
      <c r="J3655" s="127" t="s">
        <v>3375</v>
      </c>
    </row>
    <row r="3656" spans="1:10">
      <c r="A3656" s="113" t="s">
        <v>1725</v>
      </c>
      <c r="B3656" s="91" t="s">
        <v>3204</v>
      </c>
      <c r="C3656" s="90" t="s">
        <v>44</v>
      </c>
      <c r="D3656" s="90" t="s">
        <v>3205</v>
      </c>
      <c r="E3656" s="93">
        <v>7.0000000000000001E-3</v>
      </c>
      <c r="F3656" s="92" t="s">
        <v>2248</v>
      </c>
      <c r="G3656" s="277" t="s">
        <v>3210</v>
      </c>
      <c r="H3656" s="277"/>
      <c r="I3656" s="278"/>
      <c r="J3656" s="127" t="s">
        <v>3376</v>
      </c>
    </row>
    <row r="3657" spans="1:10" ht="25.5">
      <c r="A3657" s="113" t="s">
        <v>1725</v>
      </c>
      <c r="B3657" s="91" t="s">
        <v>3377</v>
      </c>
      <c r="C3657" s="90" t="s">
        <v>44</v>
      </c>
      <c r="D3657" s="90" t="s">
        <v>3378</v>
      </c>
      <c r="E3657" s="93">
        <v>1</v>
      </c>
      <c r="F3657" s="92" t="s">
        <v>46</v>
      </c>
      <c r="G3657" s="277" t="s">
        <v>3379</v>
      </c>
      <c r="H3657" s="277"/>
      <c r="I3657" s="278"/>
      <c r="J3657" s="127" t="s">
        <v>3379</v>
      </c>
    </row>
    <row r="3658" spans="1:10">
      <c r="A3658" s="221"/>
      <c r="B3658" s="222"/>
      <c r="C3658" s="222"/>
      <c r="D3658" s="222"/>
      <c r="E3658" s="222"/>
      <c r="F3658" s="222" t="s">
        <v>1938</v>
      </c>
      <c r="G3658" s="222"/>
      <c r="H3658" s="222"/>
      <c r="I3658" s="222"/>
      <c r="J3658" s="125">
        <v>35.1235</v>
      </c>
    </row>
    <row r="3659" spans="1:10" ht="15">
      <c r="A3659" s="279" t="s">
        <v>1765</v>
      </c>
      <c r="B3659" s="280" t="s">
        <v>1</v>
      </c>
      <c r="C3659" s="281" t="s">
        <v>2</v>
      </c>
      <c r="D3659" s="281" t="s">
        <v>1727</v>
      </c>
      <c r="E3659" s="280" t="s">
        <v>1766</v>
      </c>
      <c r="F3659" s="83" t="s">
        <v>1767</v>
      </c>
      <c r="G3659" s="83" t="s">
        <v>1768</v>
      </c>
      <c r="H3659" s="83"/>
      <c r="I3659" s="83"/>
      <c r="J3659" s="122" t="s">
        <v>1769</v>
      </c>
    </row>
    <row r="3660" spans="1:10" ht="25.5">
      <c r="A3660" s="123" t="s">
        <v>1723</v>
      </c>
      <c r="B3660" s="97" t="s">
        <v>2916</v>
      </c>
      <c r="C3660" s="96" t="s">
        <v>44</v>
      </c>
      <c r="D3660" s="96" t="s">
        <v>2917</v>
      </c>
      <c r="E3660" s="99">
        <v>0.14000000000000001</v>
      </c>
      <c r="F3660" s="98" t="s">
        <v>1950</v>
      </c>
      <c r="G3660" s="282" t="s">
        <v>2918</v>
      </c>
      <c r="H3660" s="282"/>
      <c r="I3660" s="283"/>
      <c r="J3660" s="126" t="s">
        <v>3373</v>
      </c>
    </row>
    <row r="3661" spans="1:10">
      <c r="A3661" s="123" t="s">
        <v>1723</v>
      </c>
      <c r="B3661" s="97" t="s">
        <v>2920</v>
      </c>
      <c r="C3661" s="96" t="s">
        <v>44</v>
      </c>
      <c r="D3661" s="96" t="s">
        <v>2921</v>
      </c>
      <c r="E3661" s="99">
        <v>0.14000000000000001</v>
      </c>
      <c r="F3661" s="98" t="s">
        <v>1950</v>
      </c>
      <c r="G3661" s="282" t="s">
        <v>2922</v>
      </c>
      <c r="H3661" s="282"/>
      <c r="I3661" s="283"/>
      <c r="J3661" s="126" t="s">
        <v>3374</v>
      </c>
    </row>
    <row r="3662" spans="1:10">
      <c r="A3662" s="221"/>
      <c r="B3662" s="222"/>
      <c r="C3662" s="222"/>
      <c r="D3662" s="222"/>
      <c r="E3662" s="222"/>
      <c r="F3662" s="222" t="s">
        <v>1774</v>
      </c>
      <c r="G3662" s="222"/>
      <c r="H3662" s="222"/>
      <c r="I3662" s="222"/>
      <c r="J3662" s="125">
        <v>4.7404000000000002</v>
      </c>
    </row>
    <row r="3663" spans="1:10">
      <c r="A3663" s="115"/>
      <c r="B3663" s="116"/>
      <c r="C3663" s="116"/>
      <c r="D3663" s="116"/>
      <c r="E3663" s="116" t="s">
        <v>1728</v>
      </c>
      <c r="F3663" s="117">
        <v>0</v>
      </c>
      <c r="G3663" s="116" t="s">
        <v>1729</v>
      </c>
      <c r="H3663" s="117">
        <v>3.69</v>
      </c>
      <c r="I3663" s="116" t="s">
        <v>1730</v>
      </c>
      <c r="J3663" s="118">
        <v>3.6853319999999998</v>
      </c>
    </row>
    <row r="3664" spans="1:10" ht="15" thickBot="1">
      <c r="A3664" s="115"/>
      <c r="B3664" s="116"/>
      <c r="C3664" s="116"/>
      <c r="D3664" s="116"/>
      <c r="E3664" s="116" t="s">
        <v>1731</v>
      </c>
      <c r="F3664" s="117">
        <v>10.45</v>
      </c>
      <c r="G3664" s="116"/>
      <c r="H3664" s="276" t="s">
        <v>1732</v>
      </c>
      <c r="I3664" s="276"/>
      <c r="J3664" s="118">
        <v>50.31</v>
      </c>
    </row>
    <row r="3665" spans="1:10" ht="15" thickTop="1">
      <c r="A3665" s="119"/>
      <c r="B3665" s="95"/>
      <c r="C3665" s="95"/>
      <c r="D3665" s="95"/>
      <c r="E3665" s="95"/>
      <c r="F3665" s="95"/>
      <c r="G3665" s="95"/>
      <c r="H3665" s="95"/>
      <c r="I3665" s="95"/>
      <c r="J3665" s="120"/>
    </row>
    <row r="3666" spans="1:10" ht="15">
      <c r="A3666" s="121" t="s">
        <v>797</v>
      </c>
      <c r="B3666" s="83" t="s">
        <v>1</v>
      </c>
      <c r="C3666" s="82" t="s">
        <v>2</v>
      </c>
      <c r="D3666" s="82" t="s">
        <v>3</v>
      </c>
      <c r="E3666" s="281" t="s">
        <v>1722</v>
      </c>
      <c r="F3666" s="281"/>
      <c r="G3666" s="84" t="s">
        <v>4</v>
      </c>
      <c r="H3666" s="83" t="s">
        <v>5</v>
      </c>
      <c r="I3666" s="83" t="s">
        <v>6</v>
      </c>
      <c r="J3666" s="122" t="s">
        <v>8</v>
      </c>
    </row>
    <row r="3667" spans="1:10" ht="38.25">
      <c r="A3667" s="111" t="s">
        <v>1723</v>
      </c>
      <c r="B3667" s="86" t="s">
        <v>798</v>
      </c>
      <c r="C3667" s="85" t="s">
        <v>31</v>
      </c>
      <c r="D3667" s="85" t="s">
        <v>799</v>
      </c>
      <c r="E3667" s="284" t="s">
        <v>2958</v>
      </c>
      <c r="F3667" s="284"/>
      <c r="G3667" s="87" t="s">
        <v>704</v>
      </c>
      <c r="H3667" s="88">
        <v>1</v>
      </c>
      <c r="I3667" s="89">
        <v>216.82</v>
      </c>
      <c r="J3667" s="112">
        <v>216.82</v>
      </c>
    </row>
    <row r="3668" spans="1:10" ht="25.5">
      <c r="A3668" s="123" t="s">
        <v>1738</v>
      </c>
      <c r="B3668" s="97" t="s">
        <v>3240</v>
      </c>
      <c r="C3668" s="96" t="s">
        <v>31</v>
      </c>
      <c r="D3668" s="96" t="s">
        <v>3241</v>
      </c>
      <c r="E3668" s="283" t="s">
        <v>1737</v>
      </c>
      <c r="F3668" s="283"/>
      <c r="G3668" s="98" t="s">
        <v>33</v>
      </c>
      <c r="H3668" s="99">
        <v>0.28170000000000001</v>
      </c>
      <c r="I3668" s="100">
        <v>15.57</v>
      </c>
      <c r="J3668" s="124">
        <v>4.38</v>
      </c>
    </row>
    <row r="3669" spans="1:10" ht="25.5">
      <c r="A3669" s="123" t="s">
        <v>1738</v>
      </c>
      <c r="B3669" s="97" t="s">
        <v>3238</v>
      </c>
      <c r="C3669" s="96" t="s">
        <v>31</v>
      </c>
      <c r="D3669" s="96" t="s">
        <v>3239</v>
      </c>
      <c r="E3669" s="283" t="s">
        <v>1737</v>
      </c>
      <c r="F3669" s="283"/>
      <c r="G3669" s="98" t="s">
        <v>33</v>
      </c>
      <c r="H3669" s="99">
        <v>0.28170000000000001</v>
      </c>
      <c r="I3669" s="100">
        <v>19.399999999999999</v>
      </c>
      <c r="J3669" s="124">
        <v>5.46</v>
      </c>
    </row>
    <row r="3670" spans="1:10">
      <c r="A3670" s="113" t="s">
        <v>1725</v>
      </c>
      <c r="B3670" s="91" t="s">
        <v>3246</v>
      </c>
      <c r="C3670" s="90" t="s">
        <v>31</v>
      </c>
      <c r="D3670" s="90" t="s">
        <v>3247</v>
      </c>
      <c r="E3670" s="278" t="s">
        <v>1743</v>
      </c>
      <c r="F3670" s="278"/>
      <c r="G3670" s="92" t="s">
        <v>704</v>
      </c>
      <c r="H3670" s="93">
        <v>1.7600000000000001E-2</v>
      </c>
      <c r="I3670" s="94">
        <v>43.61</v>
      </c>
      <c r="J3670" s="114">
        <v>0.76</v>
      </c>
    </row>
    <row r="3671" spans="1:10" ht="25.5">
      <c r="A3671" s="113" t="s">
        <v>1725</v>
      </c>
      <c r="B3671" s="91" t="s">
        <v>3244</v>
      </c>
      <c r="C3671" s="90" t="s">
        <v>31</v>
      </c>
      <c r="D3671" s="90" t="s">
        <v>3245</v>
      </c>
      <c r="E3671" s="278" t="s">
        <v>1743</v>
      </c>
      <c r="F3671" s="278"/>
      <c r="G3671" s="92" t="s">
        <v>704</v>
      </c>
      <c r="H3671" s="93">
        <v>0.03</v>
      </c>
      <c r="I3671" s="94">
        <v>49.41</v>
      </c>
      <c r="J3671" s="114">
        <v>1.48</v>
      </c>
    </row>
    <row r="3672" spans="1:10" ht="25.5">
      <c r="A3672" s="113" t="s">
        <v>1725</v>
      </c>
      <c r="B3672" s="91" t="s">
        <v>3380</v>
      </c>
      <c r="C3672" s="90" t="s">
        <v>31</v>
      </c>
      <c r="D3672" s="90" t="s">
        <v>3381</v>
      </c>
      <c r="E3672" s="278" t="s">
        <v>1743</v>
      </c>
      <c r="F3672" s="278"/>
      <c r="G3672" s="92" t="s">
        <v>704</v>
      </c>
      <c r="H3672" s="93">
        <v>1</v>
      </c>
      <c r="I3672" s="94">
        <v>204.71</v>
      </c>
      <c r="J3672" s="114">
        <v>204.71</v>
      </c>
    </row>
    <row r="3673" spans="1:10">
      <c r="A3673" s="113" t="s">
        <v>1725</v>
      </c>
      <c r="B3673" s="91" t="s">
        <v>3248</v>
      </c>
      <c r="C3673" s="90" t="s">
        <v>31</v>
      </c>
      <c r="D3673" s="90" t="s">
        <v>3249</v>
      </c>
      <c r="E3673" s="278" t="s">
        <v>1743</v>
      </c>
      <c r="F3673" s="278"/>
      <c r="G3673" s="92" t="s">
        <v>704</v>
      </c>
      <c r="H3673" s="93">
        <v>1.9400000000000001E-2</v>
      </c>
      <c r="I3673" s="94">
        <v>1.85</v>
      </c>
      <c r="J3673" s="114">
        <v>0.03</v>
      </c>
    </row>
    <row r="3674" spans="1:10">
      <c r="A3674" s="115"/>
      <c r="B3674" s="116"/>
      <c r="C3674" s="116"/>
      <c r="D3674" s="116"/>
      <c r="E3674" s="116" t="s">
        <v>1728</v>
      </c>
      <c r="F3674" s="117">
        <v>7.72</v>
      </c>
      <c r="G3674" s="116" t="s">
        <v>1729</v>
      </c>
      <c r="H3674" s="117">
        <v>0</v>
      </c>
      <c r="I3674" s="116" t="s">
        <v>1730</v>
      </c>
      <c r="J3674" s="118">
        <v>7.72</v>
      </c>
    </row>
    <row r="3675" spans="1:10" ht="15" thickBot="1">
      <c r="A3675" s="115"/>
      <c r="B3675" s="116"/>
      <c r="C3675" s="116"/>
      <c r="D3675" s="116"/>
      <c r="E3675" s="116" t="s">
        <v>1731</v>
      </c>
      <c r="F3675" s="117">
        <v>56.89</v>
      </c>
      <c r="G3675" s="116"/>
      <c r="H3675" s="276" t="s">
        <v>1732</v>
      </c>
      <c r="I3675" s="276"/>
      <c r="J3675" s="118">
        <v>273.70999999999998</v>
      </c>
    </row>
    <row r="3676" spans="1:10" ht="15" thickTop="1">
      <c r="A3676" s="119"/>
      <c r="B3676" s="95"/>
      <c r="C3676" s="95"/>
      <c r="D3676" s="95"/>
      <c r="E3676" s="95"/>
      <c r="F3676" s="95"/>
      <c r="G3676" s="95"/>
      <c r="H3676" s="95"/>
      <c r="I3676" s="95"/>
      <c r="J3676" s="120"/>
    </row>
    <row r="3677" spans="1:10" ht="15">
      <c r="A3677" s="121" t="s">
        <v>800</v>
      </c>
      <c r="B3677" s="83" t="s">
        <v>1</v>
      </c>
      <c r="C3677" s="82" t="s">
        <v>2</v>
      </c>
      <c r="D3677" s="82" t="s">
        <v>3</v>
      </c>
      <c r="E3677" s="281" t="s">
        <v>1722</v>
      </c>
      <c r="F3677" s="281"/>
      <c r="G3677" s="84" t="s">
        <v>4</v>
      </c>
      <c r="H3677" s="83" t="s">
        <v>5</v>
      </c>
      <c r="I3677" s="83" t="s">
        <v>6</v>
      </c>
      <c r="J3677" s="122" t="s">
        <v>8</v>
      </c>
    </row>
    <row r="3678" spans="1:10" ht="38.25">
      <c r="A3678" s="111" t="s">
        <v>1723</v>
      </c>
      <c r="B3678" s="86" t="s">
        <v>801</v>
      </c>
      <c r="C3678" s="85" t="s">
        <v>31</v>
      </c>
      <c r="D3678" s="85" t="s">
        <v>802</v>
      </c>
      <c r="E3678" s="284" t="s">
        <v>2958</v>
      </c>
      <c r="F3678" s="284"/>
      <c r="G3678" s="87" t="s">
        <v>704</v>
      </c>
      <c r="H3678" s="88">
        <v>1</v>
      </c>
      <c r="I3678" s="89">
        <v>4.53</v>
      </c>
      <c r="J3678" s="112">
        <v>4.53</v>
      </c>
    </row>
    <row r="3679" spans="1:10" ht="25.5">
      <c r="A3679" s="123" t="s">
        <v>1738</v>
      </c>
      <c r="B3679" s="97" t="s">
        <v>3240</v>
      </c>
      <c r="C3679" s="96" t="s">
        <v>31</v>
      </c>
      <c r="D3679" s="96" t="s">
        <v>3241</v>
      </c>
      <c r="E3679" s="283" t="s">
        <v>1737</v>
      </c>
      <c r="F3679" s="283"/>
      <c r="G3679" s="98" t="s">
        <v>33</v>
      </c>
      <c r="H3679" s="99">
        <v>9.4399999999999998E-2</v>
      </c>
      <c r="I3679" s="100">
        <v>15.57</v>
      </c>
      <c r="J3679" s="124">
        <v>1.46</v>
      </c>
    </row>
    <row r="3680" spans="1:10" ht="25.5">
      <c r="A3680" s="123" t="s">
        <v>1738</v>
      </c>
      <c r="B3680" s="97" t="s">
        <v>3238</v>
      </c>
      <c r="C3680" s="96" t="s">
        <v>31</v>
      </c>
      <c r="D3680" s="96" t="s">
        <v>3239</v>
      </c>
      <c r="E3680" s="283" t="s">
        <v>1737</v>
      </c>
      <c r="F3680" s="283"/>
      <c r="G3680" s="98" t="s">
        <v>33</v>
      </c>
      <c r="H3680" s="99">
        <v>9.4399999999999998E-2</v>
      </c>
      <c r="I3680" s="100">
        <v>19.399999999999999</v>
      </c>
      <c r="J3680" s="124">
        <v>1.83</v>
      </c>
    </row>
    <row r="3681" spans="1:10">
      <c r="A3681" s="113" t="s">
        <v>1725</v>
      </c>
      <c r="B3681" s="91" t="s">
        <v>3246</v>
      </c>
      <c r="C3681" s="90" t="s">
        <v>31</v>
      </c>
      <c r="D3681" s="90" t="s">
        <v>3247</v>
      </c>
      <c r="E3681" s="278" t="s">
        <v>1743</v>
      </c>
      <c r="F3681" s="278"/>
      <c r="G3681" s="92" t="s">
        <v>704</v>
      </c>
      <c r="H3681" s="93">
        <v>5.8999999999999999E-3</v>
      </c>
      <c r="I3681" s="94">
        <v>43.61</v>
      </c>
      <c r="J3681" s="114">
        <v>0.25</v>
      </c>
    </row>
    <row r="3682" spans="1:10" ht="25.5">
      <c r="A3682" s="113" t="s">
        <v>1725</v>
      </c>
      <c r="B3682" s="91" t="s">
        <v>3382</v>
      </c>
      <c r="C3682" s="90" t="s">
        <v>31</v>
      </c>
      <c r="D3682" s="90" t="s">
        <v>3383</v>
      </c>
      <c r="E3682" s="278" t="s">
        <v>1743</v>
      </c>
      <c r="F3682" s="278"/>
      <c r="G3682" s="92" t="s">
        <v>704</v>
      </c>
      <c r="H3682" s="93">
        <v>1</v>
      </c>
      <c r="I3682" s="94">
        <v>0.6</v>
      </c>
      <c r="J3682" s="114">
        <v>0.6</v>
      </c>
    </row>
    <row r="3683" spans="1:10">
      <c r="A3683" s="113" t="s">
        <v>1725</v>
      </c>
      <c r="B3683" s="91" t="s">
        <v>3248</v>
      </c>
      <c r="C3683" s="90" t="s">
        <v>31</v>
      </c>
      <c r="D3683" s="90" t="s">
        <v>3249</v>
      </c>
      <c r="E3683" s="278" t="s">
        <v>1743</v>
      </c>
      <c r="F3683" s="278"/>
      <c r="G3683" s="92" t="s">
        <v>704</v>
      </c>
      <c r="H3683" s="93">
        <v>3.15E-2</v>
      </c>
      <c r="I3683" s="94">
        <v>1.85</v>
      </c>
      <c r="J3683" s="114">
        <v>0.05</v>
      </c>
    </row>
    <row r="3684" spans="1:10" ht="25.5">
      <c r="A3684" s="113" t="s">
        <v>1725</v>
      </c>
      <c r="B3684" s="91" t="s">
        <v>3244</v>
      </c>
      <c r="C3684" s="90" t="s">
        <v>31</v>
      </c>
      <c r="D3684" s="90" t="s">
        <v>3245</v>
      </c>
      <c r="E3684" s="278" t="s">
        <v>1743</v>
      </c>
      <c r="F3684" s="278"/>
      <c r="G3684" s="92" t="s">
        <v>704</v>
      </c>
      <c r="H3684" s="93">
        <v>7.0000000000000001E-3</v>
      </c>
      <c r="I3684" s="94">
        <v>49.41</v>
      </c>
      <c r="J3684" s="114">
        <v>0.34</v>
      </c>
    </row>
    <row r="3685" spans="1:10">
      <c r="A3685" s="115"/>
      <c r="B3685" s="116"/>
      <c r="C3685" s="116"/>
      <c r="D3685" s="116"/>
      <c r="E3685" s="116" t="s">
        <v>1728</v>
      </c>
      <c r="F3685" s="117">
        <v>2.58</v>
      </c>
      <c r="G3685" s="116" t="s">
        <v>1729</v>
      </c>
      <c r="H3685" s="117">
        <v>0</v>
      </c>
      <c r="I3685" s="116" t="s">
        <v>1730</v>
      </c>
      <c r="J3685" s="118">
        <v>2.58</v>
      </c>
    </row>
    <row r="3686" spans="1:10" ht="15" thickBot="1">
      <c r="A3686" s="115"/>
      <c r="B3686" s="116"/>
      <c r="C3686" s="116"/>
      <c r="D3686" s="116"/>
      <c r="E3686" s="116" t="s">
        <v>1731</v>
      </c>
      <c r="F3686" s="117">
        <v>1.18</v>
      </c>
      <c r="G3686" s="116"/>
      <c r="H3686" s="276" t="s">
        <v>1732</v>
      </c>
      <c r="I3686" s="276"/>
      <c r="J3686" s="118">
        <v>5.71</v>
      </c>
    </row>
    <row r="3687" spans="1:10" ht="15" thickTop="1">
      <c r="A3687" s="119"/>
      <c r="B3687" s="95"/>
      <c r="C3687" s="95"/>
      <c r="D3687" s="95"/>
      <c r="E3687" s="95"/>
      <c r="F3687" s="95"/>
      <c r="G3687" s="95"/>
      <c r="H3687" s="95"/>
      <c r="I3687" s="95"/>
      <c r="J3687" s="120"/>
    </row>
    <row r="3688" spans="1:10" ht="15">
      <c r="A3688" s="121" t="s">
        <v>803</v>
      </c>
      <c r="B3688" s="83" t="s">
        <v>1</v>
      </c>
      <c r="C3688" s="82" t="s">
        <v>2</v>
      </c>
      <c r="D3688" s="82" t="s">
        <v>3</v>
      </c>
      <c r="E3688" s="281" t="s">
        <v>1722</v>
      </c>
      <c r="F3688" s="281"/>
      <c r="G3688" s="84" t="s">
        <v>4</v>
      </c>
      <c r="H3688" s="83" t="s">
        <v>5</v>
      </c>
      <c r="I3688" s="83" t="s">
        <v>6</v>
      </c>
      <c r="J3688" s="122" t="s">
        <v>8</v>
      </c>
    </row>
    <row r="3689" spans="1:10" ht="38.25">
      <c r="A3689" s="111" t="s">
        <v>1723</v>
      </c>
      <c r="B3689" s="86" t="s">
        <v>804</v>
      </c>
      <c r="C3689" s="85" t="s">
        <v>31</v>
      </c>
      <c r="D3689" s="85" t="s">
        <v>805</v>
      </c>
      <c r="E3689" s="284" t="s">
        <v>2958</v>
      </c>
      <c r="F3689" s="284"/>
      <c r="G3689" s="87" t="s">
        <v>704</v>
      </c>
      <c r="H3689" s="88">
        <v>1</v>
      </c>
      <c r="I3689" s="89">
        <v>5.94</v>
      </c>
      <c r="J3689" s="112">
        <v>5.94</v>
      </c>
    </row>
    <row r="3690" spans="1:10" ht="25.5">
      <c r="A3690" s="123" t="s">
        <v>1738</v>
      </c>
      <c r="B3690" s="97" t="s">
        <v>3238</v>
      </c>
      <c r="C3690" s="96" t="s">
        <v>31</v>
      </c>
      <c r="D3690" s="96" t="s">
        <v>3239</v>
      </c>
      <c r="E3690" s="283" t="s">
        <v>1737</v>
      </c>
      <c r="F3690" s="283"/>
      <c r="G3690" s="98" t="s">
        <v>33</v>
      </c>
      <c r="H3690" s="99">
        <v>0.1111</v>
      </c>
      <c r="I3690" s="100">
        <v>19.399999999999999</v>
      </c>
      <c r="J3690" s="124">
        <v>2.15</v>
      </c>
    </row>
    <row r="3691" spans="1:10" ht="25.5">
      <c r="A3691" s="123" t="s">
        <v>1738</v>
      </c>
      <c r="B3691" s="97" t="s">
        <v>3240</v>
      </c>
      <c r="C3691" s="96" t="s">
        <v>31</v>
      </c>
      <c r="D3691" s="96" t="s">
        <v>3241</v>
      </c>
      <c r="E3691" s="283" t="s">
        <v>1737</v>
      </c>
      <c r="F3691" s="283"/>
      <c r="G3691" s="98" t="s">
        <v>33</v>
      </c>
      <c r="H3691" s="99">
        <v>0.1111</v>
      </c>
      <c r="I3691" s="100">
        <v>15.57</v>
      </c>
      <c r="J3691" s="124">
        <v>1.72</v>
      </c>
    </row>
    <row r="3692" spans="1:10">
      <c r="A3692" s="113" t="s">
        <v>1725</v>
      </c>
      <c r="B3692" s="91" t="s">
        <v>3248</v>
      </c>
      <c r="C3692" s="90" t="s">
        <v>31</v>
      </c>
      <c r="D3692" s="90" t="s">
        <v>3249</v>
      </c>
      <c r="E3692" s="278" t="s">
        <v>1743</v>
      </c>
      <c r="F3692" s="278"/>
      <c r="G3692" s="92" t="s">
        <v>704</v>
      </c>
      <c r="H3692" s="93">
        <v>3.7100000000000001E-2</v>
      </c>
      <c r="I3692" s="94">
        <v>1.85</v>
      </c>
      <c r="J3692" s="114">
        <v>0.06</v>
      </c>
    </row>
    <row r="3693" spans="1:10" ht="25.5">
      <c r="A3693" s="113" t="s">
        <v>1725</v>
      </c>
      <c r="B3693" s="91" t="s">
        <v>3384</v>
      </c>
      <c r="C3693" s="90" t="s">
        <v>31</v>
      </c>
      <c r="D3693" s="90" t="s">
        <v>3385</v>
      </c>
      <c r="E3693" s="278" t="s">
        <v>1743</v>
      </c>
      <c r="F3693" s="278"/>
      <c r="G3693" s="92" t="s">
        <v>704</v>
      </c>
      <c r="H3693" s="93">
        <v>1</v>
      </c>
      <c r="I3693" s="94">
        <v>1.2</v>
      </c>
      <c r="J3693" s="114">
        <v>1.2</v>
      </c>
    </row>
    <row r="3694" spans="1:10">
      <c r="A3694" s="113" t="s">
        <v>1725</v>
      </c>
      <c r="B3694" s="91" t="s">
        <v>3246</v>
      </c>
      <c r="C3694" s="90" t="s">
        <v>31</v>
      </c>
      <c r="D3694" s="90" t="s">
        <v>3247</v>
      </c>
      <c r="E3694" s="278" t="s">
        <v>1743</v>
      </c>
      <c r="F3694" s="278"/>
      <c r="G3694" s="92" t="s">
        <v>704</v>
      </c>
      <c r="H3694" s="93">
        <v>8.2000000000000007E-3</v>
      </c>
      <c r="I3694" s="94">
        <v>43.61</v>
      </c>
      <c r="J3694" s="114">
        <v>0.35</v>
      </c>
    </row>
    <row r="3695" spans="1:10" ht="25.5">
      <c r="A3695" s="113" t="s">
        <v>1725</v>
      </c>
      <c r="B3695" s="91" t="s">
        <v>3244</v>
      </c>
      <c r="C3695" s="90" t="s">
        <v>31</v>
      </c>
      <c r="D3695" s="90" t="s">
        <v>3245</v>
      </c>
      <c r="E3695" s="278" t="s">
        <v>1743</v>
      </c>
      <c r="F3695" s="278"/>
      <c r="G3695" s="92" t="s">
        <v>704</v>
      </c>
      <c r="H3695" s="93">
        <v>9.4999999999999998E-3</v>
      </c>
      <c r="I3695" s="94">
        <v>49.41</v>
      </c>
      <c r="J3695" s="114">
        <v>0.46</v>
      </c>
    </row>
    <row r="3696" spans="1:10">
      <c r="A3696" s="115"/>
      <c r="B3696" s="116"/>
      <c r="C3696" s="116"/>
      <c r="D3696" s="116"/>
      <c r="E3696" s="116" t="s">
        <v>1728</v>
      </c>
      <c r="F3696" s="117">
        <v>3.04</v>
      </c>
      <c r="G3696" s="116" t="s">
        <v>1729</v>
      </c>
      <c r="H3696" s="117">
        <v>0</v>
      </c>
      <c r="I3696" s="116" t="s">
        <v>1730</v>
      </c>
      <c r="J3696" s="118">
        <v>3.04</v>
      </c>
    </row>
    <row r="3697" spans="1:10" ht="15" thickBot="1">
      <c r="A3697" s="115"/>
      <c r="B3697" s="116"/>
      <c r="C3697" s="116"/>
      <c r="D3697" s="116"/>
      <c r="E3697" s="116" t="s">
        <v>1731</v>
      </c>
      <c r="F3697" s="117">
        <v>1.55</v>
      </c>
      <c r="G3697" s="116"/>
      <c r="H3697" s="276" t="s">
        <v>1732</v>
      </c>
      <c r="I3697" s="276"/>
      <c r="J3697" s="118">
        <v>7.49</v>
      </c>
    </row>
    <row r="3698" spans="1:10" ht="15" thickTop="1">
      <c r="A3698" s="119"/>
      <c r="B3698" s="95"/>
      <c r="C3698" s="95"/>
      <c r="D3698" s="95"/>
      <c r="E3698" s="95"/>
      <c r="F3698" s="95"/>
      <c r="G3698" s="95"/>
      <c r="H3698" s="95"/>
      <c r="I3698" s="95"/>
      <c r="J3698" s="120"/>
    </row>
    <row r="3699" spans="1:10" ht="15">
      <c r="A3699" s="121" t="s">
        <v>806</v>
      </c>
      <c r="B3699" s="83" t="s">
        <v>1</v>
      </c>
      <c r="C3699" s="82" t="s">
        <v>2</v>
      </c>
      <c r="D3699" s="82" t="s">
        <v>3</v>
      </c>
      <c r="E3699" s="281" t="s">
        <v>1722</v>
      </c>
      <c r="F3699" s="281"/>
      <c r="G3699" s="84" t="s">
        <v>4</v>
      </c>
      <c r="H3699" s="83" t="s">
        <v>5</v>
      </c>
      <c r="I3699" s="83" t="s">
        <v>6</v>
      </c>
      <c r="J3699" s="122" t="s">
        <v>8</v>
      </c>
    </row>
    <row r="3700" spans="1:10" ht="38.25">
      <c r="A3700" s="111" t="s">
        <v>1723</v>
      </c>
      <c r="B3700" s="86" t="s">
        <v>807</v>
      </c>
      <c r="C3700" s="85" t="s">
        <v>31</v>
      </c>
      <c r="D3700" s="85" t="s">
        <v>808</v>
      </c>
      <c r="E3700" s="284" t="s">
        <v>2958</v>
      </c>
      <c r="F3700" s="284"/>
      <c r="G3700" s="87" t="s">
        <v>704</v>
      </c>
      <c r="H3700" s="88">
        <v>1</v>
      </c>
      <c r="I3700" s="89">
        <v>9.25</v>
      </c>
      <c r="J3700" s="112">
        <v>9.25</v>
      </c>
    </row>
    <row r="3701" spans="1:10" ht="25.5">
      <c r="A3701" s="123" t="s">
        <v>1738</v>
      </c>
      <c r="B3701" s="97" t="s">
        <v>3240</v>
      </c>
      <c r="C3701" s="96" t="s">
        <v>31</v>
      </c>
      <c r="D3701" s="96" t="s">
        <v>3241</v>
      </c>
      <c r="E3701" s="283" t="s">
        <v>1737</v>
      </c>
      <c r="F3701" s="283"/>
      <c r="G3701" s="98" t="s">
        <v>33</v>
      </c>
      <c r="H3701" s="99">
        <v>0.1343</v>
      </c>
      <c r="I3701" s="100">
        <v>15.57</v>
      </c>
      <c r="J3701" s="124">
        <v>2.09</v>
      </c>
    </row>
    <row r="3702" spans="1:10" ht="25.5">
      <c r="A3702" s="123" t="s">
        <v>1738</v>
      </c>
      <c r="B3702" s="97" t="s">
        <v>3238</v>
      </c>
      <c r="C3702" s="96" t="s">
        <v>31</v>
      </c>
      <c r="D3702" s="96" t="s">
        <v>3239</v>
      </c>
      <c r="E3702" s="283" t="s">
        <v>1737</v>
      </c>
      <c r="F3702" s="283"/>
      <c r="G3702" s="98" t="s">
        <v>33</v>
      </c>
      <c r="H3702" s="99">
        <v>0.1343</v>
      </c>
      <c r="I3702" s="100">
        <v>19.399999999999999</v>
      </c>
      <c r="J3702" s="124">
        <v>2.6</v>
      </c>
    </row>
    <row r="3703" spans="1:10">
      <c r="A3703" s="113" t="s">
        <v>1725</v>
      </c>
      <c r="B3703" s="91" t="s">
        <v>3246</v>
      </c>
      <c r="C3703" s="90" t="s">
        <v>31</v>
      </c>
      <c r="D3703" s="90" t="s">
        <v>3247</v>
      </c>
      <c r="E3703" s="278" t="s">
        <v>1743</v>
      </c>
      <c r="F3703" s="278"/>
      <c r="G3703" s="92" t="s">
        <v>704</v>
      </c>
      <c r="H3703" s="93">
        <v>1.41E-2</v>
      </c>
      <c r="I3703" s="94">
        <v>43.61</v>
      </c>
      <c r="J3703" s="114">
        <v>0.61</v>
      </c>
    </row>
    <row r="3704" spans="1:10">
      <c r="A3704" s="113" t="s">
        <v>1725</v>
      </c>
      <c r="B3704" s="91" t="s">
        <v>3248</v>
      </c>
      <c r="C3704" s="90" t="s">
        <v>31</v>
      </c>
      <c r="D3704" s="90" t="s">
        <v>3249</v>
      </c>
      <c r="E3704" s="278" t="s">
        <v>1743</v>
      </c>
      <c r="F3704" s="278"/>
      <c r="G3704" s="92" t="s">
        <v>704</v>
      </c>
      <c r="H3704" s="93">
        <v>4.6899999999999997E-2</v>
      </c>
      <c r="I3704" s="94">
        <v>1.85</v>
      </c>
      <c r="J3704" s="114">
        <v>0.08</v>
      </c>
    </row>
    <row r="3705" spans="1:10" ht="25.5">
      <c r="A3705" s="113" t="s">
        <v>1725</v>
      </c>
      <c r="B3705" s="91" t="s">
        <v>3386</v>
      </c>
      <c r="C3705" s="90" t="s">
        <v>31</v>
      </c>
      <c r="D3705" s="90" t="s">
        <v>3387</v>
      </c>
      <c r="E3705" s="278" t="s">
        <v>1743</v>
      </c>
      <c r="F3705" s="278"/>
      <c r="G3705" s="92" t="s">
        <v>704</v>
      </c>
      <c r="H3705" s="93">
        <v>1</v>
      </c>
      <c r="I3705" s="94">
        <v>2.99</v>
      </c>
      <c r="J3705" s="114">
        <v>2.99</v>
      </c>
    </row>
    <row r="3706" spans="1:10" ht="25.5">
      <c r="A3706" s="113" t="s">
        <v>1725</v>
      </c>
      <c r="B3706" s="91" t="s">
        <v>3244</v>
      </c>
      <c r="C3706" s="90" t="s">
        <v>31</v>
      </c>
      <c r="D3706" s="90" t="s">
        <v>3245</v>
      </c>
      <c r="E3706" s="278" t="s">
        <v>1743</v>
      </c>
      <c r="F3706" s="278"/>
      <c r="G3706" s="92" t="s">
        <v>704</v>
      </c>
      <c r="H3706" s="93">
        <v>1.7999999999999999E-2</v>
      </c>
      <c r="I3706" s="94">
        <v>49.41</v>
      </c>
      <c r="J3706" s="114">
        <v>0.88</v>
      </c>
    </row>
    <row r="3707" spans="1:10">
      <c r="A3707" s="115"/>
      <c r="B3707" s="116"/>
      <c r="C3707" s="116"/>
      <c r="D3707" s="116"/>
      <c r="E3707" s="116" t="s">
        <v>1728</v>
      </c>
      <c r="F3707" s="117">
        <v>3.67</v>
      </c>
      <c r="G3707" s="116" t="s">
        <v>1729</v>
      </c>
      <c r="H3707" s="117">
        <v>0</v>
      </c>
      <c r="I3707" s="116" t="s">
        <v>1730</v>
      </c>
      <c r="J3707" s="118">
        <v>3.67</v>
      </c>
    </row>
    <row r="3708" spans="1:10" ht="15" thickBot="1">
      <c r="A3708" s="115"/>
      <c r="B3708" s="116"/>
      <c r="C3708" s="116"/>
      <c r="D3708" s="116"/>
      <c r="E3708" s="116" t="s">
        <v>1731</v>
      </c>
      <c r="F3708" s="117">
        <v>2.42</v>
      </c>
      <c r="G3708" s="116"/>
      <c r="H3708" s="276" t="s">
        <v>1732</v>
      </c>
      <c r="I3708" s="276"/>
      <c r="J3708" s="118">
        <v>11.67</v>
      </c>
    </row>
    <row r="3709" spans="1:10" ht="15" thickTop="1">
      <c r="A3709" s="119"/>
      <c r="B3709" s="95"/>
      <c r="C3709" s="95"/>
      <c r="D3709" s="95"/>
      <c r="E3709" s="95"/>
      <c r="F3709" s="95"/>
      <c r="G3709" s="95"/>
      <c r="H3709" s="95"/>
      <c r="I3709" s="95"/>
      <c r="J3709" s="120"/>
    </row>
    <row r="3710" spans="1:10" ht="15">
      <c r="A3710" s="121" t="s">
        <v>809</v>
      </c>
      <c r="B3710" s="83" t="s">
        <v>1</v>
      </c>
      <c r="C3710" s="82" t="s">
        <v>2</v>
      </c>
      <c r="D3710" s="82" t="s">
        <v>3</v>
      </c>
      <c r="E3710" s="281" t="s">
        <v>1722</v>
      </c>
      <c r="F3710" s="281"/>
      <c r="G3710" s="84" t="s">
        <v>4</v>
      </c>
      <c r="H3710" s="83" t="s">
        <v>5</v>
      </c>
      <c r="I3710" s="83" t="s">
        <v>6</v>
      </c>
      <c r="J3710" s="122" t="s">
        <v>8</v>
      </c>
    </row>
    <row r="3711" spans="1:10" ht="38.25">
      <c r="A3711" s="111" t="s">
        <v>1723</v>
      </c>
      <c r="B3711" s="86" t="s">
        <v>810</v>
      </c>
      <c r="C3711" s="85" t="s">
        <v>31</v>
      </c>
      <c r="D3711" s="85" t="s">
        <v>811</v>
      </c>
      <c r="E3711" s="284" t="s">
        <v>2958</v>
      </c>
      <c r="F3711" s="284"/>
      <c r="G3711" s="87" t="s">
        <v>704</v>
      </c>
      <c r="H3711" s="88">
        <v>1</v>
      </c>
      <c r="I3711" s="89">
        <v>26.6</v>
      </c>
      <c r="J3711" s="112">
        <v>26.6</v>
      </c>
    </row>
    <row r="3712" spans="1:10" ht="25.5">
      <c r="A3712" s="123" t="s">
        <v>1738</v>
      </c>
      <c r="B3712" s="97" t="s">
        <v>3238</v>
      </c>
      <c r="C3712" s="96" t="s">
        <v>31</v>
      </c>
      <c r="D3712" s="96" t="s">
        <v>3239</v>
      </c>
      <c r="E3712" s="283" t="s">
        <v>1737</v>
      </c>
      <c r="F3712" s="283"/>
      <c r="G3712" s="98" t="s">
        <v>33</v>
      </c>
      <c r="H3712" s="99">
        <v>0.13</v>
      </c>
      <c r="I3712" s="100">
        <v>19.399999999999999</v>
      </c>
      <c r="J3712" s="124">
        <v>2.52</v>
      </c>
    </row>
    <row r="3713" spans="1:10" ht="25.5">
      <c r="A3713" s="123" t="s">
        <v>1738</v>
      </c>
      <c r="B3713" s="97" t="s">
        <v>3240</v>
      </c>
      <c r="C3713" s="96" t="s">
        <v>31</v>
      </c>
      <c r="D3713" s="96" t="s">
        <v>3241</v>
      </c>
      <c r="E3713" s="283" t="s">
        <v>1737</v>
      </c>
      <c r="F3713" s="283"/>
      <c r="G3713" s="98" t="s">
        <v>33</v>
      </c>
      <c r="H3713" s="99">
        <v>0.13</v>
      </c>
      <c r="I3713" s="100">
        <v>15.57</v>
      </c>
      <c r="J3713" s="124">
        <v>2.02</v>
      </c>
    </row>
    <row r="3714" spans="1:10">
      <c r="A3714" s="113" t="s">
        <v>1725</v>
      </c>
      <c r="B3714" s="91" t="s">
        <v>3246</v>
      </c>
      <c r="C3714" s="90" t="s">
        <v>31</v>
      </c>
      <c r="D3714" s="90" t="s">
        <v>3247</v>
      </c>
      <c r="E3714" s="278" t="s">
        <v>1743</v>
      </c>
      <c r="F3714" s="278"/>
      <c r="G3714" s="92" t="s">
        <v>704</v>
      </c>
      <c r="H3714" s="93">
        <v>3.0599999999999999E-2</v>
      </c>
      <c r="I3714" s="94">
        <v>43.61</v>
      </c>
      <c r="J3714" s="114">
        <v>1.33</v>
      </c>
    </row>
    <row r="3715" spans="1:10" ht="25.5">
      <c r="A3715" s="113" t="s">
        <v>1725</v>
      </c>
      <c r="B3715" s="91" t="s">
        <v>3388</v>
      </c>
      <c r="C3715" s="90" t="s">
        <v>31</v>
      </c>
      <c r="D3715" s="90" t="s">
        <v>3389</v>
      </c>
      <c r="E3715" s="278" t="s">
        <v>1743</v>
      </c>
      <c r="F3715" s="278"/>
      <c r="G3715" s="92" t="s">
        <v>704</v>
      </c>
      <c r="H3715" s="93">
        <v>1</v>
      </c>
      <c r="I3715" s="94">
        <v>17.97</v>
      </c>
      <c r="J3715" s="114">
        <v>17.97</v>
      </c>
    </row>
    <row r="3716" spans="1:10">
      <c r="A3716" s="113" t="s">
        <v>1725</v>
      </c>
      <c r="B3716" s="91" t="s">
        <v>3248</v>
      </c>
      <c r="C3716" s="90" t="s">
        <v>31</v>
      </c>
      <c r="D3716" s="90" t="s">
        <v>3249</v>
      </c>
      <c r="E3716" s="278" t="s">
        <v>1743</v>
      </c>
      <c r="F3716" s="278"/>
      <c r="G3716" s="92" t="s">
        <v>704</v>
      </c>
      <c r="H3716" s="93">
        <v>2.9100000000000001E-2</v>
      </c>
      <c r="I3716" s="94">
        <v>1.85</v>
      </c>
      <c r="J3716" s="114">
        <v>0.05</v>
      </c>
    </row>
    <row r="3717" spans="1:10" ht="25.5">
      <c r="A3717" s="113" t="s">
        <v>1725</v>
      </c>
      <c r="B3717" s="91" t="s">
        <v>3244</v>
      </c>
      <c r="C3717" s="90" t="s">
        <v>31</v>
      </c>
      <c r="D3717" s="90" t="s">
        <v>3245</v>
      </c>
      <c r="E3717" s="278" t="s">
        <v>1743</v>
      </c>
      <c r="F3717" s="278"/>
      <c r="G3717" s="92" t="s">
        <v>704</v>
      </c>
      <c r="H3717" s="93">
        <v>5.5E-2</v>
      </c>
      <c r="I3717" s="94">
        <v>49.41</v>
      </c>
      <c r="J3717" s="114">
        <v>2.71</v>
      </c>
    </row>
    <row r="3718" spans="1:10">
      <c r="A3718" s="115"/>
      <c r="B3718" s="116"/>
      <c r="C3718" s="116"/>
      <c r="D3718" s="116"/>
      <c r="E3718" s="116" t="s">
        <v>1728</v>
      </c>
      <c r="F3718" s="117">
        <v>3.56</v>
      </c>
      <c r="G3718" s="116" t="s">
        <v>1729</v>
      </c>
      <c r="H3718" s="117">
        <v>0</v>
      </c>
      <c r="I3718" s="116" t="s">
        <v>1730</v>
      </c>
      <c r="J3718" s="118">
        <v>3.56</v>
      </c>
    </row>
    <row r="3719" spans="1:10" ht="15" thickBot="1">
      <c r="A3719" s="115"/>
      <c r="B3719" s="116"/>
      <c r="C3719" s="116"/>
      <c r="D3719" s="116"/>
      <c r="E3719" s="116" t="s">
        <v>1731</v>
      </c>
      <c r="F3719" s="117">
        <v>6.97</v>
      </c>
      <c r="G3719" s="116"/>
      <c r="H3719" s="276" t="s">
        <v>1732</v>
      </c>
      <c r="I3719" s="276"/>
      <c r="J3719" s="118">
        <v>33.57</v>
      </c>
    </row>
    <row r="3720" spans="1:10" ht="15" thickTop="1">
      <c r="A3720" s="119"/>
      <c r="B3720" s="95"/>
      <c r="C3720" s="95"/>
      <c r="D3720" s="95"/>
      <c r="E3720" s="95"/>
      <c r="F3720" s="95"/>
      <c r="G3720" s="95"/>
      <c r="H3720" s="95"/>
      <c r="I3720" s="95"/>
      <c r="J3720" s="120"/>
    </row>
    <row r="3721" spans="1:10" ht="15">
      <c r="A3721" s="121" t="s">
        <v>812</v>
      </c>
      <c r="B3721" s="83" t="s">
        <v>1</v>
      </c>
      <c r="C3721" s="82" t="s">
        <v>2</v>
      </c>
      <c r="D3721" s="82" t="s">
        <v>3</v>
      </c>
      <c r="E3721" s="281" t="s">
        <v>1722</v>
      </c>
      <c r="F3721" s="281"/>
      <c r="G3721" s="84" t="s">
        <v>4</v>
      </c>
      <c r="H3721" s="83" t="s">
        <v>5</v>
      </c>
      <c r="I3721" s="83" t="s">
        <v>6</v>
      </c>
      <c r="J3721" s="122" t="s">
        <v>8</v>
      </c>
    </row>
    <row r="3722" spans="1:10" ht="38.25">
      <c r="A3722" s="111" t="s">
        <v>1723</v>
      </c>
      <c r="B3722" s="86" t="s">
        <v>813</v>
      </c>
      <c r="C3722" s="85" t="s">
        <v>31</v>
      </c>
      <c r="D3722" s="85" t="s">
        <v>814</v>
      </c>
      <c r="E3722" s="284" t="s">
        <v>2958</v>
      </c>
      <c r="F3722" s="284"/>
      <c r="G3722" s="87" t="s">
        <v>704</v>
      </c>
      <c r="H3722" s="88">
        <v>1</v>
      </c>
      <c r="I3722" s="89">
        <v>5.38</v>
      </c>
      <c r="J3722" s="112">
        <v>5.38</v>
      </c>
    </row>
    <row r="3723" spans="1:10" ht="25.5">
      <c r="A3723" s="123" t="s">
        <v>1738</v>
      </c>
      <c r="B3723" s="97" t="s">
        <v>3238</v>
      </c>
      <c r="C3723" s="96" t="s">
        <v>31</v>
      </c>
      <c r="D3723" s="96" t="s">
        <v>3239</v>
      </c>
      <c r="E3723" s="283" t="s">
        <v>1737</v>
      </c>
      <c r="F3723" s="283"/>
      <c r="G3723" s="98" t="s">
        <v>33</v>
      </c>
      <c r="H3723" s="99">
        <v>0.1111</v>
      </c>
      <c r="I3723" s="100">
        <v>19.399999999999999</v>
      </c>
      <c r="J3723" s="124">
        <v>2.15</v>
      </c>
    </row>
    <row r="3724" spans="1:10" ht="25.5">
      <c r="A3724" s="123" t="s">
        <v>1738</v>
      </c>
      <c r="B3724" s="97" t="s">
        <v>3240</v>
      </c>
      <c r="C3724" s="96" t="s">
        <v>31</v>
      </c>
      <c r="D3724" s="96" t="s">
        <v>3241</v>
      </c>
      <c r="E3724" s="283" t="s">
        <v>1737</v>
      </c>
      <c r="F3724" s="283"/>
      <c r="G3724" s="98" t="s">
        <v>33</v>
      </c>
      <c r="H3724" s="99">
        <v>0.1111</v>
      </c>
      <c r="I3724" s="100">
        <v>15.57</v>
      </c>
      <c r="J3724" s="124">
        <v>1.72</v>
      </c>
    </row>
    <row r="3725" spans="1:10">
      <c r="A3725" s="113" t="s">
        <v>1725</v>
      </c>
      <c r="B3725" s="91" t="s">
        <v>3246</v>
      </c>
      <c r="C3725" s="90" t="s">
        <v>31</v>
      </c>
      <c r="D3725" s="90" t="s">
        <v>3247</v>
      </c>
      <c r="E3725" s="278" t="s">
        <v>1743</v>
      </c>
      <c r="F3725" s="278"/>
      <c r="G3725" s="92" t="s">
        <v>704</v>
      </c>
      <c r="H3725" s="93">
        <v>8.2000000000000007E-3</v>
      </c>
      <c r="I3725" s="94">
        <v>43.61</v>
      </c>
      <c r="J3725" s="114">
        <v>0.35</v>
      </c>
    </row>
    <row r="3726" spans="1:10" ht="25.5">
      <c r="A3726" s="113" t="s">
        <v>1725</v>
      </c>
      <c r="B3726" s="91" t="s">
        <v>3244</v>
      </c>
      <c r="C3726" s="90" t="s">
        <v>31</v>
      </c>
      <c r="D3726" s="90" t="s">
        <v>3245</v>
      </c>
      <c r="E3726" s="278" t="s">
        <v>1743</v>
      </c>
      <c r="F3726" s="278"/>
      <c r="G3726" s="92" t="s">
        <v>704</v>
      </c>
      <c r="H3726" s="93">
        <v>9.4999999999999998E-3</v>
      </c>
      <c r="I3726" s="94">
        <v>49.41</v>
      </c>
      <c r="J3726" s="114">
        <v>0.46</v>
      </c>
    </row>
    <row r="3727" spans="1:10" ht="25.5">
      <c r="A3727" s="113" t="s">
        <v>1725</v>
      </c>
      <c r="B3727" s="91" t="s">
        <v>3390</v>
      </c>
      <c r="C3727" s="90" t="s">
        <v>31</v>
      </c>
      <c r="D3727" s="90" t="s">
        <v>3391</v>
      </c>
      <c r="E3727" s="278" t="s">
        <v>1743</v>
      </c>
      <c r="F3727" s="278"/>
      <c r="G3727" s="92" t="s">
        <v>704</v>
      </c>
      <c r="H3727" s="93">
        <v>1</v>
      </c>
      <c r="I3727" s="94">
        <v>0.64</v>
      </c>
      <c r="J3727" s="114">
        <v>0.64</v>
      </c>
    </row>
    <row r="3728" spans="1:10">
      <c r="A3728" s="113" t="s">
        <v>1725</v>
      </c>
      <c r="B3728" s="91" t="s">
        <v>3248</v>
      </c>
      <c r="C3728" s="90" t="s">
        <v>31</v>
      </c>
      <c r="D3728" s="90" t="s">
        <v>3249</v>
      </c>
      <c r="E3728" s="278" t="s">
        <v>1743</v>
      </c>
      <c r="F3728" s="278"/>
      <c r="G3728" s="92" t="s">
        <v>704</v>
      </c>
      <c r="H3728" s="93">
        <v>3.7100000000000001E-2</v>
      </c>
      <c r="I3728" s="94">
        <v>1.85</v>
      </c>
      <c r="J3728" s="114">
        <v>0.06</v>
      </c>
    </row>
    <row r="3729" spans="1:10">
      <c r="A3729" s="115"/>
      <c r="B3729" s="116"/>
      <c r="C3729" s="116"/>
      <c r="D3729" s="116"/>
      <c r="E3729" s="116" t="s">
        <v>1728</v>
      </c>
      <c r="F3729" s="117">
        <v>3.04</v>
      </c>
      <c r="G3729" s="116" t="s">
        <v>1729</v>
      </c>
      <c r="H3729" s="117">
        <v>0</v>
      </c>
      <c r="I3729" s="116" t="s">
        <v>1730</v>
      </c>
      <c r="J3729" s="118">
        <v>3.04</v>
      </c>
    </row>
    <row r="3730" spans="1:10" ht="15" thickBot="1">
      <c r="A3730" s="115"/>
      <c r="B3730" s="116"/>
      <c r="C3730" s="116"/>
      <c r="D3730" s="116"/>
      <c r="E3730" s="116" t="s">
        <v>1731</v>
      </c>
      <c r="F3730" s="117">
        <v>1.41</v>
      </c>
      <c r="G3730" s="116"/>
      <c r="H3730" s="276" t="s">
        <v>1732</v>
      </c>
      <c r="I3730" s="276"/>
      <c r="J3730" s="118">
        <v>6.79</v>
      </c>
    </row>
    <row r="3731" spans="1:10" ht="15" thickTop="1">
      <c r="A3731" s="119"/>
      <c r="B3731" s="95"/>
      <c r="C3731" s="95"/>
      <c r="D3731" s="95"/>
      <c r="E3731" s="95"/>
      <c r="F3731" s="95"/>
      <c r="G3731" s="95"/>
      <c r="H3731" s="95"/>
      <c r="I3731" s="95"/>
      <c r="J3731" s="120"/>
    </row>
    <row r="3732" spans="1:10" ht="15">
      <c r="A3732" s="121" t="s">
        <v>815</v>
      </c>
      <c r="B3732" s="83" t="s">
        <v>1</v>
      </c>
      <c r="C3732" s="82" t="s">
        <v>2</v>
      </c>
      <c r="D3732" s="82" t="s">
        <v>3</v>
      </c>
      <c r="E3732" s="281" t="s">
        <v>1722</v>
      </c>
      <c r="F3732" s="281"/>
      <c r="G3732" s="84" t="s">
        <v>4</v>
      </c>
      <c r="H3732" s="83" t="s">
        <v>5</v>
      </c>
      <c r="I3732" s="83" t="s">
        <v>6</v>
      </c>
      <c r="J3732" s="122" t="s">
        <v>8</v>
      </c>
    </row>
    <row r="3733" spans="1:10" ht="38.25">
      <c r="A3733" s="111" t="s">
        <v>1723</v>
      </c>
      <c r="B3733" s="86" t="s">
        <v>816</v>
      </c>
      <c r="C3733" s="85" t="s">
        <v>31</v>
      </c>
      <c r="D3733" s="85" t="s">
        <v>817</v>
      </c>
      <c r="E3733" s="284" t="s">
        <v>2958</v>
      </c>
      <c r="F3733" s="284"/>
      <c r="G3733" s="87" t="s">
        <v>704</v>
      </c>
      <c r="H3733" s="88">
        <v>1</v>
      </c>
      <c r="I3733" s="89">
        <v>9.91</v>
      </c>
      <c r="J3733" s="112">
        <v>9.91</v>
      </c>
    </row>
    <row r="3734" spans="1:10" ht="25.5">
      <c r="A3734" s="123" t="s">
        <v>1738</v>
      </c>
      <c r="B3734" s="97" t="s">
        <v>3238</v>
      </c>
      <c r="C3734" s="96" t="s">
        <v>31</v>
      </c>
      <c r="D3734" s="96" t="s">
        <v>3239</v>
      </c>
      <c r="E3734" s="283" t="s">
        <v>1737</v>
      </c>
      <c r="F3734" s="283"/>
      <c r="G3734" s="98" t="s">
        <v>33</v>
      </c>
      <c r="H3734" s="99">
        <v>9.2399999999999996E-2</v>
      </c>
      <c r="I3734" s="100">
        <v>19.399999999999999</v>
      </c>
      <c r="J3734" s="124">
        <v>1.79</v>
      </c>
    </row>
    <row r="3735" spans="1:10" ht="25.5">
      <c r="A3735" s="123" t="s">
        <v>1738</v>
      </c>
      <c r="B3735" s="97" t="s">
        <v>3240</v>
      </c>
      <c r="C3735" s="96" t="s">
        <v>31</v>
      </c>
      <c r="D3735" s="96" t="s">
        <v>3241</v>
      </c>
      <c r="E3735" s="283" t="s">
        <v>1737</v>
      </c>
      <c r="F3735" s="283"/>
      <c r="G3735" s="98" t="s">
        <v>33</v>
      </c>
      <c r="H3735" s="99">
        <v>9.2399999999999996E-2</v>
      </c>
      <c r="I3735" s="100">
        <v>15.57</v>
      </c>
      <c r="J3735" s="124">
        <v>1.43</v>
      </c>
    </row>
    <row r="3736" spans="1:10" ht="25.5">
      <c r="A3736" s="113" t="s">
        <v>1725</v>
      </c>
      <c r="B3736" s="91" t="s">
        <v>3392</v>
      </c>
      <c r="C3736" s="90" t="s">
        <v>31</v>
      </c>
      <c r="D3736" s="90" t="s">
        <v>3393</v>
      </c>
      <c r="E3736" s="278" t="s">
        <v>1743</v>
      </c>
      <c r="F3736" s="278"/>
      <c r="G3736" s="92" t="s">
        <v>704</v>
      </c>
      <c r="H3736" s="93">
        <v>1</v>
      </c>
      <c r="I3736" s="94">
        <v>4.57</v>
      </c>
      <c r="J3736" s="114">
        <v>4.57</v>
      </c>
    </row>
    <row r="3737" spans="1:10" ht="25.5">
      <c r="A3737" s="113" t="s">
        <v>1725</v>
      </c>
      <c r="B3737" s="91" t="s">
        <v>3244</v>
      </c>
      <c r="C3737" s="90" t="s">
        <v>31</v>
      </c>
      <c r="D3737" s="90" t="s">
        <v>3245</v>
      </c>
      <c r="E3737" s="278" t="s">
        <v>1743</v>
      </c>
      <c r="F3737" s="278"/>
      <c r="G3737" s="92" t="s">
        <v>704</v>
      </c>
      <c r="H3737" s="93">
        <v>2.5999999999999999E-2</v>
      </c>
      <c r="I3737" s="94">
        <v>49.41</v>
      </c>
      <c r="J3737" s="114">
        <v>1.28</v>
      </c>
    </row>
    <row r="3738" spans="1:10">
      <c r="A3738" s="113" t="s">
        <v>1725</v>
      </c>
      <c r="B3738" s="91" t="s">
        <v>3248</v>
      </c>
      <c r="C3738" s="90" t="s">
        <v>31</v>
      </c>
      <c r="D3738" s="90" t="s">
        <v>3249</v>
      </c>
      <c r="E3738" s="278" t="s">
        <v>1743</v>
      </c>
      <c r="F3738" s="278"/>
      <c r="G3738" s="92" t="s">
        <v>704</v>
      </c>
      <c r="H3738" s="93">
        <v>2.06E-2</v>
      </c>
      <c r="I3738" s="94">
        <v>1.85</v>
      </c>
      <c r="J3738" s="114">
        <v>0.03</v>
      </c>
    </row>
    <row r="3739" spans="1:10">
      <c r="A3739" s="113" t="s">
        <v>1725</v>
      </c>
      <c r="B3739" s="91" t="s">
        <v>3246</v>
      </c>
      <c r="C3739" s="90" t="s">
        <v>31</v>
      </c>
      <c r="D3739" s="90" t="s">
        <v>3247</v>
      </c>
      <c r="E3739" s="278" t="s">
        <v>1743</v>
      </c>
      <c r="F3739" s="278"/>
      <c r="G3739" s="92" t="s">
        <v>704</v>
      </c>
      <c r="H3739" s="93">
        <v>1.8800000000000001E-2</v>
      </c>
      <c r="I3739" s="94">
        <v>43.61</v>
      </c>
      <c r="J3739" s="114">
        <v>0.81</v>
      </c>
    </row>
    <row r="3740" spans="1:10">
      <c r="A3740" s="115"/>
      <c r="B3740" s="116"/>
      <c r="C3740" s="116"/>
      <c r="D3740" s="116"/>
      <c r="E3740" s="116" t="s">
        <v>1728</v>
      </c>
      <c r="F3740" s="117">
        <v>2.5299999999999998</v>
      </c>
      <c r="G3740" s="116" t="s">
        <v>1729</v>
      </c>
      <c r="H3740" s="117">
        <v>0</v>
      </c>
      <c r="I3740" s="116" t="s">
        <v>1730</v>
      </c>
      <c r="J3740" s="118">
        <v>2.5299999999999998</v>
      </c>
    </row>
    <row r="3741" spans="1:10" ht="15" thickBot="1">
      <c r="A3741" s="115"/>
      <c r="B3741" s="116"/>
      <c r="C3741" s="116"/>
      <c r="D3741" s="116"/>
      <c r="E3741" s="116" t="s">
        <v>1731</v>
      </c>
      <c r="F3741" s="117">
        <v>2.6</v>
      </c>
      <c r="G3741" s="116"/>
      <c r="H3741" s="276" t="s">
        <v>1732</v>
      </c>
      <c r="I3741" s="276"/>
      <c r="J3741" s="118">
        <v>12.51</v>
      </c>
    </row>
    <row r="3742" spans="1:10" ht="15" thickTop="1">
      <c r="A3742" s="119"/>
      <c r="B3742" s="95"/>
      <c r="C3742" s="95"/>
      <c r="D3742" s="95"/>
      <c r="E3742" s="95"/>
      <c r="F3742" s="95"/>
      <c r="G3742" s="95"/>
      <c r="H3742" s="95"/>
      <c r="I3742" s="95"/>
      <c r="J3742" s="120"/>
    </row>
    <row r="3743" spans="1:10" ht="15">
      <c r="A3743" s="121" t="s">
        <v>818</v>
      </c>
      <c r="B3743" s="83" t="s">
        <v>1</v>
      </c>
      <c r="C3743" s="82" t="s">
        <v>2</v>
      </c>
      <c r="D3743" s="82" t="s">
        <v>3</v>
      </c>
      <c r="E3743" s="281" t="s">
        <v>1722</v>
      </c>
      <c r="F3743" s="281"/>
      <c r="G3743" s="84" t="s">
        <v>4</v>
      </c>
      <c r="H3743" s="83" t="s">
        <v>5</v>
      </c>
      <c r="I3743" s="83" t="s">
        <v>6</v>
      </c>
      <c r="J3743" s="122" t="s">
        <v>8</v>
      </c>
    </row>
    <row r="3744" spans="1:10" ht="38.25">
      <c r="A3744" s="111" t="s">
        <v>1723</v>
      </c>
      <c r="B3744" s="86" t="s">
        <v>819</v>
      </c>
      <c r="C3744" s="85" t="s">
        <v>18</v>
      </c>
      <c r="D3744" s="85" t="s">
        <v>820</v>
      </c>
      <c r="E3744" s="284" t="s">
        <v>1724</v>
      </c>
      <c r="F3744" s="284"/>
      <c r="G3744" s="87" t="s">
        <v>28</v>
      </c>
      <c r="H3744" s="88">
        <v>1</v>
      </c>
      <c r="I3744" s="89">
        <v>29.11</v>
      </c>
      <c r="J3744" s="112">
        <v>29.11</v>
      </c>
    </row>
    <row r="3745" spans="1:10">
      <c r="A3745" s="123" t="s">
        <v>1738</v>
      </c>
      <c r="B3745" s="97" t="s">
        <v>2920</v>
      </c>
      <c r="C3745" s="96" t="s">
        <v>44</v>
      </c>
      <c r="D3745" s="96" t="s">
        <v>2921</v>
      </c>
      <c r="E3745" s="283" t="s">
        <v>1761</v>
      </c>
      <c r="F3745" s="283"/>
      <c r="G3745" s="98" t="s">
        <v>1950</v>
      </c>
      <c r="H3745" s="99">
        <v>0.10349999999999999</v>
      </c>
      <c r="I3745" s="100">
        <v>18.66</v>
      </c>
      <c r="J3745" s="124">
        <v>1.93</v>
      </c>
    </row>
    <row r="3746" spans="1:10" ht="25.5">
      <c r="A3746" s="123" t="s">
        <v>1738</v>
      </c>
      <c r="B3746" s="97" t="s">
        <v>2916</v>
      </c>
      <c r="C3746" s="96" t="s">
        <v>44</v>
      </c>
      <c r="D3746" s="96" t="s">
        <v>2917</v>
      </c>
      <c r="E3746" s="283" t="s">
        <v>1761</v>
      </c>
      <c r="F3746" s="283"/>
      <c r="G3746" s="98" t="s">
        <v>1950</v>
      </c>
      <c r="H3746" s="99">
        <v>0.10349999999999999</v>
      </c>
      <c r="I3746" s="100">
        <v>15.2</v>
      </c>
      <c r="J3746" s="124">
        <v>1.57</v>
      </c>
    </row>
    <row r="3747" spans="1:10">
      <c r="A3747" s="113" t="s">
        <v>1725</v>
      </c>
      <c r="B3747" s="91" t="s">
        <v>3394</v>
      </c>
      <c r="C3747" s="90" t="s">
        <v>3395</v>
      </c>
      <c r="D3747" s="90" t="s">
        <v>3396</v>
      </c>
      <c r="E3747" s="278" t="s">
        <v>1743</v>
      </c>
      <c r="F3747" s="278"/>
      <c r="G3747" s="92" t="s">
        <v>46</v>
      </c>
      <c r="H3747" s="93">
        <v>1</v>
      </c>
      <c r="I3747" s="94">
        <v>12.21</v>
      </c>
      <c r="J3747" s="114">
        <v>12.21</v>
      </c>
    </row>
    <row r="3748" spans="1:10">
      <c r="A3748" s="113" t="s">
        <v>1725</v>
      </c>
      <c r="B3748" s="91" t="s">
        <v>3204</v>
      </c>
      <c r="C3748" s="90" t="s">
        <v>44</v>
      </c>
      <c r="D3748" s="90" t="s">
        <v>3205</v>
      </c>
      <c r="E3748" s="278" t="s">
        <v>1743</v>
      </c>
      <c r="F3748" s="278"/>
      <c r="G3748" s="92" t="s">
        <v>2248</v>
      </c>
      <c r="H3748" s="93">
        <v>3.5999999999999997E-2</v>
      </c>
      <c r="I3748" s="94">
        <v>50.14</v>
      </c>
      <c r="J3748" s="114">
        <v>1.8</v>
      </c>
    </row>
    <row r="3749" spans="1:10" ht="25.5">
      <c r="A3749" s="113" t="s">
        <v>1725</v>
      </c>
      <c r="B3749" s="91" t="s">
        <v>3206</v>
      </c>
      <c r="C3749" s="90" t="s">
        <v>44</v>
      </c>
      <c r="D3749" s="90" t="s">
        <v>3207</v>
      </c>
      <c r="E3749" s="278" t="s">
        <v>1743</v>
      </c>
      <c r="F3749" s="278"/>
      <c r="G3749" s="92" t="s">
        <v>121</v>
      </c>
      <c r="H3749" s="93">
        <v>0.1802</v>
      </c>
      <c r="I3749" s="94">
        <v>64.22</v>
      </c>
      <c r="J3749" s="114">
        <v>11.57</v>
      </c>
    </row>
    <row r="3750" spans="1:10">
      <c r="A3750" s="113" t="s">
        <v>1725</v>
      </c>
      <c r="B3750" s="91" t="s">
        <v>3397</v>
      </c>
      <c r="C3750" s="90" t="s">
        <v>44</v>
      </c>
      <c r="D3750" s="90" t="s">
        <v>3398</v>
      </c>
      <c r="E3750" s="278" t="s">
        <v>1743</v>
      </c>
      <c r="F3750" s="278"/>
      <c r="G3750" s="92" t="s">
        <v>46</v>
      </c>
      <c r="H3750" s="93">
        <v>2.3300000000000001E-2</v>
      </c>
      <c r="I3750" s="94">
        <v>1.54</v>
      </c>
      <c r="J3750" s="114">
        <v>0.03</v>
      </c>
    </row>
    <row r="3751" spans="1:10">
      <c r="A3751" s="115"/>
      <c r="B3751" s="116"/>
      <c r="C3751" s="116"/>
      <c r="D3751" s="116"/>
      <c r="E3751" s="116" t="s">
        <v>1728</v>
      </c>
      <c r="F3751" s="117">
        <v>0</v>
      </c>
      <c r="G3751" s="116" t="s">
        <v>1729</v>
      </c>
      <c r="H3751" s="117">
        <v>2.72</v>
      </c>
      <c r="I3751" s="116" t="s">
        <v>1730</v>
      </c>
      <c r="J3751" s="118">
        <v>2.72</v>
      </c>
    </row>
    <row r="3752" spans="1:10" ht="15" thickBot="1">
      <c r="A3752" s="115"/>
      <c r="B3752" s="116"/>
      <c r="C3752" s="116"/>
      <c r="D3752" s="116"/>
      <c r="E3752" s="116" t="s">
        <v>1731</v>
      </c>
      <c r="F3752" s="117">
        <v>7.63</v>
      </c>
      <c r="G3752" s="116"/>
      <c r="H3752" s="276" t="s">
        <v>1732</v>
      </c>
      <c r="I3752" s="276"/>
      <c r="J3752" s="118">
        <v>36.74</v>
      </c>
    </row>
    <row r="3753" spans="1:10" ht="15" thickTop="1">
      <c r="A3753" s="119"/>
      <c r="B3753" s="95"/>
      <c r="C3753" s="95"/>
      <c r="D3753" s="95"/>
      <c r="E3753" s="95"/>
      <c r="F3753" s="95"/>
      <c r="G3753" s="95"/>
      <c r="H3753" s="95"/>
      <c r="I3753" s="95"/>
      <c r="J3753" s="120"/>
    </row>
    <row r="3754" spans="1:10" ht="15">
      <c r="A3754" s="121" t="s">
        <v>821</v>
      </c>
      <c r="B3754" s="83" t="s">
        <v>1</v>
      </c>
      <c r="C3754" s="82" t="s">
        <v>2</v>
      </c>
      <c r="D3754" s="82" t="s">
        <v>3</v>
      </c>
      <c r="E3754" s="281" t="s">
        <v>1722</v>
      </c>
      <c r="F3754" s="281"/>
      <c r="G3754" s="84" t="s">
        <v>4</v>
      </c>
      <c r="H3754" s="83" t="s">
        <v>5</v>
      </c>
      <c r="I3754" s="83" t="s">
        <v>6</v>
      </c>
      <c r="J3754" s="122" t="s">
        <v>8</v>
      </c>
    </row>
    <row r="3755" spans="1:10" ht="38.25">
      <c r="A3755" s="111" t="s">
        <v>1723</v>
      </c>
      <c r="B3755" s="86" t="s">
        <v>822</v>
      </c>
      <c r="C3755" s="85" t="s">
        <v>31</v>
      </c>
      <c r="D3755" s="85" t="s">
        <v>823</v>
      </c>
      <c r="E3755" s="284" t="s">
        <v>2958</v>
      </c>
      <c r="F3755" s="284"/>
      <c r="G3755" s="87" t="s">
        <v>704</v>
      </c>
      <c r="H3755" s="88">
        <v>1</v>
      </c>
      <c r="I3755" s="89">
        <v>5.42</v>
      </c>
      <c r="J3755" s="112">
        <v>5.42</v>
      </c>
    </row>
    <row r="3756" spans="1:10" ht="25.5">
      <c r="A3756" s="123" t="s">
        <v>1738</v>
      </c>
      <c r="B3756" s="97" t="s">
        <v>3240</v>
      </c>
      <c r="C3756" s="96" t="s">
        <v>31</v>
      </c>
      <c r="D3756" s="96" t="s">
        <v>3241</v>
      </c>
      <c r="E3756" s="283" t="s">
        <v>1737</v>
      </c>
      <c r="F3756" s="283"/>
      <c r="G3756" s="98" t="s">
        <v>33</v>
      </c>
      <c r="H3756" s="99">
        <v>5.8200000000000002E-2</v>
      </c>
      <c r="I3756" s="100">
        <v>15.57</v>
      </c>
      <c r="J3756" s="124">
        <v>0.9</v>
      </c>
    </row>
    <row r="3757" spans="1:10" ht="25.5">
      <c r="A3757" s="123" t="s">
        <v>1738</v>
      </c>
      <c r="B3757" s="97" t="s">
        <v>3238</v>
      </c>
      <c r="C3757" s="96" t="s">
        <v>31</v>
      </c>
      <c r="D3757" s="96" t="s">
        <v>3239</v>
      </c>
      <c r="E3757" s="283" t="s">
        <v>1737</v>
      </c>
      <c r="F3757" s="283"/>
      <c r="G3757" s="98" t="s">
        <v>33</v>
      </c>
      <c r="H3757" s="99">
        <v>5.8200000000000002E-2</v>
      </c>
      <c r="I3757" s="100">
        <v>19.399999999999999</v>
      </c>
      <c r="J3757" s="124">
        <v>1.1200000000000001</v>
      </c>
    </row>
    <row r="3758" spans="1:10">
      <c r="A3758" s="113" t="s">
        <v>1725</v>
      </c>
      <c r="B3758" s="91" t="s">
        <v>3246</v>
      </c>
      <c r="C3758" s="90" t="s">
        <v>31</v>
      </c>
      <c r="D3758" s="90" t="s">
        <v>3247</v>
      </c>
      <c r="E3758" s="278" t="s">
        <v>1743</v>
      </c>
      <c r="F3758" s="278"/>
      <c r="G3758" s="92" t="s">
        <v>704</v>
      </c>
      <c r="H3758" s="93">
        <v>9.4000000000000004E-3</v>
      </c>
      <c r="I3758" s="94">
        <v>43.61</v>
      </c>
      <c r="J3758" s="114">
        <v>0.4</v>
      </c>
    </row>
    <row r="3759" spans="1:10">
      <c r="A3759" s="113" t="s">
        <v>1725</v>
      </c>
      <c r="B3759" s="91" t="s">
        <v>3248</v>
      </c>
      <c r="C3759" s="90" t="s">
        <v>31</v>
      </c>
      <c r="D3759" s="90" t="s">
        <v>3249</v>
      </c>
      <c r="E3759" s="278" t="s">
        <v>1743</v>
      </c>
      <c r="F3759" s="278"/>
      <c r="G3759" s="92" t="s">
        <v>704</v>
      </c>
      <c r="H3759" s="93">
        <v>1.3299999999999999E-2</v>
      </c>
      <c r="I3759" s="94">
        <v>1.85</v>
      </c>
      <c r="J3759" s="114">
        <v>0.02</v>
      </c>
    </row>
    <row r="3760" spans="1:10" ht="25.5">
      <c r="A3760" s="113" t="s">
        <v>1725</v>
      </c>
      <c r="B3760" s="91" t="s">
        <v>3399</v>
      </c>
      <c r="C3760" s="90" t="s">
        <v>31</v>
      </c>
      <c r="D3760" s="90" t="s">
        <v>3400</v>
      </c>
      <c r="E3760" s="278" t="s">
        <v>1743</v>
      </c>
      <c r="F3760" s="278"/>
      <c r="G3760" s="92" t="s">
        <v>704</v>
      </c>
      <c r="H3760" s="93">
        <v>1</v>
      </c>
      <c r="I3760" s="94">
        <v>2.44</v>
      </c>
      <c r="J3760" s="114">
        <v>2.44</v>
      </c>
    </row>
    <row r="3761" spans="1:10" ht="25.5">
      <c r="A3761" s="113" t="s">
        <v>1725</v>
      </c>
      <c r="B3761" s="91" t="s">
        <v>3244</v>
      </c>
      <c r="C3761" s="90" t="s">
        <v>31</v>
      </c>
      <c r="D3761" s="90" t="s">
        <v>3245</v>
      </c>
      <c r="E3761" s="278" t="s">
        <v>1743</v>
      </c>
      <c r="F3761" s="278"/>
      <c r="G3761" s="92" t="s">
        <v>704</v>
      </c>
      <c r="H3761" s="93">
        <v>1.0999999999999999E-2</v>
      </c>
      <c r="I3761" s="94">
        <v>49.41</v>
      </c>
      <c r="J3761" s="114">
        <v>0.54</v>
      </c>
    </row>
    <row r="3762" spans="1:10">
      <c r="A3762" s="115"/>
      <c r="B3762" s="116"/>
      <c r="C3762" s="116"/>
      <c r="D3762" s="116"/>
      <c r="E3762" s="116" t="s">
        <v>1728</v>
      </c>
      <c r="F3762" s="117">
        <v>1.58</v>
      </c>
      <c r="G3762" s="116" t="s">
        <v>1729</v>
      </c>
      <c r="H3762" s="117">
        <v>0</v>
      </c>
      <c r="I3762" s="116" t="s">
        <v>1730</v>
      </c>
      <c r="J3762" s="118">
        <v>1.58</v>
      </c>
    </row>
    <row r="3763" spans="1:10" ht="15" thickBot="1">
      <c r="A3763" s="115"/>
      <c r="B3763" s="116"/>
      <c r="C3763" s="116"/>
      <c r="D3763" s="116"/>
      <c r="E3763" s="116" t="s">
        <v>1731</v>
      </c>
      <c r="F3763" s="117">
        <v>1.42</v>
      </c>
      <c r="G3763" s="116"/>
      <c r="H3763" s="276" t="s">
        <v>1732</v>
      </c>
      <c r="I3763" s="276"/>
      <c r="J3763" s="118">
        <v>6.84</v>
      </c>
    </row>
    <row r="3764" spans="1:10" ht="15" thickTop="1">
      <c r="A3764" s="119"/>
      <c r="B3764" s="95"/>
      <c r="C3764" s="95"/>
      <c r="D3764" s="95"/>
      <c r="E3764" s="95"/>
      <c r="F3764" s="95"/>
      <c r="G3764" s="95"/>
      <c r="H3764" s="95"/>
      <c r="I3764" s="95"/>
      <c r="J3764" s="120"/>
    </row>
    <row r="3765" spans="1:10" ht="15">
      <c r="A3765" s="121" t="s">
        <v>824</v>
      </c>
      <c r="B3765" s="83" t="s">
        <v>1</v>
      </c>
      <c r="C3765" s="82" t="s">
        <v>2</v>
      </c>
      <c r="D3765" s="82" t="s">
        <v>3</v>
      </c>
      <c r="E3765" s="281" t="s">
        <v>1722</v>
      </c>
      <c r="F3765" s="281"/>
      <c r="G3765" s="84" t="s">
        <v>4</v>
      </c>
      <c r="H3765" s="83" t="s">
        <v>5</v>
      </c>
      <c r="I3765" s="83" t="s">
        <v>6</v>
      </c>
      <c r="J3765" s="122" t="s">
        <v>8</v>
      </c>
    </row>
    <row r="3766" spans="1:10" ht="38.25">
      <c r="A3766" s="111" t="s">
        <v>1723</v>
      </c>
      <c r="B3766" s="86" t="s">
        <v>825</v>
      </c>
      <c r="C3766" s="85" t="s">
        <v>31</v>
      </c>
      <c r="D3766" s="85" t="s">
        <v>826</v>
      </c>
      <c r="E3766" s="284" t="s">
        <v>2958</v>
      </c>
      <c r="F3766" s="284"/>
      <c r="G3766" s="87" t="s">
        <v>704</v>
      </c>
      <c r="H3766" s="88">
        <v>1</v>
      </c>
      <c r="I3766" s="89">
        <v>6.4</v>
      </c>
      <c r="J3766" s="112">
        <v>6.4</v>
      </c>
    </row>
    <row r="3767" spans="1:10" ht="25.5">
      <c r="A3767" s="123" t="s">
        <v>1738</v>
      </c>
      <c r="B3767" s="97" t="s">
        <v>3240</v>
      </c>
      <c r="C3767" s="96" t="s">
        <v>31</v>
      </c>
      <c r="D3767" s="96" t="s">
        <v>3241</v>
      </c>
      <c r="E3767" s="283" t="s">
        <v>1737</v>
      </c>
      <c r="F3767" s="283"/>
      <c r="G3767" s="98" t="s">
        <v>33</v>
      </c>
      <c r="H3767" s="99">
        <v>6.59E-2</v>
      </c>
      <c r="I3767" s="100">
        <v>15.57</v>
      </c>
      <c r="J3767" s="124">
        <v>1.02</v>
      </c>
    </row>
    <row r="3768" spans="1:10" ht="25.5">
      <c r="A3768" s="123" t="s">
        <v>1738</v>
      </c>
      <c r="B3768" s="97" t="s">
        <v>3238</v>
      </c>
      <c r="C3768" s="96" t="s">
        <v>31</v>
      </c>
      <c r="D3768" s="96" t="s">
        <v>3239</v>
      </c>
      <c r="E3768" s="283" t="s">
        <v>1737</v>
      </c>
      <c r="F3768" s="283"/>
      <c r="G3768" s="98" t="s">
        <v>33</v>
      </c>
      <c r="H3768" s="99">
        <v>6.59E-2</v>
      </c>
      <c r="I3768" s="100">
        <v>19.399999999999999</v>
      </c>
      <c r="J3768" s="124">
        <v>1.27</v>
      </c>
    </row>
    <row r="3769" spans="1:10" ht="25.5">
      <c r="A3769" s="113" t="s">
        <v>1725</v>
      </c>
      <c r="B3769" s="91" t="s">
        <v>3244</v>
      </c>
      <c r="C3769" s="90" t="s">
        <v>31</v>
      </c>
      <c r="D3769" s="90" t="s">
        <v>3245</v>
      </c>
      <c r="E3769" s="278" t="s">
        <v>1743</v>
      </c>
      <c r="F3769" s="278"/>
      <c r="G3769" s="92" t="s">
        <v>704</v>
      </c>
      <c r="H3769" s="93">
        <v>1.4999999999999999E-2</v>
      </c>
      <c r="I3769" s="94">
        <v>49.41</v>
      </c>
      <c r="J3769" s="114">
        <v>0.74</v>
      </c>
    </row>
    <row r="3770" spans="1:10">
      <c r="A3770" s="113" t="s">
        <v>1725</v>
      </c>
      <c r="B3770" s="91" t="s">
        <v>3248</v>
      </c>
      <c r="C3770" s="90" t="s">
        <v>31</v>
      </c>
      <c r="D3770" s="90" t="s">
        <v>3249</v>
      </c>
      <c r="E3770" s="278" t="s">
        <v>1743</v>
      </c>
      <c r="F3770" s="278"/>
      <c r="G3770" s="92" t="s">
        <v>704</v>
      </c>
      <c r="H3770" s="93">
        <v>1.49E-2</v>
      </c>
      <c r="I3770" s="94">
        <v>1.85</v>
      </c>
      <c r="J3770" s="114">
        <v>0.02</v>
      </c>
    </row>
    <row r="3771" spans="1:10" ht="25.5">
      <c r="A3771" s="113" t="s">
        <v>1725</v>
      </c>
      <c r="B3771" s="91" t="s">
        <v>3401</v>
      </c>
      <c r="C3771" s="90" t="s">
        <v>31</v>
      </c>
      <c r="D3771" s="90" t="s">
        <v>3402</v>
      </c>
      <c r="E3771" s="278" t="s">
        <v>1743</v>
      </c>
      <c r="F3771" s="278"/>
      <c r="G3771" s="92" t="s">
        <v>704</v>
      </c>
      <c r="H3771" s="93">
        <v>1</v>
      </c>
      <c r="I3771" s="94">
        <v>2.84</v>
      </c>
      <c r="J3771" s="114">
        <v>2.84</v>
      </c>
    </row>
    <row r="3772" spans="1:10">
      <c r="A3772" s="113" t="s">
        <v>1725</v>
      </c>
      <c r="B3772" s="91" t="s">
        <v>3246</v>
      </c>
      <c r="C3772" s="90" t="s">
        <v>31</v>
      </c>
      <c r="D3772" s="90" t="s">
        <v>3247</v>
      </c>
      <c r="E3772" s="278" t="s">
        <v>1743</v>
      </c>
      <c r="F3772" s="278"/>
      <c r="G3772" s="92" t="s">
        <v>704</v>
      </c>
      <c r="H3772" s="93">
        <v>1.18E-2</v>
      </c>
      <c r="I3772" s="94">
        <v>43.61</v>
      </c>
      <c r="J3772" s="114">
        <v>0.51</v>
      </c>
    </row>
    <row r="3773" spans="1:10">
      <c r="A3773" s="115"/>
      <c r="B3773" s="116"/>
      <c r="C3773" s="116"/>
      <c r="D3773" s="116"/>
      <c r="E3773" s="116" t="s">
        <v>1728</v>
      </c>
      <c r="F3773" s="117">
        <v>1.8</v>
      </c>
      <c r="G3773" s="116" t="s">
        <v>1729</v>
      </c>
      <c r="H3773" s="117">
        <v>0</v>
      </c>
      <c r="I3773" s="116" t="s">
        <v>1730</v>
      </c>
      <c r="J3773" s="118">
        <v>1.8</v>
      </c>
    </row>
    <row r="3774" spans="1:10" ht="15" thickBot="1">
      <c r="A3774" s="115"/>
      <c r="B3774" s="116"/>
      <c r="C3774" s="116"/>
      <c r="D3774" s="116"/>
      <c r="E3774" s="116" t="s">
        <v>1731</v>
      </c>
      <c r="F3774" s="117">
        <v>1.67</v>
      </c>
      <c r="G3774" s="116"/>
      <c r="H3774" s="276" t="s">
        <v>1732</v>
      </c>
      <c r="I3774" s="276"/>
      <c r="J3774" s="118">
        <v>8.07</v>
      </c>
    </row>
    <row r="3775" spans="1:10" ht="15" thickTop="1">
      <c r="A3775" s="119"/>
      <c r="B3775" s="95"/>
      <c r="C3775" s="95"/>
      <c r="D3775" s="95"/>
      <c r="E3775" s="95"/>
      <c r="F3775" s="95"/>
      <c r="G3775" s="95"/>
      <c r="H3775" s="95"/>
      <c r="I3775" s="95"/>
      <c r="J3775" s="120"/>
    </row>
    <row r="3776" spans="1:10" ht="15">
      <c r="A3776" s="121" t="s">
        <v>827</v>
      </c>
      <c r="B3776" s="83" t="s">
        <v>1</v>
      </c>
      <c r="C3776" s="82" t="s">
        <v>2</v>
      </c>
      <c r="D3776" s="82" t="s">
        <v>3</v>
      </c>
      <c r="E3776" s="281" t="s">
        <v>1722</v>
      </c>
      <c r="F3776" s="281"/>
      <c r="G3776" s="84" t="s">
        <v>4</v>
      </c>
      <c r="H3776" s="83" t="s">
        <v>5</v>
      </c>
      <c r="I3776" s="83" t="s">
        <v>6</v>
      </c>
      <c r="J3776" s="122" t="s">
        <v>8</v>
      </c>
    </row>
    <row r="3777" spans="1:10" ht="38.25">
      <c r="A3777" s="111" t="s">
        <v>1723</v>
      </c>
      <c r="B3777" s="86" t="s">
        <v>828</v>
      </c>
      <c r="C3777" s="85" t="s">
        <v>31</v>
      </c>
      <c r="D3777" s="85" t="s">
        <v>829</v>
      </c>
      <c r="E3777" s="284" t="s">
        <v>2958</v>
      </c>
      <c r="F3777" s="284"/>
      <c r="G3777" s="87" t="s">
        <v>704</v>
      </c>
      <c r="H3777" s="88">
        <v>1</v>
      </c>
      <c r="I3777" s="89">
        <v>10.95</v>
      </c>
      <c r="J3777" s="112">
        <v>10.95</v>
      </c>
    </row>
    <row r="3778" spans="1:10" ht="25.5">
      <c r="A3778" s="123" t="s">
        <v>1738</v>
      </c>
      <c r="B3778" s="97" t="s">
        <v>3240</v>
      </c>
      <c r="C3778" s="96" t="s">
        <v>31</v>
      </c>
      <c r="D3778" s="96" t="s">
        <v>3241</v>
      </c>
      <c r="E3778" s="283" t="s">
        <v>1737</v>
      </c>
      <c r="F3778" s="283"/>
      <c r="G3778" s="98" t="s">
        <v>33</v>
      </c>
      <c r="H3778" s="99">
        <v>7.3499999999999996E-2</v>
      </c>
      <c r="I3778" s="100">
        <v>15.57</v>
      </c>
      <c r="J3778" s="124">
        <v>1.1399999999999999</v>
      </c>
    </row>
    <row r="3779" spans="1:10" ht="25.5">
      <c r="A3779" s="123" t="s">
        <v>1738</v>
      </c>
      <c r="B3779" s="97" t="s">
        <v>3238</v>
      </c>
      <c r="C3779" s="96" t="s">
        <v>31</v>
      </c>
      <c r="D3779" s="96" t="s">
        <v>3239</v>
      </c>
      <c r="E3779" s="283" t="s">
        <v>1737</v>
      </c>
      <c r="F3779" s="283"/>
      <c r="G3779" s="98" t="s">
        <v>33</v>
      </c>
      <c r="H3779" s="99">
        <v>7.3499999999999996E-2</v>
      </c>
      <c r="I3779" s="100">
        <v>19.399999999999999</v>
      </c>
      <c r="J3779" s="124">
        <v>1.42</v>
      </c>
    </row>
    <row r="3780" spans="1:10" ht="25.5">
      <c r="A3780" s="113" t="s">
        <v>1725</v>
      </c>
      <c r="B3780" s="91" t="s">
        <v>3403</v>
      </c>
      <c r="C3780" s="90" t="s">
        <v>31</v>
      </c>
      <c r="D3780" s="90" t="s">
        <v>3404</v>
      </c>
      <c r="E3780" s="278" t="s">
        <v>1743</v>
      </c>
      <c r="F3780" s="278"/>
      <c r="G3780" s="92" t="s">
        <v>704</v>
      </c>
      <c r="H3780" s="93">
        <v>1</v>
      </c>
      <c r="I3780" s="94">
        <v>6.82</v>
      </c>
      <c r="J3780" s="114">
        <v>6.82</v>
      </c>
    </row>
    <row r="3781" spans="1:10">
      <c r="A3781" s="113" t="s">
        <v>1725</v>
      </c>
      <c r="B3781" s="91" t="s">
        <v>3248</v>
      </c>
      <c r="C3781" s="90" t="s">
        <v>31</v>
      </c>
      <c r="D3781" s="90" t="s">
        <v>3249</v>
      </c>
      <c r="E3781" s="278" t="s">
        <v>1743</v>
      </c>
      <c r="F3781" s="278"/>
      <c r="G3781" s="92" t="s">
        <v>704</v>
      </c>
      <c r="H3781" s="93">
        <v>1.6500000000000001E-2</v>
      </c>
      <c r="I3781" s="94">
        <v>1.85</v>
      </c>
      <c r="J3781" s="114">
        <v>0.03</v>
      </c>
    </row>
    <row r="3782" spans="1:10">
      <c r="A3782" s="113" t="s">
        <v>1725</v>
      </c>
      <c r="B3782" s="91" t="s">
        <v>3246</v>
      </c>
      <c r="C3782" s="90" t="s">
        <v>31</v>
      </c>
      <c r="D3782" s="90" t="s">
        <v>3247</v>
      </c>
      <c r="E3782" s="278" t="s">
        <v>1743</v>
      </c>
      <c r="F3782" s="278"/>
      <c r="G3782" s="92" t="s">
        <v>704</v>
      </c>
      <c r="H3782" s="93">
        <v>1.41E-2</v>
      </c>
      <c r="I3782" s="94">
        <v>43.61</v>
      </c>
      <c r="J3782" s="114">
        <v>0.61</v>
      </c>
    </row>
    <row r="3783" spans="1:10" ht="25.5">
      <c r="A3783" s="113" t="s">
        <v>1725</v>
      </c>
      <c r="B3783" s="91" t="s">
        <v>3244</v>
      </c>
      <c r="C3783" s="90" t="s">
        <v>31</v>
      </c>
      <c r="D3783" s="90" t="s">
        <v>3245</v>
      </c>
      <c r="E3783" s="278" t="s">
        <v>1743</v>
      </c>
      <c r="F3783" s="278"/>
      <c r="G3783" s="92" t="s">
        <v>704</v>
      </c>
      <c r="H3783" s="93">
        <v>1.9E-2</v>
      </c>
      <c r="I3783" s="94">
        <v>49.41</v>
      </c>
      <c r="J3783" s="114">
        <v>0.93</v>
      </c>
    </row>
    <row r="3784" spans="1:10">
      <c r="A3784" s="115"/>
      <c r="B3784" s="116"/>
      <c r="C3784" s="116"/>
      <c r="D3784" s="116"/>
      <c r="E3784" s="116" t="s">
        <v>1728</v>
      </c>
      <c r="F3784" s="117">
        <v>2</v>
      </c>
      <c r="G3784" s="116" t="s">
        <v>1729</v>
      </c>
      <c r="H3784" s="117">
        <v>0</v>
      </c>
      <c r="I3784" s="116" t="s">
        <v>1730</v>
      </c>
      <c r="J3784" s="118">
        <v>2</v>
      </c>
    </row>
    <row r="3785" spans="1:10" ht="15" thickBot="1">
      <c r="A3785" s="115"/>
      <c r="B3785" s="116"/>
      <c r="C3785" s="116"/>
      <c r="D3785" s="116"/>
      <c r="E3785" s="116" t="s">
        <v>1731</v>
      </c>
      <c r="F3785" s="117">
        <v>2.87</v>
      </c>
      <c r="G3785" s="116"/>
      <c r="H3785" s="276" t="s">
        <v>1732</v>
      </c>
      <c r="I3785" s="276"/>
      <c r="J3785" s="118">
        <v>13.82</v>
      </c>
    </row>
    <row r="3786" spans="1:10" ht="15" thickTop="1">
      <c r="A3786" s="119"/>
      <c r="B3786" s="95"/>
      <c r="C3786" s="95"/>
      <c r="D3786" s="95"/>
      <c r="E3786" s="95"/>
      <c r="F3786" s="95"/>
      <c r="G3786" s="95"/>
      <c r="H3786" s="95"/>
      <c r="I3786" s="95"/>
      <c r="J3786" s="120"/>
    </row>
    <row r="3787" spans="1:10" ht="15">
      <c r="A3787" s="121" t="s">
        <v>830</v>
      </c>
      <c r="B3787" s="83" t="s">
        <v>1</v>
      </c>
      <c r="C3787" s="82" t="s">
        <v>2</v>
      </c>
      <c r="D3787" s="82" t="s">
        <v>3</v>
      </c>
      <c r="E3787" s="281" t="s">
        <v>1722</v>
      </c>
      <c r="F3787" s="281"/>
      <c r="G3787" s="84" t="s">
        <v>4</v>
      </c>
      <c r="H3787" s="83" t="s">
        <v>5</v>
      </c>
      <c r="I3787" s="83" t="s">
        <v>6</v>
      </c>
      <c r="J3787" s="122" t="s">
        <v>8</v>
      </c>
    </row>
    <row r="3788" spans="1:10" ht="38.25">
      <c r="A3788" s="111" t="s">
        <v>1723</v>
      </c>
      <c r="B3788" s="86" t="s">
        <v>831</v>
      </c>
      <c r="C3788" s="85" t="s">
        <v>31</v>
      </c>
      <c r="D3788" s="85" t="s">
        <v>832</v>
      </c>
      <c r="E3788" s="284" t="s">
        <v>2958</v>
      </c>
      <c r="F3788" s="284"/>
      <c r="G3788" s="87" t="s">
        <v>704</v>
      </c>
      <c r="H3788" s="88">
        <v>1</v>
      </c>
      <c r="I3788" s="89">
        <v>12.91</v>
      </c>
      <c r="J3788" s="112">
        <v>12.91</v>
      </c>
    </row>
    <row r="3789" spans="1:10" ht="25.5">
      <c r="A3789" s="123" t="s">
        <v>1738</v>
      </c>
      <c r="B3789" s="97" t="s">
        <v>3238</v>
      </c>
      <c r="C3789" s="96" t="s">
        <v>31</v>
      </c>
      <c r="D3789" s="96" t="s">
        <v>3239</v>
      </c>
      <c r="E3789" s="283" t="s">
        <v>1737</v>
      </c>
      <c r="F3789" s="283"/>
      <c r="G3789" s="98" t="s">
        <v>33</v>
      </c>
      <c r="H3789" s="99">
        <v>7.8799999999999995E-2</v>
      </c>
      <c r="I3789" s="100">
        <v>19.399999999999999</v>
      </c>
      <c r="J3789" s="124">
        <v>1.52</v>
      </c>
    </row>
    <row r="3790" spans="1:10" ht="25.5">
      <c r="A3790" s="123" t="s">
        <v>1738</v>
      </c>
      <c r="B3790" s="97" t="s">
        <v>3240</v>
      </c>
      <c r="C3790" s="96" t="s">
        <v>31</v>
      </c>
      <c r="D3790" s="96" t="s">
        <v>3241</v>
      </c>
      <c r="E3790" s="283" t="s">
        <v>1737</v>
      </c>
      <c r="F3790" s="283"/>
      <c r="G3790" s="98" t="s">
        <v>33</v>
      </c>
      <c r="H3790" s="99">
        <v>7.8799999999999995E-2</v>
      </c>
      <c r="I3790" s="100">
        <v>15.57</v>
      </c>
      <c r="J3790" s="124">
        <v>1.22</v>
      </c>
    </row>
    <row r="3791" spans="1:10" ht="25.5">
      <c r="A3791" s="113" t="s">
        <v>1725</v>
      </c>
      <c r="B3791" s="91" t="s">
        <v>3244</v>
      </c>
      <c r="C3791" s="90" t="s">
        <v>31</v>
      </c>
      <c r="D3791" s="90" t="s">
        <v>3245</v>
      </c>
      <c r="E3791" s="278" t="s">
        <v>1743</v>
      </c>
      <c r="F3791" s="278"/>
      <c r="G3791" s="92" t="s">
        <v>704</v>
      </c>
      <c r="H3791" s="93">
        <v>2.0500000000000001E-2</v>
      </c>
      <c r="I3791" s="94">
        <v>49.41</v>
      </c>
      <c r="J3791" s="114">
        <v>1.01</v>
      </c>
    </row>
    <row r="3792" spans="1:10">
      <c r="A3792" s="113" t="s">
        <v>1725</v>
      </c>
      <c r="B3792" s="91" t="s">
        <v>3248</v>
      </c>
      <c r="C3792" s="90" t="s">
        <v>31</v>
      </c>
      <c r="D3792" s="90" t="s">
        <v>3249</v>
      </c>
      <c r="E3792" s="278" t="s">
        <v>1743</v>
      </c>
      <c r="F3792" s="278"/>
      <c r="G3792" s="92" t="s">
        <v>704</v>
      </c>
      <c r="H3792" s="93">
        <v>1.77E-2</v>
      </c>
      <c r="I3792" s="94">
        <v>1.85</v>
      </c>
      <c r="J3792" s="114">
        <v>0.03</v>
      </c>
    </row>
    <row r="3793" spans="1:10">
      <c r="A3793" s="113" t="s">
        <v>1725</v>
      </c>
      <c r="B3793" s="91" t="s">
        <v>3246</v>
      </c>
      <c r="C3793" s="90" t="s">
        <v>31</v>
      </c>
      <c r="D3793" s="90" t="s">
        <v>3247</v>
      </c>
      <c r="E3793" s="278" t="s">
        <v>1743</v>
      </c>
      <c r="F3793" s="278"/>
      <c r="G3793" s="92" t="s">
        <v>704</v>
      </c>
      <c r="H3793" s="93">
        <v>1.5299999999999999E-2</v>
      </c>
      <c r="I3793" s="94">
        <v>43.61</v>
      </c>
      <c r="J3793" s="114">
        <v>0.66</v>
      </c>
    </row>
    <row r="3794" spans="1:10" ht="25.5">
      <c r="A3794" s="113" t="s">
        <v>1725</v>
      </c>
      <c r="B3794" s="91" t="s">
        <v>3405</v>
      </c>
      <c r="C3794" s="90" t="s">
        <v>31</v>
      </c>
      <c r="D3794" s="90" t="s">
        <v>3406</v>
      </c>
      <c r="E3794" s="278" t="s">
        <v>1743</v>
      </c>
      <c r="F3794" s="278"/>
      <c r="G3794" s="92" t="s">
        <v>704</v>
      </c>
      <c r="H3794" s="93">
        <v>1</v>
      </c>
      <c r="I3794" s="94">
        <v>8.4700000000000006</v>
      </c>
      <c r="J3794" s="114">
        <v>8.4700000000000006</v>
      </c>
    </row>
    <row r="3795" spans="1:10">
      <c r="A3795" s="115"/>
      <c r="B3795" s="116"/>
      <c r="C3795" s="116"/>
      <c r="D3795" s="116"/>
      <c r="E3795" s="116" t="s">
        <v>1728</v>
      </c>
      <c r="F3795" s="117">
        <v>2.15</v>
      </c>
      <c r="G3795" s="116" t="s">
        <v>1729</v>
      </c>
      <c r="H3795" s="117">
        <v>0</v>
      </c>
      <c r="I3795" s="116" t="s">
        <v>1730</v>
      </c>
      <c r="J3795" s="118">
        <v>2.15</v>
      </c>
    </row>
    <row r="3796" spans="1:10" ht="15" thickBot="1">
      <c r="A3796" s="115"/>
      <c r="B3796" s="116"/>
      <c r="C3796" s="116"/>
      <c r="D3796" s="116"/>
      <c r="E3796" s="116" t="s">
        <v>1731</v>
      </c>
      <c r="F3796" s="117">
        <v>3.38</v>
      </c>
      <c r="G3796" s="116"/>
      <c r="H3796" s="276" t="s">
        <v>1732</v>
      </c>
      <c r="I3796" s="276"/>
      <c r="J3796" s="118">
        <v>16.29</v>
      </c>
    </row>
    <row r="3797" spans="1:10" ht="15" thickTop="1">
      <c r="A3797" s="119"/>
      <c r="B3797" s="95"/>
      <c r="C3797" s="95"/>
      <c r="D3797" s="95"/>
      <c r="E3797" s="95"/>
      <c r="F3797" s="95"/>
      <c r="G3797" s="95"/>
      <c r="H3797" s="95"/>
      <c r="I3797" s="95"/>
      <c r="J3797" s="120"/>
    </row>
    <row r="3798" spans="1:10" ht="15">
      <c r="A3798" s="121" t="s">
        <v>833</v>
      </c>
      <c r="B3798" s="83" t="s">
        <v>1</v>
      </c>
      <c r="C3798" s="82" t="s">
        <v>2</v>
      </c>
      <c r="D3798" s="82" t="s">
        <v>3</v>
      </c>
      <c r="E3798" s="281" t="s">
        <v>1722</v>
      </c>
      <c r="F3798" s="281"/>
      <c r="G3798" s="84" t="s">
        <v>4</v>
      </c>
      <c r="H3798" s="83" t="s">
        <v>5</v>
      </c>
      <c r="I3798" s="83" t="s">
        <v>6</v>
      </c>
      <c r="J3798" s="122" t="s">
        <v>8</v>
      </c>
    </row>
    <row r="3799" spans="1:10" ht="38.25">
      <c r="A3799" s="111" t="s">
        <v>1723</v>
      </c>
      <c r="B3799" s="86" t="s">
        <v>834</v>
      </c>
      <c r="C3799" s="85" t="s">
        <v>18</v>
      </c>
      <c r="D3799" s="85" t="s">
        <v>835</v>
      </c>
      <c r="E3799" s="284" t="s">
        <v>1724</v>
      </c>
      <c r="F3799" s="284"/>
      <c r="G3799" s="87" t="s">
        <v>28</v>
      </c>
      <c r="H3799" s="88">
        <v>1</v>
      </c>
      <c r="I3799" s="89">
        <v>16.57</v>
      </c>
      <c r="J3799" s="112">
        <v>16.57</v>
      </c>
    </row>
    <row r="3800" spans="1:10">
      <c r="A3800" s="123" t="s">
        <v>1738</v>
      </c>
      <c r="B3800" s="97" t="s">
        <v>2920</v>
      </c>
      <c r="C3800" s="96" t="s">
        <v>44</v>
      </c>
      <c r="D3800" s="96" t="s">
        <v>2921</v>
      </c>
      <c r="E3800" s="283" t="s">
        <v>1761</v>
      </c>
      <c r="F3800" s="283"/>
      <c r="G3800" s="98" t="s">
        <v>1950</v>
      </c>
      <c r="H3800" s="99">
        <v>0.10349999999999999</v>
      </c>
      <c r="I3800" s="100">
        <v>18.66</v>
      </c>
      <c r="J3800" s="124">
        <v>1.93</v>
      </c>
    </row>
    <row r="3801" spans="1:10" ht="25.5">
      <c r="A3801" s="123" t="s">
        <v>1738</v>
      </c>
      <c r="B3801" s="97" t="s">
        <v>2916</v>
      </c>
      <c r="C3801" s="96" t="s">
        <v>44</v>
      </c>
      <c r="D3801" s="96" t="s">
        <v>2917</v>
      </c>
      <c r="E3801" s="283" t="s">
        <v>1761</v>
      </c>
      <c r="F3801" s="283"/>
      <c r="G3801" s="98" t="s">
        <v>1950</v>
      </c>
      <c r="H3801" s="99">
        <v>0.10349999999999999</v>
      </c>
      <c r="I3801" s="100">
        <v>15.2</v>
      </c>
      <c r="J3801" s="124">
        <v>1.57</v>
      </c>
    </row>
    <row r="3802" spans="1:10">
      <c r="A3802" s="113" t="s">
        <v>1725</v>
      </c>
      <c r="B3802" s="91" t="s">
        <v>3407</v>
      </c>
      <c r="C3802" s="90" t="s">
        <v>2777</v>
      </c>
      <c r="D3802" s="90" t="s">
        <v>3408</v>
      </c>
      <c r="E3802" s="278" t="s">
        <v>1743</v>
      </c>
      <c r="F3802" s="278"/>
      <c r="G3802" s="92" t="s">
        <v>46</v>
      </c>
      <c r="H3802" s="93">
        <v>1</v>
      </c>
      <c r="I3802" s="94">
        <v>9.34</v>
      </c>
      <c r="J3802" s="114">
        <v>9.34</v>
      </c>
    </row>
    <row r="3803" spans="1:10" ht="25.5">
      <c r="A3803" s="113" t="s">
        <v>1725</v>
      </c>
      <c r="B3803" s="91" t="s">
        <v>3409</v>
      </c>
      <c r="C3803" s="90" t="s">
        <v>44</v>
      </c>
      <c r="D3803" s="90" t="s">
        <v>3410</v>
      </c>
      <c r="E3803" s="278" t="s">
        <v>1743</v>
      </c>
      <c r="F3803" s="278"/>
      <c r="G3803" s="92" t="s">
        <v>121</v>
      </c>
      <c r="H3803" s="93">
        <v>1.8020000000000001E-2</v>
      </c>
      <c r="I3803" s="94">
        <v>41.94</v>
      </c>
      <c r="J3803" s="114">
        <v>0.75</v>
      </c>
    </row>
    <row r="3804" spans="1:10">
      <c r="A3804" s="113" t="s">
        <v>1725</v>
      </c>
      <c r="B3804" s="91" t="s">
        <v>3204</v>
      </c>
      <c r="C3804" s="90" t="s">
        <v>44</v>
      </c>
      <c r="D3804" s="90" t="s">
        <v>3205</v>
      </c>
      <c r="E3804" s="278" t="s">
        <v>1743</v>
      </c>
      <c r="F3804" s="278"/>
      <c r="G3804" s="92" t="s">
        <v>2248</v>
      </c>
      <c r="H3804" s="93">
        <v>3.5999999999999997E-2</v>
      </c>
      <c r="I3804" s="94">
        <v>50.14</v>
      </c>
      <c r="J3804" s="114">
        <v>1.8</v>
      </c>
    </row>
    <row r="3805" spans="1:10" ht="25.5">
      <c r="A3805" s="113" t="s">
        <v>1725</v>
      </c>
      <c r="B3805" s="91" t="s">
        <v>3206</v>
      </c>
      <c r="C3805" s="90" t="s">
        <v>44</v>
      </c>
      <c r="D3805" s="90" t="s">
        <v>3207</v>
      </c>
      <c r="E3805" s="278" t="s">
        <v>1743</v>
      </c>
      <c r="F3805" s="278"/>
      <c r="G3805" s="92" t="s">
        <v>121</v>
      </c>
      <c r="H3805" s="93">
        <v>1.8020000000000001E-2</v>
      </c>
      <c r="I3805" s="94">
        <v>64.22</v>
      </c>
      <c r="J3805" s="114">
        <v>1.1499999999999999</v>
      </c>
    </row>
    <row r="3806" spans="1:10">
      <c r="A3806" s="113" t="s">
        <v>1725</v>
      </c>
      <c r="B3806" s="91" t="s">
        <v>3397</v>
      </c>
      <c r="C3806" s="90" t="s">
        <v>44</v>
      </c>
      <c r="D3806" s="90" t="s">
        <v>3398</v>
      </c>
      <c r="E3806" s="278" t="s">
        <v>1743</v>
      </c>
      <c r="F3806" s="278"/>
      <c r="G3806" s="92" t="s">
        <v>46</v>
      </c>
      <c r="H3806" s="93">
        <v>2.3300000000000001E-2</v>
      </c>
      <c r="I3806" s="94">
        <v>1.54</v>
      </c>
      <c r="J3806" s="114">
        <v>0.03</v>
      </c>
    </row>
    <row r="3807" spans="1:10">
      <c r="A3807" s="115"/>
      <c r="B3807" s="116"/>
      <c r="C3807" s="116"/>
      <c r="D3807" s="116"/>
      <c r="E3807" s="116" t="s">
        <v>1728</v>
      </c>
      <c r="F3807" s="117">
        <v>0</v>
      </c>
      <c r="G3807" s="116" t="s">
        <v>1729</v>
      </c>
      <c r="H3807" s="117">
        <v>2.72</v>
      </c>
      <c r="I3807" s="116" t="s">
        <v>1730</v>
      </c>
      <c r="J3807" s="118">
        <v>2.72</v>
      </c>
    </row>
    <row r="3808" spans="1:10" ht="15" thickBot="1">
      <c r="A3808" s="115"/>
      <c r="B3808" s="116"/>
      <c r="C3808" s="116"/>
      <c r="D3808" s="116"/>
      <c r="E3808" s="116" t="s">
        <v>1731</v>
      </c>
      <c r="F3808" s="117">
        <v>4.34</v>
      </c>
      <c r="G3808" s="116"/>
      <c r="H3808" s="276" t="s">
        <v>1732</v>
      </c>
      <c r="I3808" s="276"/>
      <c r="J3808" s="118">
        <v>20.91</v>
      </c>
    </row>
    <row r="3809" spans="1:10" ht="15" thickTop="1">
      <c r="A3809" s="119"/>
      <c r="B3809" s="95"/>
      <c r="C3809" s="95"/>
      <c r="D3809" s="95"/>
      <c r="E3809" s="95"/>
      <c r="F3809" s="95"/>
      <c r="G3809" s="95"/>
      <c r="H3809" s="95"/>
      <c r="I3809" s="95"/>
      <c r="J3809" s="120"/>
    </row>
    <row r="3810" spans="1:10" ht="15">
      <c r="A3810" s="121" t="s">
        <v>836</v>
      </c>
      <c r="B3810" s="83" t="s">
        <v>1</v>
      </c>
      <c r="C3810" s="82" t="s">
        <v>2</v>
      </c>
      <c r="D3810" s="82" t="s">
        <v>3</v>
      </c>
      <c r="E3810" s="281" t="s">
        <v>1722</v>
      </c>
      <c r="F3810" s="281"/>
      <c r="G3810" s="84" t="s">
        <v>4</v>
      </c>
      <c r="H3810" s="83" t="s">
        <v>5</v>
      </c>
      <c r="I3810" s="83" t="s">
        <v>6</v>
      </c>
      <c r="J3810" s="122" t="s">
        <v>8</v>
      </c>
    </row>
    <row r="3811" spans="1:10" ht="38.25">
      <c r="A3811" s="111" t="s">
        <v>1723</v>
      </c>
      <c r="B3811" s="86" t="s">
        <v>837</v>
      </c>
      <c r="C3811" s="85" t="s">
        <v>31</v>
      </c>
      <c r="D3811" s="85" t="s">
        <v>838</v>
      </c>
      <c r="E3811" s="284" t="s">
        <v>2958</v>
      </c>
      <c r="F3811" s="284"/>
      <c r="G3811" s="87" t="s">
        <v>704</v>
      </c>
      <c r="H3811" s="88">
        <v>1</v>
      </c>
      <c r="I3811" s="89">
        <v>18.989999999999998</v>
      </c>
      <c r="J3811" s="112">
        <v>18.989999999999998</v>
      </c>
    </row>
    <row r="3812" spans="1:10" ht="25.5">
      <c r="A3812" s="123" t="s">
        <v>1738</v>
      </c>
      <c r="B3812" s="97" t="s">
        <v>3240</v>
      </c>
      <c r="C3812" s="96" t="s">
        <v>31</v>
      </c>
      <c r="D3812" s="96" t="s">
        <v>3241</v>
      </c>
      <c r="E3812" s="283" t="s">
        <v>1737</v>
      </c>
      <c r="F3812" s="283"/>
      <c r="G3812" s="98" t="s">
        <v>33</v>
      </c>
      <c r="H3812" s="99">
        <v>0.10349999999999999</v>
      </c>
      <c r="I3812" s="100">
        <v>15.57</v>
      </c>
      <c r="J3812" s="124">
        <v>1.61</v>
      </c>
    </row>
    <row r="3813" spans="1:10" ht="25.5">
      <c r="A3813" s="123" t="s">
        <v>1738</v>
      </c>
      <c r="B3813" s="97" t="s">
        <v>3238</v>
      </c>
      <c r="C3813" s="96" t="s">
        <v>31</v>
      </c>
      <c r="D3813" s="96" t="s">
        <v>3239</v>
      </c>
      <c r="E3813" s="283" t="s">
        <v>1737</v>
      </c>
      <c r="F3813" s="283"/>
      <c r="G3813" s="98" t="s">
        <v>33</v>
      </c>
      <c r="H3813" s="99">
        <v>0.10349999999999999</v>
      </c>
      <c r="I3813" s="100">
        <v>19.399999999999999</v>
      </c>
      <c r="J3813" s="124">
        <v>2</v>
      </c>
    </row>
    <row r="3814" spans="1:10">
      <c r="A3814" s="113" t="s">
        <v>1725</v>
      </c>
      <c r="B3814" s="91" t="s">
        <v>3248</v>
      </c>
      <c r="C3814" s="90" t="s">
        <v>31</v>
      </c>
      <c r="D3814" s="90" t="s">
        <v>3249</v>
      </c>
      <c r="E3814" s="278" t="s">
        <v>1743</v>
      </c>
      <c r="F3814" s="278"/>
      <c r="G3814" s="92" t="s">
        <v>704</v>
      </c>
      <c r="H3814" s="93">
        <v>2.3300000000000001E-2</v>
      </c>
      <c r="I3814" s="94">
        <v>1.85</v>
      </c>
      <c r="J3814" s="114">
        <v>0.04</v>
      </c>
    </row>
    <row r="3815" spans="1:10">
      <c r="A3815" s="113" t="s">
        <v>1725</v>
      </c>
      <c r="B3815" s="91" t="s">
        <v>3246</v>
      </c>
      <c r="C3815" s="90" t="s">
        <v>31</v>
      </c>
      <c r="D3815" s="90" t="s">
        <v>3247</v>
      </c>
      <c r="E3815" s="278" t="s">
        <v>1743</v>
      </c>
      <c r="F3815" s="278"/>
      <c r="G3815" s="92" t="s">
        <v>704</v>
      </c>
      <c r="H3815" s="93">
        <v>2.12E-2</v>
      </c>
      <c r="I3815" s="94">
        <v>43.61</v>
      </c>
      <c r="J3815" s="114">
        <v>0.92</v>
      </c>
    </row>
    <row r="3816" spans="1:10" ht="25.5">
      <c r="A3816" s="113" t="s">
        <v>1725</v>
      </c>
      <c r="B3816" s="91" t="s">
        <v>3244</v>
      </c>
      <c r="C3816" s="90" t="s">
        <v>31</v>
      </c>
      <c r="D3816" s="90" t="s">
        <v>3245</v>
      </c>
      <c r="E3816" s="278" t="s">
        <v>1743</v>
      </c>
      <c r="F3816" s="278"/>
      <c r="G3816" s="92" t="s">
        <v>704</v>
      </c>
      <c r="H3816" s="93">
        <v>3.5999999999999997E-2</v>
      </c>
      <c r="I3816" s="94">
        <v>49.41</v>
      </c>
      <c r="J3816" s="114">
        <v>1.77</v>
      </c>
    </row>
    <row r="3817" spans="1:10" ht="25.5">
      <c r="A3817" s="113" t="s">
        <v>1725</v>
      </c>
      <c r="B3817" s="91" t="s">
        <v>3411</v>
      </c>
      <c r="C3817" s="90" t="s">
        <v>31</v>
      </c>
      <c r="D3817" s="90" t="s">
        <v>3412</v>
      </c>
      <c r="E3817" s="278" t="s">
        <v>1743</v>
      </c>
      <c r="F3817" s="278"/>
      <c r="G3817" s="92" t="s">
        <v>704</v>
      </c>
      <c r="H3817" s="93">
        <v>1</v>
      </c>
      <c r="I3817" s="94">
        <v>12.65</v>
      </c>
      <c r="J3817" s="114">
        <v>12.65</v>
      </c>
    </row>
    <row r="3818" spans="1:10">
      <c r="A3818" s="115"/>
      <c r="B3818" s="116"/>
      <c r="C3818" s="116"/>
      <c r="D3818" s="116"/>
      <c r="E3818" s="116" t="s">
        <v>1728</v>
      </c>
      <c r="F3818" s="117">
        <v>2.83</v>
      </c>
      <c r="G3818" s="116" t="s">
        <v>1729</v>
      </c>
      <c r="H3818" s="117">
        <v>0</v>
      </c>
      <c r="I3818" s="116" t="s">
        <v>1730</v>
      </c>
      <c r="J3818" s="118">
        <v>2.83</v>
      </c>
    </row>
    <row r="3819" spans="1:10" ht="15" thickBot="1">
      <c r="A3819" s="115"/>
      <c r="B3819" s="116"/>
      <c r="C3819" s="116"/>
      <c r="D3819" s="116"/>
      <c r="E3819" s="116" t="s">
        <v>1731</v>
      </c>
      <c r="F3819" s="117">
        <v>4.9800000000000004</v>
      </c>
      <c r="G3819" s="116"/>
      <c r="H3819" s="276" t="s">
        <v>1732</v>
      </c>
      <c r="I3819" s="276"/>
      <c r="J3819" s="118">
        <v>23.97</v>
      </c>
    </row>
    <row r="3820" spans="1:10" ht="15" thickTop="1">
      <c r="A3820" s="119"/>
      <c r="B3820" s="95"/>
      <c r="C3820" s="95"/>
      <c r="D3820" s="95"/>
      <c r="E3820" s="95"/>
      <c r="F3820" s="95"/>
      <c r="G3820" s="95"/>
      <c r="H3820" s="95"/>
      <c r="I3820" s="95"/>
      <c r="J3820" s="120"/>
    </row>
    <row r="3821" spans="1:10" ht="15">
      <c r="A3821" s="121" t="s">
        <v>839</v>
      </c>
      <c r="B3821" s="83" t="s">
        <v>1</v>
      </c>
      <c r="C3821" s="82" t="s">
        <v>2</v>
      </c>
      <c r="D3821" s="82" t="s">
        <v>3</v>
      </c>
      <c r="E3821" s="281" t="s">
        <v>1722</v>
      </c>
      <c r="F3821" s="281"/>
      <c r="G3821" s="84" t="s">
        <v>4</v>
      </c>
      <c r="H3821" s="83" t="s">
        <v>5</v>
      </c>
      <c r="I3821" s="83" t="s">
        <v>6</v>
      </c>
      <c r="J3821" s="122" t="s">
        <v>8</v>
      </c>
    </row>
    <row r="3822" spans="1:10" ht="38.25">
      <c r="A3822" s="111" t="s">
        <v>1723</v>
      </c>
      <c r="B3822" s="86" t="s">
        <v>840</v>
      </c>
      <c r="C3822" s="85" t="s">
        <v>18</v>
      </c>
      <c r="D3822" s="85" t="s">
        <v>841</v>
      </c>
      <c r="E3822" s="284" t="s">
        <v>1724</v>
      </c>
      <c r="F3822" s="284"/>
      <c r="G3822" s="87" t="s">
        <v>28</v>
      </c>
      <c r="H3822" s="88">
        <v>1</v>
      </c>
      <c r="I3822" s="89">
        <v>2.2400000000000002</v>
      </c>
      <c r="J3822" s="112">
        <v>2.2400000000000002</v>
      </c>
    </row>
    <row r="3823" spans="1:10">
      <c r="A3823" s="123" t="s">
        <v>1738</v>
      </c>
      <c r="B3823" s="97" t="s">
        <v>2920</v>
      </c>
      <c r="C3823" s="96" t="s">
        <v>44</v>
      </c>
      <c r="D3823" s="96" t="s">
        <v>2921</v>
      </c>
      <c r="E3823" s="283" t="s">
        <v>1761</v>
      </c>
      <c r="F3823" s="283"/>
      <c r="G3823" s="98" t="s">
        <v>1950</v>
      </c>
      <c r="H3823" s="99">
        <v>3.2500000000000001E-2</v>
      </c>
      <c r="I3823" s="100">
        <v>18.66</v>
      </c>
      <c r="J3823" s="124">
        <v>0.6</v>
      </c>
    </row>
    <row r="3824" spans="1:10" ht="25.5">
      <c r="A3824" s="123" t="s">
        <v>1738</v>
      </c>
      <c r="B3824" s="97" t="s">
        <v>2916</v>
      </c>
      <c r="C3824" s="96" t="s">
        <v>44</v>
      </c>
      <c r="D3824" s="96" t="s">
        <v>2917</v>
      </c>
      <c r="E3824" s="283" t="s">
        <v>1761</v>
      </c>
      <c r="F3824" s="283"/>
      <c r="G3824" s="98" t="s">
        <v>1950</v>
      </c>
      <c r="H3824" s="99">
        <v>3.2500000000000001E-2</v>
      </c>
      <c r="I3824" s="100">
        <v>15.2</v>
      </c>
      <c r="J3824" s="124">
        <v>0.49</v>
      </c>
    </row>
    <row r="3825" spans="1:10">
      <c r="A3825" s="113" t="s">
        <v>1725</v>
      </c>
      <c r="B3825" s="91" t="s">
        <v>3204</v>
      </c>
      <c r="C3825" s="90" t="s">
        <v>44</v>
      </c>
      <c r="D3825" s="90" t="s">
        <v>3205</v>
      </c>
      <c r="E3825" s="278" t="s">
        <v>1743</v>
      </c>
      <c r="F3825" s="278"/>
      <c r="G3825" s="92" t="s">
        <v>2248</v>
      </c>
      <c r="H3825" s="93">
        <v>2.5000000000000001E-3</v>
      </c>
      <c r="I3825" s="94">
        <v>50.14</v>
      </c>
      <c r="J3825" s="114">
        <v>0.12</v>
      </c>
    </row>
    <row r="3826" spans="1:10" ht="25.5">
      <c r="A3826" s="113" t="s">
        <v>1725</v>
      </c>
      <c r="B3826" s="91" t="s">
        <v>3206</v>
      </c>
      <c r="C3826" s="90" t="s">
        <v>44</v>
      </c>
      <c r="D3826" s="90" t="s">
        <v>3207</v>
      </c>
      <c r="E3826" s="278" t="s">
        <v>1743</v>
      </c>
      <c r="F3826" s="278"/>
      <c r="G3826" s="92" t="s">
        <v>121</v>
      </c>
      <c r="H3826" s="93">
        <v>2.9750000000000002E-3</v>
      </c>
      <c r="I3826" s="94">
        <v>64.22</v>
      </c>
      <c r="J3826" s="114">
        <v>0.19</v>
      </c>
    </row>
    <row r="3827" spans="1:10">
      <c r="A3827" s="113" t="s">
        <v>1725</v>
      </c>
      <c r="B3827" s="91" t="s">
        <v>3413</v>
      </c>
      <c r="C3827" s="90" t="s">
        <v>31</v>
      </c>
      <c r="D3827" s="90" t="s">
        <v>3414</v>
      </c>
      <c r="E3827" s="278" t="s">
        <v>1743</v>
      </c>
      <c r="F3827" s="278"/>
      <c r="G3827" s="92" t="s">
        <v>704</v>
      </c>
      <c r="H3827" s="93">
        <v>1</v>
      </c>
      <c r="I3827" s="94">
        <v>0.84</v>
      </c>
      <c r="J3827" s="114">
        <v>0.84</v>
      </c>
    </row>
    <row r="3828" spans="1:10">
      <c r="A3828" s="115"/>
      <c r="B3828" s="116"/>
      <c r="C3828" s="116"/>
      <c r="D3828" s="116"/>
      <c r="E3828" s="116" t="s">
        <v>1728</v>
      </c>
      <c r="F3828" s="117">
        <v>0</v>
      </c>
      <c r="G3828" s="116" t="s">
        <v>1729</v>
      </c>
      <c r="H3828" s="117">
        <v>0.85</v>
      </c>
      <c r="I3828" s="116" t="s">
        <v>1730</v>
      </c>
      <c r="J3828" s="118">
        <v>0.85</v>
      </c>
    </row>
    <row r="3829" spans="1:10" ht="15" thickBot="1">
      <c r="A3829" s="115"/>
      <c r="B3829" s="116"/>
      <c r="C3829" s="116"/>
      <c r="D3829" s="116"/>
      <c r="E3829" s="116" t="s">
        <v>1731</v>
      </c>
      <c r="F3829" s="117">
        <v>0.57999999999999996</v>
      </c>
      <c r="G3829" s="116"/>
      <c r="H3829" s="276" t="s">
        <v>1732</v>
      </c>
      <c r="I3829" s="276"/>
      <c r="J3829" s="118">
        <v>2.82</v>
      </c>
    </row>
    <row r="3830" spans="1:10" ht="15" thickTop="1">
      <c r="A3830" s="119"/>
      <c r="B3830" s="95"/>
      <c r="C3830" s="95"/>
      <c r="D3830" s="95"/>
      <c r="E3830" s="95"/>
      <c r="F3830" s="95"/>
      <c r="G3830" s="95"/>
      <c r="H3830" s="95"/>
      <c r="I3830" s="95"/>
      <c r="J3830" s="120"/>
    </row>
    <row r="3831" spans="1:10" ht="15">
      <c r="A3831" s="121" t="s">
        <v>842</v>
      </c>
      <c r="B3831" s="83" t="s">
        <v>1</v>
      </c>
      <c r="C3831" s="82" t="s">
        <v>2</v>
      </c>
      <c r="D3831" s="82" t="s">
        <v>3</v>
      </c>
      <c r="E3831" s="281" t="s">
        <v>1722</v>
      </c>
      <c r="F3831" s="281"/>
      <c r="G3831" s="84" t="s">
        <v>4</v>
      </c>
      <c r="H3831" s="83" t="s">
        <v>5</v>
      </c>
      <c r="I3831" s="83" t="s">
        <v>6</v>
      </c>
      <c r="J3831" s="122" t="s">
        <v>8</v>
      </c>
    </row>
    <row r="3832" spans="1:10" ht="38.25">
      <c r="A3832" s="111" t="s">
        <v>1723</v>
      </c>
      <c r="B3832" s="86" t="s">
        <v>843</v>
      </c>
      <c r="C3832" s="85" t="s">
        <v>31</v>
      </c>
      <c r="D3832" s="85" t="s">
        <v>844</v>
      </c>
      <c r="E3832" s="284" t="s">
        <v>2958</v>
      </c>
      <c r="F3832" s="284"/>
      <c r="G3832" s="87" t="s">
        <v>704</v>
      </c>
      <c r="H3832" s="88">
        <v>1</v>
      </c>
      <c r="I3832" s="89">
        <v>14.94</v>
      </c>
      <c r="J3832" s="112">
        <v>14.94</v>
      </c>
    </row>
    <row r="3833" spans="1:10" ht="25.5">
      <c r="A3833" s="123" t="s">
        <v>1738</v>
      </c>
      <c r="B3833" s="97" t="s">
        <v>3238</v>
      </c>
      <c r="C3833" s="96" t="s">
        <v>31</v>
      </c>
      <c r="D3833" s="96" t="s">
        <v>3239</v>
      </c>
      <c r="E3833" s="283" t="s">
        <v>1737</v>
      </c>
      <c r="F3833" s="283"/>
      <c r="G3833" s="98" t="s">
        <v>33</v>
      </c>
      <c r="H3833" s="99">
        <v>0.18870000000000001</v>
      </c>
      <c r="I3833" s="100">
        <v>19.399999999999999</v>
      </c>
      <c r="J3833" s="124">
        <v>3.66</v>
      </c>
    </row>
    <row r="3834" spans="1:10" ht="25.5">
      <c r="A3834" s="123" t="s">
        <v>1738</v>
      </c>
      <c r="B3834" s="97" t="s">
        <v>3240</v>
      </c>
      <c r="C3834" s="96" t="s">
        <v>31</v>
      </c>
      <c r="D3834" s="96" t="s">
        <v>3241</v>
      </c>
      <c r="E3834" s="283" t="s">
        <v>1737</v>
      </c>
      <c r="F3834" s="283"/>
      <c r="G3834" s="98" t="s">
        <v>33</v>
      </c>
      <c r="H3834" s="99">
        <v>0.18870000000000001</v>
      </c>
      <c r="I3834" s="100">
        <v>15.57</v>
      </c>
      <c r="J3834" s="124">
        <v>2.93</v>
      </c>
    </row>
    <row r="3835" spans="1:10">
      <c r="A3835" s="113" t="s">
        <v>1725</v>
      </c>
      <c r="B3835" s="91" t="s">
        <v>3246</v>
      </c>
      <c r="C3835" s="90" t="s">
        <v>31</v>
      </c>
      <c r="D3835" s="90" t="s">
        <v>3247</v>
      </c>
      <c r="E3835" s="278" t="s">
        <v>1743</v>
      </c>
      <c r="F3835" s="278"/>
      <c r="G3835" s="92" t="s">
        <v>704</v>
      </c>
      <c r="H3835" s="93">
        <v>8.8000000000000005E-3</v>
      </c>
      <c r="I3835" s="94">
        <v>43.61</v>
      </c>
      <c r="J3835" s="114">
        <v>0.38</v>
      </c>
    </row>
    <row r="3836" spans="1:10" ht="25.5">
      <c r="A3836" s="113" t="s">
        <v>1725</v>
      </c>
      <c r="B3836" s="91" t="s">
        <v>3415</v>
      </c>
      <c r="C3836" s="90" t="s">
        <v>31</v>
      </c>
      <c r="D3836" s="90" t="s">
        <v>3416</v>
      </c>
      <c r="E3836" s="278" t="s">
        <v>1743</v>
      </c>
      <c r="F3836" s="278"/>
      <c r="G3836" s="92" t="s">
        <v>704</v>
      </c>
      <c r="H3836" s="93">
        <v>1</v>
      </c>
      <c r="I3836" s="94">
        <v>7.38</v>
      </c>
      <c r="J3836" s="114">
        <v>7.38</v>
      </c>
    </row>
    <row r="3837" spans="1:10" ht="25.5">
      <c r="A3837" s="113" t="s">
        <v>1725</v>
      </c>
      <c r="B3837" s="91" t="s">
        <v>3244</v>
      </c>
      <c r="C3837" s="90" t="s">
        <v>31</v>
      </c>
      <c r="D3837" s="90" t="s">
        <v>3245</v>
      </c>
      <c r="E3837" s="278" t="s">
        <v>1743</v>
      </c>
      <c r="F3837" s="278"/>
      <c r="G3837" s="92" t="s">
        <v>704</v>
      </c>
      <c r="H3837" s="93">
        <v>1.0500000000000001E-2</v>
      </c>
      <c r="I3837" s="94">
        <v>49.41</v>
      </c>
      <c r="J3837" s="114">
        <v>0.51</v>
      </c>
    </row>
    <row r="3838" spans="1:10">
      <c r="A3838" s="113" t="s">
        <v>1725</v>
      </c>
      <c r="B3838" s="91" t="s">
        <v>3248</v>
      </c>
      <c r="C3838" s="90" t="s">
        <v>31</v>
      </c>
      <c r="D3838" s="90" t="s">
        <v>3249</v>
      </c>
      <c r="E3838" s="278" t="s">
        <v>1743</v>
      </c>
      <c r="F3838" s="278"/>
      <c r="G3838" s="92" t="s">
        <v>704</v>
      </c>
      <c r="H3838" s="93">
        <v>4.8399999999999999E-2</v>
      </c>
      <c r="I3838" s="94">
        <v>1.85</v>
      </c>
      <c r="J3838" s="114">
        <v>0.08</v>
      </c>
    </row>
    <row r="3839" spans="1:10">
      <c r="A3839" s="115"/>
      <c r="B3839" s="116"/>
      <c r="C3839" s="116"/>
      <c r="D3839" s="116"/>
      <c r="E3839" s="116" t="s">
        <v>1728</v>
      </c>
      <c r="F3839" s="117">
        <v>5.16</v>
      </c>
      <c r="G3839" s="116" t="s">
        <v>1729</v>
      </c>
      <c r="H3839" s="117">
        <v>0</v>
      </c>
      <c r="I3839" s="116" t="s">
        <v>1730</v>
      </c>
      <c r="J3839" s="118">
        <v>5.16</v>
      </c>
    </row>
    <row r="3840" spans="1:10" ht="15" thickBot="1">
      <c r="A3840" s="115"/>
      <c r="B3840" s="116"/>
      <c r="C3840" s="116"/>
      <c r="D3840" s="116"/>
      <c r="E3840" s="116" t="s">
        <v>1731</v>
      </c>
      <c r="F3840" s="117">
        <v>3.92</v>
      </c>
      <c r="G3840" s="116"/>
      <c r="H3840" s="276" t="s">
        <v>1732</v>
      </c>
      <c r="I3840" s="276"/>
      <c r="J3840" s="118">
        <v>18.86</v>
      </c>
    </row>
    <row r="3841" spans="1:10" ht="15" thickTop="1">
      <c r="A3841" s="119"/>
      <c r="B3841" s="95"/>
      <c r="C3841" s="95"/>
      <c r="D3841" s="95"/>
      <c r="E3841" s="95"/>
      <c r="F3841" s="95"/>
      <c r="G3841" s="95"/>
      <c r="H3841" s="95"/>
      <c r="I3841" s="95"/>
      <c r="J3841" s="120"/>
    </row>
    <row r="3842" spans="1:10" ht="15">
      <c r="A3842" s="121" t="s">
        <v>845</v>
      </c>
      <c r="B3842" s="83" t="s">
        <v>1</v>
      </c>
      <c r="C3842" s="82" t="s">
        <v>2</v>
      </c>
      <c r="D3842" s="82" t="s">
        <v>3</v>
      </c>
      <c r="E3842" s="281" t="s">
        <v>1722</v>
      </c>
      <c r="F3842" s="281"/>
      <c r="G3842" s="84" t="s">
        <v>4</v>
      </c>
      <c r="H3842" s="83" t="s">
        <v>5</v>
      </c>
      <c r="I3842" s="83" t="s">
        <v>6</v>
      </c>
      <c r="J3842" s="122" t="s">
        <v>8</v>
      </c>
    </row>
    <row r="3843" spans="1:10" ht="25.5">
      <c r="A3843" s="111" t="s">
        <v>1723</v>
      </c>
      <c r="B3843" s="86" t="s">
        <v>846</v>
      </c>
      <c r="C3843" s="85" t="s">
        <v>44</v>
      </c>
      <c r="D3843" s="85" t="s">
        <v>847</v>
      </c>
      <c r="E3843" s="284" t="s">
        <v>1761</v>
      </c>
      <c r="F3843" s="284"/>
      <c r="G3843" s="87" t="s">
        <v>78</v>
      </c>
      <c r="H3843" s="88">
        <v>1</v>
      </c>
      <c r="I3843" s="89">
        <v>17.32</v>
      </c>
      <c r="J3843" s="112">
        <v>17.32</v>
      </c>
    </row>
    <row r="3844" spans="1:10">
      <c r="A3844" s="221"/>
      <c r="B3844" s="222"/>
      <c r="C3844" s="222"/>
      <c r="D3844" s="222"/>
      <c r="E3844" s="222"/>
      <c r="F3844" s="222" t="s">
        <v>1762</v>
      </c>
      <c r="G3844" s="222"/>
      <c r="H3844" s="222"/>
      <c r="I3844" s="222"/>
      <c r="J3844" s="125">
        <v>0</v>
      </c>
    </row>
    <row r="3845" spans="1:10">
      <c r="A3845" s="221"/>
      <c r="B3845" s="222"/>
      <c r="C3845" s="222"/>
      <c r="D3845" s="222"/>
      <c r="E3845" s="222"/>
      <c r="F3845" s="222" t="s">
        <v>1763</v>
      </c>
      <c r="G3845" s="222"/>
      <c r="H3845" s="222"/>
      <c r="I3845" s="222"/>
      <c r="J3845" s="125">
        <v>1</v>
      </c>
    </row>
    <row r="3846" spans="1:10">
      <c r="A3846" s="221"/>
      <c r="B3846" s="222"/>
      <c r="C3846" s="222"/>
      <c r="D3846" s="222"/>
      <c r="E3846" s="222"/>
      <c r="F3846" s="222" t="s">
        <v>1764</v>
      </c>
      <c r="G3846" s="222"/>
      <c r="H3846" s="222"/>
      <c r="I3846" s="222"/>
      <c r="J3846" s="125">
        <v>0</v>
      </c>
    </row>
    <row r="3847" spans="1:10" ht="15">
      <c r="A3847" s="279" t="s">
        <v>1784</v>
      </c>
      <c r="B3847" s="280" t="s">
        <v>1</v>
      </c>
      <c r="C3847" s="281" t="s">
        <v>2</v>
      </c>
      <c r="D3847" s="281" t="s">
        <v>1785</v>
      </c>
      <c r="E3847" s="280" t="s">
        <v>1766</v>
      </c>
      <c r="F3847" s="83" t="s">
        <v>1767</v>
      </c>
      <c r="G3847" s="83" t="s">
        <v>1768</v>
      </c>
      <c r="H3847" s="83"/>
      <c r="I3847" s="83"/>
      <c r="J3847" s="122" t="s">
        <v>1769</v>
      </c>
    </row>
    <row r="3848" spans="1:10">
      <c r="A3848" s="113" t="s">
        <v>1725</v>
      </c>
      <c r="B3848" s="91" t="s">
        <v>3204</v>
      </c>
      <c r="C3848" s="90" t="s">
        <v>44</v>
      </c>
      <c r="D3848" s="90" t="s">
        <v>3205</v>
      </c>
      <c r="E3848" s="93">
        <v>2.9999999999999997E-4</v>
      </c>
      <c r="F3848" s="92" t="s">
        <v>2248</v>
      </c>
      <c r="G3848" s="277" t="s">
        <v>3210</v>
      </c>
      <c r="H3848" s="277"/>
      <c r="I3848" s="278"/>
      <c r="J3848" s="127" t="s">
        <v>3417</v>
      </c>
    </row>
    <row r="3849" spans="1:10" ht="25.5">
      <c r="A3849" s="113" t="s">
        <v>1725</v>
      </c>
      <c r="B3849" s="91" t="s">
        <v>3206</v>
      </c>
      <c r="C3849" s="90" t="s">
        <v>44</v>
      </c>
      <c r="D3849" s="90" t="s">
        <v>3207</v>
      </c>
      <c r="E3849" s="93">
        <v>6.9999999999999999E-4</v>
      </c>
      <c r="F3849" s="92" t="s">
        <v>121</v>
      </c>
      <c r="G3849" s="277" t="s">
        <v>3215</v>
      </c>
      <c r="H3849" s="277"/>
      <c r="I3849" s="278"/>
      <c r="J3849" s="127" t="s">
        <v>3418</v>
      </c>
    </row>
    <row r="3850" spans="1:10">
      <c r="A3850" s="113" t="s">
        <v>1725</v>
      </c>
      <c r="B3850" s="91" t="s">
        <v>3397</v>
      </c>
      <c r="C3850" s="90" t="s">
        <v>44</v>
      </c>
      <c r="D3850" s="90" t="s">
        <v>3398</v>
      </c>
      <c r="E3850" s="93">
        <v>3.3333300000000003E-2</v>
      </c>
      <c r="F3850" s="92" t="s">
        <v>46</v>
      </c>
      <c r="G3850" s="277" t="s">
        <v>1881</v>
      </c>
      <c r="H3850" s="277"/>
      <c r="I3850" s="278"/>
      <c r="J3850" s="127" t="s">
        <v>3419</v>
      </c>
    </row>
    <row r="3851" spans="1:10" ht="25.5">
      <c r="A3851" s="113" t="s">
        <v>1725</v>
      </c>
      <c r="B3851" s="91" t="s">
        <v>3420</v>
      </c>
      <c r="C3851" s="90" t="s">
        <v>44</v>
      </c>
      <c r="D3851" s="90" t="s">
        <v>3421</v>
      </c>
      <c r="E3851" s="93">
        <v>1.1499999999999999</v>
      </c>
      <c r="F3851" s="92" t="s">
        <v>78</v>
      </c>
      <c r="G3851" s="277" t="s">
        <v>3422</v>
      </c>
      <c r="H3851" s="277"/>
      <c r="I3851" s="278"/>
      <c r="J3851" s="127" t="s">
        <v>3423</v>
      </c>
    </row>
    <row r="3852" spans="1:10">
      <c r="A3852" s="113" t="s">
        <v>1725</v>
      </c>
      <c r="B3852" s="91" t="s">
        <v>2905</v>
      </c>
      <c r="C3852" s="90" t="s">
        <v>44</v>
      </c>
      <c r="D3852" s="90" t="s">
        <v>2906</v>
      </c>
      <c r="E3852" s="93">
        <v>3.3333E-3</v>
      </c>
      <c r="F3852" s="92" t="s">
        <v>121</v>
      </c>
      <c r="G3852" s="277" t="s">
        <v>2907</v>
      </c>
      <c r="H3852" s="277"/>
      <c r="I3852" s="278"/>
      <c r="J3852" s="127" t="s">
        <v>3256</v>
      </c>
    </row>
    <row r="3853" spans="1:10">
      <c r="A3853" s="221"/>
      <c r="B3853" s="222"/>
      <c r="C3853" s="222"/>
      <c r="D3853" s="222"/>
      <c r="E3853" s="222"/>
      <c r="F3853" s="222" t="s">
        <v>1938</v>
      </c>
      <c r="G3853" s="222"/>
      <c r="H3853" s="222"/>
      <c r="I3853" s="222"/>
      <c r="J3853" s="125">
        <v>4.5911</v>
      </c>
    </row>
    <row r="3854" spans="1:10" ht="15">
      <c r="A3854" s="279" t="s">
        <v>1765</v>
      </c>
      <c r="B3854" s="280" t="s">
        <v>1</v>
      </c>
      <c r="C3854" s="281" t="s">
        <v>2</v>
      </c>
      <c r="D3854" s="281" t="s">
        <v>1727</v>
      </c>
      <c r="E3854" s="280" t="s">
        <v>1766</v>
      </c>
      <c r="F3854" s="83" t="s">
        <v>1767</v>
      </c>
      <c r="G3854" s="83" t="s">
        <v>1768</v>
      </c>
      <c r="H3854" s="83"/>
      <c r="I3854" s="83"/>
      <c r="J3854" s="122" t="s">
        <v>1769</v>
      </c>
    </row>
    <row r="3855" spans="1:10">
      <c r="A3855" s="123" t="s">
        <v>1723</v>
      </c>
      <c r="B3855" s="97" t="s">
        <v>2920</v>
      </c>
      <c r="C3855" s="96" t="s">
        <v>44</v>
      </c>
      <c r="D3855" s="96" t="s">
        <v>2921</v>
      </c>
      <c r="E3855" s="99">
        <v>0.37606840000000002</v>
      </c>
      <c r="F3855" s="98" t="s">
        <v>1950</v>
      </c>
      <c r="G3855" s="282" t="s">
        <v>2922</v>
      </c>
      <c r="H3855" s="282"/>
      <c r="I3855" s="283"/>
      <c r="J3855" s="126" t="s">
        <v>3424</v>
      </c>
    </row>
    <row r="3856" spans="1:10" ht="25.5">
      <c r="A3856" s="123" t="s">
        <v>1723</v>
      </c>
      <c r="B3856" s="97" t="s">
        <v>2916</v>
      </c>
      <c r="C3856" s="96" t="s">
        <v>44</v>
      </c>
      <c r="D3856" s="96" t="s">
        <v>2917</v>
      </c>
      <c r="E3856" s="99">
        <v>0.37606840000000002</v>
      </c>
      <c r="F3856" s="98" t="s">
        <v>1950</v>
      </c>
      <c r="G3856" s="282" t="s">
        <v>2918</v>
      </c>
      <c r="H3856" s="282"/>
      <c r="I3856" s="283"/>
      <c r="J3856" s="126" t="s">
        <v>3425</v>
      </c>
    </row>
    <row r="3857" spans="1:10">
      <c r="A3857" s="221"/>
      <c r="B3857" s="222"/>
      <c r="C3857" s="222"/>
      <c r="D3857" s="222"/>
      <c r="E3857" s="222"/>
      <c r="F3857" s="222" t="s">
        <v>1774</v>
      </c>
      <c r="G3857" s="222"/>
      <c r="H3857" s="222"/>
      <c r="I3857" s="222"/>
      <c r="J3857" s="125">
        <v>12.733599999999999</v>
      </c>
    </row>
    <row r="3858" spans="1:10">
      <c r="A3858" s="115"/>
      <c r="B3858" s="116"/>
      <c r="C3858" s="116"/>
      <c r="D3858" s="116"/>
      <c r="E3858" s="116" t="s">
        <v>1728</v>
      </c>
      <c r="F3858" s="117">
        <v>0</v>
      </c>
      <c r="G3858" s="116" t="s">
        <v>1729</v>
      </c>
      <c r="H3858" s="117">
        <v>9.9</v>
      </c>
      <c r="I3858" s="116" t="s">
        <v>1730</v>
      </c>
      <c r="J3858" s="118">
        <v>9.8995493479200007</v>
      </c>
    </row>
    <row r="3859" spans="1:10" ht="15" thickBot="1">
      <c r="A3859" s="115"/>
      <c r="B3859" s="116"/>
      <c r="C3859" s="116"/>
      <c r="D3859" s="116"/>
      <c r="E3859" s="116" t="s">
        <v>1731</v>
      </c>
      <c r="F3859" s="117">
        <v>4.54</v>
      </c>
      <c r="G3859" s="116"/>
      <c r="H3859" s="276" t="s">
        <v>1732</v>
      </c>
      <c r="I3859" s="276"/>
      <c r="J3859" s="118">
        <v>21.86</v>
      </c>
    </row>
    <row r="3860" spans="1:10" ht="15" thickTop="1">
      <c r="A3860" s="119"/>
      <c r="B3860" s="95"/>
      <c r="C3860" s="95"/>
      <c r="D3860" s="95"/>
      <c r="E3860" s="95"/>
      <c r="F3860" s="95"/>
      <c r="G3860" s="95"/>
      <c r="H3860" s="95"/>
      <c r="I3860" s="95"/>
      <c r="J3860" s="120"/>
    </row>
    <row r="3861" spans="1:10" ht="15">
      <c r="A3861" s="121" t="s">
        <v>848</v>
      </c>
      <c r="B3861" s="83" t="s">
        <v>1</v>
      </c>
      <c r="C3861" s="82" t="s">
        <v>2</v>
      </c>
      <c r="D3861" s="82" t="s">
        <v>3</v>
      </c>
      <c r="E3861" s="281" t="s">
        <v>1722</v>
      </c>
      <c r="F3861" s="281"/>
      <c r="G3861" s="84" t="s">
        <v>4</v>
      </c>
      <c r="H3861" s="83" t="s">
        <v>5</v>
      </c>
      <c r="I3861" s="83" t="s">
        <v>6</v>
      </c>
      <c r="J3861" s="122" t="s">
        <v>8</v>
      </c>
    </row>
    <row r="3862" spans="1:10" ht="25.5">
      <c r="A3862" s="111" t="s">
        <v>1723</v>
      </c>
      <c r="B3862" s="86" t="s">
        <v>849</v>
      </c>
      <c r="C3862" s="85" t="s">
        <v>44</v>
      </c>
      <c r="D3862" s="85" t="s">
        <v>850</v>
      </c>
      <c r="E3862" s="284" t="s">
        <v>1761</v>
      </c>
      <c r="F3862" s="284"/>
      <c r="G3862" s="87" t="s">
        <v>78</v>
      </c>
      <c r="H3862" s="88">
        <v>1</v>
      </c>
      <c r="I3862" s="89">
        <v>24.35</v>
      </c>
      <c r="J3862" s="112">
        <v>24.35</v>
      </c>
    </row>
    <row r="3863" spans="1:10">
      <c r="A3863" s="221"/>
      <c r="B3863" s="222"/>
      <c r="C3863" s="222"/>
      <c r="D3863" s="222"/>
      <c r="E3863" s="222"/>
      <c r="F3863" s="222" t="s">
        <v>1762</v>
      </c>
      <c r="G3863" s="222"/>
      <c r="H3863" s="222"/>
      <c r="I3863" s="222"/>
      <c r="J3863" s="125">
        <v>0</v>
      </c>
    </row>
    <row r="3864" spans="1:10">
      <c r="A3864" s="221"/>
      <c r="B3864" s="222"/>
      <c r="C3864" s="222"/>
      <c r="D3864" s="222"/>
      <c r="E3864" s="222"/>
      <c r="F3864" s="222" t="s">
        <v>1763</v>
      </c>
      <c r="G3864" s="222"/>
      <c r="H3864" s="222"/>
      <c r="I3864" s="222"/>
      <c r="J3864" s="125">
        <v>1</v>
      </c>
    </row>
    <row r="3865" spans="1:10">
      <c r="A3865" s="221"/>
      <c r="B3865" s="222"/>
      <c r="C3865" s="222"/>
      <c r="D3865" s="222"/>
      <c r="E3865" s="222"/>
      <c r="F3865" s="222" t="s">
        <v>1764</v>
      </c>
      <c r="G3865" s="222"/>
      <c r="H3865" s="222"/>
      <c r="I3865" s="222"/>
      <c r="J3865" s="125">
        <v>0</v>
      </c>
    </row>
    <row r="3866" spans="1:10" ht="15">
      <c r="A3866" s="279" t="s">
        <v>1784</v>
      </c>
      <c r="B3866" s="280" t="s">
        <v>1</v>
      </c>
      <c r="C3866" s="281" t="s">
        <v>2</v>
      </c>
      <c r="D3866" s="281" t="s">
        <v>1785</v>
      </c>
      <c r="E3866" s="280" t="s">
        <v>1766</v>
      </c>
      <c r="F3866" s="83" t="s">
        <v>1767</v>
      </c>
      <c r="G3866" s="83" t="s">
        <v>1768</v>
      </c>
      <c r="H3866" s="83"/>
      <c r="I3866" s="83"/>
      <c r="J3866" s="122" t="s">
        <v>1769</v>
      </c>
    </row>
    <row r="3867" spans="1:10" ht="25.5">
      <c r="A3867" s="113" t="s">
        <v>1725</v>
      </c>
      <c r="B3867" s="91" t="s">
        <v>3426</v>
      </c>
      <c r="C3867" s="90" t="s">
        <v>44</v>
      </c>
      <c r="D3867" s="90" t="s">
        <v>3427</v>
      </c>
      <c r="E3867" s="93">
        <v>1.1499999999999999</v>
      </c>
      <c r="F3867" s="92" t="s">
        <v>78</v>
      </c>
      <c r="G3867" s="277" t="s">
        <v>3428</v>
      </c>
      <c r="H3867" s="277"/>
      <c r="I3867" s="278"/>
      <c r="J3867" s="127" t="s">
        <v>3429</v>
      </c>
    </row>
    <row r="3868" spans="1:10">
      <c r="A3868" s="113" t="s">
        <v>1725</v>
      </c>
      <c r="B3868" s="91" t="s">
        <v>3204</v>
      </c>
      <c r="C3868" s="90" t="s">
        <v>44</v>
      </c>
      <c r="D3868" s="90" t="s">
        <v>3205</v>
      </c>
      <c r="E3868" s="93">
        <v>5.0000000000000001E-4</v>
      </c>
      <c r="F3868" s="92" t="s">
        <v>2248</v>
      </c>
      <c r="G3868" s="277" t="s">
        <v>3210</v>
      </c>
      <c r="H3868" s="277"/>
      <c r="I3868" s="278"/>
      <c r="J3868" s="127" t="s">
        <v>3430</v>
      </c>
    </row>
    <row r="3869" spans="1:10">
      <c r="A3869" s="113" t="s">
        <v>1725</v>
      </c>
      <c r="B3869" s="91" t="s">
        <v>3397</v>
      </c>
      <c r="C3869" s="90" t="s">
        <v>44</v>
      </c>
      <c r="D3869" s="90" t="s">
        <v>3398</v>
      </c>
      <c r="E3869" s="93">
        <v>3.3333300000000003E-2</v>
      </c>
      <c r="F3869" s="92" t="s">
        <v>46</v>
      </c>
      <c r="G3869" s="277" t="s">
        <v>1881</v>
      </c>
      <c r="H3869" s="277"/>
      <c r="I3869" s="278"/>
      <c r="J3869" s="127" t="s">
        <v>3419</v>
      </c>
    </row>
    <row r="3870" spans="1:10" ht="25.5">
      <c r="A3870" s="113" t="s">
        <v>1725</v>
      </c>
      <c r="B3870" s="91" t="s">
        <v>3206</v>
      </c>
      <c r="C3870" s="90" t="s">
        <v>44</v>
      </c>
      <c r="D3870" s="90" t="s">
        <v>3207</v>
      </c>
      <c r="E3870" s="93">
        <v>1E-3</v>
      </c>
      <c r="F3870" s="92" t="s">
        <v>121</v>
      </c>
      <c r="G3870" s="277" t="s">
        <v>3215</v>
      </c>
      <c r="H3870" s="277"/>
      <c r="I3870" s="278"/>
      <c r="J3870" s="127" t="s">
        <v>3431</v>
      </c>
    </row>
    <row r="3871" spans="1:10">
      <c r="A3871" s="113" t="s">
        <v>1725</v>
      </c>
      <c r="B3871" s="91" t="s">
        <v>2905</v>
      </c>
      <c r="C3871" s="90" t="s">
        <v>44</v>
      </c>
      <c r="D3871" s="90" t="s">
        <v>2906</v>
      </c>
      <c r="E3871" s="93">
        <v>3.3333E-3</v>
      </c>
      <c r="F3871" s="92" t="s">
        <v>121</v>
      </c>
      <c r="G3871" s="277" t="s">
        <v>2907</v>
      </c>
      <c r="H3871" s="277"/>
      <c r="I3871" s="278"/>
      <c r="J3871" s="127" t="s">
        <v>3256</v>
      </c>
    </row>
    <row r="3872" spans="1:10">
      <c r="A3872" s="221"/>
      <c r="B3872" s="222"/>
      <c r="C3872" s="222"/>
      <c r="D3872" s="222"/>
      <c r="E3872" s="222"/>
      <c r="F3872" s="222" t="s">
        <v>1938</v>
      </c>
      <c r="G3872" s="222"/>
      <c r="H3872" s="222"/>
      <c r="I3872" s="222"/>
      <c r="J3872" s="125">
        <v>11.2789</v>
      </c>
    </row>
    <row r="3873" spans="1:10" ht="15">
      <c r="A3873" s="279" t="s">
        <v>1765</v>
      </c>
      <c r="B3873" s="280" t="s">
        <v>1</v>
      </c>
      <c r="C3873" s="281" t="s">
        <v>2</v>
      </c>
      <c r="D3873" s="281" t="s">
        <v>1727</v>
      </c>
      <c r="E3873" s="280" t="s">
        <v>1766</v>
      </c>
      <c r="F3873" s="83" t="s">
        <v>1767</v>
      </c>
      <c r="G3873" s="83" t="s">
        <v>1768</v>
      </c>
      <c r="H3873" s="83"/>
      <c r="I3873" s="83"/>
      <c r="J3873" s="122" t="s">
        <v>1769</v>
      </c>
    </row>
    <row r="3874" spans="1:10">
      <c r="A3874" s="123" t="s">
        <v>1723</v>
      </c>
      <c r="B3874" s="97" t="s">
        <v>2920</v>
      </c>
      <c r="C3874" s="96" t="s">
        <v>44</v>
      </c>
      <c r="D3874" s="96" t="s">
        <v>2921</v>
      </c>
      <c r="E3874" s="99">
        <v>0.3859649</v>
      </c>
      <c r="F3874" s="98" t="s">
        <v>1950</v>
      </c>
      <c r="G3874" s="282" t="s">
        <v>2922</v>
      </c>
      <c r="H3874" s="282"/>
      <c r="I3874" s="283"/>
      <c r="J3874" s="126" t="s">
        <v>3432</v>
      </c>
    </row>
    <row r="3875" spans="1:10" ht="25.5">
      <c r="A3875" s="123" t="s">
        <v>1723</v>
      </c>
      <c r="B3875" s="97" t="s">
        <v>2916</v>
      </c>
      <c r="C3875" s="96" t="s">
        <v>44</v>
      </c>
      <c r="D3875" s="96" t="s">
        <v>2917</v>
      </c>
      <c r="E3875" s="99">
        <v>0.3859649</v>
      </c>
      <c r="F3875" s="98" t="s">
        <v>1950</v>
      </c>
      <c r="G3875" s="282" t="s">
        <v>2918</v>
      </c>
      <c r="H3875" s="282"/>
      <c r="I3875" s="283"/>
      <c r="J3875" s="126" t="s">
        <v>3433</v>
      </c>
    </row>
    <row r="3876" spans="1:10">
      <c r="A3876" s="221"/>
      <c r="B3876" s="222"/>
      <c r="C3876" s="222"/>
      <c r="D3876" s="222"/>
      <c r="E3876" s="222"/>
      <c r="F3876" s="222" t="s">
        <v>1774</v>
      </c>
      <c r="G3876" s="222"/>
      <c r="H3876" s="222"/>
      <c r="I3876" s="222"/>
      <c r="J3876" s="125">
        <v>13.0688</v>
      </c>
    </row>
    <row r="3877" spans="1:10">
      <c r="A3877" s="115"/>
      <c r="B3877" s="116"/>
      <c r="C3877" s="116"/>
      <c r="D3877" s="116"/>
      <c r="E3877" s="116" t="s">
        <v>1728</v>
      </c>
      <c r="F3877" s="117">
        <v>0</v>
      </c>
      <c r="G3877" s="116" t="s">
        <v>1729</v>
      </c>
      <c r="H3877" s="117">
        <v>10.16</v>
      </c>
      <c r="I3877" s="116" t="s">
        <v>1730</v>
      </c>
      <c r="J3877" s="118">
        <v>10.16006283462</v>
      </c>
    </row>
    <row r="3878" spans="1:10" ht="15" thickBot="1">
      <c r="A3878" s="115"/>
      <c r="B3878" s="116"/>
      <c r="C3878" s="116"/>
      <c r="D3878" s="116"/>
      <c r="E3878" s="116" t="s">
        <v>1731</v>
      </c>
      <c r="F3878" s="117">
        <v>6.38</v>
      </c>
      <c r="G3878" s="116"/>
      <c r="H3878" s="276" t="s">
        <v>1732</v>
      </c>
      <c r="I3878" s="276"/>
      <c r="J3878" s="118">
        <v>30.73</v>
      </c>
    </row>
    <row r="3879" spans="1:10" ht="15" thickTop="1">
      <c r="A3879" s="119"/>
      <c r="B3879" s="95"/>
      <c r="C3879" s="95"/>
      <c r="D3879" s="95"/>
      <c r="E3879" s="95"/>
      <c r="F3879" s="95"/>
      <c r="G3879" s="95"/>
      <c r="H3879" s="95"/>
      <c r="I3879" s="95"/>
      <c r="J3879" s="120"/>
    </row>
    <row r="3880" spans="1:10" ht="15">
      <c r="A3880" s="121" t="s">
        <v>851</v>
      </c>
      <c r="B3880" s="83" t="s">
        <v>1</v>
      </c>
      <c r="C3880" s="82" t="s">
        <v>2</v>
      </c>
      <c r="D3880" s="82" t="s">
        <v>3</v>
      </c>
      <c r="E3880" s="281" t="s">
        <v>1722</v>
      </c>
      <c r="F3880" s="281"/>
      <c r="G3880" s="84" t="s">
        <v>4</v>
      </c>
      <c r="H3880" s="83" t="s">
        <v>5</v>
      </c>
      <c r="I3880" s="83" t="s">
        <v>6</v>
      </c>
      <c r="J3880" s="122" t="s">
        <v>8</v>
      </c>
    </row>
    <row r="3881" spans="1:10" ht="25.5">
      <c r="A3881" s="111" t="s">
        <v>1723</v>
      </c>
      <c r="B3881" s="86" t="s">
        <v>852</v>
      </c>
      <c r="C3881" s="85" t="s">
        <v>44</v>
      </c>
      <c r="D3881" s="85" t="s">
        <v>853</v>
      </c>
      <c r="E3881" s="284" t="s">
        <v>1761</v>
      </c>
      <c r="F3881" s="284"/>
      <c r="G3881" s="87" t="s">
        <v>78</v>
      </c>
      <c r="H3881" s="88">
        <v>1</v>
      </c>
      <c r="I3881" s="89">
        <v>29.98</v>
      </c>
      <c r="J3881" s="112">
        <v>29.98</v>
      </c>
    </row>
    <row r="3882" spans="1:10">
      <c r="A3882" s="221"/>
      <c r="B3882" s="222"/>
      <c r="C3882" s="222"/>
      <c r="D3882" s="222"/>
      <c r="E3882" s="222"/>
      <c r="F3882" s="222" t="s">
        <v>1762</v>
      </c>
      <c r="G3882" s="222"/>
      <c r="H3882" s="222"/>
      <c r="I3882" s="222"/>
      <c r="J3882" s="125">
        <v>0</v>
      </c>
    </row>
    <row r="3883" spans="1:10">
      <c r="A3883" s="221"/>
      <c r="B3883" s="222"/>
      <c r="C3883" s="222"/>
      <c r="D3883" s="222"/>
      <c r="E3883" s="222"/>
      <c r="F3883" s="222" t="s">
        <v>1763</v>
      </c>
      <c r="G3883" s="222"/>
      <c r="H3883" s="222"/>
      <c r="I3883" s="222"/>
      <c r="J3883" s="125">
        <v>1</v>
      </c>
    </row>
    <row r="3884" spans="1:10">
      <c r="A3884" s="221"/>
      <c r="B3884" s="222"/>
      <c r="C3884" s="222"/>
      <c r="D3884" s="222"/>
      <c r="E3884" s="222"/>
      <c r="F3884" s="222" t="s">
        <v>1764</v>
      </c>
      <c r="G3884" s="222"/>
      <c r="H3884" s="222"/>
      <c r="I3884" s="222"/>
      <c r="J3884" s="125">
        <v>0</v>
      </c>
    </row>
    <row r="3885" spans="1:10" ht="15">
      <c r="A3885" s="279" t="s">
        <v>1784</v>
      </c>
      <c r="B3885" s="280" t="s">
        <v>1</v>
      </c>
      <c r="C3885" s="281" t="s">
        <v>2</v>
      </c>
      <c r="D3885" s="281" t="s">
        <v>1785</v>
      </c>
      <c r="E3885" s="280" t="s">
        <v>1766</v>
      </c>
      <c r="F3885" s="83" t="s">
        <v>1767</v>
      </c>
      <c r="G3885" s="83" t="s">
        <v>1768</v>
      </c>
      <c r="H3885" s="83"/>
      <c r="I3885" s="83"/>
      <c r="J3885" s="122" t="s">
        <v>1769</v>
      </c>
    </row>
    <row r="3886" spans="1:10" ht="25.5">
      <c r="A3886" s="113" t="s">
        <v>1725</v>
      </c>
      <c r="B3886" s="91" t="s">
        <v>3206</v>
      </c>
      <c r="C3886" s="90" t="s">
        <v>44</v>
      </c>
      <c r="D3886" s="90" t="s">
        <v>3207</v>
      </c>
      <c r="E3886" s="93">
        <v>1.1000000000000001E-3</v>
      </c>
      <c r="F3886" s="92" t="s">
        <v>121</v>
      </c>
      <c r="G3886" s="277" t="s">
        <v>3215</v>
      </c>
      <c r="H3886" s="277"/>
      <c r="I3886" s="278"/>
      <c r="J3886" s="127" t="s">
        <v>3434</v>
      </c>
    </row>
    <row r="3887" spans="1:10">
      <c r="A3887" s="113" t="s">
        <v>1725</v>
      </c>
      <c r="B3887" s="91" t="s">
        <v>2905</v>
      </c>
      <c r="C3887" s="90" t="s">
        <v>44</v>
      </c>
      <c r="D3887" s="90" t="s">
        <v>2906</v>
      </c>
      <c r="E3887" s="93">
        <v>3.3333E-3</v>
      </c>
      <c r="F3887" s="92" t="s">
        <v>121</v>
      </c>
      <c r="G3887" s="277" t="s">
        <v>2907</v>
      </c>
      <c r="H3887" s="277"/>
      <c r="I3887" s="278"/>
      <c r="J3887" s="127" t="s">
        <v>3256</v>
      </c>
    </row>
    <row r="3888" spans="1:10">
      <c r="A3888" s="113" t="s">
        <v>1725</v>
      </c>
      <c r="B3888" s="91" t="s">
        <v>3397</v>
      </c>
      <c r="C3888" s="90" t="s">
        <v>44</v>
      </c>
      <c r="D3888" s="90" t="s">
        <v>3398</v>
      </c>
      <c r="E3888" s="93">
        <v>3.3333300000000003E-2</v>
      </c>
      <c r="F3888" s="92" t="s">
        <v>46</v>
      </c>
      <c r="G3888" s="277" t="s">
        <v>1881</v>
      </c>
      <c r="H3888" s="277"/>
      <c r="I3888" s="278"/>
      <c r="J3888" s="127" t="s">
        <v>3419</v>
      </c>
    </row>
    <row r="3889" spans="1:10">
      <c r="A3889" s="113" t="s">
        <v>1725</v>
      </c>
      <c r="B3889" s="91" t="s">
        <v>3204</v>
      </c>
      <c r="C3889" s="90" t="s">
        <v>44</v>
      </c>
      <c r="D3889" s="90" t="s">
        <v>3205</v>
      </c>
      <c r="E3889" s="93">
        <v>5.0000000000000001E-4</v>
      </c>
      <c r="F3889" s="92" t="s">
        <v>2248</v>
      </c>
      <c r="G3889" s="277" t="s">
        <v>3210</v>
      </c>
      <c r="H3889" s="277"/>
      <c r="I3889" s="278"/>
      <c r="J3889" s="127" t="s">
        <v>3430</v>
      </c>
    </row>
    <row r="3890" spans="1:10" ht="25.5">
      <c r="A3890" s="113" t="s">
        <v>1725</v>
      </c>
      <c r="B3890" s="91" t="s">
        <v>3435</v>
      </c>
      <c r="C3890" s="90" t="s">
        <v>44</v>
      </c>
      <c r="D3890" s="90" t="s">
        <v>3436</v>
      </c>
      <c r="E3890" s="93">
        <v>1.1499999999999999</v>
      </c>
      <c r="F3890" s="92" t="s">
        <v>78</v>
      </c>
      <c r="G3890" s="277" t="s">
        <v>3437</v>
      </c>
      <c r="H3890" s="277"/>
      <c r="I3890" s="278"/>
      <c r="J3890" s="127" t="s">
        <v>3438</v>
      </c>
    </row>
    <row r="3891" spans="1:10">
      <c r="A3891" s="221"/>
      <c r="B3891" s="222"/>
      <c r="C3891" s="222"/>
      <c r="D3891" s="222"/>
      <c r="E3891" s="222"/>
      <c r="F3891" s="222" t="s">
        <v>1938</v>
      </c>
      <c r="G3891" s="222"/>
      <c r="H3891" s="222"/>
      <c r="I3891" s="222"/>
      <c r="J3891" s="125">
        <v>16.1843</v>
      </c>
    </row>
    <row r="3892" spans="1:10" ht="15">
      <c r="A3892" s="279" t="s">
        <v>1765</v>
      </c>
      <c r="B3892" s="280" t="s">
        <v>1</v>
      </c>
      <c r="C3892" s="281" t="s">
        <v>2</v>
      </c>
      <c r="D3892" s="281" t="s">
        <v>1727</v>
      </c>
      <c r="E3892" s="280" t="s">
        <v>1766</v>
      </c>
      <c r="F3892" s="83" t="s">
        <v>1767</v>
      </c>
      <c r="G3892" s="83" t="s">
        <v>1768</v>
      </c>
      <c r="H3892" s="83"/>
      <c r="I3892" s="83"/>
      <c r="J3892" s="122" t="s">
        <v>1769</v>
      </c>
    </row>
    <row r="3893" spans="1:10">
      <c r="A3893" s="123" t="s">
        <v>1723</v>
      </c>
      <c r="B3893" s="97" t="s">
        <v>2920</v>
      </c>
      <c r="C3893" s="96" t="s">
        <v>44</v>
      </c>
      <c r="D3893" s="96" t="s">
        <v>2921</v>
      </c>
      <c r="E3893" s="99">
        <v>0.40740739999999998</v>
      </c>
      <c r="F3893" s="98" t="s">
        <v>1950</v>
      </c>
      <c r="G3893" s="282" t="s">
        <v>2922</v>
      </c>
      <c r="H3893" s="282"/>
      <c r="I3893" s="283"/>
      <c r="J3893" s="126" t="s">
        <v>3024</v>
      </c>
    </row>
    <row r="3894" spans="1:10" ht="25.5">
      <c r="A3894" s="123" t="s">
        <v>1723</v>
      </c>
      <c r="B3894" s="97" t="s">
        <v>2916</v>
      </c>
      <c r="C3894" s="96" t="s">
        <v>44</v>
      </c>
      <c r="D3894" s="96" t="s">
        <v>2917</v>
      </c>
      <c r="E3894" s="99">
        <v>0.40740739999999998</v>
      </c>
      <c r="F3894" s="98" t="s">
        <v>1950</v>
      </c>
      <c r="G3894" s="282" t="s">
        <v>2918</v>
      </c>
      <c r="H3894" s="282"/>
      <c r="I3894" s="283"/>
      <c r="J3894" s="126" t="s">
        <v>3439</v>
      </c>
    </row>
    <row r="3895" spans="1:10">
      <c r="A3895" s="221"/>
      <c r="B3895" s="222"/>
      <c r="C3895" s="222"/>
      <c r="D3895" s="222"/>
      <c r="E3895" s="222"/>
      <c r="F3895" s="222" t="s">
        <v>1774</v>
      </c>
      <c r="G3895" s="222"/>
      <c r="H3895" s="222"/>
      <c r="I3895" s="222"/>
      <c r="J3895" s="125">
        <v>13.7948</v>
      </c>
    </row>
    <row r="3896" spans="1:10">
      <c r="A3896" s="115"/>
      <c r="B3896" s="116"/>
      <c r="C3896" s="116"/>
      <c r="D3896" s="116"/>
      <c r="E3896" s="116" t="s">
        <v>1728</v>
      </c>
      <c r="F3896" s="117">
        <v>0</v>
      </c>
      <c r="G3896" s="116" t="s">
        <v>1729</v>
      </c>
      <c r="H3896" s="117">
        <v>10.72</v>
      </c>
      <c r="I3896" s="116" t="s">
        <v>1730</v>
      </c>
      <c r="J3896" s="118">
        <v>10.72451091612</v>
      </c>
    </row>
    <row r="3897" spans="1:10" ht="15" thickBot="1">
      <c r="A3897" s="115"/>
      <c r="B3897" s="116"/>
      <c r="C3897" s="116"/>
      <c r="D3897" s="116"/>
      <c r="E3897" s="116" t="s">
        <v>1731</v>
      </c>
      <c r="F3897" s="117">
        <v>7.86</v>
      </c>
      <c r="G3897" s="116"/>
      <c r="H3897" s="276" t="s">
        <v>1732</v>
      </c>
      <c r="I3897" s="276"/>
      <c r="J3897" s="118">
        <v>37.840000000000003</v>
      </c>
    </row>
    <row r="3898" spans="1:10" ht="15" thickTop="1">
      <c r="A3898" s="119"/>
      <c r="B3898" s="95"/>
      <c r="C3898" s="95"/>
      <c r="D3898" s="95"/>
      <c r="E3898" s="95"/>
      <c r="F3898" s="95"/>
      <c r="G3898" s="95"/>
      <c r="H3898" s="95"/>
      <c r="I3898" s="95"/>
      <c r="J3898" s="120"/>
    </row>
    <row r="3899" spans="1:10" ht="15">
      <c r="A3899" s="121" t="s">
        <v>854</v>
      </c>
      <c r="B3899" s="83" t="s">
        <v>1</v>
      </c>
      <c r="C3899" s="82" t="s">
        <v>2</v>
      </c>
      <c r="D3899" s="82" t="s">
        <v>3</v>
      </c>
      <c r="E3899" s="281" t="s">
        <v>1722</v>
      </c>
      <c r="F3899" s="281"/>
      <c r="G3899" s="84" t="s">
        <v>4</v>
      </c>
      <c r="H3899" s="83" t="s">
        <v>5</v>
      </c>
      <c r="I3899" s="83" t="s">
        <v>6</v>
      </c>
      <c r="J3899" s="122" t="s">
        <v>8</v>
      </c>
    </row>
    <row r="3900" spans="1:10" ht="25.5">
      <c r="A3900" s="111" t="s">
        <v>1723</v>
      </c>
      <c r="B3900" s="86" t="s">
        <v>855</v>
      </c>
      <c r="C3900" s="85" t="s">
        <v>44</v>
      </c>
      <c r="D3900" s="85" t="s">
        <v>856</v>
      </c>
      <c r="E3900" s="284" t="s">
        <v>1761</v>
      </c>
      <c r="F3900" s="284"/>
      <c r="G3900" s="87" t="s">
        <v>78</v>
      </c>
      <c r="H3900" s="88">
        <v>1</v>
      </c>
      <c r="I3900" s="89">
        <v>32.020000000000003</v>
      </c>
      <c r="J3900" s="112">
        <v>32.020000000000003</v>
      </c>
    </row>
    <row r="3901" spans="1:10">
      <c r="A3901" s="221"/>
      <c r="B3901" s="222"/>
      <c r="C3901" s="222"/>
      <c r="D3901" s="222"/>
      <c r="E3901" s="222"/>
      <c r="F3901" s="222" t="s">
        <v>1762</v>
      </c>
      <c r="G3901" s="222"/>
      <c r="H3901" s="222"/>
      <c r="I3901" s="222"/>
      <c r="J3901" s="125">
        <v>0</v>
      </c>
    </row>
    <row r="3902" spans="1:10">
      <c r="A3902" s="221"/>
      <c r="B3902" s="222"/>
      <c r="C3902" s="222"/>
      <c r="D3902" s="222"/>
      <c r="E3902" s="222"/>
      <c r="F3902" s="222" t="s">
        <v>1763</v>
      </c>
      <c r="G3902" s="222"/>
      <c r="H3902" s="222"/>
      <c r="I3902" s="222"/>
      <c r="J3902" s="125">
        <v>1</v>
      </c>
    </row>
    <row r="3903" spans="1:10">
      <c r="A3903" s="221"/>
      <c r="B3903" s="222"/>
      <c r="C3903" s="222"/>
      <c r="D3903" s="222"/>
      <c r="E3903" s="222"/>
      <c r="F3903" s="222" t="s">
        <v>1764</v>
      </c>
      <c r="G3903" s="222"/>
      <c r="H3903" s="222"/>
      <c r="I3903" s="222"/>
      <c r="J3903" s="125">
        <v>0</v>
      </c>
    </row>
    <row r="3904" spans="1:10" ht="15">
      <c r="A3904" s="279" t="s">
        <v>1784</v>
      </c>
      <c r="B3904" s="280" t="s">
        <v>1</v>
      </c>
      <c r="C3904" s="281" t="s">
        <v>2</v>
      </c>
      <c r="D3904" s="281" t="s">
        <v>1785</v>
      </c>
      <c r="E3904" s="280" t="s">
        <v>1766</v>
      </c>
      <c r="F3904" s="83" t="s">
        <v>1767</v>
      </c>
      <c r="G3904" s="83" t="s">
        <v>1768</v>
      </c>
      <c r="H3904" s="83"/>
      <c r="I3904" s="83"/>
      <c r="J3904" s="122" t="s">
        <v>1769</v>
      </c>
    </row>
    <row r="3905" spans="1:10" ht="25.5">
      <c r="A3905" s="113" t="s">
        <v>1725</v>
      </c>
      <c r="B3905" s="91" t="s">
        <v>3440</v>
      </c>
      <c r="C3905" s="90" t="s">
        <v>44</v>
      </c>
      <c r="D3905" s="90" t="s">
        <v>3441</v>
      </c>
      <c r="E3905" s="93">
        <v>1.1499999999999999</v>
      </c>
      <c r="F3905" s="92" t="s">
        <v>78</v>
      </c>
      <c r="G3905" s="277" t="s">
        <v>3442</v>
      </c>
      <c r="H3905" s="277"/>
      <c r="I3905" s="278"/>
      <c r="J3905" s="127" t="s">
        <v>3443</v>
      </c>
    </row>
    <row r="3906" spans="1:10">
      <c r="A3906" s="113" t="s">
        <v>1725</v>
      </c>
      <c r="B3906" s="91" t="s">
        <v>3204</v>
      </c>
      <c r="C3906" s="90" t="s">
        <v>44</v>
      </c>
      <c r="D3906" s="90" t="s">
        <v>3205</v>
      </c>
      <c r="E3906" s="93">
        <v>6.9999999999999999E-4</v>
      </c>
      <c r="F3906" s="92" t="s">
        <v>2248</v>
      </c>
      <c r="G3906" s="277" t="s">
        <v>3210</v>
      </c>
      <c r="H3906" s="277"/>
      <c r="I3906" s="278"/>
      <c r="J3906" s="127" t="s">
        <v>3444</v>
      </c>
    </row>
    <row r="3907" spans="1:10">
      <c r="A3907" s="113" t="s">
        <v>1725</v>
      </c>
      <c r="B3907" s="91" t="s">
        <v>2905</v>
      </c>
      <c r="C3907" s="90" t="s">
        <v>44</v>
      </c>
      <c r="D3907" s="90" t="s">
        <v>2906</v>
      </c>
      <c r="E3907" s="93">
        <v>3.3333E-3</v>
      </c>
      <c r="F3907" s="92" t="s">
        <v>121</v>
      </c>
      <c r="G3907" s="277" t="s">
        <v>2907</v>
      </c>
      <c r="H3907" s="277"/>
      <c r="I3907" s="278"/>
      <c r="J3907" s="127" t="s">
        <v>3256</v>
      </c>
    </row>
    <row r="3908" spans="1:10" ht="25.5">
      <c r="A3908" s="113" t="s">
        <v>1725</v>
      </c>
      <c r="B3908" s="91" t="s">
        <v>3206</v>
      </c>
      <c r="C3908" s="90" t="s">
        <v>44</v>
      </c>
      <c r="D3908" s="90" t="s">
        <v>3207</v>
      </c>
      <c r="E3908" s="93">
        <v>1.5E-3</v>
      </c>
      <c r="F3908" s="92" t="s">
        <v>121</v>
      </c>
      <c r="G3908" s="277" t="s">
        <v>3215</v>
      </c>
      <c r="H3908" s="277"/>
      <c r="I3908" s="278"/>
      <c r="J3908" s="127" t="s">
        <v>3445</v>
      </c>
    </row>
    <row r="3909" spans="1:10">
      <c r="A3909" s="113" t="s">
        <v>1725</v>
      </c>
      <c r="B3909" s="91" t="s">
        <v>3397</v>
      </c>
      <c r="C3909" s="90" t="s">
        <v>44</v>
      </c>
      <c r="D3909" s="90" t="s">
        <v>3398</v>
      </c>
      <c r="E3909" s="93">
        <v>3.3333300000000003E-2</v>
      </c>
      <c r="F3909" s="92" t="s">
        <v>46</v>
      </c>
      <c r="G3909" s="277" t="s">
        <v>1881</v>
      </c>
      <c r="H3909" s="277"/>
      <c r="I3909" s="278"/>
      <c r="J3909" s="127" t="s">
        <v>3419</v>
      </c>
    </row>
    <row r="3910" spans="1:10">
      <c r="A3910" s="221"/>
      <c r="B3910" s="222"/>
      <c r="C3910" s="222"/>
      <c r="D3910" s="222"/>
      <c r="E3910" s="222"/>
      <c r="F3910" s="222" t="s">
        <v>1938</v>
      </c>
      <c r="G3910" s="222"/>
      <c r="H3910" s="222"/>
      <c r="I3910" s="222"/>
      <c r="J3910" s="125">
        <v>18.221</v>
      </c>
    </row>
    <row r="3911" spans="1:10" ht="15">
      <c r="A3911" s="279" t="s">
        <v>1765</v>
      </c>
      <c r="B3911" s="280" t="s">
        <v>1</v>
      </c>
      <c r="C3911" s="281" t="s">
        <v>2</v>
      </c>
      <c r="D3911" s="281" t="s">
        <v>1727</v>
      </c>
      <c r="E3911" s="280" t="s">
        <v>1766</v>
      </c>
      <c r="F3911" s="83" t="s">
        <v>1767</v>
      </c>
      <c r="G3911" s="83" t="s">
        <v>1768</v>
      </c>
      <c r="H3911" s="83"/>
      <c r="I3911" s="83"/>
      <c r="J3911" s="122" t="s">
        <v>1769</v>
      </c>
    </row>
    <row r="3912" spans="1:10">
      <c r="A3912" s="123" t="s">
        <v>1723</v>
      </c>
      <c r="B3912" s="97" t="s">
        <v>2920</v>
      </c>
      <c r="C3912" s="96" t="s">
        <v>44</v>
      </c>
      <c r="D3912" s="96" t="s">
        <v>2921</v>
      </c>
      <c r="E3912" s="99">
        <v>0.40740739999999998</v>
      </c>
      <c r="F3912" s="98" t="s">
        <v>1950</v>
      </c>
      <c r="G3912" s="282" t="s">
        <v>2922</v>
      </c>
      <c r="H3912" s="282"/>
      <c r="I3912" s="283"/>
      <c r="J3912" s="126" t="s">
        <v>3024</v>
      </c>
    </row>
    <row r="3913" spans="1:10" ht="25.5">
      <c r="A3913" s="123" t="s">
        <v>1723</v>
      </c>
      <c r="B3913" s="97" t="s">
        <v>2916</v>
      </c>
      <c r="C3913" s="96" t="s">
        <v>44</v>
      </c>
      <c r="D3913" s="96" t="s">
        <v>2917</v>
      </c>
      <c r="E3913" s="99">
        <v>0.40740739999999998</v>
      </c>
      <c r="F3913" s="98" t="s">
        <v>1950</v>
      </c>
      <c r="G3913" s="282" t="s">
        <v>2918</v>
      </c>
      <c r="H3913" s="282"/>
      <c r="I3913" s="283"/>
      <c r="J3913" s="126" t="s">
        <v>3439</v>
      </c>
    </row>
    <row r="3914" spans="1:10">
      <c r="A3914" s="221"/>
      <c r="B3914" s="222"/>
      <c r="C3914" s="222"/>
      <c r="D3914" s="222"/>
      <c r="E3914" s="222"/>
      <c r="F3914" s="222" t="s">
        <v>1774</v>
      </c>
      <c r="G3914" s="222"/>
      <c r="H3914" s="222"/>
      <c r="I3914" s="222"/>
      <c r="J3914" s="125">
        <v>13.7948</v>
      </c>
    </row>
    <row r="3915" spans="1:10">
      <c r="A3915" s="115"/>
      <c r="B3915" s="116"/>
      <c r="C3915" s="116"/>
      <c r="D3915" s="116"/>
      <c r="E3915" s="116" t="s">
        <v>1728</v>
      </c>
      <c r="F3915" s="117">
        <v>0</v>
      </c>
      <c r="G3915" s="116" t="s">
        <v>1729</v>
      </c>
      <c r="H3915" s="117">
        <v>10.72</v>
      </c>
      <c r="I3915" s="116" t="s">
        <v>1730</v>
      </c>
      <c r="J3915" s="118">
        <v>10.72451091612</v>
      </c>
    </row>
    <row r="3916" spans="1:10" ht="15" thickBot="1">
      <c r="A3916" s="115"/>
      <c r="B3916" s="116"/>
      <c r="C3916" s="116"/>
      <c r="D3916" s="116"/>
      <c r="E3916" s="116" t="s">
        <v>1731</v>
      </c>
      <c r="F3916" s="117">
        <v>8.4</v>
      </c>
      <c r="G3916" s="116"/>
      <c r="H3916" s="276" t="s">
        <v>1732</v>
      </c>
      <c r="I3916" s="276"/>
      <c r="J3916" s="118">
        <v>40.42</v>
      </c>
    </row>
    <row r="3917" spans="1:10" ht="15" thickTop="1">
      <c r="A3917" s="119"/>
      <c r="B3917" s="95"/>
      <c r="C3917" s="95"/>
      <c r="D3917" s="95"/>
      <c r="E3917" s="95"/>
      <c r="F3917" s="95"/>
      <c r="G3917" s="95"/>
      <c r="H3917" s="95"/>
      <c r="I3917" s="95"/>
      <c r="J3917" s="120"/>
    </row>
    <row r="3918" spans="1:10" ht="15">
      <c r="A3918" s="121" t="s">
        <v>857</v>
      </c>
      <c r="B3918" s="83" t="s">
        <v>1</v>
      </c>
      <c r="C3918" s="82" t="s">
        <v>2</v>
      </c>
      <c r="D3918" s="82" t="s">
        <v>3</v>
      </c>
      <c r="E3918" s="281" t="s">
        <v>1722</v>
      </c>
      <c r="F3918" s="281"/>
      <c r="G3918" s="84" t="s">
        <v>4</v>
      </c>
      <c r="H3918" s="83" t="s">
        <v>5</v>
      </c>
      <c r="I3918" s="83" t="s">
        <v>6</v>
      </c>
      <c r="J3918" s="122" t="s">
        <v>8</v>
      </c>
    </row>
    <row r="3919" spans="1:10" ht="25.5">
      <c r="A3919" s="111" t="s">
        <v>1723</v>
      </c>
      <c r="B3919" s="86" t="s">
        <v>858</v>
      </c>
      <c r="C3919" s="85" t="s">
        <v>44</v>
      </c>
      <c r="D3919" s="85" t="s">
        <v>859</v>
      </c>
      <c r="E3919" s="284" t="s">
        <v>1761</v>
      </c>
      <c r="F3919" s="284"/>
      <c r="G3919" s="87" t="s">
        <v>78</v>
      </c>
      <c r="H3919" s="88">
        <v>1</v>
      </c>
      <c r="I3919" s="89">
        <v>42.39</v>
      </c>
      <c r="J3919" s="112">
        <v>42.39</v>
      </c>
    </row>
    <row r="3920" spans="1:10">
      <c r="A3920" s="221"/>
      <c r="B3920" s="222"/>
      <c r="C3920" s="222"/>
      <c r="D3920" s="222"/>
      <c r="E3920" s="222"/>
      <c r="F3920" s="222" t="s">
        <v>1762</v>
      </c>
      <c r="G3920" s="222"/>
      <c r="H3920" s="222"/>
      <c r="I3920" s="222"/>
      <c r="J3920" s="125">
        <v>0</v>
      </c>
    </row>
    <row r="3921" spans="1:10">
      <c r="A3921" s="221"/>
      <c r="B3921" s="222"/>
      <c r="C3921" s="222"/>
      <c r="D3921" s="222"/>
      <c r="E3921" s="222"/>
      <c r="F3921" s="222" t="s">
        <v>1763</v>
      </c>
      <c r="G3921" s="222"/>
      <c r="H3921" s="222"/>
      <c r="I3921" s="222"/>
      <c r="J3921" s="125">
        <v>1</v>
      </c>
    </row>
    <row r="3922" spans="1:10">
      <c r="A3922" s="221"/>
      <c r="B3922" s="222"/>
      <c r="C3922" s="222"/>
      <c r="D3922" s="222"/>
      <c r="E3922" s="222"/>
      <c r="F3922" s="222" t="s">
        <v>1764</v>
      </c>
      <c r="G3922" s="222"/>
      <c r="H3922" s="222"/>
      <c r="I3922" s="222"/>
      <c r="J3922" s="125">
        <v>0</v>
      </c>
    </row>
    <row r="3923" spans="1:10" ht="15">
      <c r="A3923" s="279" t="s">
        <v>1784</v>
      </c>
      <c r="B3923" s="280" t="s">
        <v>1</v>
      </c>
      <c r="C3923" s="281" t="s">
        <v>2</v>
      </c>
      <c r="D3923" s="281" t="s">
        <v>1785</v>
      </c>
      <c r="E3923" s="280" t="s">
        <v>1766</v>
      </c>
      <c r="F3923" s="83" t="s">
        <v>1767</v>
      </c>
      <c r="G3923" s="83" t="s">
        <v>1768</v>
      </c>
      <c r="H3923" s="83"/>
      <c r="I3923" s="83"/>
      <c r="J3923" s="122" t="s">
        <v>1769</v>
      </c>
    </row>
    <row r="3924" spans="1:10">
      <c r="A3924" s="113" t="s">
        <v>1725</v>
      </c>
      <c r="B3924" s="91" t="s">
        <v>3397</v>
      </c>
      <c r="C3924" s="90" t="s">
        <v>44</v>
      </c>
      <c r="D3924" s="90" t="s">
        <v>3398</v>
      </c>
      <c r="E3924" s="93">
        <v>3.3333300000000003E-2</v>
      </c>
      <c r="F3924" s="92" t="s">
        <v>46</v>
      </c>
      <c r="G3924" s="277" t="s">
        <v>1881</v>
      </c>
      <c r="H3924" s="277"/>
      <c r="I3924" s="278"/>
      <c r="J3924" s="127" t="s">
        <v>3419</v>
      </c>
    </row>
    <row r="3925" spans="1:10">
      <c r="A3925" s="113" t="s">
        <v>1725</v>
      </c>
      <c r="B3925" s="91" t="s">
        <v>2905</v>
      </c>
      <c r="C3925" s="90" t="s">
        <v>44</v>
      </c>
      <c r="D3925" s="90" t="s">
        <v>2906</v>
      </c>
      <c r="E3925" s="93">
        <v>3.3333E-3</v>
      </c>
      <c r="F3925" s="92" t="s">
        <v>121</v>
      </c>
      <c r="G3925" s="277" t="s">
        <v>2907</v>
      </c>
      <c r="H3925" s="277"/>
      <c r="I3925" s="278"/>
      <c r="J3925" s="127" t="s">
        <v>3256</v>
      </c>
    </row>
    <row r="3926" spans="1:10" ht="25.5">
      <c r="A3926" s="113" t="s">
        <v>1725</v>
      </c>
      <c r="B3926" s="91" t="s">
        <v>3206</v>
      </c>
      <c r="C3926" s="90" t="s">
        <v>44</v>
      </c>
      <c r="D3926" s="90" t="s">
        <v>3207</v>
      </c>
      <c r="E3926" s="93">
        <v>1.9E-3</v>
      </c>
      <c r="F3926" s="92" t="s">
        <v>121</v>
      </c>
      <c r="G3926" s="277" t="s">
        <v>3215</v>
      </c>
      <c r="H3926" s="277"/>
      <c r="I3926" s="278"/>
      <c r="J3926" s="127" t="s">
        <v>3446</v>
      </c>
    </row>
    <row r="3927" spans="1:10" ht="25.5">
      <c r="A3927" s="113" t="s">
        <v>1725</v>
      </c>
      <c r="B3927" s="91" t="s">
        <v>3447</v>
      </c>
      <c r="C3927" s="90" t="s">
        <v>44</v>
      </c>
      <c r="D3927" s="90" t="s">
        <v>3448</v>
      </c>
      <c r="E3927" s="93">
        <v>1.1499999999999999</v>
      </c>
      <c r="F3927" s="92" t="s">
        <v>78</v>
      </c>
      <c r="G3927" s="277" t="s">
        <v>3449</v>
      </c>
      <c r="H3927" s="277"/>
      <c r="I3927" s="278"/>
      <c r="J3927" s="127" t="s">
        <v>3450</v>
      </c>
    </row>
    <row r="3928" spans="1:10">
      <c r="A3928" s="113" t="s">
        <v>1725</v>
      </c>
      <c r="B3928" s="91" t="s">
        <v>3204</v>
      </c>
      <c r="C3928" s="90" t="s">
        <v>44</v>
      </c>
      <c r="D3928" s="90" t="s">
        <v>3205</v>
      </c>
      <c r="E3928" s="93">
        <v>8.0000000000000004E-4</v>
      </c>
      <c r="F3928" s="92" t="s">
        <v>2248</v>
      </c>
      <c r="G3928" s="277" t="s">
        <v>3210</v>
      </c>
      <c r="H3928" s="277"/>
      <c r="I3928" s="278"/>
      <c r="J3928" s="127" t="s">
        <v>3451</v>
      </c>
    </row>
    <row r="3929" spans="1:10">
      <c r="A3929" s="221"/>
      <c r="B3929" s="222"/>
      <c r="C3929" s="222"/>
      <c r="D3929" s="222"/>
      <c r="E3929" s="222"/>
      <c r="F3929" s="222" t="s">
        <v>1938</v>
      </c>
      <c r="G3929" s="222"/>
      <c r="H3929" s="222"/>
      <c r="I3929" s="222"/>
      <c r="J3929" s="125">
        <v>28.590199999999999</v>
      </c>
    </row>
    <row r="3930" spans="1:10" ht="15">
      <c r="A3930" s="279" t="s">
        <v>1765</v>
      </c>
      <c r="B3930" s="280" t="s">
        <v>1</v>
      </c>
      <c r="C3930" s="281" t="s">
        <v>2</v>
      </c>
      <c r="D3930" s="281" t="s">
        <v>1727</v>
      </c>
      <c r="E3930" s="280" t="s">
        <v>1766</v>
      </c>
      <c r="F3930" s="83" t="s">
        <v>1767</v>
      </c>
      <c r="G3930" s="83" t="s">
        <v>1768</v>
      </c>
      <c r="H3930" s="83"/>
      <c r="I3930" s="83"/>
      <c r="J3930" s="122" t="s">
        <v>1769</v>
      </c>
    </row>
    <row r="3931" spans="1:10" ht="25.5">
      <c r="A3931" s="123" t="s">
        <v>1723</v>
      </c>
      <c r="B3931" s="97" t="s">
        <v>2916</v>
      </c>
      <c r="C3931" s="96" t="s">
        <v>44</v>
      </c>
      <c r="D3931" s="96" t="s">
        <v>2917</v>
      </c>
      <c r="E3931" s="99">
        <v>0.40740739999999998</v>
      </c>
      <c r="F3931" s="98" t="s">
        <v>1950</v>
      </c>
      <c r="G3931" s="282" t="s">
        <v>2918</v>
      </c>
      <c r="H3931" s="282"/>
      <c r="I3931" s="283"/>
      <c r="J3931" s="126" t="s">
        <v>3439</v>
      </c>
    </row>
    <row r="3932" spans="1:10">
      <c r="A3932" s="123" t="s">
        <v>1723</v>
      </c>
      <c r="B3932" s="97" t="s">
        <v>2920</v>
      </c>
      <c r="C3932" s="96" t="s">
        <v>44</v>
      </c>
      <c r="D3932" s="96" t="s">
        <v>2921</v>
      </c>
      <c r="E3932" s="99">
        <v>0.40740739999999998</v>
      </c>
      <c r="F3932" s="98" t="s">
        <v>1950</v>
      </c>
      <c r="G3932" s="282" t="s">
        <v>2922</v>
      </c>
      <c r="H3932" s="282"/>
      <c r="I3932" s="283"/>
      <c r="J3932" s="126" t="s">
        <v>3024</v>
      </c>
    </row>
    <row r="3933" spans="1:10">
      <c r="A3933" s="221"/>
      <c r="B3933" s="222"/>
      <c r="C3933" s="222"/>
      <c r="D3933" s="222"/>
      <c r="E3933" s="222"/>
      <c r="F3933" s="222" t="s">
        <v>1774</v>
      </c>
      <c r="G3933" s="222"/>
      <c r="H3933" s="222"/>
      <c r="I3933" s="222"/>
      <c r="J3933" s="125">
        <v>13.7948</v>
      </c>
    </row>
    <row r="3934" spans="1:10">
      <c r="A3934" s="115"/>
      <c r="B3934" s="116"/>
      <c r="C3934" s="116"/>
      <c r="D3934" s="116"/>
      <c r="E3934" s="116" t="s">
        <v>1728</v>
      </c>
      <c r="F3934" s="117">
        <v>0</v>
      </c>
      <c r="G3934" s="116" t="s">
        <v>1729</v>
      </c>
      <c r="H3934" s="117">
        <v>10.72</v>
      </c>
      <c r="I3934" s="116" t="s">
        <v>1730</v>
      </c>
      <c r="J3934" s="118">
        <v>10.72451091612</v>
      </c>
    </row>
    <row r="3935" spans="1:10" ht="15" thickBot="1">
      <c r="A3935" s="115"/>
      <c r="B3935" s="116"/>
      <c r="C3935" s="116"/>
      <c r="D3935" s="116"/>
      <c r="E3935" s="116" t="s">
        <v>1731</v>
      </c>
      <c r="F3935" s="117">
        <v>11.12</v>
      </c>
      <c r="G3935" s="116"/>
      <c r="H3935" s="276" t="s">
        <v>1732</v>
      </c>
      <c r="I3935" s="276"/>
      <c r="J3935" s="118">
        <v>53.51</v>
      </c>
    </row>
    <row r="3936" spans="1:10" ht="15" thickTop="1">
      <c r="A3936" s="119"/>
      <c r="B3936" s="95"/>
      <c r="C3936" s="95"/>
      <c r="D3936" s="95"/>
      <c r="E3936" s="95"/>
      <c r="F3936" s="95"/>
      <c r="G3936" s="95"/>
      <c r="H3936" s="95"/>
      <c r="I3936" s="95"/>
      <c r="J3936" s="120"/>
    </row>
    <row r="3937" spans="1:10" ht="15">
      <c r="A3937" s="121" t="s">
        <v>860</v>
      </c>
      <c r="B3937" s="83" t="s">
        <v>1</v>
      </c>
      <c r="C3937" s="82" t="s">
        <v>2</v>
      </c>
      <c r="D3937" s="82" t="s">
        <v>3</v>
      </c>
      <c r="E3937" s="281" t="s">
        <v>1722</v>
      </c>
      <c r="F3937" s="281"/>
      <c r="G3937" s="84" t="s">
        <v>4</v>
      </c>
      <c r="H3937" s="83" t="s">
        <v>5</v>
      </c>
      <c r="I3937" s="83" t="s">
        <v>6</v>
      </c>
      <c r="J3937" s="122" t="s">
        <v>8</v>
      </c>
    </row>
    <row r="3938" spans="1:10" ht="25.5">
      <c r="A3938" s="111" t="s">
        <v>1723</v>
      </c>
      <c r="B3938" s="86" t="s">
        <v>861</v>
      </c>
      <c r="C3938" s="85" t="s">
        <v>44</v>
      </c>
      <c r="D3938" s="85" t="s">
        <v>862</v>
      </c>
      <c r="E3938" s="284" t="s">
        <v>1761</v>
      </c>
      <c r="F3938" s="284"/>
      <c r="G3938" s="87" t="s">
        <v>78</v>
      </c>
      <c r="H3938" s="88">
        <v>1</v>
      </c>
      <c r="I3938" s="89">
        <v>64.61</v>
      </c>
      <c r="J3938" s="112">
        <v>64.61</v>
      </c>
    </row>
    <row r="3939" spans="1:10">
      <c r="A3939" s="221"/>
      <c r="B3939" s="222"/>
      <c r="C3939" s="222"/>
      <c r="D3939" s="222"/>
      <c r="E3939" s="222"/>
      <c r="F3939" s="222" t="s">
        <v>1762</v>
      </c>
      <c r="G3939" s="222"/>
      <c r="H3939" s="222"/>
      <c r="I3939" s="222"/>
      <c r="J3939" s="125">
        <v>0</v>
      </c>
    </row>
    <row r="3940" spans="1:10">
      <c r="A3940" s="221"/>
      <c r="B3940" s="222"/>
      <c r="C3940" s="222"/>
      <c r="D3940" s="222"/>
      <c r="E3940" s="222"/>
      <c r="F3940" s="222" t="s">
        <v>1763</v>
      </c>
      <c r="G3940" s="222"/>
      <c r="H3940" s="222"/>
      <c r="I3940" s="222"/>
      <c r="J3940" s="125">
        <v>1</v>
      </c>
    </row>
    <row r="3941" spans="1:10">
      <c r="A3941" s="221"/>
      <c r="B3941" s="222"/>
      <c r="C3941" s="222"/>
      <c r="D3941" s="222"/>
      <c r="E3941" s="222"/>
      <c r="F3941" s="222" t="s">
        <v>1764</v>
      </c>
      <c r="G3941" s="222"/>
      <c r="H3941" s="222"/>
      <c r="I3941" s="222"/>
      <c r="J3941" s="125">
        <v>0</v>
      </c>
    </row>
    <row r="3942" spans="1:10" ht="15">
      <c r="A3942" s="279" t="s">
        <v>1784</v>
      </c>
      <c r="B3942" s="280" t="s">
        <v>1</v>
      </c>
      <c r="C3942" s="281" t="s">
        <v>2</v>
      </c>
      <c r="D3942" s="281" t="s">
        <v>1785</v>
      </c>
      <c r="E3942" s="280" t="s">
        <v>1766</v>
      </c>
      <c r="F3942" s="83" t="s">
        <v>1767</v>
      </c>
      <c r="G3942" s="83" t="s">
        <v>1768</v>
      </c>
      <c r="H3942" s="83"/>
      <c r="I3942" s="83"/>
      <c r="J3942" s="122" t="s">
        <v>1769</v>
      </c>
    </row>
    <row r="3943" spans="1:10">
      <c r="A3943" s="113" t="s">
        <v>1725</v>
      </c>
      <c r="B3943" s="91" t="s">
        <v>3397</v>
      </c>
      <c r="C3943" s="90" t="s">
        <v>44</v>
      </c>
      <c r="D3943" s="90" t="s">
        <v>3398</v>
      </c>
      <c r="E3943" s="93">
        <v>3.3333300000000003E-2</v>
      </c>
      <c r="F3943" s="92" t="s">
        <v>46</v>
      </c>
      <c r="G3943" s="277" t="s">
        <v>1881</v>
      </c>
      <c r="H3943" s="277"/>
      <c r="I3943" s="278"/>
      <c r="J3943" s="127" t="s">
        <v>3419</v>
      </c>
    </row>
    <row r="3944" spans="1:10">
      <c r="A3944" s="113" t="s">
        <v>1725</v>
      </c>
      <c r="B3944" s="91" t="s">
        <v>2905</v>
      </c>
      <c r="C3944" s="90" t="s">
        <v>44</v>
      </c>
      <c r="D3944" s="90" t="s">
        <v>2906</v>
      </c>
      <c r="E3944" s="93">
        <v>3.3333E-3</v>
      </c>
      <c r="F3944" s="92" t="s">
        <v>121</v>
      </c>
      <c r="G3944" s="277" t="s">
        <v>2907</v>
      </c>
      <c r="H3944" s="277"/>
      <c r="I3944" s="278"/>
      <c r="J3944" s="127" t="s">
        <v>3256</v>
      </c>
    </row>
    <row r="3945" spans="1:10" ht="25.5">
      <c r="A3945" s="113" t="s">
        <v>1725</v>
      </c>
      <c r="B3945" s="91" t="s">
        <v>3206</v>
      </c>
      <c r="C3945" s="90" t="s">
        <v>44</v>
      </c>
      <c r="D3945" s="90" t="s">
        <v>3207</v>
      </c>
      <c r="E3945" s="93">
        <v>2.7000000000000001E-3</v>
      </c>
      <c r="F3945" s="92" t="s">
        <v>121</v>
      </c>
      <c r="G3945" s="277" t="s">
        <v>3215</v>
      </c>
      <c r="H3945" s="277"/>
      <c r="I3945" s="278"/>
      <c r="J3945" s="127" t="s">
        <v>3452</v>
      </c>
    </row>
    <row r="3946" spans="1:10">
      <c r="A3946" s="113" t="s">
        <v>1725</v>
      </c>
      <c r="B3946" s="91" t="s">
        <v>3204</v>
      </c>
      <c r="C3946" s="90" t="s">
        <v>44</v>
      </c>
      <c r="D3946" s="90" t="s">
        <v>3205</v>
      </c>
      <c r="E3946" s="93">
        <v>1.1000000000000001E-3</v>
      </c>
      <c r="F3946" s="92" t="s">
        <v>2248</v>
      </c>
      <c r="G3946" s="277" t="s">
        <v>3210</v>
      </c>
      <c r="H3946" s="277"/>
      <c r="I3946" s="278"/>
      <c r="J3946" s="127" t="s">
        <v>3453</v>
      </c>
    </row>
    <row r="3947" spans="1:10" ht="25.5">
      <c r="A3947" s="113" t="s">
        <v>1725</v>
      </c>
      <c r="B3947" s="91" t="s">
        <v>3454</v>
      </c>
      <c r="C3947" s="90" t="s">
        <v>44</v>
      </c>
      <c r="D3947" s="90" t="s">
        <v>3455</v>
      </c>
      <c r="E3947" s="93">
        <v>1.1499999999999999</v>
      </c>
      <c r="F3947" s="92" t="s">
        <v>78</v>
      </c>
      <c r="G3947" s="277" t="s">
        <v>3456</v>
      </c>
      <c r="H3947" s="277"/>
      <c r="I3947" s="278"/>
      <c r="J3947" s="127" t="s">
        <v>3457</v>
      </c>
    </row>
    <row r="3948" spans="1:10">
      <c r="A3948" s="221"/>
      <c r="B3948" s="222"/>
      <c r="C3948" s="222"/>
      <c r="D3948" s="222"/>
      <c r="E3948" s="222"/>
      <c r="F3948" s="222" t="s">
        <v>1938</v>
      </c>
      <c r="G3948" s="222"/>
      <c r="H3948" s="222"/>
      <c r="I3948" s="222"/>
      <c r="J3948" s="125">
        <v>49.092199999999998</v>
      </c>
    </row>
    <row r="3949" spans="1:10" ht="15">
      <c r="A3949" s="279" t="s">
        <v>1765</v>
      </c>
      <c r="B3949" s="280" t="s">
        <v>1</v>
      </c>
      <c r="C3949" s="281" t="s">
        <v>2</v>
      </c>
      <c r="D3949" s="281" t="s">
        <v>1727</v>
      </c>
      <c r="E3949" s="280" t="s">
        <v>1766</v>
      </c>
      <c r="F3949" s="83" t="s">
        <v>1767</v>
      </c>
      <c r="G3949" s="83" t="s">
        <v>1768</v>
      </c>
      <c r="H3949" s="83"/>
      <c r="I3949" s="83"/>
      <c r="J3949" s="122" t="s">
        <v>1769</v>
      </c>
    </row>
    <row r="3950" spans="1:10">
      <c r="A3950" s="123" t="s">
        <v>1723</v>
      </c>
      <c r="B3950" s="97" t="s">
        <v>2920</v>
      </c>
      <c r="C3950" s="96" t="s">
        <v>44</v>
      </c>
      <c r="D3950" s="96" t="s">
        <v>2921</v>
      </c>
      <c r="E3950" s="99">
        <v>0.4583333</v>
      </c>
      <c r="F3950" s="98" t="s">
        <v>1950</v>
      </c>
      <c r="G3950" s="282" t="s">
        <v>2922</v>
      </c>
      <c r="H3950" s="282"/>
      <c r="I3950" s="283"/>
      <c r="J3950" s="126" t="s">
        <v>2999</v>
      </c>
    </row>
    <row r="3951" spans="1:10" ht="25.5">
      <c r="A3951" s="123" t="s">
        <v>1723</v>
      </c>
      <c r="B3951" s="97" t="s">
        <v>2916</v>
      </c>
      <c r="C3951" s="96" t="s">
        <v>44</v>
      </c>
      <c r="D3951" s="96" t="s">
        <v>2917</v>
      </c>
      <c r="E3951" s="99">
        <v>0.4583333</v>
      </c>
      <c r="F3951" s="98" t="s">
        <v>1950</v>
      </c>
      <c r="G3951" s="282" t="s">
        <v>2918</v>
      </c>
      <c r="H3951" s="282"/>
      <c r="I3951" s="283"/>
      <c r="J3951" s="126" t="s">
        <v>3320</v>
      </c>
    </row>
    <row r="3952" spans="1:10">
      <c r="A3952" s="221"/>
      <c r="B3952" s="222"/>
      <c r="C3952" s="222"/>
      <c r="D3952" s="222"/>
      <c r="E3952" s="222"/>
      <c r="F3952" s="222" t="s">
        <v>1774</v>
      </c>
      <c r="G3952" s="222"/>
      <c r="H3952" s="222"/>
      <c r="I3952" s="222"/>
      <c r="J3952" s="125">
        <v>15.5192</v>
      </c>
    </row>
    <row r="3953" spans="1:10">
      <c r="A3953" s="115"/>
      <c r="B3953" s="116"/>
      <c r="C3953" s="116"/>
      <c r="D3953" s="116"/>
      <c r="E3953" s="116" t="s">
        <v>1728</v>
      </c>
      <c r="F3953" s="117">
        <v>0</v>
      </c>
      <c r="G3953" s="116" t="s">
        <v>1729</v>
      </c>
      <c r="H3953" s="117">
        <v>12.07</v>
      </c>
      <c r="I3953" s="116" t="s">
        <v>1730</v>
      </c>
      <c r="J3953" s="118">
        <v>12.06507412254</v>
      </c>
    </row>
    <row r="3954" spans="1:10" ht="15" thickBot="1">
      <c r="A3954" s="115"/>
      <c r="B3954" s="116"/>
      <c r="C3954" s="116"/>
      <c r="D3954" s="116"/>
      <c r="E3954" s="116" t="s">
        <v>1731</v>
      </c>
      <c r="F3954" s="117">
        <v>16.95</v>
      </c>
      <c r="G3954" s="116"/>
      <c r="H3954" s="276" t="s">
        <v>1732</v>
      </c>
      <c r="I3954" s="276"/>
      <c r="J3954" s="118">
        <v>81.56</v>
      </c>
    </row>
    <row r="3955" spans="1:10" ht="15" thickTop="1">
      <c r="A3955" s="119"/>
      <c r="B3955" s="95"/>
      <c r="C3955" s="95"/>
      <c r="D3955" s="95"/>
      <c r="E3955" s="95"/>
      <c r="F3955" s="95"/>
      <c r="G3955" s="95"/>
      <c r="H3955" s="95"/>
      <c r="I3955" s="95"/>
      <c r="J3955" s="120"/>
    </row>
    <row r="3956" spans="1:10" ht="15">
      <c r="A3956" s="121" t="s">
        <v>863</v>
      </c>
      <c r="B3956" s="83" t="s">
        <v>1</v>
      </c>
      <c r="C3956" s="82" t="s">
        <v>2</v>
      </c>
      <c r="D3956" s="82" t="s">
        <v>3</v>
      </c>
      <c r="E3956" s="281" t="s">
        <v>1722</v>
      </c>
      <c r="F3956" s="281"/>
      <c r="G3956" s="84" t="s">
        <v>4</v>
      </c>
      <c r="H3956" s="83" t="s">
        <v>5</v>
      </c>
      <c r="I3956" s="83" t="s">
        <v>6</v>
      </c>
      <c r="J3956" s="122" t="s">
        <v>8</v>
      </c>
    </row>
    <row r="3957" spans="1:10" ht="25.5">
      <c r="A3957" s="111" t="s">
        <v>1723</v>
      </c>
      <c r="B3957" s="86" t="s">
        <v>864</v>
      </c>
      <c r="C3957" s="85" t="s">
        <v>44</v>
      </c>
      <c r="D3957" s="85" t="s">
        <v>865</v>
      </c>
      <c r="E3957" s="284" t="s">
        <v>1761</v>
      </c>
      <c r="F3957" s="284"/>
      <c r="G3957" s="87" t="s">
        <v>78</v>
      </c>
      <c r="H3957" s="88">
        <v>1</v>
      </c>
      <c r="I3957" s="89">
        <v>82.66</v>
      </c>
      <c r="J3957" s="112">
        <v>82.66</v>
      </c>
    </row>
    <row r="3958" spans="1:10">
      <c r="A3958" s="221"/>
      <c r="B3958" s="222"/>
      <c r="C3958" s="222"/>
      <c r="D3958" s="222"/>
      <c r="E3958" s="222"/>
      <c r="F3958" s="222" t="s">
        <v>1762</v>
      </c>
      <c r="G3958" s="222"/>
      <c r="H3958" s="222"/>
      <c r="I3958" s="222"/>
      <c r="J3958" s="125">
        <v>0</v>
      </c>
    </row>
    <row r="3959" spans="1:10">
      <c r="A3959" s="221"/>
      <c r="B3959" s="222"/>
      <c r="C3959" s="222"/>
      <c r="D3959" s="222"/>
      <c r="E3959" s="222"/>
      <c r="F3959" s="222" t="s">
        <v>1763</v>
      </c>
      <c r="G3959" s="222"/>
      <c r="H3959" s="222"/>
      <c r="I3959" s="222"/>
      <c r="J3959" s="125">
        <v>1</v>
      </c>
    </row>
    <row r="3960" spans="1:10">
      <c r="A3960" s="221"/>
      <c r="B3960" s="222"/>
      <c r="C3960" s="222"/>
      <c r="D3960" s="222"/>
      <c r="E3960" s="222"/>
      <c r="F3960" s="222" t="s">
        <v>1764</v>
      </c>
      <c r="G3960" s="222"/>
      <c r="H3960" s="222"/>
      <c r="I3960" s="222"/>
      <c r="J3960" s="125">
        <v>0</v>
      </c>
    </row>
    <row r="3961" spans="1:10" ht="15">
      <c r="A3961" s="279" t="s">
        <v>1784</v>
      </c>
      <c r="B3961" s="280" t="s">
        <v>1</v>
      </c>
      <c r="C3961" s="281" t="s">
        <v>2</v>
      </c>
      <c r="D3961" s="281" t="s">
        <v>1785</v>
      </c>
      <c r="E3961" s="280" t="s">
        <v>1766</v>
      </c>
      <c r="F3961" s="83" t="s">
        <v>1767</v>
      </c>
      <c r="G3961" s="83" t="s">
        <v>1768</v>
      </c>
      <c r="H3961" s="83"/>
      <c r="I3961" s="83"/>
      <c r="J3961" s="122" t="s">
        <v>1769</v>
      </c>
    </row>
    <row r="3962" spans="1:10" ht="25.5">
      <c r="A3962" s="113" t="s">
        <v>1725</v>
      </c>
      <c r="B3962" s="91" t="s">
        <v>3458</v>
      </c>
      <c r="C3962" s="90" t="s">
        <v>44</v>
      </c>
      <c r="D3962" s="90" t="s">
        <v>3459</v>
      </c>
      <c r="E3962" s="93">
        <v>1.1499999999999999</v>
      </c>
      <c r="F3962" s="92" t="s">
        <v>78</v>
      </c>
      <c r="G3962" s="277" t="s">
        <v>3460</v>
      </c>
      <c r="H3962" s="277"/>
      <c r="I3962" s="278"/>
      <c r="J3962" s="127" t="s">
        <v>3461</v>
      </c>
    </row>
    <row r="3963" spans="1:10">
      <c r="A3963" s="113" t="s">
        <v>1725</v>
      </c>
      <c r="B3963" s="91" t="s">
        <v>3204</v>
      </c>
      <c r="C3963" s="90" t="s">
        <v>44</v>
      </c>
      <c r="D3963" s="90" t="s">
        <v>3205</v>
      </c>
      <c r="E3963" s="93">
        <v>1.2999999999999999E-3</v>
      </c>
      <c r="F3963" s="92" t="s">
        <v>2248</v>
      </c>
      <c r="G3963" s="277" t="s">
        <v>3210</v>
      </c>
      <c r="H3963" s="277"/>
      <c r="I3963" s="278"/>
      <c r="J3963" s="127" t="s">
        <v>3462</v>
      </c>
    </row>
    <row r="3964" spans="1:10">
      <c r="A3964" s="113" t="s">
        <v>1725</v>
      </c>
      <c r="B3964" s="91" t="s">
        <v>2905</v>
      </c>
      <c r="C3964" s="90" t="s">
        <v>44</v>
      </c>
      <c r="D3964" s="90" t="s">
        <v>2906</v>
      </c>
      <c r="E3964" s="93">
        <v>3.3333E-3</v>
      </c>
      <c r="F3964" s="92" t="s">
        <v>121</v>
      </c>
      <c r="G3964" s="277" t="s">
        <v>2907</v>
      </c>
      <c r="H3964" s="277"/>
      <c r="I3964" s="278"/>
      <c r="J3964" s="127" t="s">
        <v>3256</v>
      </c>
    </row>
    <row r="3965" spans="1:10" ht="25.5">
      <c r="A3965" s="113" t="s">
        <v>1725</v>
      </c>
      <c r="B3965" s="91" t="s">
        <v>3206</v>
      </c>
      <c r="C3965" s="90" t="s">
        <v>44</v>
      </c>
      <c r="D3965" s="90" t="s">
        <v>3207</v>
      </c>
      <c r="E3965" s="93">
        <v>3.0999999999999999E-3</v>
      </c>
      <c r="F3965" s="92" t="s">
        <v>121</v>
      </c>
      <c r="G3965" s="277" t="s">
        <v>3215</v>
      </c>
      <c r="H3965" s="277"/>
      <c r="I3965" s="278"/>
      <c r="J3965" s="127" t="s">
        <v>3463</v>
      </c>
    </row>
    <row r="3966" spans="1:10">
      <c r="A3966" s="113" t="s">
        <v>1725</v>
      </c>
      <c r="B3966" s="91" t="s">
        <v>3397</v>
      </c>
      <c r="C3966" s="90" t="s">
        <v>44</v>
      </c>
      <c r="D3966" s="90" t="s">
        <v>3398</v>
      </c>
      <c r="E3966" s="93">
        <v>3.3333300000000003E-2</v>
      </c>
      <c r="F3966" s="92" t="s">
        <v>46</v>
      </c>
      <c r="G3966" s="277" t="s">
        <v>1881</v>
      </c>
      <c r="H3966" s="277"/>
      <c r="I3966" s="278"/>
      <c r="J3966" s="127" t="s">
        <v>3419</v>
      </c>
    </row>
    <row r="3967" spans="1:10">
      <c r="A3967" s="221"/>
      <c r="B3967" s="222"/>
      <c r="C3967" s="222"/>
      <c r="D3967" s="222"/>
      <c r="E3967" s="222"/>
      <c r="F3967" s="222" t="s">
        <v>1938</v>
      </c>
      <c r="G3967" s="222"/>
      <c r="H3967" s="222"/>
      <c r="I3967" s="222"/>
      <c r="J3967" s="125">
        <v>67.136899999999997</v>
      </c>
    </row>
    <row r="3968" spans="1:10" ht="15">
      <c r="A3968" s="279" t="s">
        <v>1765</v>
      </c>
      <c r="B3968" s="280" t="s">
        <v>1</v>
      </c>
      <c r="C3968" s="281" t="s">
        <v>2</v>
      </c>
      <c r="D3968" s="281" t="s">
        <v>1727</v>
      </c>
      <c r="E3968" s="280" t="s">
        <v>1766</v>
      </c>
      <c r="F3968" s="83" t="s">
        <v>1767</v>
      </c>
      <c r="G3968" s="83" t="s">
        <v>1768</v>
      </c>
      <c r="H3968" s="83"/>
      <c r="I3968" s="83"/>
      <c r="J3968" s="122" t="s">
        <v>1769</v>
      </c>
    </row>
    <row r="3969" spans="1:10" ht="25.5">
      <c r="A3969" s="123" t="s">
        <v>1723</v>
      </c>
      <c r="B3969" s="97" t="s">
        <v>2916</v>
      </c>
      <c r="C3969" s="96" t="s">
        <v>44</v>
      </c>
      <c r="D3969" s="96" t="s">
        <v>2917</v>
      </c>
      <c r="E3969" s="99">
        <v>0.4583333</v>
      </c>
      <c r="F3969" s="98" t="s">
        <v>1950</v>
      </c>
      <c r="G3969" s="282" t="s">
        <v>2918</v>
      </c>
      <c r="H3969" s="282"/>
      <c r="I3969" s="283"/>
      <c r="J3969" s="126" t="s">
        <v>3320</v>
      </c>
    </row>
    <row r="3970" spans="1:10">
      <c r="A3970" s="123" t="s">
        <v>1723</v>
      </c>
      <c r="B3970" s="97" t="s">
        <v>2920</v>
      </c>
      <c r="C3970" s="96" t="s">
        <v>44</v>
      </c>
      <c r="D3970" s="96" t="s">
        <v>2921</v>
      </c>
      <c r="E3970" s="99">
        <v>0.4583333</v>
      </c>
      <c r="F3970" s="98" t="s">
        <v>1950</v>
      </c>
      <c r="G3970" s="282" t="s">
        <v>2922</v>
      </c>
      <c r="H3970" s="282"/>
      <c r="I3970" s="283"/>
      <c r="J3970" s="126" t="s">
        <v>2999</v>
      </c>
    </row>
    <row r="3971" spans="1:10">
      <c r="A3971" s="221"/>
      <c r="B3971" s="222"/>
      <c r="C3971" s="222"/>
      <c r="D3971" s="222"/>
      <c r="E3971" s="222"/>
      <c r="F3971" s="222" t="s">
        <v>1774</v>
      </c>
      <c r="G3971" s="222"/>
      <c r="H3971" s="222"/>
      <c r="I3971" s="222"/>
      <c r="J3971" s="125">
        <v>15.5192</v>
      </c>
    </row>
    <row r="3972" spans="1:10">
      <c r="A3972" s="115"/>
      <c r="B3972" s="116"/>
      <c r="C3972" s="116"/>
      <c r="D3972" s="116"/>
      <c r="E3972" s="116" t="s">
        <v>1728</v>
      </c>
      <c r="F3972" s="117">
        <v>0</v>
      </c>
      <c r="G3972" s="116" t="s">
        <v>1729</v>
      </c>
      <c r="H3972" s="117">
        <v>12.07</v>
      </c>
      <c r="I3972" s="116" t="s">
        <v>1730</v>
      </c>
      <c r="J3972" s="118">
        <v>12.06507412254</v>
      </c>
    </row>
    <row r="3973" spans="1:10" ht="15" thickBot="1">
      <c r="A3973" s="115"/>
      <c r="B3973" s="116"/>
      <c r="C3973" s="116"/>
      <c r="D3973" s="116"/>
      <c r="E3973" s="116" t="s">
        <v>1731</v>
      </c>
      <c r="F3973" s="117">
        <v>21.68</v>
      </c>
      <c r="G3973" s="116"/>
      <c r="H3973" s="276" t="s">
        <v>1732</v>
      </c>
      <c r="I3973" s="276"/>
      <c r="J3973" s="118">
        <v>104.34</v>
      </c>
    </row>
    <row r="3974" spans="1:10" ht="15" thickTop="1">
      <c r="A3974" s="119"/>
      <c r="B3974" s="95"/>
      <c r="C3974" s="95"/>
      <c r="D3974" s="95"/>
      <c r="E3974" s="95"/>
      <c r="F3974" s="95"/>
      <c r="G3974" s="95"/>
      <c r="H3974" s="95"/>
      <c r="I3974" s="95"/>
      <c r="J3974" s="120"/>
    </row>
    <row r="3975" spans="1:10" ht="15">
      <c r="A3975" s="121" t="s">
        <v>868</v>
      </c>
      <c r="B3975" s="83" t="s">
        <v>1</v>
      </c>
      <c r="C3975" s="82" t="s">
        <v>2</v>
      </c>
      <c r="D3975" s="82" t="s">
        <v>3</v>
      </c>
      <c r="E3975" s="281" t="s">
        <v>1722</v>
      </c>
      <c r="F3975" s="281"/>
      <c r="G3975" s="84" t="s">
        <v>4</v>
      </c>
      <c r="H3975" s="83" t="s">
        <v>5</v>
      </c>
      <c r="I3975" s="83" t="s">
        <v>6</v>
      </c>
      <c r="J3975" s="122" t="s">
        <v>8</v>
      </c>
    </row>
    <row r="3976" spans="1:10" ht="25.5">
      <c r="A3976" s="111" t="s">
        <v>1723</v>
      </c>
      <c r="B3976" s="86" t="s">
        <v>846</v>
      </c>
      <c r="C3976" s="85" t="s">
        <v>44</v>
      </c>
      <c r="D3976" s="85" t="s">
        <v>847</v>
      </c>
      <c r="E3976" s="284" t="s">
        <v>1761</v>
      </c>
      <c r="F3976" s="284"/>
      <c r="G3976" s="87" t="s">
        <v>78</v>
      </c>
      <c r="H3976" s="88">
        <v>1</v>
      </c>
      <c r="I3976" s="89">
        <v>17.32</v>
      </c>
      <c r="J3976" s="112">
        <v>17.32</v>
      </c>
    </row>
    <row r="3977" spans="1:10">
      <c r="A3977" s="221"/>
      <c r="B3977" s="222"/>
      <c r="C3977" s="222"/>
      <c r="D3977" s="222"/>
      <c r="E3977" s="222"/>
      <c r="F3977" s="222" t="s">
        <v>1762</v>
      </c>
      <c r="G3977" s="222"/>
      <c r="H3977" s="222"/>
      <c r="I3977" s="222"/>
      <c r="J3977" s="125">
        <v>0</v>
      </c>
    </row>
    <row r="3978" spans="1:10">
      <c r="A3978" s="221"/>
      <c r="B3978" s="222"/>
      <c r="C3978" s="222"/>
      <c r="D3978" s="222"/>
      <c r="E3978" s="222"/>
      <c r="F3978" s="222" t="s">
        <v>1763</v>
      </c>
      <c r="G3978" s="222"/>
      <c r="H3978" s="222"/>
      <c r="I3978" s="222"/>
      <c r="J3978" s="125">
        <v>1</v>
      </c>
    </row>
    <row r="3979" spans="1:10">
      <c r="A3979" s="221"/>
      <c r="B3979" s="222"/>
      <c r="C3979" s="222"/>
      <c r="D3979" s="222"/>
      <c r="E3979" s="222"/>
      <c r="F3979" s="222" t="s">
        <v>1764</v>
      </c>
      <c r="G3979" s="222"/>
      <c r="H3979" s="222"/>
      <c r="I3979" s="222"/>
      <c r="J3979" s="125">
        <v>0</v>
      </c>
    </row>
    <row r="3980" spans="1:10" ht="15">
      <c r="A3980" s="279" t="s">
        <v>1784</v>
      </c>
      <c r="B3980" s="280" t="s">
        <v>1</v>
      </c>
      <c r="C3980" s="281" t="s">
        <v>2</v>
      </c>
      <c r="D3980" s="281" t="s">
        <v>1785</v>
      </c>
      <c r="E3980" s="280" t="s">
        <v>1766</v>
      </c>
      <c r="F3980" s="83" t="s">
        <v>1767</v>
      </c>
      <c r="G3980" s="83" t="s">
        <v>1768</v>
      </c>
      <c r="H3980" s="83"/>
      <c r="I3980" s="83"/>
      <c r="J3980" s="122" t="s">
        <v>1769</v>
      </c>
    </row>
    <row r="3981" spans="1:10">
      <c r="A3981" s="113" t="s">
        <v>1725</v>
      </c>
      <c r="B3981" s="91" t="s">
        <v>3204</v>
      </c>
      <c r="C3981" s="90" t="s">
        <v>44</v>
      </c>
      <c r="D3981" s="90" t="s">
        <v>3205</v>
      </c>
      <c r="E3981" s="93">
        <v>2.9999999999999997E-4</v>
      </c>
      <c r="F3981" s="92" t="s">
        <v>2248</v>
      </c>
      <c r="G3981" s="277" t="s">
        <v>3210</v>
      </c>
      <c r="H3981" s="277"/>
      <c r="I3981" s="278"/>
      <c r="J3981" s="127" t="s">
        <v>3417</v>
      </c>
    </row>
    <row r="3982" spans="1:10" ht="25.5">
      <c r="A3982" s="113" t="s">
        <v>1725</v>
      </c>
      <c r="B3982" s="91" t="s">
        <v>3206</v>
      </c>
      <c r="C3982" s="90" t="s">
        <v>44</v>
      </c>
      <c r="D3982" s="90" t="s">
        <v>3207</v>
      </c>
      <c r="E3982" s="93">
        <v>6.9999999999999999E-4</v>
      </c>
      <c r="F3982" s="92" t="s">
        <v>121</v>
      </c>
      <c r="G3982" s="277" t="s">
        <v>3215</v>
      </c>
      <c r="H3982" s="277"/>
      <c r="I3982" s="278"/>
      <c r="J3982" s="127" t="s">
        <v>3418</v>
      </c>
    </row>
    <row r="3983" spans="1:10">
      <c r="A3983" s="113" t="s">
        <v>1725</v>
      </c>
      <c r="B3983" s="91" t="s">
        <v>3397</v>
      </c>
      <c r="C3983" s="90" t="s">
        <v>44</v>
      </c>
      <c r="D3983" s="90" t="s">
        <v>3398</v>
      </c>
      <c r="E3983" s="93">
        <v>3.3333300000000003E-2</v>
      </c>
      <c r="F3983" s="92" t="s">
        <v>46</v>
      </c>
      <c r="G3983" s="277" t="s">
        <v>1881</v>
      </c>
      <c r="H3983" s="277"/>
      <c r="I3983" s="278"/>
      <c r="J3983" s="127" t="s">
        <v>3419</v>
      </c>
    </row>
    <row r="3984" spans="1:10" ht="25.5">
      <c r="A3984" s="113" t="s">
        <v>1725</v>
      </c>
      <c r="B3984" s="91" t="s">
        <v>3420</v>
      </c>
      <c r="C3984" s="90" t="s">
        <v>44</v>
      </c>
      <c r="D3984" s="90" t="s">
        <v>3421</v>
      </c>
      <c r="E3984" s="93">
        <v>1.1499999999999999</v>
      </c>
      <c r="F3984" s="92" t="s">
        <v>78</v>
      </c>
      <c r="G3984" s="277" t="s">
        <v>3422</v>
      </c>
      <c r="H3984" s="277"/>
      <c r="I3984" s="278"/>
      <c r="J3984" s="127" t="s">
        <v>3423</v>
      </c>
    </row>
    <row r="3985" spans="1:10">
      <c r="A3985" s="113" t="s">
        <v>1725</v>
      </c>
      <c r="B3985" s="91" t="s">
        <v>2905</v>
      </c>
      <c r="C3985" s="90" t="s">
        <v>44</v>
      </c>
      <c r="D3985" s="90" t="s">
        <v>2906</v>
      </c>
      <c r="E3985" s="93">
        <v>3.3333E-3</v>
      </c>
      <c r="F3985" s="92" t="s">
        <v>121</v>
      </c>
      <c r="G3985" s="277" t="s">
        <v>2907</v>
      </c>
      <c r="H3985" s="277"/>
      <c r="I3985" s="278"/>
      <c r="J3985" s="127" t="s">
        <v>3256</v>
      </c>
    </row>
    <row r="3986" spans="1:10">
      <c r="A3986" s="221"/>
      <c r="B3986" s="222"/>
      <c r="C3986" s="222"/>
      <c r="D3986" s="222"/>
      <c r="E3986" s="222"/>
      <c r="F3986" s="222" t="s">
        <v>1938</v>
      </c>
      <c r="G3986" s="222"/>
      <c r="H3986" s="222"/>
      <c r="I3986" s="222"/>
      <c r="J3986" s="125">
        <v>4.5911</v>
      </c>
    </row>
    <row r="3987" spans="1:10" ht="15">
      <c r="A3987" s="279" t="s">
        <v>1765</v>
      </c>
      <c r="B3987" s="280" t="s">
        <v>1</v>
      </c>
      <c r="C3987" s="281" t="s">
        <v>2</v>
      </c>
      <c r="D3987" s="281" t="s">
        <v>1727</v>
      </c>
      <c r="E3987" s="280" t="s">
        <v>1766</v>
      </c>
      <c r="F3987" s="83" t="s">
        <v>1767</v>
      </c>
      <c r="G3987" s="83" t="s">
        <v>1768</v>
      </c>
      <c r="H3987" s="83"/>
      <c r="I3987" s="83"/>
      <c r="J3987" s="122" t="s">
        <v>1769</v>
      </c>
    </row>
    <row r="3988" spans="1:10">
      <c r="A3988" s="123" t="s">
        <v>1723</v>
      </c>
      <c r="B3988" s="97" t="s">
        <v>2920</v>
      </c>
      <c r="C3988" s="96" t="s">
        <v>44</v>
      </c>
      <c r="D3988" s="96" t="s">
        <v>2921</v>
      </c>
      <c r="E3988" s="99">
        <v>0.37606840000000002</v>
      </c>
      <c r="F3988" s="98" t="s">
        <v>1950</v>
      </c>
      <c r="G3988" s="282" t="s">
        <v>2922</v>
      </c>
      <c r="H3988" s="282"/>
      <c r="I3988" s="283"/>
      <c r="J3988" s="126" t="s">
        <v>3424</v>
      </c>
    </row>
    <row r="3989" spans="1:10" ht="25.5">
      <c r="A3989" s="123" t="s">
        <v>1723</v>
      </c>
      <c r="B3989" s="97" t="s">
        <v>2916</v>
      </c>
      <c r="C3989" s="96" t="s">
        <v>44</v>
      </c>
      <c r="D3989" s="96" t="s">
        <v>2917</v>
      </c>
      <c r="E3989" s="99">
        <v>0.37606840000000002</v>
      </c>
      <c r="F3989" s="98" t="s">
        <v>1950</v>
      </c>
      <c r="G3989" s="282" t="s">
        <v>2918</v>
      </c>
      <c r="H3989" s="282"/>
      <c r="I3989" s="283"/>
      <c r="J3989" s="126" t="s">
        <v>3425</v>
      </c>
    </row>
    <row r="3990" spans="1:10">
      <c r="A3990" s="221"/>
      <c r="B3990" s="222"/>
      <c r="C3990" s="222"/>
      <c r="D3990" s="222"/>
      <c r="E3990" s="222"/>
      <c r="F3990" s="222" t="s">
        <v>1774</v>
      </c>
      <c r="G3990" s="222"/>
      <c r="H3990" s="222"/>
      <c r="I3990" s="222"/>
      <c r="J3990" s="125">
        <v>12.733599999999999</v>
      </c>
    </row>
    <row r="3991" spans="1:10">
      <c r="A3991" s="115"/>
      <c r="B3991" s="116"/>
      <c r="C3991" s="116"/>
      <c r="D3991" s="116"/>
      <c r="E3991" s="116" t="s">
        <v>1728</v>
      </c>
      <c r="F3991" s="117">
        <v>0</v>
      </c>
      <c r="G3991" s="116" t="s">
        <v>1729</v>
      </c>
      <c r="H3991" s="117">
        <v>9.9</v>
      </c>
      <c r="I3991" s="116" t="s">
        <v>1730</v>
      </c>
      <c r="J3991" s="118">
        <v>9.8995493479200007</v>
      </c>
    </row>
    <row r="3992" spans="1:10" ht="15" thickBot="1">
      <c r="A3992" s="115"/>
      <c r="B3992" s="116"/>
      <c r="C3992" s="116"/>
      <c r="D3992" s="116"/>
      <c r="E3992" s="116" t="s">
        <v>1731</v>
      </c>
      <c r="F3992" s="117">
        <v>4.54</v>
      </c>
      <c r="G3992" s="116"/>
      <c r="H3992" s="276" t="s">
        <v>1732</v>
      </c>
      <c r="I3992" s="276"/>
      <c r="J3992" s="118">
        <v>21.86</v>
      </c>
    </row>
    <row r="3993" spans="1:10" ht="15" thickTop="1">
      <c r="A3993" s="119"/>
      <c r="B3993" s="95"/>
      <c r="C3993" s="95"/>
      <c r="D3993" s="95"/>
      <c r="E3993" s="95"/>
      <c r="F3993" s="95"/>
      <c r="G3993" s="95"/>
      <c r="H3993" s="95"/>
      <c r="I3993" s="95"/>
      <c r="J3993" s="120"/>
    </row>
    <row r="3994" spans="1:10" ht="15">
      <c r="A3994" s="121" t="s">
        <v>869</v>
      </c>
      <c r="B3994" s="83" t="s">
        <v>1</v>
      </c>
      <c r="C3994" s="82" t="s">
        <v>2</v>
      </c>
      <c r="D3994" s="82" t="s">
        <v>3</v>
      </c>
      <c r="E3994" s="281" t="s">
        <v>1722</v>
      </c>
      <c r="F3994" s="281"/>
      <c r="G3994" s="84" t="s">
        <v>4</v>
      </c>
      <c r="H3994" s="83" t="s">
        <v>5</v>
      </c>
      <c r="I3994" s="83" t="s">
        <v>6</v>
      </c>
      <c r="J3994" s="122" t="s">
        <v>8</v>
      </c>
    </row>
    <row r="3995" spans="1:10" ht="25.5">
      <c r="A3995" s="111" t="s">
        <v>1723</v>
      </c>
      <c r="B3995" s="86" t="s">
        <v>852</v>
      </c>
      <c r="C3995" s="85" t="s">
        <v>44</v>
      </c>
      <c r="D3995" s="85" t="s">
        <v>853</v>
      </c>
      <c r="E3995" s="284" t="s">
        <v>1761</v>
      </c>
      <c r="F3995" s="284"/>
      <c r="G3995" s="87" t="s">
        <v>78</v>
      </c>
      <c r="H3995" s="88">
        <v>1</v>
      </c>
      <c r="I3995" s="89">
        <v>29.98</v>
      </c>
      <c r="J3995" s="112">
        <v>29.98</v>
      </c>
    </row>
    <row r="3996" spans="1:10">
      <c r="A3996" s="221"/>
      <c r="B3996" s="222"/>
      <c r="C3996" s="222"/>
      <c r="D3996" s="222"/>
      <c r="E3996" s="222"/>
      <c r="F3996" s="222" t="s">
        <v>1762</v>
      </c>
      <c r="G3996" s="222"/>
      <c r="H3996" s="222"/>
      <c r="I3996" s="222"/>
      <c r="J3996" s="125">
        <v>0</v>
      </c>
    </row>
    <row r="3997" spans="1:10">
      <c r="A3997" s="221"/>
      <c r="B3997" s="222"/>
      <c r="C3997" s="222"/>
      <c r="D3997" s="222"/>
      <c r="E3997" s="222"/>
      <c r="F3997" s="222" t="s">
        <v>1763</v>
      </c>
      <c r="G3997" s="222"/>
      <c r="H3997" s="222"/>
      <c r="I3997" s="222"/>
      <c r="J3997" s="125">
        <v>1</v>
      </c>
    </row>
    <row r="3998" spans="1:10">
      <c r="A3998" s="221"/>
      <c r="B3998" s="222"/>
      <c r="C3998" s="222"/>
      <c r="D3998" s="222"/>
      <c r="E3998" s="222"/>
      <c r="F3998" s="222" t="s">
        <v>1764</v>
      </c>
      <c r="G3998" s="222"/>
      <c r="H3998" s="222"/>
      <c r="I3998" s="222"/>
      <c r="J3998" s="125">
        <v>0</v>
      </c>
    </row>
    <row r="3999" spans="1:10" ht="15">
      <c r="A3999" s="279" t="s">
        <v>1784</v>
      </c>
      <c r="B3999" s="280" t="s">
        <v>1</v>
      </c>
      <c r="C3999" s="281" t="s">
        <v>2</v>
      </c>
      <c r="D3999" s="281" t="s">
        <v>1785</v>
      </c>
      <c r="E3999" s="280" t="s">
        <v>1766</v>
      </c>
      <c r="F3999" s="83" t="s">
        <v>1767</v>
      </c>
      <c r="G3999" s="83" t="s">
        <v>1768</v>
      </c>
      <c r="H3999" s="83"/>
      <c r="I3999" s="83"/>
      <c r="J3999" s="122" t="s">
        <v>1769</v>
      </c>
    </row>
    <row r="4000" spans="1:10" ht="25.5">
      <c r="A4000" s="113" t="s">
        <v>1725</v>
      </c>
      <c r="B4000" s="91" t="s">
        <v>3206</v>
      </c>
      <c r="C4000" s="90" t="s">
        <v>44</v>
      </c>
      <c r="D4000" s="90" t="s">
        <v>3207</v>
      </c>
      <c r="E4000" s="93">
        <v>1.1000000000000001E-3</v>
      </c>
      <c r="F4000" s="92" t="s">
        <v>121</v>
      </c>
      <c r="G4000" s="277" t="s">
        <v>3215</v>
      </c>
      <c r="H4000" s="277"/>
      <c r="I4000" s="278"/>
      <c r="J4000" s="127" t="s">
        <v>3434</v>
      </c>
    </row>
    <row r="4001" spans="1:10">
      <c r="A4001" s="113" t="s">
        <v>1725</v>
      </c>
      <c r="B4001" s="91" t="s">
        <v>2905</v>
      </c>
      <c r="C4001" s="90" t="s">
        <v>44</v>
      </c>
      <c r="D4001" s="90" t="s">
        <v>2906</v>
      </c>
      <c r="E4001" s="93">
        <v>3.3333E-3</v>
      </c>
      <c r="F4001" s="92" t="s">
        <v>121</v>
      </c>
      <c r="G4001" s="277" t="s">
        <v>2907</v>
      </c>
      <c r="H4001" s="277"/>
      <c r="I4001" s="278"/>
      <c r="J4001" s="127" t="s">
        <v>3256</v>
      </c>
    </row>
    <row r="4002" spans="1:10">
      <c r="A4002" s="113" t="s">
        <v>1725</v>
      </c>
      <c r="B4002" s="91" t="s">
        <v>3397</v>
      </c>
      <c r="C4002" s="90" t="s">
        <v>44</v>
      </c>
      <c r="D4002" s="90" t="s">
        <v>3398</v>
      </c>
      <c r="E4002" s="93">
        <v>3.3333300000000003E-2</v>
      </c>
      <c r="F4002" s="92" t="s">
        <v>46</v>
      </c>
      <c r="G4002" s="277" t="s">
        <v>1881</v>
      </c>
      <c r="H4002" s="277"/>
      <c r="I4002" s="278"/>
      <c r="J4002" s="127" t="s">
        <v>3419</v>
      </c>
    </row>
    <row r="4003" spans="1:10">
      <c r="A4003" s="113" t="s">
        <v>1725</v>
      </c>
      <c r="B4003" s="91" t="s">
        <v>3204</v>
      </c>
      <c r="C4003" s="90" t="s">
        <v>44</v>
      </c>
      <c r="D4003" s="90" t="s">
        <v>3205</v>
      </c>
      <c r="E4003" s="93">
        <v>5.0000000000000001E-4</v>
      </c>
      <c r="F4003" s="92" t="s">
        <v>2248</v>
      </c>
      <c r="G4003" s="277" t="s">
        <v>3210</v>
      </c>
      <c r="H4003" s="277"/>
      <c r="I4003" s="278"/>
      <c r="J4003" s="127" t="s">
        <v>3430</v>
      </c>
    </row>
    <row r="4004" spans="1:10" ht="25.5">
      <c r="A4004" s="113" t="s">
        <v>1725</v>
      </c>
      <c r="B4004" s="91" t="s">
        <v>3435</v>
      </c>
      <c r="C4004" s="90" t="s">
        <v>44</v>
      </c>
      <c r="D4004" s="90" t="s">
        <v>3436</v>
      </c>
      <c r="E4004" s="93">
        <v>1.1499999999999999</v>
      </c>
      <c r="F4004" s="92" t="s">
        <v>78</v>
      </c>
      <c r="G4004" s="277" t="s">
        <v>3437</v>
      </c>
      <c r="H4004" s="277"/>
      <c r="I4004" s="278"/>
      <c r="J4004" s="127" t="s">
        <v>3438</v>
      </c>
    </row>
    <row r="4005" spans="1:10">
      <c r="A4005" s="221"/>
      <c r="B4005" s="222"/>
      <c r="C4005" s="222"/>
      <c r="D4005" s="222"/>
      <c r="E4005" s="222"/>
      <c r="F4005" s="222" t="s">
        <v>1938</v>
      </c>
      <c r="G4005" s="222"/>
      <c r="H4005" s="222"/>
      <c r="I4005" s="222"/>
      <c r="J4005" s="125">
        <v>16.1843</v>
      </c>
    </row>
    <row r="4006" spans="1:10" ht="15">
      <c r="A4006" s="279" t="s">
        <v>1765</v>
      </c>
      <c r="B4006" s="280" t="s">
        <v>1</v>
      </c>
      <c r="C4006" s="281" t="s">
        <v>2</v>
      </c>
      <c r="D4006" s="281" t="s">
        <v>1727</v>
      </c>
      <c r="E4006" s="280" t="s">
        <v>1766</v>
      </c>
      <c r="F4006" s="83" t="s">
        <v>1767</v>
      </c>
      <c r="G4006" s="83" t="s">
        <v>1768</v>
      </c>
      <c r="H4006" s="83"/>
      <c r="I4006" s="83"/>
      <c r="J4006" s="122" t="s">
        <v>1769</v>
      </c>
    </row>
    <row r="4007" spans="1:10">
      <c r="A4007" s="123" t="s">
        <v>1723</v>
      </c>
      <c r="B4007" s="97" t="s">
        <v>2920</v>
      </c>
      <c r="C4007" s="96" t="s">
        <v>44</v>
      </c>
      <c r="D4007" s="96" t="s">
        <v>2921</v>
      </c>
      <c r="E4007" s="99">
        <v>0.40740739999999998</v>
      </c>
      <c r="F4007" s="98" t="s">
        <v>1950</v>
      </c>
      <c r="G4007" s="282" t="s">
        <v>2922</v>
      </c>
      <c r="H4007" s="282"/>
      <c r="I4007" s="283"/>
      <c r="J4007" s="126" t="s">
        <v>3024</v>
      </c>
    </row>
    <row r="4008" spans="1:10" ht="25.5">
      <c r="A4008" s="123" t="s">
        <v>1723</v>
      </c>
      <c r="B4008" s="97" t="s">
        <v>2916</v>
      </c>
      <c r="C4008" s="96" t="s">
        <v>44</v>
      </c>
      <c r="D4008" s="96" t="s">
        <v>2917</v>
      </c>
      <c r="E4008" s="99">
        <v>0.40740739999999998</v>
      </c>
      <c r="F4008" s="98" t="s">
        <v>1950</v>
      </c>
      <c r="G4008" s="282" t="s">
        <v>2918</v>
      </c>
      <c r="H4008" s="282"/>
      <c r="I4008" s="283"/>
      <c r="J4008" s="126" t="s">
        <v>3439</v>
      </c>
    </row>
    <row r="4009" spans="1:10">
      <c r="A4009" s="221"/>
      <c r="B4009" s="222"/>
      <c r="C4009" s="222"/>
      <c r="D4009" s="222"/>
      <c r="E4009" s="222"/>
      <c r="F4009" s="222" t="s">
        <v>1774</v>
      </c>
      <c r="G4009" s="222"/>
      <c r="H4009" s="222"/>
      <c r="I4009" s="222"/>
      <c r="J4009" s="125">
        <v>13.7948</v>
      </c>
    </row>
    <row r="4010" spans="1:10">
      <c r="A4010" s="115"/>
      <c r="B4010" s="116"/>
      <c r="C4010" s="116"/>
      <c r="D4010" s="116"/>
      <c r="E4010" s="116" t="s">
        <v>1728</v>
      </c>
      <c r="F4010" s="117">
        <v>0</v>
      </c>
      <c r="G4010" s="116" t="s">
        <v>1729</v>
      </c>
      <c r="H4010" s="117">
        <v>10.72</v>
      </c>
      <c r="I4010" s="116" t="s">
        <v>1730</v>
      </c>
      <c r="J4010" s="118">
        <v>10.72451091612</v>
      </c>
    </row>
    <row r="4011" spans="1:10" ht="15" thickBot="1">
      <c r="A4011" s="115"/>
      <c r="B4011" s="116"/>
      <c r="C4011" s="116"/>
      <c r="D4011" s="116"/>
      <c r="E4011" s="116" t="s">
        <v>1731</v>
      </c>
      <c r="F4011" s="117">
        <v>7.86</v>
      </c>
      <c r="G4011" s="116"/>
      <c r="H4011" s="276" t="s">
        <v>1732</v>
      </c>
      <c r="I4011" s="276"/>
      <c r="J4011" s="118">
        <v>37.840000000000003</v>
      </c>
    </row>
    <row r="4012" spans="1:10" ht="15" thickTop="1">
      <c r="A4012" s="119"/>
      <c r="B4012" s="95"/>
      <c r="C4012" s="95"/>
      <c r="D4012" s="95"/>
      <c r="E4012" s="95"/>
      <c r="F4012" s="95"/>
      <c r="G4012" s="95"/>
      <c r="H4012" s="95"/>
      <c r="I4012" s="95"/>
      <c r="J4012" s="120"/>
    </row>
    <row r="4013" spans="1:10" ht="15">
      <c r="A4013" s="121" t="s">
        <v>872</v>
      </c>
      <c r="B4013" s="83" t="s">
        <v>1</v>
      </c>
      <c r="C4013" s="82" t="s">
        <v>2</v>
      </c>
      <c r="D4013" s="82" t="s">
        <v>3</v>
      </c>
      <c r="E4013" s="281" t="s">
        <v>1722</v>
      </c>
      <c r="F4013" s="281"/>
      <c r="G4013" s="84" t="s">
        <v>4</v>
      </c>
      <c r="H4013" s="83" t="s">
        <v>5</v>
      </c>
      <c r="I4013" s="83" t="s">
        <v>6</v>
      </c>
      <c r="J4013" s="122" t="s">
        <v>8</v>
      </c>
    </row>
    <row r="4014" spans="1:10" ht="51">
      <c r="A4014" s="111" t="s">
        <v>1723</v>
      </c>
      <c r="B4014" s="86" t="s">
        <v>873</v>
      </c>
      <c r="C4014" s="85" t="s">
        <v>18</v>
      </c>
      <c r="D4014" s="85" t="s">
        <v>874</v>
      </c>
      <c r="E4014" s="284" t="s">
        <v>1724</v>
      </c>
      <c r="F4014" s="284"/>
      <c r="G4014" s="87" t="s">
        <v>28</v>
      </c>
      <c r="H4014" s="88">
        <v>1</v>
      </c>
      <c r="I4014" s="89">
        <v>36.6</v>
      </c>
      <c r="J4014" s="112">
        <v>36.6</v>
      </c>
    </row>
    <row r="4015" spans="1:10">
      <c r="A4015" s="123" t="s">
        <v>1738</v>
      </c>
      <c r="B4015" s="97" t="s">
        <v>2920</v>
      </c>
      <c r="C4015" s="96" t="s">
        <v>44</v>
      </c>
      <c r="D4015" s="96" t="s">
        <v>2921</v>
      </c>
      <c r="E4015" s="283" t="s">
        <v>1761</v>
      </c>
      <c r="F4015" s="283"/>
      <c r="G4015" s="98" t="s">
        <v>1950</v>
      </c>
      <c r="H4015" s="99">
        <v>0.52200000000000002</v>
      </c>
      <c r="I4015" s="100">
        <v>18.66</v>
      </c>
      <c r="J4015" s="124">
        <v>9.74</v>
      </c>
    </row>
    <row r="4016" spans="1:10" ht="25.5">
      <c r="A4016" s="123" t="s">
        <v>1738</v>
      </c>
      <c r="B4016" s="97" t="s">
        <v>2916</v>
      </c>
      <c r="C4016" s="96" t="s">
        <v>44</v>
      </c>
      <c r="D4016" s="96" t="s">
        <v>2917</v>
      </c>
      <c r="E4016" s="283" t="s">
        <v>1761</v>
      </c>
      <c r="F4016" s="283"/>
      <c r="G4016" s="98" t="s">
        <v>1950</v>
      </c>
      <c r="H4016" s="99">
        <v>0.52200000000000002</v>
      </c>
      <c r="I4016" s="100">
        <v>15.2</v>
      </c>
      <c r="J4016" s="124">
        <v>7.93</v>
      </c>
    </row>
    <row r="4017" spans="1:10" ht="25.5">
      <c r="A4017" s="113" t="s">
        <v>1725</v>
      </c>
      <c r="B4017" s="91" t="s">
        <v>3464</v>
      </c>
      <c r="C4017" s="90" t="s">
        <v>31</v>
      </c>
      <c r="D4017" s="90" t="s">
        <v>3465</v>
      </c>
      <c r="E4017" s="278" t="s">
        <v>1743</v>
      </c>
      <c r="F4017" s="278"/>
      <c r="G4017" s="92" t="s">
        <v>704</v>
      </c>
      <c r="H4017" s="93">
        <v>1</v>
      </c>
      <c r="I4017" s="94">
        <v>18.63</v>
      </c>
      <c r="J4017" s="114">
        <v>18.63</v>
      </c>
    </row>
    <row r="4018" spans="1:10">
      <c r="A4018" s="113" t="s">
        <v>1725</v>
      </c>
      <c r="B4018" s="91" t="s">
        <v>3466</v>
      </c>
      <c r="C4018" s="90" t="s">
        <v>44</v>
      </c>
      <c r="D4018" s="90" t="s">
        <v>3467</v>
      </c>
      <c r="E4018" s="278" t="s">
        <v>1743</v>
      </c>
      <c r="F4018" s="278"/>
      <c r="G4018" s="92" t="s">
        <v>2248</v>
      </c>
      <c r="H4018" s="93">
        <v>3.0000000000000001E-3</v>
      </c>
      <c r="I4018" s="94">
        <v>32.9</v>
      </c>
      <c r="J4018" s="114">
        <v>0.09</v>
      </c>
    </row>
    <row r="4019" spans="1:10" ht="25.5">
      <c r="A4019" s="113" t="s">
        <v>1725</v>
      </c>
      <c r="B4019" s="91" t="s">
        <v>2891</v>
      </c>
      <c r="C4019" s="90" t="s">
        <v>44</v>
      </c>
      <c r="D4019" s="90" t="s">
        <v>2892</v>
      </c>
      <c r="E4019" s="278" t="s">
        <v>1743</v>
      </c>
      <c r="F4019" s="278"/>
      <c r="G4019" s="92" t="s">
        <v>78</v>
      </c>
      <c r="H4019" s="93">
        <v>1.35</v>
      </c>
      <c r="I4019" s="94">
        <v>0.16</v>
      </c>
      <c r="J4019" s="114">
        <v>0.21</v>
      </c>
    </row>
    <row r="4020" spans="1:10">
      <c r="A4020" s="115"/>
      <c r="B4020" s="116"/>
      <c r="C4020" s="116"/>
      <c r="D4020" s="116"/>
      <c r="E4020" s="116" t="s">
        <v>1728</v>
      </c>
      <c r="F4020" s="117">
        <v>0</v>
      </c>
      <c r="G4020" s="116" t="s">
        <v>1729</v>
      </c>
      <c r="H4020" s="117">
        <v>13.73</v>
      </c>
      <c r="I4020" s="116" t="s">
        <v>1730</v>
      </c>
      <c r="J4020" s="118">
        <v>13.73</v>
      </c>
    </row>
    <row r="4021" spans="1:10" ht="15" thickBot="1">
      <c r="A4021" s="115"/>
      <c r="B4021" s="116"/>
      <c r="C4021" s="116"/>
      <c r="D4021" s="116"/>
      <c r="E4021" s="116" t="s">
        <v>1731</v>
      </c>
      <c r="F4021" s="117">
        <v>9.6</v>
      </c>
      <c r="G4021" s="116"/>
      <c r="H4021" s="276" t="s">
        <v>1732</v>
      </c>
      <c r="I4021" s="276"/>
      <c r="J4021" s="118">
        <v>46.2</v>
      </c>
    </row>
    <row r="4022" spans="1:10" ht="15" thickTop="1">
      <c r="A4022" s="119"/>
      <c r="B4022" s="95"/>
      <c r="C4022" s="95"/>
      <c r="D4022" s="95"/>
      <c r="E4022" s="95"/>
      <c r="F4022" s="95"/>
      <c r="G4022" s="95"/>
      <c r="H4022" s="95"/>
      <c r="I4022" s="95"/>
      <c r="J4022" s="120"/>
    </row>
    <row r="4023" spans="1:10" ht="15">
      <c r="A4023" s="121" t="s">
        <v>875</v>
      </c>
      <c r="B4023" s="83" t="s">
        <v>1</v>
      </c>
      <c r="C4023" s="82" t="s">
        <v>2</v>
      </c>
      <c r="D4023" s="82" t="s">
        <v>3</v>
      </c>
      <c r="E4023" s="281" t="s">
        <v>1722</v>
      </c>
      <c r="F4023" s="281"/>
      <c r="G4023" s="84" t="s">
        <v>4</v>
      </c>
      <c r="H4023" s="83" t="s">
        <v>5</v>
      </c>
      <c r="I4023" s="83" t="s">
        <v>6</v>
      </c>
      <c r="J4023" s="122" t="s">
        <v>8</v>
      </c>
    </row>
    <row r="4024" spans="1:10" ht="25.5">
      <c r="A4024" s="111" t="s">
        <v>1723</v>
      </c>
      <c r="B4024" s="86" t="s">
        <v>876</v>
      </c>
      <c r="C4024" s="85" t="s">
        <v>18</v>
      </c>
      <c r="D4024" s="85" t="s">
        <v>877</v>
      </c>
      <c r="E4024" s="284" t="s">
        <v>3468</v>
      </c>
      <c r="F4024" s="284"/>
      <c r="G4024" s="87" t="s">
        <v>78</v>
      </c>
      <c r="H4024" s="88">
        <v>1</v>
      </c>
      <c r="I4024" s="89">
        <v>25.59</v>
      </c>
      <c r="J4024" s="112">
        <v>25.59</v>
      </c>
    </row>
    <row r="4025" spans="1:10">
      <c r="A4025" s="123" t="s">
        <v>1738</v>
      </c>
      <c r="B4025" s="97" t="s">
        <v>2273</v>
      </c>
      <c r="C4025" s="96" t="s">
        <v>44</v>
      </c>
      <c r="D4025" s="96" t="s">
        <v>2274</v>
      </c>
      <c r="E4025" s="283" t="s">
        <v>1761</v>
      </c>
      <c r="F4025" s="283"/>
      <c r="G4025" s="98" t="s">
        <v>1950</v>
      </c>
      <c r="H4025" s="99">
        <v>1.4450000000000001</v>
      </c>
      <c r="I4025" s="100">
        <v>16.47</v>
      </c>
      <c r="J4025" s="124">
        <v>23.79</v>
      </c>
    </row>
    <row r="4026" spans="1:10">
      <c r="A4026" s="113" t="s">
        <v>1725</v>
      </c>
      <c r="B4026" s="91" t="s">
        <v>3469</v>
      </c>
      <c r="C4026" s="90" t="s">
        <v>2428</v>
      </c>
      <c r="D4026" s="90" t="s">
        <v>3470</v>
      </c>
      <c r="E4026" s="278" t="s">
        <v>1743</v>
      </c>
      <c r="F4026" s="278"/>
      <c r="G4026" s="92" t="s">
        <v>267</v>
      </c>
      <c r="H4026" s="93">
        <v>1</v>
      </c>
      <c r="I4026" s="94">
        <v>1.8</v>
      </c>
      <c r="J4026" s="114">
        <v>1.8</v>
      </c>
    </row>
    <row r="4027" spans="1:10">
      <c r="A4027" s="115"/>
      <c r="B4027" s="116"/>
      <c r="C4027" s="116"/>
      <c r="D4027" s="116"/>
      <c r="E4027" s="116" t="s">
        <v>1728</v>
      </c>
      <c r="F4027" s="117">
        <v>0</v>
      </c>
      <c r="G4027" s="116" t="s">
        <v>1729</v>
      </c>
      <c r="H4027" s="117">
        <v>17.77</v>
      </c>
      <c r="I4027" s="116" t="s">
        <v>1730</v>
      </c>
      <c r="J4027" s="118">
        <v>17.77</v>
      </c>
    </row>
    <row r="4028" spans="1:10" ht="15" thickBot="1">
      <c r="A4028" s="115"/>
      <c r="B4028" s="116"/>
      <c r="C4028" s="116"/>
      <c r="D4028" s="116"/>
      <c r="E4028" s="116" t="s">
        <v>1731</v>
      </c>
      <c r="F4028" s="117">
        <v>6.71</v>
      </c>
      <c r="G4028" s="116"/>
      <c r="H4028" s="276" t="s">
        <v>1732</v>
      </c>
      <c r="I4028" s="276"/>
      <c r="J4028" s="118">
        <v>32.299999999999997</v>
      </c>
    </row>
    <row r="4029" spans="1:10" ht="15" thickTop="1">
      <c r="A4029" s="119"/>
      <c r="B4029" s="95"/>
      <c r="C4029" s="95"/>
      <c r="D4029" s="95"/>
      <c r="E4029" s="95"/>
      <c r="F4029" s="95"/>
      <c r="G4029" s="95"/>
      <c r="H4029" s="95"/>
      <c r="I4029" s="95"/>
      <c r="J4029" s="120"/>
    </row>
    <row r="4030" spans="1:10" ht="15">
      <c r="A4030" s="121" t="s">
        <v>878</v>
      </c>
      <c r="B4030" s="83" t="s">
        <v>1</v>
      </c>
      <c r="C4030" s="82" t="s">
        <v>2</v>
      </c>
      <c r="D4030" s="82" t="s">
        <v>3</v>
      </c>
      <c r="E4030" s="281" t="s">
        <v>1722</v>
      </c>
      <c r="F4030" s="281"/>
      <c r="G4030" s="84" t="s">
        <v>4</v>
      </c>
      <c r="H4030" s="83" t="s">
        <v>5</v>
      </c>
      <c r="I4030" s="83" t="s">
        <v>6</v>
      </c>
      <c r="J4030" s="122" t="s">
        <v>8</v>
      </c>
    </row>
    <row r="4031" spans="1:10" ht="25.5">
      <c r="A4031" s="111" t="s">
        <v>1723</v>
      </c>
      <c r="B4031" s="86" t="s">
        <v>879</v>
      </c>
      <c r="C4031" s="85" t="s">
        <v>44</v>
      </c>
      <c r="D4031" s="85" t="s">
        <v>880</v>
      </c>
      <c r="E4031" s="284" t="s">
        <v>1761</v>
      </c>
      <c r="F4031" s="284"/>
      <c r="G4031" s="87" t="s">
        <v>78</v>
      </c>
      <c r="H4031" s="88">
        <v>1</v>
      </c>
      <c r="I4031" s="89">
        <v>48.29</v>
      </c>
      <c r="J4031" s="112">
        <v>48.29</v>
      </c>
    </row>
    <row r="4032" spans="1:10">
      <c r="A4032" s="221"/>
      <c r="B4032" s="222"/>
      <c r="C4032" s="222"/>
      <c r="D4032" s="222"/>
      <c r="E4032" s="222"/>
      <c r="F4032" s="222" t="s">
        <v>1762</v>
      </c>
      <c r="G4032" s="222"/>
      <c r="H4032" s="222"/>
      <c r="I4032" s="222"/>
      <c r="J4032" s="125">
        <v>0</v>
      </c>
    </row>
    <row r="4033" spans="1:10">
      <c r="A4033" s="221"/>
      <c r="B4033" s="222"/>
      <c r="C4033" s="222"/>
      <c r="D4033" s="222"/>
      <c r="E4033" s="222"/>
      <c r="F4033" s="222" t="s">
        <v>1763</v>
      </c>
      <c r="G4033" s="222"/>
      <c r="H4033" s="222"/>
      <c r="I4033" s="222"/>
      <c r="J4033" s="125">
        <v>1</v>
      </c>
    </row>
    <row r="4034" spans="1:10">
      <c r="A4034" s="221"/>
      <c r="B4034" s="222"/>
      <c r="C4034" s="222"/>
      <c r="D4034" s="222"/>
      <c r="E4034" s="222"/>
      <c r="F4034" s="222" t="s">
        <v>1764</v>
      </c>
      <c r="G4034" s="222"/>
      <c r="H4034" s="222"/>
      <c r="I4034" s="222"/>
      <c r="J4034" s="125">
        <v>0</v>
      </c>
    </row>
    <row r="4035" spans="1:10" ht="15">
      <c r="A4035" s="279" t="s">
        <v>1784</v>
      </c>
      <c r="B4035" s="280" t="s">
        <v>1</v>
      </c>
      <c r="C4035" s="281" t="s">
        <v>2</v>
      </c>
      <c r="D4035" s="281" t="s">
        <v>1785</v>
      </c>
      <c r="E4035" s="280" t="s">
        <v>1766</v>
      </c>
      <c r="F4035" s="83" t="s">
        <v>1767</v>
      </c>
      <c r="G4035" s="83" t="s">
        <v>1768</v>
      </c>
      <c r="H4035" s="83"/>
      <c r="I4035" s="83"/>
      <c r="J4035" s="122" t="s">
        <v>1769</v>
      </c>
    </row>
    <row r="4036" spans="1:10" ht="25.5">
      <c r="A4036" s="113" t="s">
        <v>1725</v>
      </c>
      <c r="B4036" s="91" t="s">
        <v>2891</v>
      </c>
      <c r="C4036" s="90" t="s">
        <v>44</v>
      </c>
      <c r="D4036" s="90" t="s">
        <v>2892</v>
      </c>
      <c r="E4036" s="93">
        <v>0.56000000000000005</v>
      </c>
      <c r="F4036" s="92" t="s">
        <v>78</v>
      </c>
      <c r="G4036" s="277" t="s">
        <v>2893</v>
      </c>
      <c r="H4036" s="277"/>
      <c r="I4036" s="278"/>
      <c r="J4036" s="127" t="s">
        <v>3471</v>
      </c>
    </row>
    <row r="4037" spans="1:10">
      <c r="A4037" s="221"/>
      <c r="B4037" s="222"/>
      <c r="C4037" s="222"/>
      <c r="D4037" s="222"/>
      <c r="E4037" s="222"/>
      <c r="F4037" s="222" t="s">
        <v>1938</v>
      </c>
      <c r="G4037" s="222"/>
      <c r="H4037" s="222"/>
      <c r="I4037" s="222"/>
      <c r="J4037" s="125">
        <v>8.9599999999999999E-2</v>
      </c>
    </row>
    <row r="4038" spans="1:10" ht="15">
      <c r="A4038" s="279" t="s">
        <v>1765</v>
      </c>
      <c r="B4038" s="280" t="s">
        <v>1</v>
      </c>
      <c r="C4038" s="281" t="s">
        <v>2</v>
      </c>
      <c r="D4038" s="281" t="s">
        <v>1727</v>
      </c>
      <c r="E4038" s="280" t="s">
        <v>1766</v>
      </c>
      <c r="F4038" s="83" t="s">
        <v>1767</v>
      </c>
      <c r="G4038" s="83" t="s">
        <v>1768</v>
      </c>
      <c r="H4038" s="83"/>
      <c r="I4038" s="83"/>
      <c r="J4038" s="122" t="s">
        <v>1769</v>
      </c>
    </row>
    <row r="4039" spans="1:10" ht="51">
      <c r="A4039" s="123" t="s">
        <v>1723</v>
      </c>
      <c r="B4039" s="97" t="s">
        <v>3472</v>
      </c>
      <c r="C4039" s="96" t="s">
        <v>44</v>
      </c>
      <c r="D4039" s="96" t="s">
        <v>3473</v>
      </c>
      <c r="E4039" s="99">
        <v>1.3</v>
      </c>
      <c r="F4039" s="98" t="s">
        <v>78</v>
      </c>
      <c r="G4039" s="282" t="s">
        <v>3474</v>
      </c>
      <c r="H4039" s="282"/>
      <c r="I4039" s="283"/>
      <c r="J4039" s="126" t="s">
        <v>3475</v>
      </c>
    </row>
    <row r="4040" spans="1:10">
      <c r="A4040" s="123" t="s">
        <v>1723</v>
      </c>
      <c r="B4040" s="97" t="s">
        <v>2920</v>
      </c>
      <c r="C4040" s="96" t="s">
        <v>44</v>
      </c>
      <c r="D4040" s="96" t="s">
        <v>2921</v>
      </c>
      <c r="E4040" s="99">
        <v>0.8</v>
      </c>
      <c r="F4040" s="98" t="s">
        <v>1950</v>
      </c>
      <c r="G4040" s="282" t="s">
        <v>2922</v>
      </c>
      <c r="H4040" s="282"/>
      <c r="I4040" s="283"/>
      <c r="J4040" s="126" t="s">
        <v>3476</v>
      </c>
    </row>
    <row r="4041" spans="1:10" ht="25.5">
      <c r="A4041" s="123" t="s">
        <v>1723</v>
      </c>
      <c r="B4041" s="97" t="s">
        <v>2916</v>
      </c>
      <c r="C4041" s="96" t="s">
        <v>44</v>
      </c>
      <c r="D4041" s="96" t="s">
        <v>2917</v>
      </c>
      <c r="E4041" s="99">
        <v>0.8</v>
      </c>
      <c r="F4041" s="98" t="s">
        <v>1950</v>
      </c>
      <c r="G4041" s="282" t="s">
        <v>2918</v>
      </c>
      <c r="H4041" s="282"/>
      <c r="I4041" s="283"/>
      <c r="J4041" s="126" t="s">
        <v>3477</v>
      </c>
    </row>
    <row r="4042" spans="1:10">
      <c r="A4042" s="221"/>
      <c r="B4042" s="222"/>
      <c r="C4042" s="222"/>
      <c r="D4042" s="222"/>
      <c r="E4042" s="222"/>
      <c r="F4042" s="222" t="s">
        <v>1774</v>
      </c>
      <c r="G4042" s="222"/>
      <c r="H4042" s="222"/>
      <c r="I4042" s="222"/>
      <c r="J4042" s="125">
        <v>48.2</v>
      </c>
    </row>
    <row r="4043" spans="1:10">
      <c r="A4043" s="115"/>
      <c r="B4043" s="116"/>
      <c r="C4043" s="116"/>
      <c r="D4043" s="116"/>
      <c r="E4043" s="116" t="s">
        <v>1728</v>
      </c>
      <c r="F4043" s="117">
        <v>0</v>
      </c>
      <c r="G4043" s="116" t="s">
        <v>1729</v>
      </c>
      <c r="H4043" s="117">
        <v>21.06</v>
      </c>
      <c r="I4043" s="116" t="s">
        <v>1730</v>
      </c>
      <c r="J4043" s="118">
        <v>21.05904</v>
      </c>
    </row>
    <row r="4044" spans="1:10" ht="15" thickBot="1">
      <c r="A4044" s="115"/>
      <c r="B4044" s="116"/>
      <c r="C4044" s="116"/>
      <c r="D4044" s="116"/>
      <c r="E4044" s="116" t="s">
        <v>1731</v>
      </c>
      <c r="F4044" s="117">
        <v>12.67</v>
      </c>
      <c r="G4044" s="116"/>
      <c r="H4044" s="276" t="s">
        <v>1732</v>
      </c>
      <c r="I4044" s="276"/>
      <c r="J4044" s="118">
        <v>60.96</v>
      </c>
    </row>
    <row r="4045" spans="1:10" ht="15" thickTop="1">
      <c r="A4045" s="119"/>
      <c r="B4045" s="95"/>
      <c r="C4045" s="95"/>
      <c r="D4045" s="95"/>
      <c r="E4045" s="95"/>
      <c r="F4045" s="95"/>
      <c r="G4045" s="95"/>
      <c r="H4045" s="95"/>
      <c r="I4045" s="95"/>
      <c r="J4045" s="120"/>
    </row>
    <row r="4046" spans="1:10" ht="15">
      <c r="A4046" s="121" t="s">
        <v>883</v>
      </c>
      <c r="B4046" s="83" t="s">
        <v>1</v>
      </c>
      <c r="C4046" s="82" t="s">
        <v>2</v>
      </c>
      <c r="D4046" s="82" t="s">
        <v>3</v>
      </c>
      <c r="E4046" s="281" t="s">
        <v>1722</v>
      </c>
      <c r="F4046" s="281"/>
      <c r="G4046" s="84" t="s">
        <v>4</v>
      </c>
      <c r="H4046" s="83" t="s">
        <v>5</v>
      </c>
      <c r="I4046" s="83" t="s">
        <v>6</v>
      </c>
      <c r="J4046" s="122" t="s">
        <v>8</v>
      </c>
    </row>
    <row r="4047" spans="1:10" ht="38.25">
      <c r="A4047" s="111" t="s">
        <v>1723</v>
      </c>
      <c r="B4047" s="86" t="s">
        <v>884</v>
      </c>
      <c r="C4047" s="85" t="s">
        <v>44</v>
      </c>
      <c r="D4047" s="85" t="s">
        <v>885</v>
      </c>
      <c r="E4047" s="284" t="s">
        <v>1761</v>
      </c>
      <c r="F4047" s="284"/>
      <c r="G4047" s="87" t="s">
        <v>46</v>
      </c>
      <c r="H4047" s="88">
        <v>1</v>
      </c>
      <c r="I4047" s="89">
        <v>630.85</v>
      </c>
      <c r="J4047" s="112">
        <v>630.85</v>
      </c>
    </row>
    <row r="4048" spans="1:10">
      <c r="A4048" s="221"/>
      <c r="B4048" s="222"/>
      <c r="C4048" s="222"/>
      <c r="D4048" s="222"/>
      <c r="E4048" s="222"/>
      <c r="F4048" s="222" t="s">
        <v>1762</v>
      </c>
      <c r="G4048" s="222"/>
      <c r="H4048" s="222"/>
      <c r="I4048" s="222"/>
      <c r="J4048" s="125">
        <v>0</v>
      </c>
    </row>
    <row r="4049" spans="1:10">
      <c r="A4049" s="221"/>
      <c r="B4049" s="222"/>
      <c r="C4049" s="222"/>
      <c r="D4049" s="222"/>
      <c r="E4049" s="222"/>
      <c r="F4049" s="222" t="s">
        <v>1763</v>
      </c>
      <c r="G4049" s="222"/>
      <c r="H4049" s="222"/>
      <c r="I4049" s="222"/>
      <c r="J4049" s="125">
        <v>1</v>
      </c>
    </row>
    <row r="4050" spans="1:10">
      <c r="A4050" s="221"/>
      <c r="B4050" s="222"/>
      <c r="C4050" s="222"/>
      <c r="D4050" s="222"/>
      <c r="E4050" s="222"/>
      <c r="F4050" s="222" t="s">
        <v>1764</v>
      </c>
      <c r="G4050" s="222"/>
      <c r="H4050" s="222"/>
      <c r="I4050" s="222"/>
      <c r="J4050" s="125">
        <v>0</v>
      </c>
    </row>
    <row r="4051" spans="1:10" ht="15">
      <c r="A4051" s="279" t="s">
        <v>1784</v>
      </c>
      <c r="B4051" s="280" t="s">
        <v>1</v>
      </c>
      <c r="C4051" s="281" t="s">
        <v>2</v>
      </c>
      <c r="D4051" s="281" t="s">
        <v>1785</v>
      </c>
      <c r="E4051" s="280" t="s">
        <v>1766</v>
      </c>
      <c r="F4051" s="83" t="s">
        <v>1767</v>
      </c>
      <c r="G4051" s="83" t="s">
        <v>1768</v>
      </c>
      <c r="H4051" s="83"/>
      <c r="I4051" s="83"/>
      <c r="J4051" s="122" t="s">
        <v>1769</v>
      </c>
    </row>
    <row r="4052" spans="1:10" ht="25.5">
      <c r="A4052" s="113" t="s">
        <v>1725</v>
      </c>
      <c r="B4052" s="91" t="s">
        <v>3478</v>
      </c>
      <c r="C4052" s="90" t="s">
        <v>44</v>
      </c>
      <c r="D4052" s="90" t="s">
        <v>3479</v>
      </c>
      <c r="E4052" s="93">
        <v>1</v>
      </c>
      <c r="F4052" s="92" t="s">
        <v>46</v>
      </c>
      <c r="G4052" s="277" t="s">
        <v>3480</v>
      </c>
      <c r="H4052" s="277"/>
      <c r="I4052" s="278"/>
      <c r="J4052" s="127" t="s">
        <v>3480</v>
      </c>
    </row>
    <row r="4053" spans="1:10">
      <c r="A4053" s="221"/>
      <c r="B4053" s="222"/>
      <c r="C4053" s="222"/>
      <c r="D4053" s="222"/>
      <c r="E4053" s="222"/>
      <c r="F4053" s="222" t="s">
        <v>1938</v>
      </c>
      <c r="G4053" s="222"/>
      <c r="H4053" s="222"/>
      <c r="I4053" s="222"/>
      <c r="J4053" s="125">
        <v>307.27</v>
      </c>
    </row>
    <row r="4054" spans="1:10" ht="15">
      <c r="A4054" s="279" t="s">
        <v>1765</v>
      </c>
      <c r="B4054" s="280" t="s">
        <v>1</v>
      </c>
      <c r="C4054" s="281" t="s">
        <v>2</v>
      </c>
      <c r="D4054" s="281" t="s">
        <v>1727</v>
      </c>
      <c r="E4054" s="280" t="s">
        <v>1766</v>
      </c>
      <c r="F4054" s="83" t="s">
        <v>1767</v>
      </c>
      <c r="G4054" s="83" t="s">
        <v>1768</v>
      </c>
      <c r="H4054" s="83"/>
      <c r="I4054" s="83"/>
      <c r="J4054" s="122" t="s">
        <v>1769</v>
      </c>
    </row>
    <row r="4055" spans="1:10" ht="25.5">
      <c r="A4055" s="123" t="s">
        <v>1723</v>
      </c>
      <c r="B4055" s="97" t="s">
        <v>2916</v>
      </c>
      <c r="C4055" s="96" t="s">
        <v>44</v>
      </c>
      <c r="D4055" s="96" t="s">
        <v>2917</v>
      </c>
      <c r="E4055" s="99">
        <v>2.9333333000000001</v>
      </c>
      <c r="F4055" s="98" t="s">
        <v>1950</v>
      </c>
      <c r="G4055" s="282" t="s">
        <v>2918</v>
      </c>
      <c r="H4055" s="282"/>
      <c r="I4055" s="283"/>
      <c r="J4055" s="126" t="s">
        <v>3481</v>
      </c>
    </row>
    <row r="4056" spans="1:10" ht="25.5">
      <c r="A4056" s="123" t="s">
        <v>1723</v>
      </c>
      <c r="B4056" s="97" t="s">
        <v>855</v>
      </c>
      <c r="C4056" s="96" t="s">
        <v>44</v>
      </c>
      <c r="D4056" s="96" t="s">
        <v>856</v>
      </c>
      <c r="E4056" s="99">
        <v>2.46</v>
      </c>
      <c r="F4056" s="98" t="s">
        <v>78</v>
      </c>
      <c r="G4056" s="282" t="s">
        <v>1977</v>
      </c>
      <c r="H4056" s="282"/>
      <c r="I4056" s="283"/>
      <c r="J4056" s="126" t="s">
        <v>3482</v>
      </c>
    </row>
    <row r="4057" spans="1:10" ht="25.5">
      <c r="A4057" s="123" t="s">
        <v>1723</v>
      </c>
      <c r="B4057" s="97" t="s">
        <v>792</v>
      </c>
      <c r="C4057" s="96" t="s">
        <v>44</v>
      </c>
      <c r="D4057" s="96" t="s">
        <v>793</v>
      </c>
      <c r="E4057" s="99">
        <v>2</v>
      </c>
      <c r="F4057" s="98" t="s">
        <v>46</v>
      </c>
      <c r="G4057" s="282" t="s">
        <v>3483</v>
      </c>
      <c r="H4057" s="282"/>
      <c r="I4057" s="283"/>
      <c r="J4057" s="126" t="s">
        <v>3484</v>
      </c>
    </row>
    <row r="4058" spans="1:10" ht="25.5">
      <c r="A4058" s="123" t="s">
        <v>1723</v>
      </c>
      <c r="B4058" s="97" t="s">
        <v>781</v>
      </c>
      <c r="C4058" s="96" t="s">
        <v>44</v>
      </c>
      <c r="D4058" s="96" t="s">
        <v>782</v>
      </c>
      <c r="E4058" s="99">
        <v>1</v>
      </c>
      <c r="F4058" s="98" t="s">
        <v>46</v>
      </c>
      <c r="G4058" s="282" t="s">
        <v>3485</v>
      </c>
      <c r="H4058" s="282"/>
      <c r="I4058" s="283"/>
      <c r="J4058" s="126" t="s">
        <v>3485</v>
      </c>
    </row>
    <row r="4059" spans="1:10">
      <c r="A4059" s="123" t="s">
        <v>1723</v>
      </c>
      <c r="B4059" s="97" t="s">
        <v>2920</v>
      </c>
      <c r="C4059" s="96" t="s">
        <v>44</v>
      </c>
      <c r="D4059" s="96" t="s">
        <v>2921</v>
      </c>
      <c r="E4059" s="99">
        <v>2.9333333000000001</v>
      </c>
      <c r="F4059" s="98" t="s">
        <v>1950</v>
      </c>
      <c r="G4059" s="282" t="s">
        <v>2922</v>
      </c>
      <c r="H4059" s="282"/>
      <c r="I4059" s="283"/>
      <c r="J4059" s="126" t="s">
        <v>3486</v>
      </c>
    </row>
    <row r="4060" spans="1:10" ht="25.5">
      <c r="A4060" s="123" t="s">
        <v>1723</v>
      </c>
      <c r="B4060" s="97" t="s">
        <v>3487</v>
      </c>
      <c r="C4060" s="96" t="s">
        <v>44</v>
      </c>
      <c r="D4060" s="96" t="s">
        <v>3488</v>
      </c>
      <c r="E4060" s="99">
        <v>1</v>
      </c>
      <c r="F4060" s="98" t="s">
        <v>46</v>
      </c>
      <c r="G4060" s="282" t="s">
        <v>3489</v>
      </c>
      <c r="H4060" s="282"/>
      <c r="I4060" s="283"/>
      <c r="J4060" s="126" t="s">
        <v>3489</v>
      </c>
    </row>
    <row r="4061" spans="1:10">
      <c r="A4061" s="221"/>
      <c r="B4061" s="222"/>
      <c r="C4061" s="222"/>
      <c r="D4061" s="222"/>
      <c r="E4061" s="222"/>
      <c r="F4061" s="222" t="s">
        <v>1774</v>
      </c>
      <c r="G4061" s="222"/>
      <c r="H4061" s="222"/>
      <c r="I4061" s="222"/>
      <c r="J4061" s="125">
        <v>323.58190000000002</v>
      </c>
    </row>
    <row r="4062" spans="1:10">
      <c r="A4062" s="115"/>
      <c r="B4062" s="116"/>
      <c r="C4062" s="116"/>
      <c r="D4062" s="116"/>
      <c r="E4062" s="116" t="s">
        <v>1728</v>
      </c>
      <c r="F4062" s="117">
        <v>0</v>
      </c>
      <c r="G4062" s="116" t="s">
        <v>1729</v>
      </c>
      <c r="H4062" s="117">
        <v>120.5</v>
      </c>
      <c r="I4062" s="116" t="s">
        <v>1730</v>
      </c>
      <c r="J4062" s="118">
        <v>120.5046152713752</v>
      </c>
    </row>
    <row r="4063" spans="1:10" ht="15" thickBot="1">
      <c r="A4063" s="115"/>
      <c r="B4063" s="116"/>
      <c r="C4063" s="116"/>
      <c r="D4063" s="116"/>
      <c r="E4063" s="116" t="s">
        <v>1731</v>
      </c>
      <c r="F4063" s="117">
        <v>165.53</v>
      </c>
      <c r="G4063" s="116"/>
      <c r="H4063" s="276" t="s">
        <v>1732</v>
      </c>
      <c r="I4063" s="276"/>
      <c r="J4063" s="118">
        <v>796.38</v>
      </c>
    </row>
    <row r="4064" spans="1:10" ht="15" thickTop="1">
      <c r="A4064" s="119"/>
      <c r="B4064" s="95"/>
      <c r="C4064" s="95"/>
      <c r="D4064" s="95"/>
      <c r="E4064" s="95"/>
      <c r="F4064" s="95"/>
      <c r="G4064" s="95"/>
      <c r="H4064" s="95"/>
      <c r="I4064" s="95"/>
      <c r="J4064" s="120"/>
    </row>
    <row r="4065" spans="1:10" ht="15">
      <c r="A4065" s="121" t="s">
        <v>888</v>
      </c>
      <c r="B4065" s="83" t="s">
        <v>1</v>
      </c>
      <c r="C4065" s="82" t="s">
        <v>2</v>
      </c>
      <c r="D4065" s="82" t="s">
        <v>3</v>
      </c>
      <c r="E4065" s="281" t="s">
        <v>1722</v>
      </c>
      <c r="F4065" s="281"/>
      <c r="G4065" s="84" t="s">
        <v>4</v>
      </c>
      <c r="H4065" s="83" t="s">
        <v>5</v>
      </c>
      <c r="I4065" s="83" t="s">
        <v>6</v>
      </c>
      <c r="J4065" s="122" t="s">
        <v>8</v>
      </c>
    </row>
    <row r="4066" spans="1:10" ht="25.5">
      <c r="A4066" s="111" t="s">
        <v>1723</v>
      </c>
      <c r="B4066" s="86" t="s">
        <v>889</v>
      </c>
      <c r="C4066" s="85" t="s">
        <v>44</v>
      </c>
      <c r="D4066" s="85" t="s">
        <v>890</v>
      </c>
      <c r="E4066" s="284" t="s">
        <v>1761</v>
      </c>
      <c r="F4066" s="284"/>
      <c r="G4066" s="87" t="s">
        <v>71</v>
      </c>
      <c r="H4066" s="88">
        <v>1</v>
      </c>
      <c r="I4066" s="89">
        <v>14.5</v>
      </c>
      <c r="J4066" s="112">
        <v>14.5</v>
      </c>
    </row>
    <row r="4067" spans="1:10">
      <c r="A4067" s="221"/>
      <c r="B4067" s="222"/>
      <c r="C4067" s="222"/>
      <c r="D4067" s="222"/>
      <c r="E4067" s="222"/>
      <c r="F4067" s="222" t="s">
        <v>1762</v>
      </c>
      <c r="G4067" s="222"/>
      <c r="H4067" s="222"/>
      <c r="I4067" s="222"/>
      <c r="J4067" s="125">
        <v>0</v>
      </c>
    </row>
    <row r="4068" spans="1:10">
      <c r="A4068" s="221"/>
      <c r="B4068" s="222"/>
      <c r="C4068" s="222"/>
      <c r="D4068" s="222"/>
      <c r="E4068" s="222"/>
      <c r="F4068" s="222" t="s">
        <v>1763</v>
      </c>
      <c r="G4068" s="222"/>
      <c r="H4068" s="222"/>
      <c r="I4068" s="222"/>
      <c r="J4068" s="125">
        <v>1</v>
      </c>
    </row>
    <row r="4069" spans="1:10">
      <c r="A4069" s="221"/>
      <c r="B4069" s="222"/>
      <c r="C4069" s="222"/>
      <c r="D4069" s="222"/>
      <c r="E4069" s="222"/>
      <c r="F4069" s="222" t="s">
        <v>1764</v>
      </c>
      <c r="G4069" s="222"/>
      <c r="H4069" s="222"/>
      <c r="I4069" s="222"/>
      <c r="J4069" s="125">
        <v>0</v>
      </c>
    </row>
    <row r="4070" spans="1:10" ht="15">
      <c r="A4070" s="279" t="s">
        <v>1784</v>
      </c>
      <c r="B4070" s="280" t="s">
        <v>1</v>
      </c>
      <c r="C4070" s="281" t="s">
        <v>2</v>
      </c>
      <c r="D4070" s="281" t="s">
        <v>1785</v>
      </c>
      <c r="E4070" s="280" t="s">
        <v>1766</v>
      </c>
      <c r="F4070" s="83" t="s">
        <v>1767</v>
      </c>
      <c r="G4070" s="83" t="s">
        <v>1768</v>
      </c>
      <c r="H4070" s="83"/>
      <c r="I4070" s="83"/>
      <c r="J4070" s="122" t="s">
        <v>1769</v>
      </c>
    </row>
    <row r="4071" spans="1:10" ht="25.5">
      <c r="A4071" s="113" t="s">
        <v>1725</v>
      </c>
      <c r="B4071" s="91" t="s">
        <v>2401</v>
      </c>
      <c r="C4071" s="90" t="s">
        <v>44</v>
      </c>
      <c r="D4071" s="90" t="s">
        <v>2402</v>
      </c>
      <c r="E4071" s="93">
        <v>0.25</v>
      </c>
      <c r="F4071" s="92" t="s">
        <v>46</v>
      </c>
      <c r="G4071" s="277" t="s">
        <v>2403</v>
      </c>
      <c r="H4071" s="277"/>
      <c r="I4071" s="278"/>
      <c r="J4071" s="127" t="s">
        <v>3490</v>
      </c>
    </row>
    <row r="4072" spans="1:10" ht="25.5">
      <c r="A4072" s="113" t="s">
        <v>1725</v>
      </c>
      <c r="B4072" s="91" t="s">
        <v>3491</v>
      </c>
      <c r="C4072" s="90" t="s">
        <v>44</v>
      </c>
      <c r="D4072" s="90" t="s">
        <v>3492</v>
      </c>
      <c r="E4072" s="93">
        <v>0.16</v>
      </c>
      <c r="F4072" s="92" t="s">
        <v>2248</v>
      </c>
      <c r="G4072" s="277" t="s">
        <v>3493</v>
      </c>
      <c r="H4072" s="277"/>
      <c r="I4072" s="278"/>
      <c r="J4072" s="127" t="s">
        <v>3494</v>
      </c>
    </row>
    <row r="4073" spans="1:10">
      <c r="A4073" s="221"/>
      <c r="B4073" s="222"/>
      <c r="C4073" s="222"/>
      <c r="D4073" s="222"/>
      <c r="E4073" s="222"/>
      <c r="F4073" s="222" t="s">
        <v>1938</v>
      </c>
      <c r="G4073" s="222"/>
      <c r="H4073" s="222"/>
      <c r="I4073" s="222"/>
      <c r="J4073" s="125">
        <v>10.775700000000001</v>
      </c>
    </row>
    <row r="4074" spans="1:10" ht="15">
      <c r="A4074" s="279" t="s">
        <v>1765</v>
      </c>
      <c r="B4074" s="280" t="s">
        <v>1</v>
      </c>
      <c r="C4074" s="281" t="s">
        <v>2</v>
      </c>
      <c r="D4074" s="281" t="s">
        <v>1727</v>
      </c>
      <c r="E4074" s="280" t="s">
        <v>1766</v>
      </c>
      <c r="F4074" s="83" t="s">
        <v>1767</v>
      </c>
      <c r="G4074" s="83" t="s">
        <v>1768</v>
      </c>
      <c r="H4074" s="83"/>
      <c r="I4074" s="83"/>
      <c r="J4074" s="122" t="s">
        <v>1769</v>
      </c>
    </row>
    <row r="4075" spans="1:10">
      <c r="A4075" s="123" t="s">
        <v>1723</v>
      </c>
      <c r="B4075" s="97" t="s">
        <v>2413</v>
      </c>
      <c r="C4075" s="96" t="s">
        <v>44</v>
      </c>
      <c r="D4075" s="96" t="s">
        <v>2414</v>
      </c>
      <c r="E4075" s="99">
        <v>6.5000000000000002E-2</v>
      </c>
      <c r="F4075" s="98" t="s">
        <v>1950</v>
      </c>
      <c r="G4075" s="282" t="s">
        <v>2415</v>
      </c>
      <c r="H4075" s="282"/>
      <c r="I4075" s="283"/>
      <c r="J4075" s="126" t="s">
        <v>3495</v>
      </c>
    </row>
    <row r="4076" spans="1:10">
      <c r="A4076" s="123" t="s">
        <v>1723</v>
      </c>
      <c r="B4076" s="97" t="s">
        <v>2417</v>
      </c>
      <c r="C4076" s="96" t="s">
        <v>44</v>
      </c>
      <c r="D4076" s="96" t="s">
        <v>2418</v>
      </c>
      <c r="E4076" s="99">
        <v>0.13</v>
      </c>
      <c r="F4076" s="98" t="s">
        <v>1950</v>
      </c>
      <c r="G4076" s="282" t="s">
        <v>2419</v>
      </c>
      <c r="H4076" s="282"/>
      <c r="I4076" s="283"/>
      <c r="J4076" s="126" t="s">
        <v>3496</v>
      </c>
    </row>
    <row r="4077" spans="1:10">
      <c r="A4077" s="221"/>
      <c r="B4077" s="222"/>
      <c r="C4077" s="222"/>
      <c r="D4077" s="222"/>
      <c r="E4077" s="222"/>
      <c r="F4077" s="222" t="s">
        <v>1774</v>
      </c>
      <c r="G4077" s="222"/>
      <c r="H4077" s="222"/>
      <c r="I4077" s="222"/>
      <c r="J4077" s="125">
        <v>3.7284000000000002</v>
      </c>
    </row>
    <row r="4078" spans="1:10">
      <c r="A4078" s="115"/>
      <c r="B4078" s="116"/>
      <c r="C4078" s="116"/>
      <c r="D4078" s="116"/>
      <c r="E4078" s="116" t="s">
        <v>1728</v>
      </c>
      <c r="F4078" s="117">
        <v>0</v>
      </c>
      <c r="G4078" s="116" t="s">
        <v>1729</v>
      </c>
      <c r="H4078" s="117">
        <v>2.67</v>
      </c>
      <c r="I4078" s="116" t="s">
        <v>1730</v>
      </c>
      <c r="J4078" s="118">
        <v>2.6692965000000002</v>
      </c>
    </row>
    <row r="4079" spans="1:10" ht="15" thickBot="1">
      <c r="A4079" s="115"/>
      <c r="B4079" s="116"/>
      <c r="C4079" s="116"/>
      <c r="D4079" s="116"/>
      <c r="E4079" s="116" t="s">
        <v>1731</v>
      </c>
      <c r="F4079" s="117">
        <v>3.8</v>
      </c>
      <c r="G4079" s="116"/>
      <c r="H4079" s="276" t="s">
        <v>1732</v>
      </c>
      <c r="I4079" s="276"/>
      <c r="J4079" s="118">
        <v>18.3</v>
      </c>
    </row>
    <row r="4080" spans="1:10" ht="15" thickTop="1">
      <c r="A4080" s="119"/>
      <c r="B4080" s="95"/>
      <c r="C4080" s="95"/>
      <c r="D4080" s="95"/>
      <c r="E4080" s="95"/>
      <c r="F4080" s="95"/>
      <c r="G4080" s="95"/>
      <c r="H4080" s="95"/>
      <c r="I4080" s="95"/>
      <c r="J4080" s="120"/>
    </row>
    <row r="4081" spans="1:10" ht="15">
      <c r="A4081" s="121" t="s">
        <v>895</v>
      </c>
      <c r="B4081" s="83" t="s">
        <v>1</v>
      </c>
      <c r="C4081" s="82" t="s">
        <v>2</v>
      </c>
      <c r="D4081" s="82" t="s">
        <v>3</v>
      </c>
      <c r="E4081" s="281" t="s">
        <v>1722</v>
      </c>
      <c r="F4081" s="281"/>
      <c r="G4081" s="84" t="s">
        <v>4</v>
      </c>
      <c r="H4081" s="83" t="s">
        <v>5</v>
      </c>
      <c r="I4081" s="83" t="s">
        <v>6</v>
      </c>
      <c r="J4081" s="122" t="s">
        <v>8</v>
      </c>
    </row>
    <row r="4082" spans="1:10" ht="25.5">
      <c r="A4082" s="111" t="s">
        <v>1723</v>
      </c>
      <c r="B4082" s="86" t="s">
        <v>131</v>
      </c>
      <c r="C4082" s="85" t="s">
        <v>44</v>
      </c>
      <c r="D4082" s="85" t="s">
        <v>132</v>
      </c>
      <c r="E4082" s="284" t="s">
        <v>1761</v>
      </c>
      <c r="F4082" s="284"/>
      <c r="G4082" s="87" t="s">
        <v>93</v>
      </c>
      <c r="H4082" s="88">
        <v>1</v>
      </c>
      <c r="I4082" s="89">
        <v>48.2</v>
      </c>
      <c r="J4082" s="112">
        <v>48.2</v>
      </c>
    </row>
    <row r="4083" spans="1:10">
      <c r="A4083" s="221"/>
      <c r="B4083" s="222"/>
      <c r="C4083" s="222"/>
      <c r="D4083" s="222"/>
      <c r="E4083" s="222"/>
      <c r="F4083" s="222" t="s">
        <v>1762</v>
      </c>
      <c r="G4083" s="222"/>
      <c r="H4083" s="222"/>
      <c r="I4083" s="222"/>
      <c r="J4083" s="125">
        <v>0</v>
      </c>
    </row>
    <row r="4084" spans="1:10">
      <c r="A4084" s="221"/>
      <c r="B4084" s="222"/>
      <c r="C4084" s="222"/>
      <c r="D4084" s="222"/>
      <c r="E4084" s="222"/>
      <c r="F4084" s="222" t="s">
        <v>1763</v>
      </c>
      <c r="G4084" s="222"/>
      <c r="H4084" s="222"/>
      <c r="I4084" s="222"/>
      <c r="J4084" s="125">
        <v>1</v>
      </c>
    </row>
    <row r="4085" spans="1:10">
      <c r="A4085" s="221"/>
      <c r="B4085" s="222"/>
      <c r="C4085" s="222"/>
      <c r="D4085" s="222"/>
      <c r="E4085" s="222"/>
      <c r="F4085" s="222" t="s">
        <v>1764</v>
      </c>
      <c r="G4085" s="222"/>
      <c r="H4085" s="222"/>
      <c r="I4085" s="222"/>
      <c r="J4085" s="125">
        <v>0</v>
      </c>
    </row>
    <row r="4086" spans="1:10" ht="15">
      <c r="A4086" s="279" t="s">
        <v>1765</v>
      </c>
      <c r="B4086" s="280" t="s">
        <v>1</v>
      </c>
      <c r="C4086" s="281" t="s">
        <v>2</v>
      </c>
      <c r="D4086" s="281" t="s">
        <v>1727</v>
      </c>
      <c r="E4086" s="280" t="s">
        <v>1766</v>
      </c>
      <c r="F4086" s="83" t="s">
        <v>1767</v>
      </c>
      <c r="G4086" s="83" t="s">
        <v>1768</v>
      </c>
      <c r="H4086" s="83"/>
      <c r="I4086" s="83"/>
      <c r="J4086" s="122" t="s">
        <v>1769</v>
      </c>
    </row>
    <row r="4087" spans="1:10">
      <c r="A4087" s="123" t="s">
        <v>1723</v>
      </c>
      <c r="B4087" s="97" t="s">
        <v>1957</v>
      </c>
      <c r="C4087" s="96" t="s">
        <v>44</v>
      </c>
      <c r="D4087" s="96" t="s">
        <v>1958</v>
      </c>
      <c r="E4087" s="99">
        <v>3.4108527</v>
      </c>
      <c r="F4087" s="98" t="s">
        <v>1950</v>
      </c>
      <c r="G4087" s="282" t="s">
        <v>1959</v>
      </c>
      <c r="H4087" s="282"/>
      <c r="I4087" s="283"/>
      <c r="J4087" s="126" t="s">
        <v>2228</v>
      </c>
    </row>
    <row r="4088" spans="1:10">
      <c r="A4088" s="221"/>
      <c r="B4088" s="222"/>
      <c r="C4088" s="222"/>
      <c r="D4088" s="222"/>
      <c r="E4088" s="222"/>
      <c r="F4088" s="222" t="s">
        <v>1774</v>
      </c>
      <c r="G4088" s="222"/>
      <c r="H4088" s="222"/>
      <c r="I4088" s="222"/>
      <c r="J4088" s="125">
        <v>48.195300000000003</v>
      </c>
    </row>
    <row r="4089" spans="1:10">
      <c r="A4089" s="115"/>
      <c r="B4089" s="116"/>
      <c r="C4089" s="116"/>
      <c r="D4089" s="116"/>
      <c r="E4089" s="116" t="s">
        <v>1728</v>
      </c>
      <c r="F4089" s="117">
        <v>0</v>
      </c>
      <c r="G4089" s="116" t="s">
        <v>1729</v>
      </c>
      <c r="H4089" s="117">
        <v>33.96</v>
      </c>
      <c r="I4089" s="116" t="s">
        <v>1730</v>
      </c>
      <c r="J4089" s="118">
        <v>33.963224674979998</v>
      </c>
    </row>
    <row r="4090" spans="1:10" ht="15" thickBot="1">
      <c r="A4090" s="115"/>
      <c r="B4090" s="116"/>
      <c r="C4090" s="116"/>
      <c r="D4090" s="116"/>
      <c r="E4090" s="116" t="s">
        <v>1731</v>
      </c>
      <c r="F4090" s="117">
        <v>12.64</v>
      </c>
      <c r="G4090" s="116"/>
      <c r="H4090" s="276" t="s">
        <v>1732</v>
      </c>
      <c r="I4090" s="276"/>
      <c r="J4090" s="118">
        <v>60.84</v>
      </c>
    </row>
    <row r="4091" spans="1:10" ht="15" thickTop="1">
      <c r="A4091" s="119"/>
      <c r="B4091" s="95"/>
      <c r="C4091" s="95"/>
      <c r="D4091" s="95"/>
      <c r="E4091" s="95"/>
      <c r="F4091" s="95"/>
      <c r="G4091" s="95"/>
      <c r="H4091" s="95"/>
      <c r="I4091" s="95"/>
      <c r="J4091" s="120"/>
    </row>
    <row r="4092" spans="1:10" ht="15">
      <c r="A4092" s="121" t="s">
        <v>896</v>
      </c>
      <c r="B4092" s="83" t="s">
        <v>1</v>
      </c>
      <c r="C4092" s="82" t="s">
        <v>2</v>
      </c>
      <c r="D4092" s="82" t="s">
        <v>3</v>
      </c>
      <c r="E4092" s="281" t="s">
        <v>1722</v>
      </c>
      <c r="F4092" s="281"/>
      <c r="G4092" s="84" t="s">
        <v>4</v>
      </c>
      <c r="H4092" s="83" t="s">
        <v>5</v>
      </c>
      <c r="I4092" s="83" t="s">
        <v>6</v>
      </c>
      <c r="J4092" s="122" t="s">
        <v>8</v>
      </c>
    </row>
    <row r="4093" spans="1:10" ht="25.5">
      <c r="A4093" s="111" t="s">
        <v>1723</v>
      </c>
      <c r="B4093" s="86" t="s">
        <v>134</v>
      </c>
      <c r="C4093" s="85" t="s">
        <v>44</v>
      </c>
      <c r="D4093" s="85" t="s">
        <v>135</v>
      </c>
      <c r="E4093" s="284" t="s">
        <v>1761</v>
      </c>
      <c r="F4093" s="284"/>
      <c r="G4093" s="87" t="s">
        <v>71</v>
      </c>
      <c r="H4093" s="88">
        <v>1</v>
      </c>
      <c r="I4093" s="89">
        <v>9.1999999999999993</v>
      </c>
      <c r="J4093" s="112">
        <v>9.1999999999999993</v>
      </c>
    </row>
    <row r="4094" spans="1:10" ht="15">
      <c r="A4094" s="279" t="s">
        <v>1775</v>
      </c>
      <c r="B4094" s="280" t="s">
        <v>1</v>
      </c>
      <c r="C4094" s="281" t="s">
        <v>2</v>
      </c>
      <c r="D4094" s="281" t="s">
        <v>1776</v>
      </c>
      <c r="E4094" s="280" t="s">
        <v>1766</v>
      </c>
      <c r="F4094" s="285" t="s">
        <v>1777</v>
      </c>
      <c r="G4094" s="280"/>
      <c r="H4094" s="285" t="s">
        <v>1769</v>
      </c>
      <c r="I4094" s="280"/>
      <c r="J4094" s="286" t="s">
        <v>1778</v>
      </c>
    </row>
    <row r="4095" spans="1:10" ht="15">
      <c r="A4095" s="287"/>
      <c r="B4095" s="280"/>
      <c r="C4095" s="280"/>
      <c r="D4095" s="280"/>
      <c r="E4095" s="280"/>
      <c r="F4095" s="83" t="s">
        <v>1779</v>
      </c>
      <c r="G4095" s="83" t="s">
        <v>1780</v>
      </c>
      <c r="H4095" s="83" t="s">
        <v>1779</v>
      </c>
      <c r="I4095" s="83" t="s">
        <v>1780</v>
      </c>
      <c r="J4095" s="286"/>
    </row>
    <row r="4096" spans="1:10" ht="63.75">
      <c r="A4096" s="113" t="s">
        <v>1725</v>
      </c>
      <c r="B4096" s="91" t="s">
        <v>2229</v>
      </c>
      <c r="C4096" s="90" t="s">
        <v>44</v>
      </c>
      <c r="D4096" s="90" t="s">
        <v>2230</v>
      </c>
      <c r="E4096" s="93">
        <v>1</v>
      </c>
      <c r="F4096" s="94">
        <v>1</v>
      </c>
      <c r="G4096" s="94">
        <v>0</v>
      </c>
      <c r="H4096" s="102">
        <v>6.13</v>
      </c>
      <c r="I4096" s="102">
        <v>0.2</v>
      </c>
      <c r="J4096" s="127">
        <v>6.13</v>
      </c>
    </row>
    <row r="4097" spans="1:10">
      <c r="A4097" s="221"/>
      <c r="B4097" s="222"/>
      <c r="C4097" s="222"/>
      <c r="D4097" s="222"/>
      <c r="E4097" s="222"/>
      <c r="F4097" s="222" t="s">
        <v>1783</v>
      </c>
      <c r="G4097" s="222"/>
      <c r="H4097" s="222"/>
      <c r="I4097" s="222"/>
      <c r="J4097" s="125">
        <v>6.13</v>
      </c>
    </row>
    <row r="4098" spans="1:10">
      <c r="A4098" s="221"/>
      <c r="B4098" s="222"/>
      <c r="C4098" s="222"/>
      <c r="D4098" s="222"/>
      <c r="E4098" s="222"/>
      <c r="F4098" s="222" t="s">
        <v>1762</v>
      </c>
      <c r="G4098" s="222"/>
      <c r="H4098" s="222"/>
      <c r="I4098" s="222"/>
      <c r="J4098" s="125">
        <v>6.13</v>
      </c>
    </row>
    <row r="4099" spans="1:10">
      <c r="A4099" s="221"/>
      <c r="B4099" s="222"/>
      <c r="C4099" s="222"/>
      <c r="D4099" s="222"/>
      <c r="E4099" s="222"/>
      <c r="F4099" s="222" t="s">
        <v>1763</v>
      </c>
      <c r="G4099" s="222"/>
      <c r="H4099" s="222"/>
      <c r="I4099" s="222"/>
      <c r="J4099" s="125">
        <v>7.0743999999999998</v>
      </c>
    </row>
    <row r="4100" spans="1:10">
      <c r="A4100" s="221"/>
      <c r="B4100" s="222"/>
      <c r="C4100" s="222"/>
      <c r="D4100" s="222"/>
      <c r="E4100" s="222"/>
      <c r="F4100" s="222" t="s">
        <v>1764</v>
      </c>
      <c r="G4100" s="222"/>
      <c r="H4100" s="222"/>
      <c r="I4100" s="222"/>
      <c r="J4100" s="125">
        <v>0.86650000000000005</v>
      </c>
    </row>
    <row r="4101" spans="1:10" ht="15">
      <c r="A4101" s="279" t="s">
        <v>1765</v>
      </c>
      <c r="B4101" s="280" t="s">
        <v>1</v>
      </c>
      <c r="C4101" s="281" t="s">
        <v>2</v>
      </c>
      <c r="D4101" s="281" t="s">
        <v>1727</v>
      </c>
      <c r="E4101" s="280" t="s">
        <v>1766</v>
      </c>
      <c r="F4101" s="83" t="s">
        <v>1767</v>
      </c>
      <c r="G4101" s="83" t="s">
        <v>1768</v>
      </c>
      <c r="H4101" s="83"/>
      <c r="I4101" s="83"/>
      <c r="J4101" s="122" t="s">
        <v>1769</v>
      </c>
    </row>
    <row r="4102" spans="1:10">
      <c r="A4102" s="123" t="s">
        <v>1723</v>
      </c>
      <c r="B4102" s="97" t="s">
        <v>1957</v>
      </c>
      <c r="C4102" s="96" t="s">
        <v>44</v>
      </c>
      <c r="D4102" s="96" t="s">
        <v>1958</v>
      </c>
      <c r="E4102" s="99">
        <v>0.59</v>
      </c>
      <c r="F4102" s="98" t="s">
        <v>1950</v>
      </c>
      <c r="G4102" s="282" t="s">
        <v>1959</v>
      </c>
      <c r="H4102" s="282"/>
      <c r="I4102" s="283"/>
      <c r="J4102" s="126" t="s">
        <v>2231</v>
      </c>
    </row>
    <row r="4103" spans="1:10">
      <c r="A4103" s="221"/>
      <c r="B4103" s="222"/>
      <c r="C4103" s="222"/>
      <c r="D4103" s="222"/>
      <c r="E4103" s="222"/>
      <c r="F4103" s="222" t="s">
        <v>1774</v>
      </c>
      <c r="G4103" s="222"/>
      <c r="H4103" s="222"/>
      <c r="I4103" s="222"/>
      <c r="J4103" s="125">
        <v>8.3367000000000004</v>
      </c>
    </row>
    <row r="4104" spans="1:10">
      <c r="A4104" s="115"/>
      <c r="B4104" s="116"/>
      <c r="C4104" s="116"/>
      <c r="D4104" s="116"/>
      <c r="E4104" s="116" t="s">
        <v>1728</v>
      </c>
      <c r="F4104" s="117">
        <v>0</v>
      </c>
      <c r="G4104" s="116" t="s">
        <v>1729</v>
      </c>
      <c r="H4104" s="117">
        <v>5.87</v>
      </c>
      <c r="I4104" s="116" t="s">
        <v>1730</v>
      </c>
      <c r="J4104" s="118">
        <v>5.8748659999999999</v>
      </c>
    </row>
    <row r="4105" spans="1:10" ht="15" thickBot="1">
      <c r="A4105" s="115"/>
      <c r="B4105" s="116"/>
      <c r="C4105" s="116"/>
      <c r="D4105" s="116"/>
      <c r="E4105" s="116" t="s">
        <v>1731</v>
      </c>
      <c r="F4105" s="117">
        <v>2.41</v>
      </c>
      <c r="G4105" s="116"/>
      <c r="H4105" s="276" t="s">
        <v>1732</v>
      </c>
      <c r="I4105" s="276"/>
      <c r="J4105" s="118">
        <v>11.61</v>
      </c>
    </row>
    <row r="4106" spans="1:10" ht="15" thickTop="1">
      <c r="A4106" s="119"/>
      <c r="B4106" s="95"/>
      <c r="C4106" s="95"/>
      <c r="D4106" s="95"/>
      <c r="E4106" s="95"/>
      <c r="F4106" s="95"/>
      <c r="G4106" s="95"/>
      <c r="H4106" s="95"/>
      <c r="I4106" s="95"/>
      <c r="J4106" s="120"/>
    </row>
    <row r="4107" spans="1:10" ht="15">
      <c r="A4107" s="121" t="s">
        <v>897</v>
      </c>
      <c r="B4107" s="83" t="s">
        <v>1</v>
      </c>
      <c r="C4107" s="82" t="s">
        <v>2</v>
      </c>
      <c r="D4107" s="82" t="s">
        <v>3</v>
      </c>
      <c r="E4107" s="281" t="s">
        <v>1722</v>
      </c>
      <c r="F4107" s="281"/>
      <c r="G4107" s="84" t="s">
        <v>4</v>
      </c>
      <c r="H4107" s="83" t="s">
        <v>5</v>
      </c>
      <c r="I4107" s="83" t="s">
        <v>6</v>
      </c>
      <c r="J4107" s="122" t="s">
        <v>8</v>
      </c>
    </row>
    <row r="4108" spans="1:10">
      <c r="A4108" s="111" t="s">
        <v>1723</v>
      </c>
      <c r="B4108" s="86" t="s">
        <v>629</v>
      </c>
      <c r="C4108" s="85" t="s">
        <v>44</v>
      </c>
      <c r="D4108" s="85" t="s">
        <v>630</v>
      </c>
      <c r="E4108" s="284" t="s">
        <v>1761</v>
      </c>
      <c r="F4108" s="284"/>
      <c r="G4108" s="87" t="s">
        <v>93</v>
      </c>
      <c r="H4108" s="88">
        <v>1</v>
      </c>
      <c r="I4108" s="89">
        <v>122.97</v>
      </c>
      <c r="J4108" s="112">
        <v>122.97</v>
      </c>
    </row>
    <row r="4109" spans="1:10">
      <c r="A4109" s="221"/>
      <c r="B4109" s="222"/>
      <c r="C4109" s="222"/>
      <c r="D4109" s="222"/>
      <c r="E4109" s="222"/>
      <c r="F4109" s="222" t="s">
        <v>1762</v>
      </c>
      <c r="G4109" s="222"/>
      <c r="H4109" s="222"/>
      <c r="I4109" s="222"/>
      <c r="J4109" s="125">
        <v>0</v>
      </c>
    </row>
    <row r="4110" spans="1:10">
      <c r="A4110" s="221"/>
      <c r="B4110" s="222"/>
      <c r="C4110" s="222"/>
      <c r="D4110" s="222"/>
      <c r="E4110" s="222"/>
      <c r="F4110" s="222" t="s">
        <v>1763</v>
      </c>
      <c r="G4110" s="222"/>
      <c r="H4110" s="222"/>
      <c r="I4110" s="222"/>
      <c r="J4110" s="125">
        <v>1</v>
      </c>
    </row>
    <row r="4111" spans="1:10">
      <c r="A4111" s="221"/>
      <c r="B4111" s="222"/>
      <c r="C4111" s="222"/>
      <c r="D4111" s="222"/>
      <c r="E4111" s="222"/>
      <c r="F4111" s="222" t="s">
        <v>1764</v>
      </c>
      <c r="G4111" s="222"/>
      <c r="H4111" s="222"/>
      <c r="I4111" s="222"/>
      <c r="J4111" s="125">
        <v>0</v>
      </c>
    </row>
    <row r="4112" spans="1:10" ht="15">
      <c r="A4112" s="279" t="s">
        <v>1784</v>
      </c>
      <c r="B4112" s="280" t="s">
        <v>1</v>
      </c>
      <c r="C4112" s="281" t="s">
        <v>2</v>
      </c>
      <c r="D4112" s="281" t="s">
        <v>1785</v>
      </c>
      <c r="E4112" s="280" t="s">
        <v>1766</v>
      </c>
      <c r="F4112" s="83" t="s">
        <v>1767</v>
      </c>
      <c r="G4112" s="83" t="s">
        <v>1768</v>
      </c>
      <c r="H4112" s="83"/>
      <c r="I4112" s="83"/>
      <c r="J4112" s="122" t="s">
        <v>1769</v>
      </c>
    </row>
    <row r="4113" spans="1:10">
      <c r="A4113" s="113" t="s">
        <v>1725</v>
      </c>
      <c r="B4113" s="91" t="s">
        <v>3107</v>
      </c>
      <c r="C4113" s="90" t="s">
        <v>44</v>
      </c>
      <c r="D4113" s="90" t="s">
        <v>3108</v>
      </c>
      <c r="E4113" s="93">
        <v>1.1499999999999999</v>
      </c>
      <c r="F4113" s="92" t="s">
        <v>93</v>
      </c>
      <c r="G4113" s="277" t="s">
        <v>3109</v>
      </c>
      <c r="H4113" s="277"/>
      <c r="I4113" s="278"/>
      <c r="J4113" s="127" t="s">
        <v>3110</v>
      </c>
    </row>
    <row r="4114" spans="1:10">
      <c r="A4114" s="221"/>
      <c r="B4114" s="222"/>
      <c r="C4114" s="222"/>
      <c r="D4114" s="222"/>
      <c r="E4114" s="222"/>
      <c r="F4114" s="222" t="s">
        <v>1938</v>
      </c>
      <c r="G4114" s="222"/>
      <c r="H4114" s="222"/>
      <c r="I4114" s="222"/>
      <c r="J4114" s="125">
        <v>97.06</v>
      </c>
    </row>
    <row r="4115" spans="1:10" ht="15">
      <c r="A4115" s="279" t="s">
        <v>1765</v>
      </c>
      <c r="B4115" s="280" t="s">
        <v>1</v>
      </c>
      <c r="C4115" s="281" t="s">
        <v>2</v>
      </c>
      <c r="D4115" s="281" t="s">
        <v>1727</v>
      </c>
      <c r="E4115" s="280" t="s">
        <v>1766</v>
      </c>
      <c r="F4115" s="83" t="s">
        <v>1767</v>
      </c>
      <c r="G4115" s="83" t="s">
        <v>1768</v>
      </c>
      <c r="H4115" s="83"/>
      <c r="I4115" s="83"/>
      <c r="J4115" s="122" t="s">
        <v>1769</v>
      </c>
    </row>
    <row r="4116" spans="1:10">
      <c r="A4116" s="123" t="s">
        <v>1723</v>
      </c>
      <c r="B4116" s="97" t="s">
        <v>1957</v>
      </c>
      <c r="C4116" s="96" t="s">
        <v>44</v>
      </c>
      <c r="D4116" s="96" t="s">
        <v>1958</v>
      </c>
      <c r="E4116" s="99">
        <v>1.8333333000000001</v>
      </c>
      <c r="F4116" s="98" t="s">
        <v>1950</v>
      </c>
      <c r="G4116" s="282" t="s">
        <v>1959</v>
      </c>
      <c r="H4116" s="282"/>
      <c r="I4116" s="283"/>
      <c r="J4116" s="126" t="s">
        <v>3111</v>
      </c>
    </row>
    <row r="4117" spans="1:10">
      <c r="A4117" s="221"/>
      <c r="B4117" s="222"/>
      <c r="C4117" s="222"/>
      <c r="D4117" s="222"/>
      <c r="E4117" s="222"/>
      <c r="F4117" s="222" t="s">
        <v>1774</v>
      </c>
      <c r="G4117" s="222"/>
      <c r="H4117" s="222"/>
      <c r="I4117" s="222"/>
      <c r="J4117" s="125">
        <v>25.905000000000001</v>
      </c>
    </row>
    <row r="4118" spans="1:10">
      <c r="A4118" s="115"/>
      <c r="B4118" s="116"/>
      <c r="C4118" s="116"/>
      <c r="D4118" s="116"/>
      <c r="E4118" s="116" t="s">
        <v>1728</v>
      </c>
      <c r="F4118" s="117">
        <v>0</v>
      </c>
      <c r="G4118" s="116" t="s">
        <v>1729</v>
      </c>
      <c r="H4118" s="117">
        <v>18.260000000000002</v>
      </c>
      <c r="I4118" s="116" t="s">
        <v>1730</v>
      </c>
      <c r="J4118" s="118">
        <v>18.255233001419999</v>
      </c>
    </row>
    <row r="4119" spans="1:10" ht="15" thickBot="1">
      <c r="A4119" s="115"/>
      <c r="B4119" s="116"/>
      <c r="C4119" s="116"/>
      <c r="D4119" s="116"/>
      <c r="E4119" s="116" t="s">
        <v>1731</v>
      </c>
      <c r="F4119" s="117">
        <v>32.26</v>
      </c>
      <c r="G4119" s="116"/>
      <c r="H4119" s="276" t="s">
        <v>1732</v>
      </c>
      <c r="I4119" s="276"/>
      <c r="J4119" s="118">
        <v>155.22999999999999</v>
      </c>
    </row>
    <row r="4120" spans="1:10" ht="15" thickTop="1">
      <c r="A4120" s="119"/>
      <c r="B4120" s="95"/>
      <c r="C4120" s="95"/>
      <c r="D4120" s="95"/>
      <c r="E4120" s="95"/>
      <c r="F4120" s="95"/>
      <c r="G4120" s="95"/>
      <c r="H4120" s="95"/>
      <c r="I4120" s="95"/>
      <c r="J4120" s="120"/>
    </row>
    <row r="4121" spans="1:10" ht="15">
      <c r="A4121" s="121" t="s">
        <v>898</v>
      </c>
      <c r="B4121" s="83" t="s">
        <v>1</v>
      </c>
      <c r="C4121" s="82" t="s">
        <v>2</v>
      </c>
      <c r="D4121" s="82" t="s">
        <v>3</v>
      </c>
      <c r="E4121" s="281" t="s">
        <v>1722</v>
      </c>
      <c r="F4121" s="281"/>
      <c r="G4121" s="84" t="s">
        <v>4</v>
      </c>
      <c r="H4121" s="83" t="s">
        <v>5</v>
      </c>
      <c r="I4121" s="83" t="s">
        <v>6</v>
      </c>
      <c r="J4121" s="122" t="s">
        <v>8</v>
      </c>
    </row>
    <row r="4122" spans="1:10" ht="25.5">
      <c r="A4122" s="111" t="s">
        <v>1723</v>
      </c>
      <c r="B4122" s="86" t="s">
        <v>148</v>
      </c>
      <c r="C4122" s="85" t="s">
        <v>44</v>
      </c>
      <c r="D4122" s="85" t="s">
        <v>149</v>
      </c>
      <c r="E4122" s="284" t="s">
        <v>1761</v>
      </c>
      <c r="F4122" s="284"/>
      <c r="G4122" s="87" t="s">
        <v>93</v>
      </c>
      <c r="H4122" s="88">
        <v>1</v>
      </c>
      <c r="I4122" s="89">
        <v>30.95</v>
      </c>
      <c r="J4122" s="112">
        <v>30.95</v>
      </c>
    </row>
    <row r="4123" spans="1:10" ht="15">
      <c r="A4123" s="279" t="s">
        <v>1775</v>
      </c>
      <c r="B4123" s="280" t="s">
        <v>1</v>
      </c>
      <c r="C4123" s="281" t="s">
        <v>2</v>
      </c>
      <c r="D4123" s="281" t="s">
        <v>1776</v>
      </c>
      <c r="E4123" s="280" t="s">
        <v>1766</v>
      </c>
      <c r="F4123" s="285" t="s">
        <v>1777</v>
      </c>
      <c r="G4123" s="280"/>
      <c r="H4123" s="285" t="s">
        <v>1769</v>
      </c>
      <c r="I4123" s="280"/>
      <c r="J4123" s="286" t="s">
        <v>1778</v>
      </c>
    </row>
    <row r="4124" spans="1:10" ht="15">
      <c r="A4124" s="287"/>
      <c r="B4124" s="280"/>
      <c r="C4124" s="280"/>
      <c r="D4124" s="280"/>
      <c r="E4124" s="280"/>
      <c r="F4124" s="83" t="s">
        <v>1779</v>
      </c>
      <c r="G4124" s="83" t="s">
        <v>1780</v>
      </c>
      <c r="H4124" s="83" t="s">
        <v>1779</v>
      </c>
      <c r="I4124" s="83" t="s">
        <v>1780</v>
      </c>
      <c r="J4124" s="286"/>
    </row>
    <row r="4125" spans="1:10" ht="63.75">
      <c r="A4125" s="113" t="s">
        <v>1725</v>
      </c>
      <c r="B4125" s="91" t="s">
        <v>2229</v>
      </c>
      <c r="C4125" s="90" t="s">
        <v>44</v>
      </c>
      <c r="D4125" s="90" t="s">
        <v>2230</v>
      </c>
      <c r="E4125" s="93">
        <v>1</v>
      </c>
      <c r="F4125" s="94">
        <v>1</v>
      </c>
      <c r="G4125" s="94">
        <v>0</v>
      </c>
      <c r="H4125" s="102">
        <v>6.13</v>
      </c>
      <c r="I4125" s="102">
        <v>0.2</v>
      </c>
      <c r="J4125" s="127">
        <v>6.13</v>
      </c>
    </row>
    <row r="4126" spans="1:10">
      <c r="A4126" s="221"/>
      <c r="B4126" s="222"/>
      <c r="C4126" s="222"/>
      <c r="D4126" s="222"/>
      <c r="E4126" s="222"/>
      <c r="F4126" s="222" t="s">
        <v>1783</v>
      </c>
      <c r="G4126" s="222"/>
      <c r="H4126" s="222"/>
      <c r="I4126" s="222"/>
      <c r="J4126" s="125">
        <v>6.13</v>
      </c>
    </row>
    <row r="4127" spans="1:10">
      <c r="A4127" s="221"/>
      <c r="B4127" s="222"/>
      <c r="C4127" s="222"/>
      <c r="D4127" s="222"/>
      <c r="E4127" s="222"/>
      <c r="F4127" s="222" t="s">
        <v>1762</v>
      </c>
      <c r="G4127" s="222"/>
      <c r="H4127" s="222"/>
      <c r="I4127" s="222"/>
      <c r="J4127" s="125">
        <v>6.13</v>
      </c>
    </row>
    <row r="4128" spans="1:10">
      <c r="A4128" s="221"/>
      <c r="B4128" s="222"/>
      <c r="C4128" s="222"/>
      <c r="D4128" s="222"/>
      <c r="E4128" s="222"/>
      <c r="F4128" s="222" t="s">
        <v>1763</v>
      </c>
      <c r="G4128" s="222"/>
      <c r="H4128" s="222"/>
      <c r="I4128" s="222"/>
      <c r="J4128" s="125">
        <v>0.65449999999999997</v>
      </c>
    </row>
    <row r="4129" spans="1:10">
      <c r="A4129" s="221"/>
      <c r="B4129" s="222"/>
      <c r="C4129" s="222"/>
      <c r="D4129" s="222"/>
      <c r="E4129" s="222"/>
      <c r="F4129" s="222" t="s">
        <v>1764</v>
      </c>
      <c r="G4129" s="222"/>
      <c r="H4129" s="222"/>
      <c r="I4129" s="222"/>
      <c r="J4129" s="125">
        <v>9.3658999999999999</v>
      </c>
    </row>
    <row r="4130" spans="1:10" ht="15">
      <c r="A4130" s="279" t="s">
        <v>1765</v>
      </c>
      <c r="B4130" s="280" t="s">
        <v>1</v>
      </c>
      <c r="C4130" s="281" t="s">
        <v>2</v>
      </c>
      <c r="D4130" s="281" t="s">
        <v>1727</v>
      </c>
      <c r="E4130" s="280" t="s">
        <v>1766</v>
      </c>
      <c r="F4130" s="83" t="s">
        <v>1767</v>
      </c>
      <c r="G4130" s="83" t="s">
        <v>1768</v>
      </c>
      <c r="H4130" s="83"/>
      <c r="I4130" s="83"/>
      <c r="J4130" s="122" t="s">
        <v>1769</v>
      </c>
    </row>
    <row r="4131" spans="1:10">
      <c r="A4131" s="123" t="s">
        <v>1723</v>
      </c>
      <c r="B4131" s="97" t="s">
        <v>1957</v>
      </c>
      <c r="C4131" s="96" t="s">
        <v>44</v>
      </c>
      <c r="D4131" s="96" t="s">
        <v>1958</v>
      </c>
      <c r="E4131" s="99">
        <v>1.5276505</v>
      </c>
      <c r="F4131" s="98" t="s">
        <v>1950</v>
      </c>
      <c r="G4131" s="282" t="s">
        <v>1959</v>
      </c>
      <c r="H4131" s="282"/>
      <c r="I4131" s="283"/>
      <c r="J4131" s="126" t="s">
        <v>2257</v>
      </c>
    </row>
    <row r="4132" spans="1:10">
      <c r="A4132" s="221"/>
      <c r="B4132" s="222"/>
      <c r="C4132" s="222"/>
      <c r="D4132" s="222"/>
      <c r="E4132" s="222"/>
      <c r="F4132" s="222" t="s">
        <v>1774</v>
      </c>
      <c r="G4132" s="222"/>
      <c r="H4132" s="222"/>
      <c r="I4132" s="222"/>
      <c r="J4132" s="125">
        <v>21.585699999999999</v>
      </c>
    </row>
    <row r="4133" spans="1:10">
      <c r="A4133" s="115"/>
      <c r="B4133" s="116"/>
      <c r="C4133" s="116"/>
      <c r="D4133" s="116"/>
      <c r="E4133" s="116" t="s">
        <v>1728</v>
      </c>
      <c r="F4133" s="117">
        <v>0</v>
      </c>
      <c r="G4133" s="116" t="s">
        <v>1729</v>
      </c>
      <c r="H4133" s="117">
        <v>15.21</v>
      </c>
      <c r="I4133" s="116" t="s">
        <v>1730</v>
      </c>
      <c r="J4133" s="118">
        <v>15.211427088700001</v>
      </c>
    </row>
    <row r="4134" spans="1:10" ht="15" thickBot="1">
      <c r="A4134" s="115"/>
      <c r="B4134" s="116"/>
      <c r="C4134" s="116"/>
      <c r="D4134" s="116"/>
      <c r="E4134" s="116" t="s">
        <v>1731</v>
      </c>
      <c r="F4134" s="117">
        <v>8.1199999999999992</v>
      </c>
      <c r="G4134" s="116"/>
      <c r="H4134" s="276" t="s">
        <v>1732</v>
      </c>
      <c r="I4134" s="276"/>
      <c r="J4134" s="118">
        <v>39.07</v>
      </c>
    </row>
    <row r="4135" spans="1:10" ht="15" thickTop="1">
      <c r="A4135" s="119"/>
      <c r="B4135" s="95"/>
      <c r="C4135" s="95"/>
      <c r="D4135" s="95"/>
      <c r="E4135" s="95"/>
      <c r="F4135" s="95"/>
      <c r="G4135" s="95"/>
      <c r="H4135" s="95"/>
      <c r="I4135" s="95"/>
      <c r="J4135" s="120"/>
    </row>
    <row r="4136" spans="1:10" ht="15">
      <c r="A4136" s="121" t="s">
        <v>899</v>
      </c>
      <c r="B4136" s="83" t="s">
        <v>1</v>
      </c>
      <c r="C4136" s="82" t="s">
        <v>2</v>
      </c>
      <c r="D4136" s="82" t="s">
        <v>3</v>
      </c>
      <c r="E4136" s="281" t="s">
        <v>1722</v>
      </c>
      <c r="F4136" s="281"/>
      <c r="G4136" s="84" t="s">
        <v>4</v>
      </c>
      <c r="H4136" s="83" t="s">
        <v>5</v>
      </c>
      <c r="I4136" s="83" t="s">
        <v>6</v>
      </c>
      <c r="J4136" s="122" t="s">
        <v>8</v>
      </c>
    </row>
    <row r="4137" spans="1:10" ht="38.25">
      <c r="A4137" s="111" t="s">
        <v>1723</v>
      </c>
      <c r="B4137" s="86" t="s">
        <v>633</v>
      </c>
      <c r="C4137" s="85" t="s">
        <v>44</v>
      </c>
      <c r="D4137" s="85" t="s">
        <v>634</v>
      </c>
      <c r="E4137" s="284" t="s">
        <v>1761</v>
      </c>
      <c r="F4137" s="284"/>
      <c r="G4137" s="87" t="s">
        <v>93</v>
      </c>
      <c r="H4137" s="88">
        <v>1</v>
      </c>
      <c r="I4137" s="89">
        <v>28.01</v>
      </c>
      <c r="J4137" s="112">
        <v>28.01</v>
      </c>
    </row>
    <row r="4138" spans="1:10">
      <c r="A4138" s="221"/>
      <c r="B4138" s="222"/>
      <c r="C4138" s="222"/>
      <c r="D4138" s="222"/>
      <c r="E4138" s="222"/>
      <c r="F4138" s="222" t="s">
        <v>1762</v>
      </c>
      <c r="G4138" s="222"/>
      <c r="H4138" s="222"/>
      <c r="I4138" s="222"/>
      <c r="J4138" s="125">
        <v>0</v>
      </c>
    </row>
    <row r="4139" spans="1:10">
      <c r="A4139" s="221"/>
      <c r="B4139" s="222"/>
      <c r="C4139" s="222"/>
      <c r="D4139" s="222"/>
      <c r="E4139" s="222"/>
      <c r="F4139" s="222" t="s">
        <v>1763</v>
      </c>
      <c r="G4139" s="222"/>
      <c r="H4139" s="222"/>
      <c r="I4139" s="222"/>
      <c r="J4139" s="125">
        <v>1</v>
      </c>
    </row>
    <row r="4140" spans="1:10">
      <c r="A4140" s="221"/>
      <c r="B4140" s="222"/>
      <c r="C4140" s="222"/>
      <c r="D4140" s="222"/>
      <c r="E4140" s="222"/>
      <c r="F4140" s="222" t="s">
        <v>1764</v>
      </c>
      <c r="G4140" s="222"/>
      <c r="H4140" s="222"/>
      <c r="I4140" s="222"/>
      <c r="J4140" s="125">
        <v>0</v>
      </c>
    </row>
    <row r="4141" spans="1:10" ht="15">
      <c r="A4141" s="279" t="s">
        <v>1765</v>
      </c>
      <c r="B4141" s="280" t="s">
        <v>1</v>
      </c>
      <c r="C4141" s="281" t="s">
        <v>2</v>
      </c>
      <c r="D4141" s="281" t="s">
        <v>1727</v>
      </c>
      <c r="E4141" s="280" t="s">
        <v>1766</v>
      </c>
      <c r="F4141" s="83" t="s">
        <v>1767</v>
      </c>
      <c r="G4141" s="83" t="s">
        <v>1768</v>
      </c>
      <c r="H4141" s="83"/>
      <c r="I4141" s="83"/>
      <c r="J4141" s="122" t="s">
        <v>1769</v>
      </c>
    </row>
    <row r="4142" spans="1:10">
      <c r="A4142" s="123" t="s">
        <v>1723</v>
      </c>
      <c r="B4142" s="97" t="s">
        <v>1957</v>
      </c>
      <c r="C4142" s="96" t="s">
        <v>44</v>
      </c>
      <c r="D4142" s="96" t="s">
        <v>1958</v>
      </c>
      <c r="E4142" s="99">
        <v>1.9819819999999999</v>
      </c>
      <c r="F4142" s="98" t="s">
        <v>1950</v>
      </c>
      <c r="G4142" s="282" t="s">
        <v>1959</v>
      </c>
      <c r="H4142" s="282"/>
      <c r="I4142" s="283"/>
      <c r="J4142" s="126" t="s">
        <v>3112</v>
      </c>
    </row>
    <row r="4143" spans="1:10">
      <c r="A4143" s="221"/>
      <c r="B4143" s="222"/>
      <c r="C4143" s="222"/>
      <c r="D4143" s="222"/>
      <c r="E4143" s="222"/>
      <c r="F4143" s="222" t="s">
        <v>1774</v>
      </c>
      <c r="G4143" s="222"/>
      <c r="H4143" s="222"/>
      <c r="I4143" s="222"/>
      <c r="J4143" s="125">
        <v>28.005400000000002</v>
      </c>
    </row>
    <row r="4144" spans="1:10">
      <c r="A4144" s="115"/>
      <c r="B4144" s="116"/>
      <c r="C4144" s="116"/>
      <c r="D4144" s="116"/>
      <c r="E4144" s="116" t="s">
        <v>1728</v>
      </c>
      <c r="F4144" s="117">
        <v>0</v>
      </c>
      <c r="G4144" s="116" t="s">
        <v>1729</v>
      </c>
      <c r="H4144" s="117">
        <v>19.739999999999998</v>
      </c>
      <c r="I4144" s="116" t="s">
        <v>1730</v>
      </c>
      <c r="J4144" s="118">
        <v>19.7353875668</v>
      </c>
    </row>
    <row r="4145" spans="1:10" ht="15" thickBot="1">
      <c r="A4145" s="115"/>
      <c r="B4145" s="116"/>
      <c r="C4145" s="116"/>
      <c r="D4145" s="116"/>
      <c r="E4145" s="116" t="s">
        <v>1731</v>
      </c>
      <c r="F4145" s="117">
        <v>7.34</v>
      </c>
      <c r="G4145" s="116"/>
      <c r="H4145" s="276" t="s">
        <v>1732</v>
      </c>
      <c r="I4145" s="276"/>
      <c r="J4145" s="118">
        <v>35.35</v>
      </c>
    </row>
    <row r="4146" spans="1:10" ht="15" thickTop="1">
      <c r="A4146" s="119"/>
      <c r="B4146" s="95"/>
      <c r="C4146" s="95"/>
      <c r="D4146" s="95"/>
      <c r="E4146" s="95"/>
      <c r="F4146" s="95"/>
      <c r="G4146" s="95"/>
      <c r="H4146" s="95"/>
      <c r="I4146" s="95"/>
      <c r="J4146" s="120"/>
    </row>
    <row r="4147" spans="1:10" ht="15">
      <c r="A4147" s="121" t="s">
        <v>900</v>
      </c>
      <c r="B4147" s="83" t="s">
        <v>1</v>
      </c>
      <c r="C4147" s="82" t="s">
        <v>2</v>
      </c>
      <c r="D4147" s="82" t="s">
        <v>3</v>
      </c>
      <c r="E4147" s="281" t="s">
        <v>1722</v>
      </c>
      <c r="F4147" s="281"/>
      <c r="G4147" s="84" t="s">
        <v>4</v>
      </c>
      <c r="H4147" s="83" t="s">
        <v>5</v>
      </c>
      <c r="I4147" s="83" t="s">
        <v>6</v>
      </c>
      <c r="J4147" s="122" t="s">
        <v>8</v>
      </c>
    </row>
    <row r="4148" spans="1:10" ht="25.5">
      <c r="A4148" s="111" t="s">
        <v>1723</v>
      </c>
      <c r="B4148" s="86" t="s">
        <v>636</v>
      </c>
      <c r="C4148" s="85" t="s">
        <v>44</v>
      </c>
      <c r="D4148" s="85" t="s">
        <v>637</v>
      </c>
      <c r="E4148" s="284" t="s">
        <v>1761</v>
      </c>
      <c r="F4148" s="284"/>
      <c r="G4148" s="87" t="s">
        <v>93</v>
      </c>
      <c r="H4148" s="88">
        <v>1</v>
      </c>
      <c r="I4148" s="89">
        <v>46.76</v>
      </c>
      <c r="J4148" s="112">
        <v>46.76</v>
      </c>
    </row>
    <row r="4149" spans="1:10">
      <c r="A4149" s="221"/>
      <c r="B4149" s="222"/>
      <c r="C4149" s="222"/>
      <c r="D4149" s="222"/>
      <c r="E4149" s="222"/>
      <c r="F4149" s="222" t="s">
        <v>1762</v>
      </c>
      <c r="G4149" s="222"/>
      <c r="H4149" s="222"/>
      <c r="I4149" s="222"/>
      <c r="J4149" s="125">
        <v>0</v>
      </c>
    </row>
    <row r="4150" spans="1:10">
      <c r="A4150" s="221"/>
      <c r="B4150" s="222"/>
      <c r="C4150" s="222"/>
      <c r="D4150" s="222"/>
      <c r="E4150" s="222"/>
      <c r="F4150" s="222" t="s">
        <v>1763</v>
      </c>
      <c r="G4150" s="222"/>
      <c r="H4150" s="222"/>
      <c r="I4150" s="222"/>
      <c r="J4150" s="125">
        <v>1</v>
      </c>
    </row>
    <row r="4151" spans="1:10">
      <c r="A4151" s="221"/>
      <c r="B4151" s="222"/>
      <c r="C4151" s="222"/>
      <c r="D4151" s="222"/>
      <c r="E4151" s="222"/>
      <c r="F4151" s="222" t="s">
        <v>1764</v>
      </c>
      <c r="G4151" s="222"/>
      <c r="H4151" s="222"/>
      <c r="I4151" s="222"/>
      <c r="J4151" s="125">
        <v>0</v>
      </c>
    </row>
    <row r="4152" spans="1:10" ht="15">
      <c r="A4152" s="279" t="s">
        <v>1784</v>
      </c>
      <c r="B4152" s="280" t="s">
        <v>1</v>
      </c>
      <c r="C4152" s="281" t="s">
        <v>2</v>
      </c>
      <c r="D4152" s="281" t="s">
        <v>1785</v>
      </c>
      <c r="E4152" s="280" t="s">
        <v>1766</v>
      </c>
      <c r="F4152" s="83" t="s">
        <v>1767</v>
      </c>
      <c r="G4152" s="83" t="s">
        <v>1768</v>
      </c>
      <c r="H4152" s="83"/>
      <c r="I4152" s="83"/>
      <c r="J4152" s="122" t="s">
        <v>1769</v>
      </c>
    </row>
    <row r="4153" spans="1:10" ht="51">
      <c r="A4153" s="113" t="s">
        <v>1725</v>
      </c>
      <c r="B4153" s="91" t="s">
        <v>3113</v>
      </c>
      <c r="C4153" s="90" t="s">
        <v>44</v>
      </c>
      <c r="D4153" s="90" t="s">
        <v>3114</v>
      </c>
      <c r="E4153" s="93">
        <v>0.2</v>
      </c>
      <c r="F4153" s="92" t="s">
        <v>46</v>
      </c>
      <c r="G4153" s="277" t="s">
        <v>3115</v>
      </c>
      <c r="H4153" s="277"/>
      <c r="I4153" s="278"/>
      <c r="J4153" s="127" t="s">
        <v>3116</v>
      </c>
    </row>
    <row r="4154" spans="1:10">
      <c r="A4154" s="221"/>
      <c r="B4154" s="222"/>
      <c r="C4154" s="222"/>
      <c r="D4154" s="222"/>
      <c r="E4154" s="222"/>
      <c r="F4154" s="222" t="s">
        <v>1938</v>
      </c>
      <c r="G4154" s="222"/>
      <c r="H4154" s="222"/>
      <c r="I4154" s="222"/>
      <c r="J4154" s="125">
        <v>46.762</v>
      </c>
    </row>
    <row r="4155" spans="1:10">
      <c r="A4155" s="115"/>
      <c r="B4155" s="116"/>
      <c r="C4155" s="116"/>
      <c r="D4155" s="116"/>
      <c r="E4155" s="116" t="s">
        <v>1728</v>
      </c>
      <c r="F4155" s="117">
        <v>0</v>
      </c>
      <c r="G4155" s="116" t="s">
        <v>1729</v>
      </c>
      <c r="H4155" s="117">
        <v>0</v>
      </c>
      <c r="I4155" s="116" t="s">
        <v>1730</v>
      </c>
      <c r="J4155" s="118">
        <v>0</v>
      </c>
    </row>
    <row r="4156" spans="1:10" ht="15" thickBot="1">
      <c r="A4156" s="115"/>
      <c r="B4156" s="116"/>
      <c r="C4156" s="116"/>
      <c r="D4156" s="116"/>
      <c r="E4156" s="116" t="s">
        <v>1731</v>
      </c>
      <c r="F4156" s="117">
        <v>12.26</v>
      </c>
      <c r="G4156" s="116"/>
      <c r="H4156" s="276" t="s">
        <v>1732</v>
      </c>
      <c r="I4156" s="276"/>
      <c r="J4156" s="118">
        <v>59.02</v>
      </c>
    </row>
    <row r="4157" spans="1:10" ht="15" thickTop="1">
      <c r="A4157" s="119"/>
      <c r="B4157" s="95"/>
      <c r="C4157" s="95"/>
      <c r="D4157" s="95"/>
      <c r="E4157" s="95"/>
      <c r="F4157" s="95"/>
      <c r="G4157" s="95"/>
      <c r="H4157" s="95"/>
      <c r="I4157" s="95"/>
      <c r="J4157" s="120"/>
    </row>
    <row r="4158" spans="1:10" ht="15">
      <c r="A4158" s="121" t="s">
        <v>901</v>
      </c>
      <c r="B4158" s="83" t="s">
        <v>1</v>
      </c>
      <c r="C4158" s="82" t="s">
        <v>2</v>
      </c>
      <c r="D4158" s="82" t="s">
        <v>3</v>
      </c>
      <c r="E4158" s="281" t="s">
        <v>1722</v>
      </c>
      <c r="F4158" s="281"/>
      <c r="G4158" s="84" t="s">
        <v>4</v>
      </c>
      <c r="H4158" s="83" t="s">
        <v>5</v>
      </c>
      <c r="I4158" s="83" t="s">
        <v>6</v>
      </c>
      <c r="J4158" s="122" t="s">
        <v>8</v>
      </c>
    </row>
    <row r="4159" spans="1:10">
      <c r="A4159" s="111" t="s">
        <v>1723</v>
      </c>
      <c r="B4159" s="86" t="s">
        <v>107</v>
      </c>
      <c r="C4159" s="85" t="s">
        <v>31</v>
      </c>
      <c r="D4159" s="85" t="s">
        <v>108</v>
      </c>
      <c r="E4159" s="284" t="s">
        <v>2162</v>
      </c>
      <c r="F4159" s="284"/>
      <c r="G4159" s="87" t="s">
        <v>93</v>
      </c>
      <c r="H4159" s="88">
        <v>1</v>
      </c>
      <c r="I4159" s="89">
        <v>1.1000000000000001</v>
      </c>
      <c r="J4159" s="112">
        <v>1.1000000000000001</v>
      </c>
    </row>
    <row r="4160" spans="1:10" ht="38.25">
      <c r="A4160" s="123" t="s">
        <v>1738</v>
      </c>
      <c r="B4160" s="97" t="s">
        <v>2163</v>
      </c>
      <c r="C4160" s="96" t="s">
        <v>31</v>
      </c>
      <c r="D4160" s="96" t="s">
        <v>2164</v>
      </c>
      <c r="E4160" s="283" t="s">
        <v>2165</v>
      </c>
      <c r="F4160" s="283"/>
      <c r="G4160" s="98" t="s">
        <v>2166</v>
      </c>
      <c r="H4160" s="99">
        <v>3.0000000000000001E-3</v>
      </c>
      <c r="I4160" s="100">
        <v>187.65</v>
      </c>
      <c r="J4160" s="124">
        <v>0.56000000000000005</v>
      </c>
    </row>
    <row r="4161" spans="1:10" ht="38.25">
      <c r="A4161" s="123" t="s">
        <v>1738</v>
      </c>
      <c r="B4161" s="97" t="s">
        <v>2167</v>
      </c>
      <c r="C4161" s="96" t="s">
        <v>31</v>
      </c>
      <c r="D4161" s="96" t="s">
        <v>2168</v>
      </c>
      <c r="E4161" s="283" t="s">
        <v>2165</v>
      </c>
      <c r="F4161" s="283"/>
      <c r="G4161" s="98" t="s">
        <v>2169</v>
      </c>
      <c r="H4161" s="99">
        <v>6.0000000000000001E-3</v>
      </c>
      <c r="I4161" s="100">
        <v>68.58</v>
      </c>
      <c r="J4161" s="124">
        <v>0.41</v>
      </c>
    </row>
    <row r="4162" spans="1:10">
      <c r="A4162" s="123" t="s">
        <v>1738</v>
      </c>
      <c r="B4162" s="97" t="s">
        <v>2170</v>
      </c>
      <c r="C4162" s="96" t="s">
        <v>31</v>
      </c>
      <c r="D4162" s="96" t="s">
        <v>1958</v>
      </c>
      <c r="E4162" s="283" t="s">
        <v>1737</v>
      </c>
      <c r="F4162" s="283"/>
      <c r="G4162" s="98" t="s">
        <v>33</v>
      </c>
      <c r="H4162" s="99">
        <v>8.9999999999999993E-3</v>
      </c>
      <c r="I4162" s="100">
        <v>14.46</v>
      </c>
      <c r="J4162" s="124">
        <v>0.13</v>
      </c>
    </row>
    <row r="4163" spans="1:10">
      <c r="A4163" s="115"/>
      <c r="B4163" s="116"/>
      <c r="C4163" s="116"/>
      <c r="D4163" s="116"/>
      <c r="E4163" s="116" t="s">
        <v>1728</v>
      </c>
      <c r="F4163" s="117">
        <v>0.27</v>
      </c>
      <c r="G4163" s="116" t="s">
        <v>1729</v>
      </c>
      <c r="H4163" s="117">
        <v>0</v>
      </c>
      <c r="I4163" s="116" t="s">
        <v>1730</v>
      </c>
      <c r="J4163" s="118">
        <v>0.27</v>
      </c>
    </row>
    <row r="4164" spans="1:10" ht="15" thickBot="1">
      <c r="A4164" s="115"/>
      <c r="B4164" s="116"/>
      <c r="C4164" s="116"/>
      <c r="D4164" s="116"/>
      <c r="E4164" s="116" t="s">
        <v>1731</v>
      </c>
      <c r="F4164" s="117">
        <v>0.28000000000000003</v>
      </c>
      <c r="G4164" s="116"/>
      <c r="H4164" s="276" t="s">
        <v>1732</v>
      </c>
      <c r="I4164" s="276"/>
      <c r="J4164" s="118">
        <v>1.38</v>
      </c>
    </row>
    <row r="4165" spans="1:10" ht="15" thickTop="1">
      <c r="A4165" s="119"/>
      <c r="B4165" s="95"/>
      <c r="C4165" s="95"/>
      <c r="D4165" s="95"/>
      <c r="E4165" s="95"/>
      <c r="F4165" s="95"/>
      <c r="G4165" s="95"/>
      <c r="H4165" s="95"/>
      <c r="I4165" s="95"/>
      <c r="J4165" s="120"/>
    </row>
    <row r="4166" spans="1:10" ht="15">
      <c r="A4166" s="121" t="s">
        <v>902</v>
      </c>
      <c r="B4166" s="83" t="s">
        <v>1</v>
      </c>
      <c r="C4166" s="82" t="s">
        <v>2</v>
      </c>
      <c r="D4166" s="82" t="s">
        <v>3</v>
      </c>
      <c r="E4166" s="281" t="s">
        <v>1722</v>
      </c>
      <c r="F4166" s="281"/>
      <c r="G4166" s="84" t="s">
        <v>4</v>
      </c>
      <c r="H4166" s="83" t="s">
        <v>5</v>
      </c>
      <c r="I4166" s="83" t="s">
        <v>6</v>
      </c>
      <c r="J4166" s="122" t="s">
        <v>8</v>
      </c>
    </row>
    <row r="4167" spans="1:10" ht="25.5">
      <c r="A4167" s="111" t="s">
        <v>1723</v>
      </c>
      <c r="B4167" s="86" t="s">
        <v>640</v>
      </c>
      <c r="C4167" s="85" t="s">
        <v>44</v>
      </c>
      <c r="D4167" s="85" t="s">
        <v>641</v>
      </c>
      <c r="E4167" s="284" t="s">
        <v>1761</v>
      </c>
      <c r="F4167" s="284"/>
      <c r="G4167" s="87" t="s">
        <v>78</v>
      </c>
      <c r="H4167" s="88">
        <v>1</v>
      </c>
      <c r="I4167" s="89">
        <v>3.52</v>
      </c>
      <c r="J4167" s="112">
        <v>3.52</v>
      </c>
    </row>
    <row r="4168" spans="1:10">
      <c r="A4168" s="221"/>
      <c r="B4168" s="222"/>
      <c r="C4168" s="222"/>
      <c r="D4168" s="222"/>
      <c r="E4168" s="222"/>
      <c r="F4168" s="222" t="s">
        <v>1762</v>
      </c>
      <c r="G4168" s="222"/>
      <c r="H4168" s="222"/>
      <c r="I4168" s="222"/>
      <c r="J4168" s="125">
        <v>0</v>
      </c>
    </row>
    <row r="4169" spans="1:10">
      <c r="A4169" s="221"/>
      <c r="B4169" s="222"/>
      <c r="C4169" s="222"/>
      <c r="D4169" s="222"/>
      <c r="E4169" s="222"/>
      <c r="F4169" s="222" t="s">
        <v>1763</v>
      </c>
      <c r="G4169" s="222"/>
      <c r="H4169" s="222"/>
      <c r="I4169" s="222"/>
      <c r="J4169" s="125">
        <v>1</v>
      </c>
    </row>
    <row r="4170" spans="1:10">
      <c r="A4170" s="221"/>
      <c r="B4170" s="222"/>
      <c r="C4170" s="222"/>
      <c r="D4170" s="222"/>
      <c r="E4170" s="222"/>
      <c r="F4170" s="222" t="s">
        <v>1764</v>
      </c>
      <c r="G4170" s="222"/>
      <c r="H4170" s="222"/>
      <c r="I4170" s="222"/>
      <c r="J4170" s="125">
        <v>0</v>
      </c>
    </row>
    <row r="4171" spans="1:10" ht="15">
      <c r="A4171" s="279" t="s">
        <v>1784</v>
      </c>
      <c r="B4171" s="280" t="s">
        <v>1</v>
      </c>
      <c r="C4171" s="281" t="s">
        <v>2</v>
      </c>
      <c r="D4171" s="281" t="s">
        <v>1785</v>
      </c>
      <c r="E4171" s="280" t="s">
        <v>1766</v>
      </c>
      <c r="F4171" s="83" t="s">
        <v>1767</v>
      </c>
      <c r="G4171" s="83" t="s">
        <v>1768</v>
      </c>
      <c r="H4171" s="83"/>
      <c r="I4171" s="83"/>
      <c r="J4171" s="122" t="s">
        <v>1769</v>
      </c>
    </row>
    <row r="4172" spans="1:10" ht="25.5">
      <c r="A4172" s="113" t="s">
        <v>1725</v>
      </c>
      <c r="B4172" s="91" t="s">
        <v>3117</v>
      </c>
      <c r="C4172" s="90" t="s">
        <v>44</v>
      </c>
      <c r="D4172" s="90" t="s">
        <v>3118</v>
      </c>
      <c r="E4172" s="93">
        <v>1</v>
      </c>
      <c r="F4172" s="92" t="s">
        <v>78</v>
      </c>
      <c r="G4172" s="277" t="s">
        <v>3119</v>
      </c>
      <c r="H4172" s="277"/>
      <c r="I4172" s="278"/>
      <c r="J4172" s="127" t="s">
        <v>3119</v>
      </c>
    </row>
    <row r="4173" spans="1:10">
      <c r="A4173" s="221"/>
      <c r="B4173" s="222"/>
      <c r="C4173" s="222"/>
      <c r="D4173" s="222"/>
      <c r="E4173" s="222"/>
      <c r="F4173" s="222" t="s">
        <v>1938</v>
      </c>
      <c r="G4173" s="222"/>
      <c r="H4173" s="222"/>
      <c r="I4173" s="222"/>
      <c r="J4173" s="125">
        <v>0.74</v>
      </c>
    </row>
    <row r="4174" spans="1:10" ht="15">
      <c r="A4174" s="279" t="s">
        <v>1765</v>
      </c>
      <c r="B4174" s="280" t="s">
        <v>1</v>
      </c>
      <c r="C4174" s="281" t="s">
        <v>2</v>
      </c>
      <c r="D4174" s="281" t="s">
        <v>1727</v>
      </c>
      <c r="E4174" s="280" t="s">
        <v>1766</v>
      </c>
      <c r="F4174" s="83" t="s">
        <v>1767</v>
      </c>
      <c r="G4174" s="83" t="s">
        <v>1768</v>
      </c>
      <c r="H4174" s="83"/>
      <c r="I4174" s="83"/>
      <c r="J4174" s="122" t="s">
        <v>1769</v>
      </c>
    </row>
    <row r="4175" spans="1:10">
      <c r="A4175" s="123" t="s">
        <v>1723</v>
      </c>
      <c r="B4175" s="97" t="s">
        <v>1957</v>
      </c>
      <c r="C4175" s="96" t="s">
        <v>44</v>
      </c>
      <c r="D4175" s="96" t="s">
        <v>1958</v>
      </c>
      <c r="E4175" s="99">
        <v>8.3333299999999999E-2</v>
      </c>
      <c r="F4175" s="98" t="s">
        <v>1950</v>
      </c>
      <c r="G4175" s="282" t="s">
        <v>1959</v>
      </c>
      <c r="H4175" s="282"/>
      <c r="I4175" s="283"/>
      <c r="J4175" s="126" t="s">
        <v>3120</v>
      </c>
    </row>
    <row r="4176" spans="1:10">
      <c r="A4176" s="123" t="s">
        <v>1723</v>
      </c>
      <c r="B4176" s="97" t="s">
        <v>1948</v>
      </c>
      <c r="C4176" s="96" t="s">
        <v>44</v>
      </c>
      <c r="D4176" s="96" t="s">
        <v>1949</v>
      </c>
      <c r="E4176" s="99">
        <v>8.3333299999999999E-2</v>
      </c>
      <c r="F4176" s="98" t="s">
        <v>1950</v>
      </c>
      <c r="G4176" s="282" t="s">
        <v>1951</v>
      </c>
      <c r="H4176" s="282"/>
      <c r="I4176" s="283"/>
      <c r="J4176" s="126" t="s">
        <v>3121</v>
      </c>
    </row>
    <row r="4177" spans="1:10">
      <c r="A4177" s="221"/>
      <c r="B4177" s="222"/>
      <c r="C4177" s="222"/>
      <c r="D4177" s="222"/>
      <c r="E4177" s="222"/>
      <c r="F4177" s="222" t="s">
        <v>1774</v>
      </c>
      <c r="G4177" s="222"/>
      <c r="H4177" s="222"/>
      <c r="I4177" s="222"/>
      <c r="J4177" s="125">
        <v>2.7783000000000002</v>
      </c>
    </row>
    <row r="4178" spans="1:10">
      <c r="A4178" s="115"/>
      <c r="B4178" s="116"/>
      <c r="C4178" s="116"/>
      <c r="D4178" s="116"/>
      <c r="E4178" s="116" t="s">
        <v>1728</v>
      </c>
      <c r="F4178" s="117">
        <v>0</v>
      </c>
      <c r="G4178" s="116" t="s">
        <v>1729</v>
      </c>
      <c r="H4178" s="117">
        <v>2.08</v>
      </c>
      <c r="I4178" s="116" t="s">
        <v>1730</v>
      </c>
      <c r="J4178" s="118">
        <v>2.0753075032099999</v>
      </c>
    </row>
    <row r="4179" spans="1:10" ht="15" thickBot="1">
      <c r="A4179" s="115"/>
      <c r="B4179" s="116"/>
      <c r="C4179" s="116"/>
      <c r="D4179" s="116"/>
      <c r="E4179" s="116" t="s">
        <v>1731</v>
      </c>
      <c r="F4179" s="117">
        <v>0.92</v>
      </c>
      <c r="G4179" s="116"/>
      <c r="H4179" s="276" t="s">
        <v>1732</v>
      </c>
      <c r="I4179" s="276"/>
      <c r="J4179" s="118">
        <v>4.4400000000000004</v>
      </c>
    </row>
    <row r="4180" spans="1:10" ht="15" thickTop="1">
      <c r="A4180" s="119"/>
      <c r="B4180" s="95"/>
      <c r="C4180" s="95"/>
      <c r="D4180" s="95"/>
      <c r="E4180" s="95"/>
      <c r="F4180" s="95"/>
      <c r="G4180" s="95"/>
      <c r="H4180" s="95"/>
      <c r="I4180" s="95"/>
      <c r="J4180" s="120"/>
    </row>
    <row r="4181" spans="1:10" ht="15">
      <c r="A4181" s="121" t="s">
        <v>907</v>
      </c>
      <c r="B4181" s="83" t="s">
        <v>1</v>
      </c>
      <c r="C4181" s="82" t="s">
        <v>2</v>
      </c>
      <c r="D4181" s="82" t="s">
        <v>3</v>
      </c>
      <c r="E4181" s="281" t="s">
        <v>1722</v>
      </c>
      <c r="F4181" s="281"/>
      <c r="G4181" s="84" t="s">
        <v>4</v>
      </c>
      <c r="H4181" s="83" t="s">
        <v>5</v>
      </c>
      <c r="I4181" s="83" t="s">
        <v>6</v>
      </c>
      <c r="J4181" s="122" t="s">
        <v>8</v>
      </c>
    </row>
    <row r="4182" spans="1:10" ht="25.5">
      <c r="A4182" s="111" t="s">
        <v>1723</v>
      </c>
      <c r="B4182" s="86" t="s">
        <v>849</v>
      </c>
      <c r="C4182" s="85" t="s">
        <v>44</v>
      </c>
      <c r="D4182" s="85" t="s">
        <v>850</v>
      </c>
      <c r="E4182" s="284" t="s">
        <v>1761</v>
      </c>
      <c r="F4182" s="284"/>
      <c r="G4182" s="87" t="s">
        <v>78</v>
      </c>
      <c r="H4182" s="88">
        <v>1</v>
      </c>
      <c r="I4182" s="89">
        <v>24.35</v>
      </c>
      <c r="J4182" s="112">
        <v>24.35</v>
      </c>
    </row>
    <row r="4183" spans="1:10">
      <c r="A4183" s="221"/>
      <c r="B4183" s="222"/>
      <c r="C4183" s="222"/>
      <c r="D4183" s="222"/>
      <c r="E4183" s="222"/>
      <c r="F4183" s="222" t="s">
        <v>1762</v>
      </c>
      <c r="G4183" s="222"/>
      <c r="H4183" s="222"/>
      <c r="I4183" s="222"/>
      <c r="J4183" s="125">
        <v>0</v>
      </c>
    </row>
    <row r="4184" spans="1:10">
      <c r="A4184" s="221"/>
      <c r="B4184" s="222"/>
      <c r="C4184" s="222"/>
      <c r="D4184" s="222"/>
      <c r="E4184" s="222"/>
      <c r="F4184" s="222" t="s">
        <v>1763</v>
      </c>
      <c r="G4184" s="222"/>
      <c r="H4184" s="222"/>
      <c r="I4184" s="222"/>
      <c r="J4184" s="125">
        <v>1</v>
      </c>
    </row>
    <row r="4185" spans="1:10">
      <c r="A4185" s="221"/>
      <c r="B4185" s="222"/>
      <c r="C4185" s="222"/>
      <c r="D4185" s="222"/>
      <c r="E4185" s="222"/>
      <c r="F4185" s="222" t="s">
        <v>1764</v>
      </c>
      <c r="G4185" s="222"/>
      <c r="H4185" s="222"/>
      <c r="I4185" s="222"/>
      <c r="J4185" s="125">
        <v>0</v>
      </c>
    </row>
    <row r="4186" spans="1:10" ht="15">
      <c r="A4186" s="279" t="s">
        <v>1784</v>
      </c>
      <c r="B4186" s="280" t="s">
        <v>1</v>
      </c>
      <c r="C4186" s="281" t="s">
        <v>2</v>
      </c>
      <c r="D4186" s="281" t="s">
        <v>1785</v>
      </c>
      <c r="E4186" s="280" t="s">
        <v>1766</v>
      </c>
      <c r="F4186" s="83" t="s">
        <v>1767</v>
      </c>
      <c r="G4186" s="83" t="s">
        <v>1768</v>
      </c>
      <c r="H4186" s="83"/>
      <c r="I4186" s="83"/>
      <c r="J4186" s="122" t="s">
        <v>1769</v>
      </c>
    </row>
    <row r="4187" spans="1:10" ht="25.5">
      <c r="A4187" s="113" t="s">
        <v>1725</v>
      </c>
      <c r="B4187" s="91" t="s">
        <v>3426</v>
      </c>
      <c r="C4187" s="90" t="s">
        <v>44</v>
      </c>
      <c r="D4187" s="90" t="s">
        <v>3427</v>
      </c>
      <c r="E4187" s="93">
        <v>1.1499999999999999</v>
      </c>
      <c r="F4187" s="92" t="s">
        <v>78</v>
      </c>
      <c r="G4187" s="277" t="s">
        <v>3428</v>
      </c>
      <c r="H4187" s="277"/>
      <c r="I4187" s="278"/>
      <c r="J4187" s="127" t="s">
        <v>3429</v>
      </c>
    </row>
    <row r="4188" spans="1:10">
      <c r="A4188" s="113" t="s">
        <v>1725</v>
      </c>
      <c r="B4188" s="91" t="s">
        <v>3204</v>
      </c>
      <c r="C4188" s="90" t="s">
        <v>44</v>
      </c>
      <c r="D4188" s="90" t="s">
        <v>3205</v>
      </c>
      <c r="E4188" s="93">
        <v>5.0000000000000001E-4</v>
      </c>
      <c r="F4188" s="92" t="s">
        <v>2248</v>
      </c>
      <c r="G4188" s="277" t="s">
        <v>3210</v>
      </c>
      <c r="H4188" s="277"/>
      <c r="I4188" s="278"/>
      <c r="J4188" s="127" t="s">
        <v>3430</v>
      </c>
    </row>
    <row r="4189" spans="1:10">
      <c r="A4189" s="113" t="s">
        <v>1725</v>
      </c>
      <c r="B4189" s="91" t="s">
        <v>3397</v>
      </c>
      <c r="C4189" s="90" t="s">
        <v>44</v>
      </c>
      <c r="D4189" s="90" t="s">
        <v>3398</v>
      </c>
      <c r="E4189" s="93">
        <v>3.3333300000000003E-2</v>
      </c>
      <c r="F4189" s="92" t="s">
        <v>46</v>
      </c>
      <c r="G4189" s="277" t="s">
        <v>1881</v>
      </c>
      <c r="H4189" s="277"/>
      <c r="I4189" s="278"/>
      <c r="J4189" s="127" t="s">
        <v>3419</v>
      </c>
    </row>
    <row r="4190" spans="1:10" ht="25.5">
      <c r="A4190" s="113" t="s">
        <v>1725</v>
      </c>
      <c r="B4190" s="91" t="s">
        <v>3206</v>
      </c>
      <c r="C4190" s="90" t="s">
        <v>44</v>
      </c>
      <c r="D4190" s="90" t="s">
        <v>3207</v>
      </c>
      <c r="E4190" s="93">
        <v>1E-3</v>
      </c>
      <c r="F4190" s="92" t="s">
        <v>121</v>
      </c>
      <c r="G4190" s="277" t="s">
        <v>3215</v>
      </c>
      <c r="H4190" s="277"/>
      <c r="I4190" s="278"/>
      <c r="J4190" s="127" t="s">
        <v>3431</v>
      </c>
    </row>
    <row r="4191" spans="1:10">
      <c r="A4191" s="113" t="s">
        <v>1725</v>
      </c>
      <c r="B4191" s="91" t="s">
        <v>2905</v>
      </c>
      <c r="C4191" s="90" t="s">
        <v>44</v>
      </c>
      <c r="D4191" s="90" t="s">
        <v>2906</v>
      </c>
      <c r="E4191" s="93">
        <v>3.3333E-3</v>
      </c>
      <c r="F4191" s="92" t="s">
        <v>121</v>
      </c>
      <c r="G4191" s="277" t="s">
        <v>2907</v>
      </c>
      <c r="H4191" s="277"/>
      <c r="I4191" s="278"/>
      <c r="J4191" s="127" t="s">
        <v>3256</v>
      </c>
    </row>
    <row r="4192" spans="1:10">
      <c r="A4192" s="221"/>
      <c r="B4192" s="222"/>
      <c r="C4192" s="222"/>
      <c r="D4192" s="222"/>
      <c r="E4192" s="222"/>
      <c r="F4192" s="222" t="s">
        <v>1938</v>
      </c>
      <c r="G4192" s="222"/>
      <c r="H4192" s="222"/>
      <c r="I4192" s="222"/>
      <c r="J4192" s="125">
        <v>11.2789</v>
      </c>
    </row>
    <row r="4193" spans="1:10" ht="15">
      <c r="A4193" s="279" t="s">
        <v>1765</v>
      </c>
      <c r="B4193" s="280" t="s">
        <v>1</v>
      </c>
      <c r="C4193" s="281" t="s">
        <v>2</v>
      </c>
      <c r="D4193" s="281" t="s">
        <v>1727</v>
      </c>
      <c r="E4193" s="280" t="s">
        <v>1766</v>
      </c>
      <c r="F4193" s="83" t="s">
        <v>1767</v>
      </c>
      <c r="G4193" s="83" t="s">
        <v>1768</v>
      </c>
      <c r="H4193" s="83"/>
      <c r="I4193" s="83"/>
      <c r="J4193" s="122" t="s">
        <v>1769</v>
      </c>
    </row>
    <row r="4194" spans="1:10">
      <c r="A4194" s="123" t="s">
        <v>1723</v>
      </c>
      <c r="B4194" s="97" t="s">
        <v>2920</v>
      </c>
      <c r="C4194" s="96" t="s">
        <v>44</v>
      </c>
      <c r="D4194" s="96" t="s">
        <v>2921</v>
      </c>
      <c r="E4194" s="99">
        <v>0.3859649</v>
      </c>
      <c r="F4194" s="98" t="s">
        <v>1950</v>
      </c>
      <c r="G4194" s="282" t="s">
        <v>2922</v>
      </c>
      <c r="H4194" s="282"/>
      <c r="I4194" s="283"/>
      <c r="J4194" s="126" t="s">
        <v>3432</v>
      </c>
    </row>
    <row r="4195" spans="1:10" ht="25.5">
      <c r="A4195" s="123" t="s">
        <v>1723</v>
      </c>
      <c r="B4195" s="97" t="s">
        <v>2916</v>
      </c>
      <c r="C4195" s="96" t="s">
        <v>44</v>
      </c>
      <c r="D4195" s="96" t="s">
        <v>2917</v>
      </c>
      <c r="E4195" s="99">
        <v>0.3859649</v>
      </c>
      <c r="F4195" s="98" t="s">
        <v>1950</v>
      </c>
      <c r="G4195" s="282" t="s">
        <v>2918</v>
      </c>
      <c r="H4195" s="282"/>
      <c r="I4195" s="283"/>
      <c r="J4195" s="126" t="s">
        <v>3433</v>
      </c>
    </row>
    <row r="4196" spans="1:10">
      <c r="A4196" s="221"/>
      <c r="B4196" s="222"/>
      <c r="C4196" s="222"/>
      <c r="D4196" s="222"/>
      <c r="E4196" s="222"/>
      <c r="F4196" s="222" t="s">
        <v>1774</v>
      </c>
      <c r="G4196" s="222"/>
      <c r="H4196" s="222"/>
      <c r="I4196" s="222"/>
      <c r="J4196" s="125">
        <v>13.0688</v>
      </c>
    </row>
    <row r="4197" spans="1:10">
      <c r="A4197" s="115"/>
      <c r="B4197" s="116"/>
      <c r="C4197" s="116"/>
      <c r="D4197" s="116"/>
      <c r="E4197" s="116" t="s">
        <v>1728</v>
      </c>
      <c r="F4197" s="117">
        <v>0</v>
      </c>
      <c r="G4197" s="116" t="s">
        <v>1729</v>
      </c>
      <c r="H4197" s="117">
        <v>10.16</v>
      </c>
      <c r="I4197" s="116" t="s">
        <v>1730</v>
      </c>
      <c r="J4197" s="118">
        <v>10.16006283462</v>
      </c>
    </row>
    <row r="4198" spans="1:10" ht="15" thickBot="1">
      <c r="A4198" s="115"/>
      <c r="B4198" s="116"/>
      <c r="C4198" s="116"/>
      <c r="D4198" s="116"/>
      <c r="E4198" s="116" t="s">
        <v>1731</v>
      </c>
      <c r="F4198" s="117">
        <v>6.38</v>
      </c>
      <c r="G4198" s="116"/>
      <c r="H4198" s="276" t="s">
        <v>1732</v>
      </c>
      <c r="I4198" s="276"/>
      <c r="J4198" s="118">
        <v>30.73</v>
      </c>
    </row>
    <row r="4199" spans="1:10" ht="15" thickTop="1">
      <c r="A4199" s="119"/>
      <c r="B4199" s="95"/>
      <c r="C4199" s="95"/>
      <c r="D4199" s="95"/>
      <c r="E4199" s="95"/>
      <c r="F4199" s="95"/>
      <c r="G4199" s="95"/>
      <c r="H4199" s="95"/>
      <c r="I4199" s="95"/>
      <c r="J4199" s="120"/>
    </row>
    <row r="4200" spans="1:10" ht="15">
      <c r="A4200" s="121" t="s">
        <v>908</v>
      </c>
      <c r="B4200" s="83" t="s">
        <v>1</v>
      </c>
      <c r="C4200" s="82" t="s">
        <v>2</v>
      </c>
      <c r="D4200" s="82" t="s">
        <v>3</v>
      </c>
      <c r="E4200" s="281" t="s">
        <v>1722</v>
      </c>
      <c r="F4200" s="281"/>
      <c r="G4200" s="84" t="s">
        <v>4</v>
      </c>
      <c r="H4200" s="83" t="s">
        <v>5</v>
      </c>
      <c r="I4200" s="83" t="s">
        <v>6</v>
      </c>
      <c r="J4200" s="122" t="s">
        <v>8</v>
      </c>
    </row>
    <row r="4201" spans="1:10" ht="25.5">
      <c r="A4201" s="111" t="s">
        <v>1723</v>
      </c>
      <c r="B4201" s="86" t="s">
        <v>852</v>
      </c>
      <c r="C4201" s="85" t="s">
        <v>44</v>
      </c>
      <c r="D4201" s="85" t="s">
        <v>853</v>
      </c>
      <c r="E4201" s="284" t="s">
        <v>1761</v>
      </c>
      <c r="F4201" s="284"/>
      <c r="G4201" s="87" t="s">
        <v>78</v>
      </c>
      <c r="H4201" s="88">
        <v>1</v>
      </c>
      <c r="I4201" s="89">
        <v>29.98</v>
      </c>
      <c r="J4201" s="112">
        <v>29.98</v>
      </c>
    </row>
    <row r="4202" spans="1:10">
      <c r="A4202" s="221"/>
      <c r="B4202" s="222"/>
      <c r="C4202" s="222"/>
      <c r="D4202" s="222"/>
      <c r="E4202" s="222"/>
      <c r="F4202" s="222" t="s">
        <v>1762</v>
      </c>
      <c r="G4202" s="222"/>
      <c r="H4202" s="222"/>
      <c r="I4202" s="222"/>
      <c r="J4202" s="125">
        <v>0</v>
      </c>
    </row>
    <row r="4203" spans="1:10">
      <c r="A4203" s="221"/>
      <c r="B4203" s="222"/>
      <c r="C4203" s="222"/>
      <c r="D4203" s="222"/>
      <c r="E4203" s="222"/>
      <c r="F4203" s="222" t="s">
        <v>1763</v>
      </c>
      <c r="G4203" s="222"/>
      <c r="H4203" s="222"/>
      <c r="I4203" s="222"/>
      <c r="J4203" s="125">
        <v>1</v>
      </c>
    </row>
    <row r="4204" spans="1:10">
      <c r="A4204" s="221"/>
      <c r="B4204" s="222"/>
      <c r="C4204" s="222"/>
      <c r="D4204" s="222"/>
      <c r="E4204" s="222"/>
      <c r="F4204" s="222" t="s">
        <v>1764</v>
      </c>
      <c r="G4204" s="222"/>
      <c r="H4204" s="222"/>
      <c r="I4204" s="222"/>
      <c r="J4204" s="125">
        <v>0</v>
      </c>
    </row>
    <row r="4205" spans="1:10" ht="15">
      <c r="A4205" s="279" t="s">
        <v>1784</v>
      </c>
      <c r="B4205" s="280" t="s">
        <v>1</v>
      </c>
      <c r="C4205" s="281" t="s">
        <v>2</v>
      </c>
      <c r="D4205" s="281" t="s">
        <v>1785</v>
      </c>
      <c r="E4205" s="280" t="s">
        <v>1766</v>
      </c>
      <c r="F4205" s="83" t="s">
        <v>1767</v>
      </c>
      <c r="G4205" s="83" t="s">
        <v>1768</v>
      </c>
      <c r="H4205" s="83"/>
      <c r="I4205" s="83"/>
      <c r="J4205" s="122" t="s">
        <v>1769</v>
      </c>
    </row>
    <row r="4206" spans="1:10" ht="25.5">
      <c r="A4206" s="113" t="s">
        <v>1725</v>
      </c>
      <c r="B4206" s="91" t="s">
        <v>3206</v>
      </c>
      <c r="C4206" s="90" t="s">
        <v>44</v>
      </c>
      <c r="D4206" s="90" t="s">
        <v>3207</v>
      </c>
      <c r="E4206" s="93">
        <v>1.1000000000000001E-3</v>
      </c>
      <c r="F4206" s="92" t="s">
        <v>121</v>
      </c>
      <c r="G4206" s="277" t="s">
        <v>3215</v>
      </c>
      <c r="H4206" s="277"/>
      <c r="I4206" s="278"/>
      <c r="J4206" s="127" t="s">
        <v>3434</v>
      </c>
    </row>
    <row r="4207" spans="1:10">
      <c r="A4207" s="113" t="s">
        <v>1725</v>
      </c>
      <c r="B4207" s="91" t="s">
        <v>2905</v>
      </c>
      <c r="C4207" s="90" t="s">
        <v>44</v>
      </c>
      <c r="D4207" s="90" t="s">
        <v>2906</v>
      </c>
      <c r="E4207" s="93">
        <v>3.3333E-3</v>
      </c>
      <c r="F4207" s="92" t="s">
        <v>121</v>
      </c>
      <c r="G4207" s="277" t="s">
        <v>2907</v>
      </c>
      <c r="H4207" s="277"/>
      <c r="I4207" s="278"/>
      <c r="J4207" s="127" t="s">
        <v>3256</v>
      </c>
    </row>
    <row r="4208" spans="1:10">
      <c r="A4208" s="113" t="s">
        <v>1725</v>
      </c>
      <c r="B4208" s="91" t="s">
        <v>3397</v>
      </c>
      <c r="C4208" s="90" t="s">
        <v>44</v>
      </c>
      <c r="D4208" s="90" t="s">
        <v>3398</v>
      </c>
      <c r="E4208" s="93">
        <v>3.3333300000000003E-2</v>
      </c>
      <c r="F4208" s="92" t="s">
        <v>46</v>
      </c>
      <c r="G4208" s="277" t="s">
        <v>1881</v>
      </c>
      <c r="H4208" s="277"/>
      <c r="I4208" s="278"/>
      <c r="J4208" s="127" t="s">
        <v>3419</v>
      </c>
    </row>
    <row r="4209" spans="1:10">
      <c r="A4209" s="113" t="s">
        <v>1725</v>
      </c>
      <c r="B4209" s="91" t="s">
        <v>3204</v>
      </c>
      <c r="C4209" s="90" t="s">
        <v>44</v>
      </c>
      <c r="D4209" s="90" t="s">
        <v>3205</v>
      </c>
      <c r="E4209" s="93">
        <v>5.0000000000000001E-4</v>
      </c>
      <c r="F4209" s="92" t="s">
        <v>2248</v>
      </c>
      <c r="G4209" s="277" t="s">
        <v>3210</v>
      </c>
      <c r="H4209" s="277"/>
      <c r="I4209" s="278"/>
      <c r="J4209" s="127" t="s">
        <v>3430</v>
      </c>
    </row>
    <row r="4210" spans="1:10" ht="25.5">
      <c r="A4210" s="113" t="s">
        <v>1725</v>
      </c>
      <c r="B4210" s="91" t="s">
        <v>3435</v>
      </c>
      <c r="C4210" s="90" t="s">
        <v>44</v>
      </c>
      <c r="D4210" s="90" t="s">
        <v>3436</v>
      </c>
      <c r="E4210" s="93">
        <v>1.1499999999999999</v>
      </c>
      <c r="F4210" s="92" t="s">
        <v>78</v>
      </c>
      <c r="G4210" s="277" t="s">
        <v>3437</v>
      </c>
      <c r="H4210" s="277"/>
      <c r="I4210" s="278"/>
      <c r="J4210" s="127" t="s">
        <v>3438</v>
      </c>
    </row>
    <row r="4211" spans="1:10">
      <c r="A4211" s="221"/>
      <c r="B4211" s="222"/>
      <c r="C4211" s="222"/>
      <c r="D4211" s="222"/>
      <c r="E4211" s="222"/>
      <c r="F4211" s="222" t="s">
        <v>1938</v>
      </c>
      <c r="G4211" s="222"/>
      <c r="H4211" s="222"/>
      <c r="I4211" s="222"/>
      <c r="J4211" s="125">
        <v>16.1843</v>
      </c>
    </row>
    <row r="4212" spans="1:10" ht="15">
      <c r="A4212" s="279" t="s">
        <v>1765</v>
      </c>
      <c r="B4212" s="280" t="s">
        <v>1</v>
      </c>
      <c r="C4212" s="281" t="s">
        <v>2</v>
      </c>
      <c r="D4212" s="281" t="s">
        <v>1727</v>
      </c>
      <c r="E4212" s="280" t="s">
        <v>1766</v>
      </c>
      <c r="F4212" s="83" t="s">
        <v>1767</v>
      </c>
      <c r="G4212" s="83" t="s">
        <v>1768</v>
      </c>
      <c r="H4212" s="83"/>
      <c r="I4212" s="83"/>
      <c r="J4212" s="122" t="s">
        <v>1769</v>
      </c>
    </row>
    <row r="4213" spans="1:10">
      <c r="A4213" s="123" t="s">
        <v>1723</v>
      </c>
      <c r="B4213" s="97" t="s">
        <v>2920</v>
      </c>
      <c r="C4213" s="96" t="s">
        <v>44</v>
      </c>
      <c r="D4213" s="96" t="s">
        <v>2921</v>
      </c>
      <c r="E4213" s="99">
        <v>0.40740739999999998</v>
      </c>
      <c r="F4213" s="98" t="s">
        <v>1950</v>
      </c>
      <c r="G4213" s="282" t="s">
        <v>2922</v>
      </c>
      <c r="H4213" s="282"/>
      <c r="I4213" s="283"/>
      <c r="J4213" s="126" t="s">
        <v>3024</v>
      </c>
    </row>
    <row r="4214" spans="1:10" ht="25.5">
      <c r="A4214" s="123" t="s">
        <v>1723</v>
      </c>
      <c r="B4214" s="97" t="s">
        <v>2916</v>
      </c>
      <c r="C4214" s="96" t="s">
        <v>44</v>
      </c>
      <c r="D4214" s="96" t="s">
        <v>2917</v>
      </c>
      <c r="E4214" s="99">
        <v>0.40740739999999998</v>
      </c>
      <c r="F4214" s="98" t="s">
        <v>1950</v>
      </c>
      <c r="G4214" s="282" t="s">
        <v>2918</v>
      </c>
      <c r="H4214" s="282"/>
      <c r="I4214" s="283"/>
      <c r="J4214" s="126" t="s">
        <v>3439</v>
      </c>
    </row>
    <row r="4215" spans="1:10">
      <c r="A4215" s="221"/>
      <c r="B4215" s="222"/>
      <c r="C4215" s="222"/>
      <c r="D4215" s="222"/>
      <c r="E4215" s="222"/>
      <c r="F4215" s="222" t="s">
        <v>1774</v>
      </c>
      <c r="G4215" s="222"/>
      <c r="H4215" s="222"/>
      <c r="I4215" s="222"/>
      <c r="J4215" s="125">
        <v>13.7948</v>
      </c>
    </row>
    <row r="4216" spans="1:10">
      <c r="A4216" s="115"/>
      <c r="B4216" s="116"/>
      <c r="C4216" s="116"/>
      <c r="D4216" s="116"/>
      <c r="E4216" s="116" t="s">
        <v>1728</v>
      </c>
      <c r="F4216" s="117">
        <v>0</v>
      </c>
      <c r="G4216" s="116" t="s">
        <v>1729</v>
      </c>
      <c r="H4216" s="117">
        <v>10.72</v>
      </c>
      <c r="I4216" s="116" t="s">
        <v>1730</v>
      </c>
      <c r="J4216" s="118">
        <v>10.72451091612</v>
      </c>
    </row>
    <row r="4217" spans="1:10" ht="15" thickBot="1">
      <c r="A4217" s="115"/>
      <c r="B4217" s="116"/>
      <c r="C4217" s="116"/>
      <c r="D4217" s="116"/>
      <c r="E4217" s="116" t="s">
        <v>1731</v>
      </c>
      <c r="F4217" s="117">
        <v>7.86</v>
      </c>
      <c r="G4217" s="116"/>
      <c r="H4217" s="276" t="s">
        <v>1732</v>
      </c>
      <c r="I4217" s="276"/>
      <c r="J4217" s="118">
        <v>37.840000000000003</v>
      </c>
    </row>
    <row r="4218" spans="1:10" ht="15" thickTop="1">
      <c r="A4218" s="119"/>
      <c r="B4218" s="95"/>
      <c r="C4218" s="95"/>
      <c r="D4218" s="95"/>
      <c r="E4218" s="95"/>
      <c r="F4218" s="95"/>
      <c r="G4218" s="95"/>
      <c r="H4218" s="95"/>
      <c r="I4218" s="95"/>
      <c r="J4218" s="120"/>
    </row>
    <row r="4219" spans="1:10" ht="15">
      <c r="A4219" s="121" t="s">
        <v>911</v>
      </c>
      <c r="B4219" s="83" t="s">
        <v>1</v>
      </c>
      <c r="C4219" s="82" t="s">
        <v>2</v>
      </c>
      <c r="D4219" s="82" t="s">
        <v>3</v>
      </c>
      <c r="E4219" s="281" t="s">
        <v>1722</v>
      </c>
      <c r="F4219" s="281"/>
      <c r="G4219" s="84" t="s">
        <v>4</v>
      </c>
      <c r="H4219" s="83" t="s">
        <v>5</v>
      </c>
      <c r="I4219" s="83" t="s">
        <v>6</v>
      </c>
      <c r="J4219" s="122" t="s">
        <v>8</v>
      </c>
    </row>
    <row r="4220" spans="1:10" ht="25.5">
      <c r="A4220" s="111" t="s">
        <v>1723</v>
      </c>
      <c r="B4220" s="86" t="s">
        <v>849</v>
      </c>
      <c r="C4220" s="85" t="s">
        <v>44</v>
      </c>
      <c r="D4220" s="85" t="s">
        <v>850</v>
      </c>
      <c r="E4220" s="284" t="s">
        <v>1761</v>
      </c>
      <c r="F4220" s="284"/>
      <c r="G4220" s="87" t="s">
        <v>78</v>
      </c>
      <c r="H4220" s="88">
        <v>1</v>
      </c>
      <c r="I4220" s="89">
        <v>24.35</v>
      </c>
      <c r="J4220" s="112">
        <v>24.35</v>
      </c>
    </row>
    <row r="4221" spans="1:10">
      <c r="A4221" s="221"/>
      <c r="B4221" s="222"/>
      <c r="C4221" s="222"/>
      <c r="D4221" s="222"/>
      <c r="E4221" s="222"/>
      <c r="F4221" s="222" t="s">
        <v>1762</v>
      </c>
      <c r="G4221" s="222"/>
      <c r="H4221" s="222"/>
      <c r="I4221" s="222"/>
      <c r="J4221" s="125">
        <v>0</v>
      </c>
    </row>
    <row r="4222" spans="1:10">
      <c r="A4222" s="221"/>
      <c r="B4222" s="222"/>
      <c r="C4222" s="222"/>
      <c r="D4222" s="222"/>
      <c r="E4222" s="222"/>
      <c r="F4222" s="222" t="s">
        <v>1763</v>
      </c>
      <c r="G4222" s="222"/>
      <c r="H4222" s="222"/>
      <c r="I4222" s="222"/>
      <c r="J4222" s="125">
        <v>1</v>
      </c>
    </row>
    <row r="4223" spans="1:10">
      <c r="A4223" s="221"/>
      <c r="B4223" s="222"/>
      <c r="C4223" s="222"/>
      <c r="D4223" s="222"/>
      <c r="E4223" s="222"/>
      <c r="F4223" s="222" t="s">
        <v>1764</v>
      </c>
      <c r="G4223" s="222"/>
      <c r="H4223" s="222"/>
      <c r="I4223" s="222"/>
      <c r="J4223" s="125">
        <v>0</v>
      </c>
    </row>
    <row r="4224" spans="1:10" ht="15">
      <c r="A4224" s="279" t="s">
        <v>1784</v>
      </c>
      <c r="B4224" s="280" t="s">
        <v>1</v>
      </c>
      <c r="C4224" s="281" t="s">
        <v>2</v>
      </c>
      <c r="D4224" s="281" t="s">
        <v>1785</v>
      </c>
      <c r="E4224" s="280" t="s">
        <v>1766</v>
      </c>
      <c r="F4224" s="83" t="s">
        <v>1767</v>
      </c>
      <c r="G4224" s="83" t="s">
        <v>1768</v>
      </c>
      <c r="H4224" s="83"/>
      <c r="I4224" s="83"/>
      <c r="J4224" s="122" t="s">
        <v>1769</v>
      </c>
    </row>
    <row r="4225" spans="1:10" ht="25.5">
      <c r="A4225" s="113" t="s">
        <v>1725</v>
      </c>
      <c r="B4225" s="91" t="s">
        <v>3426</v>
      </c>
      <c r="C4225" s="90" t="s">
        <v>44</v>
      </c>
      <c r="D4225" s="90" t="s">
        <v>3427</v>
      </c>
      <c r="E4225" s="93">
        <v>1.1499999999999999</v>
      </c>
      <c r="F4225" s="92" t="s">
        <v>78</v>
      </c>
      <c r="G4225" s="277" t="s">
        <v>3428</v>
      </c>
      <c r="H4225" s="277"/>
      <c r="I4225" s="278"/>
      <c r="J4225" s="127" t="s">
        <v>3429</v>
      </c>
    </row>
    <row r="4226" spans="1:10">
      <c r="A4226" s="113" t="s">
        <v>1725</v>
      </c>
      <c r="B4226" s="91" t="s">
        <v>3204</v>
      </c>
      <c r="C4226" s="90" t="s">
        <v>44</v>
      </c>
      <c r="D4226" s="90" t="s">
        <v>3205</v>
      </c>
      <c r="E4226" s="93">
        <v>5.0000000000000001E-4</v>
      </c>
      <c r="F4226" s="92" t="s">
        <v>2248</v>
      </c>
      <c r="G4226" s="277" t="s">
        <v>3210</v>
      </c>
      <c r="H4226" s="277"/>
      <c r="I4226" s="278"/>
      <c r="J4226" s="127" t="s">
        <v>3430</v>
      </c>
    </row>
    <row r="4227" spans="1:10">
      <c r="A4227" s="113" t="s">
        <v>1725</v>
      </c>
      <c r="B4227" s="91" t="s">
        <v>3397</v>
      </c>
      <c r="C4227" s="90" t="s">
        <v>44</v>
      </c>
      <c r="D4227" s="90" t="s">
        <v>3398</v>
      </c>
      <c r="E4227" s="93">
        <v>3.3333300000000003E-2</v>
      </c>
      <c r="F4227" s="92" t="s">
        <v>46</v>
      </c>
      <c r="G4227" s="277" t="s">
        <v>1881</v>
      </c>
      <c r="H4227" s="277"/>
      <c r="I4227" s="278"/>
      <c r="J4227" s="127" t="s">
        <v>3419</v>
      </c>
    </row>
    <row r="4228" spans="1:10" ht="25.5">
      <c r="A4228" s="113" t="s">
        <v>1725</v>
      </c>
      <c r="B4228" s="91" t="s">
        <v>3206</v>
      </c>
      <c r="C4228" s="90" t="s">
        <v>44</v>
      </c>
      <c r="D4228" s="90" t="s">
        <v>3207</v>
      </c>
      <c r="E4228" s="93">
        <v>1E-3</v>
      </c>
      <c r="F4228" s="92" t="s">
        <v>121</v>
      </c>
      <c r="G4228" s="277" t="s">
        <v>3215</v>
      </c>
      <c r="H4228" s="277"/>
      <c r="I4228" s="278"/>
      <c r="J4228" s="127" t="s">
        <v>3431</v>
      </c>
    </row>
    <row r="4229" spans="1:10">
      <c r="A4229" s="113" t="s">
        <v>1725</v>
      </c>
      <c r="B4229" s="91" t="s">
        <v>2905</v>
      </c>
      <c r="C4229" s="90" t="s">
        <v>44</v>
      </c>
      <c r="D4229" s="90" t="s">
        <v>2906</v>
      </c>
      <c r="E4229" s="93">
        <v>3.3333E-3</v>
      </c>
      <c r="F4229" s="92" t="s">
        <v>121</v>
      </c>
      <c r="G4229" s="277" t="s">
        <v>2907</v>
      </c>
      <c r="H4229" s="277"/>
      <c r="I4229" s="278"/>
      <c r="J4229" s="127" t="s">
        <v>3256</v>
      </c>
    </row>
    <row r="4230" spans="1:10">
      <c r="A4230" s="221"/>
      <c r="B4230" s="222"/>
      <c r="C4230" s="222"/>
      <c r="D4230" s="222"/>
      <c r="E4230" s="222"/>
      <c r="F4230" s="222" t="s">
        <v>1938</v>
      </c>
      <c r="G4230" s="222"/>
      <c r="H4230" s="222"/>
      <c r="I4230" s="222"/>
      <c r="J4230" s="125">
        <v>11.2789</v>
      </c>
    </row>
    <row r="4231" spans="1:10" ht="15">
      <c r="A4231" s="279" t="s">
        <v>1765</v>
      </c>
      <c r="B4231" s="280" t="s">
        <v>1</v>
      </c>
      <c r="C4231" s="281" t="s">
        <v>2</v>
      </c>
      <c r="D4231" s="281" t="s">
        <v>1727</v>
      </c>
      <c r="E4231" s="280" t="s">
        <v>1766</v>
      </c>
      <c r="F4231" s="83" t="s">
        <v>1767</v>
      </c>
      <c r="G4231" s="83" t="s">
        <v>1768</v>
      </c>
      <c r="H4231" s="83"/>
      <c r="I4231" s="83"/>
      <c r="J4231" s="122" t="s">
        <v>1769</v>
      </c>
    </row>
    <row r="4232" spans="1:10">
      <c r="A4232" s="123" t="s">
        <v>1723</v>
      </c>
      <c r="B4232" s="97" t="s">
        <v>2920</v>
      </c>
      <c r="C4232" s="96" t="s">
        <v>44</v>
      </c>
      <c r="D4232" s="96" t="s">
        <v>2921</v>
      </c>
      <c r="E4232" s="99">
        <v>0.3859649</v>
      </c>
      <c r="F4232" s="98" t="s">
        <v>1950</v>
      </c>
      <c r="G4232" s="282" t="s">
        <v>2922</v>
      </c>
      <c r="H4232" s="282"/>
      <c r="I4232" s="283"/>
      <c r="J4232" s="126" t="s">
        <v>3432</v>
      </c>
    </row>
    <row r="4233" spans="1:10" ht="25.5">
      <c r="A4233" s="123" t="s">
        <v>1723</v>
      </c>
      <c r="B4233" s="97" t="s">
        <v>2916</v>
      </c>
      <c r="C4233" s="96" t="s">
        <v>44</v>
      </c>
      <c r="D4233" s="96" t="s">
        <v>2917</v>
      </c>
      <c r="E4233" s="99">
        <v>0.3859649</v>
      </c>
      <c r="F4233" s="98" t="s">
        <v>1950</v>
      </c>
      <c r="G4233" s="282" t="s">
        <v>2918</v>
      </c>
      <c r="H4233" s="282"/>
      <c r="I4233" s="283"/>
      <c r="J4233" s="126" t="s">
        <v>3433</v>
      </c>
    </row>
    <row r="4234" spans="1:10">
      <c r="A4234" s="221"/>
      <c r="B4234" s="222"/>
      <c r="C4234" s="222"/>
      <c r="D4234" s="222"/>
      <c r="E4234" s="222"/>
      <c r="F4234" s="222" t="s">
        <v>1774</v>
      </c>
      <c r="G4234" s="222"/>
      <c r="H4234" s="222"/>
      <c r="I4234" s="222"/>
      <c r="J4234" s="125">
        <v>13.0688</v>
      </c>
    </row>
    <row r="4235" spans="1:10">
      <c r="A4235" s="115"/>
      <c r="B4235" s="116"/>
      <c r="C4235" s="116"/>
      <c r="D4235" s="116"/>
      <c r="E4235" s="116" t="s">
        <v>1728</v>
      </c>
      <c r="F4235" s="117">
        <v>0</v>
      </c>
      <c r="G4235" s="116" t="s">
        <v>1729</v>
      </c>
      <c r="H4235" s="117">
        <v>10.16</v>
      </c>
      <c r="I4235" s="116" t="s">
        <v>1730</v>
      </c>
      <c r="J4235" s="118">
        <v>10.16006283462</v>
      </c>
    </row>
    <row r="4236" spans="1:10" ht="15" thickBot="1">
      <c r="A4236" s="115"/>
      <c r="B4236" s="116"/>
      <c r="C4236" s="116"/>
      <c r="D4236" s="116"/>
      <c r="E4236" s="116" t="s">
        <v>1731</v>
      </c>
      <c r="F4236" s="117">
        <v>6.38</v>
      </c>
      <c r="G4236" s="116"/>
      <c r="H4236" s="276" t="s">
        <v>1732</v>
      </c>
      <c r="I4236" s="276"/>
      <c r="J4236" s="118">
        <v>30.73</v>
      </c>
    </row>
    <row r="4237" spans="1:10" ht="15" thickTop="1">
      <c r="A4237" s="119"/>
      <c r="B4237" s="95"/>
      <c r="C4237" s="95"/>
      <c r="D4237" s="95"/>
      <c r="E4237" s="95"/>
      <c r="F4237" s="95"/>
      <c r="G4237" s="95"/>
      <c r="H4237" s="95"/>
      <c r="I4237" s="95"/>
      <c r="J4237" s="120"/>
    </row>
    <row r="4238" spans="1:10" ht="15">
      <c r="A4238" s="121" t="s">
        <v>912</v>
      </c>
      <c r="B4238" s="83" t="s">
        <v>1</v>
      </c>
      <c r="C4238" s="82" t="s">
        <v>2</v>
      </c>
      <c r="D4238" s="82" t="s">
        <v>3</v>
      </c>
      <c r="E4238" s="281" t="s">
        <v>1722</v>
      </c>
      <c r="F4238" s="281"/>
      <c r="G4238" s="84" t="s">
        <v>4</v>
      </c>
      <c r="H4238" s="83" t="s">
        <v>5</v>
      </c>
      <c r="I4238" s="83" t="s">
        <v>6</v>
      </c>
      <c r="J4238" s="122" t="s">
        <v>8</v>
      </c>
    </row>
    <row r="4239" spans="1:10" ht="25.5">
      <c r="A4239" s="111" t="s">
        <v>1723</v>
      </c>
      <c r="B4239" s="86" t="s">
        <v>852</v>
      </c>
      <c r="C4239" s="85" t="s">
        <v>44</v>
      </c>
      <c r="D4239" s="85" t="s">
        <v>853</v>
      </c>
      <c r="E4239" s="284" t="s">
        <v>1761</v>
      </c>
      <c r="F4239" s="284"/>
      <c r="G4239" s="87" t="s">
        <v>78</v>
      </c>
      <c r="H4239" s="88">
        <v>1</v>
      </c>
      <c r="I4239" s="89">
        <v>29.98</v>
      </c>
      <c r="J4239" s="112">
        <v>29.98</v>
      </c>
    </row>
    <row r="4240" spans="1:10">
      <c r="A4240" s="221"/>
      <c r="B4240" s="222"/>
      <c r="C4240" s="222"/>
      <c r="D4240" s="222"/>
      <c r="E4240" s="222"/>
      <c r="F4240" s="222" t="s">
        <v>1762</v>
      </c>
      <c r="G4240" s="222"/>
      <c r="H4240" s="222"/>
      <c r="I4240" s="222"/>
      <c r="J4240" s="125">
        <v>0</v>
      </c>
    </row>
    <row r="4241" spans="1:10">
      <c r="A4241" s="221"/>
      <c r="B4241" s="222"/>
      <c r="C4241" s="222"/>
      <c r="D4241" s="222"/>
      <c r="E4241" s="222"/>
      <c r="F4241" s="222" t="s">
        <v>1763</v>
      </c>
      <c r="G4241" s="222"/>
      <c r="H4241" s="222"/>
      <c r="I4241" s="222"/>
      <c r="J4241" s="125">
        <v>1</v>
      </c>
    </row>
    <row r="4242" spans="1:10">
      <c r="A4242" s="221"/>
      <c r="B4242" s="222"/>
      <c r="C4242" s="222"/>
      <c r="D4242" s="222"/>
      <c r="E4242" s="222"/>
      <c r="F4242" s="222" t="s">
        <v>1764</v>
      </c>
      <c r="G4242" s="222"/>
      <c r="H4242" s="222"/>
      <c r="I4242" s="222"/>
      <c r="J4242" s="125">
        <v>0</v>
      </c>
    </row>
    <row r="4243" spans="1:10" ht="15">
      <c r="A4243" s="279" t="s">
        <v>1784</v>
      </c>
      <c r="B4243" s="280" t="s">
        <v>1</v>
      </c>
      <c r="C4243" s="281" t="s">
        <v>2</v>
      </c>
      <c r="D4243" s="281" t="s">
        <v>1785</v>
      </c>
      <c r="E4243" s="280" t="s">
        <v>1766</v>
      </c>
      <c r="F4243" s="83" t="s">
        <v>1767</v>
      </c>
      <c r="G4243" s="83" t="s">
        <v>1768</v>
      </c>
      <c r="H4243" s="83"/>
      <c r="I4243" s="83"/>
      <c r="J4243" s="122" t="s">
        <v>1769</v>
      </c>
    </row>
    <row r="4244" spans="1:10" ht="25.5">
      <c r="A4244" s="113" t="s">
        <v>1725</v>
      </c>
      <c r="B4244" s="91" t="s">
        <v>3206</v>
      </c>
      <c r="C4244" s="90" t="s">
        <v>44</v>
      </c>
      <c r="D4244" s="90" t="s">
        <v>3207</v>
      </c>
      <c r="E4244" s="93">
        <v>1.1000000000000001E-3</v>
      </c>
      <c r="F4244" s="92" t="s">
        <v>121</v>
      </c>
      <c r="G4244" s="277" t="s">
        <v>3215</v>
      </c>
      <c r="H4244" s="277"/>
      <c r="I4244" s="278"/>
      <c r="J4244" s="127" t="s">
        <v>3434</v>
      </c>
    </row>
    <row r="4245" spans="1:10">
      <c r="A4245" s="113" t="s">
        <v>1725</v>
      </c>
      <c r="B4245" s="91" t="s">
        <v>2905</v>
      </c>
      <c r="C4245" s="90" t="s">
        <v>44</v>
      </c>
      <c r="D4245" s="90" t="s">
        <v>2906</v>
      </c>
      <c r="E4245" s="93">
        <v>3.3333E-3</v>
      </c>
      <c r="F4245" s="92" t="s">
        <v>121</v>
      </c>
      <c r="G4245" s="277" t="s">
        <v>2907</v>
      </c>
      <c r="H4245" s="277"/>
      <c r="I4245" s="278"/>
      <c r="J4245" s="127" t="s">
        <v>3256</v>
      </c>
    </row>
    <row r="4246" spans="1:10">
      <c r="A4246" s="113" t="s">
        <v>1725</v>
      </c>
      <c r="B4246" s="91" t="s">
        <v>3397</v>
      </c>
      <c r="C4246" s="90" t="s">
        <v>44</v>
      </c>
      <c r="D4246" s="90" t="s">
        <v>3398</v>
      </c>
      <c r="E4246" s="93">
        <v>3.3333300000000003E-2</v>
      </c>
      <c r="F4246" s="92" t="s">
        <v>46</v>
      </c>
      <c r="G4246" s="277" t="s">
        <v>1881</v>
      </c>
      <c r="H4246" s="277"/>
      <c r="I4246" s="278"/>
      <c r="J4246" s="127" t="s">
        <v>3419</v>
      </c>
    </row>
    <row r="4247" spans="1:10">
      <c r="A4247" s="113" t="s">
        <v>1725</v>
      </c>
      <c r="B4247" s="91" t="s">
        <v>3204</v>
      </c>
      <c r="C4247" s="90" t="s">
        <v>44</v>
      </c>
      <c r="D4247" s="90" t="s">
        <v>3205</v>
      </c>
      <c r="E4247" s="93">
        <v>5.0000000000000001E-4</v>
      </c>
      <c r="F4247" s="92" t="s">
        <v>2248</v>
      </c>
      <c r="G4247" s="277" t="s">
        <v>3210</v>
      </c>
      <c r="H4247" s="277"/>
      <c r="I4247" s="278"/>
      <c r="J4247" s="127" t="s">
        <v>3430</v>
      </c>
    </row>
    <row r="4248" spans="1:10" ht="25.5">
      <c r="A4248" s="113" t="s">
        <v>1725</v>
      </c>
      <c r="B4248" s="91" t="s">
        <v>3435</v>
      </c>
      <c r="C4248" s="90" t="s">
        <v>44</v>
      </c>
      <c r="D4248" s="90" t="s">
        <v>3436</v>
      </c>
      <c r="E4248" s="93">
        <v>1.1499999999999999</v>
      </c>
      <c r="F4248" s="92" t="s">
        <v>78</v>
      </c>
      <c r="G4248" s="277" t="s">
        <v>3437</v>
      </c>
      <c r="H4248" s="277"/>
      <c r="I4248" s="278"/>
      <c r="J4248" s="127" t="s">
        <v>3438</v>
      </c>
    </row>
    <row r="4249" spans="1:10">
      <c r="A4249" s="221"/>
      <c r="B4249" s="222"/>
      <c r="C4249" s="222"/>
      <c r="D4249" s="222"/>
      <c r="E4249" s="222"/>
      <c r="F4249" s="222" t="s">
        <v>1938</v>
      </c>
      <c r="G4249" s="222"/>
      <c r="H4249" s="222"/>
      <c r="I4249" s="222"/>
      <c r="J4249" s="125">
        <v>16.1843</v>
      </c>
    </row>
    <row r="4250" spans="1:10" ht="15">
      <c r="A4250" s="279" t="s">
        <v>1765</v>
      </c>
      <c r="B4250" s="280" t="s">
        <v>1</v>
      </c>
      <c r="C4250" s="281" t="s">
        <v>2</v>
      </c>
      <c r="D4250" s="281" t="s">
        <v>1727</v>
      </c>
      <c r="E4250" s="280" t="s">
        <v>1766</v>
      </c>
      <c r="F4250" s="83" t="s">
        <v>1767</v>
      </c>
      <c r="G4250" s="83" t="s">
        <v>1768</v>
      </c>
      <c r="H4250" s="83"/>
      <c r="I4250" s="83"/>
      <c r="J4250" s="122" t="s">
        <v>1769</v>
      </c>
    </row>
    <row r="4251" spans="1:10">
      <c r="A4251" s="123" t="s">
        <v>1723</v>
      </c>
      <c r="B4251" s="97" t="s">
        <v>2920</v>
      </c>
      <c r="C4251" s="96" t="s">
        <v>44</v>
      </c>
      <c r="D4251" s="96" t="s">
        <v>2921</v>
      </c>
      <c r="E4251" s="99">
        <v>0.40740739999999998</v>
      </c>
      <c r="F4251" s="98" t="s">
        <v>1950</v>
      </c>
      <c r="G4251" s="282" t="s">
        <v>2922</v>
      </c>
      <c r="H4251" s="282"/>
      <c r="I4251" s="283"/>
      <c r="J4251" s="126" t="s">
        <v>3024</v>
      </c>
    </row>
    <row r="4252" spans="1:10" ht="25.5">
      <c r="A4252" s="123" t="s">
        <v>1723</v>
      </c>
      <c r="B4252" s="97" t="s">
        <v>2916</v>
      </c>
      <c r="C4252" s="96" t="s">
        <v>44</v>
      </c>
      <c r="D4252" s="96" t="s">
        <v>2917</v>
      </c>
      <c r="E4252" s="99">
        <v>0.40740739999999998</v>
      </c>
      <c r="F4252" s="98" t="s">
        <v>1950</v>
      </c>
      <c r="G4252" s="282" t="s">
        <v>2918</v>
      </c>
      <c r="H4252" s="282"/>
      <c r="I4252" s="283"/>
      <c r="J4252" s="126" t="s">
        <v>3439</v>
      </c>
    </row>
    <row r="4253" spans="1:10">
      <c r="A4253" s="221"/>
      <c r="B4253" s="222"/>
      <c r="C4253" s="222"/>
      <c r="D4253" s="222"/>
      <c r="E4253" s="222"/>
      <c r="F4253" s="222" t="s">
        <v>1774</v>
      </c>
      <c r="G4253" s="222"/>
      <c r="H4253" s="222"/>
      <c r="I4253" s="222"/>
      <c r="J4253" s="125">
        <v>13.7948</v>
      </c>
    </row>
    <row r="4254" spans="1:10">
      <c r="A4254" s="115"/>
      <c r="B4254" s="116"/>
      <c r="C4254" s="116"/>
      <c r="D4254" s="116"/>
      <c r="E4254" s="116" t="s">
        <v>1728</v>
      </c>
      <c r="F4254" s="117">
        <v>0</v>
      </c>
      <c r="G4254" s="116" t="s">
        <v>1729</v>
      </c>
      <c r="H4254" s="117">
        <v>10.72</v>
      </c>
      <c r="I4254" s="116" t="s">
        <v>1730</v>
      </c>
      <c r="J4254" s="118">
        <v>10.72451091612</v>
      </c>
    </row>
    <row r="4255" spans="1:10" ht="15" thickBot="1">
      <c r="A4255" s="115"/>
      <c r="B4255" s="116"/>
      <c r="C4255" s="116"/>
      <c r="D4255" s="116"/>
      <c r="E4255" s="116" t="s">
        <v>1731</v>
      </c>
      <c r="F4255" s="117">
        <v>7.86</v>
      </c>
      <c r="G4255" s="116"/>
      <c r="H4255" s="276" t="s">
        <v>1732</v>
      </c>
      <c r="I4255" s="276"/>
      <c r="J4255" s="118">
        <v>37.840000000000003</v>
      </c>
    </row>
    <row r="4256" spans="1:10" ht="15" thickTop="1">
      <c r="A4256" s="119"/>
      <c r="B4256" s="95"/>
      <c r="C4256" s="95"/>
      <c r="D4256" s="95"/>
      <c r="E4256" s="95"/>
      <c r="F4256" s="95"/>
      <c r="G4256" s="95"/>
      <c r="H4256" s="95"/>
      <c r="I4256" s="95"/>
      <c r="J4256" s="120"/>
    </row>
    <row r="4257" spans="1:10" ht="15">
      <c r="A4257" s="121" t="s">
        <v>916</v>
      </c>
      <c r="B4257" s="83" t="s">
        <v>1</v>
      </c>
      <c r="C4257" s="82" t="s">
        <v>2</v>
      </c>
      <c r="D4257" s="82" t="s">
        <v>3</v>
      </c>
      <c r="E4257" s="281" t="s">
        <v>1722</v>
      </c>
      <c r="F4257" s="281"/>
      <c r="G4257" s="84" t="s">
        <v>4</v>
      </c>
      <c r="H4257" s="83" t="s">
        <v>5</v>
      </c>
      <c r="I4257" s="83" t="s">
        <v>6</v>
      </c>
      <c r="J4257" s="122" t="s">
        <v>8</v>
      </c>
    </row>
    <row r="4258" spans="1:10" ht="63.75">
      <c r="A4258" s="111" t="s">
        <v>1723</v>
      </c>
      <c r="B4258" s="86" t="s">
        <v>917</v>
      </c>
      <c r="C4258" s="85" t="s">
        <v>44</v>
      </c>
      <c r="D4258" s="85" t="s">
        <v>918</v>
      </c>
      <c r="E4258" s="284" t="s">
        <v>1761</v>
      </c>
      <c r="F4258" s="284"/>
      <c r="G4258" s="87" t="s">
        <v>46</v>
      </c>
      <c r="H4258" s="88">
        <v>1</v>
      </c>
      <c r="I4258" s="89">
        <v>285.33999999999997</v>
      </c>
      <c r="J4258" s="112">
        <v>285.33999999999997</v>
      </c>
    </row>
    <row r="4259" spans="1:10">
      <c r="A4259" s="221"/>
      <c r="B4259" s="222"/>
      <c r="C4259" s="222"/>
      <c r="D4259" s="222"/>
      <c r="E4259" s="222"/>
      <c r="F4259" s="222" t="s">
        <v>1762</v>
      </c>
      <c r="G4259" s="222"/>
      <c r="H4259" s="222"/>
      <c r="I4259" s="222"/>
      <c r="J4259" s="125">
        <v>0</v>
      </c>
    </row>
    <row r="4260" spans="1:10">
      <c r="A4260" s="221"/>
      <c r="B4260" s="222"/>
      <c r="C4260" s="222"/>
      <c r="D4260" s="222"/>
      <c r="E4260" s="222"/>
      <c r="F4260" s="222" t="s">
        <v>1763</v>
      </c>
      <c r="G4260" s="222"/>
      <c r="H4260" s="222"/>
      <c r="I4260" s="222"/>
      <c r="J4260" s="125">
        <v>1</v>
      </c>
    </row>
    <row r="4261" spans="1:10">
      <c r="A4261" s="221"/>
      <c r="B4261" s="222"/>
      <c r="C4261" s="222"/>
      <c r="D4261" s="222"/>
      <c r="E4261" s="222"/>
      <c r="F4261" s="222" t="s">
        <v>1764</v>
      </c>
      <c r="G4261" s="222"/>
      <c r="H4261" s="222"/>
      <c r="I4261" s="222"/>
      <c r="J4261" s="125">
        <v>0</v>
      </c>
    </row>
    <row r="4262" spans="1:10" ht="15">
      <c r="A4262" s="279" t="s">
        <v>1765</v>
      </c>
      <c r="B4262" s="280" t="s">
        <v>1</v>
      </c>
      <c r="C4262" s="281" t="s">
        <v>2</v>
      </c>
      <c r="D4262" s="281" t="s">
        <v>1727</v>
      </c>
      <c r="E4262" s="280" t="s">
        <v>1766</v>
      </c>
      <c r="F4262" s="83" t="s">
        <v>1767</v>
      </c>
      <c r="G4262" s="83" t="s">
        <v>1768</v>
      </c>
      <c r="H4262" s="83"/>
      <c r="I4262" s="83"/>
      <c r="J4262" s="122" t="s">
        <v>1769</v>
      </c>
    </row>
    <row r="4263" spans="1:10" ht="25.5">
      <c r="A4263" s="123" t="s">
        <v>1723</v>
      </c>
      <c r="B4263" s="97" t="s">
        <v>2079</v>
      </c>
      <c r="C4263" s="96" t="s">
        <v>44</v>
      </c>
      <c r="D4263" s="96" t="s">
        <v>2080</v>
      </c>
      <c r="E4263" s="99">
        <v>0.1235</v>
      </c>
      <c r="F4263" s="98" t="s">
        <v>93</v>
      </c>
      <c r="G4263" s="282" t="s">
        <v>2081</v>
      </c>
      <c r="H4263" s="282"/>
      <c r="I4263" s="283"/>
      <c r="J4263" s="126" t="s">
        <v>3497</v>
      </c>
    </row>
    <row r="4264" spans="1:10">
      <c r="A4264" s="123" t="s">
        <v>1723</v>
      </c>
      <c r="B4264" s="97" t="s">
        <v>119</v>
      </c>
      <c r="C4264" s="96" t="s">
        <v>44</v>
      </c>
      <c r="D4264" s="96" t="s">
        <v>120</v>
      </c>
      <c r="E4264" s="99">
        <v>0.71499999999999997</v>
      </c>
      <c r="F4264" s="98" t="s">
        <v>121</v>
      </c>
      <c r="G4264" s="282" t="s">
        <v>2346</v>
      </c>
      <c r="H4264" s="282"/>
      <c r="I4264" s="283"/>
      <c r="J4264" s="126" t="s">
        <v>3498</v>
      </c>
    </row>
    <row r="4265" spans="1:10" ht="25.5">
      <c r="A4265" s="123" t="s">
        <v>1723</v>
      </c>
      <c r="B4265" s="97" t="s">
        <v>2342</v>
      </c>
      <c r="C4265" s="96" t="s">
        <v>44</v>
      </c>
      <c r="D4265" s="96" t="s">
        <v>2343</v>
      </c>
      <c r="E4265" s="99">
        <v>6.3100000000000003E-2</v>
      </c>
      <c r="F4265" s="98" t="s">
        <v>93</v>
      </c>
      <c r="G4265" s="282" t="s">
        <v>2344</v>
      </c>
      <c r="H4265" s="282"/>
      <c r="I4265" s="283"/>
      <c r="J4265" s="126" t="s">
        <v>3499</v>
      </c>
    </row>
    <row r="4266" spans="1:10" ht="25.5">
      <c r="A4266" s="123" t="s">
        <v>1723</v>
      </c>
      <c r="B4266" s="97" t="s">
        <v>3162</v>
      </c>
      <c r="C4266" s="96" t="s">
        <v>44</v>
      </c>
      <c r="D4266" s="96" t="s">
        <v>3163</v>
      </c>
      <c r="E4266" s="99">
        <v>0.128</v>
      </c>
      <c r="F4266" s="98" t="s">
        <v>71</v>
      </c>
      <c r="G4266" s="282" t="s">
        <v>3177</v>
      </c>
      <c r="H4266" s="282"/>
      <c r="I4266" s="283"/>
      <c r="J4266" s="126" t="s">
        <v>3500</v>
      </c>
    </row>
    <row r="4267" spans="1:10" ht="38.25">
      <c r="A4267" s="123" t="s">
        <v>1723</v>
      </c>
      <c r="B4267" s="97" t="s">
        <v>1963</v>
      </c>
      <c r="C4267" s="96" t="s">
        <v>44</v>
      </c>
      <c r="D4267" s="96" t="s">
        <v>1964</v>
      </c>
      <c r="E4267" s="99">
        <v>6.3100000000000003E-2</v>
      </c>
      <c r="F4267" s="98" t="s">
        <v>93</v>
      </c>
      <c r="G4267" s="282" t="s">
        <v>1965</v>
      </c>
      <c r="H4267" s="282"/>
      <c r="I4267" s="283"/>
      <c r="J4267" s="126" t="s">
        <v>3501</v>
      </c>
    </row>
    <row r="4268" spans="1:10" ht="38.25">
      <c r="A4268" s="123" t="s">
        <v>1723</v>
      </c>
      <c r="B4268" s="97" t="s">
        <v>3164</v>
      </c>
      <c r="C4268" s="96" t="s">
        <v>44</v>
      </c>
      <c r="D4268" s="96" t="s">
        <v>3165</v>
      </c>
      <c r="E4268" s="99">
        <v>0.4446</v>
      </c>
      <c r="F4268" s="98" t="s">
        <v>93</v>
      </c>
      <c r="G4268" s="282" t="s">
        <v>3168</v>
      </c>
      <c r="H4268" s="282"/>
      <c r="I4268" s="283"/>
      <c r="J4268" s="126" t="s">
        <v>3502</v>
      </c>
    </row>
    <row r="4269" spans="1:10" ht="51">
      <c r="A4269" s="123" t="s">
        <v>1723</v>
      </c>
      <c r="B4269" s="97" t="s">
        <v>3160</v>
      </c>
      <c r="C4269" s="96" t="s">
        <v>44</v>
      </c>
      <c r="D4269" s="96" t="s">
        <v>3161</v>
      </c>
      <c r="E4269" s="99">
        <v>1.44</v>
      </c>
      <c r="F4269" s="98" t="s">
        <v>71</v>
      </c>
      <c r="G4269" s="282" t="s">
        <v>3181</v>
      </c>
      <c r="H4269" s="282"/>
      <c r="I4269" s="283"/>
      <c r="J4269" s="126" t="s">
        <v>3503</v>
      </c>
    </row>
    <row r="4270" spans="1:10" ht="25.5">
      <c r="A4270" s="123" t="s">
        <v>1723</v>
      </c>
      <c r="B4270" s="97" t="s">
        <v>131</v>
      </c>
      <c r="C4270" s="96" t="s">
        <v>44</v>
      </c>
      <c r="D4270" s="96" t="s">
        <v>132</v>
      </c>
      <c r="E4270" s="99">
        <v>0.46550000000000002</v>
      </c>
      <c r="F4270" s="98" t="s">
        <v>93</v>
      </c>
      <c r="G4270" s="282" t="s">
        <v>2081</v>
      </c>
      <c r="H4270" s="282"/>
      <c r="I4270" s="283"/>
      <c r="J4270" s="126" t="s">
        <v>3504</v>
      </c>
    </row>
    <row r="4271" spans="1:10" ht="25.5">
      <c r="A4271" s="123" t="s">
        <v>1723</v>
      </c>
      <c r="B4271" s="97" t="s">
        <v>3158</v>
      </c>
      <c r="C4271" s="96" t="s">
        <v>44</v>
      </c>
      <c r="D4271" s="96" t="s">
        <v>3159</v>
      </c>
      <c r="E4271" s="99">
        <v>0.49</v>
      </c>
      <c r="F4271" s="98" t="s">
        <v>71</v>
      </c>
      <c r="G4271" s="282" t="s">
        <v>3174</v>
      </c>
      <c r="H4271" s="282"/>
      <c r="I4271" s="283"/>
      <c r="J4271" s="126" t="s">
        <v>3505</v>
      </c>
    </row>
    <row r="4272" spans="1:10" ht="25.5">
      <c r="A4272" s="123" t="s">
        <v>1723</v>
      </c>
      <c r="B4272" s="97" t="s">
        <v>636</v>
      </c>
      <c r="C4272" s="96" t="s">
        <v>44</v>
      </c>
      <c r="D4272" s="96" t="s">
        <v>637</v>
      </c>
      <c r="E4272" s="99">
        <v>0.4446</v>
      </c>
      <c r="F4272" s="98" t="s">
        <v>93</v>
      </c>
      <c r="G4272" s="282" t="s">
        <v>3172</v>
      </c>
      <c r="H4272" s="282"/>
      <c r="I4272" s="283"/>
      <c r="J4272" s="126" t="s">
        <v>3506</v>
      </c>
    </row>
    <row r="4273" spans="1:10" ht="38.25">
      <c r="A4273" s="123" t="s">
        <v>1723</v>
      </c>
      <c r="B4273" s="97" t="s">
        <v>3166</v>
      </c>
      <c r="C4273" s="96" t="s">
        <v>44</v>
      </c>
      <c r="D4273" s="96" t="s">
        <v>3167</v>
      </c>
      <c r="E4273" s="99">
        <v>1.6</v>
      </c>
      <c r="F4273" s="98" t="s">
        <v>71</v>
      </c>
      <c r="G4273" s="282" t="s">
        <v>3183</v>
      </c>
      <c r="H4273" s="282"/>
      <c r="I4273" s="283"/>
      <c r="J4273" s="126" t="s">
        <v>3507</v>
      </c>
    </row>
    <row r="4274" spans="1:10">
      <c r="A4274" s="221"/>
      <c r="B4274" s="222"/>
      <c r="C4274" s="222"/>
      <c r="D4274" s="222"/>
      <c r="E4274" s="222"/>
      <c r="F4274" s="222" t="s">
        <v>1774</v>
      </c>
      <c r="G4274" s="222"/>
      <c r="H4274" s="222"/>
      <c r="I4274" s="222"/>
      <c r="J4274" s="125">
        <v>285.33640000000003</v>
      </c>
    </row>
    <row r="4275" spans="1:10">
      <c r="A4275" s="115"/>
      <c r="B4275" s="116"/>
      <c r="C4275" s="116"/>
      <c r="D4275" s="116"/>
      <c r="E4275" s="116" t="s">
        <v>1728</v>
      </c>
      <c r="F4275" s="117">
        <v>0</v>
      </c>
      <c r="G4275" s="116" t="s">
        <v>1729</v>
      </c>
      <c r="H4275" s="117">
        <v>100.47</v>
      </c>
      <c r="I4275" s="116" t="s">
        <v>1730</v>
      </c>
      <c r="J4275" s="118">
        <v>100.47328611671259</v>
      </c>
    </row>
    <row r="4276" spans="1:10" ht="15" thickBot="1">
      <c r="A4276" s="115"/>
      <c r="B4276" s="116"/>
      <c r="C4276" s="116"/>
      <c r="D4276" s="116"/>
      <c r="E4276" s="116" t="s">
        <v>1731</v>
      </c>
      <c r="F4276" s="117">
        <v>74.87</v>
      </c>
      <c r="G4276" s="116"/>
      <c r="H4276" s="276" t="s">
        <v>1732</v>
      </c>
      <c r="I4276" s="276"/>
      <c r="J4276" s="118">
        <v>360.21</v>
      </c>
    </row>
    <row r="4277" spans="1:10" ht="15" thickTop="1">
      <c r="A4277" s="119"/>
      <c r="B4277" s="95"/>
      <c r="C4277" s="95"/>
      <c r="D4277" s="95"/>
      <c r="E4277" s="95"/>
      <c r="F4277" s="95"/>
      <c r="G4277" s="95"/>
      <c r="H4277" s="95"/>
      <c r="I4277" s="95"/>
      <c r="J4277" s="120"/>
    </row>
    <row r="4278" spans="1:10" ht="15">
      <c r="A4278" s="121" t="s">
        <v>919</v>
      </c>
      <c r="B4278" s="83" t="s">
        <v>1</v>
      </c>
      <c r="C4278" s="82" t="s">
        <v>2</v>
      </c>
      <c r="D4278" s="82" t="s">
        <v>3</v>
      </c>
      <c r="E4278" s="281" t="s">
        <v>1722</v>
      </c>
      <c r="F4278" s="281"/>
      <c r="G4278" s="84" t="s">
        <v>4</v>
      </c>
      <c r="H4278" s="83" t="s">
        <v>5</v>
      </c>
      <c r="I4278" s="83" t="s">
        <v>6</v>
      </c>
      <c r="J4278" s="122" t="s">
        <v>8</v>
      </c>
    </row>
    <row r="4279" spans="1:10" ht="63.75">
      <c r="A4279" s="111" t="s">
        <v>1723</v>
      </c>
      <c r="B4279" s="86" t="s">
        <v>920</v>
      </c>
      <c r="C4279" s="85" t="s">
        <v>44</v>
      </c>
      <c r="D4279" s="85" t="s">
        <v>921</v>
      </c>
      <c r="E4279" s="284" t="s">
        <v>1761</v>
      </c>
      <c r="F4279" s="284"/>
      <c r="G4279" s="87" t="s">
        <v>46</v>
      </c>
      <c r="H4279" s="88">
        <v>1</v>
      </c>
      <c r="I4279" s="89">
        <v>229.77</v>
      </c>
      <c r="J4279" s="112">
        <v>229.77</v>
      </c>
    </row>
    <row r="4280" spans="1:10">
      <c r="A4280" s="221"/>
      <c r="B4280" s="222"/>
      <c r="C4280" s="222"/>
      <c r="D4280" s="222"/>
      <c r="E4280" s="222"/>
      <c r="F4280" s="222" t="s">
        <v>1762</v>
      </c>
      <c r="G4280" s="222"/>
      <c r="H4280" s="222"/>
      <c r="I4280" s="222"/>
      <c r="J4280" s="125">
        <v>0</v>
      </c>
    </row>
    <row r="4281" spans="1:10">
      <c r="A4281" s="221"/>
      <c r="B4281" s="222"/>
      <c r="C4281" s="222"/>
      <c r="D4281" s="222"/>
      <c r="E4281" s="222"/>
      <c r="F4281" s="222" t="s">
        <v>1763</v>
      </c>
      <c r="G4281" s="222"/>
      <c r="H4281" s="222"/>
      <c r="I4281" s="222"/>
      <c r="J4281" s="125">
        <v>1</v>
      </c>
    </row>
    <row r="4282" spans="1:10">
      <c r="A4282" s="221"/>
      <c r="B4282" s="222"/>
      <c r="C4282" s="222"/>
      <c r="D4282" s="222"/>
      <c r="E4282" s="222"/>
      <c r="F4282" s="222" t="s">
        <v>1764</v>
      </c>
      <c r="G4282" s="222"/>
      <c r="H4282" s="222"/>
      <c r="I4282" s="222"/>
      <c r="J4282" s="125">
        <v>0</v>
      </c>
    </row>
    <row r="4283" spans="1:10" ht="15">
      <c r="A4283" s="279" t="s">
        <v>1765</v>
      </c>
      <c r="B4283" s="280" t="s">
        <v>1</v>
      </c>
      <c r="C4283" s="281" t="s">
        <v>2</v>
      </c>
      <c r="D4283" s="281" t="s">
        <v>1727</v>
      </c>
      <c r="E4283" s="280" t="s">
        <v>1766</v>
      </c>
      <c r="F4283" s="83" t="s">
        <v>1767</v>
      </c>
      <c r="G4283" s="83" t="s">
        <v>1768</v>
      </c>
      <c r="H4283" s="83"/>
      <c r="I4283" s="83"/>
      <c r="J4283" s="122" t="s">
        <v>1769</v>
      </c>
    </row>
    <row r="4284" spans="1:10" ht="38.25">
      <c r="A4284" s="123" t="s">
        <v>1723</v>
      </c>
      <c r="B4284" s="97" t="s">
        <v>3164</v>
      </c>
      <c r="C4284" s="96" t="s">
        <v>44</v>
      </c>
      <c r="D4284" s="96" t="s">
        <v>3165</v>
      </c>
      <c r="E4284" s="99">
        <v>0.35099999999999998</v>
      </c>
      <c r="F4284" s="98" t="s">
        <v>93</v>
      </c>
      <c r="G4284" s="282" t="s">
        <v>3168</v>
      </c>
      <c r="H4284" s="282"/>
      <c r="I4284" s="283"/>
      <c r="J4284" s="126" t="s">
        <v>3508</v>
      </c>
    </row>
    <row r="4285" spans="1:10" ht="25.5">
      <c r="A4285" s="123" t="s">
        <v>1723</v>
      </c>
      <c r="B4285" s="97" t="s">
        <v>2079</v>
      </c>
      <c r="C4285" s="96" t="s">
        <v>44</v>
      </c>
      <c r="D4285" s="96" t="s">
        <v>2080</v>
      </c>
      <c r="E4285" s="99">
        <v>9.7500000000000003E-2</v>
      </c>
      <c r="F4285" s="98" t="s">
        <v>93</v>
      </c>
      <c r="G4285" s="282" t="s">
        <v>2081</v>
      </c>
      <c r="H4285" s="282"/>
      <c r="I4285" s="283"/>
      <c r="J4285" s="126" t="s">
        <v>3509</v>
      </c>
    </row>
    <row r="4286" spans="1:10" ht="25.5">
      <c r="A4286" s="123" t="s">
        <v>1723</v>
      </c>
      <c r="B4286" s="97" t="s">
        <v>3158</v>
      </c>
      <c r="C4286" s="96" t="s">
        <v>44</v>
      </c>
      <c r="D4286" s="96" t="s">
        <v>3159</v>
      </c>
      <c r="E4286" s="99">
        <v>0.49</v>
      </c>
      <c r="F4286" s="98" t="s">
        <v>71</v>
      </c>
      <c r="G4286" s="282" t="s">
        <v>3174</v>
      </c>
      <c r="H4286" s="282"/>
      <c r="I4286" s="283"/>
      <c r="J4286" s="126" t="s">
        <v>3505</v>
      </c>
    </row>
    <row r="4287" spans="1:10" ht="25.5">
      <c r="A4287" s="123" t="s">
        <v>1723</v>
      </c>
      <c r="B4287" s="97" t="s">
        <v>3162</v>
      </c>
      <c r="C4287" s="96" t="s">
        <v>44</v>
      </c>
      <c r="D4287" s="96" t="s">
        <v>3163</v>
      </c>
      <c r="E4287" s="99">
        <v>0.128</v>
      </c>
      <c r="F4287" s="98" t="s">
        <v>71</v>
      </c>
      <c r="G4287" s="282" t="s">
        <v>3177</v>
      </c>
      <c r="H4287" s="282"/>
      <c r="I4287" s="283"/>
      <c r="J4287" s="126" t="s">
        <v>3500</v>
      </c>
    </row>
    <row r="4288" spans="1:10" ht="25.5">
      <c r="A4288" s="123" t="s">
        <v>1723</v>
      </c>
      <c r="B4288" s="97" t="s">
        <v>131</v>
      </c>
      <c r="C4288" s="96" t="s">
        <v>44</v>
      </c>
      <c r="D4288" s="96" t="s">
        <v>132</v>
      </c>
      <c r="E4288" s="99">
        <v>0.36749999999999999</v>
      </c>
      <c r="F4288" s="98" t="s">
        <v>93</v>
      </c>
      <c r="G4288" s="282" t="s">
        <v>2081</v>
      </c>
      <c r="H4288" s="282"/>
      <c r="I4288" s="283"/>
      <c r="J4288" s="126" t="s">
        <v>3510</v>
      </c>
    </row>
    <row r="4289" spans="1:10">
      <c r="A4289" s="123" t="s">
        <v>1723</v>
      </c>
      <c r="B4289" s="97" t="s">
        <v>119</v>
      </c>
      <c r="C4289" s="96" t="s">
        <v>44</v>
      </c>
      <c r="D4289" s="96" t="s">
        <v>120</v>
      </c>
      <c r="E4289" s="99">
        <v>0.71499999999999997</v>
      </c>
      <c r="F4289" s="98" t="s">
        <v>121</v>
      </c>
      <c r="G4289" s="282" t="s">
        <v>2346</v>
      </c>
      <c r="H4289" s="282"/>
      <c r="I4289" s="283"/>
      <c r="J4289" s="126" t="s">
        <v>3498</v>
      </c>
    </row>
    <row r="4290" spans="1:10" ht="25.5">
      <c r="A4290" s="123" t="s">
        <v>1723</v>
      </c>
      <c r="B4290" s="97" t="s">
        <v>2342</v>
      </c>
      <c r="C4290" s="96" t="s">
        <v>44</v>
      </c>
      <c r="D4290" s="96" t="s">
        <v>2343</v>
      </c>
      <c r="E4290" s="99">
        <v>6.3100000000000003E-2</v>
      </c>
      <c r="F4290" s="98" t="s">
        <v>93</v>
      </c>
      <c r="G4290" s="282" t="s">
        <v>2344</v>
      </c>
      <c r="H4290" s="282"/>
      <c r="I4290" s="283"/>
      <c r="J4290" s="126" t="s">
        <v>3499</v>
      </c>
    </row>
    <row r="4291" spans="1:10" ht="51">
      <c r="A4291" s="123" t="s">
        <v>1723</v>
      </c>
      <c r="B4291" s="97" t="s">
        <v>3160</v>
      </c>
      <c r="C4291" s="96" t="s">
        <v>44</v>
      </c>
      <c r="D4291" s="96" t="s">
        <v>3161</v>
      </c>
      <c r="E4291" s="99">
        <v>1.1200000000000001</v>
      </c>
      <c r="F4291" s="98" t="s">
        <v>71</v>
      </c>
      <c r="G4291" s="282" t="s">
        <v>3181</v>
      </c>
      <c r="H4291" s="282"/>
      <c r="I4291" s="283"/>
      <c r="J4291" s="126" t="s">
        <v>3511</v>
      </c>
    </row>
    <row r="4292" spans="1:10" ht="38.25">
      <c r="A4292" s="123" t="s">
        <v>1723</v>
      </c>
      <c r="B4292" s="97" t="s">
        <v>1963</v>
      </c>
      <c r="C4292" s="96" t="s">
        <v>44</v>
      </c>
      <c r="D4292" s="96" t="s">
        <v>1964</v>
      </c>
      <c r="E4292" s="99">
        <v>6.3100000000000003E-2</v>
      </c>
      <c r="F4292" s="98" t="s">
        <v>93</v>
      </c>
      <c r="G4292" s="282" t="s">
        <v>1965</v>
      </c>
      <c r="H4292" s="282"/>
      <c r="I4292" s="283"/>
      <c r="J4292" s="126" t="s">
        <v>3501</v>
      </c>
    </row>
    <row r="4293" spans="1:10" ht="38.25">
      <c r="A4293" s="123" t="s">
        <v>1723</v>
      </c>
      <c r="B4293" s="97" t="s">
        <v>3166</v>
      </c>
      <c r="C4293" s="96" t="s">
        <v>44</v>
      </c>
      <c r="D4293" s="96" t="s">
        <v>3167</v>
      </c>
      <c r="E4293" s="99">
        <v>1.2</v>
      </c>
      <c r="F4293" s="98" t="s">
        <v>71</v>
      </c>
      <c r="G4293" s="282" t="s">
        <v>3183</v>
      </c>
      <c r="H4293" s="282"/>
      <c r="I4293" s="283"/>
      <c r="J4293" s="126" t="s">
        <v>3512</v>
      </c>
    </row>
    <row r="4294" spans="1:10" ht="25.5">
      <c r="A4294" s="123" t="s">
        <v>1723</v>
      </c>
      <c r="B4294" s="97" t="s">
        <v>636</v>
      </c>
      <c r="C4294" s="96" t="s">
        <v>44</v>
      </c>
      <c r="D4294" s="96" t="s">
        <v>637</v>
      </c>
      <c r="E4294" s="99">
        <v>0.35099999999999998</v>
      </c>
      <c r="F4294" s="98" t="s">
        <v>93</v>
      </c>
      <c r="G4294" s="282" t="s">
        <v>3172</v>
      </c>
      <c r="H4294" s="282"/>
      <c r="I4294" s="283"/>
      <c r="J4294" s="126" t="s">
        <v>3513</v>
      </c>
    </row>
    <row r="4295" spans="1:10">
      <c r="A4295" s="221"/>
      <c r="B4295" s="222"/>
      <c r="C4295" s="222"/>
      <c r="D4295" s="222"/>
      <c r="E4295" s="222"/>
      <c r="F4295" s="222" t="s">
        <v>1774</v>
      </c>
      <c r="G4295" s="222"/>
      <c r="H4295" s="222"/>
      <c r="I4295" s="222"/>
      <c r="J4295" s="125">
        <v>229.774</v>
      </c>
    </row>
    <row r="4296" spans="1:10">
      <c r="A4296" s="115"/>
      <c r="B4296" s="116"/>
      <c r="C4296" s="116"/>
      <c r="D4296" s="116"/>
      <c r="E4296" s="116" t="s">
        <v>1728</v>
      </c>
      <c r="F4296" s="117">
        <v>0</v>
      </c>
      <c r="G4296" s="116" t="s">
        <v>1729</v>
      </c>
      <c r="H4296" s="117">
        <v>81.17</v>
      </c>
      <c r="I4296" s="116" t="s">
        <v>1730</v>
      </c>
      <c r="J4296" s="118">
        <v>81.166864223375825</v>
      </c>
    </row>
    <row r="4297" spans="1:10" ht="15" thickBot="1">
      <c r="A4297" s="115"/>
      <c r="B4297" s="116"/>
      <c r="C4297" s="116"/>
      <c r="D4297" s="116"/>
      <c r="E4297" s="116" t="s">
        <v>1731</v>
      </c>
      <c r="F4297" s="117">
        <v>60.29</v>
      </c>
      <c r="G4297" s="116"/>
      <c r="H4297" s="276" t="s">
        <v>1732</v>
      </c>
      <c r="I4297" s="276"/>
      <c r="J4297" s="118">
        <v>290.06</v>
      </c>
    </row>
    <row r="4298" spans="1:10" ht="15" thickTop="1">
      <c r="A4298" s="119"/>
      <c r="B4298" s="95"/>
      <c r="C4298" s="95"/>
      <c r="D4298" s="95"/>
      <c r="E4298" s="95"/>
      <c r="F4298" s="95"/>
      <c r="G4298" s="95"/>
      <c r="H4298" s="95"/>
      <c r="I4298" s="95"/>
      <c r="J4298" s="120"/>
    </row>
    <row r="4299" spans="1:10" ht="15">
      <c r="A4299" s="121" t="s">
        <v>922</v>
      </c>
      <c r="B4299" s="83" t="s">
        <v>1</v>
      </c>
      <c r="C4299" s="82" t="s">
        <v>2</v>
      </c>
      <c r="D4299" s="82" t="s">
        <v>3</v>
      </c>
      <c r="E4299" s="281" t="s">
        <v>1722</v>
      </c>
      <c r="F4299" s="281"/>
      <c r="G4299" s="84" t="s">
        <v>4</v>
      </c>
      <c r="H4299" s="83" t="s">
        <v>5</v>
      </c>
      <c r="I4299" s="83" t="s">
        <v>6</v>
      </c>
      <c r="J4299" s="122" t="s">
        <v>8</v>
      </c>
    </row>
    <row r="4300" spans="1:10" ht="63.75">
      <c r="A4300" s="111" t="s">
        <v>1723</v>
      </c>
      <c r="B4300" s="86" t="s">
        <v>656</v>
      </c>
      <c r="C4300" s="85" t="s">
        <v>44</v>
      </c>
      <c r="D4300" s="85" t="s">
        <v>657</v>
      </c>
      <c r="E4300" s="284" t="s">
        <v>1761</v>
      </c>
      <c r="F4300" s="284"/>
      <c r="G4300" s="87" t="s">
        <v>46</v>
      </c>
      <c r="H4300" s="88">
        <v>1</v>
      </c>
      <c r="I4300" s="89">
        <v>356.4</v>
      </c>
      <c r="J4300" s="112">
        <v>356.4</v>
      </c>
    </row>
    <row r="4301" spans="1:10">
      <c r="A4301" s="221"/>
      <c r="B4301" s="222"/>
      <c r="C4301" s="222"/>
      <c r="D4301" s="222"/>
      <c r="E4301" s="222"/>
      <c r="F4301" s="222" t="s">
        <v>1762</v>
      </c>
      <c r="G4301" s="222"/>
      <c r="H4301" s="222"/>
      <c r="I4301" s="222"/>
      <c r="J4301" s="125">
        <v>0</v>
      </c>
    </row>
    <row r="4302" spans="1:10">
      <c r="A4302" s="221"/>
      <c r="B4302" s="222"/>
      <c r="C4302" s="222"/>
      <c r="D4302" s="222"/>
      <c r="E4302" s="222"/>
      <c r="F4302" s="222" t="s">
        <v>1763</v>
      </c>
      <c r="G4302" s="222"/>
      <c r="H4302" s="222"/>
      <c r="I4302" s="222"/>
      <c r="J4302" s="125">
        <v>1</v>
      </c>
    </row>
    <row r="4303" spans="1:10">
      <c r="A4303" s="221"/>
      <c r="B4303" s="222"/>
      <c r="C4303" s="222"/>
      <c r="D4303" s="222"/>
      <c r="E4303" s="222"/>
      <c r="F4303" s="222" t="s">
        <v>1764</v>
      </c>
      <c r="G4303" s="222"/>
      <c r="H4303" s="222"/>
      <c r="I4303" s="222"/>
      <c r="J4303" s="125">
        <v>0</v>
      </c>
    </row>
    <row r="4304" spans="1:10" ht="15">
      <c r="A4304" s="279" t="s">
        <v>1765</v>
      </c>
      <c r="B4304" s="280" t="s">
        <v>1</v>
      </c>
      <c r="C4304" s="281" t="s">
        <v>2</v>
      </c>
      <c r="D4304" s="281" t="s">
        <v>1727</v>
      </c>
      <c r="E4304" s="280" t="s">
        <v>1766</v>
      </c>
      <c r="F4304" s="83" t="s">
        <v>1767</v>
      </c>
      <c r="G4304" s="83" t="s">
        <v>1768</v>
      </c>
      <c r="H4304" s="83"/>
      <c r="I4304" s="83"/>
      <c r="J4304" s="122" t="s">
        <v>1769</v>
      </c>
    </row>
    <row r="4305" spans="1:10" ht="38.25">
      <c r="A4305" s="123" t="s">
        <v>1723</v>
      </c>
      <c r="B4305" s="97" t="s">
        <v>3164</v>
      </c>
      <c r="C4305" s="96" t="s">
        <v>44</v>
      </c>
      <c r="D4305" s="96" t="s">
        <v>3165</v>
      </c>
      <c r="E4305" s="99">
        <v>0.624</v>
      </c>
      <c r="F4305" s="98" t="s">
        <v>93</v>
      </c>
      <c r="G4305" s="282" t="s">
        <v>3168</v>
      </c>
      <c r="H4305" s="282"/>
      <c r="I4305" s="283"/>
      <c r="J4305" s="126" t="s">
        <v>3169</v>
      </c>
    </row>
    <row r="4306" spans="1:10" ht="25.5">
      <c r="A4306" s="123" t="s">
        <v>1723</v>
      </c>
      <c r="B4306" s="97" t="s">
        <v>2342</v>
      </c>
      <c r="C4306" s="96" t="s">
        <v>44</v>
      </c>
      <c r="D4306" s="96" t="s">
        <v>2343</v>
      </c>
      <c r="E4306" s="99">
        <v>0.1079</v>
      </c>
      <c r="F4306" s="98" t="s">
        <v>93</v>
      </c>
      <c r="G4306" s="282" t="s">
        <v>2344</v>
      </c>
      <c r="H4306" s="282"/>
      <c r="I4306" s="283"/>
      <c r="J4306" s="126" t="s">
        <v>3170</v>
      </c>
    </row>
    <row r="4307" spans="1:10" ht="25.5">
      <c r="A4307" s="123" t="s">
        <v>1723</v>
      </c>
      <c r="B4307" s="97" t="s">
        <v>2079</v>
      </c>
      <c r="C4307" s="96" t="s">
        <v>44</v>
      </c>
      <c r="D4307" s="96" t="s">
        <v>2080</v>
      </c>
      <c r="E4307" s="99">
        <v>0.1275</v>
      </c>
      <c r="F4307" s="98" t="s">
        <v>93</v>
      </c>
      <c r="G4307" s="282" t="s">
        <v>2081</v>
      </c>
      <c r="H4307" s="282"/>
      <c r="I4307" s="283"/>
      <c r="J4307" s="126" t="s">
        <v>3171</v>
      </c>
    </row>
    <row r="4308" spans="1:10" ht="25.5">
      <c r="A4308" s="123" t="s">
        <v>1723</v>
      </c>
      <c r="B4308" s="97" t="s">
        <v>636</v>
      </c>
      <c r="C4308" s="96" t="s">
        <v>44</v>
      </c>
      <c r="D4308" s="96" t="s">
        <v>637</v>
      </c>
      <c r="E4308" s="99">
        <v>0.624</v>
      </c>
      <c r="F4308" s="98" t="s">
        <v>93</v>
      </c>
      <c r="G4308" s="282" t="s">
        <v>3172</v>
      </c>
      <c r="H4308" s="282"/>
      <c r="I4308" s="283"/>
      <c r="J4308" s="126" t="s">
        <v>3173</v>
      </c>
    </row>
    <row r="4309" spans="1:10" ht="25.5">
      <c r="A4309" s="123" t="s">
        <v>1723</v>
      </c>
      <c r="B4309" s="97" t="s">
        <v>3158</v>
      </c>
      <c r="C4309" s="96" t="s">
        <v>44</v>
      </c>
      <c r="D4309" s="96" t="s">
        <v>3159</v>
      </c>
      <c r="E4309" s="99">
        <v>0.81</v>
      </c>
      <c r="F4309" s="98" t="s">
        <v>71</v>
      </c>
      <c r="G4309" s="282" t="s">
        <v>3174</v>
      </c>
      <c r="H4309" s="282"/>
      <c r="I4309" s="283"/>
      <c r="J4309" s="126" t="s">
        <v>3175</v>
      </c>
    </row>
    <row r="4310" spans="1:10">
      <c r="A4310" s="123" t="s">
        <v>1723</v>
      </c>
      <c r="B4310" s="97" t="s">
        <v>119</v>
      </c>
      <c r="C4310" s="96" t="s">
        <v>44</v>
      </c>
      <c r="D4310" s="96" t="s">
        <v>120</v>
      </c>
      <c r="E4310" s="99">
        <v>1.2809999999999999</v>
      </c>
      <c r="F4310" s="98" t="s">
        <v>121</v>
      </c>
      <c r="G4310" s="282" t="s">
        <v>2346</v>
      </c>
      <c r="H4310" s="282"/>
      <c r="I4310" s="283"/>
      <c r="J4310" s="126" t="s">
        <v>3176</v>
      </c>
    </row>
    <row r="4311" spans="1:10" ht="25.5">
      <c r="A4311" s="123" t="s">
        <v>1723</v>
      </c>
      <c r="B4311" s="97" t="s">
        <v>3162</v>
      </c>
      <c r="C4311" s="96" t="s">
        <v>44</v>
      </c>
      <c r="D4311" s="96" t="s">
        <v>3163</v>
      </c>
      <c r="E4311" s="99">
        <v>0.192</v>
      </c>
      <c r="F4311" s="98" t="s">
        <v>71</v>
      </c>
      <c r="G4311" s="282" t="s">
        <v>3177</v>
      </c>
      <c r="H4311" s="282"/>
      <c r="I4311" s="283"/>
      <c r="J4311" s="126" t="s">
        <v>3178</v>
      </c>
    </row>
    <row r="4312" spans="1:10" ht="25.5">
      <c r="A4312" s="123" t="s">
        <v>1723</v>
      </c>
      <c r="B4312" s="97" t="s">
        <v>131</v>
      </c>
      <c r="C4312" s="96" t="s">
        <v>44</v>
      </c>
      <c r="D4312" s="96" t="s">
        <v>132</v>
      </c>
      <c r="E4312" s="99">
        <v>0.60750000000000004</v>
      </c>
      <c r="F4312" s="98" t="s">
        <v>93</v>
      </c>
      <c r="G4312" s="282" t="s">
        <v>2081</v>
      </c>
      <c r="H4312" s="282"/>
      <c r="I4312" s="283"/>
      <c r="J4312" s="126" t="s">
        <v>3179</v>
      </c>
    </row>
    <row r="4313" spans="1:10" ht="38.25">
      <c r="A4313" s="123" t="s">
        <v>1723</v>
      </c>
      <c r="B4313" s="97" t="s">
        <v>1963</v>
      </c>
      <c r="C4313" s="96" t="s">
        <v>44</v>
      </c>
      <c r="D4313" s="96" t="s">
        <v>1964</v>
      </c>
      <c r="E4313" s="99">
        <v>0.1079</v>
      </c>
      <c r="F4313" s="98" t="s">
        <v>93</v>
      </c>
      <c r="G4313" s="282" t="s">
        <v>1965</v>
      </c>
      <c r="H4313" s="282"/>
      <c r="I4313" s="283"/>
      <c r="J4313" s="126" t="s">
        <v>3180</v>
      </c>
    </row>
    <row r="4314" spans="1:10" ht="51">
      <c r="A4314" s="123" t="s">
        <v>1723</v>
      </c>
      <c r="B4314" s="97" t="s">
        <v>3160</v>
      </c>
      <c r="C4314" s="96" t="s">
        <v>44</v>
      </c>
      <c r="D4314" s="96" t="s">
        <v>3161</v>
      </c>
      <c r="E4314" s="99">
        <v>1.8</v>
      </c>
      <c r="F4314" s="98" t="s">
        <v>71</v>
      </c>
      <c r="G4314" s="282" t="s">
        <v>3181</v>
      </c>
      <c r="H4314" s="282"/>
      <c r="I4314" s="283"/>
      <c r="J4314" s="126" t="s">
        <v>3182</v>
      </c>
    </row>
    <row r="4315" spans="1:10" ht="38.25">
      <c r="A4315" s="123" t="s">
        <v>1723</v>
      </c>
      <c r="B4315" s="97" t="s">
        <v>3166</v>
      </c>
      <c r="C4315" s="96" t="s">
        <v>44</v>
      </c>
      <c r="D4315" s="96" t="s">
        <v>3167</v>
      </c>
      <c r="E4315" s="99">
        <v>1.68</v>
      </c>
      <c r="F4315" s="98" t="s">
        <v>71</v>
      </c>
      <c r="G4315" s="282" t="s">
        <v>3183</v>
      </c>
      <c r="H4315" s="282"/>
      <c r="I4315" s="283"/>
      <c r="J4315" s="126" t="s">
        <v>3184</v>
      </c>
    </row>
    <row r="4316" spans="1:10">
      <c r="A4316" s="221"/>
      <c r="B4316" s="222"/>
      <c r="C4316" s="222"/>
      <c r="D4316" s="222"/>
      <c r="E4316" s="222"/>
      <c r="F4316" s="222" t="s">
        <v>1774</v>
      </c>
      <c r="G4316" s="222"/>
      <c r="H4316" s="222"/>
      <c r="I4316" s="222"/>
      <c r="J4316" s="125">
        <v>356.39780000000002</v>
      </c>
    </row>
    <row r="4317" spans="1:10">
      <c r="A4317" s="115"/>
      <c r="B4317" s="116"/>
      <c r="C4317" s="116"/>
      <c r="D4317" s="116"/>
      <c r="E4317" s="116" t="s">
        <v>1728</v>
      </c>
      <c r="F4317" s="117">
        <v>0</v>
      </c>
      <c r="G4317" s="116" t="s">
        <v>1729</v>
      </c>
      <c r="H4317" s="117">
        <v>126.07</v>
      </c>
      <c r="I4317" s="116" t="s">
        <v>1730</v>
      </c>
      <c r="J4317" s="118">
        <v>126.07288920540886</v>
      </c>
    </row>
    <row r="4318" spans="1:10" ht="15" thickBot="1">
      <c r="A4318" s="115"/>
      <c r="B4318" s="116"/>
      <c r="C4318" s="116"/>
      <c r="D4318" s="116"/>
      <c r="E4318" s="116" t="s">
        <v>1731</v>
      </c>
      <c r="F4318" s="117">
        <v>93.51</v>
      </c>
      <c r="G4318" s="116"/>
      <c r="H4318" s="276" t="s">
        <v>1732</v>
      </c>
      <c r="I4318" s="276"/>
      <c r="J4318" s="118">
        <v>449.91</v>
      </c>
    </row>
    <row r="4319" spans="1:10" ht="15" thickTop="1">
      <c r="A4319" s="119"/>
      <c r="B4319" s="95"/>
      <c r="C4319" s="95"/>
      <c r="D4319" s="95"/>
      <c r="E4319" s="95"/>
      <c r="F4319" s="95"/>
      <c r="G4319" s="95"/>
      <c r="H4319" s="95"/>
      <c r="I4319" s="95"/>
      <c r="J4319" s="120"/>
    </row>
    <row r="4320" spans="1:10" ht="15">
      <c r="A4320" s="121" t="s">
        <v>923</v>
      </c>
      <c r="B4320" s="83" t="s">
        <v>1</v>
      </c>
      <c r="C4320" s="82" t="s">
        <v>2</v>
      </c>
      <c r="D4320" s="82" t="s">
        <v>3</v>
      </c>
      <c r="E4320" s="281" t="s">
        <v>1722</v>
      </c>
      <c r="F4320" s="281"/>
      <c r="G4320" s="84" t="s">
        <v>4</v>
      </c>
      <c r="H4320" s="83" t="s">
        <v>5</v>
      </c>
      <c r="I4320" s="83" t="s">
        <v>6</v>
      </c>
      <c r="J4320" s="122" t="s">
        <v>8</v>
      </c>
    </row>
    <row r="4321" spans="1:10" ht="63.75">
      <c r="A4321" s="111" t="s">
        <v>1723</v>
      </c>
      <c r="B4321" s="86" t="s">
        <v>924</v>
      </c>
      <c r="C4321" s="85" t="s">
        <v>44</v>
      </c>
      <c r="D4321" s="85" t="s">
        <v>925</v>
      </c>
      <c r="E4321" s="284" t="s">
        <v>1761</v>
      </c>
      <c r="F4321" s="284"/>
      <c r="G4321" s="87" t="s">
        <v>46</v>
      </c>
      <c r="H4321" s="88">
        <v>1</v>
      </c>
      <c r="I4321" s="89">
        <v>323.43</v>
      </c>
      <c r="J4321" s="112">
        <v>323.43</v>
      </c>
    </row>
    <row r="4322" spans="1:10">
      <c r="A4322" s="221"/>
      <c r="B4322" s="222"/>
      <c r="C4322" s="222"/>
      <c r="D4322" s="222"/>
      <c r="E4322" s="222"/>
      <c r="F4322" s="222" t="s">
        <v>1762</v>
      </c>
      <c r="G4322" s="222"/>
      <c r="H4322" s="222"/>
      <c r="I4322" s="222"/>
      <c r="J4322" s="125">
        <v>0</v>
      </c>
    </row>
    <row r="4323" spans="1:10">
      <c r="A4323" s="221"/>
      <c r="B4323" s="222"/>
      <c r="C4323" s="222"/>
      <c r="D4323" s="222"/>
      <c r="E4323" s="222"/>
      <c r="F4323" s="222" t="s">
        <v>1763</v>
      </c>
      <c r="G4323" s="222"/>
      <c r="H4323" s="222"/>
      <c r="I4323" s="222"/>
      <c r="J4323" s="125">
        <v>1</v>
      </c>
    </row>
    <row r="4324" spans="1:10">
      <c r="A4324" s="221"/>
      <c r="B4324" s="222"/>
      <c r="C4324" s="222"/>
      <c r="D4324" s="222"/>
      <c r="E4324" s="222"/>
      <c r="F4324" s="222" t="s">
        <v>1764</v>
      </c>
      <c r="G4324" s="222"/>
      <c r="H4324" s="222"/>
      <c r="I4324" s="222"/>
      <c r="J4324" s="125">
        <v>0</v>
      </c>
    </row>
    <row r="4325" spans="1:10" ht="15">
      <c r="A4325" s="279" t="s">
        <v>1765</v>
      </c>
      <c r="B4325" s="280" t="s">
        <v>1</v>
      </c>
      <c r="C4325" s="281" t="s">
        <v>2</v>
      </c>
      <c r="D4325" s="281" t="s">
        <v>1727</v>
      </c>
      <c r="E4325" s="280" t="s">
        <v>1766</v>
      </c>
      <c r="F4325" s="83" t="s">
        <v>1767</v>
      </c>
      <c r="G4325" s="83" t="s">
        <v>1768</v>
      </c>
      <c r="H4325" s="83"/>
      <c r="I4325" s="83"/>
      <c r="J4325" s="122" t="s">
        <v>1769</v>
      </c>
    </row>
    <row r="4326" spans="1:10" ht="51">
      <c r="A4326" s="123" t="s">
        <v>1723</v>
      </c>
      <c r="B4326" s="97" t="s">
        <v>3514</v>
      </c>
      <c r="C4326" s="96" t="s">
        <v>44</v>
      </c>
      <c r="D4326" s="96" t="s">
        <v>3515</v>
      </c>
      <c r="E4326" s="99">
        <v>0.25</v>
      </c>
      <c r="F4326" s="98" t="s">
        <v>71</v>
      </c>
      <c r="G4326" s="282" t="s">
        <v>3516</v>
      </c>
      <c r="H4326" s="282"/>
      <c r="I4326" s="283"/>
      <c r="J4326" s="126" t="s">
        <v>3517</v>
      </c>
    </row>
    <row r="4327" spans="1:10" ht="25.5">
      <c r="A4327" s="123" t="s">
        <v>1723</v>
      </c>
      <c r="B4327" s="97" t="s">
        <v>131</v>
      </c>
      <c r="C4327" s="96" t="s">
        <v>44</v>
      </c>
      <c r="D4327" s="96" t="s">
        <v>132</v>
      </c>
      <c r="E4327" s="99">
        <v>0.36259999999999998</v>
      </c>
      <c r="F4327" s="98" t="s">
        <v>93</v>
      </c>
      <c r="G4327" s="282" t="s">
        <v>2081</v>
      </c>
      <c r="H4327" s="282"/>
      <c r="I4327" s="283"/>
      <c r="J4327" s="126" t="s">
        <v>3518</v>
      </c>
    </row>
    <row r="4328" spans="1:10" ht="25.5">
      <c r="A4328" s="123" t="s">
        <v>1723</v>
      </c>
      <c r="B4328" s="97" t="s">
        <v>2079</v>
      </c>
      <c r="C4328" s="96" t="s">
        <v>44</v>
      </c>
      <c r="D4328" s="96" t="s">
        <v>2080</v>
      </c>
      <c r="E4328" s="99">
        <v>9.6199999999999994E-2</v>
      </c>
      <c r="F4328" s="98" t="s">
        <v>93</v>
      </c>
      <c r="G4328" s="282" t="s">
        <v>2081</v>
      </c>
      <c r="H4328" s="282"/>
      <c r="I4328" s="283"/>
      <c r="J4328" s="126" t="s">
        <v>3519</v>
      </c>
    </row>
    <row r="4329" spans="1:10" ht="25.5">
      <c r="A4329" s="123" t="s">
        <v>1723</v>
      </c>
      <c r="B4329" s="97" t="s">
        <v>636</v>
      </c>
      <c r="C4329" s="96" t="s">
        <v>44</v>
      </c>
      <c r="D4329" s="96" t="s">
        <v>637</v>
      </c>
      <c r="E4329" s="99">
        <v>0.34632000000000002</v>
      </c>
      <c r="F4329" s="98" t="s">
        <v>93</v>
      </c>
      <c r="G4329" s="282" t="s">
        <v>3172</v>
      </c>
      <c r="H4329" s="282"/>
      <c r="I4329" s="283"/>
      <c r="J4329" s="126" t="s">
        <v>3520</v>
      </c>
    </row>
    <row r="4330" spans="1:10" ht="25.5">
      <c r="A4330" s="123" t="s">
        <v>1723</v>
      </c>
      <c r="B4330" s="97" t="s">
        <v>2342</v>
      </c>
      <c r="C4330" s="96" t="s">
        <v>44</v>
      </c>
      <c r="D4330" s="96" t="s">
        <v>2343</v>
      </c>
      <c r="E4330" s="99">
        <v>4.5669399999999999E-2</v>
      </c>
      <c r="F4330" s="98" t="s">
        <v>93</v>
      </c>
      <c r="G4330" s="282" t="s">
        <v>2344</v>
      </c>
      <c r="H4330" s="282"/>
      <c r="I4330" s="283"/>
      <c r="J4330" s="126" t="s">
        <v>3521</v>
      </c>
    </row>
    <row r="4331" spans="1:10" ht="38.25">
      <c r="A4331" s="123" t="s">
        <v>1723</v>
      </c>
      <c r="B4331" s="97" t="s">
        <v>3166</v>
      </c>
      <c r="C4331" s="96" t="s">
        <v>44</v>
      </c>
      <c r="D4331" s="96" t="s">
        <v>3167</v>
      </c>
      <c r="E4331" s="99">
        <v>1.2</v>
      </c>
      <c r="F4331" s="98" t="s">
        <v>71</v>
      </c>
      <c r="G4331" s="282" t="s">
        <v>3183</v>
      </c>
      <c r="H4331" s="282"/>
      <c r="I4331" s="283"/>
      <c r="J4331" s="126" t="s">
        <v>3512</v>
      </c>
    </row>
    <row r="4332" spans="1:10" ht="38.25">
      <c r="A4332" s="123" t="s">
        <v>1723</v>
      </c>
      <c r="B4332" s="97" t="s">
        <v>3164</v>
      </c>
      <c r="C4332" s="96" t="s">
        <v>44</v>
      </c>
      <c r="D4332" s="96" t="s">
        <v>3165</v>
      </c>
      <c r="E4332" s="99">
        <v>0.34632000000000002</v>
      </c>
      <c r="F4332" s="98" t="s">
        <v>93</v>
      </c>
      <c r="G4332" s="282" t="s">
        <v>3168</v>
      </c>
      <c r="H4332" s="282"/>
      <c r="I4332" s="283"/>
      <c r="J4332" s="126" t="s">
        <v>3522</v>
      </c>
    </row>
    <row r="4333" spans="1:10" ht="25.5">
      <c r="A4333" s="123" t="s">
        <v>1723</v>
      </c>
      <c r="B4333" s="97" t="s">
        <v>3158</v>
      </c>
      <c r="C4333" s="96" t="s">
        <v>44</v>
      </c>
      <c r="D4333" s="96" t="s">
        <v>3159</v>
      </c>
      <c r="E4333" s="99">
        <v>0.49</v>
      </c>
      <c r="F4333" s="98" t="s">
        <v>71</v>
      </c>
      <c r="G4333" s="282" t="s">
        <v>3174</v>
      </c>
      <c r="H4333" s="282"/>
      <c r="I4333" s="283"/>
      <c r="J4333" s="126" t="s">
        <v>3505</v>
      </c>
    </row>
    <row r="4334" spans="1:10" ht="51">
      <c r="A4334" s="123" t="s">
        <v>1723</v>
      </c>
      <c r="B4334" s="97" t="s">
        <v>3160</v>
      </c>
      <c r="C4334" s="96" t="s">
        <v>44</v>
      </c>
      <c r="D4334" s="96" t="s">
        <v>3161</v>
      </c>
      <c r="E4334" s="99">
        <v>1.1200000000000001</v>
      </c>
      <c r="F4334" s="98" t="s">
        <v>71</v>
      </c>
      <c r="G4334" s="282" t="s">
        <v>3181</v>
      </c>
      <c r="H4334" s="282"/>
      <c r="I4334" s="283"/>
      <c r="J4334" s="126" t="s">
        <v>3511</v>
      </c>
    </row>
    <row r="4335" spans="1:10" ht="38.25">
      <c r="A4335" s="123" t="s">
        <v>1723</v>
      </c>
      <c r="B4335" s="97" t="s">
        <v>1963</v>
      </c>
      <c r="C4335" s="96" t="s">
        <v>44</v>
      </c>
      <c r="D4335" s="96" t="s">
        <v>1964</v>
      </c>
      <c r="E4335" s="99">
        <v>4.5669399999999999E-2</v>
      </c>
      <c r="F4335" s="98" t="s">
        <v>93</v>
      </c>
      <c r="G4335" s="282" t="s">
        <v>1965</v>
      </c>
      <c r="H4335" s="282"/>
      <c r="I4335" s="283"/>
      <c r="J4335" s="126" t="s">
        <v>3523</v>
      </c>
    </row>
    <row r="4336" spans="1:10">
      <c r="A4336" s="221"/>
      <c r="B4336" s="222"/>
      <c r="C4336" s="222"/>
      <c r="D4336" s="222"/>
      <c r="E4336" s="222"/>
      <c r="F4336" s="222" t="s">
        <v>1774</v>
      </c>
      <c r="G4336" s="222"/>
      <c r="H4336" s="222"/>
      <c r="I4336" s="222"/>
      <c r="J4336" s="125">
        <v>323.43</v>
      </c>
    </row>
    <row r="4337" spans="1:10">
      <c r="A4337" s="115"/>
      <c r="B4337" s="116"/>
      <c r="C4337" s="116"/>
      <c r="D4337" s="116"/>
      <c r="E4337" s="116" t="s">
        <v>1728</v>
      </c>
      <c r="F4337" s="117">
        <v>0</v>
      </c>
      <c r="G4337" s="116" t="s">
        <v>1729</v>
      </c>
      <c r="H4337" s="117">
        <v>100.48</v>
      </c>
      <c r="I4337" s="116" t="s">
        <v>1730</v>
      </c>
      <c r="J4337" s="118">
        <v>100.4842594949815</v>
      </c>
    </row>
    <row r="4338" spans="1:10" ht="15" thickBot="1">
      <c r="A4338" s="115"/>
      <c r="B4338" s="116"/>
      <c r="C4338" s="116"/>
      <c r="D4338" s="116"/>
      <c r="E4338" s="116" t="s">
        <v>1731</v>
      </c>
      <c r="F4338" s="117">
        <v>84.86</v>
      </c>
      <c r="G4338" s="116"/>
      <c r="H4338" s="276" t="s">
        <v>1732</v>
      </c>
      <c r="I4338" s="276"/>
      <c r="J4338" s="118">
        <v>408.29</v>
      </c>
    </row>
    <row r="4339" spans="1:10" ht="15" thickTop="1">
      <c r="A4339" s="119"/>
      <c r="B4339" s="95"/>
      <c r="C4339" s="95"/>
      <c r="D4339" s="95"/>
      <c r="E4339" s="95"/>
      <c r="F4339" s="95"/>
      <c r="G4339" s="95"/>
      <c r="H4339" s="95"/>
      <c r="I4339" s="95"/>
      <c r="J4339" s="120"/>
    </row>
    <row r="4340" spans="1:10" ht="15">
      <c r="A4340" s="121" t="s">
        <v>927</v>
      </c>
      <c r="B4340" s="83" t="s">
        <v>1</v>
      </c>
      <c r="C4340" s="82" t="s">
        <v>2</v>
      </c>
      <c r="D4340" s="82" t="s">
        <v>3</v>
      </c>
      <c r="E4340" s="281" t="s">
        <v>1722</v>
      </c>
      <c r="F4340" s="281"/>
      <c r="G4340" s="84" t="s">
        <v>4</v>
      </c>
      <c r="H4340" s="83" t="s">
        <v>5</v>
      </c>
      <c r="I4340" s="83" t="s">
        <v>6</v>
      </c>
      <c r="J4340" s="122" t="s">
        <v>8</v>
      </c>
    </row>
    <row r="4341" spans="1:10" ht="51">
      <c r="A4341" s="111" t="s">
        <v>1723</v>
      </c>
      <c r="B4341" s="86" t="s">
        <v>928</v>
      </c>
      <c r="C4341" s="85" t="s">
        <v>44</v>
      </c>
      <c r="D4341" s="85" t="s">
        <v>929</v>
      </c>
      <c r="E4341" s="284" t="s">
        <v>1761</v>
      </c>
      <c r="F4341" s="284"/>
      <c r="G4341" s="87" t="s">
        <v>78</v>
      </c>
      <c r="H4341" s="88">
        <v>1</v>
      </c>
      <c r="I4341" s="89">
        <v>82.33</v>
      </c>
      <c r="J4341" s="112">
        <v>82.33</v>
      </c>
    </row>
    <row r="4342" spans="1:10">
      <c r="A4342" s="221"/>
      <c r="B4342" s="222"/>
      <c r="C4342" s="222"/>
      <c r="D4342" s="222"/>
      <c r="E4342" s="222"/>
      <c r="F4342" s="222" t="s">
        <v>1762</v>
      </c>
      <c r="G4342" s="222"/>
      <c r="H4342" s="222"/>
      <c r="I4342" s="222"/>
      <c r="J4342" s="125">
        <v>0</v>
      </c>
    </row>
    <row r="4343" spans="1:10">
      <c r="A4343" s="221"/>
      <c r="B4343" s="222"/>
      <c r="C4343" s="222"/>
      <c r="D4343" s="222"/>
      <c r="E4343" s="222"/>
      <c r="F4343" s="222" t="s">
        <v>1763</v>
      </c>
      <c r="G4343" s="222"/>
      <c r="H4343" s="222"/>
      <c r="I4343" s="222"/>
      <c r="J4343" s="125">
        <v>1</v>
      </c>
    </row>
    <row r="4344" spans="1:10">
      <c r="A4344" s="221"/>
      <c r="B4344" s="222"/>
      <c r="C4344" s="222"/>
      <c r="D4344" s="222"/>
      <c r="E4344" s="222"/>
      <c r="F4344" s="222" t="s">
        <v>1764</v>
      </c>
      <c r="G4344" s="222"/>
      <c r="H4344" s="222"/>
      <c r="I4344" s="222"/>
      <c r="J4344" s="125">
        <v>0</v>
      </c>
    </row>
    <row r="4345" spans="1:10" ht="15">
      <c r="A4345" s="279" t="s">
        <v>1765</v>
      </c>
      <c r="B4345" s="280" t="s">
        <v>1</v>
      </c>
      <c r="C4345" s="281" t="s">
        <v>2</v>
      </c>
      <c r="D4345" s="281" t="s">
        <v>1727</v>
      </c>
      <c r="E4345" s="280" t="s">
        <v>1766</v>
      </c>
      <c r="F4345" s="83" t="s">
        <v>1767</v>
      </c>
      <c r="G4345" s="83" t="s">
        <v>1768</v>
      </c>
      <c r="H4345" s="83"/>
      <c r="I4345" s="83"/>
      <c r="J4345" s="122" t="s">
        <v>1769</v>
      </c>
    </row>
    <row r="4346" spans="1:10" ht="25.5">
      <c r="A4346" s="123" t="s">
        <v>1723</v>
      </c>
      <c r="B4346" s="97" t="s">
        <v>2342</v>
      </c>
      <c r="C4346" s="96" t="s">
        <v>44</v>
      </c>
      <c r="D4346" s="96" t="s">
        <v>2343</v>
      </c>
      <c r="E4346" s="99">
        <v>4.3365000000000001E-2</v>
      </c>
      <c r="F4346" s="98" t="s">
        <v>93</v>
      </c>
      <c r="G4346" s="282" t="s">
        <v>2344</v>
      </c>
      <c r="H4346" s="282"/>
      <c r="I4346" s="283"/>
      <c r="J4346" s="126" t="s">
        <v>3524</v>
      </c>
    </row>
    <row r="4347" spans="1:10" ht="38.25">
      <c r="A4347" s="123" t="s">
        <v>1723</v>
      </c>
      <c r="B4347" s="97" t="s">
        <v>3164</v>
      </c>
      <c r="C4347" s="96" t="s">
        <v>44</v>
      </c>
      <c r="D4347" s="96" t="s">
        <v>3165</v>
      </c>
      <c r="E4347" s="99">
        <v>8.294E-2</v>
      </c>
      <c r="F4347" s="98" t="s">
        <v>93</v>
      </c>
      <c r="G4347" s="282" t="s">
        <v>3168</v>
      </c>
      <c r="H4347" s="282"/>
      <c r="I4347" s="283"/>
      <c r="J4347" s="126" t="s">
        <v>3525</v>
      </c>
    </row>
    <row r="4348" spans="1:10" ht="25.5">
      <c r="A4348" s="123" t="s">
        <v>1723</v>
      </c>
      <c r="B4348" s="97" t="s">
        <v>3158</v>
      </c>
      <c r="C4348" s="96" t="s">
        <v>44</v>
      </c>
      <c r="D4348" s="96" t="s">
        <v>3159</v>
      </c>
      <c r="E4348" s="99">
        <v>0.55000000000000004</v>
      </c>
      <c r="F4348" s="98" t="s">
        <v>71</v>
      </c>
      <c r="G4348" s="282" t="s">
        <v>3174</v>
      </c>
      <c r="H4348" s="282"/>
      <c r="I4348" s="283"/>
      <c r="J4348" s="126" t="s">
        <v>3526</v>
      </c>
    </row>
    <row r="4349" spans="1:10" ht="25.5">
      <c r="A4349" s="123" t="s">
        <v>1723</v>
      </c>
      <c r="B4349" s="97" t="s">
        <v>131</v>
      </c>
      <c r="C4349" s="96" t="s">
        <v>44</v>
      </c>
      <c r="D4349" s="96" t="s">
        <v>132</v>
      </c>
      <c r="E4349" s="99">
        <v>0.15179999999999999</v>
      </c>
      <c r="F4349" s="98" t="s">
        <v>93</v>
      </c>
      <c r="G4349" s="282" t="s">
        <v>2081</v>
      </c>
      <c r="H4349" s="282"/>
      <c r="I4349" s="283"/>
      <c r="J4349" s="126" t="s">
        <v>3527</v>
      </c>
    </row>
    <row r="4350" spans="1:10" ht="25.5">
      <c r="A4350" s="123" t="s">
        <v>1723</v>
      </c>
      <c r="B4350" s="97" t="s">
        <v>148</v>
      </c>
      <c r="C4350" s="96" t="s">
        <v>44</v>
      </c>
      <c r="D4350" s="96" t="s">
        <v>149</v>
      </c>
      <c r="E4350" s="99">
        <v>8.7999999999999995E-2</v>
      </c>
      <c r="F4350" s="98" t="s">
        <v>93</v>
      </c>
      <c r="G4350" s="282" t="s">
        <v>3528</v>
      </c>
      <c r="H4350" s="282"/>
      <c r="I4350" s="283"/>
      <c r="J4350" s="126" t="s">
        <v>3529</v>
      </c>
    </row>
    <row r="4351" spans="1:10" ht="25.5">
      <c r="A4351" s="123" t="s">
        <v>1723</v>
      </c>
      <c r="B4351" s="97" t="s">
        <v>3162</v>
      </c>
      <c r="C4351" s="96" t="s">
        <v>44</v>
      </c>
      <c r="D4351" s="96" t="s">
        <v>3163</v>
      </c>
      <c r="E4351" s="99">
        <v>0.88</v>
      </c>
      <c r="F4351" s="98" t="s">
        <v>71</v>
      </c>
      <c r="G4351" s="282" t="s">
        <v>3177</v>
      </c>
      <c r="H4351" s="282"/>
      <c r="I4351" s="283"/>
      <c r="J4351" s="126" t="s">
        <v>3530</v>
      </c>
    </row>
    <row r="4352" spans="1:10" ht="25.5">
      <c r="A4352" s="123" t="s">
        <v>1723</v>
      </c>
      <c r="B4352" s="97" t="s">
        <v>636</v>
      </c>
      <c r="C4352" s="96" t="s">
        <v>44</v>
      </c>
      <c r="D4352" s="96" t="s">
        <v>637</v>
      </c>
      <c r="E4352" s="99">
        <v>8.294E-2</v>
      </c>
      <c r="F4352" s="98" t="s">
        <v>93</v>
      </c>
      <c r="G4352" s="282" t="s">
        <v>3172</v>
      </c>
      <c r="H4352" s="282"/>
      <c r="I4352" s="283"/>
      <c r="J4352" s="126" t="s">
        <v>3531</v>
      </c>
    </row>
    <row r="4353" spans="1:10" ht="25.5">
      <c r="A4353" s="123" t="s">
        <v>1723</v>
      </c>
      <c r="B4353" s="97" t="s">
        <v>257</v>
      </c>
      <c r="C4353" s="96" t="s">
        <v>44</v>
      </c>
      <c r="D4353" s="96" t="s">
        <v>258</v>
      </c>
      <c r="E4353" s="99">
        <v>0.57750000000000001</v>
      </c>
      <c r="F4353" s="98" t="s">
        <v>71</v>
      </c>
      <c r="G4353" s="282" t="s">
        <v>3532</v>
      </c>
      <c r="H4353" s="282"/>
      <c r="I4353" s="283"/>
      <c r="J4353" s="126" t="s">
        <v>3533</v>
      </c>
    </row>
    <row r="4354" spans="1:10" ht="38.25">
      <c r="A4354" s="123" t="s">
        <v>1723</v>
      </c>
      <c r="B4354" s="97" t="s">
        <v>3534</v>
      </c>
      <c r="C4354" s="96" t="s">
        <v>44</v>
      </c>
      <c r="D4354" s="96" t="s">
        <v>3535</v>
      </c>
      <c r="E4354" s="99">
        <v>4.3365000000000001E-2</v>
      </c>
      <c r="F4354" s="98" t="s">
        <v>93</v>
      </c>
      <c r="G4354" s="282" t="s">
        <v>3536</v>
      </c>
      <c r="H4354" s="282"/>
      <c r="I4354" s="283"/>
      <c r="J4354" s="126" t="s">
        <v>3537</v>
      </c>
    </row>
    <row r="4355" spans="1:10">
      <c r="A4355" s="221"/>
      <c r="B4355" s="222"/>
      <c r="C4355" s="222"/>
      <c r="D4355" s="222"/>
      <c r="E4355" s="222"/>
      <c r="F4355" s="222" t="s">
        <v>1774</v>
      </c>
      <c r="G4355" s="222"/>
      <c r="H4355" s="222"/>
      <c r="I4355" s="222"/>
      <c r="J4355" s="125">
        <v>82.331599999999995</v>
      </c>
    </row>
    <row r="4356" spans="1:10">
      <c r="A4356" s="115"/>
      <c r="B4356" s="116"/>
      <c r="C4356" s="116"/>
      <c r="D4356" s="116"/>
      <c r="E4356" s="116" t="s">
        <v>1728</v>
      </c>
      <c r="F4356" s="117">
        <v>0</v>
      </c>
      <c r="G4356" s="116" t="s">
        <v>1729</v>
      </c>
      <c r="H4356" s="117">
        <v>38.69</v>
      </c>
      <c r="I4356" s="116" t="s">
        <v>1730</v>
      </c>
      <c r="J4356" s="118">
        <v>38.688872452089129</v>
      </c>
    </row>
    <row r="4357" spans="1:10" ht="15" thickBot="1">
      <c r="A4357" s="115"/>
      <c r="B4357" s="116"/>
      <c r="C4357" s="116"/>
      <c r="D4357" s="116"/>
      <c r="E4357" s="116" t="s">
        <v>1731</v>
      </c>
      <c r="F4357" s="117">
        <v>21.6</v>
      </c>
      <c r="G4357" s="116"/>
      <c r="H4357" s="276" t="s">
        <v>1732</v>
      </c>
      <c r="I4357" s="276"/>
      <c r="J4357" s="118">
        <v>103.93</v>
      </c>
    </row>
    <row r="4358" spans="1:10" ht="15" thickTop="1">
      <c r="A4358" s="119"/>
      <c r="B4358" s="95"/>
      <c r="C4358" s="95"/>
      <c r="D4358" s="95"/>
      <c r="E4358" s="95"/>
      <c r="F4358" s="95"/>
      <c r="G4358" s="95"/>
      <c r="H4358" s="95"/>
      <c r="I4358" s="95"/>
      <c r="J4358" s="120"/>
    </row>
    <row r="4359" spans="1:10" ht="15">
      <c r="A4359" s="121" t="s">
        <v>930</v>
      </c>
      <c r="B4359" s="83" t="s">
        <v>1</v>
      </c>
      <c r="C4359" s="82" t="s">
        <v>2</v>
      </c>
      <c r="D4359" s="82" t="s">
        <v>3</v>
      </c>
      <c r="E4359" s="281" t="s">
        <v>1722</v>
      </c>
      <c r="F4359" s="281"/>
      <c r="G4359" s="84" t="s">
        <v>4</v>
      </c>
      <c r="H4359" s="83" t="s">
        <v>5</v>
      </c>
      <c r="I4359" s="83" t="s">
        <v>6</v>
      </c>
      <c r="J4359" s="122" t="s">
        <v>8</v>
      </c>
    </row>
    <row r="4360" spans="1:10" ht="38.25">
      <c r="A4360" s="111" t="s">
        <v>1723</v>
      </c>
      <c r="B4360" s="86" t="s">
        <v>931</v>
      </c>
      <c r="C4360" s="85" t="s">
        <v>31</v>
      </c>
      <c r="D4360" s="85" t="s">
        <v>932</v>
      </c>
      <c r="E4360" s="284" t="s">
        <v>3538</v>
      </c>
      <c r="F4360" s="284"/>
      <c r="G4360" s="87" t="s">
        <v>704</v>
      </c>
      <c r="H4360" s="88">
        <v>1</v>
      </c>
      <c r="I4360" s="89">
        <v>122.01</v>
      </c>
      <c r="J4360" s="112">
        <v>122.01</v>
      </c>
    </row>
    <row r="4361" spans="1:10">
      <c r="A4361" s="123" t="s">
        <v>1738</v>
      </c>
      <c r="B4361" s="97" t="s">
        <v>2365</v>
      </c>
      <c r="C4361" s="96" t="s">
        <v>31</v>
      </c>
      <c r="D4361" s="96" t="s">
        <v>1949</v>
      </c>
      <c r="E4361" s="283" t="s">
        <v>1737</v>
      </c>
      <c r="F4361" s="283"/>
      <c r="G4361" s="98" t="s">
        <v>33</v>
      </c>
      <c r="H4361" s="99">
        <v>0.45300000000000001</v>
      </c>
      <c r="I4361" s="100">
        <v>19.95</v>
      </c>
      <c r="J4361" s="124">
        <v>9.0299999999999994</v>
      </c>
    </row>
    <row r="4362" spans="1:10" ht="25.5">
      <c r="A4362" s="123" t="s">
        <v>1738</v>
      </c>
      <c r="B4362" s="97" t="s">
        <v>3539</v>
      </c>
      <c r="C4362" s="96" t="s">
        <v>31</v>
      </c>
      <c r="D4362" s="96" t="s">
        <v>3540</v>
      </c>
      <c r="E4362" s="283" t="s">
        <v>1737</v>
      </c>
      <c r="F4362" s="283"/>
      <c r="G4362" s="98" t="s">
        <v>93</v>
      </c>
      <c r="H4362" s="99">
        <v>5.4000000000000003E-3</v>
      </c>
      <c r="I4362" s="100">
        <v>472.3</v>
      </c>
      <c r="J4362" s="124">
        <v>2.5499999999999998</v>
      </c>
    </row>
    <row r="4363" spans="1:10">
      <c r="A4363" s="123" t="s">
        <v>1738</v>
      </c>
      <c r="B4363" s="97" t="s">
        <v>2170</v>
      </c>
      <c r="C4363" s="96" t="s">
        <v>31</v>
      </c>
      <c r="D4363" s="96" t="s">
        <v>1958</v>
      </c>
      <c r="E4363" s="283" t="s">
        <v>1737</v>
      </c>
      <c r="F4363" s="283"/>
      <c r="G4363" s="98" t="s">
        <v>33</v>
      </c>
      <c r="H4363" s="99">
        <v>0.45300000000000001</v>
      </c>
      <c r="I4363" s="100">
        <v>14.46</v>
      </c>
      <c r="J4363" s="124">
        <v>6.55</v>
      </c>
    </row>
    <row r="4364" spans="1:10" ht="25.5">
      <c r="A4364" s="113" t="s">
        <v>1725</v>
      </c>
      <c r="B4364" s="91" t="s">
        <v>3541</v>
      </c>
      <c r="C4364" s="90" t="s">
        <v>31</v>
      </c>
      <c r="D4364" s="90" t="s">
        <v>3542</v>
      </c>
      <c r="E4364" s="278" t="s">
        <v>1743</v>
      </c>
      <c r="F4364" s="278"/>
      <c r="G4364" s="92" t="s">
        <v>704</v>
      </c>
      <c r="H4364" s="93">
        <v>1</v>
      </c>
      <c r="I4364" s="94">
        <v>103.88</v>
      </c>
      <c r="J4364" s="114">
        <v>103.88</v>
      </c>
    </row>
    <row r="4365" spans="1:10">
      <c r="A4365" s="115"/>
      <c r="B4365" s="116"/>
      <c r="C4365" s="116"/>
      <c r="D4365" s="116"/>
      <c r="E4365" s="116" t="s">
        <v>1728</v>
      </c>
      <c r="F4365" s="117">
        <v>12.23</v>
      </c>
      <c r="G4365" s="116" t="s">
        <v>1729</v>
      </c>
      <c r="H4365" s="117">
        <v>0</v>
      </c>
      <c r="I4365" s="116" t="s">
        <v>1730</v>
      </c>
      <c r="J4365" s="118">
        <v>12.23</v>
      </c>
    </row>
    <row r="4366" spans="1:10" ht="15" thickBot="1">
      <c r="A4366" s="115"/>
      <c r="B4366" s="116"/>
      <c r="C4366" s="116"/>
      <c r="D4366" s="116"/>
      <c r="E4366" s="116" t="s">
        <v>1731</v>
      </c>
      <c r="F4366" s="117">
        <v>32.01</v>
      </c>
      <c r="G4366" s="116"/>
      <c r="H4366" s="276" t="s">
        <v>1732</v>
      </c>
      <c r="I4366" s="276"/>
      <c r="J4366" s="118">
        <v>154.02000000000001</v>
      </c>
    </row>
    <row r="4367" spans="1:10" ht="15" thickTop="1">
      <c r="A4367" s="119"/>
      <c r="B4367" s="95"/>
      <c r="C4367" s="95"/>
      <c r="D4367" s="95"/>
      <c r="E4367" s="95"/>
      <c r="F4367" s="95"/>
      <c r="G4367" s="95"/>
      <c r="H4367" s="95"/>
      <c r="I4367" s="95"/>
      <c r="J4367" s="120"/>
    </row>
    <row r="4368" spans="1:10" ht="15">
      <c r="A4368" s="121" t="s">
        <v>933</v>
      </c>
      <c r="B4368" s="83" t="s">
        <v>1</v>
      </c>
      <c r="C4368" s="82" t="s">
        <v>2</v>
      </c>
      <c r="D4368" s="82" t="s">
        <v>3</v>
      </c>
      <c r="E4368" s="281" t="s">
        <v>1722</v>
      </c>
      <c r="F4368" s="281"/>
      <c r="G4368" s="84" t="s">
        <v>4</v>
      </c>
      <c r="H4368" s="83" t="s">
        <v>5</v>
      </c>
      <c r="I4368" s="83" t="s">
        <v>6</v>
      </c>
      <c r="J4368" s="122" t="s">
        <v>8</v>
      </c>
    </row>
    <row r="4369" spans="1:10">
      <c r="A4369" s="111" t="s">
        <v>1723</v>
      </c>
      <c r="B4369" s="86" t="s">
        <v>934</v>
      </c>
      <c r="C4369" s="85" t="s">
        <v>44</v>
      </c>
      <c r="D4369" s="85" t="s">
        <v>935</v>
      </c>
      <c r="E4369" s="284" t="s">
        <v>1761</v>
      </c>
      <c r="F4369" s="284"/>
      <c r="G4369" s="87" t="s">
        <v>46</v>
      </c>
      <c r="H4369" s="88">
        <v>1</v>
      </c>
      <c r="I4369" s="89">
        <v>55.6</v>
      </c>
      <c r="J4369" s="112">
        <v>55.6</v>
      </c>
    </row>
    <row r="4370" spans="1:10">
      <c r="A4370" s="221"/>
      <c r="B4370" s="222"/>
      <c r="C4370" s="222"/>
      <c r="D4370" s="222"/>
      <c r="E4370" s="222"/>
      <c r="F4370" s="222" t="s">
        <v>1762</v>
      </c>
      <c r="G4370" s="222"/>
      <c r="H4370" s="222"/>
      <c r="I4370" s="222"/>
      <c r="J4370" s="125">
        <v>0</v>
      </c>
    </row>
    <row r="4371" spans="1:10">
      <c r="A4371" s="221"/>
      <c r="B4371" s="222"/>
      <c r="C4371" s="222"/>
      <c r="D4371" s="222"/>
      <c r="E4371" s="222"/>
      <c r="F4371" s="222" t="s">
        <v>1763</v>
      </c>
      <c r="G4371" s="222"/>
      <c r="H4371" s="222"/>
      <c r="I4371" s="222"/>
      <c r="J4371" s="125">
        <v>1</v>
      </c>
    </row>
    <row r="4372" spans="1:10">
      <c r="A4372" s="221"/>
      <c r="B4372" s="222"/>
      <c r="C4372" s="222"/>
      <c r="D4372" s="222"/>
      <c r="E4372" s="222"/>
      <c r="F4372" s="222" t="s">
        <v>1764</v>
      </c>
      <c r="G4372" s="222"/>
      <c r="H4372" s="222"/>
      <c r="I4372" s="222"/>
      <c r="J4372" s="125">
        <v>0</v>
      </c>
    </row>
    <row r="4373" spans="1:10" ht="15">
      <c r="A4373" s="279" t="s">
        <v>1784</v>
      </c>
      <c r="B4373" s="280" t="s">
        <v>1</v>
      </c>
      <c r="C4373" s="281" t="s">
        <v>2</v>
      </c>
      <c r="D4373" s="281" t="s">
        <v>1785</v>
      </c>
      <c r="E4373" s="280" t="s">
        <v>1766</v>
      </c>
      <c r="F4373" s="83" t="s">
        <v>1767</v>
      </c>
      <c r="G4373" s="83" t="s">
        <v>1768</v>
      </c>
      <c r="H4373" s="83"/>
      <c r="I4373" s="83"/>
      <c r="J4373" s="122" t="s">
        <v>1769</v>
      </c>
    </row>
    <row r="4374" spans="1:10" ht="25.5">
      <c r="A4374" s="113" t="s">
        <v>1725</v>
      </c>
      <c r="B4374" s="91" t="s">
        <v>3206</v>
      </c>
      <c r="C4374" s="90" t="s">
        <v>44</v>
      </c>
      <c r="D4374" s="90" t="s">
        <v>3207</v>
      </c>
      <c r="E4374" s="93">
        <v>0.01</v>
      </c>
      <c r="F4374" s="92" t="s">
        <v>121</v>
      </c>
      <c r="G4374" s="277" t="s">
        <v>3215</v>
      </c>
      <c r="H4374" s="277"/>
      <c r="I4374" s="278"/>
      <c r="J4374" s="127" t="s">
        <v>3216</v>
      </c>
    </row>
    <row r="4375" spans="1:10">
      <c r="A4375" s="113" t="s">
        <v>1725</v>
      </c>
      <c r="B4375" s="91" t="s">
        <v>3204</v>
      </c>
      <c r="C4375" s="90" t="s">
        <v>44</v>
      </c>
      <c r="D4375" s="90" t="s">
        <v>3205</v>
      </c>
      <c r="E4375" s="93">
        <v>3.0000000000000001E-3</v>
      </c>
      <c r="F4375" s="92" t="s">
        <v>2248</v>
      </c>
      <c r="G4375" s="277" t="s">
        <v>3210</v>
      </c>
      <c r="H4375" s="277"/>
      <c r="I4375" s="278"/>
      <c r="J4375" s="127" t="s">
        <v>3211</v>
      </c>
    </row>
    <row r="4376" spans="1:10" ht="51">
      <c r="A4376" s="113" t="s">
        <v>1725</v>
      </c>
      <c r="B4376" s="91" t="s">
        <v>3543</v>
      </c>
      <c r="C4376" s="90" t="s">
        <v>44</v>
      </c>
      <c r="D4376" s="90" t="s">
        <v>3544</v>
      </c>
      <c r="E4376" s="93">
        <v>1</v>
      </c>
      <c r="F4376" s="92" t="s">
        <v>46</v>
      </c>
      <c r="G4376" s="277" t="s">
        <v>3545</v>
      </c>
      <c r="H4376" s="277"/>
      <c r="I4376" s="278"/>
      <c r="J4376" s="127" t="s">
        <v>3545</v>
      </c>
    </row>
    <row r="4377" spans="1:10">
      <c r="A4377" s="221"/>
      <c r="B4377" s="222"/>
      <c r="C4377" s="222"/>
      <c r="D4377" s="222"/>
      <c r="E4377" s="222"/>
      <c r="F4377" s="222" t="s">
        <v>1938</v>
      </c>
      <c r="G4377" s="222"/>
      <c r="H4377" s="222"/>
      <c r="I4377" s="222"/>
      <c r="J4377" s="125">
        <v>21.742599999999999</v>
      </c>
    </row>
    <row r="4378" spans="1:10" ht="15">
      <c r="A4378" s="279" t="s">
        <v>1765</v>
      </c>
      <c r="B4378" s="280" t="s">
        <v>1</v>
      </c>
      <c r="C4378" s="281" t="s">
        <v>2</v>
      </c>
      <c r="D4378" s="281" t="s">
        <v>1727</v>
      </c>
      <c r="E4378" s="280" t="s">
        <v>1766</v>
      </c>
      <c r="F4378" s="83" t="s">
        <v>1767</v>
      </c>
      <c r="G4378" s="83" t="s">
        <v>1768</v>
      </c>
      <c r="H4378" s="83"/>
      <c r="I4378" s="83"/>
      <c r="J4378" s="122" t="s">
        <v>1769</v>
      </c>
    </row>
    <row r="4379" spans="1:10" ht="25.5">
      <c r="A4379" s="123" t="s">
        <v>1723</v>
      </c>
      <c r="B4379" s="97" t="s">
        <v>2916</v>
      </c>
      <c r="C4379" s="96" t="s">
        <v>44</v>
      </c>
      <c r="D4379" s="96" t="s">
        <v>2917</v>
      </c>
      <c r="E4379" s="99">
        <v>1</v>
      </c>
      <c r="F4379" s="98" t="s">
        <v>1950</v>
      </c>
      <c r="G4379" s="282" t="s">
        <v>2918</v>
      </c>
      <c r="H4379" s="282"/>
      <c r="I4379" s="283"/>
      <c r="J4379" s="126" t="s">
        <v>2918</v>
      </c>
    </row>
    <row r="4380" spans="1:10">
      <c r="A4380" s="123" t="s">
        <v>1723</v>
      </c>
      <c r="B4380" s="97" t="s">
        <v>2920</v>
      </c>
      <c r="C4380" s="96" t="s">
        <v>44</v>
      </c>
      <c r="D4380" s="96" t="s">
        <v>2921</v>
      </c>
      <c r="E4380" s="99">
        <v>1</v>
      </c>
      <c r="F4380" s="98" t="s">
        <v>1950</v>
      </c>
      <c r="G4380" s="282" t="s">
        <v>2922</v>
      </c>
      <c r="H4380" s="282"/>
      <c r="I4380" s="283"/>
      <c r="J4380" s="126" t="s">
        <v>2922</v>
      </c>
    </row>
    <row r="4381" spans="1:10">
      <c r="A4381" s="221"/>
      <c r="B4381" s="222"/>
      <c r="C4381" s="222"/>
      <c r="D4381" s="222"/>
      <c r="E4381" s="222"/>
      <c r="F4381" s="222" t="s">
        <v>1774</v>
      </c>
      <c r="G4381" s="222"/>
      <c r="H4381" s="222"/>
      <c r="I4381" s="222"/>
      <c r="J4381" s="125">
        <v>33.86</v>
      </c>
    </row>
    <row r="4382" spans="1:10">
      <c r="A4382" s="115"/>
      <c r="B4382" s="116"/>
      <c r="C4382" s="116"/>
      <c r="D4382" s="116"/>
      <c r="E4382" s="116" t="s">
        <v>1728</v>
      </c>
      <c r="F4382" s="117">
        <v>0</v>
      </c>
      <c r="G4382" s="116" t="s">
        <v>1729</v>
      </c>
      <c r="H4382" s="117">
        <v>26.32</v>
      </c>
      <c r="I4382" s="116" t="s">
        <v>1730</v>
      </c>
      <c r="J4382" s="118">
        <v>26.323799999999999</v>
      </c>
    </row>
    <row r="4383" spans="1:10" ht="15" thickBot="1">
      <c r="A4383" s="115"/>
      <c r="B4383" s="116"/>
      <c r="C4383" s="116"/>
      <c r="D4383" s="116"/>
      <c r="E4383" s="116" t="s">
        <v>1731</v>
      </c>
      <c r="F4383" s="117">
        <v>14.58</v>
      </c>
      <c r="G4383" s="116"/>
      <c r="H4383" s="276" t="s">
        <v>1732</v>
      </c>
      <c r="I4383" s="276"/>
      <c r="J4383" s="118">
        <v>70.180000000000007</v>
      </c>
    </row>
    <row r="4384" spans="1:10" ht="15" thickTop="1">
      <c r="A4384" s="119"/>
      <c r="B4384" s="95"/>
      <c r="C4384" s="95"/>
      <c r="D4384" s="95"/>
      <c r="E4384" s="95"/>
      <c r="F4384" s="95"/>
      <c r="G4384" s="95"/>
      <c r="H4384" s="95"/>
      <c r="I4384" s="95"/>
      <c r="J4384" s="120"/>
    </row>
    <row r="4385" spans="1:10" ht="15">
      <c r="A4385" s="121" t="s">
        <v>938</v>
      </c>
      <c r="B4385" s="83" t="s">
        <v>1</v>
      </c>
      <c r="C4385" s="82" t="s">
        <v>2</v>
      </c>
      <c r="D4385" s="82" t="s">
        <v>3</v>
      </c>
      <c r="E4385" s="281" t="s">
        <v>1722</v>
      </c>
      <c r="F4385" s="281"/>
      <c r="G4385" s="84" t="s">
        <v>4</v>
      </c>
      <c r="H4385" s="83" t="s">
        <v>5</v>
      </c>
      <c r="I4385" s="83" t="s">
        <v>6</v>
      </c>
      <c r="J4385" s="122" t="s">
        <v>8</v>
      </c>
    </row>
    <row r="4386" spans="1:10" ht="25.5">
      <c r="A4386" s="111" t="s">
        <v>1723</v>
      </c>
      <c r="B4386" s="86" t="s">
        <v>939</v>
      </c>
      <c r="C4386" s="85" t="s">
        <v>44</v>
      </c>
      <c r="D4386" s="85" t="s">
        <v>940</v>
      </c>
      <c r="E4386" s="284" t="s">
        <v>1761</v>
      </c>
      <c r="F4386" s="284"/>
      <c r="G4386" s="87" t="s">
        <v>78</v>
      </c>
      <c r="H4386" s="88">
        <v>1</v>
      </c>
      <c r="I4386" s="89">
        <v>49.14</v>
      </c>
      <c r="J4386" s="112">
        <v>49.14</v>
      </c>
    </row>
    <row r="4387" spans="1:10">
      <c r="A4387" s="221"/>
      <c r="B4387" s="222"/>
      <c r="C4387" s="222"/>
      <c r="D4387" s="222"/>
      <c r="E4387" s="222"/>
      <c r="F4387" s="222" t="s">
        <v>1762</v>
      </c>
      <c r="G4387" s="222"/>
      <c r="H4387" s="222"/>
      <c r="I4387" s="222"/>
      <c r="J4387" s="125">
        <v>0</v>
      </c>
    </row>
    <row r="4388" spans="1:10">
      <c r="A4388" s="221"/>
      <c r="B4388" s="222"/>
      <c r="C4388" s="222"/>
      <c r="D4388" s="222"/>
      <c r="E4388" s="222"/>
      <c r="F4388" s="222" t="s">
        <v>1763</v>
      </c>
      <c r="G4388" s="222"/>
      <c r="H4388" s="222"/>
      <c r="I4388" s="222"/>
      <c r="J4388" s="125">
        <v>1</v>
      </c>
    </row>
    <row r="4389" spans="1:10">
      <c r="A4389" s="221"/>
      <c r="B4389" s="222"/>
      <c r="C4389" s="222"/>
      <c r="D4389" s="222"/>
      <c r="E4389" s="222"/>
      <c r="F4389" s="222" t="s">
        <v>1764</v>
      </c>
      <c r="G4389" s="222"/>
      <c r="H4389" s="222"/>
      <c r="I4389" s="222"/>
      <c r="J4389" s="125">
        <v>0</v>
      </c>
    </row>
    <row r="4390" spans="1:10" ht="15">
      <c r="A4390" s="279" t="s">
        <v>1784</v>
      </c>
      <c r="B4390" s="280" t="s">
        <v>1</v>
      </c>
      <c r="C4390" s="281" t="s">
        <v>2</v>
      </c>
      <c r="D4390" s="281" t="s">
        <v>1785</v>
      </c>
      <c r="E4390" s="280" t="s">
        <v>1766</v>
      </c>
      <c r="F4390" s="83" t="s">
        <v>1767</v>
      </c>
      <c r="G4390" s="83" t="s">
        <v>1768</v>
      </c>
      <c r="H4390" s="83"/>
      <c r="I4390" s="83"/>
      <c r="J4390" s="122" t="s">
        <v>1769</v>
      </c>
    </row>
    <row r="4391" spans="1:10" ht="25.5">
      <c r="A4391" s="113" t="s">
        <v>1725</v>
      </c>
      <c r="B4391" s="91" t="s">
        <v>3546</v>
      </c>
      <c r="C4391" s="90" t="s">
        <v>44</v>
      </c>
      <c r="D4391" s="90" t="s">
        <v>3547</v>
      </c>
      <c r="E4391" s="93">
        <v>4.2</v>
      </c>
      <c r="F4391" s="92" t="s">
        <v>46</v>
      </c>
      <c r="G4391" s="277" t="s">
        <v>3548</v>
      </c>
      <c r="H4391" s="277"/>
      <c r="I4391" s="278"/>
      <c r="J4391" s="127" t="s">
        <v>3549</v>
      </c>
    </row>
    <row r="4392" spans="1:10" ht="38.25">
      <c r="A4392" s="113" t="s">
        <v>1725</v>
      </c>
      <c r="B4392" s="91" t="s">
        <v>3049</v>
      </c>
      <c r="C4392" s="90" t="s">
        <v>44</v>
      </c>
      <c r="D4392" s="90" t="s">
        <v>3050</v>
      </c>
      <c r="E4392" s="93">
        <v>0.13548389999999999</v>
      </c>
      <c r="F4392" s="92" t="s">
        <v>46</v>
      </c>
      <c r="G4392" s="277" t="s">
        <v>3550</v>
      </c>
      <c r="H4392" s="277"/>
      <c r="I4392" s="278"/>
      <c r="J4392" s="127" t="s">
        <v>3551</v>
      </c>
    </row>
    <row r="4393" spans="1:10">
      <c r="A4393" s="221"/>
      <c r="B4393" s="222"/>
      <c r="C4393" s="222"/>
      <c r="D4393" s="222"/>
      <c r="E4393" s="222"/>
      <c r="F4393" s="222" t="s">
        <v>1938</v>
      </c>
      <c r="G4393" s="222"/>
      <c r="H4393" s="222"/>
      <c r="I4393" s="222"/>
      <c r="J4393" s="125">
        <v>3.7040999999999999</v>
      </c>
    </row>
    <row r="4394" spans="1:10" ht="15">
      <c r="A4394" s="279" t="s">
        <v>1765</v>
      </c>
      <c r="B4394" s="280" t="s">
        <v>1</v>
      </c>
      <c r="C4394" s="281" t="s">
        <v>2</v>
      </c>
      <c r="D4394" s="281" t="s">
        <v>1727</v>
      </c>
      <c r="E4394" s="280" t="s">
        <v>1766</v>
      </c>
      <c r="F4394" s="83" t="s">
        <v>1767</v>
      </c>
      <c r="G4394" s="83" t="s">
        <v>1768</v>
      </c>
      <c r="H4394" s="83"/>
      <c r="I4394" s="83"/>
      <c r="J4394" s="122" t="s">
        <v>1769</v>
      </c>
    </row>
    <row r="4395" spans="1:10" ht="38.25">
      <c r="A4395" s="123" t="s">
        <v>1723</v>
      </c>
      <c r="B4395" s="97" t="s">
        <v>3552</v>
      </c>
      <c r="C4395" s="96" t="s">
        <v>44</v>
      </c>
      <c r="D4395" s="96" t="s">
        <v>3553</v>
      </c>
      <c r="E4395" s="99">
        <v>0.5</v>
      </c>
      <c r="F4395" s="98" t="s">
        <v>71</v>
      </c>
      <c r="G4395" s="282" t="s">
        <v>3554</v>
      </c>
      <c r="H4395" s="282"/>
      <c r="I4395" s="283"/>
      <c r="J4395" s="126" t="s">
        <v>3555</v>
      </c>
    </row>
    <row r="4396" spans="1:10">
      <c r="A4396" s="123" t="s">
        <v>1723</v>
      </c>
      <c r="B4396" s="97" t="s">
        <v>3556</v>
      </c>
      <c r="C4396" s="96" t="s">
        <v>44</v>
      </c>
      <c r="D4396" s="96" t="s">
        <v>3557</v>
      </c>
      <c r="E4396" s="99">
        <v>0.34920630000000003</v>
      </c>
      <c r="F4396" s="98" t="s">
        <v>1950</v>
      </c>
      <c r="G4396" s="282" t="s">
        <v>2104</v>
      </c>
      <c r="H4396" s="282"/>
      <c r="I4396" s="283"/>
      <c r="J4396" s="126" t="s">
        <v>3558</v>
      </c>
    </row>
    <row r="4397" spans="1:10">
      <c r="A4397" s="123" t="s">
        <v>1723</v>
      </c>
      <c r="B4397" s="97" t="s">
        <v>3559</v>
      </c>
      <c r="C4397" s="96" t="s">
        <v>44</v>
      </c>
      <c r="D4397" s="96" t="s">
        <v>3560</v>
      </c>
      <c r="E4397" s="99">
        <v>0.34920630000000003</v>
      </c>
      <c r="F4397" s="98" t="s">
        <v>1950</v>
      </c>
      <c r="G4397" s="282" t="s">
        <v>3561</v>
      </c>
      <c r="H4397" s="282"/>
      <c r="I4397" s="283"/>
      <c r="J4397" s="126" t="s">
        <v>3562</v>
      </c>
    </row>
    <row r="4398" spans="1:10">
      <c r="A4398" s="221"/>
      <c r="B4398" s="222"/>
      <c r="C4398" s="222"/>
      <c r="D4398" s="222"/>
      <c r="E4398" s="222"/>
      <c r="F4398" s="222" t="s">
        <v>1774</v>
      </c>
      <c r="G4398" s="222"/>
      <c r="H4398" s="222"/>
      <c r="I4398" s="222"/>
      <c r="J4398" s="125">
        <v>45.439799999999998</v>
      </c>
    </row>
    <row r="4399" spans="1:10">
      <c r="A4399" s="115"/>
      <c r="B4399" s="116"/>
      <c r="C4399" s="116"/>
      <c r="D4399" s="116"/>
      <c r="E4399" s="116" t="s">
        <v>1728</v>
      </c>
      <c r="F4399" s="117">
        <v>0</v>
      </c>
      <c r="G4399" s="116" t="s">
        <v>1729</v>
      </c>
      <c r="H4399" s="117">
        <v>12.42</v>
      </c>
      <c r="I4399" s="116" t="s">
        <v>1730</v>
      </c>
      <c r="J4399" s="118">
        <v>12.41964591312</v>
      </c>
    </row>
    <row r="4400" spans="1:10" ht="15" thickBot="1">
      <c r="A4400" s="115"/>
      <c r="B4400" s="116"/>
      <c r="C4400" s="116"/>
      <c r="D4400" s="116"/>
      <c r="E4400" s="116" t="s">
        <v>1731</v>
      </c>
      <c r="F4400" s="117">
        <v>12.89</v>
      </c>
      <c r="G4400" s="116"/>
      <c r="H4400" s="276" t="s">
        <v>1732</v>
      </c>
      <c r="I4400" s="276"/>
      <c r="J4400" s="118">
        <v>62.03</v>
      </c>
    </row>
    <row r="4401" spans="1:10" ht="15" thickTop="1">
      <c r="A4401" s="119"/>
      <c r="B4401" s="95"/>
      <c r="C4401" s="95"/>
      <c r="D4401" s="95"/>
      <c r="E4401" s="95"/>
      <c r="F4401" s="95"/>
      <c r="G4401" s="95"/>
      <c r="H4401" s="95"/>
      <c r="I4401" s="95"/>
      <c r="J4401" s="120"/>
    </row>
    <row r="4402" spans="1:10" ht="15">
      <c r="A4402" s="121" t="s">
        <v>943</v>
      </c>
      <c r="B4402" s="83" t="s">
        <v>1</v>
      </c>
      <c r="C4402" s="82" t="s">
        <v>2</v>
      </c>
      <c r="D4402" s="82" t="s">
        <v>3</v>
      </c>
      <c r="E4402" s="281" t="s">
        <v>1722</v>
      </c>
      <c r="F4402" s="281"/>
      <c r="G4402" s="84" t="s">
        <v>4</v>
      </c>
      <c r="H4402" s="83" t="s">
        <v>5</v>
      </c>
      <c r="I4402" s="83" t="s">
        <v>6</v>
      </c>
      <c r="J4402" s="122" t="s">
        <v>8</v>
      </c>
    </row>
    <row r="4403" spans="1:10" ht="25.5">
      <c r="A4403" s="111" t="s">
        <v>1723</v>
      </c>
      <c r="B4403" s="86" t="s">
        <v>944</v>
      </c>
      <c r="C4403" s="85" t="s">
        <v>44</v>
      </c>
      <c r="D4403" s="85" t="s">
        <v>945</v>
      </c>
      <c r="E4403" s="284" t="s">
        <v>1761</v>
      </c>
      <c r="F4403" s="284"/>
      <c r="G4403" s="87" t="s">
        <v>46</v>
      </c>
      <c r="H4403" s="88">
        <v>1</v>
      </c>
      <c r="I4403" s="89">
        <v>25.5</v>
      </c>
      <c r="J4403" s="112">
        <v>25.5</v>
      </c>
    </row>
    <row r="4404" spans="1:10">
      <c r="A4404" s="221"/>
      <c r="B4404" s="222"/>
      <c r="C4404" s="222"/>
      <c r="D4404" s="222"/>
      <c r="E4404" s="222"/>
      <c r="F4404" s="222" t="s">
        <v>1762</v>
      </c>
      <c r="G4404" s="222"/>
      <c r="H4404" s="222"/>
      <c r="I4404" s="222"/>
      <c r="J4404" s="125">
        <v>0</v>
      </c>
    </row>
    <row r="4405" spans="1:10">
      <c r="A4405" s="221"/>
      <c r="B4405" s="222"/>
      <c r="C4405" s="222"/>
      <c r="D4405" s="222"/>
      <c r="E4405" s="222"/>
      <c r="F4405" s="222" t="s">
        <v>1763</v>
      </c>
      <c r="G4405" s="222"/>
      <c r="H4405" s="222"/>
      <c r="I4405" s="222"/>
      <c r="J4405" s="125">
        <v>1</v>
      </c>
    </row>
    <row r="4406" spans="1:10">
      <c r="A4406" s="221"/>
      <c r="B4406" s="222"/>
      <c r="C4406" s="222"/>
      <c r="D4406" s="222"/>
      <c r="E4406" s="222"/>
      <c r="F4406" s="222" t="s">
        <v>1764</v>
      </c>
      <c r="G4406" s="222"/>
      <c r="H4406" s="222"/>
      <c r="I4406" s="222"/>
      <c r="J4406" s="125">
        <v>0</v>
      </c>
    </row>
    <row r="4407" spans="1:10" ht="15">
      <c r="A4407" s="279" t="s">
        <v>1784</v>
      </c>
      <c r="B4407" s="280" t="s">
        <v>1</v>
      </c>
      <c r="C4407" s="281" t="s">
        <v>2</v>
      </c>
      <c r="D4407" s="281" t="s">
        <v>1785</v>
      </c>
      <c r="E4407" s="280" t="s">
        <v>1766</v>
      </c>
      <c r="F4407" s="83" t="s">
        <v>1767</v>
      </c>
      <c r="G4407" s="83" t="s">
        <v>1768</v>
      </c>
      <c r="H4407" s="83"/>
      <c r="I4407" s="83"/>
      <c r="J4407" s="122" t="s">
        <v>1769</v>
      </c>
    </row>
    <row r="4408" spans="1:10" ht="25.5">
      <c r="A4408" s="113" t="s">
        <v>1725</v>
      </c>
      <c r="B4408" s="91" t="s">
        <v>3206</v>
      </c>
      <c r="C4408" s="90" t="s">
        <v>44</v>
      </c>
      <c r="D4408" s="90" t="s">
        <v>3207</v>
      </c>
      <c r="E4408" s="93">
        <v>0.01</v>
      </c>
      <c r="F4408" s="92" t="s">
        <v>121</v>
      </c>
      <c r="G4408" s="277" t="s">
        <v>3215</v>
      </c>
      <c r="H4408" s="277"/>
      <c r="I4408" s="278"/>
      <c r="J4408" s="127" t="s">
        <v>3216</v>
      </c>
    </row>
    <row r="4409" spans="1:10" ht="25.5">
      <c r="A4409" s="113" t="s">
        <v>1725</v>
      </c>
      <c r="B4409" s="91" t="s">
        <v>3563</v>
      </c>
      <c r="C4409" s="90" t="s">
        <v>44</v>
      </c>
      <c r="D4409" s="90" t="s">
        <v>3564</v>
      </c>
      <c r="E4409" s="93">
        <v>1</v>
      </c>
      <c r="F4409" s="92" t="s">
        <v>46</v>
      </c>
      <c r="G4409" s="277" t="s">
        <v>1843</v>
      </c>
      <c r="H4409" s="277"/>
      <c r="I4409" s="278"/>
      <c r="J4409" s="127" t="s">
        <v>1843</v>
      </c>
    </row>
    <row r="4410" spans="1:10">
      <c r="A4410" s="113" t="s">
        <v>1725</v>
      </c>
      <c r="B4410" s="91" t="s">
        <v>3204</v>
      </c>
      <c r="C4410" s="90" t="s">
        <v>44</v>
      </c>
      <c r="D4410" s="90" t="s">
        <v>3205</v>
      </c>
      <c r="E4410" s="93">
        <v>3.0000000000000001E-3</v>
      </c>
      <c r="F4410" s="92" t="s">
        <v>2248</v>
      </c>
      <c r="G4410" s="277" t="s">
        <v>3210</v>
      </c>
      <c r="H4410" s="277"/>
      <c r="I4410" s="278"/>
      <c r="J4410" s="127" t="s">
        <v>3211</v>
      </c>
    </row>
    <row r="4411" spans="1:10">
      <c r="A4411" s="221"/>
      <c r="B4411" s="222"/>
      <c r="C4411" s="222"/>
      <c r="D4411" s="222"/>
      <c r="E4411" s="222"/>
      <c r="F4411" s="222" t="s">
        <v>1938</v>
      </c>
      <c r="G4411" s="222"/>
      <c r="H4411" s="222"/>
      <c r="I4411" s="222"/>
      <c r="J4411" s="125">
        <v>8.5725999999999996</v>
      </c>
    </row>
    <row r="4412" spans="1:10" ht="15">
      <c r="A4412" s="279" t="s">
        <v>1765</v>
      </c>
      <c r="B4412" s="280" t="s">
        <v>1</v>
      </c>
      <c r="C4412" s="281" t="s">
        <v>2</v>
      </c>
      <c r="D4412" s="281" t="s">
        <v>1727</v>
      </c>
      <c r="E4412" s="280" t="s">
        <v>1766</v>
      </c>
      <c r="F4412" s="83" t="s">
        <v>1767</v>
      </c>
      <c r="G4412" s="83" t="s">
        <v>1768</v>
      </c>
      <c r="H4412" s="83"/>
      <c r="I4412" s="83"/>
      <c r="J4412" s="122" t="s">
        <v>1769</v>
      </c>
    </row>
    <row r="4413" spans="1:10" ht="25.5">
      <c r="A4413" s="123" t="s">
        <v>1723</v>
      </c>
      <c r="B4413" s="97" t="s">
        <v>2916</v>
      </c>
      <c r="C4413" s="96" t="s">
        <v>44</v>
      </c>
      <c r="D4413" s="96" t="s">
        <v>2917</v>
      </c>
      <c r="E4413" s="99">
        <v>0.5</v>
      </c>
      <c r="F4413" s="98" t="s">
        <v>1950</v>
      </c>
      <c r="G4413" s="282" t="s">
        <v>2918</v>
      </c>
      <c r="H4413" s="282"/>
      <c r="I4413" s="283"/>
      <c r="J4413" s="126" t="s">
        <v>3565</v>
      </c>
    </row>
    <row r="4414" spans="1:10">
      <c r="A4414" s="123" t="s">
        <v>1723</v>
      </c>
      <c r="B4414" s="97" t="s">
        <v>2920</v>
      </c>
      <c r="C4414" s="96" t="s">
        <v>44</v>
      </c>
      <c r="D4414" s="96" t="s">
        <v>2921</v>
      </c>
      <c r="E4414" s="99">
        <v>0.5</v>
      </c>
      <c r="F4414" s="98" t="s">
        <v>1950</v>
      </c>
      <c r="G4414" s="282" t="s">
        <v>2922</v>
      </c>
      <c r="H4414" s="282"/>
      <c r="I4414" s="283"/>
      <c r="J4414" s="126" t="s">
        <v>3566</v>
      </c>
    </row>
    <row r="4415" spans="1:10">
      <c r="A4415" s="221"/>
      <c r="B4415" s="222"/>
      <c r="C4415" s="222"/>
      <c r="D4415" s="222"/>
      <c r="E4415" s="222"/>
      <c r="F4415" s="222" t="s">
        <v>1774</v>
      </c>
      <c r="G4415" s="222"/>
      <c r="H4415" s="222"/>
      <c r="I4415" s="222"/>
      <c r="J4415" s="125">
        <v>16.93</v>
      </c>
    </row>
    <row r="4416" spans="1:10">
      <c r="A4416" s="115"/>
      <c r="B4416" s="116"/>
      <c r="C4416" s="116"/>
      <c r="D4416" s="116"/>
      <c r="E4416" s="116" t="s">
        <v>1728</v>
      </c>
      <c r="F4416" s="117">
        <v>0</v>
      </c>
      <c r="G4416" s="116" t="s">
        <v>1729</v>
      </c>
      <c r="H4416" s="117">
        <v>13.16</v>
      </c>
      <c r="I4416" s="116" t="s">
        <v>1730</v>
      </c>
      <c r="J4416" s="118">
        <v>13.161899999999999</v>
      </c>
    </row>
    <row r="4417" spans="1:10" ht="15" thickBot="1">
      <c r="A4417" s="115"/>
      <c r="B4417" s="116"/>
      <c r="C4417" s="116"/>
      <c r="D4417" s="116"/>
      <c r="E4417" s="116" t="s">
        <v>1731</v>
      </c>
      <c r="F4417" s="117">
        <v>6.69</v>
      </c>
      <c r="G4417" s="116"/>
      <c r="H4417" s="276" t="s">
        <v>1732</v>
      </c>
      <c r="I4417" s="276"/>
      <c r="J4417" s="118">
        <v>32.19</v>
      </c>
    </row>
    <row r="4418" spans="1:10" ht="15" thickTop="1">
      <c r="A4418" s="119"/>
      <c r="B4418" s="95"/>
      <c r="C4418" s="95"/>
      <c r="D4418" s="95"/>
      <c r="E4418" s="95"/>
      <c r="F4418" s="95"/>
      <c r="G4418" s="95"/>
      <c r="H4418" s="95"/>
      <c r="I4418" s="95"/>
      <c r="J4418" s="120"/>
    </row>
    <row r="4419" spans="1:10" ht="15">
      <c r="A4419" s="121" t="s">
        <v>946</v>
      </c>
      <c r="B4419" s="83" t="s">
        <v>1</v>
      </c>
      <c r="C4419" s="82" t="s">
        <v>2</v>
      </c>
      <c r="D4419" s="82" t="s">
        <v>3</v>
      </c>
      <c r="E4419" s="281" t="s">
        <v>1722</v>
      </c>
      <c r="F4419" s="281"/>
      <c r="G4419" s="84" t="s">
        <v>4</v>
      </c>
      <c r="H4419" s="83" t="s">
        <v>5</v>
      </c>
      <c r="I4419" s="83" t="s">
        <v>6</v>
      </c>
      <c r="J4419" s="122" t="s">
        <v>8</v>
      </c>
    </row>
    <row r="4420" spans="1:10" ht="25.5">
      <c r="A4420" s="111" t="s">
        <v>1723</v>
      </c>
      <c r="B4420" s="86" t="s">
        <v>947</v>
      </c>
      <c r="C4420" s="85" t="s">
        <v>44</v>
      </c>
      <c r="D4420" s="85" t="s">
        <v>948</v>
      </c>
      <c r="E4420" s="284" t="s">
        <v>1761</v>
      </c>
      <c r="F4420" s="284"/>
      <c r="G4420" s="87" t="s">
        <v>46</v>
      </c>
      <c r="H4420" s="88">
        <v>1</v>
      </c>
      <c r="I4420" s="89">
        <v>28.29</v>
      </c>
      <c r="J4420" s="112">
        <v>28.29</v>
      </c>
    </row>
    <row r="4421" spans="1:10">
      <c r="A4421" s="221"/>
      <c r="B4421" s="222"/>
      <c r="C4421" s="222"/>
      <c r="D4421" s="222"/>
      <c r="E4421" s="222"/>
      <c r="F4421" s="222" t="s">
        <v>1762</v>
      </c>
      <c r="G4421" s="222"/>
      <c r="H4421" s="222"/>
      <c r="I4421" s="222"/>
      <c r="J4421" s="125">
        <v>0</v>
      </c>
    </row>
    <row r="4422" spans="1:10">
      <c r="A4422" s="221"/>
      <c r="B4422" s="222"/>
      <c r="C4422" s="222"/>
      <c r="D4422" s="222"/>
      <c r="E4422" s="222"/>
      <c r="F4422" s="222" t="s">
        <v>1763</v>
      </c>
      <c r="G4422" s="222"/>
      <c r="H4422" s="222"/>
      <c r="I4422" s="222"/>
      <c r="J4422" s="125">
        <v>1</v>
      </c>
    </row>
    <row r="4423" spans="1:10">
      <c r="A4423" s="221"/>
      <c r="B4423" s="222"/>
      <c r="C4423" s="222"/>
      <c r="D4423" s="222"/>
      <c r="E4423" s="222"/>
      <c r="F4423" s="222" t="s">
        <v>1764</v>
      </c>
      <c r="G4423" s="222"/>
      <c r="H4423" s="222"/>
      <c r="I4423" s="222"/>
      <c r="J4423" s="125">
        <v>0</v>
      </c>
    </row>
    <row r="4424" spans="1:10" ht="15">
      <c r="A4424" s="279" t="s">
        <v>1784</v>
      </c>
      <c r="B4424" s="280" t="s">
        <v>1</v>
      </c>
      <c r="C4424" s="281" t="s">
        <v>2</v>
      </c>
      <c r="D4424" s="281" t="s">
        <v>1785</v>
      </c>
      <c r="E4424" s="280" t="s">
        <v>1766</v>
      </c>
      <c r="F4424" s="83" t="s">
        <v>1767</v>
      </c>
      <c r="G4424" s="83" t="s">
        <v>1768</v>
      </c>
      <c r="H4424" s="83"/>
      <c r="I4424" s="83"/>
      <c r="J4424" s="122" t="s">
        <v>1769</v>
      </c>
    </row>
    <row r="4425" spans="1:10" ht="25.5">
      <c r="A4425" s="113" t="s">
        <v>1725</v>
      </c>
      <c r="B4425" s="91" t="s">
        <v>3206</v>
      </c>
      <c r="C4425" s="90" t="s">
        <v>44</v>
      </c>
      <c r="D4425" s="90" t="s">
        <v>3207</v>
      </c>
      <c r="E4425" s="93">
        <v>0.01</v>
      </c>
      <c r="F4425" s="92" t="s">
        <v>121</v>
      </c>
      <c r="G4425" s="277" t="s">
        <v>3215</v>
      </c>
      <c r="H4425" s="277"/>
      <c r="I4425" s="278"/>
      <c r="J4425" s="127" t="s">
        <v>3216</v>
      </c>
    </row>
    <row r="4426" spans="1:10">
      <c r="A4426" s="113" t="s">
        <v>1725</v>
      </c>
      <c r="B4426" s="91" t="s">
        <v>3204</v>
      </c>
      <c r="C4426" s="90" t="s">
        <v>44</v>
      </c>
      <c r="D4426" s="90" t="s">
        <v>3205</v>
      </c>
      <c r="E4426" s="93">
        <v>3.0000000000000001E-3</v>
      </c>
      <c r="F4426" s="92" t="s">
        <v>2248</v>
      </c>
      <c r="G4426" s="277" t="s">
        <v>3210</v>
      </c>
      <c r="H4426" s="277"/>
      <c r="I4426" s="278"/>
      <c r="J4426" s="127" t="s">
        <v>3211</v>
      </c>
    </row>
    <row r="4427" spans="1:10" ht="25.5">
      <c r="A4427" s="113" t="s">
        <v>1725</v>
      </c>
      <c r="B4427" s="91" t="s">
        <v>3567</v>
      </c>
      <c r="C4427" s="90" t="s">
        <v>44</v>
      </c>
      <c r="D4427" s="90" t="s">
        <v>3568</v>
      </c>
      <c r="E4427" s="93">
        <v>1</v>
      </c>
      <c r="F4427" s="92" t="s">
        <v>46</v>
      </c>
      <c r="G4427" s="277" t="s">
        <v>3569</v>
      </c>
      <c r="H4427" s="277"/>
      <c r="I4427" s="278"/>
      <c r="J4427" s="127" t="s">
        <v>3569</v>
      </c>
    </row>
    <row r="4428" spans="1:10">
      <c r="A4428" s="221"/>
      <c r="B4428" s="222"/>
      <c r="C4428" s="222"/>
      <c r="D4428" s="222"/>
      <c r="E4428" s="222"/>
      <c r="F4428" s="222" t="s">
        <v>1938</v>
      </c>
      <c r="G4428" s="222"/>
      <c r="H4428" s="222"/>
      <c r="I4428" s="222"/>
      <c r="J4428" s="125">
        <v>11.3626</v>
      </c>
    </row>
    <row r="4429" spans="1:10" ht="15">
      <c r="A4429" s="279" t="s">
        <v>1765</v>
      </c>
      <c r="B4429" s="280" t="s">
        <v>1</v>
      </c>
      <c r="C4429" s="281" t="s">
        <v>2</v>
      </c>
      <c r="D4429" s="281" t="s">
        <v>1727</v>
      </c>
      <c r="E4429" s="280" t="s">
        <v>1766</v>
      </c>
      <c r="F4429" s="83" t="s">
        <v>1767</v>
      </c>
      <c r="G4429" s="83" t="s">
        <v>1768</v>
      </c>
      <c r="H4429" s="83"/>
      <c r="I4429" s="83"/>
      <c r="J4429" s="122" t="s">
        <v>1769</v>
      </c>
    </row>
    <row r="4430" spans="1:10" ht="25.5">
      <c r="A4430" s="123" t="s">
        <v>1723</v>
      </c>
      <c r="B4430" s="97" t="s">
        <v>2916</v>
      </c>
      <c r="C4430" s="96" t="s">
        <v>44</v>
      </c>
      <c r="D4430" s="96" t="s">
        <v>2917</v>
      </c>
      <c r="E4430" s="99">
        <v>0.5</v>
      </c>
      <c r="F4430" s="98" t="s">
        <v>1950</v>
      </c>
      <c r="G4430" s="282" t="s">
        <v>2918</v>
      </c>
      <c r="H4430" s="282"/>
      <c r="I4430" s="283"/>
      <c r="J4430" s="126" t="s">
        <v>3565</v>
      </c>
    </row>
    <row r="4431" spans="1:10">
      <c r="A4431" s="123" t="s">
        <v>1723</v>
      </c>
      <c r="B4431" s="97" t="s">
        <v>2920</v>
      </c>
      <c r="C4431" s="96" t="s">
        <v>44</v>
      </c>
      <c r="D4431" s="96" t="s">
        <v>2921</v>
      </c>
      <c r="E4431" s="99">
        <v>0.5</v>
      </c>
      <c r="F4431" s="98" t="s">
        <v>1950</v>
      </c>
      <c r="G4431" s="282" t="s">
        <v>2922</v>
      </c>
      <c r="H4431" s="282"/>
      <c r="I4431" s="283"/>
      <c r="J4431" s="126" t="s">
        <v>3566</v>
      </c>
    </row>
    <row r="4432" spans="1:10">
      <c r="A4432" s="221"/>
      <c r="B4432" s="222"/>
      <c r="C4432" s="222"/>
      <c r="D4432" s="222"/>
      <c r="E4432" s="222"/>
      <c r="F4432" s="222" t="s">
        <v>1774</v>
      </c>
      <c r="G4432" s="222"/>
      <c r="H4432" s="222"/>
      <c r="I4432" s="222"/>
      <c r="J4432" s="125">
        <v>16.93</v>
      </c>
    </row>
    <row r="4433" spans="1:10">
      <c r="A4433" s="115"/>
      <c r="B4433" s="116"/>
      <c r="C4433" s="116"/>
      <c r="D4433" s="116"/>
      <c r="E4433" s="116" t="s">
        <v>1728</v>
      </c>
      <c r="F4433" s="117">
        <v>0</v>
      </c>
      <c r="G4433" s="116" t="s">
        <v>1729</v>
      </c>
      <c r="H4433" s="117">
        <v>13.16</v>
      </c>
      <c r="I4433" s="116" t="s">
        <v>1730</v>
      </c>
      <c r="J4433" s="118">
        <v>13.161899999999999</v>
      </c>
    </row>
    <row r="4434" spans="1:10" ht="15" thickBot="1">
      <c r="A4434" s="115"/>
      <c r="B4434" s="116"/>
      <c r="C4434" s="116"/>
      <c r="D4434" s="116"/>
      <c r="E4434" s="116" t="s">
        <v>1731</v>
      </c>
      <c r="F4434" s="117">
        <v>7.42</v>
      </c>
      <c r="G4434" s="116"/>
      <c r="H4434" s="276" t="s">
        <v>1732</v>
      </c>
      <c r="I4434" s="276"/>
      <c r="J4434" s="118">
        <v>35.71</v>
      </c>
    </row>
    <row r="4435" spans="1:10" ht="15" thickTop="1">
      <c r="A4435" s="119"/>
      <c r="B4435" s="95"/>
      <c r="C4435" s="95"/>
      <c r="D4435" s="95"/>
      <c r="E4435" s="95"/>
      <c r="F4435" s="95"/>
      <c r="G4435" s="95"/>
      <c r="H4435" s="95"/>
      <c r="I4435" s="95"/>
      <c r="J4435" s="120"/>
    </row>
    <row r="4436" spans="1:10" ht="15">
      <c r="A4436" s="121" t="s">
        <v>949</v>
      </c>
      <c r="B4436" s="83" t="s">
        <v>1</v>
      </c>
      <c r="C4436" s="82" t="s">
        <v>2</v>
      </c>
      <c r="D4436" s="82" t="s">
        <v>3</v>
      </c>
      <c r="E4436" s="281" t="s">
        <v>1722</v>
      </c>
      <c r="F4436" s="281"/>
      <c r="G4436" s="84" t="s">
        <v>4</v>
      </c>
      <c r="H4436" s="83" t="s">
        <v>5</v>
      </c>
      <c r="I4436" s="83" t="s">
        <v>6</v>
      </c>
      <c r="J4436" s="122" t="s">
        <v>8</v>
      </c>
    </row>
    <row r="4437" spans="1:10" ht="25.5">
      <c r="A4437" s="111" t="s">
        <v>1723</v>
      </c>
      <c r="B4437" s="86" t="s">
        <v>737</v>
      </c>
      <c r="C4437" s="85" t="s">
        <v>44</v>
      </c>
      <c r="D4437" s="85" t="s">
        <v>738</v>
      </c>
      <c r="E4437" s="284" t="s">
        <v>1761</v>
      </c>
      <c r="F4437" s="284"/>
      <c r="G4437" s="87" t="s">
        <v>78</v>
      </c>
      <c r="H4437" s="88">
        <v>1</v>
      </c>
      <c r="I4437" s="89">
        <v>36.25</v>
      </c>
      <c r="J4437" s="112">
        <v>36.25</v>
      </c>
    </row>
    <row r="4438" spans="1:10">
      <c r="A4438" s="221"/>
      <c r="B4438" s="222"/>
      <c r="C4438" s="222"/>
      <c r="D4438" s="222"/>
      <c r="E4438" s="222"/>
      <c r="F4438" s="222" t="s">
        <v>1762</v>
      </c>
      <c r="G4438" s="222"/>
      <c r="H4438" s="222"/>
      <c r="I4438" s="222"/>
      <c r="J4438" s="125">
        <v>0</v>
      </c>
    </row>
    <row r="4439" spans="1:10">
      <c r="A4439" s="221"/>
      <c r="B4439" s="222"/>
      <c r="C4439" s="222"/>
      <c r="D4439" s="222"/>
      <c r="E4439" s="222"/>
      <c r="F4439" s="222" t="s">
        <v>1763</v>
      </c>
      <c r="G4439" s="222"/>
      <c r="H4439" s="222"/>
      <c r="I4439" s="222"/>
      <c r="J4439" s="125">
        <v>1</v>
      </c>
    </row>
    <row r="4440" spans="1:10">
      <c r="A4440" s="221"/>
      <c r="B4440" s="222"/>
      <c r="C4440" s="222"/>
      <c r="D4440" s="222"/>
      <c r="E4440" s="222"/>
      <c r="F4440" s="222" t="s">
        <v>1764</v>
      </c>
      <c r="G4440" s="222"/>
      <c r="H4440" s="222"/>
      <c r="I4440" s="222"/>
      <c r="J4440" s="125">
        <v>0</v>
      </c>
    </row>
    <row r="4441" spans="1:10" ht="15">
      <c r="A4441" s="279" t="s">
        <v>1784</v>
      </c>
      <c r="B4441" s="280" t="s">
        <v>1</v>
      </c>
      <c r="C4441" s="281" t="s">
        <v>2</v>
      </c>
      <c r="D4441" s="281" t="s">
        <v>1785</v>
      </c>
      <c r="E4441" s="280" t="s">
        <v>1766</v>
      </c>
      <c r="F4441" s="83" t="s">
        <v>1767</v>
      </c>
      <c r="G4441" s="83" t="s">
        <v>1768</v>
      </c>
      <c r="H4441" s="83"/>
      <c r="I4441" s="83"/>
      <c r="J4441" s="122" t="s">
        <v>1769</v>
      </c>
    </row>
    <row r="4442" spans="1:10" ht="25.5">
      <c r="A4442" s="113" t="s">
        <v>1725</v>
      </c>
      <c r="B4442" s="91" t="s">
        <v>3226</v>
      </c>
      <c r="C4442" s="90" t="s">
        <v>44</v>
      </c>
      <c r="D4442" s="90" t="s">
        <v>3227</v>
      </c>
      <c r="E4442" s="93">
        <v>5.0000000000000001E-3</v>
      </c>
      <c r="F4442" s="92" t="s">
        <v>121</v>
      </c>
      <c r="G4442" s="277" t="s">
        <v>3254</v>
      </c>
      <c r="H4442" s="277"/>
      <c r="I4442" s="278"/>
      <c r="J4442" s="127" t="s">
        <v>3261</v>
      </c>
    </row>
    <row r="4443" spans="1:10">
      <c r="A4443" s="113" t="s">
        <v>1725</v>
      </c>
      <c r="B4443" s="91" t="s">
        <v>2905</v>
      </c>
      <c r="C4443" s="90" t="s">
        <v>44</v>
      </c>
      <c r="D4443" s="90" t="s">
        <v>2906</v>
      </c>
      <c r="E4443" s="93">
        <v>3.3333E-3</v>
      </c>
      <c r="F4443" s="92" t="s">
        <v>121</v>
      </c>
      <c r="G4443" s="277" t="s">
        <v>2907</v>
      </c>
      <c r="H4443" s="277"/>
      <c r="I4443" s="278"/>
      <c r="J4443" s="127" t="s">
        <v>3256</v>
      </c>
    </row>
    <row r="4444" spans="1:10" ht="25.5">
      <c r="A4444" s="113" t="s">
        <v>1725</v>
      </c>
      <c r="B4444" s="91" t="s">
        <v>3281</v>
      </c>
      <c r="C4444" s="90" t="s">
        <v>44</v>
      </c>
      <c r="D4444" s="90" t="s">
        <v>3282</v>
      </c>
      <c r="E4444" s="93">
        <v>1.2</v>
      </c>
      <c r="F4444" s="92" t="s">
        <v>78</v>
      </c>
      <c r="G4444" s="277" t="s">
        <v>3283</v>
      </c>
      <c r="H4444" s="277"/>
      <c r="I4444" s="278"/>
      <c r="J4444" s="127" t="s">
        <v>3284</v>
      </c>
    </row>
    <row r="4445" spans="1:10">
      <c r="A4445" s="221"/>
      <c r="B4445" s="222"/>
      <c r="C4445" s="222"/>
      <c r="D4445" s="222"/>
      <c r="E4445" s="222"/>
      <c r="F4445" s="222" t="s">
        <v>1938</v>
      </c>
      <c r="G4445" s="222"/>
      <c r="H4445" s="222"/>
      <c r="I4445" s="222"/>
      <c r="J4445" s="125">
        <v>22.8932</v>
      </c>
    </row>
    <row r="4446" spans="1:10" ht="15">
      <c r="A4446" s="279" t="s">
        <v>1765</v>
      </c>
      <c r="B4446" s="280" t="s">
        <v>1</v>
      </c>
      <c r="C4446" s="281" t="s">
        <v>2</v>
      </c>
      <c r="D4446" s="281" t="s">
        <v>1727</v>
      </c>
      <c r="E4446" s="280" t="s">
        <v>1766</v>
      </c>
      <c r="F4446" s="83" t="s">
        <v>1767</v>
      </c>
      <c r="G4446" s="83" t="s">
        <v>1768</v>
      </c>
      <c r="H4446" s="83"/>
      <c r="I4446" s="83"/>
      <c r="J4446" s="122" t="s">
        <v>1769</v>
      </c>
    </row>
    <row r="4447" spans="1:10">
      <c r="A4447" s="123" t="s">
        <v>1723</v>
      </c>
      <c r="B4447" s="97" t="s">
        <v>1957</v>
      </c>
      <c r="C4447" s="96" t="s">
        <v>44</v>
      </c>
      <c r="D4447" s="96" t="s">
        <v>1958</v>
      </c>
      <c r="E4447" s="99">
        <v>0.40740739999999998</v>
      </c>
      <c r="F4447" s="98" t="s">
        <v>1950</v>
      </c>
      <c r="G4447" s="282" t="s">
        <v>1959</v>
      </c>
      <c r="H4447" s="282"/>
      <c r="I4447" s="283"/>
      <c r="J4447" s="126" t="s">
        <v>3045</v>
      </c>
    </row>
    <row r="4448" spans="1:10">
      <c r="A4448" s="123" t="s">
        <v>1723</v>
      </c>
      <c r="B4448" s="97" t="s">
        <v>2920</v>
      </c>
      <c r="C4448" s="96" t="s">
        <v>44</v>
      </c>
      <c r="D4448" s="96" t="s">
        <v>2921</v>
      </c>
      <c r="E4448" s="99">
        <v>0.40740739999999998</v>
      </c>
      <c r="F4448" s="98" t="s">
        <v>1950</v>
      </c>
      <c r="G4448" s="282" t="s">
        <v>2922</v>
      </c>
      <c r="H4448" s="282"/>
      <c r="I4448" s="283"/>
      <c r="J4448" s="126" t="s">
        <v>3024</v>
      </c>
    </row>
    <row r="4449" spans="1:10">
      <c r="A4449" s="221"/>
      <c r="B4449" s="222"/>
      <c r="C4449" s="222"/>
      <c r="D4449" s="222"/>
      <c r="E4449" s="222"/>
      <c r="F4449" s="222" t="s">
        <v>1774</v>
      </c>
      <c r="G4449" s="222"/>
      <c r="H4449" s="222"/>
      <c r="I4449" s="222"/>
      <c r="J4449" s="125">
        <v>13.3589</v>
      </c>
    </row>
    <row r="4450" spans="1:10">
      <c r="A4450" s="115"/>
      <c r="B4450" s="116"/>
      <c r="C4450" s="116"/>
      <c r="D4450" s="116"/>
      <c r="E4450" s="116" t="s">
        <v>1728</v>
      </c>
      <c r="F4450" s="117">
        <v>0</v>
      </c>
      <c r="G4450" s="116" t="s">
        <v>1729</v>
      </c>
      <c r="H4450" s="117">
        <v>10.119999999999999</v>
      </c>
      <c r="I4450" s="116" t="s">
        <v>1730</v>
      </c>
      <c r="J4450" s="118">
        <v>10.12382944556</v>
      </c>
    </row>
    <row r="4451" spans="1:10" ht="15" thickBot="1">
      <c r="A4451" s="115"/>
      <c r="B4451" s="116"/>
      <c r="C4451" s="116"/>
      <c r="D4451" s="116"/>
      <c r="E4451" s="116" t="s">
        <v>1731</v>
      </c>
      <c r="F4451" s="117">
        <v>9.51</v>
      </c>
      <c r="G4451" s="116"/>
      <c r="H4451" s="276" t="s">
        <v>1732</v>
      </c>
      <c r="I4451" s="276"/>
      <c r="J4451" s="118">
        <v>45.76</v>
      </c>
    </row>
    <row r="4452" spans="1:10" ht="15" thickTop="1">
      <c r="A4452" s="119"/>
      <c r="B4452" s="95"/>
      <c r="C4452" s="95"/>
      <c r="D4452" s="95"/>
      <c r="E4452" s="95"/>
      <c r="F4452" s="95"/>
      <c r="G4452" s="95"/>
      <c r="H4452" s="95"/>
      <c r="I4452" s="95"/>
      <c r="J4452" s="120"/>
    </row>
    <row r="4453" spans="1:10" ht="15">
      <c r="A4453" s="121" t="s">
        <v>950</v>
      </c>
      <c r="B4453" s="83" t="s">
        <v>1</v>
      </c>
      <c r="C4453" s="82" t="s">
        <v>2</v>
      </c>
      <c r="D4453" s="82" t="s">
        <v>3</v>
      </c>
      <c r="E4453" s="281" t="s">
        <v>1722</v>
      </c>
      <c r="F4453" s="281"/>
      <c r="G4453" s="84" t="s">
        <v>4</v>
      </c>
      <c r="H4453" s="83" t="s">
        <v>5</v>
      </c>
      <c r="I4453" s="83" t="s">
        <v>6</v>
      </c>
      <c r="J4453" s="122" t="s">
        <v>8</v>
      </c>
    </row>
    <row r="4454" spans="1:10" ht="25.5">
      <c r="A4454" s="111" t="s">
        <v>1723</v>
      </c>
      <c r="B4454" s="86" t="s">
        <v>740</v>
      </c>
      <c r="C4454" s="85" t="s">
        <v>44</v>
      </c>
      <c r="D4454" s="85" t="s">
        <v>741</v>
      </c>
      <c r="E4454" s="284" t="s">
        <v>1761</v>
      </c>
      <c r="F4454" s="284"/>
      <c r="G4454" s="87" t="s">
        <v>78</v>
      </c>
      <c r="H4454" s="88">
        <v>1</v>
      </c>
      <c r="I4454" s="89">
        <v>47.7</v>
      </c>
      <c r="J4454" s="112">
        <v>47.7</v>
      </c>
    </row>
    <row r="4455" spans="1:10">
      <c r="A4455" s="221"/>
      <c r="B4455" s="222"/>
      <c r="C4455" s="222"/>
      <c r="D4455" s="222"/>
      <c r="E4455" s="222"/>
      <c r="F4455" s="222" t="s">
        <v>1762</v>
      </c>
      <c r="G4455" s="222"/>
      <c r="H4455" s="222"/>
      <c r="I4455" s="222"/>
      <c r="J4455" s="125">
        <v>0</v>
      </c>
    </row>
    <row r="4456" spans="1:10">
      <c r="A4456" s="221"/>
      <c r="B4456" s="222"/>
      <c r="C4456" s="222"/>
      <c r="D4456" s="222"/>
      <c r="E4456" s="222"/>
      <c r="F4456" s="222" t="s">
        <v>1763</v>
      </c>
      <c r="G4456" s="222"/>
      <c r="H4456" s="222"/>
      <c r="I4456" s="222"/>
      <c r="J4456" s="125">
        <v>1</v>
      </c>
    </row>
    <row r="4457" spans="1:10">
      <c r="A4457" s="221"/>
      <c r="B4457" s="222"/>
      <c r="C4457" s="222"/>
      <c r="D4457" s="222"/>
      <c r="E4457" s="222"/>
      <c r="F4457" s="222" t="s">
        <v>1764</v>
      </c>
      <c r="G4457" s="222"/>
      <c r="H4457" s="222"/>
      <c r="I4457" s="222"/>
      <c r="J4457" s="125">
        <v>0</v>
      </c>
    </row>
    <row r="4458" spans="1:10" ht="15">
      <c r="A4458" s="279" t="s">
        <v>1784</v>
      </c>
      <c r="B4458" s="280" t="s">
        <v>1</v>
      </c>
      <c r="C4458" s="281" t="s">
        <v>2</v>
      </c>
      <c r="D4458" s="281" t="s">
        <v>1785</v>
      </c>
      <c r="E4458" s="280" t="s">
        <v>1766</v>
      </c>
      <c r="F4458" s="83" t="s">
        <v>1767</v>
      </c>
      <c r="G4458" s="83" t="s">
        <v>1768</v>
      </c>
      <c r="H4458" s="83"/>
      <c r="I4458" s="83"/>
      <c r="J4458" s="122" t="s">
        <v>1769</v>
      </c>
    </row>
    <row r="4459" spans="1:10" ht="25.5">
      <c r="A4459" s="113" t="s">
        <v>1725</v>
      </c>
      <c r="B4459" s="91" t="s">
        <v>3226</v>
      </c>
      <c r="C4459" s="90" t="s">
        <v>44</v>
      </c>
      <c r="D4459" s="90" t="s">
        <v>3227</v>
      </c>
      <c r="E4459" s="93">
        <v>7.7000000000000002E-3</v>
      </c>
      <c r="F4459" s="92" t="s">
        <v>121</v>
      </c>
      <c r="G4459" s="277" t="s">
        <v>3254</v>
      </c>
      <c r="H4459" s="277"/>
      <c r="I4459" s="278"/>
      <c r="J4459" s="127" t="s">
        <v>3267</v>
      </c>
    </row>
    <row r="4460" spans="1:10">
      <c r="A4460" s="113" t="s">
        <v>1725</v>
      </c>
      <c r="B4460" s="91" t="s">
        <v>2905</v>
      </c>
      <c r="C4460" s="90" t="s">
        <v>44</v>
      </c>
      <c r="D4460" s="90" t="s">
        <v>2906</v>
      </c>
      <c r="E4460" s="93">
        <v>3.3333E-3</v>
      </c>
      <c r="F4460" s="92" t="s">
        <v>121</v>
      </c>
      <c r="G4460" s="277" t="s">
        <v>2907</v>
      </c>
      <c r="H4460" s="277"/>
      <c r="I4460" s="278"/>
      <c r="J4460" s="127" t="s">
        <v>3256</v>
      </c>
    </row>
    <row r="4461" spans="1:10" ht="25.5">
      <c r="A4461" s="113" t="s">
        <v>1725</v>
      </c>
      <c r="B4461" s="91" t="s">
        <v>3285</v>
      </c>
      <c r="C4461" s="90" t="s">
        <v>44</v>
      </c>
      <c r="D4461" s="90" t="s">
        <v>3286</v>
      </c>
      <c r="E4461" s="93">
        <v>1.2</v>
      </c>
      <c r="F4461" s="92" t="s">
        <v>78</v>
      </c>
      <c r="G4461" s="277" t="s">
        <v>3287</v>
      </c>
      <c r="H4461" s="277"/>
      <c r="I4461" s="278"/>
      <c r="J4461" s="127" t="s">
        <v>3288</v>
      </c>
    </row>
    <row r="4462" spans="1:10">
      <c r="A4462" s="221"/>
      <c r="B4462" s="222"/>
      <c r="C4462" s="222"/>
      <c r="D4462" s="222"/>
      <c r="E4462" s="222"/>
      <c r="F4462" s="222" t="s">
        <v>1938</v>
      </c>
      <c r="G4462" s="222"/>
      <c r="H4462" s="222"/>
      <c r="I4462" s="222"/>
      <c r="J4462" s="125">
        <v>31.667100000000001</v>
      </c>
    </row>
    <row r="4463" spans="1:10" ht="15">
      <c r="A4463" s="279" t="s">
        <v>1765</v>
      </c>
      <c r="B4463" s="280" t="s">
        <v>1</v>
      </c>
      <c r="C4463" s="281" t="s">
        <v>2</v>
      </c>
      <c r="D4463" s="281" t="s">
        <v>1727</v>
      </c>
      <c r="E4463" s="280" t="s">
        <v>1766</v>
      </c>
      <c r="F4463" s="83" t="s">
        <v>1767</v>
      </c>
      <c r="G4463" s="83" t="s">
        <v>1768</v>
      </c>
      <c r="H4463" s="83"/>
      <c r="I4463" s="83"/>
      <c r="J4463" s="122" t="s">
        <v>1769</v>
      </c>
    </row>
    <row r="4464" spans="1:10">
      <c r="A4464" s="123" t="s">
        <v>1723</v>
      </c>
      <c r="B4464" s="97" t="s">
        <v>1957</v>
      </c>
      <c r="C4464" s="96" t="s">
        <v>44</v>
      </c>
      <c r="D4464" s="96" t="s">
        <v>1958</v>
      </c>
      <c r="E4464" s="99">
        <v>0.48888890000000002</v>
      </c>
      <c r="F4464" s="98" t="s">
        <v>1950</v>
      </c>
      <c r="G4464" s="282" t="s">
        <v>1959</v>
      </c>
      <c r="H4464" s="282"/>
      <c r="I4464" s="283"/>
      <c r="J4464" s="126" t="s">
        <v>2518</v>
      </c>
    </row>
    <row r="4465" spans="1:10">
      <c r="A4465" s="123" t="s">
        <v>1723</v>
      </c>
      <c r="B4465" s="97" t="s">
        <v>2920</v>
      </c>
      <c r="C4465" s="96" t="s">
        <v>44</v>
      </c>
      <c r="D4465" s="96" t="s">
        <v>2921</v>
      </c>
      <c r="E4465" s="99">
        <v>0.48888890000000002</v>
      </c>
      <c r="F4465" s="98" t="s">
        <v>1950</v>
      </c>
      <c r="G4465" s="282" t="s">
        <v>2922</v>
      </c>
      <c r="H4465" s="282"/>
      <c r="I4465" s="283"/>
      <c r="J4465" s="126" t="s">
        <v>2956</v>
      </c>
    </row>
    <row r="4466" spans="1:10">
      <c r="A4466" s="221"/>
      <c r="B4466" s="222"/>
      <c r="C4466" s="222"/>
      <c r="D4466" s="222"/>
      <c r="E4466" s="222"/>
      <c r="F4466" s="222" t="s">
        <v>1774</v>
      </c>
      <c r="G4466" s="222"/>
      <c r="H4466" s="222"/>
      <c r="I4466" s="222"/>
      <c r="J4466" s="125">
        <v>16.0307</v>
      </c>
    </row>
    <row r="4467" spans="1:10">
      <c r="A4467" s="115"/>
      <c r="B4467" s="116"/>
      <c r="C4467" s="116"/>
      <c r="D4467" s="116"/>
      <c r="E4467" s="116" t="s">
        <v>1728</v>
      </c>
      <c r="F4467" s="117">
        <v>0</v>
      </c>
      <c r="G4467" s="116" t="s">
        <v>1729</v>
      </c>
      <c r="H4467" s="117">
        <v>12.15</v>
      </c>
      <c r="I4467" s="116" t="s">
        <v>1730</v>
      </c>
      <c r="J4467" s="118">
        <v>12.14859583166</v>
      </c>
    </row>
    <row r="4468" spans="1:10" ht="15" thickBot="1">
      <c r="A4468" s="115"/>
      <c r="B4468" s="116"/>
      <c r="C4468" s="116"/>
      <c r="D4468" s="116"/>
      <c r="E4468" s="116" t="s">
        <v>1731</v>
      </c>
      <c r="F4468" s="117">
        <v>12.51</v>
      </c>
      <c r="G4468" s="116"/>
      <c r="H4468" s="276" t="s">
        <v>1732</v>
      </c>
      <c r="I4468" s="276"/>
      <c r="J4468" s="118">
        <v>60.21</v>
      </c>
    </row>
    <row r="4469" spans="1:10" ht="15" thickTop="1">
      <c r="A4469" s="119"/>
      <c r="B4469" s="95"/>
      <c r="C4469" s="95"/>
      <c r="D4469" s="95"/>
      <c r="E4469" s="95"/>
      <c r="F4469" s="95"/>
      <c r="G4469" s="95"/>
      <c r="H4469" s="95"/>
      <c r="I4469" s="95"/>
      <c r="J4469" s="120"/>
    </row>
    <row r="4470" spans="1:10" ht="15">
      <c r="A4470" s="121" t="s">
        <v>953</v>
      </c>
      <c r="B4470" s="83" t="s">
        <v>1</v>
      </c>
      <c r="C4470" s="82" t="s">
        <v>2</v>
      </c>
      <c r="D4470" s="82" t="s">
        <v>3</v>
      </c>
      <c r="E4470" s="281" t="s">
        <v>1722</v>
      </c>
      <c r="F4470" s="281"/>
      <c r="G4470" s="84" t="s">
        <v>4</v>
      </c>
      <c r="H4470" s="83" t="s">
        <v>5</v>
      </c>
      <c r="I4470" s="83" t="s">
        <v>6</v>
      </c>
      <c r="J4470" s="122" t="s">
        <v>8</v>
      </c>
    </row>
    <row r="4471" spans="1:10" ht="25.5">
      <c r="A4471" s="111" t="s">
        <v>1723</v>
      </c>
      <c r="B4471" s="86" t="s">
        <v>737</v>
      </c>
      <c r="C4471" s="85" t="s">
        <v>44</v>
      </c>
      <c r="D4471" s="85" t="s">
        <v>738</v>
      </c>
      <c r="E4471" s="284" t="s">
        <v>1761</v>
      </c>
      <c r="F4471" s="284"/>
      <c r="G4471" s="87" t="s">
        <v>78</v>
      </c>
      <c r="H4471" s="88">
        <v>1</v>
      </c>
      <c r="I4471" s="89">
        <v>36.25</v>
      </c>
      <c r="J4471" s="112">
        <v>36.25</v>
      </c>
    </row>
    <row r="4472" spans="1:10">
      <c r="A4472" s="221"/>
      <c r="B4472" s="222"/>
      <c r="C4472" s="222"/>
      <c r="D4472" s="222"/>
      <c r="E4472" s="222"/>
      <c r="F4472" s="222" t="s">
        <v>1762</v>
      </c>
      <c r="G4472" s="222"/>
      <c r="H4472" s="222"/>
      <c r="I4472" s="222"/>
      <c r="J4472" s="125">
        <v>0</v>
      </c>
    </row>
    <row r="4473" spans="1:10">
      <c r="A4473" s="221"/>
      <c r="B4473" s="222"/>
      <c r="C4473" s="222"/>
      <c r="D4473" s="222"/>
      <c r="E4473" s="222"/>
      <c r="F4473" s="222" t="s">
        <v>1763</v>
      </c>
      <c r="G4473" s="222"/>
      <c r="H4473" s="222"/>
      <c r="I4473" s="222"/>
      <c r="J4473" s="125">
        <v>1</v>
      </c>
    </row>
    <row r="4474" spans="1:10">
      <c r="A4474" s="221"/>
      <c r="B4474" s="222"/>
      <c r="C4474" s="222"/>
      <c r="D4474" s="222"/>
      <c r="E4474" s="222"/>
      <c r="F4474" s="222" t="s">
        <v>1764</v>
      </c>
      <c r="G4474" s="222"/>
      <c r="H4474" s="222"/>
      <c r="I4474" s="222"/>
      <c r="J4474" s="125">
        <v>0</v>
      </c>
    </row>
    <row r="4475" spans="1:10" ht="15">
      <c r="A4475" s="279" t="s">
        <v>1784</v>
      </c>
      <c r="B4475" s="280" t="s">
        <v>1</v>
      </c>
      <c r="C4475" s="281" t="s">
        <v>2</v>
      </c>
      <c r="D4475" s="281" t="s">
        <v>1785</v>
      </c>
      <c r="E4475" s="280" t="s">
        <v>1766</v>
      </c>
      <c r="F4475" s="83" t="s">
        <v>1767</v>
      </c>
      <c r="G4475" s="83" t="s">
        <v>1768</v>
      </c>
      <c r="H4475" s="83"/>
      <c r="I4475" s="83"/>
      <c r="J4475" s="122" t="s">
        <v>1769</v>
      </c>
    </row>
    <row r="4476" spans="1:10" ht="25.5">
      <c r="A4476" s="113" t="s">
        <v>1725</v>
      </c>
      <c r="B4476" s="91" t="s">
        <v>3226</v>
      </c>
      <c r="C4476" s="90" t="s">
        <v>44</v>
      </c>
      <c r="D4476" s="90" t="s">
        <v>3227</v>
      </c>
      <c r="E4476" s="93">
        <v>5.0000000000000001E-3</v>
      </c>
      <c r="F4476" s="92" t="s">
        <v>121</v>
      </c>
      <c r="G4476" s="277" t="s">
        <v>3254</v>
      </c>
      <c r="H4476" s="277"/>
      <c r="I4476" s="278"/>
      <c r="J4476" s="127" t="s">
        <v>3261</v>
      </c>
    </row>
    <row r="4477" spans="1:10">
      <c r="A4477" s="113" t="s">
        <v>1725</v>
      </c>
      <c r="B4477" s="91" t="s">
        <v>2905</v>
      </c>
      <c r="C4477" s="90" t="s">
        <v>44</v>
      </c>
      <c r="D4477" s="90" t="s">
        <v>2906</v>
      </c>
      <c r="E4477" s="93">
        <v>3.3333E-3</v>
      </c>
      <c r="F4477" s="92" t="s">
        <v>121</v>
      </c>
      <c r="G4477" s="277" t="s">
        <v>2907</v>
      </c>
      <c r="H4477" s="277"/>
      <c r="I4477" s="278"/>
      <c r="J4477" s="127" t="s">
        <v>3256</v>
      </c>
    </row>
    <row r="4478" spans="1:10" ht="25.5">
      <c r="A4478" s="113" t="s">
        <v>1725</v>
      </c>
      <c r="B4478" s="91" t="s">
        <v>3281</v>
      </c>
      <c r="C4478" s="90" t="s">
        <v>44</v>
      </c>
      <c r="D4478" s="90" t="s">
        <v>3282</v>
      </c>
      <c r="E4478" s="93">
        <v>1.2</v>
      </c>
      <c r="F4478" s="92" t="s">
        <v>78</v>
      </c>
      <c r="G4478" s="277" t="s">
        <v>3283</v>
      </c>
      <c r="H4478" s="277"/>
      <c r="I4478" s="278"/>
      <c r="J4478" s="127" t="s">
        <v>3284</v>
      </c>
    </row>
    <row r="4479" spans="1:10">
      <c r="A4479" s="221"/>
      <c r="B4479" s="222"/>
      <c r="C4479" s="222"/>
      <c r="D4479" s="222"/>
      <c r="E4479" s="222"/>
      <c r="F4479" s="222" t="s">
        <v>1938</v>
      </c>
      <c r="G4479" s="222"/>
      <c r="H4479" s="222"/>
      <c r="I4479" s="222"/>
      <c r="J4479" s="125">
        <v>22.8932</v>
      </c>
    </row>
    <row r="4480" spans="1:10" ht="15">
      <c r="A4480" s="279" t="s">
        <v>1765</v>
      </c>
      <c r="B4480" s="280" t="s">
        <v>1</v>
      </c>
      <c r="C4480" s="281" t="s">
        <v>2</v>
      </c>
      <c r="D4480" s="281" t="s">
        <v>1727</v>
      </c>
      <c r="E4480" s="280" t="s">
        <v>1766</v>
      </c>
      <c r="F4480" s="83" t="s">
        <v>1767</v>
      </c>
      <c r="G4480" s="83" t="s">
        <v>1768</v>
      </c>
      <c r="H4480" s="83"/>
      <c r="I4480" s="83"/>
      <c r="J4480" s="122" t="s">
        <v>1769</v>
      </c>
    </row>
    <row r="4481" spans="1:10">
      <c r="A4481" s="123" t="s">
        <v>1723</v>
      </c>
      <c r="B4481" s="97" t="s">
        <v>1957</v>
      </c>
      <c r="C4481" s="96" t="s">
        <v>44</v>
      </c>
      <c r="D4481" s="96" t="s">
        <v>1958</v>
      </c>
      <c r="E4481" s="99">
        <v>0.40740739999999998</v>
      </c>
      <c r="F4481" s="98" t="s">
        <v>1950</v>
      </c>
      <c r="G4481" s="282" t="s">
        <v>1959</v>
      </c>
      <c r="H4481" s="282"/>
      <c r="I4481" s="283"/>
      <c r="J4481" s="126" t="s">
        <v>3045</v>
      </c>
    </row>
    <row r="4482" spans="1:10">
      <c r="A4482" s="123" t="s">
        <v>1723</v>
      </c>
      <c r="B4482" s="97" t="s">
        <v>2920</v>
      </c>
      <c r="C4482" s="96" t="s">
        <v>44</v>
      </c>
      <c r="D4482" s="96" t="s">
        <v>2921</v>
      </c>
      <c r="E4482" s="99">
        <v>0.40740739999999998</v>
      </c>
      <c r="F4482" s="98" t="s">
        <v>1950</v>
      </c>
      <c r="G4482" s="282" t="s">
        <v>2922</v>
      </c>
      <c r="H4482" s="282"/>
      <c r="I4482" s="283"/>
      <c r="J4482" s="126" t="s">
        <v>3024</v>
      </c>
    </row>
    <row r="4483" spans="1:10">
      <c r="A4483" s="221"/>
      <c r="B4483" s="222"/>
      <c r="C4483" s="222"/>
      <c r="D4483" s="222"/>
      <c r="E4483" s="222"/>
      <c r="F4483" s="222" t="s">
        <v>1774</v>
      </c>
      <c r="G4483" s="222"/>
      <c r="H4483" s="222"/>
      <c r="I4483" s="222"/>
      <c r="J4483" s="125">
        <v>13.3589</v>
      </c>
    </row>
    <row r="4484" spans="1:10">
      <c r="A4484" s="115"/>
      <c r="B4484" s="116"/>
      <c r="C4484" s="116"/>
      <c r="D4484" s="116"/>
      <c r="E4484" s="116" t="s">
        <v>1728</v>
      </c>
      <c r="F4484" s="117">
        <v>0</v>
      </c>
      <c r="G4484" s="116" t="s">
        <v>1729</v>
      </c>
      <c r="H4484" s="117">
        <v>10.119999999999999</v>
      </c>
      <c r="I4484" s="116" t="s">
        <v>1730</v>
      </c>
      <c r="J4484" s="118">
        <v>10.12382944556</v>
      </c>
    </row>
    <row r="4485" spans="1:10" ht="15" thickBot="1">
      <c r="A4485" s="115"/>
      <c r="B4485" s="116"/>
      <c r="C4485" s="116"/>
      <c r="D4485" s="116"/>
      <c r="E4485" s="116" t="s">
        <v>1731</v>
      </c>
      <c r="F4485" s="117">
        <v>9.51</v>
      </c>
      <c r="G4485" s="116"/>
      <c r="H4485" s="276" t="s">
        <v>1732</v>
      </c>
      <c r="I4485" s="276"/>
      <c r="J4485" s="118">
        <v>45.76</v>
      </c>
    </row>
    <row r="4486" spans="1:10" ht="15" thickTop="1">
      <c r="A4486" s="119"/>
      <c r="B4486" s="95"/>
      <c r="C4486" s="95"/>
      <c r="D4486" s="95"/>
      <c r="E4486" s="95"/>
      <c r="F4486" s="95"/>
      <c r="G4486" s="95"/>
      <c r="H4486" s="95"/>
      <c r="I4486" s="95"/>
      <c r="J4486" s="120"/>
    </row>
    <row r="4487" spans="1:10" ht="15">
      <c r="A4487" s="121" t="s">
        <v>954</v>
      </c>
      <c r="B4487" s="83" t="s">
        <v>1</v>
      </c>
      <c r="C4487" s="82" t="s">
        <v>2</v>
      </c>
      <c r="D4487" s="82" t="s">
        <v>3</v>
      </c>
      <c r="E4487" s="281" t="s">
        <v>1722</v>
      </c>
      <c r="F4487" s="281"/>
      <c r="G4487" s="84" t="s">
        <v>4</v>
      </c>
      <c r="H4487" s="83" t="s">
        <v>5</v>
      </c>
      <c r="I4487" s="83" t="s">
        <v>6</v>
      </c>
      <c r="J4487" s="122" t="s">
        <v>8</v>
      </c>
    </row>
    <row r="4488" spans="1:10" ht="25.5">
      <c r="A4488" s="111" t="s">
        <v>1723</v>
      </c>
      <c r="B4488" s="86" t="s">
        <v>740</v>
      </c>
      <c r="C4488" s="85" t="s">
        <v>44</v>
      </c>
      <c r="D4488" s="85" t="s">
        <v>741</v>
      </c>
      <c r="E4488" s="284" t="s">
        <v>1761</v>
      </c>
      <c r="F4488" s="284"/>
      <c r="G4488" s="87" t="s">
        <v>78</v>
      </c>
      <c r="H4488" s="88">
        <v>1</v>
      </c>
      <c r="I4488" s="89">
        <v>47.7</v>
      </c>
      <c r="J4488" s="112">
        <v>47.7</v>
      </c>
    </row>
    <row r="4489" spans="1:10">
      <c r="A4489" s="221"/>
      <c r="B4489" s="222"/>
      <c r="C4489" s="222"/>
      <c r="D4489" s="222"/>
      <c r="E4489" s="222"/>
      <c r="F4489" s="222" t="s">
        <v>1762</v>
      </c>
      <c r="G4489" s="222"/>
      <c r="H4489" s="222"/>
      <c r="I4489" s="222"/>
      <c r="J4489" s="125">
        <v>0</v>
      </c>
    </row>
    <row r="4490" spans="1:10">
      <c r="A4490" s="221"/>
      <c r="B4490" s="222"/>
      <c r="C4490" s="222"/>
      <c r="D4490" s="222"/>
      <c r="E4490" s="222"/>
      <c r="F4490" s="222" t="s">
        <v>1763</v>
      </c>
      <c r="G4490" s="222"/>
      <c r="H4490" s="222"/>
      <c r="I4490" s="222"/>
      <c r="J4490" s="125">
        <v>1</v>
      </c>
    </row>
    <row r="4491" spans="1:10">
      <c r="A4491" s="221"/>
      <c r="B4491" s="222"/>
      <c r="C4491" s="222"/>
      <c r="D4491" s="222"/>
      <c r="E4491" s="222"/>
      <c r="F4491" s="222" t="s">
        <v>1764</v>
      </c>
      <c r="G4491" s="222"/>
      <c r="H4491" s="222"/>
      <c r="I4491" s="222"/>
      <c r="J4491" s="125">
        <v>0</v>
      </c>
    </row>
    <row r="4492" spans="1:10" ht="15">
      <c r="A4492" s="279" t="s">
        <v>1784</v>
      </c>
      <c r="B4492" s="280" t="s">
        <v>1</v>
      </c>
      <c r="C4492" s="281" t="s">
        <v>2</v>
      </c>
      <c r="D4492" s="281" t="s">
        <v>1785</v>
      </c>
      <c r="E4492" s="280" t="s">
        <v>1766</v>
      </c>
      <c r="F4492" s="83" t="s">
        <v>1767</v>
      </c>
      <c r="G4492" s="83" t="s">
        <v>1768</v>
      </c>
      <c r="H4492" s="83"/>
      <c r="I4492" s="83"/>
      <c r="J4492" s="122" t="s">
        <v>1769</v>
      </c>
    </row>
    <row r="4493" spans="1:10" ht="25.5">
      <c r="A4493" s="113" t="s">
        <v>1725</v>
      </c>
      <c r="B4493" s="91" t="s">
        <v>3226</v>
      </c>
      <c r="C4493" s="90" t="s">
        <v>44</v>
      </c>
      <c r="D4493" s="90" t="s">
        <v>3227</v>
      </c>
      <c r="E4493" s="93">
        <v>7.7000000000000002E-3</v>
      </c>
      <c r="F4493" s="92" t="s">
        <v>121</v>
      </c>
      <c r="G4493" s="277" t="s">
        <v>3254</v>
      </c>
      <c r="H4493" s="277"/>
      <c r="I4493" s="278"/>
      <c r="J4493" s="127" t="s">
        <v>3267</v>
      </c>
    </row>
    <row r="4494" spans="1:10">
      <c r="A4494" s="113" t="s">
        <v>1725</v>
      </c>
      <c r="B4494" s="91" t="s">
        <v>2905</v>
      </c>
      <c r="C4494" s="90" t="s">
        <v>44</v>
      </c>
      <c r="D4494" s="90" t="s">
        <v>2906</v>
      </c>
      <c r="E4494" s="93">
        <v>3.3333E-3</v>
      </c>
      <c r="F4494" s="92" t="s">
        <v>121</v>
      </c>
      <c r="G4494" s="277" t="s">
        <v>2907</v>
      </c>
      <c r="H4494" s="277"/>
      <c r="I4494" s="278"/>
      <c r="J4494" s="127" t="s">
        <v>3256</v>
      </c>
    </row>
    <row r="4495" spans="1:10" ht="25.5">
      <c r="A4495" s="113" t="s">
        <v>1725</v>
      </c>
      <c r="B4495" s="91" t="s">
        <v>3285</v>
      </c>
      <c r="C4495" s="90" t="s">
        <v>44</v>
      </c>
      <c r="D4495" s="90" t="s">
        <v>3286</v>
      </c>
      <c r="E4495" s="93">
        <v>1.2</v>
      </c>
      <c r="F4495" s="92" t="s">
        <v>78</v>
      </c>
      <c r="G4495" s="277" t="s">
        <v>3287</v>
      </c>
      <c r="H4495" s="277"/>
      <c r="I4495" s="278"/>
      <c r="J4495" s="127" t="s">
        <v>3288</v>
      </c>
    </row>
    <row r="4496" spans="1:10">
      <c r="A4496" s="221"/>
      <c r="B4496" s="222"/>
      <c r="C4496" s="222"/>
      <c r="D4496" s="222"/>
      <c r="E4496" s="222"/>
      <c r="F4496" s="222" t="s">
        <v>1938</v>
      </c>
      <c r="G4496" s="222"/>
      <c r="H4496" s="222"/>
      <c r="I4496" s="222"/>
      <c r="J4496" s="125">
        <v>31.667100000000001</v>
      </c>
    </row>
    <row r="4497" spans="1:10" ht="15">
      <c r="A4497" s="279" t="s">
        <v>1765</v>
      </c>
      <c r="B4497" s="280" t="s">
        <v>1</v>
      </c>
      <c r="C4497" s="281" t="s">
        <v>2</v>
      </c>
      <c r="D4497" s="281" t="s">
        <v>1727</v>
      </c>
      <c r="E4497" s="280" t="s">
        <v>1766</v>
      </c>
      <c r="F4497" s="83" t="s">
        <v>1767</v>
      </c>
      <c r="G4497" s="83" t="s">
        <v>1768</v>
      </c>
      <c r="H4497" s="83"/>
      <c r="I4497" s="83"/>
      <c r="J4497" s="122" t="s">
        <v>1769</v>
      </c>
    </row>
    <row r="4498" spans="1:10">
      <c r="A4498" s="123" t="s">
        <v>1723</v>
      </c>
      <c r="B4498" s="97" t="s">
        <v>1957</v>
      </c>
      <c r="C4498" s="96" t="s">
        <v>44</v>
      </c>
      <c r="D4498" s="96" t="s">
        <v>1958</v>
      </c>
      <c r="E4498" s="99">
        <v>0.48888890000000002</v>
      </c>
      <c r="F4498" s="98" t="s">
        <v>1950</v>
      </c>
      <c r="G4498" s="282" t="s">
        <v>1959</v>
      </c>
      <c r="H4498" s="282"/>
      <c r="I4498" s="283"/>
      <c r="J4498" s="126" t="s">
        <v>2518</v>
      </c>
    </row>
    <row r="4499" spans="1:10">
      <c r="A4499" s="123" t="s">
        <v>1723</v>
      </c>
      <c r="B4499" s="97" t="s">
        <v>2920</v>
      </c>
      <c r="C4499" s="96" t="s">
        <v>44</v>
      </c>
      <c r="D4499" s="96" t="s">
        <v>2921</v>
      </c>
      <c r="E4499" s="99">
        <v>0.48888890000000002</v>
      </c>
      <c r="F4499" s="98" t="s">
        <v>1950</v>
      </c>
      <c r="G4499" s="282" t="s">
        <v>2922</v>
      </c>
      <c r="H4499" s="282"/>
      <c r="I4499" s="283"/>
      <c r="J4499" s="126" t="s">
        <v>2956</v>
      </c>
    </row>
    <row r="4500" spans="1:10">
      <c r="A4500" s="221"/>
      <c r="B4500" s="222"/>
      <c r="C4500" s="222"/>
      <c r="D4500" s="222"/>
      <c r="E4500" s="222"/>
      <c r="F4500" s="222" t="s">
        <v>1774</v>
      </c>
      <c r="G4500" s="222"/>
      <c r="H4500" s="222"/>
      <c r="I4500" s="222"/>
      <c r="J4500" s="125">
        <v>16.0307</v>
      </c>
    </row>
    <row r="4501" spans="1:10">
      <c r="A4501" s="115"/>
      <c r="B4501" s="116"/>
      <c r="C4501" s="116"/>
      <c r="D4501" s="116"/>
      <c r="E4501" s="116" t="s">
        <v>1728</v>
      </c>
      <c r="F4501" s="117">
        <v>0</v>
      </c>
      <c r="G4501" s="116" t="s">
        <v>1729</v>
      </c>
      <c r="H4501" s="117">
        <v>12.15</v>
      </c>
      <c r="I4501" s="116" t="s">
        <v>1730</v>
      </c>
      <c r="J4501" s="118">
        <v>12.14859583166</v>
      </c>
    </row>
    <row r="4502" spans="1:10" ht="15" thickBot="1">
      <c r="A4502" s="115"/>
      <c r="B4502" s="116"/>
      <c r="C4502" s="116"/>
      <c r="D4502" s="116"/>
      <c r="E4502" s="116" t="s">
        <v>1731</v>
      </c>
      <c r="F4502" s="117">
        <v>12.51</v>
      </c>
      <c r="G4502" s="116"/>
      <c r="H4502" s="276" t="s">
        <v>1732</v>
      </c>
      <c r="I4502" s="276"/>
      <c r="J4502" s="118">
        <v>60.21</v>
      </c>
    </row>
    <row r="4503" spans="1:10" ht="15" thickTop="1">
      <c r="A4503" s="119"/>
      <c r="B4503" s="95"/>
      <c r="C4503" s="95"/>
      <c r="D4503" s="95"/>
      <c r="E4503" s="95"/>
      <c r="F4503" s="95"/>
      <c r="G4503" s="95"/>
      <c r="H4503" s="95"/>
      <c r="I4503" s="95"/>
      <c r="J4503" s="120"/>
    </row>
    <row r="4504" spans="1:10" ht="15">
      <c r="A4504" s="121" t="s">
        <v>959</v>
      </c>
      <c r="B4504" s="83" t="s">
        <v>1</v>
      </c>
      <c r="C4504" s="82" t="s">
        <v>2</v>
      </c>
      <c r="D4504" s="82" t="s">
        <v>3</v>
      </c>
      <c r="E4504" s="281" t="s">
        <v>1722</v>
      </c>
      <c r="F4504" s="281"/>
      <c r="G4504" s="84" t="s">
        <v>4</v>
      </c>
      <c r="H4504" s="83" t="s">
        <v>5</v>
      </c>
      <c r="I4504" s="83" t="s">
        <v>6</v>
      </c>
      <c r="J4504" s="122" t="s">
        <v>8</v>
      </c>
    </row>
    <row r="4505" spans="1:10" ht="25.5">
      <c r="A4505" s="111" t="s">
        <v>1723</v>
      </c>
      <c r="B4505" s="86" t="s">
        <v>131</v>
      </c>
      <c r="C4505" s="85" t="s">
        <v>44</v>
      </c>
      <c r="D4505" s="85" t="s">
        <v>132</v>
      </c>
      <c r="E4505" s="284" t="s">
        <v>1761</v>
      </c>
      <c r="F4505" s="284"/>
      <c r="G4505" s="87" t="s">
        <v>93</v>
      </c>
      <c r="H4505" s="88">
        <v>1</v>
      </c>
      <c r="I4505" s="89">
        <v>48.2</v>
      </c>
      <c r="J4505" s="112">
        <v>48.2</v>
      </c>
    </row>
    <row r="4506" spans="1:10">
      <c r="A4506" s="221"/>
      <c r="B4506" s="222"/>
      <c r="C4506" s="222"/>
      <c r="D4506" s="222"/>
      <c r="E4506" s="222"/>
      <c r="F4506" s="222" t="s">
        <v>1762</v>
      </c>
      <c r="G4506" s="222"/>
      <c r="H4506" s="222"/>
      <c r="I4506" s="222"/>
      <c r="J4506" s="125">
        <v>0</v>
      </c>
    </row>
    <row r="4507" spans="1:10">
      <c r="A4507" s="221"/>
      <c r="B4507" s="222"/>
      <c r="C4507" s="222"/>
      <c r="D4507" s="222"/>
      <c r="E4507" s="222"/>
      <c r="F4507" s="222" t="s">
        <v>1763</v>
      </c>
      <c r="G4507" s="222"/>
      <c r="H4507" s="222"/>
      <c r="I4507" s="222"/>
      <c r="J4507" s="125">
        <v>1</v>
      </c>
    </row>
    <row r="4508" spans="1:10">
      <c r="A4508" s="221"/>
      <c r="B4508" s="222"/>
      <c r="C4508" s="222"/>
      <c r="D4508" s="222"/>
      <c r="E4508" s="222"/>
      <c r="F4508" s="222" t="s">
        <v>1764</v>
      </c>
      <c r="G4508" s="222"/>
      <c r="H4508" s="222"/>
      <c r="I4508" s="222"/>
      <c r="J4508" s="125">
        <v>0</v>
      </c>
    </row>
    <row r="4509" spans="1:10" ht="15">
      <c r="A4509" s="279" t="s">
        <v>1765</v>
      </c>
      <c r="B4509" s="280" t="s">
        <v>1</v>
      </c>
      <c r="C4509" s="281" t="s">
        <v>2</v>
      </c>
      <c r="D4509" s="281" t="s">
        <v>1727</v>
      </c>
      <c r="E4509" s="280" t="s">
        <v>1766</v>
      </c>
      <c r="F4509" s="83" t="s">
        <v>1767</v>
      </c>
      <c r="G4509" s="83" t="s">
        <v>1768</v>
      </c>
      <c r="H4509" s="83"/>
      <c r="I4509" s="83"/>
      <c r="J4509" s="122" t="s">
        <v>1769</v>
      </c>
    </row>
    <row r="4510" spans="1:10">
      <c r="A4510" s="123" t="s">
        <v>1723</v>
      </c>
      <c r="B4510" s="97" t="s">
        <v>1957</v>
      </c>
      <c r="C4510" s="96" t="s">
        <v>44</v>
      </c>
      <c r="D4510" s="96" t="s">
        <v>1958</v>
      </c>
      <c r="E4510" s="99">
        <v>3.4108527</v>
      </c>
      <c r="F4510" s="98" t="s">
        <v>1950</v>
      </c>
      <c r="G4510" s="282" t="s">
        <v>1959</v>
      </c>
      <c r="H4510" s="282"/>
      <c r="I4510" s="283"/>
      <c r="J4510" s="126" t="s">
        <v>2228</v>
      </c>
    </row>
    <row r="4511" spans="1:10">
      <c r="A4511" s="221"/>
      <c r="B4511" s="222"/>
      <c r="C4511" s="222"/>
      <c r="D4511" s="222"/>
      <c r="E4511" s="222"/>
      <c r="F4511" s="222" t="s">
        <v>1774</v>
      </c>
      <c r="G4511" s="222"/>
      <c r="H4511" s="222"/>
      <c r="I4511" s="222"/>
      <c r="J4511" s="125">
        <v>48.195300000000003</v>
      </c>
    </row>
    <row r="4512" spans="1:10">
      <c r="A4512" s="115"/>
      <c r="B4512" s="116"/>
      <c r="C4512" s="116"/>
      <c r="D4512" s="116"/>
      <c r="E4512" s="116" t="s">
        <v>1728</v>
      </c>
      <c r="F4512" s="117">
        <v>0</v>
      </c>
      <c r="G4512" s="116" t="s">
        <v>1729</v>
      </c>
      <c r="H4512" s="117">
        <v>33.96</v>
      </c>
      <c r="I4512" s="116" t="s">
        <v>1730</v>
      </c>
      <c r="J4512" s="118">
        <v>33.963224674979998</v>
      </c>
    </row>
    <row r="4513" spans="1:10" ht="15" thickBot="1">
      <c r="A4513" s="115"/>
      <c r="B4513" s="116"/>
      <c r="C4513" s="116"/>
      <c r="D4513" s="116"/>
      <c r="E4513" s="116" t="s">
        <v>1731</v>
      </c>
      <c r="F4513" s="117">
        <v>12.64</v>
      </c>
      <c r="G4513" s="116"/>
      <c r="H4513" s="276" t="s">
        <v>1732</v>
      </c>
      <c r="I4513" s="276"/>
      <c r="J4513" s="118">
        <v>60.84</v>
      </c>
    </row>
    <row r="4514" spans="1:10" ht="15" thickTop="1">
      <c r="A4514" s="119"/>
      <c r="B4514" s="95"/>
      <c r="C4514" s="95"/>
      <c r="D4514" s="95"/>
      <c r="E4514" s="95"/>
      <c r="F4514" s="95"/>
      <c r="G4514" s="95"/>
      <c r="H4514" s="95"/>
      <c r="I4514" s="95"/>
      <c r="J4514" s="120"/>
    </row>
    <row r="4515" spans="1:10" ht="15">
      <c r="A4515" s="121" t="s">
        <v>960</v>
      </c>
      <c r="B4515" s="83" t="s">
        <v>1</v>
      </c>
      <c r="C4515" s="82" t="s">
        <v>2</v>
      </c>
      <c r="D4515" s="82" t="s">
        <v>3</v>
      </c>
      <c r="E4515" s="281" t="s">
        <v>1722</v>
      </c>
      <c r="F4515" s="281"/>
      <c r="G4515" s="84" t="s">
        <v>4</v>
      </c>
      <c r="H4515" s="83" t="s">
        <v>5</v>
      </c>
      <c r="I4515" s="83" t="s">
        <v>6</v>
      </c>
      <c r="J4515" s="122" t="s">
        <v>8</v>
      </c>
    </row>
    <row r="4516" spans="1:10" ht="25.5">
      <c r="A4516" s="111" t="s">
        <v>1723</v>
      </c>
      <c r="B4516" s="86" t="s">
        <v>134</v>
      </c>
      <c r="C4516" s="85" t="s">
        <v>44</v>
      </c>
      <c r="D4516" s="85" t="s">
        <v>135</v>
      </c>
      <c r="E4516" s="284" t="s">
        <v>1761</v>
      </c>
      <c r="F4516" s="284"/>
      <c r="G4516" s="87" t="s">
        <v>71</v>
      </c>
      <c r="H4516" s="88">
        <v>1</v>
      </c>
      <c r="I4516" s="89">
        <v>9.1999999999999993</v>
      </c>
      <c r="J4516" s="112">
        <v>9.1999999999999993</v>
      </c>
    </row>
    <row r="4517" spans="1:10" ht="15">
      <c r="A4517" s="279" t="s">
        <v>1775</v>
      </c>
      <c r="B4517" s="280" t="s">
        <v>1</v>
      </c>
      <c r="C4517" s="281" t="s">
        <v>2</v>
      </c>
      <c r="D4517" s="281" t="s">
        <v>1776</v>
      </c>
      <c r="E4517" s="280" t="s">
        <v>1766</v>
      </c>
      <c r="F4517" s="285" t="s">
        <v>1777</v>
      </c>
      <c r="G4517" s="280"/>
      <c r="H4517" s="285" t="s">
        <v>1769</v>
      </c>
      <c r="I4517" s="280"/>
      <c r="J4517" s="286" t="s">
        <v>1778</v>
      </c>
    </row>
    <row r="4518" spans="1:10" ht="15">
      <c r="A4518" s="287"/>
      <c r="B4518" s="280"/>
      <c r="C4518" s="280"/>
      <c r="D4518" s="280"/>
      <c r="E4518" s="280"/>
      <c r="F4518" s="83" t="s">
        <v>1779</v>
      </c>
      <c r="G4518" s="83" t="s">
        <v>1780</v>
      </c>
      <c r="H4518" s="83" t="s">
        <v>1779</v>
      </c>
      <c r="I4518" s="83" t="s">
        <v>1780</v>
      </c>
      <c r="J4518" s="286"/>
    </row>
    <row r="4519" spans="1:10" ht="63.75">
      <c r="A4519" s="113" t="s">
        <v>1725</v>
      </c>
      <c r="B4519" s="91" t="s">
        <v>2229</v>
      </c>
      <c r="C4519" s="90" t="s">
        <v>44</v>
      </c>
      <c r="D4519" s="90" t="s">
        <v>2230</v>
      </c>
      <c r="E4519" s="93">
        <v>1</v>
      </c>
      <c r="F4519" s="94">
        <v>1</v>
      </c>
      <c r="G4519" s="94">
        <v>0</v>
      </c>
      <c r="H4519" s="102">
        <v>6.13</v>
      </c>
      <c r="I4519" s="102">
        <v>0.2</v>
      </c>
      <c r="J4519" s="127">
        <v>6.13</v>
      </c>
    </row>
    <row r="4520" spans="1:10">
      <c r="A4520" s="221"/>
      <c r="B4520" s="222"/>
      <c r="C4520" s="222"/>
      <c r="D4520" s="222"/>
      <c r="E4520" s="222"/>
      <c r="F4520" s="222" t="s">
        <v>1783</v>
      </c>
      <c r="G4520" s="222"/>
      <c r="H4520" s="222"/>
      <c r="I4520" s="222"/>
      <c r="J4520" s="125">
        <v>6.13</v>
      </c>
    </row>
    <row r="4521" spans="1:10">
      <c r="A4521" s="221"/>
      <c r="B4521" s="222"/>
      <c r="C4521" s="222"/>
      <c r="D4521" s="222"/>
      <c r="E4521" s="222"/>
      <c r="F4521" s="222" t="s">
        <v>1762</v>
      </c>
      <c r="G4521" s="222"/>
      <c r="H4521" s="222"/>
      <c r="I4521" s="222"/>
      <c r="J4521" s="125">
        <v>6.13</v>
      </c>
    </row>
    <row r="4522" spans="1:10">
      <c r="A4522" s="221"/>
      <c r="B4522" s="222"/>
      <c r="C4522" s="222"/>
      <c r="D4522" s="222"/>
      <c r="E4522" s="222"/>
      <c r="F4522" s="222" t="s">
        <v>1763</v>
      </c>
      <c r="G4522" s="222"/>
      <c r="H4522" s="222"/>
      <c r="I4522" s="222"/>
      <c r="J4522" s="125">
        <v>7.0743999999999998</v>
      </c>
    </row>
    <row r="4523" spans="1:10">
      <c r="A4523" s="221"/>
      <c r="B4523" s="222"/>
      <c r="C4523" s="222"/>
      <c r="D4523" s="222"/>
      <c r="E4523" s="222"/>
      <c r="F4523" s="222" t="s">
        <v>1764</v>
      </c>
      <c r="G4523" s="222"/>
      <c r="H4523" s="222"/>
      <c r="I4523" s="222"/>
      <c r="J4523" s="125">
        <v>0.86650000000000005</v>
      </c>
    </row>
    <row r="4524" spans="1:10" ht="15">
      <c r="A4524" s="279" t="s">
        <v>1765</v>
      </c>
      <c r="B4524" s="280" t="s">
        <v>1</v>
      </c>
      <c r="C4524" s="281" t="s">
        <v>2</v>
      </c>
      <c r="D4524" s="281" t="s">
        <v>1727</v>
      </c>
      <c r="E4524" s="280" t="s">
        <v>1766</v>
      </c>
      <c r="F4524" s="83" t="s">
        <v>1767</v>
      </c>
      <c r="G4524" s="83" t="s">
        <v>1768</v>
      </c>
      <c r="H4524" s="83"/>
      <c r="I4524" s="83"/>
      <c r="J4524" s="122" t="s">
        <v>1769</v>
      </c>
    </row>
    <row r="4525" spans="1:10">
      <c r="A4525" s="123" t="s">
        <v>1723</v>
      </c>
      <c r="B4525" s="97" t="s">
        <v>1957</v>
      </c>
      <c r="C4525" s="96" t="s">
        <v>44</v>
      </c>
      <c r="D4525" s="96" t="s">
        <v>1958</v>
      </c>
      <c r="E4525" s="99">
        <v>0.59</v>
      </c>
      <c r="F4525" s="98" t="s">
        <v>1950</v>
      </c>
      <c r="G4525" s="282" t="s">
        <v>1959</v>
      </c>
      <c r="H4525" s="282"/>
      <c r="I4525" s="283"/>
      <c r="J4525" s="126" t="s">
        <v>2231</v>
      </c>
    </row>
    <row r="4526" spans="1:10">
      <c r="A4526" s="221"/>
      <c r="B4526" s="222"/>
      <c r="C4526" s="222"/>
      <c r="D4526" s="222"/>
      <c r="E4526" s="222"/>
      <c r="F4526" s="222" t="s">
        <v>1774</v>
      </c>
      <c r="G4526" s="222"/>
      <c r="H4526" s="222"/>
      <c r="I4526" s="222"/>
      <c r="J4526" s="125">
        <v>8.3367000000000004</v>
      </c>
    </row>
    <row r="4527" spans="1:10">
      <c r="A4527" s="115"/>
      <c r="B4527" s="116"/>
      <c r="C4527" s="116"/>
      <c r="D4527" s="116"/>
      <c r="E4527" s="116" t="s">
        <v>1728</v>
      </c>
      <c r="F4527" s="117">
        <v>0</v>
      </c>
      <c r="G4527" s="116" t="s">
        <v>1729</v>
      </c>
      <c r="H4527" s="117">
        <v>5.87</v>
      </c>
      <c r="I4527" s="116" t="s">
        <v>1730</v>
      </c>
      <c r="J4527" s="118">
        <v>5.8748659999999999</v>
      </c>
    </row>
    <row r="4528" spans="1:10" ht="15" thickBot="1">
      <c r="A4528" s="115"/>
      <c r="B4528" s="116"/>
      <c r="C4528" s="116"/>
      <c r="D4528" s="116"/>
      <c r="E4528" s="116" t="s">
        <v>1731</v>
      </c>
      <c r="F4528" s="117">
        <v>2.41</v>
      </c>
      <c r="G4528" s="116"/>
      <c r="H4528" s="276" t="s">
        <v>1732</v>
      </c>
      <c r="I4528" s="276"/>
      <c r="J4528" s="118">
        <v>11.61</v>
      </c>
    </row>
    <row r="4529" spans="1:10" ht="15" thickTop="1">
      <c r="A4529" s="119"/>
      <c r="B4529" s="95"/>
      <c r="C4529" s="95"/>
      <c r="D4529" s="95"/>
      <c r="E4529" s="95"/>
      <c r="F4529" s="95"/>
      <c r="G4529" s="95"/>
      <c r="H4529" s="95"/>
      <c r="I4529" s="95"/>
      <c r="J4529" s="120"/>
    </row>
    <row r="4530" spans="1:10" ht="15">
      <c r="A4530" s="121" t="s">
        <v>961</v>
      </c>
      <c r="B4530" s="83" t="s">
        <v>1</v>
      </c>
      <c r="C4530" s="82" t="s">
        <v>2</v>
      </c>
      <c r="D4530" s="82" t="s">
        <v>3</v>
      </c>
      <c r="E4530" s="281" t="s">
        <v>1722</v>
      </c>
      <c r="F4530" s="281"/>
      <c r="G4530" s="84" t="s">
        <v>4</v>
      </c>
      <c r="H4530" s="83" t="s">
        <v>5</v>
      </c>
      <c r="I4530" s="83" t="s">
        <v>6</v>
      </c>
      <c r="J4530" s="122" t="s">
        <v>8</v>
      </c>
    </row>
    <row r="4531" spans="1:10">
      <c r="A4531" s="111" t="s">
        <v>1723</v>
      </c>
      <c r="B4531" s="86" t="s">
        <v>629</v>
      </c>
      <c r="C4531" s="85" t="s">
        <v>44</v>
      </c>
      <c r="D4531" s="85" t="s">
        <v>630</v>
      </c>
      <c r="E4531" s="284" t="s">
        <v>1761</v>
      </c>
      <c r="F4531" s="284"/>
      <c r="G4531" s="87" t="s">
        <v>93</v>
      </c>
      <c r="H4531" s="88">
        <v>1</v>
      </c>
      <c r="I4531" s="89">
        <v>122.97</v>
      </c>
      <c r="J4531" s="112">
        <v>122.97</v>
      </c>
    </row>
    <row r="4532" spans="1:10">
      <c r="A4532" s="221"/>
      <c r="B4532" s="222"/>
      <c r="C4532" s="222"/>
      <c r="D4532" s="222"/>
      <c r="E4532" s="222"/>
      <c r="F4532" s="222" t="s">
        <v>1762</v>
      </c>
      <c r="G4532" s="222"/>
      <c r="H4532" s="222"/>
      <c r="I4532" s="222"/>
      <c r="J4532" s="125">
        <v>0</v>
      </c>
    </row>
    <row r="4533" spans="1:10">
      <c r="A4533" s="221"/>
      <c r="B4533" s="222"/>
      <c r="C4533" s="222"/>
      <c r="D4533" s="222"/>
      <c r="E4533" s="222"/>
      <c r="F4533" s="222" t="s">
        <v>1763</v>
      </c>
      <c r="G4533" s="222"/>
      <c r="H4533" s="222"/>
      <c r="I4533" s="222"/>
      <c r="J4533" s="125">
        <v>1</v>
      </c>
    </row>
    <row r="4534" spans="1:10">
      <c r="A4534" s="221"/>
      <c r="B4534" s="222"/>
      <c r="C4534" s="222"/>
      <c r="D4534" s="222"/>
      <c r="E4534" s="222"/>
      <c r="F4534" s="222" t="s">
        <v>1764</v>
      </c>
      <c r="G4534" s="222"/>
      <c r="H4534" s="222"/>
      <c r="I4534" s="222"/>
      <c r="J4534" s="125">
        <v>0</v>
      </c>
    </row>
    <row r="4535" spans="1:10" ht="15">
      <c r="A4535" s="279" t="s">
        <v>1784</v>
      </c>
      <c r="B4535" s="280" t="s">
        <v>1</v>
      </c>
      <c r="C4535" s="281" t="s">
        <v>2</v>
      </c>
      <c r="D4535" s="281" t="s">
        <v>1785</v>
      </c>
      <c r="E4535" s="280" t="s">
        <v>1766</v>
      </c>
      <c r="F4535" s="83" t="s">
        <v>1767</v>
      </c>
      <c r="G4535" s="83" t="s">
        <v>1768</v>
      </c>
      <c r="H4535" s="83"/>
      <c r="I4535" s="83"/>
      <c r="J4535" s="122" t="s">
        <v>1769</v>
      </c>
    </row>
    <row r="4536" spans="1:10">
      <c r="A4536" s="113" t="s">
        <v>1725</v>
      </c>
      <c r="B4536" s="91" t="s">
        <v>3107</v>
      </c>
      <c r="C4536" s="90" t="s">
        <v>44</v>
      </c>
      <c r="D4536" s="90" t="s">
        <v>3108</v>
      </c>
      <c r="E4536" s="93">
        <v>1.1499999999999999</v>
      </c>
      <c r="F4536" s="92" t="s">
        <v>93</v>
      </c>
      <c r="G4536" s="277" t="s">
        <v>3109</v>
      </c>
      <c r="H4536" s="277"/>
      <c r="I4536" s="278"/>
      <c r="J4536" s="127" t="s">
        <v>3110</v>
      </c>
    </row>
    <row r="4537" spans="1:10">
      <c r="A4537" s="221"/>
      <c r="B4537" s="222"/>
      <c r="C4537" s="222"/>
      <c r="D4537" s="222"/>
      <c r="E4537" s="222"/>
      <c r="F4537" s="222" t="s">
        <v>1938</v>
      </c>
      <c r="G4537" s="222"/>
      <c r="H4537" s="222"/>
      <c r="I4537" s="222"/>
      <c r="J4537" s="125">
        <v>97.06</v>
      </c>
    </row>
    <row r="4538" spans="1:10" ht="15">
      <c r="A4538" s="279" t="s">
        <v>1765</v>
      </c>
      <c r="B4538" s="280" t="s">
        <v>1</v>
      </c>
      <c r="C4538" s="281" t="s">
        <v>2</v>
      </c>
      <c r="D4538" s="281" t="s">
        <v>1727</v>
      </c>
      <c r="E4538" s="280" t="s">
        <v>1766</v>
      </c>
      <c r="F4538" s="83" t="s">
        <v>1767</v>
      </c>
      <c r="G4538" s="83" t="s">
        <v>1768</v>
      </c>
      <c r="H4538" s="83"/>
      <c r="I4538" s="83"/>
      <c r="J4538" s="122" t="s">
        <v>1769</v>
      </c>
    </row>
    <row r="4539" spans="1:10">
      <c r="A4539" s="123" t="s">
        <v>1723</v>
      </c>
      <c r="B4539" s="97" t="s">
        <v>1957</v>
      </c>
      <c r="C4539" s="96" t="s">
        <v>44</v>
      </c>
      <c r="D4539" s="96" t="s">
        <v>1958</v>
      </c>
      <c r="E4539" s="99">
        <v>1.8333333000000001</v>
      </c>
      <c r="F4539" s="98" t="s">
        <v>1950</v>
      </c>
      <c r="G4539" s="282" t="s">
        <v>1959</v>
      </c>
      <c r="H4539" s="282"/>
      <c r="I4539" s="283"/>
      <c r="J4539" s="126" t="s">
        <v>3111</v>
      </c>
    </row>
    <row r="4540" spans="1:10">
      <c r="A4540" s="221"/>
      <c r="B4540" s="222"/>
      <c r="C4540" s="222"/>
      <c r="D4540" s="222"/>
      <c r="E4540" s="222"/>
      <c r="F4540" s="222" t="s">
        <v>1774</v>
      </c>
      <c r="G4540" s="222"/>
      <c r="H4540" s="222"/>
      <c r="I4540" s="222"/>
      <c r="J4540" s="125">
        <v>25.905000000000001</v>
      </c>
    </row>
    <row r="4541" spans="1:10">
      <c r="A4541" s="115"/>
      <c r="B4541" s="116"/>
      <c r="C4541" s="116"/>
      <c r="D4541" s="116"/>
      <c r="E4541" s="116" t="s">
        <v>1728</v>
      </c>
      <c r="F4541" s="117">
        <v>0</v>
      </c>
      <c r="G4541" s="116" t="s">
        <v>1729</v>
      </c>
      <c r="H4541" s="117">
        <v>18.260000000000002</v>
      </c>
      <c r="I4541" s="116" t="s">
        <v>1730</v>
      </c>
      <c r="J4541" s="118">
        <v>18.255233001419999</v>
      </c>
    </row>
    <row r="4542" spans="1:10" ht="15" thickBot="1">
      <c r="A4542" s="115"/>
      <c r="B4542" s="116"/>
      <c r="C4542" s="116"/>
      <c r="D4542" s="116"/>
      <c r="E4542" s="116" t="s">
        <v>1731</v>
      </c>
      <c r="F4542" s="117">
        <v>32.26</v>
      </c>
      <c r="G4542" s="116"/>
      <c r="H4542" s="276" t="s">
        <v>1732</v>
      </c>
      <c r="I4542" s="276"/>
      <c r="J4542" s="118">
        <v>155.22999999999999</v>
      </c>
    </row>
    <row r="4543" spans="1:10" ht="15" thickTop="1">
      <c r="A4543" s="119"/>
      <c r="B4543" s="95"/>
      <c r="C4543" s="95"/>
      <c r="D4543" s="95"/>
      <c r="E4543" s="95"/>
      <c r="F4543" s="95"/>
      <c r="G4543" s="95"/>
      <c r="H4543" s="95"/>
      <c r="I4543" s="95"/>
      <c r="J4543" s="120"/>
    </row>
    <row r="4544" spans="1:10" ht="15">
      <c r="A4544" s="121" t="s">
        <v>962</v>
      </c>
      <c r="B4544" s="83" t="s">
        <v>1</v>
      </c>
      <c r="C4544" s="82" t="s">
        <v>2</v>
      </c>
      <c r="D4544" s="82" t="s">
        <v>3</v>
      </c>
      <c r="E4544" s="281" t="s">
        <v>1722</v>
      </c>
      <c r="F4544" s="281"/>
      <c r="G4544" s="84" t="s">
        <v>4</v>
      </c>
      <c r="H4544" s="83" t="s">
        <v>5</v>
      </c>
      <c r="I4544" s="83" t="s">
        <v>6</v>
      </c>
      <c r="J4544" s="122" t="s">
        <v>8</v>
      </c>
    </row>
    <row r="4545" spans="1:10" ht="25.5">
      <c r="A4545" s="111" t="s">
        <v>1723</v>
      </c>
      <c r="B4545" s="86" t="s">
        <v>148</v>
      </c>
      <c r="C4545" s="85" t="s">
        <v>44</v>
      </c>
      <c r="D4545" s="85" t="s">
        <v>149</v>
      </c>
      <c r="E4545" s="284" t="s">
        <v>1761</v>
      </c>
      <c r="F4545" s="284"/>
      <c r="G4545" s="87" t="s">
        <v>93</v>
      </c>
      <c r="H4545" s="88">
        <v>1</v>
      </c>
      <c r="I4545" s="89">
        <v>30.95</v>
      </c>
      <c r="J4545" s="112">
        <v>30.95</v>
      </c>
    </row>
    <row r="4546" spans="1:10" ht="15">
      <c r="A4546" s="279" t="s">
        <v>1775</v>
      </c>
      <c r="B4546" s="280" t="s">
        <v>1</v>
      </c>
      <c r="C4546" s="281" t="s">
        <v>2</v>
      </c>
      <c r="D4546" s="281" t="s">
        <v>1776</v>
      </c>
      <c r="E4546" s="280" t="s">
        <v>1766</v>
      </c>
      <c r="F4546" s="285" t="s">
        <v>1777</v>
      </c>
      <c r="G4546" s="280"/>
      <c r="H4546" s="285" t="s">
        <v>1769</v>
      </c>
      <c r="I4546" s="280"/>
      <c r="J4546" s="286" t="s">
        <v>1778</v>
      </c>
    </row>
    <row r="4547" spans="1:10" ht="15">
      <c r="A4547" s="287"/>
      <c r="B4547" s="280"/>
      <c r="C4547" s="280"/>
      <c r="D4547" s="280"/>
      <c r="E4547" s="280"/>
      <c r="F4547" s="83" t="s">
        <v>1779</v>
      </c>
      <c r="G4547" s="83" t="s">
        <v>1780</v>
      </c>
      <c r="H4547" s="83" t="s">
        <v>1779</v>
      </c>
      <c r="I4547" s="83" t="s">
        <v>1780</v>
      </c>
      <c r="J4547" s="286"/>
    </row>
    <row r="4548" spans="1:10" ht="63.75">
      <c r="A4548" s="113" t="s">
        <v>1725</v>
      </c>
      <c r="B4548" s="91" t="s">
        <v>2229</v>
      </c>
      <c r="C4548" s="90" t="s">
        <v>44</v>
      </c>
      <c r="D4548" s="90" t="s">
        <v>2230</v>
      </c>
      <c r="E4548" s="93">
        <v>1</v>
      </c>
      <c r="F4548" s="94">
        <v>1</v>
      </c>
      <c r="G4548" s="94">
        <v>0</v>
      </c>
      <c r="H4548" s="102">
        <v>6.13</v>
      </c>
      <c r="I4548" s="102">
        <v>0.2</v>
      </c>
      <c r="J4548" s="127">
        <v>6.13</v>
      </c>
    </row>
    <row r="4549" spans="1:10">
      <c r="A4549" s="221"/>
      <c r="B4549" s="222"/>
      <c r="C4549" s="222"/>
      <c r="D4549" s="222"/>
      <c r="E4549" s="222"/>
      <c r="F4549" s="222" t="s">
        <v>1783</v>
      </c>
      <c r="G4549" s="222"/>
      <c r="H4549" s="222"/>
      <c r="I4549" s="222"/>
      <c r="J4549" s="125">
        <v>6.13</v>
      </c>
    </row>
    <row r="4550" spans="1:10">
      <c r="A4550" s="221"/>
      <c r="B4550" s="222"/>
      <c r="C4550" s="222"/>
      <c r="D4550" s="222"/>
      <c r="E4550" s="222"/>
      <c r="F4550" s="222" t="s">
        <v>1762</v>
      </c>
      <c r="G4550" s="222"/>
      <c r="H4550" s="222"/>
      <c r="I4550" s="222"/>
      <c r="J4550" s="125">
        <v>6.13</v>
      </c>
    </row>
    <row r="4551" spans="1:10">
      <c r="A4551" s="221"/>
      <c r="B4551" s="222"/>
      <c r="C4551" s="222"/>
      <c r="D4551" s="222"/>
      <c r="E4551" s="222"/>
      <c r="F4551" s="222" t="s">
        <v>1763</v>
      </c>
      <c r="G4551" s="222"/>
      <c r="H4551" s="222"/>
      <c r="I4551" s="222"/>
      <c r="J4551" s="125">
        <v>0.65449999999999997</v>
      </c>
    </row>
    <row r="4552" spans="1:10">
      <c r="A4552" s="221"/>
      <c r="B4552" s="222"/>
      <c r="C4552" s="222"/>
      <c r="D4552" s="222"/>
      <c r="E4552" s="222"/>
      <c r="F4552" s="222" t="s">
        <v>1764</v>
      </c>
      <c r="G4552" s="222"/>
      <c r="H4552" s="222"/>
      <c r="I4552" s="222"/>
      <c r="J4552" s="125">
        <v>9.3658999999999999</v>
      </c>
    </row>
    <row r="4553" spans="1:10" ht="15">
      <c r="A4553" s="279" t="s">
        <v>1765</v>
      </c>
      <c r="B4553" s="280" t="s">
        <v>1</v>
      </c>
      <c r="C4553" s="281" t="s">
        <v>2</v>
      </c>
      <c r="D4553" s="281" t="s">
        <v>1727</v>
      </c>
      <c r="E4553" s="280" t="s">
        <v>1766</v>
      </c>
      <c r="F4553" s="83" t="s">
        <v>1767</v>
      </c>
      <c r="G4553" s="83" t="s">
        <v>1768</v>
      </c>
      <c r="H4553" s="83"/>
      <c r="I4553" s="83"/>
      <c r="J4553" s="122" t="s">
        <v>1769</v>
      </c>
    </row>
    <row r="4554" spans="1:10">
      <c r="A4554" s="123" t="s">
        <v>1723</v>
      </c>
      <c r="B4554" s="97" t="s">
        <v>1957</v>
      </c>
      <c r="C4554" s="96" t="s">
        <v>44</v>
      </c>
      <c r="D4554" s="96" t="s">
        <v>1958</v>
      </c>
      <c r="E4554" s="99">
        <v>1.5276505</v>
      </c>
      <c r="F4554" s="98" t="s">
        <v>1950</v>
      </c>
      <c r="G4554" s="282" t="s">
        <v>1959</v>
      </c>
      <c r="H4554" s="282"/>
      <c r="I4554" s="283"/>
      <c r="J4554" s="126" t="s">
        <v>2257</v>
      </c>
    </row>
    <row r="4555" spans="1:10">
      <c r="A4555" s="221"/>
      <c r="B4555" s="222"/>
      <c r="C4555" s="222"/>
      <c r="D4555" s="222"/>
      <c r="E4555" s="222"/>
      <c r="F4555" s="222" t="s">
        <v>1774</v>
      </c>
      <c r="G4555" s="222"/>
      <c r="H4555" s="222"/>
      <c r="I4555" s="222"/>
      <c r="J4555" s="125">
        <v>21.585699999999999</v>
      </c>
    </row>
    <row r="4556" spans="1:10">
      <c r="A4556" s="115"/>
      <c r="B4556" s="116"/>
      <c r="C4556" s="116"/>
      <c r="D4556" s="116"/>
      <c r="E4556" s="116" t="s">
        <v>1728</v>
      </c>
      <c r="F4556" s="117">
        <v>0</v>
      </c>
      <c r="G4556" s="116" t="s">
        <v>1729</v>
      </c>
      <c r="H4556" s="117">
        <v>15.21</v>
      </c>
      <c r="I4556" s="116" t="s">
        <v>1730</v>
      </c>
      <c r="J4556" s="118">
        <v>15.211427088700001</v>
      </c>
    </row>
    <row r="4557" spans="1:10" ht="15" thickBot="1">
      <c r="A4557" s="115"/>
      <c r="B4557" s="116"/>
      <c r="C4557" s="116"/>
      <c r="D4557" s="116"/>
      <c r="E4557" s="116" t="s">
        <v>1731</v>
      </c>
      <c r="F4557" s="117">
        <v>8.1199999999999992</v>
      </c>
      <c r="G4557" s="116"/>
      <c r="H4557" s="276" t="s">
        <v>1732</v>
      </c>
      <c r="I4557" s="276"/>
      <c r="J4557" s="118">
        <v>39.07</v>
      </c>
    </row>
    <row r="4558" spans="1:10" ht="15" thickTop="1">
      <c r="A4558" s="119"/>
      <c r="B4558" s="95"/>
      <c r="C4558" s="95"/>
      <c r="D4558" s="95"/>
      <c r="E4558" s="95"/>
      <c r="F4558" s="95"/>
      <c r="G4558" s="95"/>
      <c r="H4558" s="95"/>
      <c r="I4558" s="95"/>
      <c r="J4558" s="120"/>
    </row>
    <row r="4559" spans="1:10" ht="15">
      <c r="A4559" s="121" t="s">
        <v>963</v>
      </c>
      <c r="B4559" s="83" t="s">
        <v>1</v>
      </c>
      <c r="C4559" s="82" t="s">
        <v>2</v>
      </c>
      <c r="D4559" s="82" t="s">
        <v>3</v>
      </c>
      <c r="E4559" s="281" t="s">
        <v>1722</v>
      </c>
      <c r="F4559" s="281"/>
      <c r="G4559" s="84" t="s">
        <v>4</v>
      </c>
      <c r="H4559" s="83" t="s">
        <v>5</v>
      </c>
      <c r="I4559" s="83" t="s">
        <v>6</v>
      </c>
      <c r="J4559" s="122" t="s">
        <v>8</v>
      </c>
    </row>
    <row r="4560" spans="1:10" ht="38.25">
      <c r="A4560" s="111" t="s">
        <v>1723</v>
      </c>
      <c r="B4560" s="86" t="s">
        <v>633</v>
      </c>
      <c r="C4560" s="85" t="s">
        <v>44</v>
      </c>
      <c r="D4560" s="85" t="s">
        <v>634</v>
      </c>
      <c r="E4560" s="284" t="s">
        <v>1761</v>
      </c>
      <c r="F4560" s="284"/>
      <c r="G4560" s="87" t="s">
        <v>93</v>
      </c>
      <c r="H4560" s="88">
        <v>1</v>
      </c>
      <c r="I4560" s="89">
        <v>28.01</v>
      </c>
      <c r="J4560" s="112">
        <v>28.01</v>
      </c>
    </row>
    <row r="4561" spans="1:10">
      <c r="A4561" s="221"/>
      <c r="B4561" s="222"/>
      <c r="C4561" s="222"/>
      <c r="D4561" s="222"/>
      <c r="E4561" s="222"/>
      <c r="F4561" s="222" t="s">
        <v>1762</v>
      </c>
      <c r="G4561" s="222"/>
      <c r="H4561" s="222"/>
      <c r="I4561" s="222"/>
      <c r="J4561" s="125">
        <v>0</v>
      </c>
    </row>
    <row r="4562" spans="1:10">
      <c r="A4562" s="221"/>
      <c r="B4562" s="222"/>
      <c r="C4562" s="222"/>
      <c r="D4562" s="222"/>
      <c r="E4562" s="222"/>
      <c r="F4562" s="222" t="s">
        <v>1763</v>
      </c>
      <c r="G4562" s="222"/>
      <c r="H4562" s="222"/>
      <c r="I4562" s="222"/>
      <c r="J4562" s="125">
        <v>1</v>
      </c>
    </row>
    <row r="4563" spans="1:10">
      <c r="A4563" s="221"/>
      <c r="B4563" s="222"/>
      <c r="C4563" s="222"/>
      <c r="D4563" s="222"/>
      <c r="E4563" s="222"/>
      <c r="F4563" s="222" t="s">
        <v>1764</v>
      </c>
      <c r="G4563" s="222"/>
      <c r="H4563" s="222"/>
      <c r="I4563" s="222"/>
      <c r="J4563" s="125">
        <v>0</v>
      </c>
    </row>
    <row r="4564" spans="1:10" ht="15">
      <c r="A4564" s="279" t="s">
        <v>1765</v>
      </c>
      <c r="B4564" s="280" t="s">
        <v>1</v>
      </c>
      <c r="C4564" s="281" t="s">
        <v>2</v>
      </c>
      <c r="D4564" s="281" t="s">
        <v>1727</v>
      </c>
      <c r="E4564" s="280" t="s">
        <v>1766</v>
      </c>
      <c r="F4564" s="83" t="s">
        <v>1767</v>
      </c>
      <c r="G4564" s="83" t="s">
        <v>1768</v>
      </c>
      <c r="H4564" s="83"/>
      <c r="I4564" s="83"/>
      <c r="J4564" s="122" t="s">
        <v>1769</v>
      </c>
    </row>
    <row r="4565" spans="1:10">
      <c r="A4565" s="123" t="s">
        <v>1723</v>
      </c>
      <c r="B4565" s="97" t="s">
        <v>1957</v>
      </c>
      <c r="C4565" s="96" t="s">
        <v>44</v>
      </c>
      <c r="D4565" s="96" t="s">
        <v>1958</v>
      </c>
      <c r="E4565" s="99">
        <v>1.9819819999999999</v>
      </c>
      <c r="F4565" s="98" t="s">
        <v>1950</v>
      </c>
      <c r="G4565" s="282" t="s">
        <v>1959</v>
      </c>
      <c r="H4565" s="282"/>
      <c r="I4565" s="283"/>
      <c r="J4565" s="126" t="s">
        <v>3112</v>
      </c>
    </row>
    <row r="4566" spans="1:10">
      <c r="A4566" s="221"/>
      <c r="B4566" s="222"/>
      <c r="C4566" s="222"/>
      <c r="D4566" s="222"/>
      <c r="E4566" s="222"/>
      <c r="F4566" s="222" t="s">
        <v>1774</v>
      </c>
      <c r="G4566" s="222"/>
      <c r="H4566" s="222"/>
      <c r="I4566" s="222"/>
      <c r="J4566" s="125">
        <v>28.005400000000002</v>
      </c>
    </row>
    <row r="4567" spans="1:10">
      <c r="A4567" s="115"/>
      <c r="B4567" s="116"/>
      <c r="C4567" s="116"/>
      <c r="D4567" s="116"/>
      <c r="E4567" s="116" t="s">
        <v>1728</v>
      </c>
      <c r="F4567" s="117">
        <v>0</v>
      </c>
      <c r="G4567" s="116" t="s">
        <v>1729</v>
      </c>
      <c r="H4567" s="117">
        <v>19.739999999999998</v>
      </c>
      <c r="I4567" s="116" t="s">
        <v>1730</v>
      </c>
      <c r="J4567" s="118">
        <v>19.7353875668</v>
      </c>
    </row>
    <row r="4568" spans="1:10" ht="15" thickBot="1">
      <c r="A4568" s="115"/>
      <c r="B4568" s="116"/>
      <c r="C4568" s="116"/>
      <c r="D4568" s="116"/>
      <c r="E4568" s="116" t="s">
        <v>1731</v>
      </c>
      <c r="F4568" s="117">
        <v>7.34</v>
      </c>
      <c r="G4568" s="116"/>
      <c r="H4568" s="276" t="s">
        <v>1732</v>
      </c>
      <c r="I4568" s="276"/>
      <c r="J4568" s="118">
        <v>35.35</v>
      </c>
    </row>
    <row r="4569" spans="1:10" ht="15" thickTop="1">
      <c r="A4569" s="119"/>
      <c r="B4569" s="95"/>
      <c r="C4569" s="95"/>
      <c r="D4569" s="95"/>
      <c r="E4569" s="95"/>
      <c r="F4569" s="95"/>
      <c r="G4569" s="95"/>
      <c r="H4569" s="95"/>
      <c r="I4569" s="95"/>
      <c r="J4569" s="120"/>
    </row>
    <row r="4570" spans="1:10" ht="15">
      <c r="A4570" s="121" t="s">
        <v>964</v>
      </c>
      <c r="B4570" s="83" t="s">
        <v>1</v>
      </c>
      <c r="C4570" s="82" t="s">
        <v>2</v>
      </c>
      <c r="D4570" s="82" t="s">
        <v>3</v>
      </c>
      <c r="E4570" s="281" t="s">
        <v>1722</v>
      </c>
      <c r="F4570" s="281"/>
      <c r="G4570" s="84" t="s">
        <v>4</v>
      </c>
      <c r="H4570" s="83" t="s">
        <v>5</v>
      </c>
      <c r="I4570" s="83" t="s">
        <v>6</v>
      </c>
      <c r="J4570" s="122" t="s">
        <v>8</v>
      </c>
    </row>
    <row r="4571" spans="1:10" ht="25.5">
      <c r="A4571" s="111" t="s">
        <v>1723</v>
      </c>
      <c r="B4571" s="86" t="s">
        <v>636</v>
      </c>
      <c r="C4571" s="85" t="s">
        <v>44</v>
      </c>
      <c r="D4571" s="85" t="s">
        <v>637</v>
      </c>
      <c r="E4571" s="284" t="s">
        <v>1761</v>
      </c>
      <c r="F4571" s="284"/>
      <c r="G4571" s="87" t="s">
        <v>93</v>
      </c>
      <c r="H4571" s="88">
        <v>1</v>
      </c>
      <c r="I4571" s="89">
        <v>46.76</v>
      </c>
      <c r="J4571" s="112">
        <v>46.76</v>
      </c>
    </row>
    <row r="4572" spans="1:10">
      <c r="A4572" s="221"/>
      <c r="B4572" s="222"/>
      <c r="C4572" s="222"/>
      <c r="D4572" s="222"/>
      <c r="E4572" s="222"/>
      <c r="F4572" s="222" t="s">
        <v>1762</v>
      </c>
      <c r="G4572" s="222"/>
      <c r="H4572" s="222"/>
      <c r="I4572" s="222"/>
      <c r="J4572" s="125">
        <v>0</v>
      </c>
    </row>
    <row r="4573" spans="1:10">
      <c r="A4573" s="221"/>
      <c r="B4573" s="222"/>
      <c r="C4573" s="222"/>
      <c r="D4573" s="222"/>
      <c r="E4573" s="222"/>
      <c r="F4573" s="222" t="s">
        <v>1763</v>
      </c>
      <c r="G4573" s="222"/>
      <c r="H4573" s="222"/>
      <c r="I4573" s="222"/>
      <c r="J4573" s="125">
        <v>1</v>
      </c>
    </row>
    <row r="4574" spans="1:10">
      <c r="A4574" s="221"/>
      <c r="B4574" s="222"/>
      <c r="C4574" s="222"/>
      <c r="D4574" s="222"/>
      <c r="E4574" s="222"/>
      <c r="F4574" s="222" t="s">
        <v>1764</v>
      </c>
      <c r="G4574" s="222"/>
      <c r="H4574" s="222"/>
      <c r="I4574" s="222"/>
      <c r="J4574" s="125">
        <v>0</v>
      </c>
    </row>
    <row r="4575" spans="1:10" ht="15">
      <c r="A4575" s="279" t="s">
        <v>1784</v>
      </c>
      <c r="B4575" s="280" t="s">
        <v>1</v>
      </c>
      <c r="C4575" s="281" t="s">
        <v>2</v>
      </c>
      <c r="D4575" s="281" t="s">
        <v>1785</v>
      </c>
      <c r="E4575" s="280" t="s">
        <v>1766</v>
      </c>
      <c r="F4575" s="83" t="s">
        <v>1767</v>
      </c>
      <c r="G4575" s="83" t="s">
        <v>1768</v>
      </c>
      <c r="H4575" s="83"/>
      <c r="I4575" s="83"/>
      <c r="J4575" s="122" t="s">
        <v>1769</v>
      </c>
    </row>
    <row r="4576" spans="1:10" ht="51">
      <c r="A4576" s="113" t="s">
        <v>1725</v>
      </c>
      <c r="B4576" s="91" t="s">
        <v>3113</v>
      </c>
      <c r="C4576" s="90" t="s">
        <v>44</v>
      </c>
      <c r="D4576" s="90" t="s">
        <v>3114</v>
      </c>
      <c r="E4576" s="93">
        <v>0.2</v>
      </c>
      <c r="F4576" s="92" t="s">
        <v>46</v>
      </c>
      <c r="G4576" s="277" t="s">
        <v>3115</v>
      </c>
      <c r="H4576" s="277"/>
      <c r="I4576" s="278"/>
      <c r="J4576" s="127" t="s">
        <v>3116</v>
      </c>
    </row>
    <row r="4577" spans="1:10">
      <c r="A4577" s="221"/>
      <c r="B4577" s="222"/>
      <c r="C4577" s="222"/>
      <c r="D4577" s="222"/>
      <c r="E4577" s="222"/>
      <c r="F4577" s="222" t="s">
        <v>1938</v>
      </c>
      <c r="G4577" s="222"/>
      <c r="H4577" s="222"/>
      <c r="I4577" s="222"/>
      <c r="J4577" s="125">
        <v>46.762</v>
      </c>
    </row>
    <row r="4578" spans="1:10">
      <c r="A4578" s="115"/>
      <c r="B4578" s="116"/>
      <c r="C4578" s="116"/>
      <c r="D4578" s="116"/>
      <c r="E4578" s="116" t="s">
        <v>1728</v>
      </c>
      <c r="F4578" s="117">
        <v>0</v>
      </c>
      <c r="G4578" s="116" t="s">
        <v>1729</v>
      </c>
      <c r="H4578" s="117">
        <v>0</v>
      </c>
      <c r="I4578" s="116" t="s">
        <v>1730</v>
      </c>
      <c r="J4578" s="118">
        <v>0</v>
      </c>
    </row>
    <row r="4579" spans="1:10" ht="15" thickBot="1">
      <c r="A4579" s="115"/>
      <c r="B4579" s="116"/>
      <c r="C4579" s="116"/>
      <c r="D4579" s="116"/>
      <c r="E4579" s="116" t="s">
        <v>1731</v>
      </c>
      <c r="F4579" s="117">
        <v>12.26</v>
      </c>
      <c r="G4579" s="116"/>
      <c r="H4579" s="276" t="s">
        <v>1732</v>
      </c>
      <c r="I4579" s="276"/>
      <c r="J4579" s="118">
        <v>59.02</v>
      </c>
    </row>
    <row r="4580" spans="1:10" ht="15" thickTop="1">
      <c r="A4580" s="119"/>
      <c r="B4580" s="95"/>
      <c r="C4580" s="95"/>
      <c r="D4580" s="95"/>
      <c r="E4580" s="95"/>
      <c r="F4580" s="95"/>
      <c r="G4580" s="95"/>
      <c r="H4580" s="95"/>
      <c r="I4580" s="95"/>
      <c r="J4580" s="120"/>
    </row>
    <row r="4581" spans="1:10" ht="15">
      <c r="A4581" s="121" t="s">
        <v>965</v>
      </c>
      <c r="B4581" s="83" t="s">
        <v>1</v>
      </c>
      <c r="C4581" s="82" t="s">
        <v>2</v>
      </c>
      <c r="D4581" s="82" t="s">
        <v>3</v>
      </c>
      <c r="E4581" s="281" t="s">
        <v>1722</v>
      </c>
      <c r="F4581" s="281"/>
      <c r="G4581" s="84" t="s">
        <v>4</v>
      </c>
      <c r="H4581" s="83" t="s">
        <v>5</v>
      </c>
      <c r="I4581" s="83" t="s">
        <v>6</v>
      </c>
      <c r="J4581" s="122" t="s">
        <v>8</v>
      </c>
    </row>
    <row r="4582" spans="1:10">
      <c r="A4582" s="111" t="s">
        <v>1723</v>
      </c>
      <c r="B4582" s="86" t="s">
        <v>107</v>
      </c>
      <c r="C4582" s="85" t="s">
        <v>31</v>
      </c>
      <c r="D4582" s="85" t="s">
        <v>108</v>
      </c>
      <c r="E4582" s="284" t="s">
        <v>2162</v>
      </c>
      <c r="F4582" s="284"/>
      <c r="G4582" s="87" t="s">
        <v>93</v>
      </c>
      <c r="H4582" s="88">
        <v>1</v>
      </c>
      <c r="I4582" s="89">
        <v>1.1000000000000001</v>
      </c>
      <c r="J4582" s="112">
        <v>1.1000000000000001</v>
      </c>
    </row>
    <row r="4583" spans="1:10" ht="38.25">
      <c r="A4583" s="123" t="s">
        <v>1738</v>
      </c>
      <c r="B4583" s="97" t="s">
        <v>2163</v>
      </c>
      <c r="C4583" s="96" t="s">
        <v>31</v>
      </c>
      <c r="D4583" s="96" t="s">
        <v>2164</v>
      </c>
      <c r="E4583" s="283" t="s">
        <v>2165</v>
      </c>
      <c r="F4583" s="283"/>
      <c r="G4583" s="98" t="s">
        <v>2166</v>
      </c>
      <c r="H4583" s="99">
        <v>3.0000000000000001E-3</v>
      </c>
      <c r="I4583" s="100">
        <v>187.65</v>
      </c>
      <c r="J4583" s="124">
        <v>0.56000000000000005</v>
      </c>
    </row>
    <row r="4584" spans="1:10" ht="38.25">
      <c r="A4584" s="123" t="s">
        <v>1738</v>
      </c>
      <c r="B4584" s="97" t="s">
        <v>2167</v>
      </c>
      <c r="C4584" s="96" t="s">
        <v>31</v>
      </c>
      <c r="D4584" s="96" t="s">
        <v>2168</v>
      </c>
      <c r="E4584" s="283" t="s">
        <v>2165</v>
      </c>
      <c r="F4584" s="283"/>
      <c r="G4584" s="98" t="s">
        <v>2169</v>
      </c>
      <c r="H4584" s="99">
        <v>6.0000000000000001E-3</v>
      </c>
      <c r="I4584" s="100">
        <v>68.58</v>
      </c>
      <c r="J4584" s="124">
        <v>0.41</v>
      </c>
    </row>
    <row r="4585" spans="1:10">
      <c r="A4585" s="123" t="s">
        <v>1738</v>
      </c>
      <c r="B4585" s="97" t="s">
        <v>2170</v>
      </c>
      <c r="C4585" s="96" t="s">
        <v>31</v>
      </c>
      <c r="D4585" s="96" t="s">
        <v>1958</v>
      </c>
      <c r="E4585" s="283" t="s">
        <v>1737</v>
      </c>
      <c r="F4585" s="283"/>
      <c r="G4585" s="98" t="s">
        <v>33</v>
      </c>
      <c r="H4585" s="99">
        <v>8.9999999999999993E-3</v>
      </c>
      <c r="I4585" s="100">
        <v>14.46</v>
      </c>
      <c r="J4585" s="124">
        <v>0.13</v>
      </c>
    </row>
    <row r="4586" spans="1:10">
      <c r="A4586" s="115"/>
      <c r="B4586" s="116"/>
      <c r="C4586" s="116"/>
      <c r="D4586" s="116"/>
      <c r="E4586" s="116" t="s">
        <v>1728</v>
      </c>
      <c r="F4586" s="117">
        <v>0.27</v>
      </c>
      <c r="G4586" s="116" t="s">
        <v>1729</v>
      </c>
      <c r="H4586" s="117">
        <v>0</v>
      </c>
      <c r="I4586" s="116" t="s">
        <v>1730</v>
      </c>
      <c r="J4586" s="118">
        <v>0.27</v>
      </c>
    </row>
    <row r="4587" spans="1:10" ht="15" thickBot="1">
      <c r="A4587" s="115"/>
      <c r="B4587" s="116"/>
      <c r="C4587" s="116"/>
      <c r="D4587" s="116"/>
      <c r="E4587" s="116" t="s">
        <v>1731</v>
      </c>
      <c r="F4587" s="117">
        <v>0.28000000000000003</v>
      </c>
      <c r="G4587" s="116"/>
      <c r="H4587" s="276" t="s">
        <v>1732</v>
      </c>
      <c r="I4587" s="276"/>
      <c r="J4587" s="118">
        <v>1.38</v>
      </c>
    </row>
    <row r="4588" spans="1:10" ht="15" thickTop="1">
      <c r="A4588" s="119"/>
      <c r="B4588" s="95"/>
      <c r="C4588" s="95"/>
      <c r="D4588" s="95"/>
      <c r="E4588" s="95"/>
      <c r="F4588" s="95"/>
      <c r="G4588" s="95"/>
      <c r="H4588" s="95"/>
      <c r="I4588" s="95"/>
      <c r="J4588" s="120"/>
    </row>
    <row r="4589" spans="1:10" ht="15">
      <c r="A4589" s="121" t="s">
        <v>966</v>
      </c>
      <c r="B4589" s="83" t="s">
        <v>1</v>
      </c>
      <c r="C4589" s="82" t="s">
        <v>2</v>
      </c>
      <c r="D4589" s="82" t="s">
        <v>3</v>
      </c>
      <c r="E4589" s="281" t="s">
        <v>1722</v>
      </c>
      <c r="F4589" s="281"/>
      <c r="G4589" s="84" t="s">
        <v>4</v>
      </c>
      <c r="H4589" s="83" t="s">
        <v>5</v>
      </c>
      <c r="I4589" s="83" t="s">
        <v>6</v>
      </c>
      <c r="J4589" s="122" t="s">
        <v>8</v>
      </c>
    </row>
    <row r="4590" spans="1:10" ht="25.5">
      <c r="A4590" s="111" t="s">
        <v>1723</v>
      </c>
      <c r="B4590" s="86" t="s">
        <v>640</v>
      </c>
      <c r="C4590" s="85" t="s">
        <v>44</v>
      </c>
      <c r="D4590" s="85" t="s">
        <v>641</v>
      </c>
      <c r="E4590" s="284" t="s">
        <v>1761</v>
      </c>
      <c r="F4590" s="284"/>
      <c r="G4590" s="87" t="s">
        <v>78</v>
      </c>
      <c r="H4590" s="88">
        <v>1</v>
      </c>
      <c r="I4590" s="89">
        <v>3.52</v>
      </c>
      <c r="J4590" s="112">
        <v>3.52</v>
      </c>
    </row>
    <row r="4591" spans="1:10">
      <c r="A4591" s="221"/>
      <c r="B4591" s="222"/>
      <c r="C4591" s="222"/>
      <c r="D4591" s="222"/>
      <c r="E4591" s="222"/>
      <c r="F4591" s="222" t="s">
        <v>1762</v>
      </c>
      <c r="G4591" s="222"/>
      <c r="H4591" s="222"/>
      <c r="I4591" s="222"/>
      <c r="J4591" s="125">
        <v>0</v>
      </c>
    </row>
    <row r="4592" spans="1:10">
      <c r="A4592" s="221"/>
      <c r="B4592" s="222"/>
      <c r="C4592" s="222"/>
      <c r="D4592" s="222"/>
      <c r="E4592" s="222"/>
      <c r="F4592" s="222" t="s">
        <v>1763</v>
      </c>
      <c r="G4592" s="222"/>
      <c r="H4592" s="222"/>
      <c r="I4592" s="222"/>
      <c r="J4592" s="125">
        <v>1</v>
      </c>
    </row>
    <row r="4593" spans="1:10">
      <c r="A4593" s="221"/>
      <c r="B4593" s="222"/>
      <c r="C4593" s="222"/>
      <c r="D4593" s="222"/>
      <c r="E4593" s="222"/>
      <c r="F4593" s="222" t="s">
        <v>1764</v>
      </c>
      <c r="G4593" s="222"/>
      <c r="H4593" s="222"/>
      <c r="I4593" s="222"/>
      <c r="J4593" s="125">
        <v>0</v>
      </c>
    </row>
    <row r="4594" spans="1:10" ht="15">
      <c r="A4594" s="279" t="s">
        <v>1784</v>
      </c>
      <c r="B4594" s="280" t="s">
        <v>1</v>
      </c>
      <c r="C4594" s="281" t="s">
        <v>2</v>
      </c>
      <c r="D4594" s="281" t="s">
        <v>1785</v>
      </c>
      <c r="E4594" s="280" t="s">
        <v>1766</v>
      </c>
      <c r="F4594" s="83" t="s">
        <v>1767</v>
      </c>
      <c r="G4594" s="83" t="s">
        <v>1768</v>
      </c>
      <c r="H4594" s="83"/>
      <c r="I4594" s="83"/>
      <c r="J4594" s="122" t="s">
        <v>1769</v>
      </c>
    </row>
    <row r="4595" spans="1:10" ht="25.5">
      <c r="A4595" s="113" t="s">
        <v>1725</v>
      </c>
      <c r="B4595" s="91" t="s">
        <v>3117</v>
      </c>
      <c r="C4595" s="90" t="s">
        <v>44</v>
      </c>
      <c r="D4595" s="90" t="s">
        <v>3118</v>
      </c>
      <c r="E4595" s="93">
        <v>1</v>
      </c>
      <c r="F4595" s="92" t="s">
        <v>78</v>
      </c>
      <c r="G4595" s="277" t="s">
        <v>3119</v>
      </c>
      <c r="H4595" s="277"/>
      <c r="I4595" s="278"/>
      <c r="J4595" s="127" t="s">
        <v>3119</v>
      </c>
    </row>
    <row r="4596" spans="1:10">
      <c r="A4596" s="221"/>
      <c r="B4596" s="222"/>
      <c r="C4596" s="222"/>
      <c r="D4596" s="222"/>
      <c r="E4596" s="222"/>
      <c r="F4596" s="222" t="s">
        <v>1938</v>
      </c>
      <c r="G4596" s="222"/>
      <c r="H4596" s="222"/>
      <c r="I4596" s="222"/>
      <c r="J4596" s="125">
        <v>0.74</v>
      </c>
    </row>
    <row r="4597" spans="1:10" ht="15">
      <c r="A4597" s="279" t="s">
        <v>1765</v>
      </c>
      <c r="B4597" s="280" t="s">
        <v>1</v>
      </c>
      <c r="C4597" s="281" t="s">
        <v>2</v>
      </c>
      <c r="D4597" s="281" t="s">
        <v>1727</v>
      </c>
      <c r="E4597" s="280" t="s">
        <v>1766</v>
      </c>
      <c r="F4597" s="83" t="s">
        <v>1767</v>
      </c>
      <c r="G4597" s="83" t="s">
        <v>1768</v>
      </c>
      <c r="H4597" s="83"/>
      <c r="I4597" s="83"/>
      <c r="J4597" s="122" t="s">
        <v>1769</v>
      </c>
    </row>
    <row r="4598" spans="1:10">
      <c r="A4598" s="123" t="s">
        <v>1723</v>
      </c>
      <c r="B4598" s="97" t="s">
        <v>1957</v>
      </c>
      <c r="C4598" s="96" t="s">
        <v>44</v>
      </c>
      <c r="D4598" s="96" t="s">
        <v>1958</v>
      </c>
      <c r="E4598" s="99">
        <v>8.3333299999999999E-2</v>
      </c>
      <c r="F4598" s="98" t="s">
        <v>1950</v>
      </c>
      <c r="G4598" s="282" t="s">
        <v>1959</v>
      </c>
      <c r="H4598" s="282"/>
      <c r="I4598" s="283"/>
      <c r="J4598" s="126" t="s">
        <v>3120</v>
      </c>
    </row>
    <row r="4599" spans="1:10">
      <c r="A4599" s="123" t="s">
        <v>1723</v>
      </c>
      <c r="B4599" s="97" t="s">
        <v>1948</v>
      </c>
      <c r="C4599" s="96" t="s">
        <v>44</v>
      </c>
      <c r="D4599" s="96" t="s">
        <v>1949</v>
      </c>
      <c r="E4599" s="99">
        <v>8.3333299999999999E-2</v>
      </c>
      <c r="F4599" s="98" t="s">
        <v>1950</v>
      </c>
      <c r="G4599" s="282" t="s">
        <v>1951</v>
      </c>
      <c r="H4599" s="282"/>
      <c r="I4599" s="283"/>
      <c r="J4599" s="126" t="s">
        <v>3121</v>
      </c>
    </row>
    <row r="4600" spans="1:10">
      <c r="A4600" s="221"/>
      <c r="B4600" s="222"/>
      <c r="C4600" s="222"/>
      <c r="D4600" s="222"/>
      <c r="E4600" s="222"/>
      <c r="F4600" s="222" t="s">
        <v>1774</v>
      </c>
      <c r="G4600" s="222"/>
      <c r="H4600" s="222"/>
      <c r="I4600" s="222"/>
      <c r="J4600" s="125">
        <v>2.7783000000000002</v>
      </c>
    </row>
    <row r="4601" spans="1:10">
      <c r="A4601" s="115"/>
      <c r="B4601" s="116"/>
      <c r="C4601" s="116"/>
      <c r="D4601" s="116"/>
      <c r="E4601" s="116" t="s">
        <v>1728</v>
      </c>
      <c r="F4601" s="117">
        <v>0</v>
      </c>
      <c r="G4601" s="116" t="s">
        <v>1729</v>
      </c>
      <c r="H4601" s="117">
        <v>2.08</v>
      </c>
      <c r="I4601" s="116" t="s">
        <v>1730</v>
      </c>
      <c r="J4601" s="118">
        <v>2.0753075032099999</v>
      </c>
    </row>
    <row r="4602" spans="1:10" ht="15" thickBot="1">
      <c r="A4602" s="115"/>
      <c r="B4602" s="116"/>
      <c r="C4602" s="116"/>
      <c r="D4602" s="116"/>
      <c r="E4602" s="116" t="s">
        <v>1731</v>
      </c>
      <c r="F4602" s="117">
        <v>0.92</v>
      </c>
      <c r="G4602" s="116"/>
      <c r="H4602" s="276" t="s">
        <v>1732</v>
      </c>
      <c r="I4602" s="276"/>
      <c r="J4602" s="118">
        <v>4.4400000000000004</v>
      </c>
    </row>
    <row r="4603" spans="1:10" ht="15" thickTop="1">
      <c r="A4603" s="119"/>
      <c r="B4603" s="95"/>
      <c r="C4603" s="95"/>
      <c r="D4603" s="95"/>
      <c r="E4603" s="95"/>
      <c r="F4603" s="95"/>
      <c r="G4603" s="95"/>
      <c r="H4603" s="95"/>
      <c r="I4603" s="95"/>
      <c r="J4603" s="120"/>
    </row>
    <row r="4604" spans="1:10" ht="15">
      <c r="A4604" s="121" t="s">
        <v>970</v>
      </c>
      <c r="B4604" s="83" t="s">
        <v>1</v>
      </c>
      <c r="C4604" s="82" t="s">
        <v>2</v>
      </c>
      <c r="D4604" s="82" t="s">
        <v>3</v>
      </c>
      <c r="E4604" s="281" t="s">
        <v>1722</v>
      </c>
      <c r="F4604" s="281"/>
      <c r="G4604" s="84" t="s">
        <v>4</v>
      </c>
      <c r="H4604" s="83" t="s">
        <v>5</v>
      </c>
      <c r="I4604" s="83" t="s">
        <v>6</v>
      </c>
      <c r="J4604" s="122" t="s">
        <v>8</v>
      </c>
    </row>
    <row r="4605" spans="1:10" ht="38.25">
      <c r="A4605" s="111" t="s">
        <v>1723</v>
      </c>
      <c r="B4605" s="86" t="s">
        <v>971</v>
      </c>
      <c r="C4605" s="85" t="s">
        <v>18</v>
      </c>
      <c r="D4605" s="85" t="s">
        <v>972</v>
      </c>
      <c r="E4605" s="284" t="s">
        <v>3468</v>
      </c>
      <c r="F4605" s="284"/>
      <c r="G4605" s="87" t="s">
        <v>28</v>
      </c>
      <c r="H4605" s="88">
        <v>1</v>
      </c>
      <c r="I4605" s="89">
        <v>77.31</v>
      </c>
      <c r="J4605" s="112">
        <v>77.31</v>
      </c>
    </row>
    <row r="4606" spans="1:10" ht="25.5">
      <c r="A4606" s="123" t="s">
        <v>1738</v>
      </c>
      <c r="B4606" s="97" t="s">
        <v>3124</v>
      </c>
      <c r="C4606" s="96" t="s">
        <v>44</v>
      </c>
      <c r="D4606" s="96" t="s">
        <v>3125</v>
      </c>
      <c r="E4606" s="283" t="s">
        <v>1761</v>
      </c>
      <c r="F4606" s="283"/>
      <c r="G4606" s="98" t="s">
        <v>93</v>
      </c>
      <c r="H4606" s="99">
        <v>4.1999999999999997E-3</v>
      </c>
      <c r="I4606" s="100">
        <v>387.35</v>
      </c>
      <c r="J4606" s="124">
        <v>1.62</v>
      </c>
    </row>
    <row r="4607" spans="1:10">
      <c r="A4607" s="123" t="s">
        <v>1738</v>
      </c>
      <c r="B4607" s="97" t="s">
        <v>3570</v>
      </c>
      <c r="C4607" s="96" t="s">
        <v>44</v>
      </c>
      <c r="D4607" s="96" t="s">
        <v>3571</v>
      </c>
      <c r="E4607" s="283" t="s">
        <v>1761</v>
      </c>
      <c r="F4607" s="283"/>
      <c r="G4607" s="98" t="s">
        <v>1950</v>
      </c>
      <c r="H4607" s="99">
        <v>1</v>
      </c>
      <c r="I4607" s="100">
        <v>15.93</v>
      </c>
      <c r="J4607" s="124">
        <v>15.93</v>
      </c>
    </row>
    <row r="4608" spans="1:10">
      <c r="A4608" s="123" t="s">
        <v>1738</v>
      </c>
      <c r="B4608" s="97" t="s">
        <v>1979</v>
      </c>
      <c r="C4608" s="96" t="s">
        <v>44</v>
      </c>
      <c r="D4608" s="96" t="s">
        <v>1980</v>
      </c>
      <c r="E4608" s="283" t="s">
        <v>1761</v>
      </c>
      <c r="F4608" s="283"/>
      <c r="G4608" s="98" t="s">
        <v>1950</v>
      </c>
      <c r="H4608" s="99">
        <v>1</v>
      </c>
      <c r="I4608" s="100">
        <v>19.47</v>
      </c>
      <c r="J4608" s="124">
        <v>19.47</v>
      </c>
    </row>
    <row r="4609" spans="1:10">
      <c r="A4609" s="113" t="s">
        <v>1725</v>
      </c>
      <c r="B4609" s="91" t="s">
        <v>3572</v>
      </c>
      <c r="C4609" s="90" t="s">
        <v>2428</v>
      </c>
      <c r="D4609" s="90" t="s">
        <v>3573</v>
      </c>
      <c r="E4609" s="278" t="s">
        <v>1743</v>
      </c>
      <c r="F4609" s="278"/>
      <c r="G4609" s="92" t="s">
        <v>704</v>
      </c>
      <c r="H4609" s="93">
        <v>1</v>
      </c>
      <c r="I4609" s="94">
        <v>40.29</v>
      </c>
      <c r="J4609" s="114">
        <v>40.29</v>
      </c>
    </row>
    <row r="4610" spans="1:10">
      <c r="A4610" s="115"/>
      <c r="B4610" s="116"/>
      <c r="C4610" s="116"/>
      <c r="D4610" s="116"/>
      <c r="E4610" s="116" t="s">
        <v>1728</v>
      </c>
      <c r="F4610" s="117">
        <v>0</v>
      </c>
      <c r="G4610" s="116" t="s">
        <v>1729</v>
      </c>
      <c r="H4610" s="117">
        <v>27.17</v>
      </c>
      <c r="I4610" s="116" t="s">
        <v>1730</v>
      </c>
      <c r="J4610" s="118">
        <v>27.17</v>
      </c>
    </row>
    <row r="4611" spans="1:10" ht="15" thickBot="1">
      <c r="A4611" s="115"/>
      <c r="B4611" s="116"/>
      <c r="C4611" s="116"/>
      <c r="D4611" s="116"/>
      <c r="E4611" s="116" t="s">
        <v>1731</v>
      </c>
      <c r="F4611" s="117">
        <v>20.28</v>
      </c>
      <c r="G4611" s="116"/>
      <c r="H4611" s="276" t="s">
        <v>1732</v>
      </c>
      <c r="I4611" s="276"/>
      <c r="J4611" s="118">
        <v>97.59</v>
      </c>
    </row>
    <row r="4612" spans="1:10" ht="15" thickTop="1">
      <c r="A4612" s="119"/>
      <c r="B4612" s="95"/>
      <c r="C4612" s="95"/>
      <c r="D4612" s="95"/>
      <c r="E4612" s="95"/>
      <c r="F4612" s="95"/>
      <c r="G4612" s="95"/>
      <c r="H4612" s="95"/>
      <c r="I4612" s="95"/>
      <c r="J4612" s="120"/>
    </row>
    <row r="4613" spans="1:10" ht="15">
      <c r="A4613" s="121" t="s">
        <v>973</v>
      </c>
      <c r="B4613" s="83" t="s">
        <v>1</v>
      </c>
      <c r="C4613" s="82" t="s">
        <v>2</v>
      </c>
      <c r="D4613" s="82" t="s">
        <v>3</v>
      </c>
      <c r="E4613" s="281" t="s">
        <v>1722</v>
      </c>
      <c r="F4613" s="281"/>
      <c r="G4613" s="84" t="s">
        <v>4</v>
      </c>
      <c r="H4613" s="83" t="s">
        <v>5</v>
      </c>
      <c r="I4613" s="83" t="s">
        <v>6</v>
      </c>
      <c r="J4613" s="122" t="s">
        <v>8</v>
      </c>
    </row>
    <row r="4614" spans="1:10" ht="38.25">
      <c r="A4614" s="111" t="s">
        <v>1723</v>
      </c>
      <c r="B4614" s="86" t="s">
        <v>974</v>
      </c>
      <c r="C4614" s="85" t="s">
        <v>44</v>
      </c>
      <c r="D4614" s="85" t="s">
        <v>975</v>
      </c>
      <c r="E4614" s="284" t="s">
        <v>1761</v>
      </c>
      <c r="F4614" s="284"/>
      <c r="G4614" s="87" t="s">
        <v>46</v>
      </c>
      <c r="H4614" s="88">
        <v>1</v>
      </c>
      <c r="I4614" s="89">
        <v>195.07</v>
      </c>
      <c r="J4614" s="112">
        <v>195.07</v>
      </c>
    </row>
    <row r="4615" spans="1:10">
      <c r="A4615" s="221"/>
      <c r="B4615" s="222"/>
      <c r="C4615" s="222"/>
      <c r="D4615" s="222"/>
      <c r="E4615" s="222"/>
      <c r="F4615" s="222" t="s">
        <v>1762</v>
      </c>
      <c r="G4615" s="222"/>
      <c r="H4615" s="222"/>
      <c r="I4615" s="222"/>
      <c r="J4615" s="125">
        <v>0</v>
      </c>
    </row>
    <row r="4616" spans="1:10">
      <c r="A4616" s="221"/>
      <c r="B4616" s="222"/>
      <c r="C4616" s="222"/>
      <c r="D4616" s="222"/>
      <c r="E4616" s="222"/>
      <c r="F4616" s="222" t="s">
        <v>1763</v>
      </c>
      <c r="G4616" s="222"/>
      <c r="H4616" s="222"/>
      <c r="I4616" s="222"/>
      <c r="J4616" s="125">
        <v>1</v>
      </c>
    </row>
    <row r="4617" spans="1:10">
      <c r="A4617" s="221"/>
      <c r="B4617" s="222"/>
      <c r="C4617" s="222"/>
      <c r="D4617" s="222"/>
      <c r="E4617" s="222"/>
      <c r="F4617" s="222" t="s">
        <v>1764</v>
      </c>
      <c r="G4617" s="222"/>
      <c r="H4617" s="222"/>
      <c r="I4617" s="222"/>
      <c r="J4617" s="125">
        <v>0</v>
      </c>
    </row>
    <row r="4618" spans="1:10" ht="15">
      <c r="A4618" s="279" t="s">
        <v>1784</v>
      </c>
      <c r="B4618" s="280" t="s">
        <v>1</v>
      </c>
      <c r="C4618" s="281" t="s">
        <v>2</v>
      </c>
      <c r="D4618" s="281" t="s">
        <v>1785</v>
      </c>
      <c r="E4618" s="280" t="s">
        <v>1766</v>
      </c>
      <c r="F4618" s="83" t="s">
        <v>1767</v>
      </c>
      <c r="G4618" s="83" t="s">
        <v>1768</v>
      </c>
      <c r="H4618" s="83"/>
      <c r="I4618" s="83"/>
      <c r="J4618" s="122" t="s">
        <v>1769</v>
      </c>
    </row>
    <row r="4619" spans="1:10" ht="38.25">
      <c r="A4619" s="113" t="s">
        <v>1725</v>
      </c>
      <c r="B4619" s="91" t="s">
        <v>3574</v>
      </c>
      <c r="C4619" s="90" t="s">
        <v>44</v>
      </c>
      <c r="D4619" s="90" t="s">
        <v>3575</v>
      </c>
      <c r="E4619" s="93">
        <v>1</v>
      </c>
      <c r="F4619" s="92" t="s">
        <v>46</v>
      </c>
      <c r="G4619" s="277" t="s">
        <v>3576</v>
      </c>
      <c r="H4619" s="277"/>
      <c r="I4619" s="278"/>
      <c r="J4619" s="127" t="s">
        <v>3576</v>
      </c>
    </row>
    <row r="4620" spans="1:10">
      <c r="A4620" s="221"/>
      <c r="B4620" s="222"/>
      <c r="C4620" s="222"/>
      <c r="D4620" s="222"/>
      <c r="E4620" s="222"/>
      <c r="F4620" s="222" t="s">
        <v>1938</v>
      </c>
      <c r="G4620" s="222"/>
      <c r="H4620" s="222"/>
      <c r="I4620" s="222"/>
      <c r="J4620" s="125">
        <v>158.04</v>
      </c>
    </row>
    <row r="4621" spans="1:10" ht="15">
      <c r="A4621" s="279" t="s">
        <v>1765</v>
      </c>
      <c r="B4621" s="280" t="s">
        <v>1</v>
      </c>
      <c r="C4621" s="281" t="s">
        <v>2</v>
      </c>
      <c r="D4621" s="281" t="s">
        <v>1727</v>
      </c>
      <c r="E4621" s="280" t="s">
        <v>1766</v>
      </c>
      <c r="F4621" s="83" t="s">
        <v>1767</v>
      </c>
      <c r="G4621" s="83" t="s">
        <v>1768</v>
      </c>
      <c r="H4621" s="83"/>
      <c r="I4621" s="83"/>
      <c r="J4621" s="122" t="s">
        <v>1769</v>
      </c>
    </row>
    <row r="4622" spans="1:10">
      <c r="A4622" s="123" t="s">
        <v>1723</v>
      </c>
      <c r="B4622" s="97" t="s">
        <v>3570</v>
      </c>
      <c r="C4622" s="96" t="s">
        <v>44</v>
      </c>
      <c r="D4622" s="96" t="s">
        <v>3571</v>
      </c>
      <c r="E4622" s="99">
        <v>1</v>
      </c>
      <c r="F4622" s="98" t="s">
        <v>1950</v>
      </c>
      <c r="G4622" s="282" t="s">
        <v>3577</v>
      </c>
      <c r="H4622" s="282"/>
      <c r="I4622" s="283"/>
      <c r="J4622" s="126" t="s">
        <v>3577</v>
      </c>
    </row>
    <row r="4623" spans="1:10">
      <c r="A4623" s="123" t="s">
        <v>1723</v>
      </c>
      <c r="B4623" s="97" t="s">
        <v>1979</v>
      </c>
      <c r="C4623" s="96" t="s">
        <v>44</v>
      </c>
      <c r="D4623" s="96" t="s">
        <v>1980</v>
      </c>
      <c r="E4623" s="99">
        <v>1</v>
      </c>
      <c r="F4623" s="98" t="s">
        <v>1950</v>
      </c>
      <c r="G4623" s="282" t="s">
        <v>1981</v>
      </c>
      <c r="H4623" s="282"/>
      <c r="I4623" s="283"/>
      <c r="J4623" s="126" t="s">
        <v>1981</v>
      </c>
    </row>
    <row r="4624" spans="1:10" ht="25.5">
      <c r="A4624" s="123" t="s">
        <v>1723</v>
      </c>
      <c r="B4624" s="97" t="s">
        <v>3124</v>
      </c>
      <c r="C4624" s="96" t="s">
        <v>44</v>
      </c>
      <c r="D4624" s="96" t="s">
        <v>3125</v>
      </c>
      <c r="E4624" s="99">
        <v>4.1999999999999997E-3</v>
      </c>
      <c r="F4624" s="98" t="s">
        <v>93</v>
      </c>
      <c r="G4624" s="282" t="s">
        <v>3578</v>
      </c>
      <c r="H4624" s="282"/>
      <c r="I4624" s="283"/>
      <c r="J4624" s="126" t="s">
        <v>3579</v>
      </c>
    </row>
    <row r="4625" spans="1:10">
      <c r="A4625" s="221"/>
      <c r="B4625" s="222"/>
      <c r="C4625" s="222"/>
      <c r="D4625" s="222"/>
      <c r="E4625" s="222"/>
      <c r="F4625" s="222" t="s">
        <v>1774</v>
      </c>
      <c r="G4625" s="222"/>
      <c r="H4625" s="222"/>
      <c r="I4625" s="222"/>
      <c r="J4625" s="125">
        <v>37.026899999999998</v>
      </c>
    </row>
    <row r="4626" spans="1:10">
      <c r="A4626" s="115"/>
      <c r="B4626" s="116"/>
      <c r="C4626" s="116"/>
      <c r="D4626" s="116"/>
      <c r="E4626" s="116" t="s">
        <v>1728</v>
      </c>
      <c r="F4626" s="117">
        <v>0</v>
      </c>
      <c r="G4626" s="116" t="s">
        <v>1729</v>
      </c>
      <c r="H4626" s="117">
        <v>27.18</v>
      </c>
      <c r="I4626" s="116" t="s">
        <v>1730</v>
      </c>
      <c r="J4626" s="118">
        <v>27.179595674000002</v>
      </c>
    </row>
    <row r="4627" spans="1:10" ht="15" thickBot="1">
      <c r="A4627" s="115"/>
      <c r="B4627" s="116"/>
      <c r="C4627" s="116"/>
      <c r="D4627" s="116"/>
      <c r="E4627" s="116" t="s">
        <v>1731</v>
      </c>
      <c r="F4627" s="117">
        <v>51.18</v>
      </c>
      <c r="G4627" s="116"/>
      <c r="H4627" s="276" t="s">
        <v>1732</v>
      </c>
      <c r="I4627" s="276"/>
      <c r="J4627" s="118">
        <v>246.25</v>
      </c>
    </row>
    <row r="4628" spans="1:10" ht="15" thickTop="1">
      <c r="A4628" s="119"/>
      <c r="B4628" s="95"/>
      <c r="C4628" s="95"/>
      <c r="D4628" s="95"/>
      <c r="E4628" s="95"/>
      <c r="F4628" s="95"/>
      <c r="G4628" s="95"/>
      <c r="H4628" s="95"/>
      <c r="I4628" s="95"/>
      <c r="J4628" s="120"/>
    </row>
    <row r="4629" spans="1:10" ht="15">
      <c r="A4629" s="121" t="s">
        <v>976</v>
      </c>
      <c r="B4629" s="83" t="s">
        <v>1</v>
      </c>
      <c r="C4629" s="82" t="s">
        <v>2</v>
      </c>
      <c r="D4629" s="82" t="s">
        <v>3</v>
      </c>
      <c r="E4629" s="281" t="s">
        <v>1722</v>
      </c>
      <c r="F4629" s="281"/>
      <c r="G4629" s="84" t="s">
        <v>4</v>
      </c>
      <c r="H4629" s="83" t="s">
        <v>5</v>
      </c>
      <c r="I4629" s="83" t="s">
        <v>6</v>
      </c>
      <c r="J4629" s="122" t="s">
        <v>8</v>
      </c>
    </row>
    <row r="4630" spans="1:10" ht="38.25">
      <c r="A4630" s="111" t="s">
        <v>1723</v>
      </c>
      <c r="B4630" s="86" t="s">
        <v>977</v>
      </c>
      <c r="C4630" s="85" t="s">
        <v>44</v>
      </c>
      <c r="D4630" s="85" t="s">
        <v>978</v>
      </c>
      <c r="E4630" s="284" t="s">
        <v>1761</v>
      </c>
      <c r="F4630" s="284"/>
      <c r="G4630" s="87" t="s">
        <v>46</v>
      </c>
      <c r="H4630" s="88">
        <v>1</v>
      </c>
      <c r="I4630" s="89">
        <v>7.68</v>
      </c>
      <c r="J4630" s="112">
        <v>7.68</v>
      </c>
    </row>
    <row r="4631" spans="1:10">
      <c r="A4631" s="221"/>
      <c r="B4631" s="222"/>
      <c r="C4631" s="222"/>
      <c r="D4631" s="222"/>
      <c r="E4631" s="222"/>
      <c r="F4631" s="222" t="s">
        <v>1762</v>
      </c>
      <c r="G4631" s="222"/>
      <c r="H4631" s="222"/>
      <c r="I4631" s="222"/>
      <c r="J4631" s="125">
        <v>0</v>
      </c>
    </row>
    <row r="4632" spans="1:10">
      <c r="A4632" s="221"/>
      <c r="B4632" s="222"/>
      <c r="C4632" s="222"/>
      <c r="D4632" s="222"/>
      <c r="E4632" s="222"/>
      <c r="F4632" s="222" t="s">
        <v>1763</v>
      </c>
      <c r="G4632" s="222"/>
      <c r="H4632" s="222"/>
      <c r="I4632" s="222"/>
      <c r="J4632" s="125">
        <v>1</v>
      </c>
    </row>
    <row r="4633" spans="1:10">
      <c r="A4633" s="221"/>
      <c r="B4633" s="222"/>
      <c r="C4633" s="222"/>
      <c r="D4633" s="222"/>
      <c r="E4633" s="222"/>
      <c r="F4633" s="222" t="s">
        <v>1764</v>
      </c>
      <c r="G4633" s="222"/>
      <c r="H4633" s="222"/>
      <c r="I4633" s="222"/>
      <c r="J4633" s="125">
        <v>0</v>
      </c>
    </row>
    <row r="4634" spans="1:10" ht="15">
      <c r="A4634" s="279" t="s">
        <v>1784</v>
      </c>
      <c r="B4634" s="280" t="s">
        <v>1</v>
      </c>
      <c r="C4634" s="281" t="s">
        <v>2</v>
      </c>
      <c r="D4634" s="281" t="s">
        <v>1785</v>
      </c>
      <c r="E4634" s="280" t="s">
        <v>1766</v>
      </c>
      <c r="F4634" s="83" t="s">
        <v>1767</v>
      </c>
      <c r="G4634" s="83" t="s">
        <v>1768</v>
      </c>
      <c r="H4634" s="83"/>
      <c r="I4634" s="83"/>
      <c r="J4634" s="122" t="s">
        <v>1769</v>
      </c>
    </row>
    <row r="4635" spans="1:10" ht="51">
      <c r="A4635" s="113" t="s">
        <v>1725</v>
      </c>
      <c r="B4635" s="91" t="s">
        <v>3580</v>
      </c>
      <c r="C4635" s="90" t="s">
        <v>44</v>
      </c>
      <c r="D4635" s="90" t="s">
        <v>3581</v>
      </c>
      <c r="E4635" s="93">
        <v>1</v>
      </c>
      <c r="F4635" s="92" t="s">
        <v>46</v>
      </c>
      <c r="G4635" s="277" t="s">
        <v>3582</v>
      </c>
      <c r="H4635" s="277"/>
      <c r="I4635" s="278"/>
      <c r="J4635" s="127" t="s">
        <v>3582</v>
      </c>
    </row>
    <row r="4636" spans="1:10">
      <c r="A4636" s="221"/>
      <c r="B4636" s="222"/>
      <c r="C4636" s="222"/>
      <c r="D4636" s="222"/>
      <c r="E4636" s="222"/>
      <c r="F4636" s="222" t="s">
        <v>1938</v>
      </c>
      <c r="G4636" s="222"/>
      <c r="H4636" s="222"/>
      <c r="I4636" s="222"/>
      <c r="J4636" s="125">
        <v>1.84</v>
      </c>
    </row>
    <row r="4637" spans="1:10" ht="15">
      <c r="A4637" s="279" t="s">
        <v>1765</v>
      </c>
      <c r="B4637" s="280" t="s">
        <v>1</v>
      </c>
      <c r="C4637" s="281" t="s">
        <v>2</v>
      </c>
      <c r="D4637" s="281" t="s">
        <v>1727</v>
      </c>
      <c r="E4637" s="280" t="s">
        <v>1766</v>
      </c>
      <c r="F4637" s="83" t="s">
        <v>1767</v>
      </c>
      <c r="G4637" s="83" t="s">
        <v>1768</v>
      </c>
      <c r="H4637" s="83"/>
      <c r="I4637" s="83"/>
      <c r="J4637" s="122" t="s">
        <v>1769</v>
      </c>
    </row>
    <row r="4638" spans="1:10">
      <c r="A4638" s="123" t="s">
        <v>1723</v>
      </c>
      <c r="B4638" s="97" t="s">
        <v>1957</v>
      </c>
      <c r="C4638" s="96" t="s">
        <v>44</v>
      </c>
      <c r="D4638" s="96" t="s">
        <v>1958</v>
      </c>
      <c r="E4638" s="99">
        <v>0.10476190000000001</v>
      </c>
      <c r="F4638" s="98" t="s">
        <v>1950</v>
      </c>
      <c r="G4638" s="282" t="s">
        <v>1959</v>
      </c>
      <c r="H4638" s="282"/>
      <c r="I4638" s="283"/>
      <c r="J4638" s="126" t="s">
        <v>3583</v>
      </c>
    </row>
    <row r="4639" spans="1:10">
      <c r="A4639" s="123" t="s">
        <v>1723</v>
      </c>
      <c r="B4639" s="97" t="s">
        <v>1948</v>
      </c>
      <c r="C4639" s="96" t="s">
        <v>44</v>
      </c>
      <c r="D4639" s="96" t="s">
        <v>1949</v>
      </c>
      <c r="E4639" s="99">
        <v>0.20952380000000001</v>
      </c>
      <c r="F4639" s="98" t="s">
        <v>1950</v>
      </c>
      <c r="G4639" s="282" t="s">
        <v>1951</v>
      </c>
      <c r="H4639" s="282"/>
      <c r="I4639" s="283"/>
      <c r="J4639" s="126" t="s">
        <v>3584</v>
      </c>
    </row>
    <row r="4640" spans="1:10" ht="25.5">
      <c r="A4640" s="123" t="s">
        <v>1723</v>
      </c>
      <c r="B4640" s="97" t="s">
        <v>2486</v>
      </c>
      <c r="C4640" s="96" t="s">
        <v>44</v>
      </c>
      <c r="D4640" s="96" t="s">
        <v>2487</v>
      </c>
      <c r="E4640" s="99">
        <v>7.4189999999999998E-4</v>
      </c>
      <c r="F4640" s="98" t="s">
        <v>93</v>
      </c>
      <c r="G4640" s="282" t="s">
        <v>2488</v>
      </c>
      <c r="H4640" s="282"/>
      <c r="I4640" s="283"/>
      <c r="J4640" s="126" t="s">
        <v>3585</v>
      </c>
    </row>
    <row r="4641" spans="1:10">
      <c r="A4641" s="221"/>
      <c r="B4641" s="222"/>
      <c r="C4641" s="222"/>
      <c r="D4641" s="222"/>
      <c r="E4641" s="222"/>
      <c r="F4641" s="222" t="s">
        <v>1774</v>
      </c>
      <c r="G4641" s="222"/>
      <c r="H4641" s="222"/>
      <c r="I4641" s="222"/>
      <c r="J4641" s="125">
        <v>5.8419999999999996</v>
      </c>
    </row>
    <row r="4642" spans="1:10">
      <c r="A4642" s="115"/>
      <c r="B4642" s="116"/>
      <c r="C4642" s="116"/>
      <c r="D4642" s="116"/>
      <c r="E4642" s="116" t="s">
        <v>1728</v>
      </c>
      <c r="F4642" s="117">
        <v>0</v>
      </c>
      <c r="G4642" s="116" t="s">
        <v>1729</v>
      </c>
      <c r="H4642" s="117">
        <v>4.22</v>
      </c>
      <c r="I4642" s="116" t="s">
        <v>1730</v>
      </c>
      <c r="J4642" s="118">
        <v>4.2244682508429996</v>
      </c>
    </row>
    <row r="4643" spans="1:10" ht="15" thickBot="1">
      <c r="A4643" s="115"/>
      <c r="B4643" s="116"/>
      <c r="C4643" s="116"/>
      <c r="D4643" s="116"/>
      <c r="E4643" s="116" t="s">
        <v>1731</v>
      </c>
      <c r="F4643" s="117">
        <v>2.0099999999999998</v>
      </c>
      <c r="G4643" s="116"/>
      <c r="H4643" s="276" t="s">
        <v>1732</v>
      </c>
      <c r="I4643" s="276"/>
      <c r="J4643" s="118">
        <v>9.69</v>
      </c>
    </row>
    <row r="4644" spans="1:10" ht="15" thickTop="1">
      <c r="A4644" s="119"/>
      <c r="B4644" s="95"/>
      <c r="C4644" s="95"/>
      <c r="D4644" s="95"/>
      <c r="E4644" s="95"/>
      <c r="F4644" s="95"/>
      <c r="G4644" s="95"/>
      <c r="H4644" s="95"/>
      <c r="I4644" s="95"/>
      <c r="J4644" s="120"/>
    </row>
    <row r="4645" spans="1:10" ht="15">
      <c r="A4645" s="121" t="s">
        <v>979</v>
      </c>
      <c r="B4645" s="83" t="s">
        <v>1</v>
      </c>
      <c r="C4645" s="82" t="s">
        <v>2</v>
      </c>
      <c r="D4645" s="82" t="s">
        <v>3</v>
      </c>
      <c r="E4645" s="281" t="s">
        <v>1722</v>
      </c>
      <c r="F4645" s="281"/>
      <c r="G4645" s="84" t="s">
        <v>4</v>
      </c>
      <c r="H4645" s="83" t="s">
        <v>5</v>
      </c>
      <c r="I4645" s="83" t="s">
        <v>6</v>
      </c>
      <c r="J4645" s="122" t="s">
        <v>8</v>
      </c>
    </row>
    <row r="4646" spans="1:10" ht="25.5">
      <c r="A4646" s="111" t="s">
        <v>1723</v>
      </c>
      <c r="B4646" s="86" t="s">
        <v>980</v>
      </c>
      <c r="C4646" s="85" t="s">
        <v>18</v>
      </c>
      <c r="D4646" s="85" t="s">
        <v>981</v>
      </c>
      <c r="E4646" s="284" t="s">
        <v>3468</v>
      </c>
      <c r="F4646" s="284"/>
      <c r="G4646" s="87" t="s">
        <v>28</v>
      </c>
      <c r="H4646" s="88">
        <v>1</v>
      </c>
      <c r="I4646" s="89">
        <v>36.39</v>
      </c>
      <c r="J4646" s="112">
        <v>36.39</v>
      </c>
    </row>
    <row r="4647" spans="1:10">
      <c r="A4647" s="123" t="s">
        <v>1738</v>
      </c>
      <c r="B4647" s="97" t="s">
        <v>1979</v>
      </c>
      <c r="C4647" s="96" t="s">
        <v>44</v>
      </c>
      <c r="D4647" s="96" t="s">
        <v>1980</v>
      </c>
      <c r="E4647" s="283" t="s">
        <v>1761</v>
      </c>
      <c r="F4647" s="283"/>
      <c r="G4647" s="98" t="s">
        <v>1950</v>
      </c>
      <c r="H4647" s="99">
        <v>0.36666670000000001</v>
      </c>
      <c r="I4647" s="100">
        <v>19.47</v>
      </c>
      <c r="J4647" s="124">
        <v>7.13</v>
      </c>
    </row>
    <row r="4648" spans="1:10" ht="25.5">
      <c r="A4648" s="123" t="s">
        <v>1738</v>
      </c>
      <c r="B4648" s="97" t="s">
        <v>3586</v>
      </c>
      <c r="C4648" s="96" t="s">
        <v>44</v>
      </c>
      <c r="D4648" s="96" t="s">
        <v>3587</v>
      </c>
      <c r="E4648" s="283" t="s">
        <v>1761</v>
      </c>
      <c r="F4648" s="283"/>
      <c r="G4648" s="98" t="s">
        <v>46</v>
      </c>
      <c r="H4648" s="99">
        <v>1</v>
      </c>
      <c r="I4648" s="100">
        <v>20.37</v>
      </c>
      <c r="J4648" s="124">
        <v>20.37</v>
      </c>
    </row>
    <row r="4649" spans="1:10">
      <c r="A4649" s="123" t="s">
        <v>1738</v>
      </c>
      <c r="B4649" s="97" t="s">
        <v>3570</v>
      </c>
      <c r="C4649" s="96" t="s">
        <v>44</v>
      </c>
      <c r="D4649" s="96" t="s">
        <v>3571</v>
      </c>
      <c r="E4649" s="283" t="s">
        <v>1761</v>
      </c>
      <c r="F4649" s="283"/>
      <c r="G4649" s="98" t="s">
        <v>1950</v>
      </c>
      <c r="H4649" s="99">
        <v>0.36666670000000001</v>
      </c>
      <c r="I4649" s="100">
        <v>15.93</v>
      </c>
      <c r="J4649" s="124">
        <v>5.84</v>
      </c>
    </row>
    <row r="4650" spans="1:10" ht="38.25">
      <c r="A4650" s="113" t="s">
        <v>1725</v>
      </c>
      <c r="B4650" s="91" t="s">
        <v>2594</v>
      </c>
      <c r="C4650" s="90" t="s">
        <v>44</v>
      </c>
      <c r="D4650" s="90" t="s">
        <v>2595</v>
      </c>
      <c r="E4650" s="278" t="s">
        <v>1743</v>
      </c>
      <c r="F4650" s="278"/>
      <c r="G4650" s="92" t="s">
        <v>46</v>
      </c>
      <c r="H4650" s="93">
        <v>1</v>
      </c>
      <c r="I4650" s="94">
        <v>0.47</v>
      </c>
      <c r="J4650" s="114">
        <v>0.47</v>
      </c>
    </row>
    <row r="4651" spans="1:10">
      <c r="A4651" s="113" t="s">
        <v>1725</v>
      </c>
      <c r="B4651" s="91" t="s">
        <v>3588</v>
      </c>
      <c r="C4651" s="90" t="s">
        <v>1246</v>
      </c>
      <c r="D4651" s="90" t="s">
        <v>3589</v>
      </c>
      <c r="E4651" s="278" t="s">
        <v>1743</v>
      </c>
      <c r="F4651" s="278"/>
      <c r="G4651" s="92" t="s">
        <v>704</v>
      </c>
      <c r="H4651" s="93">
        <v>1</v>
      </c>
      <c r="I4651" s="94">
        <v>2.58</v>
      </c>
      <c r="J4651" s="114">
        <v>2.58</v>
      </c>
    </row>
    <row r="4652" spans="1:10">
      <c r="A4652" s="115"/>
      <c r="B4652" s="116"/>
      <c r="C4652" s="116"/>
      <c r="D4652" s="116"/>
      <c r="E4652" s="116" t="s">
        <v>1728</v>
      </c>
      <c r="F4652" s="117">
        <v>0</v>
      </c>
      <c r="G4652" s="116" t="s">
        <v>1729</v>
      </c>
      <c r="H4652" s="117">
        <v>9.85</v>
      </c>
      <c r="I4652" s="116" t="s">
        <v>1730</v>
      </c>
      <c r="J4652" s="118">
        <v>9.85</v>
      </c>
    </row>
    <row r="4653" spans="1:10" ht="15" thickBot="1">
      <c r="A4653" s="115"/>
      <c r="B4653" s="116"/>
      <c r="C4653" s="116"/>
      <c r="D4653" s="116"/>
      <c r="E4653" s="116" t="s">
        <v>1731</v>
      </c>
      <c r="F4653" s="117">
        <v>9.5399999999999991</v>
      </c>
      <c r="G4653" s="116"/>
      <c r="H4653" s="276" t="s">
        <v>1732</v>
      </c>
      <c r="I4653" s="276"/>
      <c r="J4653" s="118">
        <v>45.93</v>
      </c>
    </row>
    <row r="4654" spans="1:10" ht="15" thickTop="1">
      <c r="A4654" s="119"/>
      <c r="B4654" s="95"/>
      <c r="C4654" s="95"/>
      <c r="D4654" s="95"/>
      <c r="E4654" s="95"/>
      <c r="F4654" s="95"/>
      <c r="G4654" s="95"/>
      <c r="H4654" s="95"/>
      <c r="I4654" s="95"/>
      <c r="J4654" s="120"/>
    </row>
    <row r="4655" spans="1:10" ht="15">
      <c r="A4655" s="121" t="s">
        <v>982</v>
      </c>
      <c r="B4655" s="83" t="s">
        <v>1</v>
      </c>
      <c r="C4655" s="82" t="s">
        <v>2</v>
      </c>
      <c r="D4655" s="82" t="s">
        <v>3</v>
      </c>
      <c r="E4655" s="281" t="s">
        <v>1722</v>
      </c>
      <c r="F4655" s="281"/>
      <c r="G4655" s="84" t="s">
        <v>4</v>
      </c>
      <c r="H4655" s="83" t="s">
        <v>5</v>
      </c>
      <c r="I4655" s="83" t="s">
        <v>6</v>
      </c>
      <c r="J4655" s="122" t="s">
        <v>8</v>
      </c>
    </row>
    <row r="4656" spans="1:10" ht="25.5">
      <c r="A4656" s="111" t="s">
        <v>1723</v>
      </c>
      <c r="B4656" s="86" t="s">
        <v>983</v>
      </c>
      <c r="C4656" s="85" t="s">
        <v>44</v>
      </c>
      <c r="D4656" s="85" t="s">
        <v>984</v>
      </c>
      <c r="E4656" s="284" t="s">
        <v>1761</v>
      </c>
      <c r="F4656" s="284"/>
      <c r="G4656" s="87" t="s">
        <v>46</v>
      </c>
      <c r="H4656" s="88">
        <v>1</v>
      </c>
      <c r="I4656" s="89">
        <v>31.71</v>
      </c>
      <c r="J4656" s="112">
        <v>31.71</v>
      </c>
    </row>
    <row r="4657" spans="1:10">
      <c r="A4657" s="221"/>
      <c r="B4657" s="222"/>
      <c r="C4657" s="222"/>
      <c r="D4657" s="222"/>
      <c r="E4657" s="222"/>
      <c r="F4657" s="222" t="s">
        <v>1762</v>
      </c>
      <c r="G4657" s="222"/>
      <c r="H4657" s="222"/>
      <c r="I4657" s="222"/>
      <c r="J4657" s="125">
        <v>0</v>
      </c>
    </row>
    <row r="4658" spans="1:10">
      <c r="A4658" s="221"/>
      <c r="B4658" s="222"/>
      <c r="C4658" s="222"/>
      <c r="D4658" s="222"/>
      <c r="E4658" s="222"/>
      <c r="F4658" s="222" t="s">
        <v>1763</v>
      </c>
      <c r="G4658" s="222"/>
      <c r="H4658" s="222"/>
      <c r="I4658" s="222"/>
      <c r="J4658" s="125">
        <v>1</v>
      </c>
    </row>
    <row r="4659" spans="1:10">
      <c r="A4659" s="221"/>
      <c r="B4659" s="222"/>
      <c r="C4659" s="222"/>
      <c r="D4659" s="222"/>
      <c r="E4659" s="222"/>
      <c r="F4659" s="222" t="s">
        <v>1764</v>
      </c>
      <c r="G4659" s="222"/>
      <c r="H4659" s="222"/>
      <c r="I4659" s="222"/>
      <c r="J4659" s="125">
        <v>0</v>
      </c>
    </row>
    <row r="4660" spans="1:10" ht="15">
      <c r="A4660" s="279" t="s">
        <v>1784</v>
      </c>
      <c r="B4660" s="280" t="s">
        <v>1</v>
      </c>
      <c r="C4660" s="281" t="s">
        <v>2</v>
      </c>
      <c r="D4660" s="281" t="s">
        <v>1785</v>
      </c>
      <c r="E4660" s="280" t="s">
        <v>1766</v>
      </c>
      <c r="F4660" s="83" t="s">
        <v>1767</v>
      </c>
      <c r="G4660" s="83" t="s">
        <v>1768</v>
      </c>
      <c r="H4660" s="83"/>
      <c r="I4660" s="83"/>
      <c r="J4660" s="122" t="s">
        <v>1769</v>
      </c>
    </row>
    <row r="4661" spans="1:10" ht="38.25">
      <c r="A4661" s="113" t="s">
        <v>1725</v>
      </c>
      <c r="B4661" s="91" t="s">
        <v>2594</v>
      </c>
      <c r="C4661" s="90" t="s">
        <v>44</v>
      </c>
      <c r="D4661" s="90" t="s">
        <v>2595</v>
      </c>
      <c r="E4661" s="93">
        <v>1</v>
      </c>
      <c r="F4661" s="92" t="s">
        <v>46</v>
      </c>
      <c r="G4661" s="277" t="s">
        <v>2530</v>
      </c>
      <c r="H4661" s="277"/>
      <c r="I4661" s="278"/>
      <c r="J4661" s="127" t="s">
        <v>2530</v>
      </c>
    </row>
    <row r="4662" spans="1:10">
      <c r="A4662" s="221"/>
      <c r="B4662" s="222"/>
      <c r="C4662" s="222"/>
      <c r="D4662" s="222"/>
      <c r="E4662" s="222"/>
      <c r="F4662" s="222" t="s">
        <v>1938</v>
      </c>
      <c r="G4662" s="222"/>
      <c r="H4662" s="222"/>
      <c r="I4662" s="222"/>
      <c r="J4662" s="125">
        <v>0.47</v>
      </c>
    </row>
    <row r="4663" spans="1:10" ht="15">
      <c r="A4663" s="279" t="s">
        <v>1765</v>
      </c>
      <c r="B4663" s="280" t="s">
        <v>1</v>
      </c>
      <c r="C4663" s="281" t="s">
        <v>2</v>
      </c>
      <c r="D4663" s="281" t="s">
        <v>1727</v>
      </c>
      <c r="E4663" s="280" t="s">
        <v>1766</v>
      </c>
      <c r="F4663" s="83" t="s">
        <v>1767</v>
      </c>
      <c r="G4663" s="83" t="s">
        <v>1768</v>
      </c>
      <c r="H4663" s="83"/>
      <c r="I4663" s="83"/>
      <c r="J4663" s="122" t="s">
        <v>1769</v>
      </c>
    </row>
    <row r="4664" spans="1:10" ht="25.5">
      <c r="A4664" s="123" t="s">
        <v>1723</v>
      </c>
      <c r="B4664" s="97" t="s">
        <v>3590</v>
      </c>
      <c r="C4664" s="96" t="s">
        <v>44</v>
      </c>
      <c r="D4664" s="96" t="s">
        <v>3591</v>
      </c>
      <c r="E4664" s="99">
        <v>1</v>
      </c>
      <c r="F4664" s="98" t="s">
        <v>46</v>
      </c>
      <c r="G4664" s="282" t="s">
        <v>3592</v>
      </c>
      <c r="H4664" s="282"/>
      <c r="I4664" s="283"/>
      <c r="J4664" s="126" t="s">
        <v>3592</v>
      </c>
    </row>
    <row r="4665" spans="1:10">
      <c r="A4665" s="123" t="s">
        <v>1723</v>
      </c>
      <c r="B4665" s="97" t="s">
        <v>3570</v>
      </c>
      <c r="C4665" s="96" t="s">
        <v>44</v>
      </c>
      <c r="D4665" s="96" t="s">
        <v>3571</v>
      </c>
      <c r="E4665" s="99">
        <v>0.36666670000000001</v>
      </c>
      <c r="F4665" s="98" t="s">
        <v>1950</v>
      </c>
      <c r="G4665" s="282" t="s">
        <v>3577</v>
      </c>
      <c r="H4665" s="282"/>
      <c r="I4665" s="283"/>
      <c r="J4665" s="126" t="s">
        <v>3593</v>
      </c>
    </row>
    <row r="4666" spans="1:10">
      <c r="A4666" s="123" t="s">
        <v>1723</v>
      </c>
      <c r="B4666" s="97" t="s">
        <v>1979</v>
      </c>
      <c r="C4666" s="96" t="s">
        <v>44</v>
      </c>
      <c r="D4666" s="96" t="s">
        <v>1980</v>
      </c>
      <c r="E4666" s="99">
        <v>0.36666670000000001</v>
      </c>
      <c r="F4666" s="98" t="s">
        <v>1950</v>
      </c>
      <c r="G4666" s="282" t="s">
        <v>1981</v>
      </c>
      <c r="H4666" s="282"/>
      <c r="I4666" s="283"/>
      <c r="J4666" s="126" t="s">
        <v>3594</v>
      </c>
    </row>
    <row r="4667" spans="1:10">
      <c r="A4667" s="221"/>
      <c r="B4667" s="222"/>
      <c r="C4667" s="222"/>
      <c r="D4667" s="222"/>
      <c r="E4667" s="222"/>
      <c r="F4667" s="222" t="s">
        <v>1774</v>
      </c>
      <c r="G4667" s="222"/>
      <c r="H4667" s="222"/>
      <c r="I4667" s="222"/>
      <c r="J4667" s="125">
        <v>31.24</v>
      </c>
    </row>
    <row r="4668" spans="1:10">
      <c r="A4668" s="115"/>
      <c r="B4668" s="116"/>
      <c r="C4668" s="116"/>
      <c r="D4668" s="116"/>
      <c r="E4668" s="116" t="s">
        <v>1728</v>
      </c>
      <c r="F4668" s="117">
        <v>0</v>
      </c>
      <c r="G4668" s="116" t="s">
        <v>1729</v>
      </c>
      <c r="H4668" s="117">
        <v>9.86</v>
      </c>
      <c r="I4668" s="116" t="s">
        <v>1730</v>
      </c>
      <c r="J4668" s="118">
        <v>9.8626742299399996</v>
      </c>
    </row>
    <row r="4669" spans="1:10" ht="15" thickBot="1">
      <c r="A4669" s="115"/>
      <c r="B4669" s="116"/>
      <c r="C4669" s="116"/>
      <c r="D4669" s="116"/>
      <c r="E4669" s="116" t="s">
        <v>1731</v>
      </c>
      <c r="F4669" s="117">
        <v>8.32</v>
      </c>
      <c r="G4669" s="116"/>
      <c r="H4669" s="276" t="s">
        <v>1732</v>
      </c>
      <c r="I4669" s="276"/>
      <c r="J4669" s="118">
        <v>40.03</v>
      </c>
    </row>
    <row r="4670" spans="1:10" ht="15" thickTop="1">
      <c r="A4670" s="119"/>
      <c r="B4670" s="95"/>
      <c r="C4670" s="95"/>
      <c r="D4670" s="95"/>
      <c r="E4670" s="95"/>
      <c r="F4670" s="95"/>
      <c r="G4670" s="95"/>
      <c r="H4670" s="95"/>
      <c r="I4670" s="95"/>
      <c r="J4670" s="120"/>
    </row>
    <row r="4671" spans="1:10" ht="15">
      <c r="A4671" s="121" t="s">
        <v>985</v>
      </c>
      <c r="B4671" s="83" t="s">
        <v>1</v>
      </c>
      <c r="C4671" s="82" t="s">
        <v>2</v>
      </c>
      <c r="D4671" s="82" t="s">
        <v>3</v>
      </c>
      <c r="E4671" s="281" t="s">
        <v>1722</v>
      </c>
      <c r="F4671" s="281"/>
      <c r="G4671" s="84" t="s">
        <v>4</v>
      </c>
      <c r="H4671" s="83" t="s">
        <v>5</v>
      </c>
      <c r="I4671" s="83" t="s">
        <v>6</v>
      </c>
      <c r="J4671" s="122" t="s">
        <v>8</v>
      </c>
    </row>
    <row r="4672" spans="1:10" ht="25.5">
      <c r="A4672" s="111" t="s">
        <v>1723</v>
      </c>
      <c r="B4672" s="86" t="s">
        <v>986</v>
      </c>
      <c r="C4672" s="85" t="s">
        <v>44</v>
      </c>
      <c r="D4672" s="85" t="s">
        <v>987</v>
      </c>
      <c r="E4672" s="284" t="s">
        <v>1761</v>
      </c>
      <c r="F4672" s="284"/>
      <c r="G4672" s="87" t="s">
        <v>46</v>
      </c>
      <c r="H4672" s="88">
        <v>1</v>
      </c>
      <c r="I4672" s="89">
        <v>29.6</v>
      </c>
      <c r="J4672" s="112">
        <v>29.6</v>
      </c>
    </row>
    <row r="4673" spans="1:10">
      <c r="A4673" s="221"/>
      <c r="B4673" s="222"/>
      <c r="C4673" s="222"/>
      <c r="D4673" s="222"/>
      <c r="E4673" s="222"/>
      <c r="F4673" s="222" t="s">
        <v>1762</v>
      </c>
      <c r="G4673" s="222"/>
      <c r="H4673" s="222"/>
      <c r="I4673" s="222"/>
      <c r="J4673" s="125">
        <v>0</v>
      </c>
    </row>
    <row r="4674" spans="1:10">
      <c r="A4674" s="221"/>
      <c r="B4674" s="222"/>
      <c r="C4674" s="222"/>
      <c r="D4674" s="222"/>
      <c r="E4674" s="222"/>
      <c r="F4674" s="222" t="s">
        <v>1763</v>
      </c>
      <c r="G4674" s="222"/>
      <c r="H4674" s="222"/>
      <c r="I4674" s="222"/>
      <c r="J4674" s="125">
        <v>1</v>
      </c>
    </row>
    <row r="4675" spans="1:10">
      <c r="A4675" s="221"/>
      <c r="B4675" s="222"/>
      <c r="C4675" s="222"/>
      <c r="D4675" s="222"/>
      <c r="E4675" s="222"/>
      <c r="F4675" s="222" t="s">
        <v>1764</v>
      </c>
      <c r="G4675" s="222"/>
      <c r="H4675" s="222"/>
      <c r="I4675" s="222"/>
      <c r="J4675" s="125">
        <v>0</v>
      </c>
    </row>
    <row r="4676" spans="1:10" ht="15">
      <c r="A4676" s="279" t="s">
        <v>1784</v>
      </c>
      <c r="B4676" s="280" t="s">
        <v>1</v>
      </c>
      <c r="C4676" s="281" t="s">
        <v>2</v>
      </c>
      <c r="D4676" s="281" t="s">
        <v>1785</v>
      </c>
      <c r="E4676" s="280" t="s">
        <v>1766</v>
      </c>
      <c r="F4676" s="83" t="s">
        <v>1767</v>
      </c>
      <c r="G4676" s="83" t="s">
        <v>1768</v>
      </c>
      <c r="H4676" s="83"/>
      <c r="I4676" s="83"/>
      <c r="J4676" s="122" t="s">
        <v>1769</v>
      </c>
    </row>
    <row r="4677" spans="1:10" ht="38.25">
      <c r="A4677" s="113" t="s">
        <v>1725</v>
      </c>
      <c r="B4677" s="91" t="s">
        <v>2594</v>
      </c>
      <c r="C4677" s="90" t="s">
        <v>44</v>
      </c>
      <c r="D4677" s="90" t="s">
        <v>2595</v>
      </c>
      <c r="E4677" s="93">
        <v>1</v>
      </c>
      <c r="F4677" s="92" t="s">
        <v>46</v>
      </c>
      <c r="G4677" s="277" t="s">
        <v>2530</v>
      </c>
      <c r="H4677" s="277"/>
      <c r="I4677" s="278"/>
      <c r="J4677" s="127" t="s">
        <v>2530</v>
      </c>
    </row>
    <row r="4678" spans="1:10">
      <c r="A4678" s="221"/>
      <c r="B4678" s="222"/>
      <c r="C4678" s="222"/>
      <c r="D4678" s="222"/>
      <c r="E4678" s="222"/>
      <c r="F4678" s="222" t="s">
        <v>1938</v>
      </c>
      <c r="G4678" s="222"/>
      <c r="H4678" s="222"/>
      <c r="I4678" s="222"/>
      <c r="J4678" s="125">
        <v>0.47</v>
      </c>
    </row>
    <row r="4679" spans="1:10" ht="15">
      <c r="A4679" s="279" t="s">
        <v>1765</v>
      </c>
      <c r="B4679" s="280" t="s">
        <v>1</v>
      </c>
      <c r="C4679" s="281" t="s">
        <v>2</v>
      </c>
      <c r="D4679" s="281" t="s">
        <v>1727</v>
      </c>
      <c r="E4679" s="280" t="s">
        <v>1766</v>
      </c>
      <c r="F4679" s="83" t="s">
        <v>1767</v>
      </c>
      <c r="G4679" s="83" t="s">
        <v>1768</v>
      </c>
      <c r="H4679" s="83"/>
      <c r="I4679" s="83"/>
      <c r="J4679" s="122" t="s">
        <v>1769</v>
      </c>
    </row>
    <row r="4680" spans="1:10">
      <c r="A4680" s="123" t="s">
        <v>1723</v>
      </c>
      <c r="B4680" s="97" t="s">
        <v>3570</v>
      </c>
      <c r="C4680" s="96" t="s">
        <v>44</v>
      </c>
      <c r="D4680" s="96" t="s">
        <v>3571</v>
      </c>
      <c r="E4680" s="99">
        <v>0.36666670000000001</v>
      </c>
      <c r="F4680" s="98" t="s">
        <v>1950</v>
      </c>
      <c r="G4680" s="282" t="s">
        <v>3577</v>
      </c>
      <c r="H4680" s="282"/>
      <c r="I4680" s="283"/>
      <c r="J4680" s="126" t="s">
        <v>3593</v>
      </c>
    </row>
    <row r="4681" spans="1:10">
      <c r="A4681" s="123" t="s">
        <v>1723</v>
      </c>
      <c r="B4681" s="97" t="s">
        <v>1979</v>
      </c>
      <c r="C4681" s="96" t="s">
        <v>44</v>
      </c>
      <c r="D4681" s="96" t="s">
        <v>1980</v>
      </c>
      <c r="E4681" s="99">
        <v>0.36666670000000001</v>
      </c>
      <c r="F4681" s="98" t="s">
        <v>1950</v>
      </c>
      <c r="G4681" s="282" t="s">
        <v>1981</v>
      </c>
      <c r="H4681" s="282"/>
      <c r="I4681" s="283"/>
      <c r="J4681" s="126" t="s">
        <v>3594</v>
      </c>
    </row>
    <row r="4682" spans="1:10" ht="38.25">
      <c r="A4682" s="123" t="s">
        <v>1723</v>
      </c>
      <c r="B4682" s="97" t="s">
        <v>3595</v>
      </c>
      <c r="C4682" s="96" t="s">
        <v>44</v>
      </c>
      <c r="D4682" s="96" t="s">
        <v>3596</v>
      </c>
      <c r="E4682" s="99">
        <v>1</v>
      </c>
      <c r="F4682" s="98" t="s">
        <v>46</v>
      </c>
      <c r="G4682" s="282" t="s">
        <v>3597</v>
      </c>
      <c r="H4682" s="282"/>
      <c r="I4682" s="283"/>
      <c r="J4682" s="126" t="s">
        <v>3597</v>
      </c>
    </row>
    <row r="4683" spans="1:10">
      <c r="A4683" s="221"/>
      <c r="B4683" s="222"/>
      <c r="C4683" s="222"/>
      <c r="D4683" s="222"/>
      <c r="E4683" s="222"/>
      <c r="F4683" s="222" t="s">
        <v>1774</v>
      </c>
      <c r="G4683" s="222"/>
      <c r="H4683" s="222"/>
      <c r="I4683" s="222"/>
      <c r="J4683" s="125">
        <v>29.13</v>
      </c>
    </row>
    <row r="4684" spans="1:10">
      <c r="A4684" s="115"/>
      <c r="B4684" s="116"/>
      <c r="C4684" s="116"/>
      <c r="D4684" s="116"/>
      <c r="E4684" s="116" t="s">
        <v>1728</v>
      </c>
      <c r="F4684" s="117">
        <v>0</v>
      </c>
      <c r="G4684" s="116" t="s">
        <v>1729</v>
      </c>
      <c r="H4684" s="117">
        <v>9.86</v>
      </c>
      <c r="I4684" s="116" t="s">
        <v>1730</v>
      </c>
      <c r="J4684" s="118">
        <v>9.8626742299399996</v>
      </c>
    </row>
    <row r="4685" spans="1:10" ht="15" thickBot="1">
      <c r="A4685" s="115"/>
      <c r="B4685" s="116"/>
      <c r="C4685" s="116"/>
      <c r="D4685" s="116"/>
      <c r="E4685" s="116" t="s">
        <v>1731</v>
      </c>
      <c r="F4685" s="117">
        <v>7.76</v>
      </c>
      <c r="G4685" s="116"/>
      <c r="H4685" s="276" t="s">
        <v>1732</v>
      </c>
      <c r="I4685" s="276"/>
      <c r="J4685" s="118">
        <v>37.36</v>
      </c>
    </row>
    <row r="4686" spans="1:10" ht="15" thickTop="1">
      <c r="A4686" s="119"/>
      <c r="B4686" s="95"/>
      <c r="C4686" s="95"/>
      <c r="D4686" s="95"/>
      <c r="E4686" s="95"/>
      <c r="F4686" s="95"/>
      <c r="G4686" s="95"/>
      <c r="H4686" s="95"/>
      <c r="I4686" s="95"/>
      <c r="J4686" s="120"/>
    </row>
    <row r="4687" spans="1:10" ht="15">
      <c r="A4687" s="121" t="s">
        <v>988</v>
      </c>
      <c r="B4687" s="83" t="s">
        <v>1</v>
      </c>
      <c r="C4687" s="82" t="s">
        <v>2</v>
      </c>
      <c r="D4687" s="82" t="s">
        <v>3</v>
      </c>
      <c r="E4687" s="281" t="s">
        <v>1722</v>
      </c>
      <c r="F4687" s="281"/>
      <c r="G4687" s="84" t="s">
        <v>4</v>
      </c>
      <c r="H4687" s="83" t="s">
        <v>5</v>
      </c>
      <c r="I4687" s="83" t="s">
        <v>6</v>
      </c>
      <c r="J4687" s="122" t="s">
        <v>8</v>
      </c>
    </row>
    <row r="4688" spans="1:10" ht="25.5">
      <c r="A4688" s="111" t="s">
        <v>1723</v>
      </c>
      <c r="B4688" s="86" t="s">
        <v>989</v>
      </c>
      <c r="C4688" s="85" t="s">
        <v>44</v>
      </c>
      <c r="D4688" s="85" t="s">
        <v>990</v>
      </c>
      <c r="E4688" s="284" t="s">
        <v>1761</v>
      </c>
      <c r="F4688" s="284"/>
      <c r="G4688" s="87" t="s">
        <v>46</v>
      </c>
      <c r="H4688" s="88">
        <v>1</v>
      </c>
      <c r="I4688" s="89">
        <v>36.49</v>
      </c>
      <c r="J4688" s="112">
        <v>36.49</v>
      </c>
    </row>
    <row r="4689" spans="1:10">
      <c r="A4689" s="221"/>
      <c r="B4689" s="222"/>
      <c r="C4689" s="222"/>
      <c r="D4689" s="222"/>
      <c r="E4689" s="222"/>
      <c r="F4689" s="222" t="s">
        <v>1762</v>
      </c>
      <c r="G4689" s="222"/>
      <c r="H4689" s="222"/>
      <c r="I4689" s="222"/>
      <c r="J4689" s="125">
        <v>0</v>
      </c>
    </row>
    <row r="4690" spans="1:10">
      <c r="A4690" s="221"/>
      <c r="B4690" s="222"/>
      <c r="C4690" s="222"/>
      <c r="D4690" s="222"/>
      <c r="E4690" s="222"/>
      <c r="F4690" s="222" t="s">
        <v>1763</v>
      </c>
      <c r="G4690" s="222"/>
      <c r="H4690" s="222"/>
      <c r="I4690" s="222"/>
      <c r="J4690" s="125">
        <v>1</v>
      </c>
    </row>
    <row r="4691" spans="1:10">
      <c r="A4691" s="221"/>
      <c r="B4691" s="222"/>
      <c r="C4691" s="222"/>
      <c r="D4691" s="222"/>
      <c r="E4691" s="222"/>
      <c r="F4691" s="222" t="s">
        <v>1764</v>
      </c>
      <c r="G4691" s="222"/>
      <c r="H4691" s="222"/>
      <c r="I4691" s="222"/>
      <c r="J4691" s="125">
        <v>0</v>
      </c>
    </row>
    <row r="4692" spans="1:10" ht="15">
      <c r="A4692" s="279" t="s">
        <v>1784</v>
      </c>
      <c r="B4692" s="280" t="s">
        <v>1</v>
      </c>
      <c r="C4692" s="281" t="s">
        <v>2</v>
      </c>
      <c r="D4692" s="281" t="s">
        <v>1785</v>
      </c>
      <c r="E4692" s="280" t="s">
        <v>1766</v>
      </c>
      <c r="F4692" s="83" t="s">
        <v>1767</v>
      </c>
      <c r="G4692" s="83" t="s">
        <v>1768</v>
      </c>
      <c r="H4692" s="83"/>
      <c r="I4692" s="83"/>
      <c r="J4692" s="122" t="s">
        <v>1769</v>
      </c>
    </row>
    <row r="4693" spans="1:10" ht="38.25">
      <c r="A4693" s="113" t="s">
        <v>1725</v>
      </c>
      <c r="B4693" s="91" t="s">
        <v>2594</v>
      </c>
      <c r="C4693" s="90" t="s">
        <v>44</v>
      </c>
      <c r="D4693" s="90" t="s">
        <v>2595</v>
      </c>
      <c r="E4693" s="93">
        <v>1</v>
      </c>
      <c r="F4693" s="92" t="s">
        <v>46</v>
      </c>
      <c r="G4693" s="277" t="s">
        <v>2530</v>
      </c>
      <c r="H4693" s="277"/>
      <c r="I4693" s="278"/>
      <c r="J4693" s="127" t="s">
        <v>2530</v>
      </c>
    </row>
    <row r="4694" spans="1:10">
      <c r="A4694" s="221"/>
      <c r="B4694" s="222"/>
      <c r="C4694" s="222"/>
      <c r="D4694" s="222"/>
      <c r="E4694" s="222"/>
      <c r="F4694" s="222" t="s">
        <v>1938</v>
      </c>
      <c r="G4694" s="222"/>
      <c r="H4694" s="222"/>
      <c r="I4694" s="222"/>
      <c r="J4694" s="125">
        <v>0.47</v>
      </c>
    </row>
    <row r="4695" spans="1:10" ht="15">
      <c r="A4695" s="279" t="s">
        <v>1765</v>
      </c>
      <c r="B4695" s="280" t="s">
        <v>1</v>
      </c>
      <c r="C4695" s="281" t="s">
        <v>2</v>
      </c>
      <c r="D4695" s="281" t="s">
        <v>1727</v>
      </c>
      <c r="E4695" s="280" t="s">
        <v>1766</v>
      </c>
      <c r="F4695" s="83" t="s">
        <v>1767</v>
      </c>
      <c r="G4695" s="83" t="s">
        <v>1768</v>
      </c>
      <c r="H4695" s="83"/>
      <c r="I4695" s="83"/>
      <c r="J4695" s="122" t="s">
        <v>1769</v>
      </c>
    </row>
    <row r="4696" spans="1:10" ht="38.25">
      <c r="A4696" s="123" t="s">
        <v>1723</v>
      </c>
      <c r="B4696" s="97" t="s">
        <v>3598</v>
      </c>
      <c r="C4696" s="96" t="s">
        <v>44</v>
      </c>
      <c r="D4696" s="96" t="s">
        <v>3599</v>
      </c>
      <c r="E4696" s="99">
        <v>1</v>
      </c>
      <c r="F4696" s="98" t="s">
        <v>46</v>
      </c>
      <c r="G4696" s="282" t="s">
        <v>3600</v>
      </c>
      <c r="H4696" s="282"/>
      <c r="I4696" s="283"/>
      <c r="J4696" s="126" t="s">
        <v>3600</v>
      </c>
    </row>
    <row r="4697" spans="1:10">
      <c r="A4697" s="123" t="s">
        <v>1723</v>
      </c>
      <c r="B4697" s="97" t="s">
        <v>3570</v>
      </c>
      <c r="C4697" s="96" t="s">
        <v>44</v>
      </c>
      <c r="D4697" s="96" t="s">
        <v>3571</v>
      </c>
      <c r="E4697" s="99">
        <v>0.36666670000000001</v>
      </c>
      <c r="F4697" s="98" t="s">
        <v>1950</v>
      </c>
      <c r="G4697" s="282" t="s">
        <v>3577</v>
      </c>
      <c r="H4697" s="282"/>
      <c r="I4697" s="283"/>
      <c r="J4697" s="126" t="s">
        <v>3593</v>
      </c>
    </row>
    <row r="4698" spans="1:10">
      <c r="A4698" s="123" t="s">
        <v>1723</v>
      </c>
      <c r="B4698" s="97" t="s">
        <v>1979</v>
      </c>
      <c r="C4698" s="96" t="s">
        <v>44</v>
      </c>
      <c r="D4698" s="96" t="s">
        <v>1980</v>
      </c>
      <c r="E4698" s="99">
        <v>0.36666670000000001</v>
      </c>
      <c r="F4698" s="98" t="s">
        <v>1950</v>
      </c>
      <c r="G4698" s="282" t="s">
        <v>1981</v>
      </c>
      <c r="H4698" s="282"/>
      <c r="I4698" s="283"/>
      <c r="J4698" s="126" t="s">
        <v>3594</v>
      </c>
    </row>
    <row r="4699" spans="1:10">
      <c r="A4699" s="221"/>
      <c r="B4699" s="222"/>
      <c r="C4699" s="222"/>
      <c r="D4699" s="222"/>
      <c r="E4699" s="222"/>
      <c r="F4699" s="222" t="s">
        <v>1774</v>
      </c>
      <c r="G4699" s="222"/>
      <c r="H4699" s="222"/>
      <c r="I4699" s="222"/>
      <c r="J4699" s="125">
        <v>36.020000000000003</v>
      </c>
    </row>
    <row r="4700" spans="1:10">
      <c r="A4700" s="115"/>
      <c r="B4700" s="116"/>
      <c r="C4700" s="116"/>
      <c r="D4700" s="116"/>
      <c r="E4700" s="116" t="s">
        <v>1728</v>
      </c>
      <c r="F4700" s="117">
        <v>0</v>
      </c>
      <c r="G4700" s="116" t="s">
        <v>1729</v>
      </c>
      <c r="H4700" s="117">
        <v>9.86</v>
      </c>
      <c r="I4700" s="116" t="s">
        <v>1730</v>
      </c>
      <c r="J4700" s="118">
        <v>9.8626742299399996</v>
      </c>
    </row>
    <row r="4701" spans="1:10" ht="15" thickBot="1">
      <c r="A4701" s="115"/>
      <c r="B4701" s="116"/>
      <c r="C4701" s="116"/>
      <c r="D4701" s="116"/>
      <c r="E4701" s="116" t="s">
        <v>1731</v>
      </c>
      <c r="F4701" s="117">
        <v>9.57</v>
      </c>
      <c r="G4701" s="116"/>
      <c r="H4701" s="276" t="s">
        <v>1732</v>
      </c>
      <c r="I4701" s="276"/>
      <c r="J4701" s="118">
        <v>46.06</v>
      </c>
    </row>
    <row r="4702" spans="1:10" ht="15" thickTop="1">
      <c r="A4702" s="119"/>
      <c r="B4702" s="95"/>
      <c r="C4702" s="95"/>
      <c r="D4702" s="95"/>
      <c r="E4702" s="95"/>
      <c r="F4702" s="95"/>
      <c r="G4702" s="95"/>
      <c r="H4702" s="95"/>
      <c r="I4702" s="95"/>
      <c r="J4702" s="120"/>
    </row>
    <row r="4703" spans="1:10" ht="15">
      <c r="A4703" s="121" t="s">
        <v>991</v>
      </c>
      <c r="B4703" s="83" t="s">
        <v>1</v>
      </c>
      <c r="C4703" s="82" t="s">
        <v>2</v>
      </c>
      <c r="D4703" s="82" t="s">
        <v>3</v>
      </c>
      <c r="E4703" s="281" t="s">
        <v>1722</v>
      </c>
      <c r="F4703" s="281"/>
      <c r="G4703" s="84" t="s">
        <v>4</v>
      </c>
      <c r="H4703" s="83" t="s">
        <v>5</v>
      </c>
      <c r="I4703" s="83" t="s">
        <v>6</v>
      </c>
      <c r="J4703" s="122" t="s">
        <v>8</v>
      </c>
    </row>
    <row r="4704" spans="1:10" ht="25.5">
      <c r="A4704" s="111" t="s">
        <v>1723</v>
      </c>
      <c r="B4704" s="86" t="s">
        <v>992</v>
      </c>
      <c r="C4704" s="85" t="s">
        <v>44</v>
      </c>
      <c r="D4704" s="85" t="s">
        <v>993</v>
      </c>
      <c r="E4704" s="284" t="s">
        <v>1761</v>
      </c>
      <c r="F4704" s="284"/>
      <c r="G4704" s="87" t="s">
        <v>46</v>
      </c>
      <c r="H4704" s="88">
        <v>1</v>
      </c>
      <c r="I4704" s="89">
        <v>33.82</v>
      </c>
      <c r="J4704" s="112">
        <v>33.82</v>
      </c>
    </row>
    <row r="4705" spans="1:10">
      <c r="A4705" s="221"/>
      <c r="B4705" s="222"/>
      <c r="C4705" s="222"/>
      <c r="D4705" s="222"/>
      <c r="E4705" s="222"/>
      <c r="F4705" s="222" t="s">
        <v>1762</v>
      </c>
      <c r="G4705" s="222"/>
      <c r="H4705" s="222"/>
      <c r="I4705" s="222"/>
      <c r="J4705" s="125">
        <v>0</v>
      </c>
    </row>
    <row r="4706" spans="1:10">
      <c r="A4706" s="221"/>
      <c r="B4706" s="222"/>
      <c r="C4706" s="222"/>
      <c r="D4706" s="222"/>
      <c r="E4706" s="222"/>
      <c r="F4706" s="222" t="s">
        <v>1763</v>
      </c>
      <c r="G4706" s="222"/>
      <c r="H4706" s="222"/>
      <c r="I4706" s="222"/>
      <c r="J4706" s="125">
        <v>1</v>
      </c>
    </row>
    <row r="4707" spans="1:10">
      <c r="A4707" s="221"/>
      <c r="B4707" s="222"/>
      <c r="C4707" s="222"/>
      <c r="D4707" s="222"/>
      <c r="E4707" s="222"/>
      <c r="F4707" s="222" t="s">
        <v>1764</v>
      </c>
      <c r="G4707" s="222"/>
      <c r="H4707" s="222"/>
      <c r="I4707" s="222"/>
      <c r="J4707" s="125">
        <v>0</v>
      </c>
    </row>
    <row r="4708" spans="1:10" ht="15">
      <c r="A4708" s="279" t="s">
        <v>1784</v>
      </c>
      <c r="B4708" s="280" t="s">
        <v>1</v>
      </c>
      <c r="C4708" s="281" t="s">
        <v>2</v>
      </c>
      <c r="D4708" s="281" t="s">
        <v>1785</v>
      </c>
      <c r="E4708" s="280" t="s">
        <v>1766</v>
      </c>
      <c r="F4708" s="83" t="s">
        <v>1767</v>
      </c>
      <c r="G4708" s="83" t="s">
        <v>1768</v>
      </c>
      <c r="H4708" s="83"/>
      <c r="I4708" s="83"/>
      <c r="J4708" s="122" t="s">
        <v>1769</v>
      </c>
    </row>
    <row r="4709" spans="1:10" ht="38.25">
      <c r="A4709" s="113" t="s">
        <v>1725</v>
      </c>
      <c r="B4709" s="91" t="s">
        <v>2594</v>
      </c>
      <c r="C4709" s="90" t="s">
        <v>44</v>
      </c>
      <c r="D4709" s="90" t="s">
        <v>2595</v>
      </c>
      <c r="E4709" s="93">
        <v>1</v>
      </c>
      <c r="F4709" s="92" t="s">
        <v>46</v>
      </c>
      <c r="G4709" s="277" t="s">
        <v>2530</v>
      </c>
      <c r="H4709" s="277"/>
      <c r="I4709" s="278"/>
      <c r="J4709" s="127" t="s">
        <v>2530</v>
      </c>
    </row>
    <row r="4710" spans="1:10">
      <c r="A4710" s="221"/>
      <c r="B4710" s="222"/>
      <c r="C4710" s="222"/>
      <c r="D4710" s="222"/>
      <c r="E4710" s="222"/>
      <c r="F4710" s="222" t="s">
        <v>1938</v>
      </c>
      <c r="G4710" s="222"/>
      <c r="H4710" s="222"/>
      <c r="I4710" s="222"/>
      <c r="J4710" s="125">
        <v>0.47</v>
      </c>
    </row>
    <row r="4711" spans="1:10" ht="15">
      <c r="A4711" s="279" t="s">
        <v>1765</v>
      </c>
      <c r="B4711" s="280" t="s">
        <v>1</v>
      </c>
      <c r="C4711" s="281" t="s">
        <v>2</v>
      </c>
      <c r="D4711" s="281" t="s">
        <v>1727</v>
      </c>
      <c r="E4711" s="280" t="s">
        <v>1766</v>
      </c>
      <c r="F4711" s="83" t="s">
        <v>1767</v>
      </c>
      <c r="G4711" s="83" t="s">
        <v>1768</v>
      </c>
      <c r="H4711" s="83"/>
      <c r="I4711" s="83"/>
      <c r="J4711" s="122" t="s">
        <v>1769</v>
      </c>
    </row>
    <row r="4712" spans="1:10" ht="25.5">
      <c r="A4712" s="123" t="s">
        <v>1723</v>
      </c>
      <c r="B4712" s="97" t="s">
        <v>3586</v>
      </c>
      <c r="C4712" s="96" t="s">
        <v>44</v>
      </c>
      <c r="D4712" s="96" t="s">
        <v>3587</v>
      </c>
      <c r="E4712" s="99">
        <v>1</v>
      </c>
      <c r="F4712" s="98" t="s">
        <v>46</v>
      </c>
      <c r="G4712" s="282" t="s">
        <v>3601</v>
      </c>
      <c r="H4712" s="282"/>
      <c r="I4712" s="283"/>
      <c r="J4712" s="126" t="s">
        <v>3601</v>
      </c>
    </row>
    <row r="4713" spans="1:10">
      <c r="A4713" s="123" t="s">
        <v>1723</v>
      </c>
      <c r="B4713" s="97" t="s">
        <v>1979</v>
      </c>
      <c r="C4713" s="96" t="s">
        <v>44</v>
      </c>
      <c r="D4713" s="96" t="s">
        <v>1980</v>
      </c>
      <c r="E4713" s="99">
        <v>0.36666670000000001</v>
      </c>
      <c r="F4713" s="98" t="s">
        <v>1950</v>
      </c>
      <c r="G4713" s="282" t="s">
        <v>1981</v>
      </c>
      <c r="H4713" s="282"/>
      <c r="I4713" s="283"/>
      <c r="J4713" s="126" t="s">
        <v>3594</v>
      </c>
    </row>
    <row r="4714" spans="1:10">
      <c r="A4714" s="123" t="s">
        <v>1723</v>
      </c>
      <c r="B4714" s="97" t="s">
        <v>3570</v>
      </c>
      <c r="C4714" s="96" t="s">
        <v>44</v>
      </c>
      <c r="D4714" s="96" t="s">
        <v>3571</v>
      </c>
      <c r="E4714" s="99">
        <v>0.36666670000000001</v>
      </c>
      <c r="F4714" s="98" t="s">
        <v>1950</v>
      </c>
      <c r="G4714" s="282" t="s">
        <v>3577</v>
      </c>
      <c r="H4714" s="282"/>
      <c r="I4714" s="283"/>
      <c r="J4714" s="126" t="s">
        <v>3593</v>
      </c>
    </row>
    <row r="4715" spans="1:10">
      <c r="A4715" s="221"/>
      <c r="B4715" s="222"/>
      <c r="C4715" s="222"/>
      <c r="D4715" s="222"/>
      <c r="E4715" s="222"/>
      <c r="F4715" s="222" t="s">
        <v>1774</v>
      </c>
      <c r="G4715" s="222"/>
      <c r="H4715" s="222"/>
      <c r="I4715" s="222"/>
      <c r="J4715" s="125">
        <v>33.35</v>
      </c>
    </row>
    <row r="4716" spans="1:10">
      <c r="A4716" s="115"/>
      <c r="B4716" s="116"/>
      <c r="C4716" s="116"/>
      <c r="D4716" s="116"/>
      <c r="E4716" s="116" t="s">
        <v>1728</v>
      </c>
      <c r="F4716" s="117">
        <v>0</v>
      </c>
      <c r="G4716" s="116" t="s">
        <v>1729</v>
      </c>
      <c r="H4716" s="117">
        <v>9.86</v>
      </c>
      <c r="I4716" s="116" t="s">
        <v>1730</v>
      </c>
      <c r="J4716" s="118">
        <v>9.8626742299399996</v>
      </c>
    </row>
    <row r="4717" spans="1:10" ht="15" thickBot="1">
      <c r="A4717" s="115"/>
      <c r="B4717" s="116"/>
      <c r="C4717" s="116"/>
      <c r="D4717" s="116"/>
      <c r="E4717" s="116" t="s">
        <v>1731</v>
      </c>
      <c r="F4717" s="117">
        <v>8.8699999999999992</v>
      </c>
      <c r="G4717" s="116"/>
      <c r="H4717" s="276" t="s">
        <v>1732</v>
      </c>
      <c r="I4717" s="276"/>
      <c r="J4717" s="118">
        <v>42.69</v>
      </c>
    </row>
    <row r="4718" spans="1:10" ht="15" thickTop="1">
      <c r="A4718" s="119"/>
      <c r="B4718" s="95"/>
      <c r="C4718" s="95"/>
      <c r="D4718" s="95"/>
      <c r="E4718" s="95"/>
      <c r="F4718" s="95"/>
      <c r="G4718" s="95"/>
      <c r="H4718" s="95"/>
      <c r="I4718" s="95"/>
      <c r="J4718" s="120"/>
    </row>
    <row r="4719" spans="1:10" ht="15">
      <c r="A4719" s="121" t="s">
        <v>994</v>
      </c>
      <c r="B4719" s="83" t="s">
        <v>1</v>
      </c>
      <c r="C4719" s="82" t="s">
        <v>2</v>
      </c>
      <c r="D4719" s="82" t="s">
        <v>3</v>
      </c>
      <c r="E4719" s="281" t="s">
        <v>1722</v>
      </c>
      <c r="F4719" s="281"/>
      <c r="G4719" s="84" t="s">
        <v>4</v>
      </c>
      <c r="H4719" s="83" t="s">
        <v>5</v>
      </c>
      <c r="I4719" s="83" t="s">
        <v>6</v>
      </c>
      <c r="J4719" s="122" t="s">
        <v>8</v>
      </c>
    </row>
    <row r="4720" spans="1:10" ht="25.5">
      <c r="A4720" s="111" t="s">
        <v>1723</v>
      </c>
      <c r="B4720" s="86" t="s">
        <v>995</v>
      </c>
      <c r="C4720" s="85" t="s">
        <v>44</v>
      </c>
      <c r="D4720" s="85" t="s">
        <v>996</v>
      </c>
      <c r="E4720" s="284" t="s">
        <v>1761</v>
      </c>
      <c r="F4720" s="284"/>
      <c r="G4720" s="87" t="s">
        <v>46</v>
      </c>
      <c r="H4720" s="88">
        <v>1</v>
      </c>
      <c r="I4720" s="89">
        <v>4.6500000000000004</v>
      </c>
      <c r="J4720" s="112">
        <v>4.6500000000000004</v>
      </c>
    </row>
    <row r="4721" spans="1:10">
      <c r="A4721" s="221"/>
      <c r="B4721" s="222"/>
      <c r="C4721" s="222"/>
      <c r="D4721" s="222"/>
      <c r="E4721" s="222"/>
      <c r="F4721" s="222" t="s">
        <v>1762</v>
      </c>
      <c r="G4721" s="222"/>
      <c r="H4721" s="222"/>
      <c r="I4721" s="222"/>
      <c r="J4721" s="125">
        <v>0</v>
      </c>
    </row>
    <row r="4722" spans="1:10">
      <c r="A4722" s="221"/>
      <c r="B4722" s="222"/>
      <c r="C4722" s="222"/>
      <c r="D4722" s="222"/>
      <c r="E4722" s="222"/>
      <c r="F4722" s="222" t="s">
        <v>1763</v>
      </c>
      <c r="G4722" s="222"/>
      <c r="H4722" s="222"/>
      <c r="I4722" s="222"/>
      <c r="J4722" s="125">
        <v>1</v>
      </c>
    </row>
    <row r="4723" spans="1:10">
      <c r="A4723" s="221"/>
      <c r="B4723" s="222"/>
      <c r="C4723" s="222"/>
      <c r="D4723" s="222"/>
      <c r="E4723" s="222"/>
      <c r="F4723" s="222" t="s">
        <v>1764</v>
      </c>
      <c r="G4723" s="222"/>
      <c r="H4723" s="222"/>
      <c r="I4723" s="222"/>
      <c r="J4723" s="125">
        <v>0</v>
      </c>
    </row>
    <row r="4724" spans="1:10" ht="15">
      <c r="A4724" s="279" t="s">
        <v>1784</v>
      </c>
      <c r="B4724" s="280" t="s">
        <v>1</v>
      </c>
      <c r="C4724" s="281" t="s">
        <v>2</v>
      </c>
      <c r="D4724" s="281" t="s">
        <v>1785</v>
      </c>
      <c r="E4724" s="280" t="s">
        <v>1766</v>
      </c>
      <c r="F4724" s="83" t="s">
        <v>1767</v>
      </c>
      <c r="G4724" s="83" t="s">
        <v>1768</v>
      </c>
      <c r="H4724" s="83"/>
      <c r="I4724" s="83"/>
      <c r="J4724" s="122" t="s">
        <v>1769</v>
      </c>
    </row>
    <row r="4725" spans="1:10" ht="25.5">
      <c r="A4725" s="113" t="s">
        <v>1725</v>
      </c>
      <c r="B4725" s="91" t="s">
        <v>3602</v>
      </c>
      <c r="C4725" s="90" t="s">
        <v>44</v>
      </c>
      <c r="D4725" s="90" t="s">
        <v>3603</v>
      </c>
      <c r="E4725" s="93">
        <v>1</v>
      </c>
      <c r="F4725" s="92" t="s">
        <v>46</v>
      </c>
      <c r="G4725" s="277" t="s">
        <v>3604</v>
      </c>
      <c r="H4725" s="277"/>
      <c r="I4725" s="278"/>
      <c r="J4725" s="127" t="s">
        <v>3604</v>
      </c>
    </row>
    <row r="4726" spans="1:10">
      <c r="A4726" s="221"/>
      <c r="B4726" s="222"/>
      <c r="C4726" s="222"/>
      <c r="D4726" s="222"/>
      <c r="E4726" s="222"/>
      <c r="F4726" s="222" t="s">
        <v>1938</v>
      </c>
      <c r="G4726" s="222"/>
      <c r="H4726" s="222"/>
      <c r="I4726" s="222"/>
      <c r="J4726" s="125">
        <v>3.19</v>
      </c>
    </row>
    <row r="4727" spans="1:10" ht="15">
      <c r="A4727" s="279" t="s">
        <v>1765</v>
      </c>
      <c r="B4727" s="280" t="s">
        <v>1</v>
      </c>
      <c r="C4727" s="281" t="s">
        <v>2</v>
      </c>
      <c r="D4727" s="281" t="s">
        <v>1727</v>
      </c>
      <c r="E4727" s="280" t="s">
        <v>1766</v>
      </c>
      <c r="F4727" s="83" t="s">
        <v>1767</v>
      </c>
      <c r="G4727" s="83" t="s">
        <v>1768</v>
      </c>
      <c r="H4727" s="83"/>
      <c r="I4727" s="83"/>
      <c r="J4727" s="122" t="s">
        <v>1769</v>
      </c>
    </row>
    <row r="4728" spans="1:10">
      <c r="A4728" s="123" t="s">
        <v>1723</v>
      </c>
      <c r="B4728" s="97" t="s">
        <v>3570</v>
      </c>
      <c r="C4728" s="96" t="s">
        <v>44</v>
      </c>
      <c r="D4728" s="96" t="s">
        <v>3571</v>
      </c>
      <c r="E4728" s="99">
        <v>9.1666700000000004E-2</v>
      </c>
      <c r="F4728" s="98" t="s">
        <v>1950</v>
      </c>
      <c r="G4728" s="282" t="s">
        <v>3577</v>
      </c>
      <c r="H4728" s="282"/>
      <c r="I4728" s="283"/>
      <c r="J4728" s="126" t="s">
        <v>3605</v>
      </c>
    </row>
    <row r="4729" spans="1:10">
      <c r="A4729" s="221"/>
      <c r="B4729" s="222"/>
      <c r="C4729" s="222"/>
      <c r="D4729" s="222"/>
      <c r="E4729" s="222"/>
      <c r="F4729" s="222" t="s">
        <v>1774</v>
      </c>
      <c r="G4729" s="222"/>
      <c r="H4729" s="222"/>
      <c r="I4729" s="222"/>
      <c r="J4729" s="125">
        <v>1.4602999999999999</v>
      </c>
    </row>
    <row r="4730" spans="1:10">
      <c r="A4730" s="115"/>
      <c r="B4730" s="116"/>
      <c r="C4730" s="116"/>
      <c r="D4730" s="116"/>
      <c r="E4730" s="116" t="s">
        <v>1728</v>
      </c>
      <c r="F4730" s="117">
        <v>0</v>
      </c>
      <c r="G4730" s="116" t="s">
        <v>1729</v>
      </c>
      <c r="H4730" s="117">
        <v>1.07</v>
      </c>
      <c r="I4730" s="116" t="s">
        <v>1730</v>
      </c>
      <c r="J4730" s="118">
        <v>1.07078622271</v>
      </c>
    </row>
    <row r="4731" spans="1:10" ht="15" thickBot="1">
      <c r="A4731" s="115"/>
      <c r="B4731" s="116"/>
      <c r="C4731" s="116"/>
      <c r="D4731" s="116"/>
      <c r="E4731" s="116" t="s">
        <v>1731</v>
      </c>
      <c r="F4731" s="117">
        <v>1.22</v>
      </c>
      <c r="G4731" s="116"/>
      <c r="H4731" s="276" t="s">
        <v>1732</v>
      </c>
      <c r="I4731" s="276"/>
      <c r="J4731" s="118">
        <v>5.87</v>
      </c>
    </row>
    <row r="4732" spans="1:10" ht="15" thickTop="1">
      <c r="A4732" s="119"/>
      <c r="B4732" s="95"/>
      <c r="C4732" s="95"/>
      <c r="D4732" s="95"/>
      <c r="E4732" s="95"/>
      <c r="F4732" s="95"/>
      <c r="G4732" s="95"/>
      <c r="H4732" s="95"/>
      <c r="I4732" s="95"/>
      <c r="J4732" s="120"/>
    </row>
    <row r="4733" spans="1:10" ht="15">
      <c r="A4733" s="121" t="s">
        <v>997</v>
      </c>
      <c r="B4733" s="83" t="s">
        <v>1</v>
      </c>
      <c r="C4733" s="82" t="s">
        <v>2</v>
      </c>
      <c r="D4733" s="82" t="s">
        <v>3</v>
      </c>
      <c r="E4733" s="281" t="s">
        <v>1722</v>
      </c>
      <c r="F4733" s="281"/>
      <c r="G4733" s="84" t="s">
        <v>4</v>
      </c>
      <c r="H4733" s="83" t="s">
        <v>5</v>
      </c>
      <c r="I4733" s="83" t="s">
        <v>6</v>
      </c>
      <c r="J4733" s="122" t="s">
        <v>8</v>
      </c>
    </row>
    <row r="4734" spans="1:10" ht="25.5">
      <c r="A4734" s="111" t="s">
        <v>1723</v>
      </c>
      <c r="B4734" s="86" t="s">
        <v>998</v>
      </c>
      <c r="C4734" s="85" t="s">
        <v>44</v>
      </c>
      <c r="D4734" s="85" t="s">
        <v>999</v>
      </c>
      <c r="E4734" s="284" t="s">
        <v>1761</v>
      </c>
      <c r="F4734" s="284"/>
      <c r="G4734" s="87" t="s">
        <v>46</v>
      </c>
      <c r="H4734" s="88">
        <v>1</v>
      </c>
      <c r="I4734" s="89">
        <v>7.17</v>
      </c>
      <c r="J4734" s="112">
        <v>7.17</v>
      </c>
    </row>
    <row r="4735" spans="1:10">
      <c r="A4735" s="221"/>
      <c r="B4735" s="222"/>
      <c r="C4735" s="222"/>
      <c r="D4735" s="222"/>
      <c r="E4735" s="222"/>
      <c r="F4735" s="222" t="s">
        <v>1762</v>
      </c>
      <c r="G4735" s="222"/>
      <c r="H4735" s="222"/>
      <c r="I4735" s="222"/>
      <c r="J4735" s="125">
        <v>0</v>
      </c>
    </row>
    <row r="4736" spans="1:10">
      <c r="A4736" s="221"/>
      <c r="B4736" s="222"/>
      <c r="C4736" s="222"/>
      <c r="D4736" s="222"/>
      <c r="E4736" s="222"/>
      <c r="F4736" s="222" t="s">
        <v>1763</v>
      </c>
      <c r="G4736" s="222"/>
      <c r="H4736" s="222"/>
      <c r="I4736" s="222"/>
      <c r="J4736" s="125">
        <v>1</v>
      </c>
    </row>
    <row r="4737" spans="1:10">
      <c r="A4737" s="221"/>
      <c r="B4737" s="222"/>
      <c r="C4737" s="222"/>
      <c r="D4737" s="222"/>
      <c r="E4737" s="222"/>
      <c r="F4737" s="222" t="s">
        <v>1764</v>
      </c>
      <c r="G4737" s="222"/>
      <c r="H4737" s="222"/>
      <c r="I4737" s="222"/>
      <c r="J4737" s="125">
        <v>0</v>
      </c>
    </row>
    <row r="4738" spans="1:10" ht="15">
      <c r="A4738" s="279" t="s">
        <v>1784</v>
      </c>
      <c r="B4738" s="280" t="s">
        <v>1</v>
      </c>
      <c r="C4738" s="281" t="s">
        <v>2</v>
      </c>
      <c r="D4738" s="281" t="s">
        <v>1785</v>
      </c>
      <c r="E4738" s="280" t="s">
        <v>1766</v>
      </c>
      <c r="F4738" s="83" t="s">
        <v>1767</v>
      </c>
      <c r="G4738" s="83" t="s">
        <v>1768</v>
      </c>
      <c r="H4738" s="83"/>
      <c r="I4738" s="83"/>
      <c r="J4738" s="122" t="s">
        <v>1769</v>
      </c>
    </row>
    <row r="4739" spans="1:10" ht="25.5">
      <c r="A4739" s="113" t="s">
        <v>1725</v>
      </c>
      <c r="B4739" s="91" t="s">
        <v>3606</v>
      </c>
      <c r="C4739" s="90" t="s">
        <v>44</v>
      </c>
      <c r="D4739" s="90" t="s">
        <v>3607</v>
      </c>
      <c r="E4739" s="93">
        <v>1</v>
      </c>
      <c r="F4739" s="92" t="s">
        <v>46</v>
      </c>
      <c r="G4739" s="277" t="s">
        <v>3608</v>
      </c>
      <c r="H4739" s="277"/>
      <c r="I4739" s="278"/>
      <c r="J4739" s="127" t="s">
        <v>3608</v>
      </c>
    </row>
    <row r="4740" spans="1:10">
      <c r="A4740" s="221"/>
      <c r="B4740" s="222"/>
      <c r="C4740" s="222"/>
      <c r="D4740" s="222"/>
      <c r="E4740" s="222"/>
      <c r="F4740" s="222" t="s">
        <v>1938</v>
      </c>
      <c r="G4740" s="222"/>
      <c r="H4740" s="222"/>
      <c r="I4740" s="222"/>
      <c r="J4740" s="125">
        <v>5.71</v>
      </c>
    </row>
    <row r="4741" spans="1:10" ht="15">
      <c r="A4741" s="279" t="s">
        <v>1765</v>
      </c>
      <c r="B4741" s="280" t="s">
        <v>1</v>
      </c>
      <c r="C4741" s="281" t="s">
        <v>2</v>
      </c>
      <c r="D4741" s="281" t="s">
        <v>1727</v>
      </c>
      <c r="E4741" s="280" t="s">
        <v>1766</v>
      </c>
      <c r="F4741" s="83" t="s">
        <v>1767</v>
      </c>
      <c r="G4741" s="83" t="s">
        <v>1768</v>
      </c>
      <c r="H4741" s="83"/>
      <c r="I4741" s="83"/>
      <c r="J4741" s="122" t="s">
        <v>1769</v>
      </c>
    </row>
    <row r="4742" spans="1:10">
      <c r="A4742" s="123" t="s">
        <v>1723</v>
      </c>
      <c r="B4742" s="97" t="s">
        <v>3570</v>
      </c>
      <c r="C4742" s="96" t="s">
        <v>44</v>
      </c>
      <c r="D4742" s="96" t="s">
        <v>3571</v>
      </c>
      <c r="E4742" s="99">
        <v>9.1666700000000004E-2</v>
      </c>
      <c r="F4742" s="98" t="s">
        <v>1950</v>
      </c>
      <c r="G4742" s="282" t="s">
        <v>3577</v>
      </c>
      <c r="H4742" s="282"/>
      <c r="I4742" s="283"/>
      <c r="J4742" s="126" t="s">
        <v>3605</v>
      </c>
    </row>
    <row r="4743" spans="1:10">
      <c r="A4743" s="221"/>
      <c r="B4743" s="222"/>
      <c r="C4743" s="222"/>
      <c r="D4743" s="222"/>
      <c r="E4743" s="222"/>
      <c r="F4743" s="222" t="s">
        <v>1774</v>
      </c>
      <c r="G4743" s="222"/>
      <c r="H4743" s="222"/>
      <c r="I4743" s="222"/>
      <c r="J4743" s="125">
        <v>1.4602999999999999</v>
      </c>
    </row>
    <row r="4744" spans="1:10">
      <c r="A4744" s="115"/>
      <c r="B4744" s="116"/>
      <c r="C4744" s="116"/>
      <c r="D4744" s="116"/>
      <c r="E4744" s="116" t="s">
        <v>1728</v>
      </c>
      <c r="F4744" s="117">
        <v>0</v>
      </c>
      <c r="G4744" s="116" t="s">
        <v>1729</v>
      </c>
      <c r="H4744" s="117">
        <v>1.07</v>
      </c>
      <c r="I4744" s="116" t="s">
        <v>1730</v>
      </c>
      <c r="J4744" s="118">
        <v>1.07078622271</v>
      </c>
    </row>
    <row r="4745" spans="1:10" ht="15" thickBot="1">
      <c r="A4745" s="115"/>
      <c r="B4745" s="116"/>
      <c r="C4745" s="116"/>
      <c r="D4745" s="116"/>
      <c r="E4745" s="116" t="s">
        <v>1731</v>
      </c>
      <c r="F4745" s="117">
        <v>1.88</v>
      </c>
      <c r="G4745" s="116"/>
      <c r="H4745" s="276" t="s">
        <v>1732</v>
      </c>
      <c r="I4745" s="276"/>
      <c r="J4745" s="118">
        <v>9.0500000000000007</v>
      </c>
    </row>
    <row r="4746" spans="1:10" ht="15" thickTop="1">
      <c r="A4746" s="119"/>
      <c r="B4746" s="95"/>
      <c r="C4746" s="95"/>
      <c r="D4746" s="95"/>
      <c r="E4746" s="95"/>
      <c r="F4746" s="95"/>
      <c r="G4746" s="95"/>
      <c r="H4746" s="95"/>
      <c r="I4746" s="95"/>
      <c r="J4746" s="120"/>
    </row>
    <row r="4747" spans="1:10" ht="15">
      <c r="A4747" s="121" t="s">
        <v>1000</v>
      </c>
      <c r="B4747" s="83" t="s">
        <v>1</v>
      </c>
      <c r="C4747" s="82" t="s">
        <v>2</v>
      </c>
      <c r="D4747" s="82" t="s">
        <v>3</v>
      </c>
      <c r="E4747" s="281" t="s">
        <v>1722</v>
      </c>
      <c r="F4747" s="281"/>
      <c r="G4747" s="84" t="s">
        <v>4</v>
      </c>
      <c r="H4747" s="83" t="s">
        <v>5</v>
      </c>
      <c r="I4747" s="83" t="s">
        <v>6</v>
      </c>
      <c r="J4747" s="122" t="s">
        <v>8</v>
      </c>
    </row>
    <row r="4748" spans="1:10" ht="25.5">
      <c r="A4748" s="111" t="s">
        <v>1723</v>
      </c>
      <c r="B4748" s="86" t="s">
        <v>1001</v>
      </c>
      <c r="C4748" s="85" t="s">
        <v>44</v>
      </c>
      <c r="D4748" s="85" t="s">
        <v>1002</v>
      </c>
      <c r="E4748" s="284" t="s">
        <v>1761</v>
      </c>
      <c r="F4748" s="284"/>
      <c r="G4748" s="87" t="s">
        <v>78</v>
      </c>
      <c r="H4748" s="88">
        <v>1</v>
      </c>
      <c r="I4748" s="89">
        <v>6.99</v>
      </c>
      <c r="J4748" s="112">
        <v>6.99</v>
      </c>
    </row>
    <row r="4749" spans="1:10">
      <c r="A4749" s="221"/>
      <c r="B4749" s="222"/>
      <c r="C4749" s="222"/>
      <c r="D4749" s="222"/>
      <c r="E4749" s="222"/>
      <c r="F4749" s="222" t="s">
        <v>1762</v>
      </c>
      <c r="G4749" s="222"/>
      <c r="H4749" s="222"/>
      <c r="I4749" s="222"/>
      <c r="J4749" s="125">
        <v>0</v>
      </c>
    </row>
    <row r="4750" spans="1:10">
      <c r="A4750" s="221"/>
      <c r="B4750" s="222"/>
      <c r="C4750" s="222"/>
      <c r="D4750" s="222"/>
      <c r="E4750" s="222"/>
      <c r="F4750" s="222" t="s">
        <v>1763</v>
      </c>
      <c r="G4750" s="222"/>
      <c r="H4750" s="222"/>
      <c r="I4750" s="222"/>
      <c r="J4750" s="125">
        <v>1</v>
      </c>
    </row>
    <row r="4751" spans="1:10">
      <c r="A4751" s="221"/>
      <c r="B4751" s="222"/>
      <c r="C4751" s="222"/>
      <c r="D4751" s="222"/>
      <c r="E4751" s="222"/>
      <c r="F4751" s="222" t="s">
        <v>1764</v>
      </c>
      <c r="G4751" s="222"/>
      <c r="H4751" s="222"/>
      <c r="I4751" s="222"/>
      <c r="J4751" s="125">
        <v>0</v>
      </c>
    </row>
    <row r="4752" spans="1:10" ht="15">
      <c r="A4752" s="279" t="s">
        <v>1765</v>
      </c>
      <c r="B4752" s="280" t="s">
        <v>1</v>
      </c>
      <c r="C4752" s="281" t="s">
        <v>2</v>
      </c>
      <c r="D4752" s="281" t="s">
        <v>1727</v>
      </c>
      <c r="E4752" s="280" t="s">
        <v>1766</v>
      </c>
      <c r="F4752" s="83" t="s">
        <v>1767</v>
      </c>
      <c r="G4752" s="83" t="s">
        <v>1768</v>
      </c>
      <c r="H4752" s="83"/>
      <c r="I4752" s="83"/>
      <c r="J4752" s="122" t="s">
        <v>1769</v>
      </c>
    </row>
    <row r="4753" spans="1:10" ht="38.25">
      <c r="A4753" s="123" t="s">
        <v>1723</v>
      </c>
      <c r="B4753" s="97" t="s">
        <v>3609</v>
      </c>
      <c r="C4753" s="96" t="s">
        <v>44</v>
      </c>
      <c r="D4753" s="96" t="s">
        <v>3610</v>
      </c>
      <c r="E4753" s="99">
        <v>1</v>
      </c>
      <c r="F4753" s="98" t="s">
        <v>78</v>
      </c>
      <c r="G4753" s="282" t="s">
        <v>3611</v>
      </c>
      <c r="H4753" s="282"/>
      <c r="I4753" s="283"/>
      <c r="J4753" s="126" t="s">
        <v>3611</v>
      </c>
    </row>
    <row r="4754" spans="1:10" ht="25.5">
      <c r="A4754" s="123" t="s">
        <v>1723</v>
      </c>
      <c r="B4754" s="97" t="s">
        <v>3612</v>
      </c>
      <c r="C4754" s="96" t="s">
        <v>44</v>
      </c>
      <c r="D4754" s="96" t="s">
        <v>3613</v>
      </c>
      <c r="E4754" s="99">
        <v>1</v>
      </c>
      <c r="F4754" s="98" t="s">
        <v>78</v>
      </c>
      <c r="G4754" s="282" t="s">
        <v>3614</v>
      </c>
      <c r="H4754" s="282"/>
      <c r="I4754" s="283"/>
      <c r="J4754" s="126" t="s">
        <v>3614</v>
      </c>
    </row>
    <row r="4755" spans="1:10">
      <c r="A4755" s="221"/>
      <c r="B4755" s="222"/>
      <c r="C4755" s="222"/>
      <c r="D4755" s="222"/>
      <c r="E4755" s="222"/>
      <c r="F4755" s="222" t="s">
        <v>1774</v>
      </c>
      <c r="G4755" s="222"/>
      <c r="H4755" s="222"/>
      <c r="I4755" s="222"/>
      <c r="J4755" s="125">
        <v>6.99</v>
      </c>
    </row>
    <row r="4756" spans="1:10">
      <c r="A4756" s="115"/>
      <c r="B4756" s="116"/>
      <c r="C4756" s="116"/>
      <c r="D4756" s="116"/>
      <c r="E4756" s="116" t="s">
        <v>1728</v>
      </c>
      <c r="F4756" s="117">
        <v>0</v>
      </c>
      <c r="G4756" s="116" t="s">
        <v>1729</v>
      </c>
      <c r="H4756" s="117">
        <v>3.62</v>
      </c>
      <c r="I4756" s="116" t="s">
        <v>1730</v>
      </c>
      <c r="J4756" s="118">
        <v>3.6192725132999999</v>
      </c>
    </row>
    <row r="4757" spans="1:10" ht="15" thickBot="1">
      <c r="A4757" s="115"/>
      <c r="B4757" s="116"/>
      <c r="C4757" s="116"/>
      <c r="D4757" s="116"/>
      <c r="E4757" s="116" t="s">
        <v>1731</v>
      </c>
      <c r="F4757" s="117">
        <v>1.83</v>
      </c>
      <c r="G4757" s="116"/>
      <c r="H4757" s="276" t="s">
        <v>1732</v>
      </c>
      <c r="I4757" s="276"/>
      <c r="J4757" s="118">
        <v>8.82</v>
      </c>
    </row>
    <row r="4758" spans="1:10" ht="15" thickTop="1">
      <c r="A4758" s="119"/>
      <c r="B4758" s="95"/>
      <c r="C4758" s="95"/>
      <c r="D4758" s="95"/>
      <c r="E4758" s="95"/>
      <c r="F4758" s="95"/>
      <c r="G4758" s="95"/>
      <c r="H4758" s="95"/>
      <c r="I4758" s="95"/>
      <c r="J4758" s="120"/>
    </row>
    <row r="4759" spans="1:10" ht="15">
      <c r="A4759" s="121" t="s">
        <v>1003</v>
      </c>
      <c r="B4759" s="83" t="s">
        <v>1</v>
      </c>
      <c r="C4759" s="82" t="s">
        <v>2</v>
      </c>
      <c r="D4759" s="82" t="s">
        <v>3</v>
      </c>
      <c r="E4759" s="281" t="s">
        <v>1722</v>
      </c>
      <c r="F4759" s="281"/>
      <c r="G4759" s="84" t="s">
        <v>4</v>
      </c>
      <c r="H4759" s="83" t="s">
        <v>5</v>
      </c>
      <c r="I4759" s="83" t="s">
        <v>6</v>
      </c>
      <c r="J4759" s="122" t="s">
        <v>8</v>
      </c>
    </row>
    <row r="4760" spans="1:10" ht="25.5">
      <c r="A4760" s="111" t="s">
        <v>1723</v>
      </c>
      <c r="B4760" s="86" t="s">
        <v>1004</v>
      </c>
      <c r="C4760" s="85" t="s">
        <v>44</v>
      </c>
      <c r="D4760" s="85" t="s">
        <v>1005</v>
      </c>
      <c r="E4760" s="284" t="s">
        <v>1761</v>
      </c>
      <c r="F4760" s="284"/>
      <c r="G4760" s="87" t="s">
        <v>78</v>
      </c>
      <c r="H4760" s="88">
        <v>1</v>
      </c>
      <c r="I4760" s="89">
        <v>19.57</v>
      </c>
      <c r="J4760" s="112">
        <v>19.57</v>
      </c>
    </row>
    <row r="4761" spans="1:10">
      <c r="A4761" s="221"/>
      <c r="B4761" s="222"/>
      <c r="C4761" s="222"/>
      <c r="D4761" s="222"/>
      <c r="E4761" s="222"/>
      <c r="F4761" s="222" t="s">
        <v>1762</v>
      </c>
      <c r="G4761" s="222"/>
      <c r="H4761" s="222"/>
      <c r="I4761" s="222"/>
      <c r="J4761" s="125">
        <v>0</v>
      </c>
    </row>
    <row r="4762" spans="1:10">
      <c r="A4762" s="221"/>
      <c r="B4762" s="222"/>
      <c r="C4762" s="222"/>
      <c r="D4762" s="222"/>
      <c r="E4762" s="222"/>
      <c r="F4762" s="222" t="s">
        <v>1763</v>
      </c>
      <c r="G4762" s="222"/>
      <c r="H4762" s="222"/>
      <c r="I4762" s="222"/>
      <c r="J4762" s="125">
        <v>1</v>
      </c>
    </row>
    <row r="4763" spans="1:10">
      <c r="A4763" s="221"/>
      <c r="B4763" s="222"/>
      <c r="C4763" s="222"/>
      <c r="D4763" s="222"/>
      <c r="E4763" s="222"/>
      <c r="F4763" s="222" t="s">
        <v>1764</v>
      </c>
      <c r="G4763" s="222"/>
      <c r="H4763" s="222"/>
      <c r="I4763" s="222"/>
      <c r="J4763" s="125">
        <v>0</v>
      </c>
    </row>
    <row r="4764" spans="1:10" ht="15">
      <c r="A4764" s="279" t="s">
        <v>1784</v>
      </c>
      <c r="B4764" s="280" t="s">
        <v>1</v>
      </c>
      <c r="C4764" s="281" t="s">
        <v>2</v>
      </c>
      <c r="D4764" s="281" t="s">
        <v>1785</v>
      </c>
      <c r="E4764" s="280" t="s">
        <v>1766</v>
      </c>
      <c r="F4764" s="83" t="s">
        <v>1767</v>
      </c>
      <c r="G4764" s="83" t="s">
        <v>1768</v>
      </c>
      <c r="H4764" s="83"/>
      <c r="I4764" s="83"/>
      <c r="J4764" s="122" t="s">
        <v>1769</v>
      </c>
    </row>
    <row r="4765" spans="1:10" ht="25.5">
      <c r="A4765" s="113" t="s">
        <v>1725</v>
      </c>
      <c r="B4765" s="91" t="s">
        <v>3615</v>
      </c>
      <c r="C4765" s="90" t="s">
        <v>44</v>
      </c>
      <c r="D4765" s="90" t="s">
        <v>3616</v>
      </c>
      <c r="E4765" s="93">
        <v>1</v>
      </c>
      <c r="F4765" s="92" t="s">
        <v>78</v>
      </c>
      <c r="G4765" s="277" t="s">
        <v>3617</v>
      </c>
      <c r="H4765" s="277"/>
      <c r="I4765" s="278"/>
      <c r="J4765" s="127" t="s">
        <v>3617</v>
      </c>
    </row>
    <row r="4766" spans="1:10">
      <c r="A4766" s="221"/>
      <c r="B4766" s="222"/>
      <c r="C4766" s="222"/>
      <c r="D4766" s="222"/>
      <c r="E4766" s="222"/>
      <c r="F4766" s="222" t="s">
        <v>1938</v>
      </c>
      <c r="G4766" s="222"/>
      <c r="H4766" s="222"/>
      <c r="I4766" s="222"/>
      <c r="J4766" s="125">
        <v>2.77</v>
      </c>
    </row>
    <row r="4767" spans="1:10" ht="15">
      <c r="A4767" s="279" t="s">
        <v>1765</v>
      </c>
      <c r="B4767" s="280" t="s">
        <v>1</v>
      </c>
      <c r="C4767" s="281" t="s">
        <v>2</v>
      </c>
      <c r="D4767" s="281" t="s">
        <v>1727</v>
      </c>
      <c r="E4767" s="280" t="s">
        <v>1766</v>
      </c>
      <c r="F4767" s="83" t="s">
        <v>1767</v>
      </c>
      <c r="G4767" s="83" t="s">
        <v>1768</v>
      </c>
      <c r="H4767" s="83"/>
      <c r="I4767" s="83"/>
      <c r="J4767" s="122" t="s">
        <v>1769</v>
      </c>
    </row>
    <row r="4768" spans="1:10">
      <c r="A4768" s="123" t="s">
        <v>1723</v>
      </c>
      <c r="B4768" s="97" t="s">
        <v>1979</v>
      </c>
      <c r="C4768" s="96" t="s">
        <v>44</v>
      </c>
      <c r="D4768" s="96" t="s">
        <v>1980</v>
      </c>
      <c r="E4768" s="99">
        <v>0.5</v>
      </c>
      <c r="F4768" s="98" t="s">
        <v>1950</v>
      </c>
      <c r="G4768" s="282" t="s">
        <v>1981</v>
      </c>
      <c r="H4768" s="282"/>
      <c r="I4768" s="283"/>
      <c r="J4768" s="126" t="s">
        <v>3618</v>
      </c>
    </row>
    <row r="4769" spans="1:10">
      <c r="A4769" s="123" t="s">
        <v>1723</v>
      </c>
      <c r="B4769" s="97" t="s">
        <v>1957</v>
      </c>
      <c r="C4769" s="96" t="s">
        <v>44</v>
      </c>
      <c r="D4769" s="96" t="s">
        <v>1958</v>
      </c>
      <c r="E4769" s="99">
        <v>0.5</v>
      </c>
      <c r="F4769" s="98" t="s">
        <v>1950</v>
      </c>
      <c r="G4769" s="282" t="s">
        <v>1959</v>
      </c>
      <c r="H4769" s="282"/>
      <c r="I4769" s="283"/>
      <c r="J4769" s="126" t="s">
        <v>3619</v>
      </c>
    </row>
    <row r="4770" spans="1:10">
      <c r="A4770" s="221"/>
      <c r="B4770" s="222"/>
      <c r="C4770" s="222"/>
      <c r="D4770" s="222"/>
      <c r="E4770" s="222"/>
      <c r="F4770" s="222" t="s">
        <v>1774</v>
      </c>
      <c r="G4770" s="222"/>
      <c r="H4770" s="222"/>
      <c r="I4770" s="222"/>
      <c r="J4770" s="125">
        <v>16.8</v>
      </c>
    </row>
    <row r="4771" spans="1:10">
      <c r="A4771" s="115"/>
      <c r="B4771" s="116"/>
      <c r="C4771" s="116"/>
      <c r="D4771" s="116"/>
      <c r="E4771" s="116" t="s">
        <v>1728</v>
      </c>
      <c r="F4771" s="117">
        <v>0</v>
      </c>
      <c r="G4771" s="116" t="s">
        <v>1729</v>
      </c>
      <c r="H4771" s="117">
        <v>12.59</v>
      </c>
      <c r="I4771" s="116" t="s">
        <v>1730</v>
      </c>
      <c r="J4771" s="118">
        <v>12.587149999999999</v>
      </c>
    </row>
    <row r="4772" spans="1:10" ht="15" thickBot="1">
      <c r="A4772" s="115"/>
      <c r="B4772" s="116"/>
      <c r="C4772" s="116"/>
      <c r="D4772" s="116"/>
      <c r="E4772" s="116" t="s">
        <v>1731</v>
      </c>
      <c r="F4772" s="117">
        <v>5.13</v>
      </c>
      <c r="G4772" s="116"/>
      <c r="H4772" s="276" t="s">
        <v>1732</v>
      </c>
      <c r="I4772" s="276"/>
      <c r="J4772" s="118">
        <v>24.7</v>
      </c>
    </row>
    <row r="4773" spans="1:10" ht="15" thickTop="1">
      <c r="A4773" s="119"/>
      <c r="B4773" s="95"/>
      <c r="C4773" s="95"/>
      <c r="D4773" s="95"/>
      <c r="E4773" s="95"/>
      <c r="F4773" s="95"/>
      <c r="G4773" s="95"/>
      <c r="H4773" s="95"/>
      <c r="I4773" s="95"/>
      <c r="J4773" s="120"/>
    </row>
    <row r="4774" spans="1:10" ht="15">
      <c r="A4774" s="121" t="s">
        <v>1006</v>
      </c>
      <c r="B4774" s="83" t="s">
        <v>1</v>
      </c>
      <c r="C4774" s="82" t="s">
        <v>2</v>
      </c>
      <c r="D4774" s="82" t="s">
        <v>3</v>
      </c>
      <c r="E4774" s="281" t="s">
        <v>1722</v>
      </c>
      <c r="F4774" s="281"/>
      <c r="G4774" s="84" t="s">
        <v>4</v>
      </c>
      <c r="H4774" s="83" t="s">
        <v>5</v>
      </c>
      <c r="I4774" s="83" t="s">
        <v>6</v>
      </c>
      <c r="J4774" s="122" t="s">
        <v>8</v>
      </c>
    </row>
    <row r="4775" spans="1:10" ht="25.5">
      <c r="A4775" s="111" t="s">
        <v>1723</v>
      </c>
      <c r="B4775" s="86" t="s">
        <v>1007</v>
      </c>
      <c r="C4775" s="85" t="s">
        <v>44</v>
      </c>
      <c r="D4775" s="85" t="s">
        <v>1008</v>
      </c>
      <c r="E4775" s="284" t="s">
        <v>1761</v>
      </c>
      <c r="F4775" s="284"/>
      <c r="G4775" s="87" t="s">
        <v>78</v>
      </c>
      <c r="H4775" s="88">
        <v>1</v>
      </c>
      <c r="I4775" s="89">
        <v>20.309999999999999</v>
      </c>
      <c r="J4775" s="112">
        <v>20.309999999999999</v>
      </c>
    </row>
    <row r="4776" spans="1:10">
      <c r="A4776" s="221"/>
      <c r="B4776" s="222"/>
      <c r="C4776" s="222"/>
      <c r="D4776" s="222"/>
      <c r="E4776" s="222"/>
      <c r="F4776" s="222" t="s">
        <v>1762</v>
      </c>
      <c r="G4776" s="222"/>
      <c r="H4776" s="222"/>
      <c r="I4776" s="222"/>
      <c r="J4776" s="125">
        <v>0</v>
      </c>
    </row>
    <row r="4777" spans="1:10">
      <c r="A4777" s="221"/>
      <c r="B4777" s="222"/>
      <c r="C4777" s="222"/>
      <c r="D4777" s="222"/>
      <c r="E4777" s="222"/>
      <c r="F4777" s="222" t="s">
        <v>1763</v>
      </c>
      <c r="G4777" s="222"/>
      <c r="H4777" s="222"/>
      <c r="I4777" s="222"/>
      <c r="J4777" s="125">
        <v>1</v>
      </c>
    </row>
    <row r="4778" spans="1:10">
      <c r="A4778" s="221"/>
      <c r="B4778" s="222"/>
      <c r="C4778" s="222"/>
      <c r="D4778" s="222"/>
      <c r="E4778" s="222"/>
      <c r="F4778" s="222" t="s">
        <v>1764</v>
      </c>
      <c r="G4778" s="222"/>
      <c r="H4778" s="222"/>
      <c r="I4778" s="222"/>
      <c r="J4778" s="125">
        <v>0</v>
      </c>
    </row>
    <row r="4779" spans="1:10" ht="15">
      <c r="A4779" s="279" t="s">
        <v>1784</v>
      </c>
      <c r="B4779" s="280" t="s">
        <v>1</v>
      </c>
      <c r="C4779" s="281" t="s">
        <v>2</v>
      </c>
      <c r="D4779" s="281" t="s">
        <v>1785</v>
      </c>
      <c r="E4779" s="280" t="s">
        <v>1766</v>
      </c>
      <c r="F4779" s="83" t="s">
        <v>1767</v>
      </c>
      <c r="G4779" s="83" t="s">
        <v>1768</v>
      </c>
      <c r="H4779" s="83"/>
      <c r="I4779" s="83"/>
      <c r="J4779" s="122" t="s">
        <v>1769</v>
      </c>
    </row>
    <row r="4780" spans="1:10" ht="25.5">
      <c r="A4780" s="113" t="s">
        <v>1725</v>
      </c>
      <c r="B4780" s="91" t="s">
        <v>3620</v>
      </c>
      <c r="C4780" s="90" t="s">
        <v>44</v>
      </c>
      <c r="D4780" s="90" t="s">
        <v>3621</v>
      </c>
      <c r="E4780" s="93">
        <v>1</v>
      </c>
      <c r="F4780" s="92" t="s">
        <v>78</v>
      </c>
      <c r="G4780" s="277" t="s">
        <v>3622</v>
      </c>
      <c r="H4780" s="277"/>
      <c r="I4780" s="278"/>
      <c r="J4780" s="127" t="s">
        <v>3622</v>
      </c>
    </row>
    <row r="4781" spans="1:10">
      <c r="A4781" s="221"/>
      <c r="B4781" s="222"/>
      <c r="C4781" s="222"/>
      <c r="D4781" s="222"/>
      <c r="E4781" s="222"/>
      <c r="F4781" s="222" t="s">
        <v>1938</v>
      </c>
      <c r="G4781" s="222"/>
      <c r="H4781" s="222"/>
      <c r="I4781" s="222"/>
      <c r="J4781" s="125">
        <v>3.51</v>
      </c>
    </row>
    <row r="4782" spans="1:10" ht="15">
      <c r="A4782" s="279" t="s">
        <v>1765</v>
      </c>
      <c r="B4782" s="280" t="s">
        <v>1</v>
      </c>
      <c r="C4782" s="281" t="s">
        <v>2</v>
      </c>
      <c r="D4782" s="281" t="s">
        <v>1727</v>
      </c>
      <c r="E4782" s="280" t="s">
        <v>1766</v>
      </c>
      <c r="F4782" s="83" t="s">
        <v>1767</v>
      </c>
      <c r="G4782" s="83" t="s">
        <v>1768</v>
      </c>
      <c r="H4782" s="83"/>
      <c r="I4782" s="83"/>
      <c r="J4782" s="122" t="s">
        <v>1769</v>
      </c>
    </row>
    <row r="4783" spans="1:10">
      <c r="A4783" s="123" t="s">
        <v>1723</v>
      </c>
      <c r="B4783" s="97" t="s">
        <v>1979</v>
      </c>
      <c r="C4783" s="96" t="s">
        <v>44</v>
      </c>
      <c r="D4783" s="96" t="s">
        <v>1980</v>
      </c>
      <c r="E4783" s="99">
        <v>0.5</v>
      </c>
      <c r="F4783" s="98" t="s">
        <v>1950</v>
      </c>
      <c r="G4783" s="282" t="s">
        <v>1981</v>
      </c>
      <c r="H4783" s="282"/>
      <c r="I4783" s="283"/>
      <c r="J4783" s="126" t="s">
        <v>3618</v>
      </c>
    </row>
    <row r="4784" spans="1:10">
      <c r="A4784" s="123" t="s">
        <v>1723</v>
      </c>
      <c r="B4784" s="97" t="s">
        <v>1957</v>
      </c>
      <c r="C4784" s="96" t="s">
        <v>44</v>
      </c>
      <c r="D4784" s="96" t="s">
        <v>1958</v>
      </c>
      <c r="E4784" s="99">
        <v>0.5</v>
      </c>
      <c r="F4784" s="98" t="s">
        <v>1950</v>
      </c>
      <c r="G4784" s="282" t="s">
        <v>1959</v>
      </c>
      <c r="H4784" s="282"/>
      <c r="I4784" s="283"/>
      <c r="J4784" s="126" t="s">
        <v>3619</v>
      </c>
    </row>
    <row r="4785" spans="1:10">
      <c r="A4785" s="221"/>
      <c r="B4785" s="222"/>
      <c r="C4785" s="222"/>
      <c r="D4785" s="222"/>
      <c r="E4785" s="222"/>
      <c r="F4785" s="222" t="s">
        <v>1774</v>
      </c>
      <c r="G4785" s="222"/>
      <c r="H4785" s="222"/>
      <c r="I4785" s="222"/>
      <c r="J4785" s="125">
        <v>16.8</v>
      </c>
    </row>
    <row r="4786" spans="1:10">
      <c r="A4786" s="115"/>
      <c r="B4786" s="116"/>
      <c r="C4786" s="116"/>
      <c r="D4786" s="116"/>
      <c r="E4786" s="116" t="s">
        <v>1728</v>
      </c>
      <c r="F4786" s="117">
        <v>0</v>
      </c>
      <c r="G4786" s="116" t="s">
        <v>1729</v>
      </c>
      <c r="H4786" s="117">
        <v>12.59</v>
      </c>
      <c r="I4786" s="116" t="s">
        <v>1730</v>
      </c>
      <c r="J4786" s="118">
        <v>12.587149999999999</v>
      </c>
    </row>
    <row r="4787" spans="1:10" ht="15" thickBot="1">
      <c r="A4787" s="115"/>
      <c r="B4787" s="116"/>
      <c r="C4787" s="116"/>
      <c r="D4787" s="116"/>
      <c r="E4787" s="116" t="s">
        <v>1731</v>
      </c>
      <c r="F4787" s="117">
        <v>5.32</v>
      </c>
      <c r="G4787" s="116"/>
      <c r="H4787" s="276" t="s">
        <v>1732</v>
      </c>
      <c r="I4787" s="276"/>
      <c r="J4787" s="118">
        <v>25.63</v>
      </c>
    </row>
    <row r="4788" spans="1:10" ht="15" thickTop="1">
      <c r="A4788" s="119"/>
      <c r="B4788" s="95"/>
      <c r="C4788" s="95"/>
      <c r="D4788" s="95"/>
      <c r="E4788" s="95"/>
      <c r="F4788" s="95"/>
      <c r="G4788" s="95"/>
      <c r="H4788" s="95"/>
      <c r="I4788" s="95"/>
      <c r="J4788" s="120"/>
    </row>
    <row r="4789" spans="1:10" ht="15">
      <c r="A4789" s="121" t="s">
        <v>1009</v>
      </c>
      <c r="B4789" s="83" t="s">
        <v>1</v>
      </c>
      <c r="C4789" s="82" t="s">
        <v>2</v>
      </c>
      <c r="D4789" s="82" t="s">
        <v>3</v>
      </c>
      <c r="E4789" s="281" t="s">
        <v>1722</v>
      </c>
      <c r="F4789" s="281"/>
      <c r="G4789" s="84" t="s">
        <v>4</v>
      </c>
      <c r="H4789" s="83" t="s">
        <v>5</v>
      </c>
      <c r="I4789" s="83" t="s">
        <v>6</v>
      </c>
      <c r="J4789" s="122" t="s">
        <v>8</v>
      </c>
    </row>
    <row r="4790" spans="1:10" ht="25.5">
      <c r="A4790" s="111" t="s">
        <v>1723</v>
      </c>
      <c r="B4790" s="86" t="s">
        <v>1010</v>
      </c>
      <c r="C4790" s="85" t="s">
        <v>44</v>
      </c>
      <c r="D4790" s="85" t="s">
        <v>1011</v>
      </c>
      <c r="E4790" s="284" t="s">
        <v>1761</v>
      </c>
      <c r="F4790" s="284"/>
      <c r="G4790" s="87" t="s">
        <v>78</v>
      </c>
      <c r="H4790" s="88">
        <v>1</v>
      </c>
      <c r="I4790" s="89">
        <v>21.01</v>
      </c>
      <c r="J4790" s="112">
        <v>21.01</v>
      </c>
    </row>
    <row r="4791" spans="1:10">
      <c r="A4791" s="221"/>
      <c r="B4791" s="222"/>
      <c r="C4791" s="222"/>
      <c r="D4791" s="222"/>
      <c r="E4791" s="222"/>
      <c r="F4791" s="222" t="s">
        <v>1762</v>
      </c>
      <c r="G4791" s="222"/>
      <c r="H4791" s="222"/>
      <c r="I4791" s="222"/>
      <c r="J4791" s="125">
        <v>0</v>
      </c>
    </row>
    <row r="4792" spans="1:10">
      <c r="A4792" s="221"/>
      <c r="B4792" s="222"/>
      <c r="C4792" s="222"/>
      <c r="D4792" s="222"/>
      <c r="E4792" s="222"/>
      <c r="F4792" s="222" t="s">
        <v>1763</v>
      </c>
      <c r="G4792" s="222"/>
      <c r="H4792" s="222"/>
      <c r="I4792" s="222"/>
      <c r="J4792" s="125">
        <v>1</v>
      </c>
    </row>
    <row r="4793" spans="1:10">
      <c r="A4793" s="221"/>
      <c r="B4793" s="222"/>
      <c r="C4793" s="222"/>
      <c r="D4793" s="222"/>
      <c r="E4793" s="222"/>
      <c r="F4793" s="222" t="s">
        <v>1764</v>
      </c>
      <c r="G4793" s="222"/>
      <c r="H4793" s="222"/>
      <c r="I4793" s="222"/>
      <c r="J4793" s="125">
        <v>0</v>
      </c>
    </row>
    <row r="4794" spans="1:10" ht="15">
      <c r="A4794" s="279" t="s">
        <v>1784</v>
      </c>
      <c r="B4794" s="280" t="s">
        <v>1</v>
      </c>
      <c r="C4794" s="281" t="s">
        <v>2</v>
      </c>
      <c r="D4794" s="281" t="s">
        <v>1785</v>
      </c>
      <c r="E4794" s="280" t="s">
        <v>1766</v>
      </c>
      <c r="F4794" s="83" t="s">
        <v>1767</v>
      </c>
      <c r="G4794" s="83" t="s">
        <v>1768</v>
      </c>
      <c r="H4794" s="83"/>
      <c r="I4794" s="83"/>
      <c r="J4794" s="122" t="s">
        <v>1769</v>
      </c>
    </row>
    <row r="4795" spans="1:10" ht="25.5">
      <c r="A4795" s="113" t="s">
        <v>1725</v>
      </c>
      <c r="B4795" s="91" t="s">
        <v>3623</v>
      </c>
      <c r="C4795" s="90" t="s">
        <v>44</v>
      </c>
      <c r="D4795" s="90" t="s">
        <v>3624</v>
      </c>
      <c r="E4795" s="93">
        <v>1</v>
      </c>
      <c r="F4795" s="92" t="s">
        <v>78</v>
      </c>
      <c r="G4795" s="277" t="s">
        <v>3625</v>
      </c>
      <c r="H4795" s="277"/>
      <c r="I4795" s="278"/>
      <c r="J4795" s="127" t="s">
        <v>3625</v>
      </c>
    </row>
    <row r="4796" spans="1:10">
      <c r="A4796" s="221"/>
      <c r="B4796" s="222"/>
      <c r="C4796" s="222"/>
      <c r="D4796" s="222"/>
      <c r="E4796" s="222"/>
      <c r="F4796" s="222" t="s">
        <v>1938</v>
      </c>
      <c r="G4796" s="222"/>
      <c r="H4796" s="222"/>
      <c r="I4796" s="222"/>
      <c r="J4796" s="125">
        <v>4.21</v>
      </c>
    </row>
    <row r="4797" spans="1:10" ht="15">
      <c r="A4797" s="279" t="s">
        <v>1765</v>
      </c>
      <c r="B4797" s="280" t="s">
        <v>1</v>
      </c>
      <c r="C4797" s="281" t="s">
        <v>2</v>
      </c>
      <c r="D4797" s="281" t="s">
        <v>1727</v>
      </c>
      <c r="E4797" s="280" t="s">
        <v>1766</v>
      </c>
      <c r="F4797" s="83" t="s">
        <v>1767</v>
      </c>
      <c r="G4797" s="83" t="s">
        <v>1768</v>
      </c>
      <c r="H4797" s="83"/>
      <c r="I4797" s="83"/>
      <c r="J4797" s="122" t="s">
        <v>1769</v>
      </c>
    </row>
    <row r="4798" spans="1:10">
      <c r="A4798" s="123" t="s">
        <v>1723</v>
      </c>
      <c r="B4798" s="97" t="s">
        <v>1957</v>
      </c>
      <c r="C4798" s="96" t="s">
        <v>44</v>
      </c>
      <c r="D4798" s="96" t="s">
        <v>1958</v>
      </c>
      <c r="E4798" s="99">
        <v>0.5</v>
      </c>
      <c r="F4798" s="98" t="s">
        <v>1950</v>
      </c>
      <c r="G4798" s="282" t="s">
        <v>1959</v>
      </c>
      <c r="H4798" s="282"/>
      <c r="I4798" s="283"/>
      <c r="J4798" s="126" t="s">
        <v>3619</v>
      </c>
    </row>
    <row r="4799" spans="1:10">
      <c r="A4799" s="123" t="s">
        <v>1723</v>
      </c>
      <c r="B4799" s="97" t="s">
        <v>1979</v>
      </c>
      <c r="C4799" s="96" t="s">
        <v>44</v>
      </c>
      <c r="D4799" s="96" t="s">
        <v>1980</v>
      </c>
      <c r="E4799" s="99">
        <v>0.5</v>
      </c>
      <c r="F4799" s="98" t="s">
        <v>1950</v>
      </c>
      <c r="G4799" s="282" t="s">
        <v>1981</v>
      </c>
      <c r="H4799" s="282"/>
      <c r="I4799" s="283"/>
      <c r="J4799" s="126" t="s">
        <v>3618</v>
      </c>
    </row>
    <row r="4800" spans="1:10">
      <c r="A4800" s="221"/>
      <c r="B4800" s="222"/>
      <c r="C4800" s="222"/>
      <c r="D4800" s="222"/>
      <c r="E4800" s="222"/>
      <c r="F4800" s="222" t="s">
        <v>1774</v>
      </c>
      <c r="G4800" s="222"/>
      <c r="H4800" s="222"/>
      <c r="I4800" s="222"/>
      <c r="J4800" s="125">
        <v>16.8</v>
      </c>
    </row>
    <row r="4801" spans="1:10">
      <c r="A4801" s="115"/>
      <c r="B4801" s="116"/>
      <c r="C4801" s="116"/>
      <c r="D4801" s="116"/>
      <c r="E4801" s="116" t="s">
        <v>1728</v>
      </c>
      <c r="F4801" s="117">
        <v>0</v>
      </c>
      <c r="G4801" s="116" t="s">
        <v>1729</v>
      </c>
      <c r="H4801" s="117">
        <v>12.59</v>
      </c>
      <c r="I4801" s="116" t="s">
        <v>1730</v>
      </c>
      <c r="J4801" s="118">
        <v>12.587149999999999</v>
      </c>
    </row>
    <row r="4802" spans="1:10" ht="15" thickBot="1">
      <c r="A4802" s="115"/>
      <c r="B4802" s="116"/>
      <c r="C4802" s="116"/>
      <c r="D4802" s="116"/>
      <c r="E4802" s="116" t="s">
        <v>1731</v>
      </c>
      <c r="F4802" s="117">
        <v>5.51</v>
      </c>
      <c r="G4802" s="116"/>
      <c r="H4802" s="276" t="s">
        <v>1732</v>
      </c>
      <c r="I4802" s="276"/>
      <c r="J4802" s="118">
        <v>26.52</v>
      </c>
    </row>
    <row r="4803" spans="1:10" ht="15" thickTop="1">
      <c r="A4803" s="119"/>
      <c r="B4803" s="95"/>
      <c r="C4803" s="95"/>
      <c r="D4803" s="95"/>
      <c r="E4803" s="95"/>
      <c r="F4803" s="95"/>
      <c r="G4803" s="95"/>
      <c r="H4803" s="95"/>
      <c r="I4803" s="95"/>
      <c r="J4803" s="120"/>
    </row>
    <row r="4804" spans="1:10" ht="15">
      <c r="A4804" s="121" t="s">
        <v>1012</v>
      </c>
      <c r="B4804" s="83" t="s">
        <v>1</v>
      </c>
      <c r="C4804" s="82" t="s">
        <v>2</v>
      </c>
      <c r="D4804" s="82" t="s">
        <v>3</v>
      </c>
      <c r="E4804" s="281" t="s">
        <v>1722</v>
      </c>
      <c r="F4804" s="281"/>
      <c r="G4804" s="84" t="s">
        <v>4</v>
      </c>
      <c r="H4804" s="83" t="s">
        <v>5</v>
      </c>
      <c r="I4804" s="83" t="s">
        <v>6</v>
      </c>
      <c r="J4804" s="122" t="s">
        <v>8</v>
      </c>
    </row>
    <row r="4805" spans="1:10" ht="25.5">
      <c r="A4805" s="111" t="s">
        <v>1723</v>
      </c>
      <c r="B4805" s="86" t="s">
        <v>1013</v>
      </c>
      <c r="C4805" s="85" t="s">
        <v>44</v>
      </c>
      <c r="D4805" s="85" t="s">
        <v>1014</v>
      </c>
      <c r="E4805" s="284" t="s">
        <v>1761</v>
      </c>
      <c r="F4805" s="284"/>
      <c r="G4805" s="87" t="s">
        <v>78</v>
      </c>
      <c r="H4805" s="88">
        <v>1</v>
      </c>
      <c r="I4805" s="89">
        <v>33.83</v>
      </c>
      <c r="J4805" s="112">
        <v>33.83</v>
      </c>
    </row>
    <row r="4806" spans="1:10">
      <c r="A4806" s="221"/>
      <c r="B4806" s="222"/>
      <c r="C4806" s="222"/>
      <c r="D4806" s="222"/>
      <c r="E4806" s="222"/>
      <c r="F4806" s="222" t="s">
        <v>1762</v>
      </c>
      <c r="G4806" s="222"/>
      <c r="H4806" s="222"/>
      <c r="I4806" s="222"/>
      <c r="J4806" s="125">
        <v>0</v>
      </c>
    </row>
    <row r="4807" spans="1:10">
      <c r="A4807" s="221"/>
      <c r="B4807" s="222"/>
      <c r="C4807" s="222"/>
      <c r="D4807" s="222"/>
      <c r="E4807" s="222"/>
      <c r="F4807" s="222" t="s">
        <v>1763</v>
      </c>
      <c r="G4807" s="222"/>
      <c r="H4807" s="222"/>
      <c r="I4807" s="222"/>
      <c r="J4807" s="125">
        <v>1</v>
      </c>
    </row>
    <row r="4808" spans="1:10">
      <c r="A4808" s="221"/>
      <c r="B4808" s="222"/>
      <c r="C4808" s="222"/>
      <c r="D4808" s="222"/>
      <c r="E4808" s="222"/>
      <c r="F4808" s="222" t="s">
        <v>1764</v>
      </c>
      <c r="G4808" s="222"/>
      <c r="H4808" s="222"/>
      <c r="I4808" s="222"/>
      <c r="J4808" s="125">
        <v>0</v>
      </c>
    </row>
    <row r="4809" spans="1:10" ht="15">
      <c r="A4809" s="279" t="s">
        <v>1784</v>
      </c>
      <c r="B4809" s="280" t="s">
        <v>1</v>
      </c>
      <c r="C4809" s="281" t="s">
        <v>2</v>
      </c>
      <c r="D4809" s="281" t="s">
        <v>1785</v>
      </c>
      <c r="E4809" s="280" t="s">
        <v>1766</v>
      </c>
      <c r="F4809" s="83" t="s">
        <v>1767</v>
      </c>
      <c r="G4809" s="83" t="s">
        <v>1768</v>
      </c>
      <c r="H4809" s="83"/>
      <c r="I4809" s="83"/>
      <c r="J4809" s="122" t="s">
        <v>1769</v>
      </c>
    </row>
    <row r="4810" spans="1:10" ht="25.5">
      <c r="A4810" s="113" t="s">
        <v>1725</v>
      </c>
      <c r="B4810" s="91" t="s">
        <v>3626</v>
      </c>
      <c r="C4810" s="90" t="s">
        <v>44</v>
      </c>
      <c r="D4810" s="90" t="s">
        <v>3627</v>
      </c>
      <c r="E4810" s="93">
        <v>1</v>
      </c>
      <c r="F4810" s="92" t="s">
        <v>78</v>
      </c>
      <c r="G4810" s="277" t="s">
        <v>3628</v>
      </c>
      <c r="H4810" s="277"/>
      <c r="I4810" s="278"/>
      <c r="J4810" s="127" t="s">
        <v>3628</v>
      </c>
    </row>
    <row r="4811" spans="1:10">
      <c r="A4811" s="221"/>
      <c r="B4811" s="222"/>
      <c r="C4811" s="222"/>
      <c r="D4811" s="222"/>
      <c r="E4811" s="222"/>
      <c r="F4811" s="222" t="s">
        <v>1938</v>
      </c>
      <c r="G4811" s="222"/>
      <c r="H4811" s="222"/>
      <c r="I4811" s="222"/>
      <c r="J4811" s="125">
        <v>6.95</v>
      </c>
    </row>
    <row r="4812" spans="1:10" ht="15">
      <c r="A4812" s="279" t="s">
        <v>1765</v>
      </c>
      <c r="B4812" s="280" t="s">
        <v>1</v>
      </c>
      <c r="C4812" s="281" t="s">
        <v>2</v>
      </c>
      <c r="D4812" s="281" t="s">
        <v>1727</v>
      </c>
      <c r="E4812" s="280" t="s">
        <v>1766</v>
      </c>
      <c r="F4812" s="83" t="s">
        <v>1767</v>
      </c>
      <c r="G4812" s="83" t="s">
        <v>1768</v>
      </c>
      <c r="H4812" s="83"/>
      <c r="I4812" s="83"/>
      <c r="J4812" s="122" t="s">
        <v>1769</v>
      </c>
    </row>
    <row r="4813" spans="1:10">
      <c r="A4813" s="123" t="s">
        <v>1723</v>
      </c>
      <c r="B4813" s="97" t="s">
        <v>1979</v>
      </c>
      <c r="C4813" s="96" t="s">
        <v>44</v>
      </c>
      <c r="D4813" s="96" t="s">
        <v>1980</v>
      </c>
      <c r="E4813" s="99">
        <v>0.8</v>
      </c>
      <c r="F4813" s="98" t="s">
        <v>1950</v>
      </c>
      <c r="G4813" s="282" t="s">
        <v>1981</v>
      </c>
      <c r="H4813" s="282"/>
      <c r="I4813" s="283"/>
      <c r="J4813" s="126" t="s">
        <v>3629</v>
      </c>
    </row>
    <row r="4814" spans="1:10">
      <c r="A4814" s="123" t="s">
        <v>1723</v>
      </c>
      <c r="B4814" s="97" t="s">
        <v>1957</v>
      </c>
      <c r="C4814" s="96" t="s">
        <v>44</v>
      </c>
      <c r="D4814" s="96" t="s">
        <v>1958</v>
      </c>
      <c r="E4814" s="99">
        <v>0.8</v>
      </c>
      <c r="F4814" s="98" t="s">
        <v>1950</v>
      </c>
      <c r="G4814" s="282" t="s">
        <v>1959</v>
      </c>
      <c r="H4814" s="282"/>
      <c r="I4814" s="283"/>
      <c r="J4814" s="126" t="s">
        <v>3105</v>
      </c>
    </row>
    <row r="4815" spans="1:10">
      <c r="A4815" s="221"/>
      <c r="B4815" s="222"/>
      <c r="C4815" s="222"/>
      <c r="D4815" s="222"/>
      <c r="E4815" s="222"/>
      <c r="F4815" s="222" t="s">
        <v>1774</v>
      </c>
      <c r="G4815" s="222"/>
      <c r="H4815" s="222"/>
      <c r="I4815" s="222"/>
      <c r="J4815" s="125">
        <v>26.88</v>
      </c>
    </row>
    <row r="4816" spans="1:10">
      <c r="A4816" s="115"/>
      <c r="B4816" s="116"/>
      <c r="C4816" s="116"/>
      <c r="D4816" s="116"/>
      <c r="E4816" s="116" t="s">
        <v>1728</v>
      </c>
      <c r="F4816" s="117">
        <v>0</v>
      </c>
      <c r="G4816" s="116" t="s">
        <v>1729</v>
      </c>
      <c r="H4816" s="117">
        <v>20.14</v>
      </c>
      <c r="I4816" s="116" t="s">
        <v>1730</v>
      </c>
      <c r="J4816" s="118">
        <v>20.13944</v>
      </c>
    </row>
    <row r="4817" spans="1:10" ht="15" thickBot="1">
      <c r="A4817" s="115"/>
      <c r="B4817" s="116"/>
      <c r="C4817" s="116"/>
      <c r="D4817" s="116"/>
      <c r="E4817" s="116" t="s">
        <v>1731</v>
      </c>
      <c r="F4817" s="117">
        <v>8.8699999999999992</v>
      </c>
      <c r="G4817" s="116"/>
      <c r="H4817" s="276" t="s">
        <v>1732</v>
      </c>
      <c r="I4817" s="276"/>
      <c r="J4817" s="118">
        <v>42.7</v>
      </c>
    </row>
    <row r="4818" spans="1:10" ht="15" thickTop="1">
      <c r="A4818" s="119"/>
      <c r="B4818" s="95"/>
      <c r="C4818" s="95"/>
      <c r="D4818" s="95"/>
      <c r="E4818" s="95"/>
      <c r="F4818" s="95"/>
      <c r="G4818" s="95"/>
      <c r="H4818" s="95"/>
      <c r="I4818" s="95"/>
      <c r="J4818" s="120"/>
    </row>
    <row r="4819" spans="1:10" ht="15">
      <c r="A4819" s="121" t="s">
        <v>1015</v>
      </c>
      <c r="B4819" s="83" t="s">
        <v>1</v>
      </c>
      <c r="C4819" s="82" t="s">
        <v>2</v>
      </c>
      <c r="D4819" s="82" t="s">
        <v>3</v>
      </c>
      <c r="E4819" s="281" t="s">
        <v>1722</v>
      </c>
      <c r="F4819" s="281"/>
      <c r="G4819" s="84" t="s">
        <v>4</v>
      </c>
      <c r="H4819" s="83" t="s">
        <v>5</v>
      </c>
      <c r="I4819" s="83" t="s">
        <v>6</v>
      </c>
      <c r="J4819" s="122" t="s">
        <v>8</v>
      </c>
    </row>
    <row r="4820" spans="1:10" ht="25.5">
      <c r="A4820" s="111" t="s">
        <v>1723</v>
      </c>
      <c r="B4820" s="86" t="s">
        <v>1016</v>
      </c>
      <c r="C4820" s="85" t="s">
        <v>44</v>
      </c>
      <c r="D4820" s="85" t="s">
        <v>1017</v>
      </c>
      <c r="E4820" s="284" t="s">
        <v>1761</v>
      </c>
      <c r="F4820" s="284"/>
      <c r="G4820" s="87" t="s">
        <v>78</v>
      </c>
      <c r="H4820" s="88">
        <v>1</v>
      </c>
      <c r="I4820" s="89">
        <v>21.34</v>
      </c>
      <c r="J4820" s="112">
        <v>21.34</v>
      </c>
    </row>
    <row r="4821" spans="1:10">
      <c r="A4821" s="221"/>
      <c r="B4821" s="222"/>
      <c r="C4821" s="222"/>
      <c r="D4821" s="222"/>
      <c r="E4821" s="222"/>
      <c r="F4821" s="222" t="s">
        <v>1762</v>
      </c>
      <c r="G4821" s="222"/>
      <c r="H4821" s="222"/>
      <c r="I4821" s="222"/>
      <c r="J4821" s="125">
        <v>0</v>
      </c>
    </row>
    <row r="4822" spans="1:10">
      <c r="A4822" s="221"/>
      <c r="B4822" s="222"/>
      <c r="C4822" s="222"/>
      <c r="D4822" s="222"/>
      <c r="E4822" s="222"/>
      <c r="F4822" s="222" t="s">
        <v>1763</v>
      </c>
      <c r="G4822" s="222"/>
      <c r="H4822" s="222"/>
      <c r="I4822" s="222"/>
      <c r="J4822" s="125">
        <v>1</v>
      </c>
    </row>
    <row r="4823" spans="1:10">
      <c r="A4823" s="221"/>
      <c r="B4823" s="222"/>
      <c r="C4823" s="222"/>
      <c r="D4823" s="222"/>
      <c r="E4823" s="222"/>
      <c r="F4823" s="222" t="s">
        <v>1764</v>
      </c>
      <c r="G4823" s="222"/>
      <c r="H4823" s="222"/>
      <c r="I4823" s="222"/>
      <c r="J4823" s="125">
        <v>0</v>
      </c>
    </row>
    <row r="4824" spans="1:10" ht="15">
      <c r="A4824" s="279" t="s">
        <v>1784</v>
      </c>
      <c r="B4824" s="280" t="s">
        <v>1</v>
      </c>
      <c r="C4824" s="281" t="s">
        <v>2</v>
      </c>
      <c r="D4824" s="281" t="s">
        <v>1785</v>
      </c>
      <c r="E4824" s="280" t="s">
        <v>1766</v>
      </c>
      <c r="F4824" s="83" t="s">
        <v>1767</v>
      </c>
      <c r="G4824" s="83" t="s">
        <v>1768</v>
      </c>
      <c r="H4824" s="83"/>
      <c r="I4824" s="83"/>
      <c r="J4824" s="122" t="s">
        <v>1769</v>
      </c>
    </row>
    <row r="4825" spans="1:10" ht="51">
      <c r="A4825" s="113" t="s">
        <v>1725</v>
      </c>
      <c r="B4825" s="91" t="s">
        <v>3630</v>
      </c>
      <c r="C4825" s="90" t="s">
        <v>44</v>
      </c>
      <c r="D4825" s="90" t="s">
        <v>3631</v>
      </c>
      <c r="E4825" s="93">
        <v>1.1000000000000001</v>
      </c>
      <c r="F4825" s="92" t="s">
        <v>78</v>
      </c>
      <c r="G4825" s="277" t="s">
        <v>3632</v>
      </c>
      <c r="H4825" s="277"/>
      <c r="I4825" s="278"/>
      <c r="J4825" s="127" t="s">
        <v>3633</v>
      </c>
    </row>
    <row r="4826" spans="1:10">
      <c r="A4826" s="221"/>
      <c r="B4826" s="222"/>
      <c r="C4826" s="222"/>
      <c r="D4826" s="222"/>
      <c r="E4826" s="222"/>
      <c r="F4826" s="222" t="s">
        <v>1938</v>
      </c>
      <c r="G4826" s="222"/>
      <c r="H4826" s="222"/>
      <c r="I4826" s="222"/>
      <c r="J4826" s="125">
        <v>7.1829999999999998</v>
      </c>
    </row>
    <row r="4827" spans="1:10" ht="15">
      <c r="A4827" s="279" t="s">
        <v>1765</v>
      </c>
      <c r="B4827" s="280" t="s">
        <v>1</v>
      </c>
      <c r="C4827" s="281" t="s">
        <v>2</v>
      </c>
      <c r="D4827" s="281" t="s">
        <v>1727</v>
      </c>
      <c r="E4827" s="280" t="s">
        <v>1766</v>
      </c>
      <c r="F4827" s="83" t="s">
        <v>1767</v>
      </c>
      <c r="G4827" s="83" t="s">
        <v>1768</v>
      </c>
      <c r="H4827" s="83"/>
      <c r="I4827" s="83"/>
      <c r="J4827" s="122" t="s">
        <v>1769</v>
      </c>
    </row>
    <row r="4828" spans="1:10">
      <c r="A4828" s="123" t="s">
        <v>1723</v>
      </c>
      <c r="B4828" s="97" t="s">
        <v>3570</v>
      </c>
      <c r="C4828" s="96" t="s">
        <v>44</v>
      </c>
      <c r="D4828" s="96" t="s">
        <v>3571</v>
      </c>
      <c r="E4828" s="99">
        <v>0.4</v>
      </c>
      <c r="F4828" s="98" t="s">
        <v>1950</v>
      </c>
      <c r="G4828" s="282" t="s">
        <v>3577</v>
      </c>
      <c r="H4828" s="282"/>
      <c r="I4828" s="283"/>
      <c r="J4828" s="126" t="s">
        <v>3634</v>
      </c>
    </row>
    <row r="4829" spans="1:10">
      <c r="A4829" s="123" t="s">
        <v>1723</v>
      </c>
      <c r="B4829" s="97" t="s">
        <v>1979</v>
      </c>
      <c r="C4829" s="96" t="s">
        <v>44</v>
      </c>
      <c r="D4829" s="96" t="s">
        <v>1980</v>
      </c>
      <c r="E4829" s="99">
        <v>0.4</v>
      </c>
      <c r="F4829" s="98" t="s">
        <v>1950</v>
      </c>
      <c r="G4829" s="282" t="s">
        <v>1981</v>
      </c>
      <c r="H4829" s="282"/>
      <c r="I4829" s="283"/>
      <c r="J4829" s="126" t="s">
        <v>3635</v>
      </c>
    </row>
    <row r="4830" spans="1:10">
      <c r="A4830" s="221"/>
      <c r="B4830" s="222"/>
      <c r="C4830" s="222"/>
      <c r="D4830" s="222"/>
      <c r="E4830" s="222"/>
      <c r="F4830" s="222" t="s">
        <v>1774</v>
      </c>
      <c r="G4830" s="222"/>
      <c r="H4830" s="222"/>
      <c r="I4830" s="222"/>
      <c r="J4830" s="125">
        <v>14.16</v>
      </c>
    </row>
    <row r="4831" spans="1:10">
      <c r="A4831" s="115"/>
      <c r="B4831" s="116"/>
      <c r="C4831" s="116"/>
      <c r="D4831" s="116"/>
      <c r="E4831" s="116" t="s">
        <v>1728</v>
      </c>
      <c r="F4831" s="117">
        <v>0</v>
      </c>
      <c r="G4831" s="116" t="s">
        <v>1729</v>
      </c>
      <c r="H4831" s="117">
        <v>10.76</v>
      </c>
      <c r="I4831" s="116" t="s">
        <v>1730</v>
      </c>
      <c r="J4831" s="118">
        <v>10.75928</v>
      </c>
    </row>
    <row r="4832" spans="1:10" ht="15" thickBot="1">
      <c r="A4832" s="115"/>
      <c r="B4832" s="116"/>
      <c r="C4832" s="116"/>
      <c r="D4832" s="116"/>
      <c r="E4832" s="116" t="s">
        <v>1731</v>
      </c>
      <c r="F4832" s="117">
        <v>5.59</v>
      </c>
      <c r="G4832" s="116"/>
      <c r="H4832" s="276" t="s">
        <v>1732</v>
      </c>
      <c r="I4832" s="276"/>
      <c r="J4832" s="118">
        <v>26.93</v>
      </c>
    </row>
    <row r="4833" spans="1:10" ht="15" thickTop="1">
      <c r="A4833" s="119"/>
      <c r="B4833" s="95"/>
      <c r="C4833" s="95"/>
      <c r="D4833" s="95"/>
      <c r="E4833" s="95"/>
      <c r="F4833" s="95"/>
      <c r="G4833" s="95"/>
      <c r="H4833" s="95"/>
      <c r="I4833" s="95"/>
      <c r="J4833" s="120"/>
    </row>
    <row r="4834" spans="1:10" ht="15">
      <c r="A4834" s="121" t="s">
        <v>1018</v>
      </c>
      <c r="B4834" s="83" t="s">
        <v>1</v>
      </c>
      <c r="C4834" s="82" t="s">
        <v>2</v>
      </c>
      <c r="D4834" s="82" t="s">
        <v>3</v>
      </c>
      <c r="E4834" s="281" t="s">
        <v>1722</v>
      </c>
      <c r="F4834" s="281"/>
      <c r="G4834" s="84" t="s">
        <v>4</v>
      </c>
      <c r="H4834" s="83" t="s">
        <v>5</v>
      </c>
      <c r="I4834" s="83" t="s">
        <v>6</v>
      </c>
      <c r="J4834" s="122" t="s">
        <v>8</v>
      </c>
    </row>
    <row r="4835" spans="1:10" ht="25.5">
      <c r="A4835" s="111" t="s">
        <v>1723</v>
      </c>
      <c r="B4835" s="86" t="s">
        <v>1019</v>
      </c>
      <c r="C4835" s="85" t="s">
        <v>44</v>
      </c>
      <c r="D4835" s="85" t="s">
        <v>1020</v>
      </c>
      <c r="E4835" s="284" t="s">
        <v>1761</v>
      </c>
      <c r="F4835" s="284"/>
      <c r="G4835" s="87" t="s">
        <v>78</v>
      </c>
      <c r="H4835" s="88">
        <v>1</v>
      </c>
      <c r="I4835" s="89">
        <v>32.24</v>
      </c>
      <c r="J4835" s="112">
        <v>32.24</v>
      </c>
    </row>
    <row r="4836" spans="1:10">
      <c r="A4836" s="221"/>
      <c r="B4836" s="222"/>
      <c r="C4836" s="222"/>
      <c r="D4836" s="222"/>
      <c r="E4836" s="222"/>
      <c r="F4836" s="222" t="s">
        <v>1762</v>
      </c>
      <c r="G4836" s="222"/>
      <c r="H4836" s="222"/>
      <c r="I4836" s="222"/>
      <c r="J4836" s="125">
        <v>0</v>
      </c>
    </row>
    <row r="4837" spans="1:10">
      <c r="A4837" s="221"/>
      <c r="B4837" s="222"/>
      <c r="C4837" s="222"/>
      <c r="D4837" s="222"/>
      <c r="E4837" s="222"/>
      <c r="F4837" s="222" t="s">
        <v>1763</v>
      </c>
      <c r="G4837" s="222"/>
      <c r="H4837" s="222"/>
      <c r="I4837" s="222"/>
      <c r="J4837" s="125">
        <v>1</v>
      </c>
    </row>
    <row r="4838" spans="1:10">
      <c r="A4838" s="221"/>
      <c r="B4838" s="222"/>
      <c r="C4838" s="222"/>
      <c r="D4838" s="222"/>
      <c r="E4838" s="222"/>
      <c r="F4838" s="222" t="s">
        <v>1764</v>
      </c>
      <c r="G4838" s="222"/>
      <c r="H4838" s="222"/>
      <c r="I4838" s="222"/>
      <c r="J4838" s="125">
        <v>0</v>
      </c>
    </row>
    <row r="4839" spans="1:10" ht="15">
      <c r="A4839" s="279" t="s">
        <v>1784</v>
      </c>
      <c r="B4839" s="280" t="s">
        <v>1</v>
      </c>
      <c r="C4839" s="281" t="s">
        <v>2</v>
      </c>
      <c r="D4839" s="281" t="s">
        <v>1785</v>
      </c>
      <c r="E4839" s="280" t="s">
        <v>1766</v>
      </c>
      <c r="F4839" s="83" t="s">
        <v>1767</v>
      </c>
      <c r="G4839" s="83" t="s">
        <v>1768</v>
      </c>
      <c r="H4839" s="83"/>
      <c r="I4839" s="83"/>
      <c r="J4839" s="122" t="s">
        <v>1769</v>
      </c>
    </row>
    <row r="4840" spans="1:10" ht="51">
      <c r="A4840" s="113" t="s">
        <v>1725</v>
      </c>
      <c r="B4840" s="91" t="s">
        <v>3636</v>
      </c>
      <c r="C4840" s="90" t="s">
        <v>44</v>
      </c>
      <c r="D4840" s="90" t="s">
        <v>3637</v>
      </c>
      <c r="E4840" s="93">
        <v>1.1000000000000001</v>
      </c>
      <c r="F4840" s="92" t="s">
        <v>78</v>
      </c>
      <c r="G4840" s="277" t="s">
        <v>3638</v>
      </c>
      <c r="H4840" s="277"/>
      <c r="I4840" s="278"/>
      <c r="J4840" s="127" t="s">
        <v>3639</v>
      </c>
    </row>
    <row r="4841" spans="1:10">
      <c r="A4841" s="221"/>
      <c r="B4841" s="222"/>
      <c r="C4841" s="222"/>
      <c r="D4841" s="222"/>
      <c r="E4841" s="222"/>
      <c r="F4841" s="222" t="s">
        <v>1938</v>
      </c>
      <c r="G4841" s="222"/>
      <c r="H4841" s="222"/>
      <c r="I4841" s="222"/>
      <c r="J4841" s="125">
        <v>14.542</v>
      </c>
    </row>
    <row r="4842" spans="1:10" ht="15">
      <c r="A4842" s="279" t="s">
        <v>1765</v>
      </c>
      <c r="B4842" s="280" t="s">
        <v>1</v>
      </c>
      <c r="C4842" s="281" t="s">
        <v>2</v>
      </c>
      <c r="D4842" s="281" t="s">
        <v>1727</v>
      </c>
      <c r="E4842" s="280" t="s">
        <v>1766</v>
      </c>
      <c r="F4842" s="83" t="s">
        <v>1767</v>
      </c>
      <c r="G4842" s="83" t="s">
        <v>1768</v>
      </c>
      <c r="H4842" s="83"/>
      <c r="I4842" s="83"/>
      <c r="J4842" s="122" t="s">
        <v>1769</v>
      </c>
    </row>
    <row r="4843" spans="1:10">
      <c r="A4843" s="123" t="s">
        <v>1723</v>
      </c>
      <c r="B4843" s="97" t="s">
        <v>3570</v>
      </c>
      <c r="C4843" s="96" t="s">
        <v>44</v>
      </c>
      <c r="D4843" s="96" t="s">
        <v>3571</v>
      </c>
      <c r="E4843" s="99">
        <v>0.5</v>
      </c>
      <c r="F4843" s="98" t="s">
        <v>1950</v>
      </c>
      <c r="G4843" s="282" t="s">
        <v>3577</v>
      </c>
      <c r="H4843" s="282"/>
      <c r="I4843" s="283"/>
      <c r="J4843" s="126" t="s">
        <v>3640</v>
      </c>
    </row>
    <row r="4844" spans="1:10">
      <c r="A4844" s="123" t="s">
        <v>1723</v>
      </c>
      <c r="B4844" s="97" t="s">
        <v>1979</v>
      </c>
      <c r="C4844" s="96" t="s">
        <v>44</v>
      </c>
      <c r="D4844" s="96" t="s">
        <v>1980</v>
      </c>
      <c r="E4844" s="99">
        <v>0.5</v>
      </c>
      <c r="F4844" s="98" t="s">
        <v>1950</v>
      </c>
      <c r="G4844" s="282" t="s">
        <v>1981</v>
      </c>
      <c r="H4844" s="282"/>
      <c r="I4844" s="283"/>
      <c r="J4844" s="126" t="s">
        <v>3618</v>
      </c>
    </row>
    <row r="4845" spans="1:10">
      <c r="A4845" s="221"/>
      <c r="B4845" s="222"/>
      <c r="C4845" s="222"/>
      <c r="D4845" s="222"/>
      <c r="E4845" s="222"/>
      <c r="F4845" s="222" t="s">
        <v>1774</v>
      </c>
      <c r="G4845" s="222"/>
      <c r="H4845" s="222"/>
      <c r="I4845" s="222"/>
      <c r="J4845" s="125">
        <v>17.7</v>
      </c>
    </row>
    <row r="4846" spans="1:10">
      <c r="A4846" s="115"/>
      <c r="B4846" s="116"/>
      <c r="C4846" s="116"/>
      <c r="D4846" s="116"/>
      <c r="E4846" s="116" t="s">
        <v>1728</v>
      </c>
      <c r="F4846" s="117">
        <v>0</v>
      </c>
      <c r="G4846" s="116" t="s">
        <v>1729</v>
      </c>
      <c r="H4846" s="117">
        <v>13.45</v>
      </c>
      <c r="I4846" s="116" t="s">
        <v>1730</v>
      </c>
      <c r="J4846" s="118">
        <v>13.4491</v>
      </c>
    </row>
    <row r="4847" spans="1:10" ht="15" thickBot="1">
      <c r="A4847" s="115"/>
      <c r="B4847" s="116"/>
      <c r="C4847" s="116"/>
      <c r="D4847" s="116"/>
      <c r="E4847" s="116" t="s">
        <v>1731</v>
      </c>
      <c r="F4847" s="117">
        <v>8.4499999999999993</v>
      </c>
      <c r="G4847" s="116"/>
      <c r="H4847" s="276" t="s">
        <v>1732</v>
      </c>
      <c r="I4847" s="276"/>
      <c r="J4847" s="118">
        <v>40.69</v>
      </c>
    </row>
    <row r="4848" spans="1:10" ht="15" thickTop="1">
      <c r="A4848" s="119"/>
      <c r="B4848" s="95"/>
      <c r="C4848" s="95"/>
      <c r="D4848" s="95"/>
      <c r="E4848" s="95"/>
      <c r="F4848" s="95"/>
      <c r="G4848" s="95"/>
      <c r="H4848" s="95"/>
      <c r="I4848" s="95"/>
      <c r="J4848" s="120"/>
    </row>
    <row r="4849" spans="1:10" ht="15">
      <c r="A4849" s="121" t="s">
        <v>1021</v>
      </c>
      <c r="B4849" s="83" t="s">
        <v>1</v>
      </c>
      <c r="C4849" s="82" t="s">
        <v>2</v>
      </c>
      <c r="D4849" s="82" t="s">
        <v>3</v>
      </c>
      <c r="E4849" s="281" t="s">
        <v>1722</v>
      </c>
      <c r="F4849" s="281"/>
      <c r="G4849" s="84" t="s">
        <v>4</v>
      </c>
      <c r="H4849" s="83" t="s">
        <v>5</v>
      </c>
      <c r="I4849" s="83" t="s">
        <v>6</v>
      </c>
      <c r="J4849" s="122" t="s">
        <v>8</v>
      </c>
    </row>
    <row r="4850" spans="1:10" ht="38.25">
      <c r="A4850" s="111" t="s">
        <v>1723</v>
      </c>
      <c r="B4850" s="86" t="s">
        <v>1022</v>
      </c>
      <c r="C4850" s="85" t="s">
        <v>44</v>
      </c>
      <c r="D4850" s="85" t="s">
        <v>1023</v>
      </c>
      <c r="E4850" s="284" t="s">
        <v>1761</v>
      </c>
      <c r="F4850" s="284"/>
      <c r="G4850" s="87" t="s">
        <v>78</v>
      </c>
      <c r="H4850" s="88">
        <v>1</v>
      </c>
      <c r="I4850" s="89">
        <v>65.28</v>
      </c>
      <c r="J4850" s="112">
        <v>65.28</v>
      </c>
    </row>
    <row r="4851" spans="1:10">
      <c r="A4851" s="221"/>
      <c r="B4851" s="222"/>
      <c r="C4851" s="222"/>
      <c r="D4851" s="222"/>
      <c r="E4851" s="222"/>
      <c r="F4851" s="222" t="s">
        <v>1762</v>
      </c>
      <c r="G4851" s="222"/>
      <c r="H4851" s="222"/>
      <c r="I4851" s="222"/>
      <c r="J4851" s="125">
        <v>0</v>
      </c>
    </row>
    <row r="4852" spans="1:10">
      <c r="A4852" s="221"/>
      <c r="B4852" s="222"/>
      <c r="C4852" s="222"/>
      <c r="D4852" s="222"/>
      <c r="E4852" s="222"/>
      <c r="F4852" s="222" t="s">
        <v>1763</v>
      </c>
      <c r="G4852" s="222"/>
      <c r="H4852" s="222"/>
      <c r="I4852" s="222"/>
      <c r="J4852" s="125">
        <v>1</v>
      </c>
    </row>
    <row r="4853" spans="1:10">
      <c r="A4853" s="221"/>
      <c r="B4853" s="222"/>
      <c r="C4853" s="222"/>
      <c r="D4853" s="222"/>
      <c r="E4853" s="222"/>
      <c r="F4853" s="222" t="s">
        <v>1764</v>
      </c>
      <c r="G4853" s="222"/>
      <c r="H4853" s="222"/>
      <c r="I4853" s="222"/>
      <c r="J4853" s="125">
        <v>0</v>
      </c>
    </row>
    <row r="4854" spans="1:10" ht="15">
      <c r="A4854" s="279" t="s">
        <v>1784</v>
      </c>
      <c r="B4854" s="280" t="s">
        <v>1</v>
      </c>
      <c r="C4854" s="281" t="s">
        <v>2</v>
      </c>
      <c r="D4854" s="281" t="s">
        <v>1785</v>
      </c>
      <c r="E4854" s="280" t="s">
        <v>1766</v>
      </c>
      <c r="F4854" s="83" t="s">
        <v>1767</v>
      </c>
      <c r="G4854" s="83" t="s">
        <v>1768</v>
      </c>
      <c r="H4854" s="83"/>
      <c r="I4854" s="83"/>
      <c r="J4854" s="122" t="s">
        <v>1769</v>
      </c>
    </row>
    <row r="4855" spans="1:10" ht="25.5">
      <c r="A4855" s="113" t="s">
        <v>1725</v>
      </c>
      <c r="B4855" s="91" t="s">
        <v>3641</v>
      </c>
      <c r="C4855" s="90" t="s">
        <v>44</v>
      </c>
      <c r="D4855" s="90" t="s">
        <v>3642</v>
      </c>
      <c r="E4855" s="93">
        <v>2.6666666000000001</v>
      </c>
      <c r="F4855" s="92" t="s">
        <v>46</v>
      </c>
      <c r="G4855" s="277" t="s">
        <v>3643</v>
      </c>
      <c r="H4855" s="277"/>
      <c r="I4855" s="278"/>
      <c r="J4855" s="127" t="s">
        <v>3644</v>
      </c>
    </row>
    <row r="4856" spans="1:10" ht="25.5">
      <c r="A4856" s="113" t="s">
        <v>1725</v>
      </c>
      <c r="B4856" s="91" t="s">
        <v>3645</v>
      </c>
      <c r="C4856" s="90" t="s">
        <v>44</v>
      </c>
      <c r="D4856" s="90" t="s">
        <v>3646</v>
      </c>
      <c r="E4856" s="93">
        <v>2.6666666000000001</v>
      </c>
      <c r="F4856" s="92" t="s">
        <v>46</v>
      </c>
      <c r="G4856" s="277" t="s">
        <v>3647</v>
      </c>
      <c r="H4856" s="277"/>
      <c r="I4856" s="278"/>
      <c r="J4856" s="127" t="s">
        <v>3648</v>
      </c>
    </row>
    <row r="4857" spans="1:10" ht="38.25">
      <c r="A4857" s="113" t="s">
        <v>1725</v>
      </c>
      <c r="B4857" s="91" t="s">
        <v>3649</v>
      </c>
      <c r="C4857" s="90" t="s">
        <v>44</v>
      </c>
      <c r="D4857" s="90" t="s">
        <v>3650</v>
      </c>
      <c r="E4857" s="93">
        <v>2.6666666000000001</v>
      </c>
      <c r="F4857" s="92" t="s">
        <v>46</v>
      </c>
      <c r="G4857" s="277" t="s">
        <v>2893</v>
      </c>
      <c r="H4857" s="277"/>
      <c r="I4857" s="278"/>
      <c r="J4857" s="127" t="s">
        <v>3651</v>
      </c>
    </row>
    <row r="4858" spans="1:10" ht="25.5">
      <c r="A4858" s="113" t="s">
        <v>1725</v>
      </c>
      <c r="B4858" s="91" t="s">
        <v>3652</v>
      </c>
      <c r="C4858" s="90" t="s">
        <v>44</v>
      </c>
      <c r="D4858" s="90" t="s">
        <v>3653</v>
      </c>
      <c r="E4858" s="93">
        <v>1.2</v>
      </c>
      <c r="F4858" s="92" t="s">
        <v>78</v>
      </c>
      <c r="G4858" s="277" t="s">
        <v>3654</v>
      </c>
      <c r="H4858" s="277"/>
      <c r="I4858" s="278"/>
      <c r="J4858" s="127" t="s">
        <v>3655</v>
      </c>
    </row>
    <row r="4859" spans="1:10" ht="25.5">
      <c r="A4859" s="113" t="s">
        <v>1725</v>
      </c>
      <c r="B4859" s="91" t="s">
        <v>3656</v>
      </c>
      <c r="C4859" s="90" t="s">
        <v>44</v>
      </c>
      <c r="D4859" s="90" t="s">
        <v>3657</v>
      </c>
      <c r="E4859" s="93">
        <v>2.6666666000000001</v>
      </c>
      <c r="F4859" s="92" t="s">
        <v>46</v>
      </c>
      <c r="G4859" s="277" t="s">
        <v>3658</v>
      </c>
      <c r="H4859" s="277"/>
      <c r="I4859" s="278"/>
      <c r="J4859" s="127" t="s">
        <v>2302</v>
      </c>
    </row>
    <row r="4860" spans="1:10" ht="25.5">
      <c r="A4860" s="113" t="s">
        <v>1725</v>
      </c>
      <c r="B4860" s="91" t="s">
        <v>3659</v>
      </c>
      <c r="C4860" s="90" t="s">
        <v>44</v>
      </c>
      <c r="D4860" s="90" t="s">
        <v>3660</v>
      </c>
      <c r="E4860" s="93">
        <v>1.2</v>
      </c>
      <c r="F4860" s="92" t="s">
        <v>78</v>
      </c>
      <c r="G4860" s="277" t="s">
        <v>3661</v>
      </c>
      <c r="H4860" s="277"/>
      <c r="I4860" s="278"/>
      <c r="J4860" s="127" t="s">
        <v>3662</v>
      </c>
    </row>
    <row r="4861" spans="1:10">
      <c r="A4861" s="221"/>
      <c r="B4861" s="222"/>
      <c r="C4861" s="222"/>
      <c r="D4861" s="222"/>
      <c r="E4861" s="222"/>
      <c r="F4861" s="222" t="s">
        <v>1938</v>
      </c>
      <c r="G4861" s="222"/>
      <c r="H4861" s="222"/>
      <c r="I4861" s="222"/>
      <c r="J4861" s="125">
        <v>37.597299999999997</v>
      </c>
    </row>
    <row r="4862" spans="1:10" ht="15">
      <c r="A4862" s="279" t="s">
        <v>1765</v>
      </c>
      <c r="B4862" s="280" t="s">
        <v>1</v>
      </c>
      <c r="C4862" s="281" t="s">
        <v>2</v>
      </c>
      <c r="D4862" s="281" t="s">
        <v>1727</v>
      </c>
      <c r="E4862" s="280" t="s">
        <v>1766</v>
      </c>
      <c r="F4862" s="83" t="s">
        <v>1767</v>
      </c>
      <c r="G4862" s="83" t="s">
        <v>1768</v>
      </c>
      <c r="H4862" s="83"/>
      <c r="I4862" s="83"/>
      <c r="J4862" s="122" t="s">
        <v>1769</v>
      </c>
    </row>
    <row r="4863" spans="1:10">
      <c r="A4863" s="123" t="s">
        <v>1723</v>
      </c>
      <c r="B4863" s="97" t="s">
        <v>1979</v>
      </c>
      <c r="C4863" s="96" t="s">
        <v>44</v>
      </c>
      <c r="D4863" s="96" t="s">
        <v>1980</v>
      </c>
      <c r="E4863" s="99">
        <v>0.53140089999999995</v>
      </c>
      <c r="F4863" s="98" t="s">
        <v>1950</v>
      </c>
      <c r="G4863" s="282" t="s">
        <v>1981</v>
      </c>
      <c r="H4863" s="282"/>
      <c r="I4863" s="283"/>
      <c r="J4863" s="126" t="s">
        <v>3663</v>
      </c>
    </row>
    <row r="4864" spans="1:10">
      <c r="A4864" s="123" t="s">
        <v>1723</v>
      </c>
      <c r="B4864" s="97" t="s">
        <v>3570</v>
      </c>
      <c r="C4864" s="96" t="s">
        <v>44</v>
      </c>
      <c r="D4864" s="96" t="s">
        <v>3571</v>
      </c>
      <c r="E4864" s="99">
        <v>0.53140089999999995</v>
      </c>
      <c r="F4864" s="98" t="s">
        <v>1950</v>
      </c>
      <c r="G4864" s="282" t="s">
        <v>3577</v>
      </c>
      <c r="H4864" s="282"/>
      <c r="I4864" s="283"/>
      <c r="J4864" s="126" t="s">
        <v>3664</v>
      </c>
    </row>
    <row r="4865" spans="1:10" ht="51">
      <c r="A4865" s="123" t="s">
        <v>1723</v>
      </c>
      <c r="B4865" s="97" t="s">
        <v>3665</v>
      </c>
      <c r="C4865" s="96" t="s">
        <v>44</v>
      </c>
      <c r="D4865" s="96" t="s">
        <v>3666</v>
      </c>
      <c r="E4865" s="99">
        <v>1</v>
      </c>
      <c r="F4865" s="98" t="s">
        <v>78</v>
      </c>
      <c r="G4865" s="282" t="s">
        <v>3667</v>
      </c>
      <c r="H4865" s="282"/>
      <c r="I4865" s="283"/>
      <c r="J4865" s="126" t="s">
        <v>3667</v>
      </c>
    </row>
    <row r="4866" spans="1:10">
      <c r="A4866" s="221"/>
      <c r="B4866" s="222"/>
      <c r="C4866" s="222"/>
      <c r="D4866" s="222"/>
      <c r="E4866" s="222"/>
      <c r="F4866" s="222" t="s">
        <v>1774</v>
      </c>
      <c r="G4866" s="222"/>
      <c r="H4866" s="222"/>
      <c r="I4866" s="222"/>
      <c r="J4866" s="125">
        <v>27.6816</v>
      </c>
    </row>
    <row r="4867" spans="1:10">
      <c r="A4867" s="115"/>
      <c r="B4867" s="116"/>
      <c r="C4867" s="116"/>
      <c r="D4867" s="116"/>
      <c r="E4867" s="116" t="s">
        <v>1728</v>
      </c>
      <c r="F4867" s="117">
        <v>0</v>
      </c>
      <c r="G4867" s="116" t="s">
        <v>1729</v>
      </c>
      <c r="H4867" s="117">
        <v>15.43</v>
      </c>
      <c r="I4867" s="116" t="s">
        <v>1730</v>
      </c>
      <c r="J4867" s="118">
        <v>15.429331958440001</v>
      </c>
    </row>
    <row r="4868" spans="1:10" ht="15" thickBot="1">
      <c r="A4868" s="115"/>
      <c r="B4868" s="116"/>
      <c r="C4868" s="116"/>
      <c r="D4868" s="116"/>
      <c r="E4868" s="116" t="s">
        <v>1731</v>
      </c>
      <c r="F4868" s="117">
        <v>17.12</v>
      </c>
      <c r="G4868" s="116"/>
      <c r="H4868" s="276" t="s">
        <v>1732</v>
      </c>
      <c r="I4868" s="276"/>
      <c r="J4868" s="118">
        <v>82.4</v>
      </c>
    </row>
    <row r="4869" spans="1:10" ht="15" thickTop="1">
      <c r="A4869" s="119"/>
      <c r="B4869" s="95"/>
      <c r="C4869" s="95"/>
      <c r="D4869" s="95"/>
      <c r="E4869" s="95"/>
      <c r="F4869" s="95"/>
      <c r="G4869" s="95"/>
      <c r="H4869" s="95"/>
      <c r="I4869" s="95"/>
      <c r="J4869" s="120"/>
    </row>
    <row r="4870" spans="1:10" ht="15">
      <c r="A4870" s="121" t="s">
        <v>1027</v>
      </c>
      <c r="B4870" s="83" t="s">
        <v>1</v>
      </c>
      <c r="C4870" s="82" t="s">
        <v>2</v>
      </c>
      <c r="D4870" s="82" t="s">
        <v>3</v>
      </c>
      <c r="E4870" s="281" t="s">
        <v>1722</v>
      </c>
      <c r="F4870" s="281"/>
      <c r="G4870" s="84" t="s">
        <v>4</v>
      </c>
      <c r="H4870" s="83" t="s">
        <v>5</v>
      </c>
      <c r="I4870" s="83" t="s">
        <v>6</v>
      </c>
      <c r="J4870" s="122" t="s">
        <v>8</v>
      </c>
    </row>
    <row r="4871" spans="1:10" ht="38.25">
      <c r="A4871" s="111" t="s">
        <v>1723</v>
      </c>
      <c r="B4871" s="86" t="s">
        <v>1028</v>
      </c>
      <c r="C4871" s="85" t="s">
        <v>44</v>
      </c>
      <c r="D4871" s="85" t="s">
        <v>1029</v>
      </c>
      <c r="E4871" s="284" t="s">
        <v>1761</v>
      </c>
      <c r="F4871" s="284"/>
      <c r="G4871" s="87" t="s">
        <v>46</v>
      </c>
      <c r="H4871" s="88">
        <v>1</v>
      </c>
      <c r="I4871" s="89">
        <v>18.329999999999998</v>
      </c>
      <c r="J4871" s="112">
        <v>18.329999999999998</v>
      </c>
    </row>
    <row r="4872" spans="1:10">
      <c r="A4872" s="221"/>
      <c r="B4872" s="222"/>
      <c r="C4872" s="222"/>
      <c r="D4872" s="222"/>
      <c r="E4872" s="222"/>
      <c r="F4872" s="222" t="s">
        <v>1762</v>
      </c>
      <c r="G4872" s="222"/>
      <c r="H4872" s="222"/>
      <c r="I4872" s="222"/>
      <c r="J4872" s="125">
        <v>0</v>
      </c>
    </row>
    <row r="4873" spans="1:10">
      <c r="A4873" s="221"/>
      <c r="B4873" s="222"/>
      <c r="C4873" s="222"/>
      <c r="D4873" s="222"/>
      <c r="E4873" s="222"/>
      <c r="F4873" s="222" t="s">
        <v>1763</v>
      </c>
      <c r="G4873" s="222"/>
      <c r="H4873" s="222"/>
      <c r="I4873" s="222"/>
      <c r="J4873" s="125">
        <v>1</v>
      </c>
    </row>
    <row r="4874" spans="1:10">
      <c r="A4874" s="221"/>
      <c r="B4874" s="222"/>
      <c r="C4874" s="222"/>
      <c r="D4874" s="222"/>
      <c r="E4874" s="222"/>
      <c r="F4874" s="222" t="s">
        <v>1764</v>
      </c>
      <c r="G4874" s="222"/>
      <c r="H4874" s="222"/>
      <c r="I4874" s="222"/>
      <c r="J4874" s="125">
        <v>0</v>
      </c>
    </row>
    <row r="4875" spans="1:10" ht="15">
      <c r="A4875" s="279" t="s">
        <v>1765</v>
      </c>
      <c r="B4875" s="280" t="s">
        <v>1</v>
      </c>
      <c r="C4875" s="281" t="s">
        <v>2</v>
      </c>
      <c r="D4875" s="281" t="s">
        <v>1727</v>
      </c>
      <c r="E4875" s="280" t="s">
        <v>1766</v>
      </c>
      <c r="F4875" s="83" t="s">
        <v>1767</v>
      </c>
      <c r="G4875" s="83" t="s">
        <v>1768</v>
      </c>
      <c r="H4875" s="83"/>
      <c r="I4875" s="83"/>
      <c r="J4875" s="122" t="s">
        <v>1769</v>
      </c>
    </row>
    <row r="4876" spans="1:10" ht="38.25">
      <c r="A4876" s="123" t="s">
        <v>1723</v>
      </c>
      <c r="B4876" s="97" t="s">
        <v>3668</v>
      </c>
      <c r="C4876" s="96" t="s">
        <v>44</v>
      </c>
      <c r="D4876" s="96" t="s">
        <v>3669</v>
      </c>
      <c r="E4876" s="99">
        <v>1</v>
      </c>
      <c r="F4876" s="98" t="s">
        <v>46</v>
      </c>
      <c r="G4876" s="282" t="s">
        <v>3670</v>
      </c>
      <c r="H4876" s="282"/>
      <c r="I4876" s="283"/>
      <c r="J4876" s="126" t="s">
        <v>3670</v>
      </c>
    </row>
    <row r="4877" spans="1:10" ht="25.5">
      <c r="A4877" s="123" t="s">
        <v>1723</v>
      </c>
      <c r="B4877" s="97" t="s">
        <v>3671</v>
      </c>
      <c r="C4877" s="96" t="s">
        <v>44</v>
      </c>
      <c r="D4877" s="96" t="s">
        <v>3672</v>
      </c>
      <c r="E4877" s="99">
        <v>1</v>
      </c>
      <c r="F4877" s="98" t="s">
        <v>46</v>
      </c>
      <c r="G4877" s="282" t="s">
        <v>3673</v>
      </c>
      <c r="H4877" s="282"/>
      <c r="I4877" s="283"/>
      <c r="J4877" s="126" t="s">
        <v>3673</v>
      </c>
    </row>
    <row r="4878" spans="1:10" ht="38.25">
      <c r="A4878" s="123" t="s">
        <v>1723</v>
      </c>
      <c r="B4878" s="97" t="s">
        <v>3674</v>
      </c>
      <c r="C4878" s="96" t="s">
        <v>44</v>
      </c>
      <c r="D4878" s="96" t="s">
        <v>3675</v>
      </c>
      <c r="E4878" s="99">
        <v>1</v>
      </c>
      <c r="F4878" s="98" t="s">
        <v>46</v>
      </c>
      <c r="G4878" s="282" t="s">
        <v>3676</v>
      </c>
      <c r="H4878" s="282"/>
      <c r="I4878" s="283"/>
      <c r="J4878" s="126" t="s">
        <v>3676</v>
      </c>
    </row>
    <row r="4879" spans="1:10">
      <c r="A4879" s="221"/>
      <c r="B4879" s="222"/>
      <c r="C4879" s="222"/>
      <c r="D4879" s="222"/>
      <c r="E4879" s="222"/>
      <c r="F4879" s="222" t="s">
        <v>1774</v>
      </c>
      <c r="G4879" s="222"/>
      <c r="H4879" s="222"/>
      <c r="I4879" s="222"/>
      <c r="J4879" s="125">
        <v>18.329999999999998</v>
      </c>
    </row>
    <row r="4880" spans="1:10">
      <c r="A4880" s="115"/>
      <c r="B4880" s="116"/>
      <c r="C4880" s="116"/>
      <c r="D4880" s="116"/>
      <c r="E4880" s="116" t="s">
        <v>1728</v>
      </c>
      <c r="F4880" s="117">
        <v>0</v>
      </c>
      <c r="G4880" s="116" t="s">
        <v>1729</v>
      </c>
      <c r="H4880" s="117">
        <v>6.82</v>
      </c>
      <c r="I4880" s="116" t="s">
        <v>1730</v>
      </c>
      <c r="J4880" s="118">
        <v>6.8192942299399997</v>
      </c>
    </row>
    <row r="4881" spans="1:10" ht="15" thickBot="1">
      <c r="A4881" s="115"/>
      <c r="B4881" s="116"/>
      <c r="C4881" s="116"/>
      <c r="D4881" s="116"/>
      <c r="E4881" s="116" t="s">
        <v>1731</v>
      </c>
      <c r="F4881" s="117">
        <v>4.8</v>
      </c>
      <c r="G4881" s="116"/>
      <c r="H4881" s="276" t="s">
        <v>1732</v>
      </c>
      <c r="I4881" s="276"/>
      <c r="J4881" s="118">
        <v>23.13</v>
      </c>
    </row>
    <row r="4882" spans="1:10" ht="15" thickTop="1">
      <c r="A4882" s="119"/>
      <c r="B4882" s="95"/>
      <c r="C4882" s="95"/>
      <c r="D4882" s="95"/>
      <c r="E4882" s="95"/>
      <c r="F4882" s="95"/>
      <c r="G4882" s="95"/>
      <c r="H4882" s="95"/>
      <c r="I4882" s="95"/>
      <c r="J4882" s="120"/>
    </row>
    <row r="4883" spans="1:10" ht="15">
      <c r="A4883" s="121" t="s">
        <v>1030</v>
      </c>
      <c r="B4883" s="83" t="s">
        <v>1</v>
      </c>
      <c r="C4883" s="82" t="s">
        <v>2</v>
      </c>
      <c r="D4883" s="82" t="s">
        <v>3</v>
      </c>
      <c r="E4883" s="281" t="s">
        <v>1722</v>
      </c>
      <c r="F4883" s="281"/>
      <c r="G4883" s="84" t="s">
        <v>4</v>
      </c>
      <c r="H4883" s="83" t="s">
        <v>5</v>
      </c>
      <c r="I4883" s="83" t="s">
        <v>6</v>
      </c>
      <c r="J4883" s="122" t="s">
        <v>8</v>
      </c>
    </row>
    <row r="4884" spans="1:10" ht="38.25">
      <c r="A4884" s="111" t="s">
        <v>1723</v>
      </c>
      <c r="B4884" s="86" t="s">
        <v>1031</v>
      </c>
      <c r="C4884" s="85" t="s">
        <v>44</v>
      </c>
      <c r="D4884" s="85" t="s">
        <v>1032</v>
      </c>
      <c r="E4884" s="284" t="s">
        <v>1761</v>
      </c>
      <c r="F4884" s="284"/>
      <c r="G4884" s="87" t="s">
        <v>46</v>
      </c>
      <c r="H4884" s="88">
        <v>1</v>
      </c>
      <c r="I4884" s="89">
        <v>28.11</v>
      </c>
      <c r="J4884" s="112">
        <v>28.11</v>
      </c>
    </row>
    <row r="4885" spans="1:10">
      <c r="A4885" s="221"/>
      <c r="B4885" s="222"/>
      <c r="C4885" s="222"/>
      <c r="D4885" s="222"/>
      <c r="E4885" s="222"/>
      <c r="F4885" s="222" t="s">
        <v>1762</v>
      </c>
      <c r="G4885" s="222"/>
      <c r="H4885" s="222"/>
      <c r="I4885" s="222"/>
      <c r="J4885" s="125">
        <v>0</v>
      </c>
    </row>
    <row r="4886" spans="1:10">
      <c r="A4886" s="221"/>
      <c r="B4886" s="222"/>
      <c r="C4886" s="222"/>
      <c r="D4886" s="222"/>
      <c r="E4886" s="222"/>
      <c r="F4886" s="222" t="s">
        <v>1763</v>
      </c>
      <c r="G4886" s="222"/>
      <c r="H4886" s="222"/>
      <c r="I4886" s="222"/>
      <c r="J4886" s="125">
        <v>1</v>
      </c>
    </row>
    <row r="4887" spans="1:10">
      <c r="A4887" s="221"/>
      <c r="B4887" s="222"/>
      <c r="C4887" s="222"/>
      <c r="D4887" s="222"/>
      <c r="E4887" s="222"/>
      <c r="F4887" s="222" t="s">
        <v>1764</v>
      </c>
      <c r="G4887" s="222"/>
      <c r="H4887" s="222"/>
      <c r="I4887" s="222"/>
      <c r="J4887" s="125">
        <v>0</v>
      </c>
    </row>
    <row r="4888" spans="1:10" ht="15">
      <c r="A4888" s="279" t="s">
        <v>1765</v>
      </c>
      <c r="B4888" s="280" t="s">
        <v>1</v>
      </c>
      <c r="C4888" s="281" t="s">
        <v>2</v>
      </c>
      <c r="D4888" s="281" t="s">
        <v>1727</v>
      </c>
      <c r="E4888" s="280" t="s">
        <v>1766</v>
      </c>
      <c r="F4888" s="83" t="s">
        <v>1767</v>
      </c>
      <c r="G4888" s="83" t="s">
        <v>1768</v>
      </c>
      <c r="H4888" s="83"/>
      <c r="I4888" s="83"/>
      <c r="J4888" s="122" t="s">
        <v>1769</v>
      </c>
    </row>
    <row r="4889" spans="1:10" ht="25.5">
      <c r="A4889" s="123" t="s">
        <v>1723</v>
      </c>
      <c r="B4889" s="97" t="s">
        <v>3677</v>
      </c>
      <c r="C4889" s="96" t="s">
        <v>44</v>
      </c>
      <c r="D4889" s="96" t="s">
        <v>3678</v>
      </c>
      <c r="E4889" s="99">
        <v>1</v>
      </c>
      <c r="F4889" s="98" t="s">
        <v>46</v>
      </c>
      <c r="G4889" s="282" t="s">
        <v>3679</v>
      </c>
      <c r="H4889" s="282"/>
      <c r="I4889" s="283"/>
      <c r="J4889" s="126" t="s">
        <v>3679</v>
      </c>
    </row>
    <row r="4890" spans="1:10" ht="38.25">
      <c r="A4890" s="123" t="s">
        <v>1723</v>
      </c>
      <c r="B4890" s="97" t="s">
        <v>3668</v>
      </c>
      <c r="C4890" s="96" t="s">
        <v>44</v>
      </c>
      <c r="D4890" s="96" t="s">
        <v>3669</v>
      </c>
      <c r="E4890" s="99">
        <v>1</v>
      </c>
      <c r="F4890" s="98" t="s">
        <v>46</v>
      </c>
      <c r="G4890" s="282" t="s">
        <v>3670</v>
      </c>
      <c r="H4890" s="282"/>
      <c r="I4890" s="283"/>
      <c r="J4890" s="126" t="s">
        <v>3670</v>
      </c>
    </row>
    <row r="4891" spans="1:10" ht="38.25">
      <c r="A4891" s="123" t="s">
        <v>1723</v>
      </c>
      <c r="B4891" s="97" t="s">
        <v>3674</v>
      </c>
      <c r="C4891" s="96" t="s">
        <v>44</v>
      </c>
      <c r="D4891" s="96" t="s">
        <v>3675</v>
      </c>
      <c r="E4891" s="99">
        <v>2</v>
      </c>
      <c r="F4891" s="98" t="s">
        <v>46</v>
      </c>
      <c r="G4891" s="282" t="s">
        <v>3676</v>
      </c>
      <c r="H4891" s="282"/>
      <c r="I4891" s="283"/>
      <c r="J4891" s="126" t="s">
        <v>3680</v>
      </c>
    </row>
    <row r="4892" spans="1:10">
      <c r="A4892" s="221"/>
      <c r="B4892" s="222"/>
      <c r="C4892" s="222"/>
      <c r="D4892" s="222"/>
      <c r="E4892" s="222"/>
      <c r="F4892" s="222" t="s">
        <v>1774</v>
      </c>
      <c r="G4892" s="222"/>
      <c r="H4892" s="222"/>
      <c r="I4892" s="222"/>
      <c r="J4892" s="125">
        <v>28.11</v>
      </c>
    </row>
    <row r="4893" spans="1:10">
      <c r="A4893" s="115"/>
      <c r="B4893" s="116"/>
      <c r="C4893" s="116"/>
      <c r="D4893" s="116"/>
      <c r="E4893" s="116" t="s">
        <v>1728</v>
      </c>
      <c r="F4893" s="117">
        <v>0</v>
      </c>
      <c r="G4893" s="116" t="s">
        <v>1729</v>
      </c>
      <c r="H4893" s="117">
        <v>11.3</v>
      </c>
      <c r="I4893" s="116" t="s">
        <v>1730</v>
      </c>
      <c r="J4893" s="118">
        <v>11.30232845988</v>
      </c>
    </row>
    <row r="4894" spans="1:10" ht="15" thickBot="1">
      <c r="A4894" s="115"/>
      <c r="B4894" s="116"/>
      <c r="C4894" s="116"/>
      <c r="D4894" s="116"/>
      <c r="E4894" s="116" t="s">
        <v>1731</v>
      </c>
      <c r="F4894" s="117">
        <v>7.37</v>
      </c>
      <c r="G4894" s="116"/>
      <c r="H4894" s="276" t="s">
        <v>1732</v>
      </c>
      <c r="I4894" s="276"/>
      <c r="J4894" s="118">
        <v>35.479999999999997</v>
      </c>
    </row>
    <row r="4895" spans="1:10" ht="15" thickTop="1">
      <c r="A4895" s="119"/>
      <c r="B4895" s="95"/>
      <c r="C4895" s="95"/>
      <c r="D4895" s="95"/>
      <c r="E4895" s="95"/>
      <c r="F4895" s="95"/>
      <c r="G4895" s="95"/>
      <c r="H4895" s="95"/>
      <c r="I4895" s="95"/>
      <c r="J4895" s="120"/>
    </row>
    <row r="4896" spans="1:10" ht="15">
      <c r="A4896" s="121" t="s">
        <v>1033</v>
      </c>
      <c r="B4896" s="83" t="s">
        <v>1</v>
      </c>
      <c r="C4896" s="82" t="s">
        <v>2</v>
      </c>
      <c r="D4896" s="82" t="s">
        <v>3</v>
      </c>
      <c r="E4896" s="281" t="s">
        <v>1722</v>
      </c>
      <c r="F4896" s="281"/>
      <c r="G4896" s="84" t="s">
        <v>4</v>
      </c>
      <c r="H4896" s="83" t="s">
        <v>5</v>
      </c>
      <c r="I4896" s="83" t="s">
        <v>6</v>
      </c>
      <c r="J4896" s="122" t="s">
        <v>8</v>
      </c>
    </row>
    <row r="4897" spans="1:10" ht="38.25">
      <c r="A4897" s="111" t="s">
        <v>1723</v>
      </c>
      <c r="B4897" s="86" t="s">
        <v>1034</v>
      </c>
      <c r="C4897" s="85" t="s">
        <v>44</v>
      </c>
      <c r="D4897" s="85" t="s">
        <v>1035</v>
      </c>
      <c r="E4897" s="284" t="s">
        <v>1761</v>
      </c>
      <c r="F4897" s="284"/>
      <c r="G4897" s="87" t="s">
        <v>46</v>
      </c>
      <c r="H4897" s="88">
        <v>1</v>
      </c>
      <c r="I4897" s="89">
        <v>19.88</v>
      </c>
      <c r="J4897" s="112">
        <v>19.88</v>
      </c>
    </row>
    <row r="4898" spans="1:10">
      <c r="A4898" s="221"/>
      <c r="B4898" s="222"/>
      <c r="C4898" s="222"/>
      <c r="D4898" s="222"/>
      <c r="E4898" s="222"/>
      <c r="F4898" s="222" t="s">
        <v>1762</v>
      </c>
      <c r="G4898" s="222"/>
      <c r="H4898" s="222"/>
      <c r="I4898" s="222"/>
      <c r="J4898" s="125">
        <v>0</v>
      </c>
    </row>
    <row r="4899" spans="1:10">
      <c r="A4899" s="221"/>
      <c r="B4899" s="222"/>
      <c r="C4899" s="222"/>
      <c r="D4899" s="222"/>
      <c r="E4899" s="222"/>
      <c r="F4899" s="222" t="s">
        <v>1763</v>
      </c>
      <c r="G4899" s="222"/>
      <c r="H4899" s="222"/>
      <c r="I4899" s="222"/>
      <c r="J4899" s="125">
        <v>1</v>
      </c>
    </row>
    <row r="4900" spans="1:10">
      <c r="A4900" s="221"/>
      <c r="B4900" s="222"/>
      <c r="C4900" s="222"/>
      <c r="D4900" s="222"/>
      <c r="E4900" s="222"/>
      <c r="F4900" s="222" t="s">
        <v>1764</v>
      </c>
      <c r="G4900" s="222"/>
      <c r="H4900" s="222"/>
      <c r="I4900" s="222"/>
      <c r="J4900" s="125">
        <v>0</v>
      </c>
    </row>
    <row r="4901" spans="1:10" ht="15">
      <c r="A4901" s="279" t="s">
        <v>1765</v>
      </c>
      <c r="B4901" s="280" t="s">
        <v>1</v>
      </c>
      <c r="C4901" s="281" t="s">
        <v>2</v>
      </c>
      <c r="D4901" s="281" t="s">
        <v>1727</v>
      </c>
      <c r="E4901" s="280" t="s">
        <v>1766</v>
      </c>
      <c r="F4901" s="83" t="s">
        <v>1767</v>
      </c>
      <c r="G4901" s="83" t="s">
        <v>1768</v>
      </c>
      <c r="H4901" s="83"/>
      <c r="I4901" s="83"/>
      <c r="J4901" s="122" t="s">
        <v>1769</v>
      </c>
    </row>
    <row r="4902" spans="1:10" ht="38.25">
      <c r="A4902" s="123" t="s">
        <v>1723</v>
      </c>
      <c r="B4902" s="97" t="s">
        <v>3681</v>
      </c>
      <c r="C4902" s="96" t="s">
        <v>44</v>
      </c>
      <c r="D4902" s="96" t="s">
        <v>3682</v>
      </c>
      <c r="E4902" s="99">
        <v>1</v>
      </c>
      <c r="F4902" s="98" t="s">
        <v>46</v>
      </c>
      <c r="G4902" s="282" t="s">
        <v>3683</v>
      </c>
      <c r="H4902" s="282"/>
      <c r="I4902" s="283"/>
      <c r="J4902" s="126" t="s">
        <v>3683</v>
      </c>
    </row>
    <row r="4903" spans="1:10" ht="38.25">
      <c r="A4903" s="123" t="s">
        <v>1723</v>
      </c>
      <c r="B4903" s="97" t="s">
        <v>3668</v>
      </c>
      <c r="C4903" s="96" t="s">
        <v>44</v>
      </c>
      <c r="D4903" s="96" t="s">
        <v>3669</v>
      </c>
      <c r="E4903" s="99">
        <v>1</v>
      </c>
      <c r="F4903" s="98" t="s">
        <v>46</v>
      </c>
      <c r="G4903" s="282" t="s">
        <v>3670</v>
      </c>
      <c r="H4903" s="282"/>
      <c r="I4903" s="283"/>
      <c r="J4903" s="126" t="s">
        <v>3670</v>
      </c>
    </row>
    <row r="4904" spans="1:10" ht="25.5">
      <c r="A4904" s="123" t="s">
        <v>1723</v>
      </c>
      <c r="B4904" s="97" t="s">
        <v>3671</v>
      </c>
      <c r="C4904" s="96" t="s">
        <v>44</v>
      </c>
      <c r="D4904" s="96" t="s">
        <v>3672</v>
      </c>
      <c r="E4904" s="99">
        <v>1</v>
      </c>
      <c r="F4904" s="98" t="s">
        <v>46</v>
      </c>
      <c r="G4904" s="282" t="s">
        <v>3673</v>
      </c>
      <c r="H4904" s="282"/>
      <c r="I4904" s="283"/>
      <c r="J4904" s="126" t="s">
        <v>3673</v>
      </c>
    </row>
    <row r="4905" spans="1:10">
      <c r="A4905" s="221"/>
      <c r="B4905" s="222"/>
      <c r="C4905" s="222"/>
      <c r="D4905" s="222"/>
      <c r="E4905" s="222"/>
      <c r="F4905" s="222" t="s">
        <v>1774</v>
      </c>
      <c r="G4905" s="222"/>
      <c r="H4905" s="222"/>
      <c r="I4905" s="222"/>
      <c r="J4905" s="125">
        <v>19.88</v>
      </c>
    </row>
    <row r="4906" spans="1:10">
      <c r="A4906" s="115"/>
      <c r="B4906" s="116"/>
      <c r="C4906" s="116"/>
      <c r="D4906" s="116"/>
      <c r="E4906" s="116" t="s">
        <v>1728</v>
      </c>
      <c r="F4906" s="117">
        <v>0</v>
      </c>
      <c r="G4906" s="116" t="s">
        <v>1729</v>
      </c>
      <c r="H4906" s="117">
        <v>6.82</v>
      </c>
      <c r="I4906" s="116" t="s">
        <v>1730</v>
      </c>
      <c r="J4906" s="118">
        <v>6.8192942299399997</v>
      </c>
    </row>
    <row r="4907" spans="1:10" ht="15" thickBot="1">
      <c r="A4907" s="115"/>
      <c r="B4907" s="116"/>
      <c r="C4907" s="116"/>
      <c r="D4907" s="116"/>
      <c r="E4907" s="116" t="s">
        <v>1731</v>
      </c>
      <c r="F4907" s="117">
        <v>5.21</v>
      </c>
      <c r="G4907" s="116"/>
      <c r="H4907" s="276" t="s">
        <v>1732</v>
      </c>
      <c r="I4907" s="276"/>
      <c r="J4907" s="118">
        <v>25.09</v>
      </c>
    </row>
    <row r="4908" spans="1:10" ht="15" thickTop="1">
      <c r="A4908" s="119"/>
      <c r="B4908" s="95"/>
      <c r="C4908" s="95"/>
      <c r="D4908" s="95"/>
      <c r="E4908" s="95"/>
      <c r="F4908" s="95"/>
      <c r="G4908" s="95"/>
      <c r="H4908" s="95"/>
      <c r="I4908" s="95"/>
      <c r="J4908" s="120"/>
    </row>
    <row r="4909" spans="1:10" ht="15">
      <c r="A4909" s="121" t="s">
        <v>1036</v>
      </c>
      <c r="B4909" s="83" t="s">
        <v>1</v>
      </c>
      <c r="C4909" s="82" t="s">
        <v>2</v>
      </c>
      <c r="D4909" s="82" t="s">
        <v>3</v>
      </c>
      <c r="E4909" s="281" t="s">
        <v>1722</v>
      </c>
      <c r="F4909" s="281"/>
      <c r="G4909" s="84" t="s">
        <v>4</v>
      </c>
      <c r="H4909" s="83" t="s">
        <v>5</v>
      </c>
      <c r="I4909" s="83" t="s">
        <v>6</v>
      </c>
      <c r="J4909" s="122" t="s">
        <v>8</v>
      </c>
    </row>
    <row r="4910" spans="1:10" ht="63.75">
      <c r="A4910" s="111" t="s">
        <v>1723</v>
      </c>
      <c r="B4910" s="86" t="s">
        <v>1037</v>
      </c>
      <c r="C4910" s="85" t="s">
        <v>44</v>
      </c>
      <c r="D4910" s="85" t="s">
        <v>1038</v>
      </c>
      <c r="E4910" s="284" t="s">
        <v>1761</v>
      </c>
      <c r="F4910" s="284"/>
      <c r="G4910" s="87" t="s">
        <v>46</v>
      </c>
      <c r="H4910" s="88">
        <v>1</v>
      </c>
      <c r="I4910" s="89">
        <v>28.6</v>
      </c>
      <c r="J4910" s="112">
        <v>28.6</v>
      </c>
    </row>
    <row r="4911" spans="1:10">
      <c r="A4911" s="221"/>
      <c r="B4911" s="222"/>
      <c r="C4911" s="222"/>
      <c r="D4911" s="222"/>
      <c r="E4911" s="222"/>
      <c r="F4911" s="222" t="s">
        <v>1762</v>
      </c>
      <c r="G4911" s="222"/>
      <c r="H4911" s="222"/>
      <c r="I4911" s="222"/>
      <c r="J4911" s="125">
        <v>0</v>
      </c>
    </row>
    <row r="4912" spans="1:10">
      <c r="A4912" s="221"/>
      <c r="B4912" s="222"/>
      <c r="C4912" s="222"/>
      <c r="D4912" s="222"/>
      <c r="E4912" s="222"/>
      <c r="F4912" s="222" t="s">
        <v>1763</v>
      </c>
      <c r="G4912" s="222"/>
      <c r="H4912" s="222"/>
      <c r="I4912" s="222"/>
      <c r="J4912" s="125">
        <v>1</v>
      </c>
    </row>
    <row r="4913" spans="1:10">
      <c r="A4913" s="221"/>
      <c r="B4913" s="222"/>
      <c r="C4913" s="222"/>
      <c r="D4913" s="222"/>
      <c r="E4913" s="222"/>
      <c r="F4913" s="222" t="s">
        <v>1764</v>
      </c>
      <c r="G4913" s="222"/>
      <c r="H4913" s="222"/>
      <c r="I4913" s="222"/>
      <c r="J4913" s="125">
        <v>0</v>
      </c>
    </row>
    <row r="4914" spans="1:10" ht="15">
      <c r="A4914" s="279" t="s">
        <v>1765</v>
      </c>
      <c r="B4914" s="280" t="s">
        <v>1</v>
      </c>
      <c r="C4914" s="281" t="s">
        <v>2</v>
      </c>
      <c r="D4914" s="281" t="s">
        <v>1727</v>
      </c>
      <c r="E4914" s="280" t="s">
        <v>1766</v>
      </c>
      <c r="F4914" s="83" t="s">
        <v>1767</v>
      </c>
      <c r="G4914" s="83" t="s">
        <v>1768</v>
      </c>
      <c r="H4914" s="83"/>
      <c r="I4914" s="83"/>
      <c r="J4914" s="122" t="s">
        <v>1769</v>
      </c>
    </row>
    <row r="4915" spans="1:10" ht="38.25">
      <c r="A4915" s="123" t="s">
        <v>1723</v>
      </c>
      <c r="B4915" s="97" t="s">
        <v>3668</v>
      </c>
      <c r="C4915" s="96" t="s">
        <v>44</v>
      </c>
      <c r="D4915" s="96" t="s">
        <v>3669</v>
      </c>
      <c r="E4915" s="99">
        <v>1</v>
      </c>
      <c r="F4915" s="98" t="s">
        <v>46</v>
      </c>
      <c r="G4915" s="282" t="s">
        <v>3670</v>
      </c>
      <c r="H4915" s="282"/>
      <c r="I4915" s="283"/>
      <c r="J4915" s="126" t="s">
        <v>3670</v>
      </c>
    </row>
    <row r="4916" spans="1:10" ht="38.25">
      <c r="A4916" s="123" t="s">
        <v>1723</v>
      </c>
      <c r="B4916" s="97" t="s">
        <v>3674</v>
      </c>
      <c r="C4916" s="96" t="s">
        <v>44</v>
      </c>
      <c r="D4916" s="96" t="s">
        <v>3675</v>
      </c>
      <c r="E4916" s="99">
        <v>1</v>
      </c>
      <c r="F4916" s="98" t="s">
        <v>46</v>
      </c>
      <c r="G4916" s="282" t="s">
        <v>3676</v>
      </c>
      <c r="H4916" s="282"/>
      <c r="I4916" s="283"/>
      <c r="J4916" s="126" t="s">
        <v>3676</v>
      </c>
    </row>
    <row r="4917" spans="1:10" ht="25.5">
      <c r="A4917" s="123" t="s">
        <v>1723</v>
      </c>
      <c r="B4917" s="97" t="s">
        <v>3677</v>
      </c>
      <c r="C4917" s="96" t="s">
        <v>44</v>
      </c>
      <c r="D4917" s="96" t="s">
        <v>3678</v>
      </c>
      <c r="E4917" s="99">
        <v>1</v>
      </c>
      <c r="F4917" s="98" t="s">
        <v>46</v>
      </c>
      <c r="G4917" s="282" t="s">
        <v>3679</v>
      </c>
      <c r="H4917" s="282"/>
      <c r="I4917" s="283"/>
      <c r="J4917" s="126" t="s">
        <v>3679</v>
      </c>
    </row>
    <row r="4918" spans="1:10" ht="38.25">
      <c r="A4918" s="123" t="s">
        <v>1723</v>
      </c>
      <c r="B4918" s="97" t="s">
        <v>3684</v>
      </c>
      <c r="C4918" s="96" t="s">
        <v>44</v>
      </c>
      <c r="D4918" s="96" t="s">
        <v>3685</v>
      </c>
      <c r="E4918" s="99">
        <v>1</v>
      </c>
      <c r="F4918" s="98" t="s">
        <v>46</v>
      </c>
      <c r="G4918" s="282" t="s">
        <v>3686</v>
      </c>
      <c r="H4918" s="282"/>
      <c r="I4918" s="283"/>
      <c r="J4918" s="126" t="s">
        <v>3686</v>
      </c>
    </row>
    <row r="4919" spans="1:10">
      <c r="A4919" s="221"/>
      <c r="B4919" s="222"/>
      <c r="C4919" s="222"/>
      <c r="D4919" s="222"/>
      <c r="E4919" s="222"/>
      <c r="F4919" s="222" t="s">
        <v>1774</v>
      </c>
      <c r="G4919" s="222"/>
      <c r="H4919" s="222"/>
      <c r="I4919" s="222"/>
      <c r="J4919" s="125">
        <v>28.6</v>
      </c>
    </row>
    <row r="4920" spans="1:10">
      <c r="A4920" s="115"/>
      <c r="B4920" s="116"/>
      <c r="C4920" s="116"/>
      <c r="D4920" s="116"/>
      <c r="E4920" s="116" t="s">
        <v>1728</v>
      </c>
      <c r="F4920" s="117">
        <v>0</v>
      </c>
      <c r="G4920" s="116" t="s">
        <v>1729</v>
      </c>
      <c r="H4920" s="117">
        <v>11.3</v>
      </c>
      <c r="I4920" s="116" t="s">
        <v>1730</v>
      </c>
      <c r="J4920" s="118">
        <v>11.30232845988</v>
      </c>
    </row>
    <row r="4921" spans="1:10" ht="15" thickBot="1">
      <c r="A4921" s="115"/>
      <c r="B4921" s="116"/>
      <c r="C4921" s="116"/>
      <c r="D4921" s="116"/>
      <c r="E4921" s="116" t="s">
        <v>1731</v>
      </c>
      <c r="F4921" s="117">
        <v>7.5</v>
      </c>
      <c r="G4921" s="116"/>
      <c r="H4921" s="276" t="s">
        <v>1732</v>
      </c>
      <c r="I4921" s="276"/>
      <c r="J4921" s="118">
        <v>36.1</v>
      </c>
    </row>
    <row r="4922" spans="1:10" ht="15" thickTop="1">
      <c r="A4922" s="119"/>
      <c r="B4922" s="95"/>
      <c r="C4922" s="95"/>
      <c r="D4922" s="95"/>
      <c r="E4922" s="95"/>
      <c r="F4922" s="95"/>
      <c r="G4922" s="95"/>
      <c r="H4922" s="95"/>
      <c r="I4922" s="95"/>
      <c r="J4922" s="120"/>
    </row>
    <row r="4923" spans="1:10" ht="15">
      <c r="A4923" s="121" t="s">
        <v>1039</v>
      </c>
      <c r="B4923" s="83" t="s">
        <v>1</v>
      </c>
      <c r="C4923" s="82" t="s">
        <v>2</v>
      </c>
      <c r="D4923" s="82" t="s">
        <v>3</v>
      </c>
      <c r="E4923" s="281" t="s">
        <v>1722</v>
      </c>
      <c r="F4923" s="281"/>
      <c r="G4923" s="84" t="s">
        <v>4</v>
      </c>
      <c r="H4923" s="83" t="s">
        <v>5</v>
      </c>
      <c r="I4923" s="83" t="s">
        <v>6</v>
      </c>
      <c r="J4923" s="122" t="s">
        <v>8</v>
      </c>
    </row>
    <row r="4924" spans="1:10" ht="38.25">
      <c r="A4924" s="111" t="s">
        <v>1723</v>
      </c>
      <c r="B4924" s="86" t="s">
        <v>1040</v>
      </c>
      <c r="C4924" s="85" t="s">
        <v>44</v>
      </c>
      <c r="D4924" s="85" t="s">
        <v>1041</v>
      </c>
      <c r="E4924" s="284" t="s">
        <v>1761</v>
      </c>
      <c r="F4924" s="284"/>
      <c r="G4924" s="87" t="s">
        <v>46</v>
      </c>
      <c r="H4924" s="88">
        <v>1</v>
      </c>
      <c r="I4924" s="89">
        <v>9.2799999999999994</v>
      </c>
      <c r="J4924" s="112">
        <v>9.2799999999999994</v>
      </c>
    </row>
    <row r="4925" spans="1:10">
      <c r="A4925" s="221"/>
      <c r="B4925" s="222"/>
      <c r="C4925" s="222"/>
      <c r="D4925" s="222"/>
      <c r="E4925" s="222"/>
      <c r="F4925" s="222" t="s">
        <v>1762</v>
      </c>
      <c r="G4925" s="222"/>
      <c r="H4925" s="222"/>
      <c r="I4925" s="222"/>
      <c r="J4925" s="125">
        <v>0</v>
      </c>
    </row>
    <row r="4926" spans="1:10">
      <c r="A4926" s="221"/>
      <c r="B4926" s="222"/>
      <c r="C4926" s="222"/>
      <c r="D4926" s="222"/>
      <c r="E4926" s="222"/>
      <c r="F4926" s="222" t="s">
        <v>1763</v>
      </c>
      <c r="G4926" s="222"/>
      <c r="H4926" s="222"/>
      <c r="I4926" s="222"/>
      <c r="J4926" s="125">
        <v>1</v>
      </c>
    </row>
    <row r="4927" spans="1:10">
      <c r="A4927" s="221"/>
      <c r="B4927" s="222"/>
      <c r="C4927" s="222"/>
      <c r="D4927" s="222"/>
      <c r="E4927" s="222"/>
      <c r="F4927" s="222" t="s">
        <v>1764</v>
      </c>
      <c r="G4927" s="222"/>
      <c r="H4927" s="222"/>
      <c r="I4927" s="222"/>
      <c r="J4927" s="125">
        <v>0</v>
      </c>
    </row>
    <row r="4928" spans="1:10" ht="15">
      <c r="A4928" s="279" t="s">
        <v>1765</v>
      </c>
      <c r="B4928" s="280" t="s">
        <v>1</v>
      </c>
      <c r="C4928" s="281" t="s">
        <v>2</v>
      </c>
      <c r="D4928" s="281" t="s">
        <v>1727</v>
      </c>
      <c r="E4928" s="280" t="s">
        <v>1766</v>
      </c>
      <c r="F4928" s="83" t="s">
        <v>1767</v>
      </c>
      <c r="G4928" s="83" t="s">
        <v>1768</v>
      </c>
      <c r="H4928" s="83"/>
      <c r="I4928" s="83"/>
      <c r="J4928" s="122" t="s">
        <v>1769</v>
      </c>
    </row>
    <row r="4929" spans="1:10" ht="38.25">
      <c r="A4929" s="123" t="s">
        <v>1723</v>
      </c>
      <c r="B4929" s="97" t="s">
        <v>3668</v>
      </c>
      <c r="C4929" s="96" t="s">
        <v>44</v>
      </c>
      <c r="D4929" s="96" t="s">
        <v>3669</v>
      </c>
      <c r="E4929" s="99">
        <v>1</v>
      </c>
      <c r="F4929" s="98" t="s">
        <v>46</v>
      </c>
      <c r="G4929" s="282" t="s">
        <v>3670</v>
      </c>
      <c r="H4929" s="282"/>
      <c r="I4929" s="283"/>
      <c r="J4929" s="126" t="s">
        <v>3670</v>
      </c>
    </row>
    <row r="4930" spans="1:10" ht="25.5">
      <c r="A4930" s="123" t="s">
        <v>1723</v>
      </c>
      <c r="B4930" s="97" t="s">
        <v>3671</v>
      </c>
      <c r="C4930" s="96" t="s">
        <v>44</v>
      </c>
      <c r="D4930" s="96" t="s">
        <v>3672</v>
      </c>
      <c r="E4930" s="99">
        <v>1</v>
      </c>
      <c r="F4930" s="98" t="s">
        <v>46</v>
      </c>
      <c r="G4930" s="282" t="s">
        <v>3673</v>
      </c>
      <c r="H4930" s="282"/>
      <c r="I4930" s="283"/>
      <c r="J4930" s="126" t="s">
        <v>3673</v>
      </c>
    </row>
    <row r="4931" spans="1:10" ht="25.5">
      <c r="A4931" s="123" t="s">
        <v>1723</v>
      </c>
      <c r="B4931" s="97" t="s">
        <v>3687</v>
      </c>
      <c r="C4931" s="96" t="s">
        <v>44</v>
      </c>
      <c r="D4931" s="96" t="s">
        <v>3688</v>
      </c>
      <c r="E4931" s="99">
        <v>1</v>
      </c>
      <c r="F4931" s="98" t="s">
        <v>46</v>
      </c>
      <c r="G4931" s="282" t="s">
        <v>2563</v>
      </c>
      <c r="H4931" s="282"/>
      <c r="I4931" s="283"/>
      <c r="J4931" s="126" t="s">
        <v>2563</v>
      </c>
    </row>
    <row r="4932" spans="1:10">
      <c r="A4932" s="221"/>
      <c r="B4932" s="222"/>
      <c r="C4932" s="222"/>
      <c r="D4932" s="222"/>
      <c r="E4932" s="222"/>
      <c r="F4932" s="222" t="s">
        <v>1774</v>
      </c>
      <c r="G4932" s="222"/>
      <c r="H4932" s="222"/>
      <c r="I4932" s="222"/>
      <c r="J4932" s="125">
        <v>9.2799999999999994</v>
      </c>
    </row>
    <row r="4933" spans="1:10">
      <c r="A4933" s="115"/>
      <c r="B4933" s="116"/>
      <c r="C4933" s="116"/>
      <c r="D4933" s="116"/>
      <c r="E4933" s="116" t="s">
        <v>1728</v>
      </c>
      <c r="F4933" s="117">
        <v>0</v>
      </c>
      <c r="G4933" s="116" t="s">
        <v>1729</v>
      </c>
      <c r="H4933" s="117">
        <v>2.76</v>
      </c>
      <c r="I4933" s="116" t="s">
        <v>1730</v>
      </c>
      <c r="J4933" s="118">
        <v>2.7645747227099999</v>
      </c>
    </row>
    <row r="4934" spans="1:10" ht="15" thickBot="1">
      <c r="A4934" s="115"/>
      <c r="B4934" s="116"/>
      <c r="C4934" s="116"/>
      <c r="D4934" s="116"/>
      <c r="E4934" s="116" t="s">
        <v>1731</v>
      </c>
      <c r="F4934" s="117">
        <v>2.4300000000000002</v>
      </c>
      <c r="G4934" s="116"/>
      <c r="H4934" s="276" t="s">
        <v>1732</v>
      </c>
      <c r="I4934" s="276"/>
      <c r="J4934" s="118">
        <v>11.71</v>
      </c>
    </row>
    <row r="4935" spans="1:10" ht="15" thickTop="1">
      <c r="A4935" s="119"/>
      <c r="B4935" s="95"/>
      <c r="C4935" s="95"/>
      <c r="D4935" s="95"/>
      <c r="E4935" s="95"/>
      <c r="F4935" s="95"/>
      <c r="G4935" s="95"/>
      <c r="H4935" s="95"/>
      <c r="I4935" s="95"/>
      <c r="J4935" s="120"/>
    </row>
    <row r="4936" spans="1:10" ht="15">
      <c r="A4936" s="121" t="s">
        <v>1042</v>
      </c>
      <c r="B4936" s="83" t="s">
        <v>1</v>
      </c>
      <c r="C4936" s="82" t="s">
        <v>2</v>
      </c>
      <c r="D4936" s="82" t="s">
        <v>3</v>
      </c>
      <c r="E4936" s="281" t="s">
        <v>1722</v>
      </c>
      <c r="F4936" s="281"/>
      <c r="G4936" s="84" t="s">
        <v>4</v>
      </c>
      <c r="H4936" s="83" t="s">
        <v>5</v>
      </c>
      <c r="I4936" s="83" t="s">
        <v>6</v>
      </c>
      <c r="J4936" s="122" t="s">
        <v>8</v>
      </c>
    </row>
    <row r="4937" spans="1:10" ht="38.25">
      <c r="A4937" s="111" t="s">
        <v>1723</v>
      </c>
      <c r="B4937" s="86" t="s">
        <v>1043</v>
      </c>
      <c r="C4937" s="85" t="s">
        <v>44</v>
      </c>
      <c r="D4937" s="85" t="s">
        <v>1044</v>
      </c>
      <c r="E4937" s="284" t="s">
        <v>1761</v>
      </c>
      <c r="F4937" s="284"/>
      <c r="G4937" s="87" t="s">
        <v>46</v>
      </c>
      <c r="H4937" s="88">
        <v>1</v>
      </c>
      <c r="I4937" s="89">
        <v>18.82</v>
      </c>
      <c r="J4937" s="112">
        <v>18.82</v>
      </c>
    </row>
    <row r="4938" spans="1:10">
      <c r="A4938" s="221"/>
      <c r="B4938" s="222"/>
      <c r="C4938" s="222"/>
      <c r="D4938" s="222"/>
      <c r="E4938" s="222"/>
      <c r="F4938" s="222" t="s">
        <v>1762</v>
      </c>
      <c r="G4938" s="222"/>
      <c r="H4938" s="222"/>
      <c r="I4938" s="222"/>
      <c r="J4938" s="125">
        <v>0</v>
      </c>
    </row>
    <row r="4939" spans="1:10">
      <c r="A4939" s="221"/>
      <c r="B4939" s="222"/>
      <c r="C4939" s="222"/>
      <c r="D4939" s="222"/>
      <c r="E4939" s="222"/>
      <c r="F4939" s="222" t="s">
        <v>1763</v>
      </c>
      <c r="G4939" s="222"/>
      <c r="H4939" s="222"/>
      <c r="I4939" s="222"/>
      <c r="J4939" s="125">
        <v>1</v>
      </c>
    </row>
    <row r="4940" spans="1:10">
      <c r="A4940" s="221"/>
      <c r="B4940" s="222"/>
      <c r="C4940" s="222"/>
      <c r="D4940" s="222"/>
      <c r="E4940" s="222"/>
      <c r="F4940" s="222" t="s">
        <v>1764</v>
      </c>
      <c r="G4940" s="222"/>
      <c r="H4940" s="222"/>
      <c r="I4940" s="222"/>
      <c r="J4940" s="125">
        <v>0</v>
      </c>
    </row>
    <row r="4941" spans="1:10" ht="15">
      <c r="A4941" s="279" t="s">
        <v>1765</v>
      </c>
      <c r="B4941" s="280" t="s">
        <v>1</v>
      </c>
      <c r="C4941" s="281" t="s">
        <v>2</v>
      </c>
      <c r="D4941" s="281" t="s">
        <v>1727</v>
      </c>
      <c r="E4941" s="280" t="s">
        <v>1766</v>
      </c>
      <c r="F4941" s="83" t="s">
        <v>1767</v>
      </c>
      <c r="G4941" s="83" t="s">
        <v>1768</v>
      </c>
      <c r="H4941" s="83"/>
      <c r="I4941" s="83"/>
      <c r="J4941" s="122" t="s">
        <v>1769</v>
      </c>
    </row>
    <row r="4942" spans="1:10" ht="25.5">
      <c r="A4942" s="123" t="s">
        <v>1723</v>
      </c>
      <c r="B4942" s="97" t="s">
        <v>3671</v>
      </c>
      <c r="C4942" s="96" t="s">
        <v>44</v>
      </c>
      <c r="D4942" s="96" t="s">
        <v>3672</v>
      </c>
      <c r="E4942" s="99">
        <v>1</v>
      </c>
      <c r="F4942" s="98" t="s">
        <v>46</v>
      </c>
      <c r="G4942" s="282" t="s">
        <v>3673</v>
      </c>
      <c r="H4942" s="282"/>
      <c r="I4942" s="283"/>
      <c r="J4942" s="126" t="s">
        <v>3673</v>
      </c>
    </row>
    <row r="4943" spans="1:10" ht="38.25">
      <c r="A4943" s="123" t="s">
        <v>1723</v>
      </c>
      <c r="B4943" s="97" t="s">
        <v>3668</v>
      </c>
      <c r="C4943" s="96" t="s">
        <v>44</v>
      </c>
      <c r="D4943" s="96" t="s">
        <v>3669</v>
      </c>
      <c r="E4943" s="99">
        <v>1</v>
      </c>
      <c r="F4943" s="98" t="s">
        <v>46</v>
      </c>
      <c r="G4943" s="282" t="s">
        <v>3670</v>
      </c>
      <c r="H4943" s="282"/>
      <c r="I4943" s="283"/>
      <c r="J4943" s="126" t="s">
        <v>3670</v>
      </c>
    </row>
    <row r="4944" spans="1:10" ht="38.25">
      <c r="A4944" s="123" t="s">
        <v>1723</v>
      </c>
      <c r="B4944" s="97" t="s">
        <v>3684</v>
      </c>
      <c r="C4944" s="96" t="s">
        <v>44</v>
      </c>
      <c r="D4944" s="96" t="s">
        <v>3685</v>
      </c>
      <c r="E4944" s="99">
        <v>1</v>
      </c>
      <c r="F4944" s="98" t="s">
        <v>46</v>
      </c>
      <c r="G4944" s="282" t="s">
        <v>3686</v>
      </c>
      <c r="H4944" s="282"/>
      <c r="I4944" s="283"/>
      <c r="J4944" s="126" t="s">
        <v>3686</v>
      </c>
    </row>
    <row r="4945" spans="1:10">
      <c r="A4945" s="221"/>
      <c r="B4945" s="222"/>
      <c r="C4945" s="222"/>
      <c r="D4945" s="222"/>
      <c r="E4945" s="222"/>
      <c r="F4945" s="222" t="s">
        <v>1774</v>
      </c>
      <c r="G4945" s="222"/>
      <c r="H4945" s="222"/>
      <c r="I4945" s="222"/>
      <c r="J4945" s="125">
        <v>18.82</v>
      </c>
    </row>
    <row r="4946" spans="1:10">
      <c r="A4946" s="115"/>
      <c r="B4946" s="116"/>
      <c r="C4946" s="116"/>
      <c r="D4946" s="116"/>
      <c r="E4946" s="116" t="s">
        <v>1728</v>
      </c>
      <c r="F4946" s="117">
        <v>0</v>
      </c>
      <c r="G4946" s="116" t="s">
        <v>1729</v>
      </c>
      <c r="H4946" s="117">
        <v>6.82</v>
      </c>
      <c r="I4946" s="116" t="s">
        <v>1730</v>
      </c>
      <c r="J4946" s="118">
        <v>6.8192942299399997</v>
      </c>
    </row>
    <row r="4947" spans="1:10" ht="15" thickBot="1">
      <c r="A4947" s="115"/>
      <c r="B4947" s="116"/>
      <c r="C4947" s="116"/>
      <c r="D4947" s="116"/>
      <c r="E4947" s="116" t="s">
        <v>1731</v>
      </c>
      <c r="F4947" s="117">
        <v>4.93</v>
      </c>
      <c r="G4947" s="116"/>
      <c r="H4947" s="276" t="s">
        <v>1732</v>
      </c>
      <c r="I4947" s="276"/>
      <c r="J4947" s="118">
        <v>23.75</v>
      </c>
    </row>
    <row r="4948" spans="1:10" ht="15" thickTop="1">
      <c r="A4948" s="119"/>
      <c r="B4948" s="95"/>
      <c r="C4948" s="95"/>
      <c r="D4948" s="95"/>
      <c r="E4948" s="95"/>
      <c r="F4948" s="95"/>
      <c r="G4948" s="95"/>
      <c r="H4948" s="95"/>
      <c r="I4948" s="95"/>
      <c r="J4948" s="120"/>
    </row>
    <row r="4949" spans="1:10" ht="15">
      <c r="A4949" s="121" t="s">
        <v>1045</v>
      </c>
      <c r="B4949" s="83" t="s">
        <v>1</v>
      </c>
      <c r="C4949" s="82" t="s">
        <v>2</v>
      </c>
      <c r="D4949" s="82" t="s">
        <v>3</v>
      </c>
      <c r="E4949" s="281" t="s">
        <v>1722</v>
      </c>
      <c r="F4949" s="281"/>
      <c r="G4949" s="84" t="s">
        <v>4</v>
      </c>
      <c r="H4949" s="83" t="s">
        <v>5</v>
      </c>
      <c r="I4949" s="83" t="s">
        <v>6</v>
      </c>
      <c r="J4949" s="122" t="s">
        <v>8</v>
      </c>
    </row>
    <row r="4950" spans="1:10" ht="51">
      <c r="A4950" s="111" t="s">
        <v>1723</v>
      </c>
      <c r="B4950" s="86" t="s">
        <v>1046</v>
      </c>
      <c r="C4950" s="85" t="s">
        <v>44</v>
      </c>
      <c r="D4950" s="85" t="s">
        <v>1047</v>
      </c>
      <c r="E4950" s="284" t="s">
        <v>1761</v>
      </c>
      <c r="F4950" s="284"/>
      <c r="G4950" s="87" t="s">
        <v>46</v>
      </c>
      <c r="H4950" s="88">
        <v>1</v>
      </c>
      <c r="I4950" s="89">
        <v>29.09</v>
      </c>
      <c r="J4950" s="112">
        <v>29.09</v>
      </c>
    </row>
    <row r="4951" spans="1:10">
      <c r="A4951" s="221"/>
      <c r="B4951" s="222"/>
      <c r="C4951" s="222"/>
      <c r="D4951" s="222"/>
      <c r="E4951" s="222"/>
      <c r="F4951" s="222" t="s">
        <v>1762</v>
      </c>
      <c r="G4951" s="222"/>
      <c r="H4951" s="222"/>
      <c r="I4951" s="222"/>
      <c r="J4951" s="125">
        <v>0</v>
      </c>
    </row>
    <row r="4952" spans="1:10">
      <c r="A4952" s="221"/>
      <c r="B4952" s="222"/>
      <c r="C4952" s="222"/>
      <c r="D4952" s="222"/>
      <c r="E4952" s="222"/>
      <c r="F4952" s="222" t="s">
        <v>1763</v>
      </c>
      <c r="G4952" s="222"/>
      <c r="H4952" s="222"/>
      <c r="I4952" s="222"/>
      <c r="J4952" s="125">
        <v>1</v>
      </c>
    </row>
    <row r="4953" spans="1:10">
      <c r="A4953" s="221"/>
      <c r="B4953" s="222"/>
      <c r="C4953" s="222"/>
      <c r="D4953" s="222"/>
      <c r="E4953" s="222"/>
      <c r="F4953" s="222" t="s">
        <v>1764</v>
      </c>
      <c r="G4953" s="222"/>
      <c r="H4953" s="222"/>
      <c r="I4953" s="222"/>
      <c r="J4953" s="125">
        <v>0</v>
      </c>
    </row>
    <row r="4954" spans="1:10" ht="15">
      <c r="A4954" s="279" t="s">
        <v>1765</v>
      </c>
      <c r="B4954" s="280" t="s">
        <v>1</v>
      </c>
      <c r="C4954" s="281" t="s">
        <v>2</v>
      </c>
      <c r="D4954" s="281" t="s">
        <v>1727</v>
      </c>
      <c r="E4954" s="280" t="s">
        <v>1766</v>
      </c>
      <c r="F4954" s="83" t="s">
        <v>1767</v>
      </c>
      <c r="G4954" s="83" t="s">
        <v>1768</v>
      </c>
      <c r="H4954" s="83"/>
      <c r="I4954" s="83"/>
      <c r="J4954" s="122" t="s">
        <v>1769</v>
      </c>
    </row>
    <row r="4955" spans="1:10" ht="38.25">
      <c r="A4955" s="123" t="s">
        <v>1723</v>
      </c>
      <c r="B4955" s="97" t="s">
        <v>3684</v>
      </c>
      <c r="C4955" s="96" t="s">
        <v>44</v>
      </c>
      <c r="D4955" s="96" t="s">
        <v>3685</v>
      </c>
      <c r="E4955" s="99">
        <v>2</v>
      </c>
      <c r="F4955" s="98" t="s">
        <v>46</v>
      </c>
      <c r="G4955" s="282" t="s">
        <v>3686</v>
      </c>
      <c r="H4955" s="282"/>
      <c r="I4955" s="283"/>
      <c r="J4955" s="126" t="s">
        <v>3689</v>
      </c>
    </row>
    <row r="4956" spans="1:10" ht="25.5">
      <c r="A4956" s="123" t="s">
        <v>1723</v>
      </c>
      <c r="B4956" s="97" t="s">
        <v>3677</v>
      </c>
      <c r="C4956" s="96" t="s">
        <v>44</v>
      </c>
      <c r="D4956" s="96" t="s">
        <v>3678</v>
      </c>
      <c r="E4956" s="99">
        <v>1</v>
      </c>
      <c r="F4956" s="98" t="s">
        <v>46</v>
      </c>
      <c r="G4956" s="282" t="s">
        <v>3679</v>
      </c>
      <c r="H4956" s="282"/>
      <c r="I4956" s="283"/>
      <c r="J4956" s="126" t="s">
        <v>3679</v>
      </c>
    </row>
    <row r="4957" spans="1:10" ht="38.25">
      <c r="A4957" s="123" t="s">
        <v>1723</v>
      </c>
      <c r="B4957" s="97" t="s">
        <v>3668</v>
      </c>
      <c r="C4957" s="96" t="s">
        <v>44</v>
      </c>
      <c r="D4957" s="96" t="s">
        <v>3669</v>
      </c>
      <c r="E4957" s="99">
        <v>1</v>
      </c>
      <c r="F4957" s="98" t="s">
        <v>46</v>
      </c>
      <c r="G4957" s="282" t="s">
        <v>3670</v>
      </c>
      <c r="H4957" s="282"/>
      <c r="I4957" s="283"/>
      <c r="J4957" s="126" t="s">
        <v>3670</v>
      </c>
    </row>
    <row r="4958" spans="1:10">
      <c r="A4958" s="221"/>
      <c r="B4958" s="222"/>
      <c r="C4958" s="222"/>
      <c r="D4958" s="222"/>
      <c r="E4958" s="222"/>
      <c r="F4958" s="222" t="s">
        <v>1774</v>
      </c>
      <c r="G4958" s="222"/>
      <c r="H4958" s="222"/>
      <c r="I4958" s="222"/>
      <c r="J4958" s="125">
        <v>29.09</v>
      </c>
    </row>
    <row r="4959" spans="1:10">
      <c r="A4959" s="115"/>
      <c r="B4959" s="116"/>
      <c r="C4959" s="116"/>
      <c r="D4959" s="116"/>
      <c r="E4959" s="116" t="s">
        <v>1728</v>
      </c>
      <c r="F4959" s="117">
        <v>0</v>
      </c>
      <c r="G4959" s="116" t="s">
        <v>1729</v>
      </c>
      <c r="H4959" s="117">
        <v>11.3</v>
      </c>
      <c r="I4959" s="116" t="s">
        <v>1730</v>
      </c>
      <c r="J4959" s="118">
        <v>11.30232845988</v>
      </c>
    </row>
    <row r="4960" spans="1:10" ht="15" thickBot="1">
      <c r="A4960" s="115"/>
      <c r="B4960" s="116"/>
      <c r="C4960" s="116"/>
      <c r="D4960" s="116"/>
      <c r="E4960" s="116" t="s">
        <v>1731</v>
      </c>
      <c r="F4960" s="117">
        <v>7.63</v>
      </c>
      <c r="G4960" s="116"/>
      <c r="H4960" s="276" t="s">
        <v>1732</v>
      </c>
      <c r="I4960" s="276"/>
      <c r="J4960" s="118">
        <v>36.72</v>
      </c>
    </row>
    <row r="4961" spans="1:10" ht="15" thickTop="1">
      <c r="A4961" s="119"/>
      <c r="B4961" s="95"/>
      <c r="C4961" s="95"/>
      <c r="D4961" s="95"/>
      <c r="E4961" s="95"/>
      <c r="F4961" s="95"/>
      <c r="G4961" s="95"/>
      <c r="H4961" s="95"/>
      <c r="I4961" s="95"/>
      <c r="J4961" s="120"/>
    </row>
    <row r="4962" spans="1:10" ht="15">
      <c r="A4962" s="121" t="s">
        <v>1048</v>
      </c>
      <c r="B4962" s="83" t="s">
        <v>1</v>
      </c>
      <c r="C4962" s="82" t="s">
        <v>2</v>
      </c>
      <c r="D4962" s="82" t="s">
        <v>3</v>
      </c>
      <c r="E4962" s="281" t="s">
        <v>1722</v>
      </c>
      <c r="F4962" s="281"/>
      <c r="G4962" s="84" t="s">
        <v>4</v>
      </c>
      <c r="H4962" s="83" t="s">
        <v>5</v>
      </c>
      <c r="I4962" s="83" t="s">
        <v>6</v>
      </c>
      <c r="J4962" s="122" t="s">
        <v>8</v>
      </c>
    </row>
    <row r="4963" spans="1:10" ht="38.25">
      <c r="A4963" s="111" t="s">
        <v>1723</v>
      </c>
      <c r="B4963" s="86" t="s">
        <v>1049</v>
      </c>
      <c r="C4963" s="85" t="s">
        <v>44</v>
      </c>
      <c r="D4963" s="85" t="s">
        <v>1050</v>
      </c>
      <c r="E4963" s="284" t="s">
        <v>1761</v>
      </c>
      <c r="F4963" s="284"/>
      <c r="G4963" s="87" t="s">
        <v>46</v>
      </c>
      <c r="H4963" s="88">
        <v>1</v>
      </c>
      <c r="I4963" s="89">
        <v>20.03</v>
      </c>
      <c r="J4963" s="112">
        <v>20.03</v>
      </c>
    </row>
    <row r="4964" spans="1:10">
      <c r="A4964" s="221"/>
      <c r="B4964" s="222"/>
      <c r="C4964" s="222"/>
      <c r="D4964" s="222"/>
      <c r="E4964" s="222"/>
      <c r="F4964" s="222" t="s">
        <v>1762</v>
      </c>
      <c r="G4964" s="222"/>
      <c r="H4964" s="222"/>
      <c r="I4964" s="222"/>
      <c r="J4964" s="125">
        <v>0</v>
      </c>
    </row>
    <row r="4965" spans="1:10">
      <c r="A4965" s="221"/>
      <c r="B4965" s="222"/>
      <c r="C4965" s="222"/>
      <c r="D4965" s="222"/>
      <c r="E4965" s="222"/>
      <c r="F4965" s="222" t="s">
        <v>1763</v>
      </c>
      <c r="G4965" s="222"/>
      <c r="H4965" s="222"/>
      <c r="I4965" s="222"/>
      <c r="J4965" s="125">
        <v>1</v>
      </c>
    </row>
    <row r="4966" spans="1:10">
      <c r="A4966" s="221"/>
      <c r="B4966" s="222"/>
      <c r="C4966" s="222"/>
      <c r="D4966" s="222"/>
      <c r="E4966" s="222"/>
      <c r="F4966" s="222" t="s">
        <v>1764</v>
      </c>
      <c r="G4966" s="222"/>
      <c r="H4966" s="222"/>
      <c r="I4966" s="222"/>
      <c r="J4966" s="125">
        <v>0</v>
      </c>
    </row>
    <row r="4967" spans="1:10" ht="15">
      <c r="A4967" s="279" t="s">
        <v>1765</v>
      </c>
      <c r="B4967" s="280" t="s">
        <v>1</v>
      </c>
      <c r="C4967" s="281" t="s">
        <v>2</v>
      </c>
      <c r="D4967" s="281" t="s">
        <v>1727</v>
      </c>
      <c r="E4967" s="280" t="s">
        <v>1766</v>
      </c>
      <c r="F4967" s="83" t="s">
        <v>1767</v>
      </c>
      <c r="G4967" s="83" t="s">
        <v>1768</v>
      </c>
      <c r="H4967" s="83"/>
      <c r="I4967" s="83"/>
      <c r="J4967" s="122" t="s">
        <v>1769</v>
      </c>
    </row>
    <row r="4968" spans="1:10" ht="38.25">
      <c r="A4968" s="123" t="s">
        <v>1723</v>
      </c>
      <c r="B4968" s="97" t="s">
        <v>3690</v>
      </c>
      <c r="C4968" s="96" t="s">
        <v>44</v>
      </c>
      <c r="D4968" s="96" t="s">
        <v>3691</v>
      </c>
      <c r="E4968" s="99">
        <v>1</v>
      </c>
      <c r="F4968" s="98" t="s">
        <v>46</v>
      </c>
      <c r="G4968" s="282" t="s">
        <v>3692</v>
      </c>
      <c r="H4968" s="282"/>
      <c r="I4968" s="283"/>
      <c r="J4968" s="126" t="s">
        <v>3692</v>
      </c>
    </row>
    <row r="4969" spans="1:10" ht="25.5">
      <c r="A4969" s="123" t="s">
        <v>1723</v>
      </c>
      <c r="B4969" s="97" t="s">
        <v>3671</v>
      </c>
      <c r="C4969" s="96" t="s">
        <v>44</v>
      </c>
      <c r="D4969" s="96" t="s">
        <v>3672</v>
      </c>
      <c r="E4969" s="99">
        <v>1</v>
      </c>
      <c r="F4969" s="98" t="s">
        <v>46</v>
      </c>
      <c r="G4969" s="282" t="s">
        <v>3673</v>
      </c>
      <c r="H4969" s="282"/>
      <c r="I4969" s="283"/>
      <c r="J4969" s="126" t="s">
        <v>3673</v>
      </c>
    </row>
    <row r="4970" spans="1:10" ht="38.25">
      <c r="A4970" s="123" t="s">
        <v>1723</v>
      </c>
      <c r="B4970" s="97" t="s">
        <v>3668</v>
      </c>
      <c r="C4970" s="96" t="s">
        <v>44</v>
      </c>
      <c r="D4970" s="96" t="s">
        <v>3669</v>
      </c>
      <c r="E4970" s="99">
        <v>1</v>
      </c>
      <c r="F4970" s="98" t="s">
        <v>46</v>
      </c>
      <c r="G4970" s="282" t="s">
        <v>3670</v>
      </c>
      <c r="H4970" s="282"/>
      <c r="I4970" s="283"/>
      <c r="J4970" s="126" t="s">
        <v>3670</v>
      </c>
    </row>
    <row r="4971" spans="1:10">
      <c r="A4971" s="221"/>
      <c r="B4971" s="222"/>
      <c r="C4971" s="222"/>
      <c r="D4971" s="222"/>
      <c r="E4971" s="222"/>
      <c r="F4971" s="222" t="s">
        <v>1774</v>
      </c>
      <c r="G4971" s="222"/>
      <c r="H4971" s="222"/>
      <c r="I4971" s="222"/>
      <c r="J4971" s="125">
        <v>20.03</v>
      </c>
    </row>
    <row r="4972" spans="1:10">
      <c r="A4972" s="115"/>
      <c r="B4972" s="116"/>
      <c r="C4972" s="116"/>
      <c r="D4972" s="116"/>
      <c r="E4972" s="116" t="s">
        <v>1728</v>
      </c>
      <c r="F4972" s="117">
        <v>0</v>
      </c>
      <c r="G4972" s="116" t="s">
        <v>1729</v>
      </c>
      <c r="H4972" s="117">
        <v>6.82</v>
      </c>
      <c r="I4972" s="116" t="s">
        <v>1730</v>
      </c>
      <c r="J4972" s="118">
        <v>6.8192942299399997</v>
      </c>
    </row>
    <row r="4973" spans="1:10" ht="15" thickBot="1">
      <c r="A4973" s="115"/>
      <c r="B4973" s="116"/>
      <c r="C4973" s="116"/>
      <c r="D4973" s="116"/>
      <c r="E4973" s="116" t="s">
        <v>1731</v>
      </c>
      <c r="F4973" s="117">
        <v>5.25</v>
      </c>
      <c r="G4973" s="116"/>
      <c r="H4973" s="276" t="s">
        <v>1732</v>
      </c>
      <c r="I4973" s="276"/>
      <c r="J4973" s="118">
        <v>25.28</v>
      </c>
    </row>
    <row r="4974" spans="1:10" ht="15" thickTop="1">
      <c r="A4974" s="119"/>
      <c r="B4974" s="95"/>
      <c r="C4974" s="95"/>
      <c r="D4974" s="95"/>
      <c r="E4974" s="95"/>
      <c r="F4974" s="95"/>
      <c r="G4974" s="95"/>
      <c r="H4974" s="95"/>
      <c r="I4974" s="95"/>
      <c r="J4974" s="120"/>
    </row>
    <row r="4975" spans="1:10" ht="15">
      <c r="A4975" s="121" t="s">
        <v>1051</v>
      </c>
      <c r="B4975" s="83" t="s">
        <v>1</v>
      </c>
      <c r="C4975" s="82" t="s">
        <v>2</v>
      </c>
      <c r="D4975" s="82" t="s">
        <v>3</v>
      </c>
      <c r="E4975" s="281" t="s">
        <v>1722</v>
      </c>
      <c r="F4975" s="281"/>
      <c r="G4975" s="84" t="s">
        <v>4</v>
      </c>
      <c r="H4975" s="83" t="s">
        <v>5</v>
      </c>
      <c r="I4975" s="83" t="s">
        <v>6</v>
      </c>
      <c r="J4975" s="122" t="s">
        <v>8</v>
      </c>
    </row>
    <row r="4976" spans="1:10" ht="25.5">
      <c r="A4976" s="111" t="s">
        <v>1723</v>
      </c>
      <c r="B4976" s="86" t="s">
        <v>1052</v>
      </c>
      <c r="C4976" s="85" t="s">
        <v>18</v>
      </c>
      <c r="D4976" s="85" t="s">
        <v>1053</v>
      </c>
      <c r="E4976" s="284" t="s">
        <v>3468</v>
      </c>
      <c r="F4976" s="284"/>
      <c r="G4976" s="87" t="s">
        <v>28</v>
      </c>
      <c r="H4976" s="88">
        <v>1</v>
      </c>
      <c r="I4976" s="89">
        <v>48.22</v>
      </c>
      <c r="J4976" s="112">
        <v>48.22</v>
      </c>
    </row>
    <row r="4977" spans="1:10">
      <c r="A4977" s="123" t="s">
        <v>1738</v>
      </c>
      <c r="B4977" s="97" t="s">
        <v>1979</v>
      </c>
      <c r="C4977" s="96" t="s">
        <v>44</v>
      </c>
      <c r="D4977" s="96" t="s">
        <v>1980</v>
      </c>
      <c r="E4977" s="283" t="s">
        <v>1761</v>
      </c>
      <c r="F4977" s="283"/>
      <c r="G4977" s="98" t="s">
        <v>1950</v>
      </c>
      <c r="H4977" s="99">
        <v>0.40899999999999997</v>
      </c>
      <c r="I4977" s="100">
        <v>19.47</v>
      </c>
      <c r="J4977" s="124">
        <v>7.96</v>
      </c>
    </row>
    <row r="4978" spans="1:10">
      <c r="A4978" s="123" t="s">
        <v>1738</v>
      </c>
      <c r="B4978" s="97" t="s">
        <v>1979</v>
      </c>
      <c r="C4978" s="96" t="s">
        <v>44</v>
      </c>
      <c r="D4978" s="96" t="s">
        <v>1980</v>
      </c>
      <c r="E4978" s="283" t="s">
        <v>1761</v>
      </c>
      <c r="F4978" s="283"/>
      <c r="G4978" s="98" t="s">
        <v>1950</v>
      </c>
      <c r="H4978" s="99">
        <v>0.40899999999999997</v>
      </c>
      <c r="I4978" s="100">
        <v>19.47</v>
      </c>
      <c r="J4978" s="124">
        <v>7.96</v>
      </c>
    </row>
    <row r="4979" spans="1:10" ht="25.5">
      <c r="A4979" s="113" t="s">
        <v>1725</v>
      </c>
      <c r="B4979" s="91" t="s">
        <v>3693</v>
      </c>
      <c r="C4979" s="90" t="s">
        <v>2428</v>
      </c>
      <c r="D4979" s="90" t="s">
        <v>3694</v>
      </c>
      <c r="E4979" s="278" t="s">
        <v>1743</v>
      </c>
      <c r="F4979" s="278"/>
      <c r="G4979" s="92" t="s">
        <v>704</v>
      </c>
      <c r="H4979" s="93">
        <v>1</v>
      </c>
      <c r="I4979" s="94">
        <v>32.299999999999997</v>
      </c>
      <c r="J4979" s="114">
        <v>32.299999999999997</v>
      </c>
    </row>
    <row r="4980" spans="1:10">
      <c r="A4980" s="115"/>
      <c r="B4980" s="116"/>
      <c r="C4980" s="116"/>
      <c r="D4980" s="116"/>
      <c r="E4980" s="116" t="s">
        <v>1728</v>
      </c>
      <c r="F4980" s="117">
        <v>0</v>
      </c>
      <c r="G4980" s="116" t="s">
        <v>1729</v>
      </c>
      <c r="H4980" s="117">
        <v>12.44</v>
      </c>
      <c r="I4980" s="116" t="s">
        <v>1730</v>
      </c>
      <c r="J4980" s="118">
        <v>12.44</v>
      </c>
    </row>
    <row r="4981" spans="1:10" ht="15" thickBot="1">
      <c r="A4981" s="115"/>
      <c r="B4981" s="116"/>
      <c r="C4981" s="116"/>
      <c r="D4981" s="116"/>
      <c r="E4981" s="116" t="s">
        <v>1731</v>
      </c>
      <c r="F4981" s="117">
        <v>12.65</v>
      </c>
      <c r="G4981" s="116"/>
      <c r="H4981" s="276" t="s">
        <v>1732</v>
      </c>
      <c r="I4981" s="276"/>
      <c r="J4981" s="118">
        <v>60.87</v>
      </c>
    </row>
    <row r="4982" spans="1:10" ht="15" thickTop="1">
      <c r="A4982" s="119"/>
      <c r="B4982" s="95"/>
      <c r="C4982" s="95"/>
      <c r="D4982" s="95"/>
      <c r="E4982" s="95"/>
      <c r="F4982" s="95"/>
      <c r="G4982" s="95"/>
      <c r="H4982" s="95"/>
      <c r="I4982" s="95"/>
      <c r="J4982" s="120"/>
    </row>
    <row r="4983" spans="1:10" ht="15">
      <c r="A4983" s="121" t="s">
        <v>1054</v>
      </c>
      <c r="B4983" s="83" t="s">
        <v>1</v>
      </c>
      <c r="C4983" s="82" t="s">
        <v>2</v>
      </c>
      <c r="D4983" s="82" t="s">
        <v>3</v>
      </c>
      <c r="E4983" s="281" t="s">
        <v>1722</v>
      </c>
      <c r="F4983" s="281"/>
      <c r="G4983" s="84" t="s">
        <v>4</v>
      </c>
      <c r="H4983" s="83" t="s">
        <v>5</v>
      </c>
      <c r="I4983" s="83" t="s">
        <v>6</v>
      </c>
      <c r="J4983" s="122" t="s">
        <v>8</v>
      </c>
    </row>
    <row r="4984" spans="1:10" ht="51">
      <c r="A4984" s="111" t="s">
        <v>1723</v>
      </c>
      <c r="B4984" s="86" t="s">
        <v>1055</v>
      </c>
      <c r="C4984" s="85" t="s">
        <v>44</v>
      </c>
      <c r="D4984" s="85" t="s">
        <v>1056</v>
      </c>
      <c r="E4984" s="284" t="s">
        <v>1761</v>
      </c>
      <c r="F4984" s="284"/>
      <c r="G4984" s="87" t="s">
        <v>46</v>
      </c>
      <c r="H4984" s="88">
        <v>1</v>
      </c>
      <c r="I4984" s="89">
        <v>203.72</v>
      </c>
      <c r="J4984" s="112">
        <v>203.72</v>
      </c>
    </row>
    <row r="4985" spans="1:10">
      <c r="A4985" s="221"/>
      <c r="B4985" s="222"/>
      <c r="C4985" s="222"/>
      <c r="D4985" s="222"/>
      <c r="E4985" s="222"/>
      <c r="F4985" s="222" t="s">
        <v>1762</v>
      </c>
      <c r="G4985" s="222"/>
      <c r="H4985" s="222"/>
      <c r="I4985" s="222"/>
      <c r="J4985" s="125">
        <v>0</v>
      </c>
    </row>
    <row r="4986" spans="1:10">
      <c r="A4986" s="221"/>
      <c r="B4986" s="222"/>
      <c r="C4986" s="222"/>
      <c r="D4986" s="222"/>
      <c r="E4986" s="222"/>
      <c r="F4986" s="222" t="s">
        <v>1763</v>
      </c>
      <c r="G4986" s="222"/>
      <c r="H4986" s="222"/>
      <c r="I4986" s="222"/>
      <c r="J4986" s="125">
        <v>1</v>
      </c>
    </row>
    <row r="4987" spans="1:10">
      <c r="A4987" s="221"/>
      <c r="B4987" s="222"/>
      <c r="C4987" s="222"/>
      <c r="D4987" s="222"/>
      <c r="E4987" s="222"/>
      <c r="F4987" s="222" t="s">
        <v>1764</v>
      </c>
      <c r="G4987" s="222"/>
      <c r="H4987" s="222"/>
      <c r="I4987" s="222"/>
      <c r="J4987" s="125">
        <v>0</v>
      </c>
    </row>
    <row r="4988" spans="1:10" ht="15">
      <c r="A4988" s="279" t="s">
        <v>1765</v>
      </c>
      <c r="B4988" s="280" t="s">
        <v>1</v>
      </c>
      <c r="C4988" s="281" t="s">
        <v>2</v>
      </c>
      <c r="D4988" s="281" t="s">
        <v>1727</v>
      </c>
      <c r="E4988" s="280" t="s">
        <v>1766</v>
      </c>
      <c r="F4988" s="83" t="s">
        <v>1767</v>
      </c>
      <c r="G4988" s="83" t="s">
        <v>1768</v>
      </c>
      <c r="H4988" s="83"/>
      <c r="I4988" s="83"/>
      <c r="J4988" s="122" t="s">
        <v>1769</v>
      </c>
    </row>
    <row r="4989" spans="1:10" ht="38.25">
      <c r="A4989" s="123" t="s">
        <v>1723</v>
      </c>
      <c r="B4989" s="97" t="s">
        <v>3695</v>
      </c>
      <c r="C4989" s="96" t="s">
        <v>44</v>
      </c>
      <c r="D4989" s="96" t="s">
        <v>3696</v>
      </c>
      <c r="E4989" s="99">
        <v>1</v>
      </c>
      <c r="F4989" s="98" t="s">
        <v>46</v>
      </c>
      <c r="G4989" s="282" t="s">
        <v>3697</v>
      </c>
      <c r="H4989" s="282"/>
      <c r="I4989" s="283"/>
      <c r="J4989" s="126" t="s">
        <v>3697</v>
      </c>
    </row>
    <row r="4990" spans="1:10" ht="38.25">
      <c r="A4990" s="123" t="s">
        <v>1723</v>
      </c>
      <c r="B4990" s="97" t="s">
        <v>3698</v>
      </c>
      <c r="C4990" s="96" t="s">
        <v>44</v>
      </c>
      <c r="D4990" s="96" t="s">
        <v>3699</v>
      </c>
      <c r="E4990" s="99">
        <v>2</v>
      </c>
      <c r="F4990" s="98" t="s">
        <v>46</v>
      </c>
      <c r="G4990" s="282" t="s">
        <v>3700</v>
      </c>
      <c r="H4990" s="282"/>
      <c r="I4990" s="283"/>
      <c r="J4990" s="126" t="s">
        <v>3701</v>
      </c>
    </row>
    <row r="4991" spans="1:10" ht="38.25">
      <c r="A4991" s="123" t="s">
        <v>1723</v>
      </c>
      <c r="B4991" s="97" t="s">
        <v>3702</v>
      </c>
      <c r="C4991" s="96" t="s">
        <v>44</v>
      </c>
      <c r="D4991" s="96" t="s">
        <v>3703</v>
      </c>
      <c r="E4991" s="99">
        <v>2</v>
      </c>
      <c r="F4991" s="98" t="s">
        <v>46</v>
      </c>
      <c r="G4991" s="282" t="s">
        <v>3704</v>
      </c>
      <c r="H4991" s="282"/>
      <c r="I4991" s="283"/>
      <c r="J4991" s="126" t="s">
        <v>3705</v>
      </c>
    </row>
    <row r="4992" spans="1:10">
      <c r="A4992" s="221"/>
      <c r="B4992" s="222"/>
      <c r="C4992" s="222"/>
      <c r="D4992" s="222"/>
      <c r="E4992" s="222"/>
      <c r="F4992" s="222" t="s">
        <v>1774</v>
      </c>
      <c r="G4992" s="222"/>
      <c r="H4992" s="222"/>
      <c r="I4992" s="222"/>
      <c r="J4992" s="125">
        <v>203.72</v>
      </c>
    </row>
    <row r="4993" spans="1:10">
      <c r="A4993" s="115"/>
      <c r="B4993" s="116"/>
      <c r="C4993" s="116"/>
      <c r="D4993" s="116"/>
      <c r="E4993" s="116" t="s">
        <v>1728</v>
      </c>
      <c r="F4993" s="117">
        <v>0</v>
      </c>
      <c r="G4993" s="116" t="s">
        <v>1729</v>
      </c>
      <c r="H4993" s="117">
        <v>61.87</v>
      </c>
      <c r="I4993" s="116" t="s">
        <v>1730</v>
      </c>
      <c r="J4993" s="118">
        <v>61.865857310179997</v>
      </c>
    </row>
    <row r="4994" spans="1:10" ht="15" thickBot="1">
      <c r="A4994" s="115"/>
      <c r="B4994" s="116"/>
      <c r="C4994" s="116"/>
      <c r="D4994" s="116"/>
      <c r="E4994" s="116" t="s">
        <v>1731</v>
      </c>
      <c r="F4994" s="117">
        <v>53.45</v>
      </c>
      <c r="G4994" s="116"/>
      <c r="H4994" s="276" t="s">
        <v>1732</v>
      </c>
      <c r="I4994" s="276"/>
      <c r="J4994" s="118">
        <v>257.17</v>
      </c>
    </row>
    <row r="4995" spans="1:10" ht="15" thickTop="1">
      <c r="A4995" s="119"/>
      <c r="B4995" s="95"/>
      <c r="C4995" s="95"/>
      <c r="D4995" s="95"/>
      <c r="E4995" s="95"/>
      <c r="F4995" s="95"/>
      <c r="G4995" s="95"/>
      <c r="H4995" s="95"/>
      <c r="I4995" s="95"/>
      <c r="J4995" s="120"/>
    </row>
    <row r="4996" spans="1:10" ht="15">
      <c r="A4996" s="121" t="s">
        <v>1057</v>
      </c>
      <c r="B4996" s="83" t="s">
        <v>1</v>
      </c>
      <c r="C4996" s="82" t="s">
        <v>2</v>
      </c>
      <c r="D4996" s="82" t="s">
        <v>3</v>
      </c>
      <c r="E4996" s="281" t="s">
        <v>1722</v>
      </c>
      <c r="F4996" s="281"/>
      <c r="G4996" s="84" t="s">
        <v>4</v>
      </c>
      <c r="H4996" s="83" t="s">
        <v>5</v>
      </c>
      <c r="I4996" s="83" t="s">
        <v>6</v>
      </c>
      <c r="J4996" s="122" t="s">
        <v>8</v>
      </c>
    </row>
    <row r="4997" spans="1:10" ht="51">
      <c r="A4997" s="111" t="s">
        <v>1723</v>
      </c>
      <c r="B4997" s="86" t="s">
        <v>1058</v>
      </c>
      <c r="C4997" s="85" t="s">
        <v>44</v>
      </c>
      <c r="D4997" s="85" t="s">
        <v>1059</v>
      </c>
      <c r="E4997" s="284" t="s">
        <v>1761</v>
      </c>
      <c r="F4997" s="284"/>
      <c r="G4997" s="87" t="s">
        <v>46</v>
      </c>
      <c r="H4997" s="88">
        <v>1</v>
      </c>
      <c r="I4997" s="89">
        <v>192.56</v>
      </c>
      <c r="J4997" s="112">
        <v>192.56</v>
      </c>
    </row>
    <row r="4998" spans="1:10">
      <c r="A4998" s="221"/>
      <c r="B4998" s="222"/>
      <c r="C4998" s="222"/>
      <c r="D4998" s="222"/>
      <c r="E4998" s="222"/>
      <c r="F4998" s="222" t="s">
        <v>1762</v>
      </c>
      <c r="G4998" s="222"/>
      <c r="H4998" s="222"/>
      <c r="I4998" s="222"/>
      <c r="J4998" s="125">
        <v>0</v>
      </c>
    </row>
    <row r="4999" spans="1:10">
      <c r="A4999" s="221"/>
      <c r="B4999" s="222"/>
      <c r="C4999" s="222"/>
      <c r="D4999" s="222"/>
      <c r="E4999" s="222"/>
      <c r="F4999" s="222" t="s">
        <v>1763</v>
      </c>
      <c r="G4999" s="222"/>
      <c r="H4999" s="222"/>
      <c r="I4999" s="222"/>
      <c r="J4999" s="125">
        <v>1</v>
      </c>
    </row>
    <row r="5000" spans="1:10">
      <c r="A5000" s="221"/>
      <c r="B5000" s="222"/>
      <c r="C5000" s="222"/>
      <c r="D5000" s="222"/>
      <c r="E5000" s="222"/>
      <c r="F5000" s="222" t="s">
        <v>1764</v>
      </c>
      <c r="G5000" s="222"/>
      <c r="H5000" s="222"/>
      <c r="I5000" s="222"/>
      <c r="J5000" s="125">
        <v>0</v>
      </c>
    </row>
    <row r="5001" spans="1:10" ht="15">
      <c r="A5001" s="279" t="s">
        <v>1765</v>
      </c>
      <c r="B5001" s="280" t="s">
        <v>1</v>
      </c>
      <c r="C5001" s="281" t="s">
        <v>2</v>
      </c>
      <c r="D5001" s="281" t="s">
        <v>1727</v>
      </c>
      <c r="E5001" s="280" t="s">
        <v>1766</v>
      </c>
      <c r="F5001" s="83" t="s">
        <v>1767</v>
      </c>
      <c r="G5001" s="83" t="s">
        <v>1768</v>
      </c>
      <c r="H5001" s="83"/>
      <c r="I5001" s="83"/>
      <c r="J5001" s="122" t="s">
        <v>1769</v>
      </c>
    </row>
    <row r="5002" spans="1:10" ht="38.25">
      <c r="A5002" s="123" t="s">
        <v>1723</v>
      </c>
      <c r="B5002" s="97" t="s">
        <v>3698</v>
      </c>
      <c r="C5002" s="96" t="s">
        <v>44</v>
      </c>
      <c r="D5002" s="96" t="s">
        <v>3699</v>
      </c>
      <c r="E5002" s="99">
        <v>2</v>
      </c>
      <c r="F5002" s="98" t="s">
        <v>46</v>
      </c>
      <c r="G5002" s="282" t="s">
        <v>3700</v>
      </c>
      <c r="H5002" s="282"/>
      <c r="I5002" s="283"/>
      <c r="J5002" s="126" t="s">
        <v>3701</v>
      </c>
    </row>
    <row r="5003" spans="1:10" ht="38.25">
      <c r="A5003" s="123" t="s">
        <v>1723</v>
      </c>
      <c r="B5003" s="97" t="s">
        <v>3706</v>
      </c>
      <c r="C5003" s="96" t="s">
        <v>44</v>
      </c>
      <c r="D5003" s="96" t="s">
        <v>3707</v>
      </c>
      <c r="E5003" s="99">
        <v>1</v>
      </c>
      <c r="F5003" s="98" t="s">
        <v>46</v>
      </c>
      <c r="G5003" s="282" t="s">
        <v>3708</v>
      </c>
      <c r="H5003" s="282"/>
      <c r="I5003" s="283"/>
      <c r="J5003" s="126" t="s">
        <v>3708</v>
      </c>
    </row>
    <row r="5004" spans="1:10" ht="38.25">
      <c r="A5004" s="123" t="s">
        <v>1723</v>
      </c>
      <c r="B5004" s="97" t="s">
        <v>3702</v>
      </c>
      <c r="C5004" s="96" t="s">
        <v>44</v>
      </c>
      <c r="D5004" s="96" t="s">
        <v>3703</v>
      </c>
      <c r="E5004" s="99">
        <v>2</v>
      </c>
      <c r="F5004" s="98" t="s">
        <v>46</v>
      </c>
      <c r="G5004" s="282" t="s">
        <v>3704</v>
      </c>
      <c r="H5004" s="282"/>
      <c r="I5004" s="283"/>
      <c r="J5004" s="126" t="s">
        <v>3705</v>
      </c>
    </row>
    <row r="5005" spans="1:10">
      <c r="A5005" s="221"/>
      <c r="B5005" s="222"/>
      <c r="C5005" s="222"/>
      <c r="D5005" s="222"/>
      <c r="E5005" s="222"/>
      <c r="F5005" s="222" t="s">
        <v>1774</v>
      </c>
      <c r="G5005" s="222"/>
      <c r="H5005" s="222"/>
      <c r="I5005" s="222"/>
      <c r="J5005" s="125">
        <v>192.56</v>
      </c>
    </row>
    <row r="5006" spans="1:10">
      <c r="A5006" s="115"/>
      <c r="B5006" s="116"/>
      <c r="C5006" s="116"/>
      <c r="D5006" s="116"/>
      <c r="E5006" s="116" t="s">
        <v>1728</v>
      </c>
      <c r="F5006" s="117">
        <v>0</v>
      </c>
      <c r="G5006" s="116" t="s">
        <v>1729</v>
      </c>
      <c r="H5006" s="117">
        <v>56.35</v>
      </c>
      <c r="I5006" s="116" t="s">
        <v>1730</v>
      </c>
      <c r="J5006" s="118">
        <v>56.348277960940003</v>
      </c>
    </row>
    <row r="5007" spans="1:10" ht="15" thickBot="1">
      <c r="A5007" s="115"/>
      <c r="B5007" s="116"/>
      <c r="C5007" s="116"/>
      <c r="D5007" s="116"/>
      <c r="E5007" s="116" t="s">
        <v>1731</v>
      </c>
      <c r="F5007" s="117">
        <v>50.52</v>
      </c>
      <c r="G5007" s="116"/>
      <c r="H5007" s="276" t="s">
        <v>1732</v>
      </c>
      <c r="I5007" s="276"/>
      <c r="J5007" s="118">
        <v>243.08</v>
      </c>
    </row>
    <row r="5008" spans="1:10" ht="15" thickTop="1">
      <c r="A5008" s="119"/>
      <c r="B5008" s="95"/>
      <c r="C5008" s="95"/>
      <c r="D5008" s="95"/>
      <c r="E5008" s="95"/>
      <c r="F5008" s="95"/>
      <c r="G5008" s="95"/>
      <c r="H5008" s="95"/>
      <c r="I5008" s="95"/>
      <c r="J5008" s="120"/>
    </row>
    <row r="5009" spans="1:10" ht="15">
      <c r="A5009" s="121" t="s">
        <v>1060</v>
      </c>
      <c r="B5009" s="83" t="s">
        <v>1</v>
      </c>
      <c r="C5009" s="82" t="s">
        <v>2</v>
      </c>
      <c r="D5009" s="82" t="s">
        <v>3</v>
      </c>
      <c r="E5009" s="281" t="s">
        <v>1722</v>
      </c>
      <c r="F5009" s="281"/>
      <c r="G5009" s="84" t="s">
        <v>4</v>
      </c>
      <c r="H5009" s="83" t="s">
        <v>5</v>
      </c>
      <c r="I5009" s="83" t="s">
        <v>6</v>
      </c>
      <c r="J5009" s="122" t="s">
        <v>8</v>
      </c>
    </row>
    <row r="5010" spans="1:10" ht="51">
      <c r="A5010" s="111" t="s">
        <v>1723</v>
      </c>
      <c r="B5010" s="86" t="s">
        <v>1061</v>
      </c>
      <c r="C5010" s="85" t="s">
        <v>44</v>
      </c>
      <c r="D5010" s="85" t="s">
        <v>1062</v>
      </c>
      <c r="E5010" s="284" t="s">
        <v>1761</v>
      </c>
      <c r="F5010" s="284"/>
      <c r="G5010" s="87" t="s">
        <v>46</v>
      </c>
      <c r="H5010" s="88">
        <v>1</v>
      </c>
      <c r="I5010" s="89">
        <v>219.28</v>
      </c>
      <c r="J5010" s="112">
        <v>219.28</v>
      </c>
    </row>
    <row r="5011" spans="1:10">
      <c r="A5011" s="221"/>
      <c r="B5011" s="222"/>
      <c r="C5011" s="222"/>
      <c r="D5011" s="222"/>
      <c r="E5011" s="222"/>
      <c r="F5011" s="222" t="s">
        <v>1762</v>
      </c>
      <c r="G5011" s="222"/>
      <c r="H5011" s="222"/>
      <c r="I5011" s="222"/>
      <c r="J5011" s="125">
        <v>0</v>
      </c>
    </row>
    <row r="5012" spans="1:10">
      <c r="A5012" s="221"/>
      <c r="B5012" s="222"/>
      <c r="C5012" s="222"/>
      <c r="D5012" s="222"/>
      <c r="E5012" s="222"/>
      <c r="F5012" s="222" t="s">
        <v>1763</v>
      </c>
      <c r="G5012" s="222"/>
      <c r="H5012" s="222"/>
      <c r="I5012" s="222"/>
      <c r="J5012" s="125">
        <v>1</v>
      </c>
    </row>
    <row r="5013" spans="1:10">
      <c r="A5013" s="221"/>
      <c r="B5013" s="222"/>
      <c r="C5013" s="222"/>
      <c r="D5013" s="222"/>
      <c r="E5013" s="222"/>
      <c r="F5013" s="222" t="s">
        <v>1764</v>
      </c>
      <c r="G5013" s="222"/>
      <c r="H5013" s="222"/>
      <c r="I5013" s="222"/>
      <c r="J5013" s="125">
        <v>0</v>
      </c>
    </row>
    <row r="5014" spans="1:10" ht="15">
      <c r="A5014" s="279" t="s">
        <v>1765</v>
      </c>
      <c r="B5014" s="280" t="s">
        <v>1</v>
      </c>
      <c r="C5014" s="281" t="s">
        <v>2</v>
      </c>
      <c r="D5014" s="281" t="s">
        <v>1727</v>
      </c>
      <c r="E5014" s="280" t="s">
        <v>1766</v>
      </c>
      <c r="F5014" s="83" t="s">
        <v>1767</v>
      </c>
      <c r="G5014" s="83" t="s">
        <v>1768</v>
      </c>
      <c r="H5014" s="83"/>
      <c r="I5014" s="83"/>
      <c r="J5014" s="122" t="s">
        <v>1769</v>
      </c>
    </row>
    <row r="5015" spans="1:10" ht="38.25">
      <c r="A5015" s="123" t="s">
        <v>1723</v>
      </c>
      <c r="B5015" s="97" t="s">
        <v>3698</v>
      </c>
      <c r="C5015" s="96" t="s">
        <v>44</v>
      </c>
      <c r="D5015" s="96" t="s">
        <v>3699</v>
      </c>
      <c r="E5015" s="99">
        <v>2</v>
      </c>
      <c r="F5015" s="98" t="s">
        <v>46</v>
      </c>
      <c r="G5015" s="282" t="s">
        <v>3700</v>
      </c>
      <c r="H5015" s="282"/>
      <c r="I5015" s="283"/>
      <c r="J5015" s="126" t="s">
        <v>3701</v>
      </c>
    </row>
    <row r="5016" spans="1:10" ht="38.25">
      <c r="A5016" s="123" t="s">
        <v>1723</v>
      </c>
      <c r="B5016" s="97" t="s">
        <v>3709</v>
      </c>
      <c r="C5016" s="96" t="s">
        <v>44</v>
      </c>
      <c r="D5016" s="96" t="s">
        <v>3710</v>
      </c>
      <c r="E5016" s="99">
        <v>1</v>
      </c>
      <c r="F5016" s="98" t="s">
        <v>46</v>
      </c>
      <c r="G5016" s="282" t="s">
        <v>3711</v>
      </c>
      <c r="H5016" s="282"/>
      <c r="I5016" s="283"/>
      <c r="J5016" s="126" t="s">
        <v>3711</v>
      </c>
    </row>
    <row r="5017" spans="1:10" ht="38.25">
      <c r="A5017" s="123" t="s">
        <v>1723</v>
      </c>
      <c r="B5017" s="97" t="s">
        <v>3712</v>
      </c>
      <c r="C5017" s="96" t="s">
        <v>44</v>
      </c>
      <c r="D5017" s="96" t="s">
        <v>3713</v>
      </c>
      <c r="E5017" s="99">
        <v>2</v>
      </c>
      <c r="F5017" s="98" t="s">
        <v>46</v>
      </c>
      <c r="G5017" s="282" t="s">
        <v>3714</v>
      </c>
      <c r="H5017" s="282"/>
      <c r="I5017" s="283"/>
      <c r="J5017" s="126" t="s">
        <v>3715</v>
      </c>
    </row>
    <row r="5018" spans="1:10">
      <c r="A5018" s="221"/>
      <c r="B5018" s="222"/>
      <c r="C5018" s="222"/>
      <c r="D5018" s="222"/>
      <c r="E5018" s="222"/>
      <c r="F5018" s="222" t="s">
        <v>1774</v>
      </c>
      <c r="G5018" s="222"/>
      <c r="H5018" s="222"/>
      <c r="I5018" s="222"/>
      <c r="J5018" s="125">
        <v>219.28</v>
      </c>
    </row>
    <row r="5019" spans="1:10">
      <c r="A5019" s="115"/>
      <c r="B5019" s="116"/>
      <c r="C5019" s="116"/>
      <c r="D5019" s="116"/>
      <c r="E5019" s="116" t="s">
        <v>1728</v>
      </c>
      <c r="F5019" s="117">
        <v>0</v>
      </c>
      <c r="G5019" s="116" t="s">
        <v>1729</v>
      </c>
      <c r="H5019" s="117">
        <v>61.87</v>
      </c>
      <c r="I5019" s="116" t="s">
        <v>1730</v>
      </c>
      <c r="J5019" s="118">
        <v>61.865857310179997</v>
      </c>
    </row>
    <row r="5020" spans="1:10" ht="15" thickBot="1">
      <c r="A5020" s="115"/>
      <c r="B5020" s="116"/>
      <c r="C5020" s="116"/>
      <c r="D5020" s="116"/>
      <c r="E5020" s="116" t="s">
        <v>1731</v>
      </c>
      <c r="F5020" s="117">
        <v>57.53</v>
      </c>
      <c r="G5020" s="116"/>
      <c r="H5020" s="276" t="s">
        <v>1732</v>
      </c>
      <c r="I5020" s="276"/>
      <c r="J5020" s="118">
        <v>276.81</v>
      </c>
    </row>
    <row r="5021" spans="1:10" ht="15" thickTop="1">
      <c r="A5021" s="119"/>
      <c r="B5021" s="95"/>
      <c r="C5021" s="95"/>
      <c r="D5021" s="95"/>
      <c r="E5021" s="95"/>
      <c r="F5021" s="95"/>
      <c r="G5021" s="95"/>
      <c r="H5021" s="95"/>
      <c r="I5021" s="95"/>
      <c r="J5021" s="120"/>
    </row>
    <row r="5022" spans="1:10" ht="15">
      <c r="A5022" s="121" t="s">
        <v>1063</v>
      </c>
      <c r="B5022" s="83" t="s">
        <v>1</v>
      </c>
      <c r="C5022" s="82" t="s">
        <v>2</v>
      </c>
      <c r="D5022" s="82" t="s">
        <v>3</v>
      </c>
      <c r="E5022" s="281" t="s">
        <v>1722</v>
      </c>
      <c r="F5022" s="281"/>
      <c r="G5022" s="84" t="s">
        <v>4</v>
      </c>
      <c r="H5022" s="83" t="s">
        <v>5</v>
      </c>
      <c r="I5022" s="83" t="s">
        <v>6</v>
      </c>
      <c r="J5022" s="122" t="s">
        <v>8</v>
      </c>
    </row>
    <row r="5023" spans="1:10" ht="38.25">
      <c r="A5023" s="111" t="s">
        <v>1723</v>
      </c>
      <c r="B5023" s="86" t="s">
        <v>1064</v>
      </c>
      <c r="C5023" s="85" t="s">
        <v>18</v>
      </c>
      <c r="D5023" s="85" t="s">
        <v>1065</v>
      </c>
      <c r="E5023" s="284" t="s">
        <v>3468</v>
      </c>
      <c r="F5023" s="284"/>
      <c r="G5023" s="87" t="s">
        <v>28</v>
      </c>
      <c r="H5023" s="88">
        <v>1</v>
      </c>
      <c r="I5023" s="89">
        <v>35.880000000000003</v>
      </c>
      <c r="J5023" s="112">
        <v>35.880000000000003</v>
      </c>
    </row>
    <row r="5024" spans="1:10">
      <c r="A5024" s="123" t="s">
        <v>1738</v>
      </c>
      <c r="B5024" s="97" t="s">
        <v>1979</v>
      </c>
      <c r="C5024" s="96" t="s">
        <v>44</v>
      </c>
      <c r="D5024" s="96" t="s">
        <v>1980</v>
      </c>
      <c r="E5024" s="283" t="s">
        <v>1761</v>
      </c>
      <c r="F5024" s="283"/>
      <c r="G5024" s="98" t="s">
        <v>1950</v>
      </c>
      <c r="H5024" s="99">
        <v>0.4583333</v>
      </c>
      <c r="I5024" s="100">
        <v>19.47</v>
      </c>
      <c r="J5024" s="124">
        <v>8.92</v>
      </c>
    </row>
    <row r="5025" spans="1:10">
      <c r="A5025" s="123" t="s">
        <v>1738</v>
      </c>
      <c r="B5025" s="97" t="s">
        <v>3570</v>
      </c>
      <c r="C5025" s="96" t="s">
        <v>44</v>
      </c>
      <c r="D5025" s="96" t="s">
        <v>3571</v>
      </c>
      <c r="E5025" s="283" t="s">
        <v>1761</v>
      </c>
      <c r="F5025" s="283"/>
      <c r="G5025" s="98" t="s">
        <v>1950</v>
      </c>
      <c r="H5025" s="99">
        <v>0.2291666</v>
      </c>
      <c r="I5025" s="100">
        <v>15.93</v>
      </c>
      <c r="J5025" s="124">
        <v>3.65</v>
      </c>
    </row>
    <row r="5026" spans="1:10">
      <c r="A5026" s="113" t="s">
        <v>1725</v>
      </c>
      <c r="B5026" s="91" t="s">
        <v>3716</v>
      </c>
      <c r="C5026" s="90" t="s">
        <v>18</v>
      </c>
      <c r="D5026" s="90" t="s">
        <v>3717</v>
      </c>
      <c r="E5026" s="278" t="s">
        <v>1743</v>
      </c>
      <c r="F5026" s="278"/>
      <c r="G5026" s="92" t="s">
        <v>704</v>
      </c>
      <c r="H5026" s="93">
        <v>1</v>
      </c>
      <c r="I5026" s="94">
        <v>23.31</v>
      </c>
      <c r="J5026" s="114">
        <v>23.31</v>
      </c>
    </row>
    <row r="5027" spans="1:10">
      <c r="A5027" s="115"/>
      <c r="B5027" s="116"/>
      <c r="C5027" s="116"/>
      <c r="D5027" s="116"/>
      <c r="E5027" s="116" t="s">
        <v>1728</v>
      </c>
      <c r="F5027" s="117">
        <v>0</v>
      </c>
      <c r="G5027" s="116" t="s">
        <v>1729</v>
      </c>
      <c r="H5027" s="117">
        <v>9.64</v>
      </c>
      <c r="I5027" s="116" t="s">
        <v>1730</v>
      </c>
      <c r="J5027" s="118">
        <v>9.64</v>
      </c>
    </row>
    <row r="5028" spans="1:10" ht="15" thickBot="1">
      <c r="A5028" s="115"/>
      <c r="B5028" s="116"/>
      <c r="C5028" s="116"/>
      <c r="D5028" s="116"/>
      <c r="E5028" s="116" t="s">
        <v>1731</v>
      </c>
      <c r="F5028" s="117">
        <v>9.41</v>
      </c>
      <c r="G5028" s="116"/>
      <c r="H5028" s="276" t="s">
        <v>1732</v>
      </c>
      <c r="I5028" s="276"/>
      <c r="J5028" s="118">
        <v>45.29</v>
      </c>
    </row>
    <row r="5029" spans="1:10" ht="15" thickTop="1">
      <c r="A5029" s="119"/>
      <c r="B5029" s="95"/>
      <c r="C5029" s="95"/>
      <c r="D5029" s="95"/>
      <c r="E5029" s="95"/>
      <c r="F5029" s="95"/>
      <c r="G5029" s="95"/>
      <c r="H5029" s="95"/>
      <c r="I5029" s="95"/>
      <c r="J5029" s="120"/>
    </row>
    <row r="5030" spans="1:10" ht="15">
      <c r="A5030" s="121" t="s">
        <v>1066</v>
      </c>
      <c r="B5030" s="83" t="s">
        <v>1</v>
      </c>
      <c r="C5030" s="82" t="s">
        <v>2</v>
      </c>
      <c r="D5030" s="82" t="s">
        <v>3</v>
      </c>
      <c r="E5030" s="281" t="s">
        <v>1722</v>
      </c>
      <c r="F5030" s="281"/>
      <c r="G5030" s="84" t="s">
        <v>4</v>
      </c>
      <c r="H5030" s="83" t="s">
        <v>5</v>
      </c>
      <c r="I5030" s="83" t="s">
        <v>6</v>
      </c>
      <c r="J5030" s="122" t="s">
        <v>8</v>
      </c>
    </row>
    <row r="5031" spans="1:10" ht="25.5">
      <c r="A5031" s="111" t="s">
        <v>1723</v>
      </c>
      <c r="B5031" s="86" t="s">
        <v>1067</v>
      </c>
      <c r="C5031" s="85" t="s">
        <v>18</v>
      </c>
      <c r="D5031" s="85" t="s">
        <v>1068</v>
      </c>
      <c r="E5031" s="284" t="s">
        <v>3468</v>
      </c>
      <c r="F5031" s="284"/>
      <c r="G5031" s="87" t="s">
        <v>28</v>
      </c>
      <c r="H5031" s="88">
        <v>1</v>
      </c>
      <c r="I5031" s="89">
        <v>1492.4</v>
      </c>
      <c r="J5031" s="112">
        <v>1492.4</v>
      </c>
    </row>
    <row r="5032" spans="1:10">
      <c r="A5032" s="123" t="s">
        <v>1738</v>
      </c>
      <c r="B5032" s="97" t="s">
        <v>1957</v>
      </c>
      <c r="C5032" s="96" t="s">
        <v>44</v>
      </c>
      <c r="D5032" s="96" t="s">
        <v>1958</v>
      </c>
      <c r="E5032" s="283" t="s">
        <v>1761</v>
      </c>
      <c r="F5032" s="283"/>
      <c r="G5032" s="98" t="s">
        <v>1950</v>
      </c>
      <c r="H5032" s="99">
        <v>8.06</v>
      </c>
      <c r="I5032" s="100">
        <v>14.13</v>
      </c>
      <c r="J5032" s="124">
        <v>113.88</v>
      </c>
    </row>
    <row r="5033" spans="1:10">
      <c r="A5033" s="123" t="s">
        <v>1738</v>
      </c>
      <c r="B5033" s="97" t="s">
        <v>1979</v>
      </c>
      <c r="C5033" s="96" t="s">
        <v>44</v>
      </c>
      <c r="D5033" s="96" t="s">
        <v>1980</v>
      </c>
      <c r="E5033" s="283" t="s">
        <v>1761</v>
      </c>
      <c r="F5033" s="283"/>
      <c r="G5033" s="98" t="s">
        <v>1950</v>
      </c>
      <c r="H5033" s="99">
        <v>3</v>
      </c>
      <c r="I5033" s="100">
        <v>19.47</v>
      </c>
      <c r="J5033" s="124">
        <v>58.41</v>
      </c>
    </row>
    <row r="5034" spans="1:10">
      <c r="A5034" s="123" t="s">
        <v>1738</v>
      </c>
      <c r="B5034" s="97" t="s">
        <v>1953</v>
      </c>
      <c r="C5034" s="96" t="s">
        <v>44</v>
      </c>
      <c r="D5034" s="96" t="s">
        <v>1954</v>
      </c>
      <c r="E5034" s="283" t="s">
        <v>1761</v>
      </c>
      <c r="F5034" s="283"/>
      <c r="G5034" s="98" t="s">
        <v>1950</v>
      </c>
      <c r="H5034" s="99">
        <v>2.8</v>
      </c>
      <c r="I5034" s="100">
        <v>18.940000000000001</v>
      </c>
      <c r="J5034" s="124">
        <v>53.03</v>
      </c>
    </row>
    <row r="5035" spans="1:10">
      <c r="A5035" s="123" t="s">
        <v>1738</v>
      </c>
      <c r="B5035" s="97" t="s">
        <v>3570</v>
      </c>
      <c r="C5035" s="96" t="s">
        <v>44</v>
      </c>
      <c r="D5035" s="96" t="s">
        <v>3571</v>
      </c>
      <c r="E5035" s="283" t="s">
        <v>1761</v>
      </c>
      <c r="F5035" s="283"/>
      <c r="G5035" s="98" t="s">
        <v>1950</v>
      </c>
      <c r="H5035" s="99">
        <v>3</v>
      </c>
      <c r="I5035" s="100">
        <v>15.93</v>
      </c>
      <c r="J5035" s="124">
        <v>47.79</v>
      </c>
    </row>
    <row r="5036" spans="1:10">
      <c r="A5036" s="123" t="s">
        <v>1738</v>
      </c>
      <c r="B5036" s="97" t="s">
        <v>2102</v>
      </c>
      <c r="C5036" s="96" t="s">
        <v>44</v>
      </c>
      <c r="D5036" s="96" t="s">
        <v>2103</v>
      </c>
      <c r="E5036" s="283" t="s">
        <v>1761</v>
      </c>
      <c r="F5036" s="283"/>
      <c r="G5036" s="98" t="s">
        <v>1950</v>
      </c>
      <c r="H5036" s="99">
        <v>2.8</v>
      </c>
      <c r="I5036" s="100">
        <v>15.55</v>
      </c>
      <c r="J5036" s="124">
        <v>43.54</v>
      </c>
    </row>
    <row r="5037" spans="1:10">
      <c r="A5037" s="123" t="s">
        <v>1738</v>
      </c>
      <c r="B5037" s="97" t="s">
        <v>1948</v>
      </c>
      <c r="C5037" s="96" t="s">
        <v>44</v>
      </c>
      <c r="D5037" s="96" t="s">
        <v>1949</v>
      </c>
      <c r="E5037" s="283" t="s">
        <v>1761</v>
      </c>
      <c r="F5037" s="283"/>
      <c r="G5037" s="98" t="s">
        <v>1950</v>
      </c>
      <c r="H5037" s="99">
        <v>1.9</v>
      </c>
      <c r="I5037" s="100">
        <v>19.21</v>
      </c>
      <c r="J5037" s="124">
        <v>36.49</v>
      </c>
    </row>
    <row r="5038" spans="1:10" ht="25.5">
      <c r="A5038" s="113" t="s">
        <v>1725</v>
      </c>
      <c r="B5038" s="91" t="s">
        <v>3718</v>
      </c>
      <c r="C5038" s="90" t="s">
        <v>3719</v>
      </c>
      <c r="D5038" s="90" t="s">
        <v>3720</v>
      </c>
      <c r="E5038" s="278" t="s">
        <v>1743</v>
      </c>
      <c r="F5038" s="278"/>
      <c r="G5038" s="92" t="s">
        <v>704</v>
      </c>
      <c r="H5038" s="93">
        <v>1</v>
      </c>
      <c r="I5038" s="94">
        <v>676.82</v>
      </c>
      <c r="J5038" s="114">
        <v>676.82</v>
      </c>
    </row>
    <row r="5039" spans="1:10" ht="25.5">
      <c r="A5039" s="113" t="s">
        <v>1725</v>
      </c>
      <c r="B5039" s="91" t="s">
        <v>1833</v>
      </c>
      <c r="C5039" s="90" t="s">
        <v>44</v>
      </c>
      <c r="D5039" s="90" t="s">
        <v>1834</v>
      </c>
      <c r="E5039" s="278" t="s">
        <v>1743</v>
      </c>
      <c r="F5039" s="278"/>
      <c r="G5039" s="92" t="s">
        <v>71</v>
      </c>
      <c r="H5039" s="93">
        <v>0.46</v>
      </c>
      <c r="I5039" s="94">
        <v>21.37</v>
      </c>
      <c r="J5039" s="114">
        <v>9.83</v>
      </c>
    </row>
    <row r="5040" spans="1:10" ht="51">
      <c r="A5040" s="113" t="s">
        <v>1725</v>
      </c>
      <c r="B5040" s="91" t="s">
        <v>2092</v>
      </c>
      <c r="C5040" s="90" t="s">
        <v>44</v>
      </c>
      <c r="D5040" s="90" t="s">
        <v>2093</v>
      </c>
      <c r="E5040" s="278" t="s">
        <v>1743</v>
      </c>
      <c r="F5040" s="278"/>
      <c r="G5040" s="92" t="s">
        <v>71</v>
      </c>
      <c r="H5040" s="93">
        <v>0.14000000000000001</v>
      </c>
      <c r="I5040" s="94">
        <v>9.94</v>
      </c>
      <c r="J5040" s="114">
        <v>1.39</v>
      </c>
    </row>
    <row r="5041" spans="1:10" ht="38.25">
      <c r="A5041" s="113" t="s">
        <v>1725</v>
      </c>
      <c r="B5041" s="91" t="s">
        <v>1930</v>
      </c>
      <c r="C5041" s="90" t="s">
        <v>44</v>
      </c>
      <c r="D5041" s="90" t="s">
        <v>1931</v>
      </c>
      <c r="E5041" s="278" t="s">
        <v>1743</v>
      </c>
      <c r="F5041" s="278"/>
      <c r="G5041" s="92" t="s">
        <v>78</v>
      </c>
      <c r="H5041" s="93">
        <v>16</v>
      </c>
      <c r="I5041" s="94">
        <v>1.06</v>
      </c>
      <c r="J5041" s="114">
        <v>16.96</v>
      </c>
    </row>
    <row r="5042" spans="1:10">
      <c r="A5042" s="113" t="s">
        <v>1725</v>
      </c>
      <c r="B5042" s="91" t="s">
        <v>3721</v>
      </c>
      <c r="C5042" s="90" t="s">
        <v>3719</v>
      </c>
      <c r="D5042" s="90" t="s">
        <v>3722</v>
      </c>
      <c r="E5042" s="278" t="s">
        <v>1743</v>
      </c>
      <c r="F5042" s="278"/>
      <c r="G5042" s="92" t="s">
        <v>704</v>
      </c>
      <c r="H5042" s="93">
        <v>1</v>
      </c>
      <c r="I5042" s="94">
        <v>239.71</v>
      </c>
      <c r="J5042" s="114">
        <v>239.71</v>
      </c>
    </row>
    <row r="5043" spans="1:10" ht="38.25">
      <c r="A5043" s="113" t="s">
        <v>1725</v>
      </c>
      <c r="B5043" s="91" t="s">
        <v>3723</v>
      </c>
      <c r="C5043" s="90" t="s">
        <v>3092</v>
      </c>
      <c r="D5043" s="90" t="s">
        <v>3724</v>
      </c>
      <c r="E5043" s="278" t="s">
        <v>1743</v>
      </c>
      <c r="F5043" s="278"/>
      <c r="G5043" s="92" t="s">
        <v>704</v>
      </c>
      <c r="H5043" s="93">
        <v>1</v>
      </c>
      <c r="I5043" s="94">
        <v>83.1</v>
      </c>
      <c r="J5043" s="114">
        <v>83.1</v>
      </c>
    </row>
    <row r="5044" spans="1:10" ht="25.5">
      <c r="A5044" s="113" t="s">
        <v>1725</v>
      </c>
      <c r="B5044" s="91" t="s">
        <v>3725</v>
      </c>
      <c r="C5044" s="90" t="s">
        <v>44</v>
      </c>
      <c r="D5044" s="90" t="s">
        <v>3726</v>
      </c>
      <c r="E5044" s="278" t="s">
        <v>1743</v>
      </c>
      <c r="F5044" s="278"/>
      <c r="G5044" s="92" t="s">
        <v>46</v>
      </c>
      <c r="H5044" s="93">
        <v>1</v>
      </c>
      <c r="I5044" s="94">
        <v>5.07</v>
      </c>
      <c r="J5044" s="114">
        <v>5.07</v>
      </c>
    </row>
    <row r="5045" spans="1:10">
      <c r="A5045" s="113" t="s">
        <v>1725</v>
      </c>
      <c r="B5045" s="91" t="s">
        <v>3727</v>
      </c>
      <c r="C5045" s="90" t="s">
        <v>3719</v>
      </c>
      <c r="D5045" s="90" t="s">
        <v>3728</v>
      </c>
      <c r="E5045" s="278" t="s">
        <v>1743</v>
      </c>
      <c r="F5045" s="278"/>
      <c r="G5045" s="92" t="s">
        <v>704</v>
      </c>
      <c r="H5045" s="93">
        <v>4</v>
      </c>
      <c r="I5045" s="94">
        <v>13.79</v>
      </c>
      <c r="J5045" s="114">
        <v>55.16</v>
      </c>
    </row>
    <row r="5046" spans="1:10">
      <c r="A5046" s="113" t="s">
        <v>1725</v>
      </c>
      <c r="B5046" s="91" t="s">
        <v>2367</v>
      </c>
      <c r="C5046" s="90" t="s">
        <v>44</v>
      </c>
      <c r="D5046" s="90" t="s">
        <v>2368</v>
      </c>
      <c r="E5046" s="278" t="s">
        <v>1743</v>
      </c>
      <c r="F5046" s="278"/>
      <c r="G5046" s="92" t="s">
        <v>121</v>
      </c>
      <c r="H5046" s="93">
        <v>46.2</v>
      </c>
      <c r="I5046" s="94">
        <v>0.55000000000000004</v>
      </c>
      <c r="J5046" s="114">
        <v>25.41</v>
      </c>
    </row>
    <row r="5047" spans="1:10">
      <c r="A5047" s="113" t="s">
        <v>1725</v>
      </c>
      <c r="B5047" s="91" t="s">
        <v>3107</v>
      </c>
      <c r="C5047" s="90" t="s">
        <v>44</v>
      </c>
      <c r="D5047" s="90" t="s">
        <v>3108</v>
      </c>
      <c r="E5047" s="278" t="s">
        <v>1743</v>
      </c>
      <c r="F5047" s="278"/>
      <c r="G5047" s="92" t="s">
        <v>93</v>
      </c>
      <c r="H5047" s="93">
        <v>8.4000000000000005E-2</v>
      </c>
      <c r="I5047" s="94">
        <v>84.4</v>
      </c>
      <c r="J5047" s="114">
        <v>7.08</v>
      </c>
    </row>
    <row r="5048" spans="1:10">
      <c r="A5048" s="113" t="s">
        <v>1725</v>
      </c>
      <c r="B5048" s="91" t="s">
        <v>2369</v>
      </c>
      <c r="C5048" s="90" t="s">
        <v>44</v>
      </c>
      <c r="D5048" s="90" t="s">
        <v>2370</v>
      </c>
      <c r="E5048" s="278" t="s">
        <v>1743</v>
      </c>
      <c r="F5048" s="278"/>
      <c r="G5048" s="92" t="s">
        <v>93</v>
      </c>
      <c r="H5048" s="93">
        <v>0.184</v>
      </c>
      <c r="I5048" s="94">
        <v>101.83</v>
      </c>
      <c r="J5048" s="114">
        <v>18.73</v>
      </c>
    </row>
    <row r="5049" spans="1:10">
      <c r="A5049" s="115"/>
      <c r="B5049" s="116"/>
      <c r="C5049" s="116"/>
      <c r="D5049" s="116"/>
      <c r="E5049" s="116" t="s">
        <v>1728</v>
      </c>
      <c r="F5049" s="117">
        <v>0</v>
      </c>
      <c r="G5049" s="116" t="s">
        <v>1729</v>
      </c>
      <c r="H5049" s="117">
        <v>262.61</v>
      </c>
      <c r="I5049" s="116" t="s">
        <v>1730</v>
      </c>
      <c r="J5049" s="118">
        <v>262.61</v>
      </c>
    </row>
    <row r="5050" spans="1:10" ht="15" thickBot="1">
      <c r="A5050" s="115"/>
      <c r="B5050" s="116"/>
      <c r="C5050" s="116"/>
      <c r="D5050" s="116"/>
      <c r="E5050" s="116" t="s">
        <v>1731</v>
      </c>
      <c r="F5050" s="117">
        <v>391.6</v>
      </c>
      <c r="G5050" s="116"/>
      <c r="H5050" s="276" t="s">
        <v>1732</v>
      </c>
      <c r="I5050" s="276"/>
      <c r="J5050" s="118">
        <v>1884</v>
      </c>
    </row>
    <row r="5051" spans="1:10" ht="15" thickTop="1">
      <c r="A5051" s="119"/>
      <c r="B5051" s="95"/>
      <c r="C5051" s="95"/>
      <c r="D5051" s="95"/>
      <c r="E5051" s="95"/>
      <c r="F5051" s="95"/>
      <c r="G5051" s="95"/>
      <c r="H5051" s="95"/>
      <c r="I5051" s="95"/>
      <c r="J5051" s="120"/>
    </row>
    <row r="5052" spans="1:10" ht="15">
      <c r="A5052" s="121" t="s">
        <v>1069</v>
      </c>
      <c r="B5052" s="83" t="s">
        <v>1</v>
      </c>
      <c r="C5052" s="82" t="s">
        <v>2</v>
      </c>
      <c r="D5052" s="82" t="s">
        <v>3</v>
      </c>
      <c r="E5052" s="281" t="s">
        <v>1722</v>
      </c>
      <c r="F5052" s="281"/>
      <c r="G5052" s="84" t="s">
        <v>4</v>
      </c>
      <c r="H5052" s="83" t="s">
        <v>5</v>
      </c>
      <c r="I5052" s="83" t="s">
        <v>6</v>
      </c>
      <c r="J5052" s="122" t="s">
        <v>8</v>
      </c>
    </row>
    <row r="5053" spans="1:10" ht="25.5">
      <c r="A5053" s="111" t="s">
        <v>1723</v>
      </c>
      <c r="B5053" s="86" t="s">
        <v>1070</v>
      </c>
      <c r="C5053" s="85" t="s">
        <v>44</v>
      </c>
      <c r="D5053" s="85" t="s">
        <v>1071</v>
      </c>
      <c r="E5053" s="284" t="s">
        <v>1761</v>
      </c>
      <c r="F5053" s="284"/>
      <c r="G5053" s="87" t="s">
        <v>46</v>
      </c>
      <c r="H5053" s="88">
        <v>1</v>
      </c>
      <c r="I5053" s="89">
        <v>34.93</v>
      </c>
      <c r="J5053" s="112">
        <v>34.93</v>
      </c>
    </row>
    <row r="5054" spans="1:10">
      <c r="A5054" s="221"/>
      <c r="B5054" s="222"/>
      <c r="C5054" s="222"/>
      <c r="D5054" s="222"/>
      <c r="E5054" s="222"/>
      <c r="F5054" s="222" t="s">
        <v>1762</v>
      </c>
      <c r="G5054" s="222"/>
      <c r="H5054" s="222"/>
      <c r="I5054" s="222"/>
      <c r="J5054" s="125">
        <v>0</v>
      </c>
    </row>
    <row r="5055" spans="1:10">
      <c r="A5055" s="221"/>
      <c r="B5055" s="222"/>
      <c r="C5055" s="222"/>
      <c r="D5055" s="222"/>
      <c r="E5055" s="222"/>
      <c r="F5055" s="222" t="s">
        <v>1763</v>
      </c>
      <c r="G5055" s="222"/>
      <c r="H5055" s="222"/>
      <c r="I5055" s="222"/>
      <c r="J5055" s="125">
        <v>1</v>
      </c>
    </row>
    <row r="5056" spans="1:10">
      <c r="A5056" s="221"/>
      <c r="B5056" s="222"/>
      <c r="C5056" s="222"/>
      <c r="D5056" s="222"/>
      <c r="E5056" s="222"/>
      <c r="F5056" s="222" t="s">
        <v>1764</v>
      </c>
      <c r="G5056" s="222"/>
      <c r="H5056" s="222"/>
      <c r="I5056" s="222"/>
      <c r="J5056" s="125">
        <v>0</v>
      </c>
    </row>
    <row r="5057" spans="1:10" ht="15">
      <c r="A5057" s="279" t="s">
        <v>1784</v>
      </c>
      <c r="B5057" s="280" t="s">
        <v>1</v>
      </c>
      <c r="C5057" s="281" t="s">
        <v>2</v>
      </c>
      <c r="D5057" s="281" t="s">
        <v>1785</v>
      </c>
      <c r="E5057" s="280" t="s">
        <v>1766</v>
      </c>
      <c r="F5057" s="83" t="s">
        <v>1767</v>
      </c>
      <c r="G5057" s="83" t="s">
        <v>1768</v>
      </c>
      <c r="H5057" s="83"/>
      <c r="I5057" s="83"/>
      <c r="J5057" s="122" t="s">
        <v>1769</v>
      </c>
    </row>
    <row r="5058" spans="1:10" ht="51">
      <c r="A5058" s="113" t="s">
        <v>1725</v>
      </c>
      <c r="B5058" s="91" t="s">
        <v>3729</v>
      </c>
      <c r="C5058" s="90" t="s">
        <v>44</v>
      </c>
      <c r="D5058" s="90" t="s">
        <v>3730</v>
      </c>
      <c r="E5058" s="93">
        <v>1</v>
      </c>
      <c r="F5058" s="92" t="s">
        <v>46</v>
      </c>
      <c r="G5058" s="277" t="s">
        <v>3731</v>
      </c>
      <c r="H5058" s="277"/>
      <c r="I5058" s="278"/>
      <c r="J5058" s="127" t="s">
        <v>3731</v>
      </c>
    </row>
    <row r="5059" spans="1:10">
      <c r="A5059" s="221"/>
      <c r="B5059" s="222"/>
      <c r="C5059" s="222"/>
      <c r="D5059" s="222"/>
      <c r="E5059" s="222"/>
      <c r="F5059" s="222" t="s">
        <v>1938</v>
      </c>
      <c r="G5059" s="222"/>
      <c r="H5059" s="222"/>
      <c r="I5059" s="222"/>
      <c r="J5059" s="125">
        <v>21.52</v>
      </c>
    </row>
    <row r="5060" spans="1:10" ht="15">
      <c r="A5060" s="279" t="s">
        <v>1765</v>
      </c>
      <c r="B5060" s="280" t="s">
        <v>1</v>
      </c>
      <c r="C5060" s="281" t="s">
        <v>2</v>
      </c>
      <c r="D5060" s="281" t="s">
        <v>1727</v>
      </c>
      <c r="E5060" s="280" t="s">
        <v>1766</v>
      </c>
      <c r="F5060" s="83" t="s">
        <v>1767</v>
      </c>
      <c r="G5060" s="83" t="s">
        <v>1768</v>
      </c>
      <c r="H5060" s="83"/>
      <c r="I5060" s="83"/>
      <c r="J5060" s="122" t="s">
        <v>1769</v>
      </c>
    </row>
    <row r="5061" spans="1:10">
      <c r="A5061" s="123" t="s">
        <v>1723</v>
      </c>
      <c r="B5061" s="97" t="s">
        <v>1979</v>
      </c>
      <c r="C5061" s="96" t="s">
        <v>44</v>
      </c>
      <c r="D5061" s="96" t="s">
        <v>1980</v>
      </c>
      <c r="E5061" s="99">
        <v>0.48888890000000002</v>
      </c>
      <c r="F5061" s="98" t="s">
        <v>1950</v>
      </c>
      <c r="G5061" s="282" t="s">
        <v>1981</v>
      </c>
      <c r="H5061" s="282"/>
      <c r="I5061" s="283"/>
      <c r="J5061" s="126" t="s">
        <v>3732</v>
      </c>
    </row>
    <row r="5062" spans="1:10">
      <c r="A5062" s="123" t="s">
        <v>1723</v>
      </c>
      <c r="B5062" s="97" t="s">
        <v>3570</v>
      </c>
      <c r="C5062" s="96" t="s">
        <v>44</v>
      </c>
      <c r="D5062" s="96" t="s">
        <v>3571</v>
      </c>
      <c r="E5062" s="99">
        <v>0.24444440000000001</v>
      </c>
      <c r="F5062" s="98" t="s">
        <v>1950</v>
      </c>
      <c r="G5062" s="282" t="s">
        <v>3577</v>
      </c>
      <c r="H5062" s="282"/>
      <c r="I5062" s="283"/>
      <c r="J5062" s="126" t="s">
        <v>3733</v>
      </c>
    </row>
    <row r="5063" spans="1:10">
      <c r="A5063" s="221"/>
      <c r="B5063" s="222"/>
      <c r="C5063" s="222"/>
      <c r="D5063" s="222"/>
      <c r="E5063" s="222"/>
      <c r="F5063" s="222" t="s">
        <v>1774</v>
      </c>
      <c r="G5063" s="222"/>
      <c r="H5063" s="222"/>
      <c r="I5063" s="222"/>
      <c r="J5063" s="125">
        <v>13.412699999999999</v>
      </c>
    </row>
    <row r="5064" spans="1:10">
      <c r="A5064" s="115"/>
      <c r="B5064" s="116"/>
      <c r="C5064" s="116"/>
      <c r="D5064" s="116"/>
      <c r="E5064" s="116" t="s">
        <v>1728</v>
      </c>
      <c r="F5064" s="117">
        <v>0</v>
      </c>
      <c r="G5064" s="116" t="s">
        <v>1729</v>
      </c>
      <c r="H5064" s="117">
        <v>10.29</v>
      </c>
      <c r="I5064" s="116" t="s">
        <v>1730</v>
      </c>
      <c r="J5064" s="118">
        <v>10.29480187213</v>
      </c>
    </row>
    <row r="5065" spans="1:10" ht="15" thickBot="1">
      <c r="A5065" s="115"/>
      <c r="B5065" s="116"/>
      <c r="C5065" s="116"/>
      <c r="D5065" s="116"/>
      <c r="E5065" s="116" t="s">
        <v>1731</v>
      </c>
      <c r="F5065" s="117">
        <v>9.16</v>
      </c>
      <c r="G5065" s="116"/>
      <c r="H5065" s="276" t="s">
        <v>1732</v>
      </c>
      <c r="I5065" s="276"/>
      <c r="J5065" s="118">
        <v>44.09</v>
      </c>
    </row>
    <row r="5066" spans="1:10" ht="15" thickTop="1">
      <c r="A5066" s="119"/>
      <c r="B5066" s="95"/>
      <c r="C5066" s="95"/>
      <c r="D5066" s="95"/>
      <c r="E5066" s="95"/>
      <c r="F5066" s="95"/>
      <c r="G5066" s="95"/>
      <c r="H5066" s="95"/>
      <c r="I5066" s="95"/>
      <c r="J5066" s="120"/>
    </row>
    <row r="5067" spans="1:10" ht="15">
      <c r="A5067" s="121" t="s">
        <v>1072</v>
      </c>
      <c r="B5067" s="83" t="s">
        <v>1</v>
      </c>
      <c r="C5067" s="82" t="s">
        <v>2</v>
      </c>
      <c r="D5067" s="82" t="s">
        <v>3</v>
      </c>
      <c r="E5067" s="281" t="s">
        <v>1722</v>
      </c>
      <c r="F5067" s="281"/>
      <c r="G5067" s="84" t="s">
        <v>4</v>
      </c>
      <c r="H5067" s="83" t="s">
        <v>5</v>
      </c>
      <c r="I5067" s="83" t="s">
        <v>6</v>
      </c>
      <c r="J5067" s="122" t="s">
        <v>8</v>
      </c>
    </row>
    <row r="5068" spans="1:10" ht="25.5">
      <c r="A5068" s="111" t="s">
        <v>1723</v>
      </c>
      <c r="B5068" s="86" t="s">
        <v>1073</v>
      </c>
      <c r="C5068" s="85" t="s">
        <v>18</v>
      </c>
      <c r="D5068" s="85" t="s">
        <v>1074</v>
      </c>
      <c r="E5068" s="284" t="s">
        <v>3468</v>
      </c>
      <c r="F5068" s="284"/>
      <c r="G5068" s="87" t="s">
        <v>28</v>
      </c>
      <c r="H5068" s="88">
        <v>1</v>
      </c>
      <c r="I5068" s="89">
        <v>562.61</v>
      </c>
      <c r="J5068" s="112">
        <v>562.61</v>
      </c>
    </row>
    <row r="5069" spans="1:10" ht="25.5">
      <c r="A5069" s="113" t="s">
        <v>1725</v>
      </c>
      <c r="B5069" s="91" t="s">
        <v>3734</v>
      </c>
      <c r="C5069" s="90" t="s">
        <v>2777</v>
      </c>
      <c r="D5069" s="90" t="s">
        <v>3735</v>
      </c>
      <c r="E5069" s="278" t="s">
        <v>1743</v>
      </c>
      <c r="F5069" s="278"/>
      <c r="G5069" s="92" t="s">
        <v>46</v>
      </c>
      <c r="H5069" s="93">
        <v>1</v>
      </c>
      <c r="I5069" s="94">
        <v>562.61</v>
      </c>
      <c r="J5069" s="114">
        <v>562.61</v>
      </c>
    </row>
    <row r="5070" spans="1:10">
      <c r="A5070" s="115"/>
      <c r="B5070" s="116"/>
      <c r="C5070" s="116"/>
      <c r="D5070" s="116"/>
      <c r="E5070" s="116" t="s">
        <v>1728</v>
      </c>
      <c r="F5070" s="117">
        <v>0</v>
      </c>
      <c r="G5070" s="116" t="s">
        <v>1729</v>
      </c>
      <c r="H5070" s="117">
        <v>0</v>
      </c>
      <c r="I5070" s="116" t="s">
        <v>1730</v>
      </c>
      <c r="J5070" s="118">
        <v>0</v>
      </c>
    </row>
    <row r="5071" spans="1:10" ht="15" thickBot="1">
      <c r="A5071" s="115"/>
      <c r="B5071" s="116"/>
      <c r="C5071" s="116"/>
      <c r="D5071" s="116"/>
      <c r="E5071" s="116" t="s">
        <v>1731</v>
      </c>
      <c r="F5071" s="117">
        <v>147.62</v>
      </c>
      <c r="G5071" s="116"/>
      <c r="H5071" s="276" t="s">
        <v>1732</v>
      </c>
      <c r="I5071" s="276"/>
      <c r="J5071" s="118">
        <v>710.23</v>
      </c>
    </row>
    <row r="5072" spans="1:10" ht="15" thickTop="1">
      <c r="A5072" s="119"/>
      <c r="B5072" s="95"/>
      <c r="C5072" s="95"/>
      <c r="D5072" s="95"/>
      <c r="E5072" s="95"/>
      <c r="F5072" s="95"/>
      <c r="G5072" s="95"/>
      <c r="H5072" s="95"/>
      <c r="I5072" s="95"/>
      <c r="J5072" s="120"/>
    </row>
    <row r="5073" spans="1:10" ht="15">
      <c r="A5073" s="121" t="s">
        <v>1078</v>
      </c>
      <c r="B5073" s="83" t="s">
        <v>1</v>
      </c>
      <c r="C5073" s="82" t="s">
        <v>2</v>
      </c>
      <c r="D5073" s="82" t="s">
        <v>3</v>
      </c>
      <c r="E5073" s="281" t="s">
        <v>1722</v>
      </c>
      <c r="F5073" s="281"/>
      <c r="G5073" s="84" t="s">
        <v>4</v>
      </c>
      <c r="H5073" s="83" t="s">
        <v>5</v>
      </c>
      <c r="I5073" s="83" t="s">
        <v>6</v>
      </c>
      <c r="J5073" s="122" t="s">
        <v>8</v>
      </c>
    </row>
    <row r="5074" spans="1:10" ht="38.25">
      <c r="A5074" s="111" t="s">
        <v>1723</v>
      </c>
      <c r="B5074" s="86" t="s">
        <v>1079</v>
      </c>
      <c r="C5074" s="85" t="s">
        <v>44</v>
      </c>
      <c r="D5074" s="85" t="s">
        <v>1080</v>
      </c>
      <c r="E5074" s="284" t="s">
        <v>1761</v>
      </c>
      <c r="F5074" s="284"/>
      <c r="G5074" s="87" t="s">
        <v>78</v>
      </c>
      <c r="H5074" s="88">
        <v>1</v>
      </c>
      <c r="I5074" s="89">
        <v>2.82</v>
      </c>
      <c r="J5074" s="112">
        <v>2.82</v>
      </c>
    </row>
    <row r="5075" spans="1:10">
      <c r="A5075" s="221"/>
      <c r="B5075" s="222"/>
      <c r="C5075" s="222"/>
      <c r="D5075" s="222"/>
      <c r="E5075" s="222"/>
      <c r="F5075" s="222" t="s">
        <v>1762</v>
      </c>
      <c r="G5075" s="222"/>
      <c r="H5075" s="222"/>
      <c r="I5075" s="222"/>
      <c r="J5075" s="125">
        <v>0</v>
      </c>
    </row>
    <row r="5076" spans="1:10">
      <c r="A5076" s="221"/>
      <c r="B5076" s="222"/>
      <c r="C5076" s="222"/>
      <c r="D5076" s="222"/>
      <c r="E5076" s="222"/>
      <c r="F5076" s="222" t="s">
        <v>1763</v>
      </c>
      <c r="G5076" s="222"/>
      <c r="H5076" s="222"/>
      <c r="I5076" s="222"/>
      <c r="J5076" s="125">
        <v>1</v>
      </c>
    </row>
    <row r="5077" spans="1:10">
      <c r="A5077" s="221"/>
      <c r="B5077" s="222"/>
      <c r="C5077" s="222"/>
      <c r="D5077" s="222"/>
      <c r="E5077" s="222"/>
      <c r="F5077" s="222" t="s">
        <v>1764</v>
      </c>
      <c r="G5077" s="222"/>
      <c r="H5077" s="222"/>
      <c r="I5077" s="222"/>
      <c r="J5077" s="125">
        <v>0</v>
      </c>
    </row>
    <row r="5078" spans="1:10" ht="15">
      <c r="A5078" s="279" t="s">
        <v>1784</v>
      </c>
      <c r="B5078" s="280" t="s">
        <v>1</v>
      </c>
      <c r="C5078" s="281" t="s">
        <v>2</v>
      </c>
      <c r="D5078" s="281" t="s">
        <v>1785</v>
      </c>
      <c r="E5078" s="280" t="s">
        <v>1766</v>
      </c>
      <c r="F5078" s="83" t="s">
        <v>1767</v>
      </c>
      <c r="G5078" s="83" t="s">
        <v>1768</v>
      </c>
      <c r="H5078" s="83"/>
      <c r="I5078" s="83"/>
      <c r="J5078" s="122" t="s">
        <v>1769</v>
      </c>
    </row>
    <row r="5079" spans="1:10" ht="38.25">
      <c r="A5079" s="113" t="s">
        <v>1725</v>
      </c>
      <c r="B5079" s="91" t="s">
        <v>1879</v>
      </c>
      <c r="C5079" s="90" t="s">
        <v>44</v>
      </c>
      <c r="D5079" s="90" t="s">
        <v>1880</v>
      </c>
      <c r="E5079" s="93">
        <v>1.02</v>
      </c>
      <c r="F5079" s="92" t="s">
        <v>78</v>
      </c>
      <c r="G5079" s="277" t="s">
        <v>1881</v>
      </c>
      <c r="H5079" s="277"/>
      <c r="I5079" s="278"/>
      <c r="J5079" s="127" t="s">
        <v>3736</v>
      </c>
    </row>
    <row r="5080" spans="1:10">
      <c r="A5080" s="113" t="s">
        <v>1725</v>
      </c>
      <c r="B5080" s="91" t="s">
        <v>3737</v>
      </c>
      <c r="C5080" s="90" t="s">
        <v>44</v>
      </c>
      <c r="D5080" s="90" t="s">
        <v>3738</v>
      </c>
      <c r="E5080" s="93">
        <v>4.4999999999999998E-2</v>
      </c>
      <c r="F5080" s="92" t="s">
        <v>78</v>
      </c>
      <c r="G5080" s="277" t="s">
        <v>2551</v>
      </c>
      <c r="H5080" s="277"/>
      <c r="I5080" s="278"/>
      <c r="J5080" s="127" t="s">
        <v>3739</v>
      </c>
    </row>
    <row r="5081" spans="1:10">
      <c r="A5081" s="221"/>
      <c r="B5081" s="222"/>
      <c r="C5081" s="222"/>
      <c r="D5081" s="222"/>
      <c r="E5081" s="222"/>
      <c r="F5081" s="222" t="s">
        <v>1938</v>
      </c>
      <c r="G5081" s="222"/>
      <c r="H5081" s="222"/>
      <c r="I5081" s="222"/>
      <c r="J5081" s="125">
        <v>1.5839000000000001</v>
      </c>
    </row>
    <row r="5082" spans="1:10" ht="15">
      <c r="A5082" s="279" t="s">
        <v>1765</v>
      </c>
      <c r="B5082" s="280" t="s">
        <v>1</v>
      </c>
      <c r="C5082" s="281" t="s">
        <v>2</v>
      </c>
      <c r="D5082" s="281" t="s">
        <v>1727</v>
      </c>
      <c r="E5082" s="280" t="s">
        <v>1766</v>
      </c>
      <c r="F5082" s="83" t="s">
        <v>1767</v>
      </c>
      <c r="G5082" s="83" t="s">
        <v>1768</v>
      </c>
      <c r="H5082" s="83"/>
      <c r="I5082" s="83"/>
      <c r="J5082" s="122" t="s">
        <v>1769</v>
      </c>
    </row>
    <row r="5083" spans="1:10">
      <c r="A5083" s="123" t="s">
        <v>1723</v>
      </c>
      <c r="B5083" s="97" t="s">
        <v>3570</v>
      </c>
      <c r="C5083" s="96" t="s">
        <v>44</v>
      </c>
      <c r="D5083" s="96" t="s">
        <v>3571</v>
      </c>
      <c r="E5083" s="99">
        <v>3.4920600000000003E-2</v>
      </c>
      <c r="F5083" s="98" t="s">
        <v>1950</v>
      </c>
      <c r="G5083" s="282" t="s">
        <v>3577</v>
      </c>
      <c r="H5083" s="282"/>
      <c r="I5083" s="283"/>
      <c r="J5083" s="126" t="s">
        <v>3740</v>
      </c>
    </row>
    <row r="5084" spans="1:10">
      <c r="A5084" s="123" t="s">
        <v>1723</v>
      </c>
      <c r="B5084" s="97" t="s">
        <v>1979</v>
      </c>
      <c r="C5084" s="96" t="s">
        <v>44</v>
      </c>
      <c r="D5084" s="96" t="s">
        <v>1980</v>
      </c>
      <c r="E5084" s="99">
        <v>3.4920600000000003E-2</v>
      </c>
      <c r="F5084" s="98" t="s">
        <v>1950</v>
      </c>
      <c r="G5084" s="282" t="s">
        <v>1981</v>
      </c>
      <c r="H5084" s="282"/>
      <c r="I5084" s="283"/>
      <c r="J5084" s="126" t="s">
        <v>3741</v>
      </c>
    </row>
    <row r="5085" spans="1:10">
      <c r="A5085" s="221"/>
      <c r="B5085" s="222"/>
      <c r="C5085" s="222"/>
      <c r="D5085" s="222"/>
      <c r="E5085" s="222"/>
      <c r="F5085" s="222" t="s">
        <v>1774</v>
      </c>
      <c r="G5085" s="222"/>
      <c r="H5085" s="222"/>
      <c r="I5085" s="222"/>
      <c r="J5085" s="125">
        <v>1.2362</v>
      </c>
    </row>
    <row r="5086" spans="1:10">
      <c r="A5086" s="115"/>
      <c r="B5086" s="116"/>
      <c r="C5086" s="116"/>
      <c r="D5086" s="116"/>
      <c r="E5086" s="116" t="s">
        <v>1728</v>
      </c>
      <c r="F5086" s="117">
        <v>0</v>
      </c>
      <c r="G5086" s="116" t="s">
        <v>1729</v>
      </c>
      <c r="H5086" s="117">
        <v>0.94</v>
      </c>
      <c r="I5086" s="116" t="s">
        <v>1730</v>
      </c>
      <c r="J5086" s="118">
        <v>0.93930128292000004</v>
      </c>
    </row>
    <row r="5087" spans="1:10" ht="15" thickBot="1">
      <c r="A5087" s="115"/>
      <c r="B5087" s="116"/>
      <c r="C5087" s="116"/>
      <c r="D5087" s="116"/>
      <c r="E5087" s="116" t="s">
        <v>1731</v>
      </c>
      <c r="F5087" s="117">
        <v>0.73</v>
      </c>
      <c r="G5087" s="116"/>
      <c r="H5087" s="276" t="s">
        <v>1732</v>
      </c>
      <c r="I5087" s="276"/>
      <c r="J5087" s="118">
        <v>3.55</v>
      </c>
    </row>
    <row r="5088" spans="1:10" ht="15" thickTop="1">
      <c r="A5088" s="119"/>
      <c r="B5088" s="95"/>
      <c r="C5088" s="95"/>
      <c r="D5088" s="95"/>
      <c r="E5088" s="95"/>
      <c r="F5088" s="95"/>
      <c r="G5088" s="95"/>
      <c r="H5088" s="95"/>
      <c r="I5088" s="95"/>
      <c r="J5088" s="120"/>
    </row>
    <row r="5089" spans="1:10" ht="15">
      <c r="A5089" s="121" t="s">
        <v>1081</v>
      </c>
      <c r="B5089" s="83" t="s">
        <v>1</v>
      </c>
      <c r="C5089" s="82" t="s">
        <v>2</v>
      </c>
      <c r="D5089" s="82" t="s">
        <v>3</v>
      </c>
      <c r="E5089" s="281" t="s">
        <v>1722</v>
      </c>
      <c r="F5089" s="281"/>
      <c r="G5089" s="84" t="s">
        <v>4</v>
      </c>
      <c r="H5089" s="83" t="s">
        <v>5</v>
      </c>
      <c r="I5089" s="83" t="s">
        <v>6</v>
      </c>
      <c r="J5089" s="122" t="s">
        <v>8</v>
      </c>
    </row>
    <row r="5090" spans="1:10" ht="38.25">
      <c r="A5090" s="111" t="s">
        <v>1723</v>
      </c>
      <c r="B5090" s="86" t="s">
        <v>1082</v>
      </c>
      <c r="C5090" s="85" t="s">
        <v>44</v>
      </c>
      <c r="D5090" s="85" t="s">
        <v>1083</v>
      </c>
      <c r="E5090" s="284" t="s">
        <v>1761</v>
      </c>
      <c r="F5090" s="284"/>
      <c r="G5090" s="87" t="s">
        <v>78</v>
      </c>
      <c r="H5090" s="88">
        <v>1</v>
      </c>
      <c r="I5090" s="89">
        <v>4.22</v>
      </c>
      <c r="J5090" s="112">
        <v>4.22</v>
      </c>
    </row>
    <row r="5091" spans="1:10">
      <c r="A5091" s="221"/>
      <c r="B5091" s="222"/>
      <c r="C5091" s="222"/>
      <c r="D5091" s="222"/>
      <c r="E5091" s="222"/>
      <c r="F5091" s="222" t="s">
        <v>1762</v>
      </c>
      <c r="G5091" s="222"/>
      <c r="H5091" s="222"/>
      <c r="I5091" s="222"/>
      <c r="J5091" s="125">
        <v>0</v>
      </c>
    </row>
    <row r="5092" spans="1:10">
      <c r="A5092" s="221"/>
      <c r="B5092" s="222"/>
      <c r="C5092" s="222"/>
      <c r="D5092" s="222"/>
      <c r="E5092" s="222"/>
      <c r="F5092" s="222" t="s">
        <v>1763</v>
      </c>
      <c r="G5092" s="222"/>
      <c r="H5092" s="222"/>
      <c r="I5092" s="222"/>
      <c r="J5092" s="125">
        <v>1</v>
      </c>
    </row>
    <row r="5093" spans="1:10">
      <c r="A5093" s="221"/>
      <c r="B5093" s="222"/>
      <c r="C5093" s="222"/>
      <c r="D5093" s="222"/>
      <c r="E5093" s="222"/>
      <c r="F5093" s="222" t="s">
        <v>1764</v>
      </c>
      <c r="G5093" s="222"/>
      <c r="H5093" s="222"/>
      <c r="I5093" s="222"/>
      <c r="J5093" s="125">
        <v>0</v>
      </c>
    </row>
    <row r="5094" spans="1:10" ht="15">
      <c r="A5094" s="279" t="s">
        <v>1784</v>
      </c>
      <c r="B5094" s="280" t="s">
        <v>1</v>
      </c>
      <c r="C5094" s="281" t="s">
        <v>2</v>
      </c>
      <c r="D5094" s="281" t="s">
        <v>1785</v>
      </c>
      <c r="E5094" s="280" t="s">
        <v>1766</v>
      </c>
      <c r="F5094" s="83" t="s">
        <v>1767</v>
      </c>
      <c r="G5094" s="83" t="s">
        <v>1768</v>
      </c>
      <c r="H5094" s="83"/>
      <c r="I5094" s="83"/>
      <c r="J5094" s="122" t="s">
        <v>1769</v>
      </c>
    </row>
    <row r="5095" spans="1:10">
      <c r="A5095" s="113" t="s">
        <v>1725</v>
      </c>
      <c r="B5095" s="91" t="s">
        <v>3737</v>
      </c>
      <c r="C5095" s="90" t="s">
        <v>44</v>
      </c>
      <c r="D5095" s="90" t="s">
        <v>3738</v>
      </c>
      <c r="E5095" s="93">
        <v>4.4999999999999998E-2</v>
      </c>
      <c r="F5095" s="92" t="s">
        <v>78</v>
      </c>
      <c r="G5095" s="277" t="s">
        <v>2551</v>
      </c>
      <c r="H5095" s="277"/>
      <c r="I5095" s="278"/>
      <c r="J5095" s="127" t="s">
        <v>3739</v>
      </c>
    </row>
    <row r="5096" spans="1:10" ht="38.25">
      <c r="A5096" s="113" t="s">
        <v>1725</v>
      </c>
      <c r="B5096" s="91" t="s">
        <v>2052</v>
      </c>
      <c r="C5096" s="90" t="s">
        <v>44</v>
      </c>
      <c r="D5096" s="90" t="s">
        <v>2053</v>
      </c>
      <c r="E5096" s="93">
        <v>1.02</v>
      </c>
      <c r="F5096" s="92" t="s">
        <v>78</v>
      </c>
      <c r="G5096" s="277" t="s">
        <v>2054</v>
      </c>
      <c r="H5096" s="277"/>
      <c r="I5096" s="278"/>
      <c r="J5096" s="127" t="s">
        <v>3742</v>
      </c>
    </row>
    <row r="5097" spans="1:10">
      <c r="A5097" s="221"/>
      <c r="B5097" s="222"/>
      <c r="C5097" s="222"/>
      <c r="D5097" s="222"/>
      <c r="E5097" s="222"/>
      <c r="F5097" s="222" t="s">
        <v>1938</v>
      </c>
      <c r="G5097" s="222"/>
      <c r="H5097" s="222"/>
      <c r="I5097" s="222"/>
      <c r="J5097" s="125">
        <v>2.7772999999999999</v>
      </c>
    </row>
    <row r="5098" spans="1:10" ht="15">
      <c r="A5098" s="279" t="s">
        <v>1765</v>
      </c>
      <c r="B5098" s="280" t="s">
        <v>1</v>
      </c>
      <c r="C5098" s="281" t="s">
        <v>2</v>
      </c>
      <c r="D5098" s="281" t="s">
        <v>1727</v>
      </c>
      <c r="E5098" s="280" t="s">
        <v>1766</v>
      </c>
      <c r="F5098" s="83" t="s">
        <v>1767</v>
      </c>
      <c r="G5098" s="83" t="s">
        <v>1768</v>
      </c>
      <c r="H5098" s="83"/>
      <c r="I5098" s="83"/>
      <c r="J5098" s="122" t="s">
        <v>1769</v>
      </c>
    </row>
    <row r="5099" spans="1:10">
      <c r="A5099" s="123" t="s">
        <v>1723</v>
      </c>
      <c r="B5099" s="97" t="s">
        <v>1979</v>
      </c>
      <c r="C5099" s="96" t="s">
        <v>44</v>
      </c>
      <c r="D5099" s="96" t="s">
        <v>1980</v>
      </c>
      <c r="E5099" s="99">
        <v>4.0740699999999998E-2</v>
      </c>
      <c r="F5099" s="98" t="s">
        <v>1950</v>
      </c>
      <c r="G5099" s="282" t="s">
        <v>1981</v>
      </c>
      <c r="H5099" s="282"/>
      <c r="I5099" s="283"/>
      <c r="J5099" s="126" t="s">
        <v>3743</v>
      </c>
    </row>
    <row r="5100" spans="1:10">
      <c r="A5100" s="123" t="s">
        <v>1723</v>
      </c>
      <c r="B5100" s="97" t="s">
        <v>3570</v>
      </c>
      <c r="C5100" s="96" t="s">
        <v>44</v>
      </c>
      <c r="D5100" s="96" t="s">
        <v>3571</v>
      </c>
      <c r="E5100" s="99">
        <v>4.0740699999999998E-2</v>
      </c>
      <c r="F5100" s="98" t="s">
        <v>1950</v>
      </c>
      <c r="G5100" s="282" t="s">
        <v>3577</v>
      </c>
      <c r="H5100" s="282"/>
      <c r="I5100" s="283"/>
      <c r="J5100" s="126" t="s">
        <v>3744</v>
      </c>
    </row>
    <row r="5101" spans="1:10">
      <c r="A5101" s="221"/>
      <c r="B5101" s="222"/>
      <c r="C5101" s="222"/>
      <c r="D5101" s="222"/>
      <c r="E5101" s="222"/>
      <c r="F5101" s="222" t="s">
        <v>1774</v>
      </c>
      <c r="G5101" s="222"/>
      <c r="H5101" s="222"/>
      <c r="I5101" s="222"/>
      <c r="J5101" s="125">
        <v>1.4421999999999999</v>
      </c>
    </row>
    <row r="5102" spans="1:10">
      <c r="A5102" s="115"/>
      <c r="B5102" s="116"/>
      <c r="C5102" s="116"/>
      <c r="D5102" s="116"/>
      <c r="E5102" s="116" t="s">
        <v>1728</v>
      </c>
      <c r="F5102" s="117">
        <v>0</v>
      </c>
      <c r="G5102" s="116" t="s">
        <v>1729</v>
      </c>
      <c r="H5102" s="117">
        <v>1.1000000000000001</v>
      </c>
      <c r="I5102" s="116" t="s">
        <v>1730</v>
      </c>
      <c r="J5102" s="118">
        <v>1.0958514967399999</v>
      </c>
    </row>
    <row r="5103" spans="1:10" ht="15" thickBot="1">
      <c r="A5103" s="115"/>
      <c r="B5103" s="116"/>
      <c r="C5103" s="116"/>
      <c r="D5103" s="116"/>
      <c r="E5103" s="116" t="s">
        <v>1731</v>
      </c>
      <c r="F5103" s="117">
        <v>1.1000000000000001</v>
      </c>
      <c r="G5103" s="116"/>
      <c r="H5103" s="276" t="s">
        <v>1732</v>
      </c>
      <c r="I5103" s="276"/>
      <c r="J5103" s="118">
        <v>5.32</v>
      </c>
    </row>
    <row r="5104" spans="1:10" ht="15" thickTop="1">
      <c r="A5104" s="119"/>
      <c r="B5104" s="95"/>
      <c r="C5104" s="95"/>
      <c r="D5104" s="95"/>
      <c r="E5104" s="95"/>
      <c r="F5104" s="95"/>
      <c r="G5104" s="95"/>
      <c r="H5104" s="95"/>
      <c r="I5104" s="95"/>
      <c r="J5104" s="120"/>
    </row>
    <row r="5105" spans="1:10" ht="15">
      <c r="A5105" s="121" t="s">
        <v>1084</v>
      </c>
      <c r="B5105" s="83" t="s">
        <v>1</v>
      </c>
      <c r="C5105" s="82" t="s">
        <v>2</v>
      </c>
      <c r="D5105" s="82" t="s">
        <v>3</v>
      </c>
      <c r="E5105" s="281" t="s">
        <v>1722</v>
      </c>
      <c r="F5105" s="281"/>
      <c r="G5105" s="84" t="s">
        <v>4</v>
      </c>
      <c r="H5105" s="83" t="s">
        <v>5</v>
      </c>
      <c r="I5105" s="83" t="s">
        <v>6</v>
      </c>
      <c r="J5105" s="122" t="s">
        <v>8</v>
      </c>
    </row>
    <row r="5106" spans="1:10" ht="38.25">
      <c r="A5106" s="111" t="s">
        <v>1723</v>
      </c>
      <c r="B5106" s="86" t="s">
        <v>1085</v>
      </c>
      <c r="C5106" s="85" t="s">
        <v>44</v>
      </c>
      <c r="D5106" s="85" t="s">
        <v>1086</v>
      </c>
      <c r="E5106" s="284" t="s">
        <v>1761</v>
      </c>
      <c r="F5106" s="284"/>
      <c r="G5106" s="87" t="s">
        <v>78</v>
      </c>
      <c r="H5106" s="88">
        <v>1</v>
      </c>
      <c r="I5106" s="89">
        <v>5.58</v>
      </c>
      <c r="J5106" s="112">
        <v>5.58</v>
      </c>
    </row>
    <row r="5107" spans="1:10">
      <c r="A5107" s="221"/>
      <c r="B5107" s="222"/>
      <c r="C5107" s="222"/>
      <c r="D5107" s="222"/>
      <c r="E5107" s="222"/>
      <c r="F5107" s="222" t="s">
        <v>1762</v>
      </c>
      <c r="G5107" s="222"/>
      <c r="H5107" s="222"/>
      <c r="I5107" s="222"/>
      <c r="J5107" s="125">
        <v>0</v>
      </c>
    </row>
    <row r="5108" spans="1:10">
      <c r="A5108" s="221"/>
      <c r="B5108" s="222"/>
      <c r="C5108" s="222"/>
      <c r="D5108" s="222"/>
      <c r="E5108" s="222"/>
      <c r="F5108" s="222" t="s">
        <v>1763</v>
      </c>
      <c r="G5108" s="222"/>
      <c r="H5108" s="222"/>
      <c r="I5108" s="222"/>
      <c r="J5108" s="125">
        <v>1</v>
      </c>
    </row>
    <row r="5109" spans="1:10">
      <c r="A5109" s="221"/>
      <c r="B5109" s="222"/>
      <c r="C5109" s="222"/>
      <c r="D5109" s="222"/>
      <c r="E5109" s="222"/>
      <c r="F5109" s="222" t="s">
        <v>1764</v>
      </c>
      <c r="G5109" s="222"/>
      <c r="H5109" s="222"/>
      <c r="I5109" s="222"/>
      <c r="J5109" s="125">
        <v>0</v>
      </c>
    </row>
    <row r="5110" spans="1:10" ht="15">
      <c r="A5110" s="279" t="s">
        <v>1784</v>
      </c>
      <c r="B5110" s="280" t="s">
        <v>1</v>
      </c>
      <c r="C5110" s="281" t="s">
        <v>2</v>
      </c>
      <c r="D5110" s="281" t="s">
        <v>1785</v>
      </c>
      <c r="E5110" s="280" t="s">
        <v>1766</v>
      </c>
      <c r="F5110" s="83" t="s">
        <v>1767</v>
      </c>
      <c r="G5110" s="83" t="s">
        <v>1768</v>
      </c>
      <c r="H5110" s="83"/>
      <c r="I5110" s="83"/>
      <c r="J5110" s="122" t="s">
        <v>1769</v>
      </c>
    </row>
    <row r="5111" spans="1:10">
      <c r="A5111" s="113" t="s">
        <v>1725</v>
      </c>
      <c r="B5111" s="91" t="s">
        <v>3737</v>
      </c>
      <c r="C5111" s="90" t="s">
        <v>44</v>
      </c>
      <c r="D5111" s="90" t="s">
        <v>3738</v>
      </c>
      <c r="E5111" s="93">
        <v>4.4999999999999998E-2</v>
      </c>
      <c r="F5111" s="92" t="s">
        <v>78</v>
      </c>
      <c r="G5111" s="277" t="s">
        <v>2551</v>
      </c>
      <c r="H5111" s="277"/>
      <c r="I5111" s="278"/>
      <c r="J5111" s="127" t="s">
        <v>3739</v>
      </c>
    </row>
    <row r="5112" spans="1:10" ht="38.25">
      <c r="A5112" s="113" t="s">
        <v>1725</v>
      </c>
      <c r="B5112" s="91" t="s">
        <v>3745</v>
      </c>
      <c r="C5112" s="90" t="s">
        <v>44</v>
      </c>
      <c r="D5112" s="90" t="s">
        <v>3746</v>
      </c>
      <c r="E5112" s="93">
        <v>1.02</v>
      </c>
      <c r="F5112" s="92" t="s">
        <v>78</v>
      </c>
      <c r="G5112" s="277" t="s">
        <v>3679</v>
      </c>
      <c r="H5112" s="277"/>
      <c r="I5112" s="278"/>
      <c r="J5112" s="127" t="s">
        <v>3747</v>
      </c>
    </row>
    <row r="5113" spans="1:10">
      <c r="A5113" s="221"/>
      <c r="B5113" s="222"/>
      <c r="C5113" s="222"/>
      <c r="D5113" s="222"/>
      <c r="E5113" s="222"/>
      <c r="F5113" s="222" t="s">
        <v>1938</v>
      </c>
      <c r="G5113" s="222"/>
      <c r="H5113" s="222"/>
      <c r="I5113" s="222"/>
      <c r="J5113" s="125">
        <v>3.7259000000000002</v>
      </c>
    </row>
    <row r="5114" spans="1:10" ht="15">
      <c r="A5114" s="279" t="s">
        <v>1765</v>
      </c>
      <c r="B5114" s="280" t="s">
        <v>1</v>
      </c>
      <c r="C5114" s="281" t="s">
        <v>2</v>
      </c>
      <c r="D5114" s="281" t="s">
        <v>1727</v>
      </c>
      <c r="E5114" s="280" t="s">
        <v>1766</v>
      </c>
      <c r="F5114" s="83" t="s">
        <v>1767</v>
      </c>
      <c r="G5114" s="83" t="s">
        <v>1768</v>
      </c>
      <c r="H5114" s="83"/>
      <c r="I5114" s="83"/>
      <c r="J5114" s="122" t="s">
        <v>1769</v>
      </c>
    </row>
    <row r="5115" spans="1:10">
      <c r="A5115" s="123" t="s">
        <v>1723</v>
      </c>
      <c r="B5115" s="97" t="s">
        <v>1979</v>
      </c>
      <c r="C5115" s="96" t="s">
        <v>44</v>
      </c>
      <c r="D5115" s="96" t="s">
        <v>1980</v>
      </c>
      <c r="E5115" s="99">
        <v>5.2380999999999997E-2</v>
      </c>
      <c r="F5115" s="98" t="s">
        <v>1950</v>
      </c>
      <c r="G5115" s="282" t="s">
        <v>1981</v>
      </c>
      <c r="H5115" s="282"/>
      <c r="I5115" s="283"/>
      <c r="J5115" s="126" t="s">
        <v>3748</v>
      </c>
    </row>
    <row r="5116" spans="1:10">
      <c r="A5116" s="123" t="s">
        <v>1723</v>
      </c>
      <c r="B5116" s="97" t="s">
        <v>3570</v>
      </c>
      <c r="C5116" s="96" t="s">
        <v>44</v>
      </c>
      <c r="D5116" s="96" t="s">
        <v>3571</v>
      </c>
      <c r="E5116" s="99">
        <v>5.2380999999999997E-2</v>
      </c>
      <c r="F5116" s="98" t="s">
        <v>1950</v>
      </c>
      <c r="G5116" s="282" t="s">
        <v>3577</v>
      </c>
      <c r="H5116" s="282"/>
      <c r="I5116" s="283"/>
      <c r="J5116" s="126" t="s">
        <v>3749</v>
      </c>
    </row>
    <row r="5117" spans="1:10">
      <c r="A5117" s="221"/>
      <c r="B5117" s="222"/>
      <c r="C5117" s="222"/>
      <c r="D5117" s="222"/>
      <c r="E5117" s="222"/>
      <c r="F5117" s="222" t="s">
        <v>1774</v>
      </c>
      <c r="G5117" s="222"/>
      <c r="H5117" s="222"/>
      <c r="I5117" s="222"/>
      <c r="J5117" s="125">
        <v>1.8543000000000001</v>
      </c>
    </row>
    <row r="5118" spans="1:10">
      <c r="A5118" s="115"/>
      <c r="B5118" s="116"/>
      <c r="C5118" s="116"/>
      <c r="D5118" s="116"/>
      <c r="E5118" s="116" t="s">
        <v>1728</v>
      </c>
      <c r="F5118" s="117">
        <v>0</v>
      </c>
      <c r="G5118" s="116" t="s">
        <v>1729</v>
      </c>
      <c r="H5118" s="117">
        <v>1.41</v>
      </c>
      <c r="I5118" s="116" t="s">
        <v>1730</v>
      </c>
      <c r="J5118" s="118">
        <v>1.4089546142</v>
      </c>
    </row>
    <row r="5119" spans="1:10" ht="15" thickBot="1">
      <c r="A5119" s="115"/>
      <c r="B5119" s="116"/>
      <c r="C5119" s="116"/>
      <c r="D5119" s="116"/>
      <c r="E5119" s="116" t="s">
        <v>1731</v>
      </c>
      <c r="F5119" s="117">
        <v>1.46</v>
      </c>
      <c r="G5119" s="116"/>
      <c r="H5119" s="276" t="s">
        <v>1732</v>
      </c>
      <c r="I5119" s="276"/>
      <c r="J5119" s="118">
        <v>7.04</v>
      </c>
    </row>
    <row r="5120" spans="1:10" ht="15" thickTop="1">
      <c r="A5120" s="119"/>
      <c r="B5120" s="95"/>
      <c r="C5120" s="95"/>
      <c r="D5120" s="95"/>
      <c r="E5120" s="95"/>
      <c r="F5120" s="95"/>
      <c r="G5120" s="95"/>
      <c r="H5120" s="95"/>
      <c r="I5120" s="95"/>
      <c r="J5120" s="120"/>
    </row>
    <row r="5121" spans="1:10" ht="15">
      <c r="A5121" s="121" t="s">
        <v>1087</v>
      </c>
      <c r="B5121" s="83" t="s">
        <v>1</v>
      </c>
      <c r="C5121" s="82" t="s">
        <v>2</v>
      </c>
      <c r="D5121" s="82" t="s">
        <v>3</v>
      </c>
      <c r="E5121" s="281" t="s">
        <v>1722</v>
      </c>
      <c r="F5121" s="281"/>
      <c r="G5121" s="84" t="s">
        <v>4</v>
      </c>
      <c r="H5121" s="83" t="s">
        <v>5</v>
      </c>
      <c r="I5121" s="83" t="s">
        <v>6</v>
      </c>
      <c r="J5121" s="122" t="s">
        <v>8</v>
      </c>
    </row>
    <row r="5122" spans="1:10" ht="38.25">
      <c r="A5122" s="111" t="s">
        <v>1723</v>
      </c>
      <c r="B5122" s="86" t="s">
        <v>1088</v>
      </c>
      <c r="C5122" s="85" t="s">
        <v>44</v>
      </c>
      <c r="D5122" s="85" t="s">
        <v>1089</v>
      </c>
      <c r="E5122" s="284" t="s">
        <v>1761</v>
      </c>
      <c r="F5122" s="284"/>
      <c r="G5122" s="87" t="s">
        <v>78</v>
      </c>
      <c r="H5122" s="88">
        <v>1</v>
      </c>
      <c r="I5122" s="89">
        <v>2.95</v>
      </c>
      <c r="J5122" s="112">
        <v>2.95</v>
      </c>
    </row>
    <row r="5123" spans="1:10">
      <c r="A5123" s="221"/>
      <c r="B5123" s="222"/>
      <c r="C5123" s="222"/>
      <c r="D5123" s="222"/>
      <c r="E5123" s="222"/>
      <c r="F5123" s="222" t="s">
        <v>1762</v>
      </c>
      <c r="G5123" s="222"/>
      <c r="H5123" s="222"/>
      <c r="I5123" s="222"/>
      <c r="J5123" s="125">
        <v>0</v>
      </c>
    </row>
    <row r="5124" spans="1:10">
      <c r="A5124" s="221"/>
      <c r="B5124" s="222"/>
      <c r="C5124" s="222"/>
      <c r="D5124" s="222"/>
      <c r="E5124" s="222"/>
      <c r="F5124" s="222" t="s">
        <v>1763</v>
      </c>
      <c r="G5124" s="222"/>
      <c r="H5124" s="222"/>
      <c r="I5124" s="222"/>
      <c r="J5124" s="125">
        <v>1</v>
      </c>
    </row>
    <row r="5125" spans="1:10">
      <c r="A5125" s="221"/>
      <c r="B5125" s="222"/>
      <c r="C5125" s="222"/>
      <c r="D5125" s="222"/>
      <c r="E5125" s="222"/>
      <c r="F5125" s="222" t="s">
        <v>1764</v>
      </c>
      <c r="G5125" s="222"/>
      <c r="H5125" s="222"/>
      <c r="I5125" s="222"/>
      <c r="J5125" s="125">
        <v>0</v>
      </c>
    </row>
    <row r="5126" spans="1:10" ht="15">
      <c r="A5126" s="279" t="s">
        <v>1784</v>
      </c>
      <c r="B5126" s="280" t="s">
        <v>1</v>
      </c>
      <c r="C5126" s="281" t="s">
        <v>2</v>
      </c>
      <c r="D5126" s="281" t="s">
        <v>1785</v>
      </c>
      <c r="E5126" s="280" t="s">
        <v>1766</v>
      </c>
      <c r="F5126" s="83" t="s">
        <v>1767</v>
      </c>
      <c r="G5126" s="83" t="s">
        <v>1768</v>
      </c>
      <c r="H5126" s="83"/>
      <c r="I5126" s="83"/>
      <c r="J5126" s="122" t="s">
        <v>1769</v>
      </c>
    </row>
    <row r="5127" spans="1:10">
      <c r="A5127" s="113" t="s">
        <v>1725</v>
      </c>
      <c r="B5127" s="91" t="s">
        <v>3737</v>
      </c>
      <c r="C5127" s="90" t="s">
        <v>44</v>
      </c>
      <c r="D5127" s="90" t="s">
        <v>3738</v>
      </c>
      <c r="E5127" s="93">
        <v>4.4999999999999998E-2</v>
      </c>
      <c r="F5127" s="92" t="s">
        <v>78</v>
      </c>
      <c r="G5127" s="277" t="s">
        <v>2551</v>
      </c>
      <c r="H5127" s="277"/>
      <c r="I5127" s="278"/>
      <c r="J5127" s="127" t="s">
        <v>3739</v>
      </c>
    </row>
    <row r="5128" spans="1:10" ht="38.25">
      <c r="A5128" s="113" t="s">
        <v>1725</v>
      </c>
      <c r="B5128" s="91" t="s">
        <v>3750</v>
      </c>
      <c r="C5128" s="90" t="s">
        <v>44</v>
      </c>
      <c r="D5128" s="90" t="s">
        <v>3751</v>
      </c>
      <c r="E5128" s="93">
        <v>1.02</v>
      </c>
      <c r="F5128" s="92" t="s">
        <v>78</v>
      </c>
      <c r="G5128" s="277" t="s">
        <v>3752</v>
      </c>
      <c r="H5128" s="277"/>
      <c r="I5128" s="278"/>
      <c r="J5128" s="127" t="s">
        <v>3753</v>
      </c>
    </row>
    <row r="5129" spans="1:10">
      <c r="A5129" s="221"/>
      <c r="B5129" s="222"/>
      <c r="C5129" s="222"/>
      <c r="D5129" s="222"/>
      <c r="E5129" s="222"/>
      <c r="F5129" s="222" t="s">
        <v>1938</v>
      </c>
      <c r="G5129" s="222"/>
      <c r="H5129" s="222"/>
      <c r="I5129" s="222"/>
      <c r="J5129" s="125">
        <v>1.7164999999999999</v>
      </c>
    </row>
    <row r="5130" spans="1:10" ht="15">
      <c r="A5130" s="279" t="s">
        <v>1765</v>
      </c>
      <c r="B5130" s="280" t="s">
        <v>1</v>
      </c>
      <c r="C5130" s="281" t="s">
        <v>2</v>
      </c>
      <c r="D5130" s="281" t="s">
        <v>1727</v>
      </c>
      <c r="E5130" s="280" t="s">
        <v>1766</v>
      </c>
      <c r="F5130" s="83" t="s">
        <v>1767</v>
      </c>
      <c r="G5130" s="83" t="s">
        <v>1768</v>
      </c>
      <c r="H5130" s="83"/>
      <c r="I5130" s="83"/>
      <c r="J5130" s="122" t="s">
        <v>1769</v>
      </c>
    </row>
    <row r="5131" spans="1:10">
      <c r="A5131" s="123" t="s">
        <v>1723</v>
      </c>
      <c r="B5131" s="97" t="s">
        <v>3570</v>
      </c>
      <c r="C5131" s="96" t="s">
        <v>44</v>
      </c>
      <c r="D5131" s="96" t="s">
        <v>3571</v>
      </c>
      <c r="E5131" s="99">
        <v>3.4920600000000003E-2</v>
      </c>
      <c r="F5131" s="98" t="s">
        <v>1950</v>
      </c>
      <c r="G5131" s="282" t="s">
        <v>3577</v>
      </c>
      <c r="H5131" s="282"/>
      <c r="I5131" s="283"/>
      <c r="J5131" s="126" t="s">
        <v>3740</v>
      </c>
    </row>
    <row r="5132" spans="1:10">
      <c r="A5132" s="123" t="s">
        <v>1723</v>
      </c>
      <c r="B5132" s="97" t="s">
        <v>1979</v>
      </c>
      <c r="C5132" s="96" t="s">
        <v>44</v>
      </c>
      <c r="D5132" s="96" t="s">
        <v>1980</v>
      </c>
      <c r="E5132" s="99">
        <v>3.4920600000000003E-2</v>
      </c>
      <c r="F5132" s="98" t="s">
        <v>1950</v>
      </c>
      <c r="G5132" s="282" t="s">
        <v>1981</v>
      </c>
      <c r="H5132" s="282"/>
      <c r="I5132" s="283"/>
      <c r="J5132" s="126" t="s">
        <v>3741</v>
      </c>
    </row>
    <row r="5133" spans="1:10">
      <c r="A5133" s="221"/>
      <c r="B5133" s="222"/>
      <c r="C5133" s="222"/>
      <c r="D5133" s="222"/>
      <c r="E5133" s="222"/>
      <c r="F5133" s="222" t="s">
        <v>1774</v>
      </c>
      <c r="G5133" s="222"/>
      <c r="H5133" s="222"/>
      <c r="I5133" s="222"/>
      <c r="J5133" s="125">
        <v>1.2362</v>
      </c>
    </row>
    <row r="5134" spans="1:10">
      <c r="A5134" s="115"/>
      <c r="B5134" s="116"/>
      <c r="C5134" s="116"/>
      <c r="D5134" s="116"/>
      <c r="E5134" s="116" t="s">
        <v>1728</v>
      </c>
      <c r="F5134" s="117">
        <v>0</v>
      </c>
      <c r="G5134" s="116" t="s">
        <v>1729</v>
      </c>
      <c r="H5134" s="117">
        <v>0.94</v>
      </c>
      <c r="I5134" s="116" t="s">
        <v>1730</v>
      </c>
      <c r="J5134" s="118">
        <v>0.93930128292000004</v>
      </c>
    </row>
    <row r="5135" spans="1:10" ht="15" thickBot="1">
      <c r="A5135" s="115"/>
      <c r="B5135" s="116"/>
      <c r="C5135" s="116"/>
      <c r="D5135" s="116"/>
      <c r="E5135" s="116" t="s">
        <v>1731</v>
      </c>
      <c r="F5135" s="117">
        <v>0.77</v>
      </c>
      <c r="G5135" s="116"/>
      <c r="H5135" s="276" t="s">
        <v>1732</v>
      </c>
      <c r="I5135" s="276"/>
      <c r="J5135" s="118">
        <v>3.72</v>
      </c>
    </row>
    <row r="5136" spans="1:10" ht="15" thickTop="1">
      <c r="A5136" s="119"/>
      <c r="B5136" s="95"/>
      <c r="C5136" s="95"/>
      <c r="D5136" s="95"/>
      <c r="E5136" s="95"/>
      <c r="F5136" s="95"/>
      <c r="G5136" s="95"/>
      <c r="H5136" s="95"/>
      <c r="I5136" s="95"/>
      <c r="J5136" s="120"/>
    </row>
    <row r="5137" spans="1:10" ht="15">
      <c r="A5137" s="121" t="s">
        <v>1090</v>
      </c>
      <c r="B5137" s="83" t="s">
        <v>1</v>
      </c>
      <c r="C5137" s="82" t="s">
        <v>2</v>
      </c>
      <c r="D5137" s="82" t="s">
        <v>3</v>
      </c>
      <c r="E5137" s="281" t="s">
        <v>1722</v>
      </c>
      <c r="F5137" s="281"/>
      <c r="G5137" s="84" t="s">
        <v>4</v>
      </c>
      <c r="H5137" s="83" t="s">
        <v>5</v>
      </c>
      <c r="I5137" s="83" t="s">
        <v>6</v>
      </c>
      <c r="J5137" s="122" t="s">
        <v>8</v>
      </c>
    </row>
    <row r="5138" spans="1:10" ht="38.25">
      <c r="A5138" s="111" t="s">
        <v>1723</v>
      </c>
      <c r="B5138" s="86" t="s">
        <v>1091</v>
      </c>
      <c r="C5138" s="85" t="s">
        <v>44</v>
      </c>
      <c r="D5138" s="85" t="s">
        <v>1092</v>
      </c>
      <c r="E5138" s="284" t="s">
        <v>1761</v>
      </c>
      <c r="F5138" s="284"/>
      <c r="G5138" s="87" t="s">
        <v>78</v>
      </c>
      <c r="H5138" s="88">
        <v>1</v>
      </c>
      <c r="I5138" s="89">
        <v>9.25</v>
      </c>
      <c r="J5138" s="112">
        <v>9.25</v>
      </c>
    </row>
    <row r="5139" spans="1:10">
      <c r="A5139" s="221"/>
      <c r="B5139" s="222"/>
      <c r="C5139" s="222"/>
      <c r="D5139" s="222"/>
      <c r="E5139" s="222"/>
      <c r="F5139" s="222" t="s">
        <v>1762</v>
      </c>
      <c r="G5139" s="222"/>
      <c r="H5139" s="222"/>
      <c r="I5139" s="222"/>
      <c r="J5139" s="125">
        <v>0</v>
      </c>
    </row>
    <row r="5140" spans="1:10">
      <c r="A5140" s="221"/>
      <c r="B5140" s="222"/>
      <c r="C5140" s="222"/>
      <c r="D5140" s="222"/>
      <c r="E5140" s="222"/>
      <c r="F5140" s="222" t="s">
        <v>1763</v>
      </c>
      <c r="G5140" s="222"/>
      <c r="H5140" s="222"/>
      <c r="I5140" s="222"/>
      <c r="J5140" s="125">
        <v>1</v>
      </c>
    </row>
    <row r="5141" spans="1:10">
      <c r="A5141" s="221"/>
      <c r="B5141" s="222"/>
      <c r="C5141" s="222"/>
      <c r="D5141" s="222"/>
      <c r="E5141" s="222"/>
      <c r="F5141" s="222" t="s">
        <v>1764</v>
      </c>
      <c r="G5141" s="222"/>
      <c r="H5141" s="222"/>
      <c r="I5141" s="222"/>
      <c r="J5141" s="125">
        <v>0</v>
      </c>
    </row>
    <row r="5142" spans="1:10" ht="15">
      <c r="A5142" s="279" t="s">
        <v>1784</v>
      </c>
      <c r="B5142" s="280" t="s">
        <v>1</v>
      </c>
      <c r="C5142" s="281" t="s">
        <v>2</v>
      </c>
      <c r="D5142" s="281" t="s">
        <v>1785</v>
      </c>
      <c r="E5142" s="280" t="s">
        <v>1766</v>
      </c>
      <c r="F5142" s="83" t="s">
        <v>1767</v>
      </c>
      <c r="G5142" s="83" t="s">
        <v>1768</v>
      </c>
      <c r="H5142" s="83"/>
      <c r="I5142" s="83"/>
      <c r="J5142" s="122" t="s">
        <v>1769</v>
      </c>
    </row>
    <row r="5143" spans="1:10" ht="38.25">
      <c r="A5143" s="113" t="s">
        <v>1725</v>
      </c>
      <c r="B5143" s="91" t="s">
        <v>3754</v>
      </c>
      <c r="C5143" s="90" t="s">
        <v>44</v>
      </c>
      <c r="D5143" s="90" t="s">
        <v>3755</v>
      </c>
      <c r="E5143" s="93">
        <v>1.02</v>
      </c>
      <c r="F5143" s="92" t="s">
        <v>78</v>
      </c>
      <c r="G5143" s="277" t="s">
        <v>3756</v>
      </c>
      <c r="H5143" s="277"/>
      <c r="I5143" s="278"/>
      <c r="J5143" s="127" t="s">
        <v>3757</v>
      </c>
    </row>
    <row r="5144" spans="1:10">
      <c r="A5144" s="113" t="s">
        <v>1725</v>
      </c>
      <c r="B5144" s="91" t="s">
        <v>3737</v>
      </c>
      <c r="C5144" s="90" t="s">
        <v>44</v>
      </c>
      <c r="D5144" s="90" t="s">
        <v>3738</v>
      </c>
      <c r="E5144" s="93">
        <v>4.4999999999999998E-2</v>
      </c>
      <c r="F5144" s="92" t="s">
        <v>78</v>
      </c>
      <c r="G5144" s="277" t="s">
        <v>2551</v>
      </c>
      <c r="H5144" s="277"/>
      <c r="I5144" s="278"/>
      <c r="J5144" s="127" t="s">
        <v>3739</v>
      </c>
    </row>
    <row r="5145" spans="1:10">
      <c r="A5145" s="221"/>
      <c r="B5145" s="222"/>
      <c r="C5145" s="222"/>
      <c r="D5145" s="222"/>
      <c r="E5145" s="222"/>
      <c r="F5145" s="222" t="s">
        <v>1938</v>
      </c>
      <c r="G5145" s="222"/>
      <c r="H5145" s="222"/>
      <c r="I5145" s="222"/>
      <c r="J5145" s="125">
        <v>6.3677000000000001</v>
      </c>
    </row>
    <row r="5146" spans="1:10" ht="15">
      <c r="A5146" s="279" t="s">
        <v>1765</v>
      </c>
      <c r="B5146" s="280" t="s">
        <v>1</v>
      </c>
      <c r="C5146" s="281" t="s">
        <v>2</v>
      </c>
      <c r="D5146" s="281" t="s">
        <v>1727</v>
      </c>
      <c r="E5146" s="280" t="s">
        <v>1766</v>
      </c>
      <c r="F5146" s="83" t="s">
        <v>1767</v>
      </c>
      <c r="G5146" s="83" t="s">
        <v>1768</v>
      </c>
      <c r="H5146" s="83"/>
      <c r="I5146" s="83"/>
      <c r="J5146" s="122" t="s">
        <v>1769</v>
      </c>
    </row>
    <row r="5147" spans="1:10">
      <c r="A5147" s="123" t="s">
        <v>1723</v>
      </c>
      <c r="B5147" s="97" t="s">
        <v>1979</v>
      </c>
      <c r="C5147" s="96" t="s">
        <v>44</v>
      </c>
      <c r="D5147" s="96" t="s">
        <v>1980</v>
      </c>
      <c r="E5147" s="99">
        <v>8.1481499999999998E-2</v>
      </c>
      <c r="F5147" s="98" t="s">
        <v>1950</v>
      </c>
      <c r="G5147" s="282" t="s">
        <v>1981</v>
      </c>
      <c r="H5147" s="282"/>
      <c r="I5147" s="283"/>
      <c r="J5147" s="126" t="s">
        <v>3758</v>
      </c>
    </row>
    <row r="5148" spans="1:10">
      <c r="A5148" s="123" t="s">
        <v>1723</v>
      </c>
      <c r="B5148" s="97" t="s">
        <v>3570</v>
      </c>
      <c r="C5148" s="96" t="s">
        <v>44</v>
      </c>
      <c r="D5148" s="96" t="s">
        <v>3571</v>
      </c>
      <c r="E5148" s="99">
        <v>8.1481499999999998E-2</v>
      </c>
      <c r="F5148" s="98" t="s">
        <v>1950</v>
      </c>
      <c r="G5148" s="282" t="s">
        <v>3577</v>
      </c>
      <c r="H5148" s="282"/>
      <c r="I5148" s="283"/>
      <c r="J5148" s="126" t="s">
        <v>3759</v>
      </c>
    </row>
    <row r="5149" spans="1:10">
      <c r="A5149" s="221"/>
      <c r="B5149" s="222"/>
      <c r="C5149" s="222"/>
      <c r="D5149" s="222"/>
      <c r="E5149" s="222"/>
      <c r="F5149" s="222" t="s">
        <v>1774</v>
      </c>
      <c r="G5149" s="222"/>
      <c r="H5149" s="222"/>
      <c r="I5149" s="222"/>
      <c r="J5149" s="125">
        <v>2.8843999999999999</v>
      </c>
    </row>
    <row r="5150" spans="1:10">
      <c r="A5150" s="115"/>
      <c r="B5150" s="116"/>
      <c r="C5150" s="116"/>
      <c r="D5150" s="116"/>
      <c r="E5150" s="116" t="s">
        <v>1728</v>
      </c>
      <c r="F5150" s="117">
        <v>0</v>
      </c>
      <c r="G5150" s="116" t="s">
        <v>1729</v>
      </c>
      <c r="H5150" s="117">
        <v>2.19</v>
      </c>
      <c r="I5150" s="116" t="s">
        <v>1730</v>
      </c>
      <c r="J5150" s="118">
        <v>2.1917056832999999</v>
      </c>
    </row>
    <row r="5151" spans="1:10" ht="15" thickBot="1">
      <c r="A5151" s="115"/>
      <c r="B5151" s="116"/>
      <c r="C5151" s="116"/>
      <c r="D5151" s="116"/>
      <c r="E5151" s="116" t="s">
        <v>1731</v>
      </c>
      <c r="F5151" s="117">
        <v>2.42</v>
      </c>
      <c r="G5151" s="116"/>
      <c r="H5151" s="276" t="s">
        <v>1732</v>
      </c>
      <c r="I5151" s="276"/>
      <c r="J5151" s="118">
        <v>11.67</v>
      </c>
    </row>
    <row r="5152" spans="1:10" ht="15" thickTop="1">
      <c r="A5152" s="119"/>
      <c r="B5152" s="95"/>
      <c r="C5152" s="95"/>
      <c r="D5152" s="95"/>
      <c r="E5152" s="95"/>
      <c r="F5152" s="95"/>
      <c r="G5152" s="95"/>
      <c r="H5152" s="95"/>
      <c r="I5152" s="95"/>
      <c r="J5152" s="120"/>
    </row>
    <row r="5153" spans="1:10" ht="15">
      <c r="A5153" s="121" t="s">
        <v>1093</v>
      </c>
      <c r="B5153" s="83" t="s">
        <v>1</v>
      </c>
      <c r="C5153" s="82" t="s">
        <v>2</v>
      </c>
      <c r="D5153" s="82" t="s">
        <v>3</v>
      </c>
      <c r="E5153" s="281" t="s">
        <v>1722</v>
      </c>
      <c r="F5153" s="281"/>
      <c r="G5153" s="84" t="s">
        <v>4</v>
      </c>
      <c r="H5153" s="83" t="s">
        <v>5</v>
      </c>
      <c r="I5153" s="83" t="s">
        <v>6</v>
      </c>
      <c r="J5153" s="122" t="s">
        <v>8</v>
      </c>
    </row>
    <row r="5154" spans="1:10" ht="38.25">
      <c r="A5154" s="111" t="s">
        <v>1723</v>
      </c>
      <c r="B5154" s="86" t="s">
        <v>1094</v>
      </c>
      <c r="C5154" s="85" t="s">
        <v>44</v>
      </c>
      <c r="D5154" s="85" t="s">
        <v>1095</v>
      </c>
      <c r="E5154" s="284" t="s">
        <v>1761</v>
      </c>
      <c r="F5154" s="284"/>
      <c r="G5154" s="87" t="s">
        <v>78</v>
      </c>
      <c r="H5154" s="88">
        <v>1</v>
      </c>
      <c r="I5154" s="89">
        <v>12.28</v>
      </c>
      <c r="J5154" s="112">
        <v>12.28</v>
      </c>
    </row>
    <row r="5155" spans="1:10">
      <c r="A5155" s="221"/>
      <c r="B5155" s="222"/>
      <c r="C5155" s="222"/>
      <c r="D5155" s="222"/>
      <c r="E5155" s="222"/>
      <c r="F5155" s="222" t="s">
        <v>1762</v>
      </c>
      <c r="G5155" s="222"/>
      <c r="H5155" s="222"/>
      <c r="I5155" s="222"/>
      <c r="J5155" s="125">
        <v>0</v>
      </c>
    </row>
    <row r="5156" spans="1:10">
      <c r="A5156" s="221"/>
      <c r="B5156" s="222"/>
      <c r="C5156" s="222"/>
      <c r="D5156" s="222"/>
      <c r="E5156" s="222"/>
      <c r="F5156" s="222" t="s">
        <v>1763</v>
      </c>
      <c r="G5156" s="222"/>
      <c r="H5156" s="222"/>
      <c r="I5156" s="222"/>
      <c r="J5156" s="125">
        <v>1</v>
      </c>
    </row>
    <row r="5157" spans="1:10">
      <c r="A5157" s="221"/>
      <c r="B5157" s="222"/>
      <c r="C5157" s="222"/>
      <c r="D5157" s="222"/>
      <c r="E5157" s="222"/>
      <c r="F5157" s="222" t="s">
        <v>1764</v>
      </c>
      <c r="G5157" s="222"/>
      <c r="H5157" s="222"/>
      <c r="I5157" s="222"/>
      <c r="J5157" s="125">
        <v>0</v>
      </c>
    </row>
    <row r="5158" spans="1:10" ht="15">
      <c r="A5158" s="279" t="s">
        <v>1784</v>
      </c>
      <c r="B5158" s="280" t="s">
        <v>1</v>
      </c>
      <c r="C5158" s="281" t="s">
        <v>2</v>
      </c>
      <c r="D5158" s="281" t="s">
        <v>1785</v>
      </c>
      <c r="E5158" s="280" t="s">
        <v>1766</v>
      </c>
      <c r="F5158" s="83" t="s">
        <v>1767</v>
      </c>
      <c r="G5158" s="83" t="s">
        <v>1768</v>
      </c>
      <c r="H5158" s="83"/>
      <c r="I5158" s="83"/>
      <c r="J5158" s="122" t="s">
        <v>1769</v>
      </c>
    </row>
    <row r="5159" spans="1:10" ht="38.25">
      <c r="A5159" s="113" t="s">
        <v>1725</v>
      </c>
      <c r="B5159" s="91" t="s">
        <v>3760</v>
      </c>
      <c r="C5159" s="90" t="s">
        <v>44</v>
      </c>
      <c r="D5159" s="90" t="s">
        <v>3761</v>
      </c>
      <c r="E5159" s="93">
        <v>1.02</v>
      </c>
      <c r="F5159" s="92" t="s">
        <v>78</v>
      </c>
      <c r="G5159" s="277" t="s">
        <v>3762</v>
      </c>
      <c r="H5159" s="277"/>
      <c r="I5159" s="278"/>
      <c r="J5159" s="127" t="s">
        <v>3763</v>
      </c>
    </row>
    <row r="5160" spans="1:10">
      <c r="A5160" s="113" t="s">
        <v>1725</v>
      </c>
      <c r="B5160" s="91" t="s">
        <v>3737</v>
      </c>
      <c r="C5160" s="90" t="s">
        <v>44</v>
      </c>
      <c r="D5160" s="90" t="s">
        <v>3738</v>
      </c>
      <c r="E5160" s="93">
        <v>4.4999999999999998E-2</v>
      </c>
      <c r="F5160" s="92" t="s">
        <v>78</v>
      </c>
      <c r="G5160" s="277" t="s">
        <v>2551</v>
      </c>
      <c r="H5160" s="277"/>
      <c r="I5160" s="278"/>
      <c r="J5160" s="127" t="s">
        <v>3739</v>
      </c>
    </row>
    <row r="5161" spans="1:10">
      <c r="A5161" s="221"/>
      <c r="B5161" s="222"/>
      <c r="C5161" s="222"/>
      <c r="D5161" s="222"/>
      <c r="E5161" s="222"/>
      <c r="F5161" s="222" t="s">
        <v>1938</v>
      </c>
      <c r="G5161" s="222"/>
      <c r="H5161" s="222"/>
      <c r="I5161" s="222"/>
      <c r="J5161" s="125">
        <v>9.3971</v>
      </c>
    </row>
    <row r="5162" spans="1:10" ht="15">
      <c r="A5162" s="279" t="s">
        <v>1765</v>
      </c>
      <c r="B5162" s="280" t="s">
        <v>1</v>
      </c>
      <c r="C5162" s="281" t="s">
        <v>2</v>
      </c>
      <c r="D5162" s="281" t="s">
        <v>1727</v>
      </c>
      <c r="E5162" s="280" t="s">
        <v>1766</v>
      </c>
      <c r="F5162" s="83" t="s">
        <v>1767</v>
      </c>
      <c r="G5162" s="83" t="s">
        <v>1768</v>
      </c>
      <c r="H5162" s="83"/>
      <c r="I5162" s="83"/>
      <c r="J5162" s="122" t="s">
        <v>1769</v>
      </c>
    </row>
    <row r="5163" spans="1:10">
      <c r="A5163" s="123" t="s">
        <v>1723</v>
      </c>
      <c r="B5163" s="97" t="s">
        <v>3570</v>
      </c>
      <c r="C5163" s="96" t="s">
        <v>44</v>
      </c>
      <c r="D5163" s="96" t="s">
        <v>3571</v>
      </c>
      <c r="E5163" s="99">
        <v>8.1481499999999998E-2</v>
      </c>
      <c r="F5163" s="98" t="s">
        <v>1950</v>
      </c>
      <c r="G5163" s="282" t="s">
        <v>3577</v>
      </c>
      <c r="H5163" s="282"/>
      <c r="I5163" s="283"/>
      <c r="J5163" s="126" t="s">
        <v>3759</v>
      </c>
    </row>
    <row r="5164" spans="1:10">
      <c r="A5164" s="123" t="s">
        <v>1723</v>
      </c>
      <c r="B5164" s="97" t="s">
        <v>1979</v>
      </c>
      <c r="C5164" s="96" t="s">
        <v>44</v>
      </c>
      <c r="D5164" s="96" t="s">
        <v>1980</v>
      </c>
      <c r="E5164" s="99">
        <v>8.1481499999999998E-2</v>
      </c>
      <c r="F5164" s="98" t="s">
        <v>1950</v>
      </c>
      <c r="G5164" s="282" t="s">
        <v>1981</v>
      </c>
      <c r="H5164" s="282"/>
      <c r="I5164" s="283"/>
      <c r="J5164" s="126" t="s">
        <v>3758</v>
      </c>
    </row>
    <row r="5165" spans="1:10">
      <c r="A5165" s="221"/>
      <c r="B5165" s="222"/>
      <c r="C5165" s="222"/>
      <c r="D5165" s="222"/>
      <c r="E5165" s="222"/>
      <c r="F5165" s="222" t="s">
        <v>1774</v>
      </c>
      <c r="G5165" s="222"/>
      <c r="H5165" s="222"/>
      <c r="I5165" s="222"/>
      <c r="J5165" s="125">
        <v>2.8843999999999999</v>
      </c>
    </row>
    <row r="5166" spans="1:10">
      <c r="A5166" s="115"/>
      <c r="B5166" s="116"/>
      <c r="C5166" s="116"/>
      <c r="D5166" s="116"/>
      <c r="E5166" s="116" t="s">
        <v>1728</v>
      </c>
      <c r="F5166" s="117">
        <v>0</v>
      </c>
      <c r="G5166" s="116" t="s">
        <v>1729</v>
      </c>
      <c r="H5166" s="117">
        <v>2.19</v>
      </c>
      <c r="I5166" s="116" t="s">
        <v>1730</v>
      </c>
      <c r="J5166" s="118">
        <v>2.1917056832999999</v>
      </c>
    </row>
    <row r="5167" spans="1:10" ht="15" thickBot="1">
      <c r="A5167" s="115"/>
      <c r="B5167" s="116"/>
      <c r="C5167" s="116"/>
      <c r="D5167" s="116"/>
      <c r="E5167" s="116" t="s">
        <v>1731</v>
      </c>
      <c r="F5167" s="117">
        <v>3.22</v>
      </c>
      <c r="G5167" s="116"/>
      <c r="H5167" s="276" t="s">
        <v>1732</v>
      </c>
      <c r="I5167" s="276"/>
      <c r="J5167" s="118">
        <v>15.5</v>
      </c>
    </row>
    <row r="5168" spans="1:10" ht="15" thickTop="1">
      <c r="A5168" s="119"/>
      <c r="B5168" s="95"/>
      <c r="C5168" s="95"/>
      <c r="D5168" s="95"/>
      <c r="E5168" s="95"/>
      <c r="F5168" s="95"/>
      <c r="G5168" s="95"/>
      <c r="H5168" s="95"/>
      <c r="I5168" s="95"/>
      <c r="J5168" s="120"/>
    </row>
    <row r="5169" spans="1:10" ht="15">
      <c r="A5169" s="121" t="s">
        <v>1096</v>
      </c>
      <c r="B5169" s="83" t="s">
        <v>1</v>
      </c>
      <c r="C5169" s="82" t="s">
        <v>2</v>
      </c>
      <c r="D5169" s="82" t="s">
        <v>3</v>
      </c>
      <c r="E5169" s="281" t="s">
        <v>1722</v>
      </c>
      <c r="F5169" s="281"/>
      <c r="G5169" s="84" t="s">
        <v>4</v>
      </c>
      <c r="H5169" s="83" t="s">
        <v>5</v>
      </c>
      <c r="I5169" s="83" t="s">
        <v>6</v>
      </c>
      <c r="J5169" s="122" t="s">
        <v>8</v>
      </c>
    </row>
    <row r="5170" spans="1:10" ht="38.25">
      <c r="A5170" s="111" t="s">
        <v>1723</v>
      </c>
      <c r="B5170" s="86" t="s">
        <v>1097</v>
      </c>
      <c r="C5170" s="85" t="s">
        <v>44</v>
      </c>
      <c r="D5170" s="85" t="s">
        <v>1098</v>
      </c>
      <c r="E5170" s="284" t="s">
        <v>1761</v>
      </c>
      <c r="F5170" s="284"/>
      <c r="G5170" s="87" t="s">
        <v>78</v>
      </c>
      <c r="H5170" s="88">
        <v>1</v>
      </c>
      <c r="I5170" s="89">
        <v>24.21</v>
      </c>
      <c r="J5170" s="112">
        <v>24.21</v>
      </c>
    </row>
    <row r="5171" spans="1:10">
      <c r="A5171" s="221"/>
      <c r="B5171" s="222"/>
      <c r="C5171" s="222"/>
      <c r="D5171" s="222"/>
      <c r="E5171" s="222"/>
      <c r="F5171" s="222" t="s">
        <v>1762</v>
      </c>
      <c r="G5171" s="222"/>
      <c r="H5171" s="222"/>
      <c r="I5171" s="222"/>
      <c r="J5171" s="125">
        <v>0</v>
      </c>
    </row>
    <row r="5172" spans="1:10">
      <c r="A5172" s="221"/>
      <c r="B5172" s="222"/>
      <c r="C5172" s="222"/>
      <c r="D5172" s="222"/>
      <c r="E5172" s="222"/>
      <c r="F5172" s="222" t="s">
        <v>1763</v>
      </c>
      <c r="G5172" s="222"/>
      <c r="H5172" s="222"/>
      <c r="I5172" s="222"/>
      <c r="J5172" s="125">
        <v>1</v>
      </c>
    </row>
    <row r="5173" spans="1:10">
      <c r="A5173" s="221"/>
      <c r="B5173" s="222"/>
      <c r="C5173" s="222"/>
      <c r="D5173" s="222"/>
      <c r="E5173" s="222"/>
      <c r="F5173" s="222" t="s">
        <v>1764</v>
      </c>
      <c r="G5173" s="222"/>
      <c r="H5173" s="222"/>
      <c r="I5173" s="222"/>
      <c r="J5173" s="125">
        <v>0</v>
      </c>
    </row>
    <row r="5174" spans="1:10" ht="15">
      <c r="A5174" s="279" t="s">
        <v>1784</v>
      </c>
      <c r="B5174" s="280" t="s">
        <v>1</v>
      </c>
      <c r="C5174" s="281" t="s">
        <v>2</v>
      </c>
      <c r="D5174" s="281" t="s">
        <v>1785</v>
      </c>
      <c r="E5174" s="280" t="s">
        <v>1766</v>
      </c>
      <c r="F5174" s="83" t="s">
        <v>1767</v>
      </c>
      <c r="G5174" s="83" t="s">
        <v>1768</v>
      </c>
      <c r="H5174" s="83"/>
      <c r="I5174" s="83"/>
      <c r="J5174" s="122" t="s">
        <v>1769</v>
      </c>
    </row>
    <row r="5175" spans="1:10" ht="38.25">
      <c r="A5175" s="113" t="s">
        <v>1725</v>
      </c>
      <c r="B5175" s="91" t="s">
        <v>3764</v>
      </c>
      <c r="C5175" s="90" t="s">
        <v>44</v>
      </c>
      <c r="D5175" s="90" t="s">
        <v>3765</v>
      </c>
      <c r="E5175" s="93">
        <v>1.02</v>
      </c>
      <c r="F5175" s="92" t="s">
        <v>78</v>
      </c>
      <c r="G5175" s="277" t="s">
        <v>3766</v>
      </c>
      <c r="H5175" s="277"/>
      <c r="I5175" s="278"/>
      <c r="J5175" s="127" t="s">
        <v>3767</v>
      </c>
    </row>
    <row r="5176" spans="1:10">
      <c r="A5176" s="113" t="s">
        <v>1725</v>
      </c>
      <c r="B5176" s="91" t="s">
        <v>3737</v>
      </c>
      <c r="C5176" s="90" t="s">
        <v>44</v>
      </c>
      <c r="D5176" s="90" t="s">
        <v>3738</v>
      </c>
      <c r="E5176" s="93">
        <v>4.4999999999999998E-2</v>
      </c>
      <c r="F5176" s="92" t="s">
        <v>78</v>
      </c>
      <c r="G5176" s="277" t="s">
        <v>2551</v>
      </c>
      <c r="H5176" s="277"/>
      <c r="I5176" s="278"/>
      <c r="J5176" s="127" t="s">
        <v>3739</v>
      </c>
    </row>
    <row r="5177" spans="1:10">
      <c r="A5177" s="221"/>
      <c r="B5177" s="222"/>
      <c r="C5177" s="222"/>
      <c r="D5177" s="222"/>
      <c r="E5177" s="222"/>
      <c r="F5177" s="222" t="s">
        <v>1938</v>
      </c>
      <c r="G5177" s="222"/>
      <c r="H5177" s="222"/>
      <c r="I5177" s="222"/>
      <c r="J5177" s="125">
        <v>21.320900000000002</v>
      </c>
    </row>
    <row r="5178" spans="1:10" ht="15">
      <c r="A5178" s="279" t="s">
        <v>1765</v>
      </c>
      <c r="B5178" s="280" t="s">
        <v>1</v>
      </c>
      <c r="C5178" s="281" t="s">
        <v>2</v>
      </c>
      <c r="D5178" s="281" t="s">
        <v>1727</v>
      </c>
      <c r="E5178" s="280" t="s">
        <v>1766</v>
      </c>
      <c r="F5178" s="83" t="s">
        <v>1767</v>
      </c>
      <c r="G5178" s="83" t="s">
        <v>1768</v>
      </c>
      <c r="H5178" s="83"/>
      <c r="I5178" s="83"/>
      <c r="J5178" s="122" t="s">
        <v>1769</v>
      </c>
    </row>
    <row r="5179" spans="1:10">
      <c r="A5179" s="123" t="s">
        <v>1723</v>
      </c>
      <c r="B5179" s="97" t="s">
        <v>3570</v>
      </c>
      <c r="C5179" s="96" t="s">
        <v>44</v>
      </c>
      <c r="D5179" s="96" t="s">
        <v>3571</v>
      </c>
      <c r="E5179" s="99">
        <v>0.1</v>
      </c>
      <c r="F5179" s="98" t="s">
        <v>1950</v>
      </c>
      <c r="G5179" s="282" t="s">
        <v>3577</v>
      </c>
      <c r="H5179" s="282"/>
      <c r="I5179" s="283"/>
      <c r="J5179" s="126" t="s">
        <v>3768</v>
      </c>
    </row>
    <row r="5180" spans="1:10">
      <c r="A5180" s="123" t="s">
        <v>1723</v>
      </c>
      <c r="B5180" s="97" t="s">
        <v>1979</v>
      </c>
      <c r="C5180" s="96" t="s">
        <v>44</v>
      </c>
      <c r="D5180" s="96" t="s">
        <v>1980</v>
      </c>
      <c r="E5180" s="99">
        <v>6.6666699999999995E-2</v>
      </c>
      <c r="F5180" s="98" t="s">
        <v>1950</v>
      </c>
      <c r="G5180" s="282" t="s">
        <v>1981</v>
      </c>
      <c r="H5180" s="282"/>
      <c r="I5180" s="283"/>
      <c r="J5180" s="126" t="s">
        <v>3759</v>
      </c>
    </row>
    <row r="5181" spans="1:10">
      <c r="A5181" s="221"/>
      <c r="B5181" s="222"/>
      <c r="C5181" s="222"/>
      <c r="D5181" s="222"/>
      <c r="E5181" s="222"/>
      <c r="F5181" s="222" t="s">
        <v>1774</v>
      </c>
      <c r="G5181" s="222"/>
      <c r="H5181" s="222"/>
      <c r="I5181" s="222"/>
      <c r="J5181" s="125">
        <v>2.891</v>
      </c>
    </row>
    <row r="5182" spans="1:10">
      <c r="A5182" s="115"/>
      <c r="B5182" s="116"/>
      <c r="C5182" s="116"/>
      <c r="D5182" s="116"/>
      <c r="E5182" s="116" t="s">
        <v>1728</v>
      </c>
      <c r="F5182" s="117">
        <v>0</v>
      </c>
      <c r="G5182" s="116" t="s">
        <v>1729</v>
      </c>
      <c r="H5182" s="117">
        <v>2.1800000000000002</v>
      </c>
      <c r="I5182" s="116" t="s">
        <v>1730</v>
      </c>
      <c r="J5182" s="118">
        <v>2.18259050723</v>
      </c>
    </row>
    <row r="5183" spans="1:10" ht="15" thickBot="1">
      <c r="A5183" s="115"/>
      <c r="B5183" s="116"/>
      <c r="C5183" s="116"/>
      <c r="D5183" s="116"/>
      <c r="E5183" s="116" t="s">
        <v>1731</v>
      </c>
      <c r="F5183" s="117">
        <v>6.35</v>
      </c>
      <c r="G5183" s="116"/>
      <c r="H5183" s="276" t="s">
        <v>1732</v>
      </c>
      <c r="I5183" s="276"/>
      <c r="J5183" s="118">
        <v>30.56</v>
      </c>
    </row>
    <row r="5184" spans="1:10" ht="15" thickTop="1">
      <c r="A5184" s="119"/>
      <c r="B5184" s="95"/>
      <c r="C5184" s="95"/>
      <c r="D5184" s="95"/>
      <c r="E5184" s="95"/>
      <c r="F5184" s="95"/>
      <c r="G5184" s="95"/>
      <c r="H5184" s="95"/>
      <c r="I5184" s="95"/>
      <c r="J5184" s="120"/>
    </row>
    <row r="5185" spans="1:10" ht="15">
      <c r="A5185" s="121" t="s">
        <v>1099</v>
      </c>
      <c r="B5185" s="83" t="s">
        <v>1</v>
      </c>
      <c r="C5185" s="82" t="s">
        <v>2</v>
      </c>
      <c r="D5185" s="82" t="s">
        <v>3</v>
      </c>
      <c r="E5185" s="281" t="s">
        <v>1722</v>
      </c>
      <c r="F5185" s="281"/>
      <c r="G5185" s="84" t="s">
        <v>4</v>
      </c>
      <c r="H5185" s="83" t="s">
        <v>5</v>
      </c>
      <c r="I5185" s="83" t="s">
        <v>6</v>
      </c>
      <c r="J5185" s="122" t="s">
        <v>8</v>
      </c>
    </row>
    <row r="5186" spans="1:10" ht="38.25">
      <c r="A5186" s="111" t="s">
        <v>1723</v>
      </c>
      <c r="B5186" s="86" t="s">
        <v>1100</v>
      </c>
      <c r="C5186" s="85" t="s">
        <v>44</v>
      </c>
      <c r="D5186" s="85" t="s">
        <v>1101</v>
      </c>
      <c r="E5186" s="284" t="s">
        <v>1761</v>
      </c>
      <c r="F5186" s="284"/>
      <c r="G5186" s="87" t="s">
        <v>78</v>
      </c>
      <c r="H5186" s="88">
        <v>1</v>
      </c>
      <c r="I5186" s="89">
        <v>46.54</v>
      </c>
      <c r="J5186" s="112">
        <v>46.54</v>
      </c>
    </row>
    <row r="5187" spans="1:10">
      <c r="A5187" s="221"/>
      <c r="B5187" s="222"/>
      <c r="C5187" s="222"/>
      <c r="D5187" s="222"/>
      <c r="E5187" s="222"/>
      <c r="F5187" s="222" t="s">
        <v>1762</v>
      </c>
      <c r="G5187" s="222"/>
      <c r="H5187" s="222"/>
      <c r="I5187" s="222"/>
      <c r="J5187" s="125">
        <v>0</v>
      </c>
    </row>
    <row r="5188" spans="1:10">
      <c r="A5188" s="221"/>
      <c r="B5188" s="222"/>
      <c r="C5188" s="222"/>
      <c r="D5188" s="222"/>
      <c r="E5188" s="222"/>
      <c r="F5188" s="222" t="s">
        <v>1763</v>
      </c>
      <c r="G5188" s="222"/>
      <c r="H5188" s="222"/>
      <c r="I5188" s="222"/>
      <c r="J5188" s="125">
        <v>1</v>
      </c>
    </row>
    <row r="5189" spans="1:10">
      <c r="A5189" s="221"/>
      <c r="B5189" s="222"/>
      <c r="C5189" s="222"/>
      <c r="D5189" s="222"/>
      <c r="E5189" s="222"/>
      <c r="F5189" s="222" t="s">
        <v>1764</v>
      </c>
      <c r="G5189" s="222"/>
      <c r="H5189" s="222"/>
      <c r="I5189" s="222"/>
      <c r="J5189" s="125">
        <v>0</v>
      </c>
    </row>
    <row r="5190" spans="1:10" ht="15">
      <c r="A5190" s="279" t="s">
        <v>1784</v>
      </c>
      <c r="B5190" s="280" t="s">
        <v>1</v>
      </c>
      <c r="C5190" s="281" t="s">
        <v>2</v>
      </c>
      <c r="D5190" s="281" t="s">
        <v>1785</v>
      </c>
      <c r="E5190" s="280" t="s">
        <v>1766</v>
      </c>
      <c r="F5190" s="83" t="s">
        <v>1767</v>
      </c>
      <c r="G5190" s="83" t="s">
        <v>1768</v>
      </c>
      <c r="H5190" s="83"/>
      <c r="I5190" s="83"/>
      <c r="J5190" s="122" t="s">
        <v>1769</v>
      </c>
    </row>
    <row r="5191" spans="1:10" ht="38.25">
      <c r="A5191" s="113" t="s">
        <v>1725</v>
      </c>
      <c r="B5191" s="91" t="s">
        <v>3769</v>
      </c>
      <c r="C5191" s="90" t="s">
        <v>44</v>
      </c>
      <c r="D5191" s="90" t="s">
        <v>3770</v>
      </c>
      <c r="E5191" s="93">
        <v>1.02</v>
      </c>
      <c r="F5191" s="92" t="s">
        <v>78</v>
      </c>
      <c r="G5191" s="277" t="s">
        <v>3771</v>
      </c>
      <c r="H5191" s="277"/>
      <c r="I5191" s="278"/>
      <c r="J5191" s="127" t="s">
        <v>3772</v>
      </c>
    </row>
    <row r="5192" spans="1:10">
      <c r="A5192" s="113" t="s">
        <v>1725</v>
      </c>
      <c r="B5192" s="91" t="s">
        <v>3737</v>
      </c>
      <c r="C5192" s="90" t="s">
        <v>44</v>
      </c>
      <c r="D5192" s="90" t="s">
        <v>3738</v>
      </c>
      <c r="E5192" s="93">
        <v>4.4999999999999998E-2</v>
      </c>
      <c r="F5192" s="92" t="s">
        <v>78</v>
      </c>
      <c r="G5192" s="277" t="s">
        <v>2551</v>
      </c>
      <c r="H5192" s="277"/>
      <c r="I5192" s="278"/>
      <c r="J5192" s="127" t="s">
        <v>3739</v>
      </c>
    </row>
    <row r="5193" spans="1:10">
      <c r="A5193" s="221"/>
      <c r="B5193" s="222"/>
      <c r="C5193" s="222"/>
      <c r="D5193" s="222"/>
      <c r="E5193" s="222"/>
      <c r="F5193" s="222" t="s">
        <v>1938</v>
      </c>
      <c r="G5193" s="222"/>
      <c r="H5193" s="222"/>
      <c r="I5193" s="222"/>
      <c r="J5193" s="125">
        <v>43.363100000000003</v>
      </c>
    </row>
    <row r="5194" spans="1:10" ht="15">
      <c r="A5194" s="279" t="s">
        <v>1765</v>
      </c>
      <c r="B5194" s="280" t="s">
        <v>1</v>
      </c>
      <c r="C5194" s="281" t="s">
        <v>2</v>
      </c>
      <c r="D5194" s="281" t="s">
        <v>1727</v>
      </c>
      <c r="E5194" s="280" t="s">
        <v>1766</v>
      </c>
      <c r="F5194" s="83" t="s">
        <v>1767</v>
      </c>
      <c r="G5194" s="83" t="s">
        <v>1768</v>
      </c>
      <c r="H5194" s="83"/>
      <c r="I5194" s="83"/>
      <c r="J5194" s="122" t="s">
        <v>1769</v>
      </c>
    </row>
    <row r="5195" spans="1:10">
      <c r="A5195" s="123" t="s">
        <v>1723</v>
      </c>
      <c r="B5195" s="97" t="s">
        <v>1979</v>
      </c>
      <c r="C5195" s="96" t="s">
        <v>44</v>
      </c>
      <c r="D5195" s="96" t="s">
        <v>1980</v>
      </c>
      <c r="E5195" s="99">
        <v>7.3333300000000004E-2</v>
      </c>
      <c r="F5195" s="98" t="s">
        <v>1950</v>
      </c>
      <c r="G5195" s="282" t="s">
        <v>1981</v>
      </c>
      <c r="H5195" s="282"/>
      <c r="I5195" s="283"/>
      <c r="J5195" s="126" t="s">
        <v>3773</v>
      </c>
    </row>
    <row r="5196" spans="1:10">
      <c r="A5196" s="123" t="s">
        <v>1723</v>
      </c>
      <c r="B5196" s="97" t="s">
        <v>3570</v>
      </c>
      <c r="C5196" s="96" t="s">
        <v>44</v>
      </c>
      <c r="D5196" s="96" t="s">
        <v>3571</v>
      </c>
      <c r="E5196" s="99">
        <v>0.1099999</v>
      </c>
      <c r="F5196" s="98" t="s">
        <v>1950</v>
      </c>
      <c r="G5196" s="282" t="s">
        <v>3577</v>
      </c>
      <c r="H5196" s="282"/>
      <c r="I5196" s="283"/>
      <c r="J5196" s="126" t="s">
        <v>3774</v>
      </c>
    </row>
    <row r="5197" spans="1:10">
      <c r="A5197" s="221"/>
      <c r="B5197" s="222"/>
      <c r="C5197" s="222"/>
      <c r="D5197" s="222"/>
      <c r="E5197" s="222"/>
      <c r="F5197" s="222" t="s">
        <v>1774</v>
      </c>
      <c r="G5197" s="222"/>
      <c r="H5197" s="222"/>
      <c r="I5197" s="222"/>
      <c r="J5197" s="125">
        <v>3.1800999999999999</v>
      </c>
    </row>
    <row r="5198" spans="1:10">
      <c r="A5198" s="115"/>
      <c r="B5198" s="116"/>
      <c r="C5198" s="116"/>
      <c r="D5198" s="116"/>
      <c r="E5198" s="116" t="s">
        <v>1728</v>
      </c>
      <c r="F5198" s="117">
        <v>0</v>
      </c>
      <c r="G5198" s="116" t="s">
        <v>1729</v>
      </c>
      <c r="H5198" s="117">
        <v>2.4</v>
      </c>
      <c r="I5198" s="116" t="s">
        <v>1730</v>
      </c>
      <c r="J5198" s="118">
        <v>2.4008473246399999</v>
      </c>
    </row>
    <row r="5199" spans="1:10" ht="15" thickBot="1">
      <c r="A5199" s="115"/>
      <c r="B5199" s="116"/>
      <c r="C5199" s="116"/>
      <c r="D5199" s="116"/>
      <c r="E5199" s="116" t="s">
        <v>1731</v>
      </c>
      <c r="F5199" s="117">
        <v>12.21</v>
      </c>
      <c r="G5199" s="116"/>
      <c r="H5199" s="276" t="s">
        <v>1732</v>
      </c>
      <c r="I5199" s="276"/>
      <c r="J5199" s="118">
        <v>58.75</v>
      </c>
    </row>
    <row r="5200" spans="1:10" ht="15" thickTop="1">
      <c r="A5200" s="119"/>
      <c r="B5200" s="95"/>
      <c r="C5200" s="95"/>
      <c r="D5200" s="95"/>
      <c r="E5200" s="95"/>
      <c r="F5200" s="95"/>
      <c r="G5200" s="95"/>
      <c r="H5200" s="95"/>
      <c r="I5200" s="95"/>
      <c r="J5200" s="120"/>
    </row>
    <row r="5201" spans="1:10" ht="15">
      <c r="A5201" s="121" t="s">
        <v>1106</v>
      </c>
      <c r="B5201" s="83" t="s">
        <v>1</v>
      </c>
      <c r="C5201" s="82" t="s">
        <v>2</v>
      </c>
      <c r="D5201" s="82" t="s">
        <v>3</v>
      </c>
      <c r="E5201" s="281" t="s">
        <v>1722</v>
      </c>
      <c r="F5201" s="281"/>
      <c r="G5201" s="84" t="s">
        <v>4</v>
      </c>
      <c r="H5201" s="83" t="s">
        <v>5</v>
      </c>
      <c r="I5201" s="83" t="s">
        <v>6</v>
      </c>
      <c r="J5201" s="122" t="s">
        <v>8</v>
      </c>
    </row>
    <row r="5202" spans="1:10" ht="25.5">
      <c r="A5202" s="111" t="s">
        <v>1723</v>
      </c>
      <c r="B5202" s="86" t="s">
        <v>1107</v>
      </c>
      <c r="C5202" s="85" t="s">
        <v>44</v>
      </c>
      <c r="D5202" s="85" t="s">
        <v>1108</v>
      </c>
      <c r="E5202" s="284" t="s">
        <v>1761</v>
      </c>
      <c r="F5202" s="284"/>
      <c r="G5202" s="87" t="s">
        <v>46</v>
      </c>
      <c r="H5202" s="88">
        <v>1</v>
      </c>
      <c r="I5202" s="89">
        <v>811.16</v>
      </c>
      <c r="J5202" s="112">
        <v>811.16</v>
      </c>
    </row>
    <row r="5203" spans="1:10">
      <c r="A5203" s="221"/>
      <c r="B5203" s="222"/>
      <c r="C5203" s="222"/>
      <c r="D5203" s="222"/>
      <c r="E5203" s="222"/>
      <c r="F5203" s="222" t="s">
        <v>1762</v>
      </c>
      <c r="G5203" s="222"/>
      <c r="H5203" s="222"/>
      <c r="I5203" s="222"/>
      <c r="J5203" s="125">
        <v>0</v>
      </c>
    </row>
    <row r="5204" spans="1:10">
      <c r="A5204" s="221"/>
      <c r="B5204" s="222"/>
      <c r="C5204" s="222"/>
      <c r="D5204" s="222"/>
      <c r="E5204" s="222"/>
      <c r="F5204" s="222" t="s">
        <v>1763</v>
      </c>
      <c r="G5204" s="222"/>
      <c r="H5204" s="222"/>
      <c r="I5204" s="222"/>
      <c r="J5204" s="125">
        <v>1</v>
      </c>
    </row>
    <row r="5205" spans="1:10">
      <c r="A5205" s="221"/>
      <c r="B5205" s="222"/>
      <c r="C5205" s="222"/>
      <c r="D5205" s="222"/>
      <c r="E5205" s="222"/>
      <c r="F5205" s="222" t="s">
        <v>1764</v>
      </c>
      <c r="G5205" s="222"/>
      <c r="H5205" s="222"/>
      <c r="I5205" s="222"/>
      <c r="J5205" s="125">
        <v>0</v>
      </c>
    </row>
    <row r="5206" spans="1:10" ht="15">
      <c r="A5206" s="279" t="s">
        <v>1784</v>
      </c>
      <c r="B5206" s="280" t="s">
        <v>1</v>
      </c>
      <c r="C5206" s="281" t="s">
        <v>2</v>
      </c>
      <c r="D5206" s="281" t="s">
        <v>1785</v>
      </c>
      <c r="E5206" s="280" t="s">
        <v>1766</v>
      </c>
      <c r="F5206" s="83" t="s">
        <v>1767</v>
      </c>
      <c r="G5206" s="83" t="s">
        <v>1768</v>
      </c>
      <c r="H5206" s="83"/>
      <c r="I5206" s="83"/>
      <c r="J5206" s="122" t="s">
        <v>1769</v>
      </c>
    </row>
    <row r="5207" spans="1:10" ht="25.5">
      <c r="A5207" s="113" t="s">
        <v>1725</v>
      </c>
      <c r="B5207" s="91" t="s">
        <v>3775</v>
      </c>
      <c r="C5207" s="90" t="s">
        <v>44</v>
      </c>
      <c r="D5207" s="90" t="s">
        <v>3776</v>
      </c>
      <c r="E5207" s="93">
        <v>1</v>
      </c>
      <c r="F5207" s="92" t="s">
        <v>46</v>
      </c>
      <c r="G5207" s="277" t="s">
        <v>3777</v>
      </c>
      <c r="H5207" s="277"/>
      <c r="I5207" s="278"/>
      <c r="J5207" s="127" t="s">
        <v>3777</v>
      </c>
    </row>
    <row r="5208" spans="1:10">
      <c r="A5208" s="221"/>
      <c r="B5208" s="222"/>
      <c r="C5208" s="222"/>
      <c r="D5208" s="222"/>
      <c r="E5208" s="222"/>
      <c r="F5208" s="222" t="s">
        <v>1938</v>
      </c>
      <c r="G5208" s="222"/>
      <c r="H5208" s="222"/>
      <c r="I5208" s="222"/>
      <c r="J5208" s="125">
        <v>457.16</v>
      </c>
    </row>
    <row r="5209" spans="1:10" ht="15">
      <c r="A5209" s="279" t="s">
        <v>1765</v>
      </c>
      <c r="B5209" s="280" t="s">
        <v>1</v>
      </c>
      <c r="C5209" s="281" t="s">
        <v>2</v>
      </c>
      <c r="D5209" s="281" t="s">
        <v>1727</v>
      </c>
      <c r="E5209" s="280" t="s">
        <v>1766</v>
      </c>
      <c r="F5209" s="83" t="s">
        <v>1767</v>
      </c>
      <c r="G5209" s="83" t="s">
        <v>1768</v>
      </c>
      <c r="H5209" s="83"/>
      <c r="I5209" s="83"/>
      <c r="J5209" s="122" t="s">
        <v>1769</v>
      </c>
    </row>
    <row r="5210" spans="1:10">
      <c r="A5210" s="123" t="s">
        <v>1723</v>
      </c>
      <c r="B5210" s="97" t="s">
        <v>3570</v>
      </c>
      <c r="C5210" s="96" t="s">
        <v>44</v>
      </c>
      <c r="D5210" s="96" t="s">
        <v>3571</v>
      </c>
      <c r="E5210" s="99">
        <v>10</v>
      </c>
      <c r="F5210" s="98" t="s">
        <v>1950</v>
      </c>
      <c r="G5210" s="282" t="s">
        <v>3577</v>
      </c>
      <c r="H5210" s="282"/>
      <c r="I5210" s="283"/>
      <c r="J5210" s="126" t="s">
        <v>3778</v>
      </c>
    </row>
    <row r="5211" spans="1:10">
      <c r="A5211" s="123" t="s">
        <v>1723</v>
      </c>
      <c r="B5211" s="97" t="s">
        <v>1979</v>
      </c>
      <c r="C5211" s="96" t="s">
        <v>44</v>
      </c>
      <c r="D5211" s="96" t="s">
        <v>1980</v>
      </c>
      <c r="E5211" s="99">
        <v>10</v>
      </c>
      <c r="F5211" s="98" t="s">
        <v>1950</v>
      </c>
      <c r="G5211" s="282" t="s">
        <v>1981</v>
      </c>
      <c r="H5211" s="282"/>
      <c r="I5211" s="283"/>
      <c r="J5211" s="126" t="s">
        <v>3779</v>
      </c>
    </row>
    <row r="5212" spans="1:10">
      <c r="A5212" s="221"/>
      <c r="B5212" s="222"/>
      <c r="C5212" s="222"/>
      <c r="D5212" s="222"/>
      <c r="E5212" s="222"/>
      <c r="F5212" s="222" t="s">
        <v>1774</v>
      </c>
      <c r="G5212" s="222"/>
      <c r="H5212" s="222"/>
      <c r="I5212" s="222"/>
      <c r="J5212" s="125">
        <v>354</v>
      </c>
    </row>
    <row r="5213" spans="1:10">
      <c r="A5213" s="115"/>
      <c r="B5213" s="116"/>
      <c r="C5213" s="116"/>
      <c r="D5213" s="116"/>
      <c r="E5213" s="116" t="s">
        <v>1728</v>
      </c>
      <c r="F5213" s="117">
        <v>0</v>
      </c>
      <c r="G5213" s="116" t="s">
        <v>1729</v>
      </c>
      <c r="H5213" s="117">
        <v>268.98</v>
      </c>
      <c r="I5213" s="116" t="s">
        <v>1730</v>
      </c>
      <c r="J5213" s="118">
        <v>268.98200000000003</v>
      </c>
    </row>
    <row r="5214" spans="1:10" ht="15" thickBot="1">
      <c r="A5214" s="115"/>
      <c r="B5214" s="116"/>
      <c r="C5214" s="116"/>
      <c r="D5214" s="116"/>
      <c r="E5214" s="116" t="s">
        <v>1731</v>
      </c>
      <c r="F5214" s="117">
        <v>212.84</v>
      </c>
      <c r="G5214" s="116"/>
      <c r="H5214" s="276" t="s">
        <v>1732</v>
      </c>
      <c r="I5214" s="276"/>
      <c r="J5214" s="118">
        <v>1024</v>
      </c>
    </row>
    <row r="5215" spans="1:10" ht="15" thickTop="1">
      <c r="A5215" s="119"/>
      <c r="B5215" s="95"/>
      <c r="C5215" s="95"/>
      <c r="D5215" s="95"/>
      <c r="E5215" s="95"/>
      <c r="F5215" s="95"/>
      <c r="G5215" s="95"/>
      <c r="H5215" s="95"/>
      <c r="I5215" s="95"/>
      <c r="J5215" s="120"/>
    </row>
    <row r="5216" spans="1:10" ht="15">
      <c r="A5216" s="121" t="s">
        <v>1109</v>
      </c>
      <c r="B5216" s="83" t="s">
        <v>1</v>
      </c>
      <c r="C5216" s="82" t="s">
        <v>2</v>
      </c>
      <c r="D5216" s="82" t="s">
        <v>3</v>
      </c>
      <c r="E5216" s="281" t="s">
        <v>1722</v>
      </c>
      <c r="F5216" s="281"/>
      <c r="G5216" s="84" t="s">
        <v>4</v>
      </c>
      <c r="H5216" s="83" t="s">
        <v>5</v>
      </c>
      <c r="I5216" s="83" t="s">
        <v>6</v>
      </c>
      <c r="J5216" s="122" t="s">
        <v>8</v>
      </c>
    </row>
    <row r="5217" spans="1:10" ht="25.5">
      <c r="A5217" s="111" t="s">
        <v>1723</v>
      </c>
      <c r="B5217" s="86" t="s">
        <v>1110</v>
      </c>
      <c r="C5217" s="85" t="s">
        <v>18</v>
      </c>
      <c r="D5217" s="85" t="s">
        <v>1111</v>
      </c>
      <c r="E5217" s="284" t="s">
        <v>3468</v>
      </c>
      <c r="F5217" s="284"/>
      <c r="G5217" s="87" t="s">
        <v>28</v>
      </c>
      <c r="H5217" s="88">
        <v>1</v>
      </c>
      <c r="I5217" s="89">
        <v>88.45</v>
      </c>
      <c r="J5217" s="112">
        <v>88.45</v>
      </c>
    </row>
    <row r="5218" spans="1:10">
      <c r="A5218" s="123" t="s">
        <v>1738</v>
      </c>
      <c r="B5218" s="97" t="s">
        <v>1979</v>
      </c>
      <c r="C5218" s="96" t="s">
        <v>44</v>
      </c>
      <c r="D5218" s="96" t="s">
        <v>1980</v>
      </c>
      <c r="E5218" s="283" t="s">
        <v>1761</v>
      </c>
      <c r="F5218" s="283"/>
      <c r="G5218" s="98" t="s">
        <v>1950</v>
      </c>
      <c r="H5218" s="99">
        <v>0.3</v>
      </c>
      <c r="I5218" s="100">
        <v>19.47</v>
      </c>
      <c r="J5218" s="124">
        <v>5.84</v>
      </c>
    </row>
    <row r="5219" spans="1:10">
      <c r="A5219" s="123" t="s">
        <v>1738</v>
      </c>
      <c r="B5219" s="97" t="s">
        <v>3570</v>
      </c>
      <c r="C5219" s="96" t="s">
        <v>44</v>
      </c>
      <c r="D5219" s="96" t="s">
        <v>3571</v>
      </c>
      <c r="E5219" s="283" t="s">
        <v>1761</v>
      </c>
      <c r="F5219" s="283"/>
      <c r="G5219" s="98" t="s">
        <v>1950</v>
      </c>
      <c r="H5219" s="99">
        <v>0.3</v>
      </c>
      <c r="I5219" s="100">
        <v>15.93</v>
      </c>
      <c r="J5219" s="124">
        <v>4.7699999999999996</v>
      </c>
    </row>
    <row r="5220" spans="1:10" ht="25.5">
      <c r="A5220" s="113" t="s">
        <v>1725</v>
      </c>
      <c r="B5220" s="91" t="s">
        <v>3780</v>
      </c>
      <c r="C5220" s="90" t="s">
        <v>31</v>
      </c>
      <c r="D5220" s="90" t="s">
        <v>3781</v>
      </c>
      <c r="E5220" s="278" t="s">
        <v>1743</v>
      </c>
      <c r="F5220" s="278"/>
      <c r="G5220" s="92" t="s">
        <v>704</v>
      </c>
      <c r="H5220" s="93">
        <v>1</v>
      </c>
      <c r="I5220" s="94">
        <v>77.84</v>
      </c>
      <c r="J5220" s="114">
        <v>77.84</v>
      </c>
    </row>
    <row r="5221" spans="1:10">
      <c r="A5221" s="115"/>
      <c r="B5221" s="116"/>
      <c r="C5221" s="116"/>
      <c r="D5221" s="116"/>
      <c r="E5221" s="116" t="s">
        <v>1728</v>
      </c>
      <c r="F5221" s="117">
        <v>0</v>
      </c>
      <c r="G5221" s="116" t="s">
        <v>1729</v>
      </c>
      <c r="H5221" s="117">
        <v>8.06</v>
      </c>
      <c r="I5221" s="116" t="s">
        <v>1730</v>
      </c>
      <c r="J5221" s="118">
        <v>8.06</v>
      </c>
    </row>
    <row r="5222" spans="1:10" ht="15" thickBot="1">
      <c r="A5222" s="115"/>
      <c r="B5222" s="116"/>
      <c r="C5222" s="116"/>
      <c r="D5222" s="116"/>
      <c r="E5222" s="116" t="s">
        <v>1731</v>
      </c>
      <c r="F5222" s="117">
        <v>23.2</v>
      </c>
      <c r="G5222" s="116"/>
      <c r="H5222" s="276" t="s">
        <v>1732</v>
      </c>
      <c r="I5222" s="276"/>
      <c r="J5222" s="118">
        <v>111.65</v>
      </c>
    </row>
    <row r="5223" spans="1:10" ht="15" thickTop="1">
      <c r="A5223" s="119"/>
      <c r="B5223" s="95"/>
      <c r="C5223" s="95"/>
      <c r="D5223" s="95"/>
      <c r="E5223" s="95"/>
      <c r="F5223" s="95"/>
      <c r="G5223" s="95"/>
      <c r="H5223" s="95"/>
      <c r="I5223" s="95"/>
      <c r="J5223" s="120"/>
    </row>
    <row r="5224" spans="1:10" ht="15">
      <c r="A5224" s="121" t="s">
        <v>1112</v>
      </c>
      <c r="B5224" s="83" t="s">
        <v>1</v>
      </c>
      <c r="C5224" s="82" t="s">
        <v>2</v>
      </c>
      <c r="D5224" s="82" t="s">
        <v>3</v>
      </c>
      <c r="E5224" s="281" t="s">
        <v>1722</v>
      </c>
      <c r="F5224" s="281"/>
      <c r="G5224" s="84" t="s">
        <v>4</v>
      </c>
      <c r="H5224" s="83" t="s">
        <v>5</v>
      </c>
      <c r="I5224" s="83" t="s">
        <v>6</v>
      </c>
      <c r="J5224" s="122" t="s">
        <v>8</v>
      </c>
    </row>
    <row r="5225" spans="1:10" ht="25.5">
      <c r="A5225" s="111" t="s">
        <v>1723</v>
      </c>
      <c r="B5225" s="86" t="s">
        <v>1113</v>
      </c>
      <c r="C5225" s="85" t="s">
        <v>44</v>
      </c>
      <c r="D5225" s="85" t="s">
        <v>1114</v>
      </c>
      <c r="E5225" s="284" t="s">
        <v>1761</v>
      </c>
      <c r="F5225" s="284"/>
      <c r="G5225" s="87" t="s">
        <v>46</v>
      </c>
      <c r="H5225" s="88">
        <v>1</v>
      </c>
      <c r="I5225" s="89">
        <v>9.68</v>
      </c>
      <c r="J5225" s="112">
        <v>9.68</v>
      </c>
    </row>
    <row r="5226" spans="1:10">
      <c r="A5226" s="221"/>
      <c r="B5226" s="222"/>
      <c r="C5226" s="222"/>
      <c r="D5226" s="222"/>
      <c r="E5226" s="222"/>
      <c r="F5226" s="222" t="s">
        <v>1762</v>
      </c>
      <c r="G5226" s="222"/>
      <c r="H5226" s="222"/>
      <c r="I5226" s="222"/>
      <c r="J5226" s="125">
        <v>0</v>
      </c>
    </row>
    <row r="5227" spans="1:10">
      <c r="A5227" s="221"/>
      <c r="B5227" s="222"/>
      <c r="C5227" s="222"/>
      <c r="D5227" s="222"/>
      <c r="E5227" s="222"/>
      <c r="F5227" s="222" t="s">
        <v>1763</v>
      </c>
      <c r="G5227" s="222"/>
      <c r="H5227" s="222"/>
      <c r="I5227" s="222"/>
      <c r="J5227" s="125">
        <v>1</v>
      </c>
    </row>
    <row r="5228" spans="1:10">
      <c r="A5228" s="221"/>
      <c r="B5228" s="222"/>
      <c r="C5228" s="222"/>
      <c r="D5228" s="222"/>
      <c r="E5228" s="222"/>
      <c r="F5228" s="222" t="s">
        <v>1764</v>
      </c>
      <c r="G5228" s="222"/>
      <c r="H5228" s="222"/>
      <c r="I5228" s="222"/>
      <c r="J5228" s="125">
        <v>0</v>
      </c>
    </row>
    <row r="5229" spans="1:10" ht="15">
      <c r="A5229" s="279" t="s">
        <v>1784</v>
      </c>
      <c r="B5229" s="280" t="s">
        <v>1</v>
      </c>
      <c r="C5229" s="281" t="s">
        <v>2</v>
      </c>
      <c r="D5229" s="281" t="s">
        <v>1785</v>
      </c>
      <c r="E5229" s="280" t="s">
        <v>1766</v>
      </c>
      <c r="F5229" s="83" t="s">
        <v>1767</v>
      </c>
      <c r="G5229" s="83" t="s">
        <v>1768</v>
      </c>
      <c r="H5229" s="83"/>
      <c r="I5229" s="83"/>
      <c r="J5229" s="122" t="s">
        <v>1769</v>
      </c>
    </row>
    <row r="5230" spans="1:10" ht="25.5">
      <c r="A5230" s="113" t="s">
        <v>1725</v>
      </c>
      <c r="B5230" s="91" t="s">
        <v>3782</v>
      </c>
      <c r="C5230" s="90" t="s">
        <v>44</v>
      </c>
      <c r="D5230" s="90" t="s">
        <v>3783</v>
      </c>
      <c r="E5230" s="93">
        <v>1</v>
      </c>
      <c r="F5230" s="92" t="s">
        <v>46</v>
      </c>
      <c r="G5230" s="277" t="s">
        <v>3784</v>
      </c>
      <c r="H5230" s="277"/>
      <c r="I5230" s="278"/>
      <c r="J5230" s="127" t="s">
        <v>3784</v>
      </c>
    </row>
    <row r="5231" spans="1:10">
      <c r="A5231" s="221"/>
      <c r="B5231" s="222"/>
      <c r="C5231" s="222"/>
      <c r="D5231" s="222"/>
      <c r="E5231" s="222"/>
      <c r="F5231" s="222" t="s">
        <v>1938</v>
      </c>
      <c r="G5231" s="222"/>
      <c r="H5231" s="222"/>
      <c r="I5231" s="222"/>
      <c r="J5231" s="125">
        <v>6.55</v>
      </c>
    </row>
    <row r="5232" spans="1:10" ht="15">
      <c r="A5232" s="279" t="s">
        <v>1765</v>
      </c>
      <c r="B5232" s="280" t="s">
        <v>1</v>
      </c>
      <c r="C5232" s="281" t="s">
        <v>2</v>
      </c>
      <c r="D5232" s="281" t="s">
        <v>1727</v>
      </c>
      <c r="E5232" s="280" t="s">
        <v>1766</v>
      </c>
      <c r="F5232" s="83" t="s">
        <v>1767</v>
      </c>
      <c r="G5232" s="83" t="s">
        <v>1768</v>
      </c>
      <c r="H5232" s="83"/>
      <c r="I5232" s="83"/>
      <c r="J5232" s="122" t="s">
        <v>1769</v>
      </c>
    </row>
    <row r="5233" spans="1:10">
      <c r="A5233" s="123" t="s">
        <v>1723</v>
      </c>
      <c r="B5233" s="97" t="s">
        <v>1979</v>
      </c>
      <c r="C5233" s="96" t="s">
        <v>44</v>
      </c>
      <c r="D5233" s="96" t="s">
        <v>1980</v>
      </c>
      <c r="E5233" s="99">
        <v>6.6666699999999995E-2</v>
      </c>
      <c r="F5233" s="98" t="s">
        <v>1950</v>
      </c>
      <c r="G5233" s="282" t="s">
        <v>1981</v>
      </c>
      <c r="H5233" s="282"/>
      <c r="I5233" s="283"/>
      <c r="J5233" s="126" t="s">
        <v>3759</v>
      </c>
    </row>
    <row r="5234" spans="1:10">
      <c r="A5234" s="123" t="s">
        <v>1723</v>
      </c>
      <c r="B5234" s="97" t="s">
        <v>3785</v>
      </c>
      <c r="C5234" s="96" t="s">
        <v>44</v>
      </c>
      <c r="D5234" s="96" t="s">
        <v>3786</v>
      </c>
      <c r="E5234" s="99">
        <v>1</v>
      </c>
      <c r="F5234" s="98" t="s">
        <v>46</v>
      </c>
      <c r="G5234" s="282" t="s">
        <v>2544</v>
      </c>
      <c r="H5234" s="282"/>
      <c r="I5234" s="283"/>
      <c r="J5234" s="126" t="s">
        <v>2544</v>
      </c>
    </row>
    <row r="5235" spans="1:10">
      <c r="A5235" s="123" t="s">
        <v>1723</v>
      </c>
      <c r="B5235" s="97" t="s">
        <v>3570</v>
      </c>
      <c r="C5235" s="96" t="s">
        <v>44</v>
      </c>
      <c r="D5235" s="96" t="s">
        <v>3571</v>
      </c>
      <c r="E5235" s="99">
        <v>3.3333300000000003E-2</v>
      </c>
      <c r="F5235" s="98" t="s">
        <v>1950</v>
      </c>
      <c r="G5235" s="282" t="s">
        <v>3577</v>
      </c>
      <c r="H5235" s="282"/>
      <c r="I5235" s="283"/>
      <c r="J5235" s="126" t="s">
        <v>3787</v>
      </c>
    </row>
    <row r="5236" spans="1:10">
      <c r="A5236" s="221"/>
      <c r="B5236" s="222"/>
      <c r="C5236" s="222"/>
      <c r="D5236" s="222"/>
      <c r="E5236" s="222"/>
      <c r="F5236" s="222" t="s">
        <v>1774</v>
      </c>
      <c r="G5236" s="222"/>
      <c r="H5236" s="222"/>
      <c r="I5236" s="222"/>
      <c r="J5236" s="125">
        <v>3.129</v>
      </c>
    </row>
    <row r="5237" spans="1:10">
      <c r="A5237" s="115"/>
      <c r="B5237" s="116"/>
      <c r="C5237" s="116"/>
      <c r="D5237" s="116"/>
      <c r="E5237" s="116" t="s">
        <v>1728</v>
      </c>
      <c r="F5237" s="117">
        <v>0</v>
      </c>
      <c r="G5237" s="116" t="s">
        <v>1729</v>
      </c>
      <c r="H5237" s="117">
        <v>2.2999999999999998</v>
      </c>
      <c r="I5237" s="116" t="s">
        <v>1730</v>
      </c>
      <c r="J5237" s="118">
        <v>2.30044255458</v>
      </c>
    </row>
    <row r="5238" spans="1:10" ht="15" thickBot="1">
      <c r="A5238" s="115"/>
      <c r="B5238" s="116"/>
      <c r="C5238" s="116"/>
      <c r="D5238" s="116"/>
      <c r="E5238" s="116" t="s">
        <v>1731</v>
      </c>
      <c r="F5238" s="117">
        <v>2.54</v>
      </c>
      <c r="G5238" s="116"/>
      <c r="H5238" s="276" t="s">
        <v>1732</v>
      </c>
      <c r="I5238" s="276"/>
      <c r="J5238" s="118">
        <v>12.22</v>
      </c>
    </row>
    <row r="5239" spans="1:10" ht="15" thickTop="1">
      <c r="A5239" s="119"/>
      <c r="B5239" s="95"/>
      <c r="C5239" s="95"/>
      <c r="D5239" s="95"/>
      <c r="E5239" s="95"/>
      <c r="F5239" s="95"/>
      <c r="G5239" s="95"/>
      <c r="H5239" s="95"/>
      <c r="I5239" s="95"/>
      <c r="J5239" s="120"/>
    </row>
    <row r="5240" spans="1:10" ht="15">
      <c r="A5240" s="121" t="s">
        <v>1115</v>
      </c>
      <c r="B5240" s="83" t="s">
        <v>1</v>
      </c>
      <c r="C5240" s="82" t="s">
        <v>2</v>
      </c>
      <c r="D5240" s="82" t="s">
        <v>3</v>
      </c>
      <c r="E5240" s="281" t="s">
        <v>1722</v>
      </c>
      <c r="F5240" s="281"/>
      <c r="G5240" s="84" t="s">
        <v>4</v>
      </c>
      <c r="H5240" s="83" t="s">
        <v>5</v>
      </c>
      <c r="I5240" s="83" t="s">
        <v>6</v>
      </c>
      <c r="J5240" s="122" t="s">
        <v>8</v>
      </c>
    </row>
    <row r="5241" spans="1:10" ht="25.5">
      <c r="A5241" s="111" t="s">
        <v>1723</v>
      </c>
      <c r="B5241" s="86" t="s">
        <v>1116</v>
      </c>
      <c r="C5241" s="85" t="s">
        <v>44</v>
      </c>
      <c r="D5241" s="85" t="s">
        <v>1117</v>
      </c>
      <c r="E5241" s="284" t="s">
        <v>1761</v>
      </c>
      <c r="F5241" s="284"/>
      <c r="G5241" s="87" t="s">
        <v>46</v>
      </c>
      <c r="H5241" s="88">
        <v>1</v>
      </c>
      <c r="I5241" s="89">
        <v>29.81</v>
      </c>
      <c r="J5241" s="112">
        <v>29.81</v>
      </c>
    </row>
    <row r="5242" spans="1:10">
      <c r="A5242" s="221"/>
      <c r="B5242" s="222"/>
      <c r="C5242" s="222"/>
      <c r="D5242" s="222"/>
      <c r="E5242" s="222"/>
      <c r="F5242" s="222" t="s">
        <v>1762</v>
      </c>
      <c r="G5242" s="222"/>
      <c r="H5242" s="222"/>
      <c r="I5242" s="222"/>
      <c r="J5242" s="125">
        <v>0</v>
      </c>
    </row>
    <row r="5243" spans="1:10">
      <c r="A5243" s="221"/>
      <c r="B5243" s="222"/>
      <c r="C5243" s="222"/>
      <c r="D5243" s="222"/>
      <c r="E5243" s="222"/>
      <c r="F5243" s="222" t="s">
        <v>1763</v>
      </c>
      <c r="G5243" s="222"/>
      <c r="H5243" s="222"/>
      <c r="I5243" s="222"/>
      <c r="J5243" s="125">
        <v>1</v>
      </c>
    </row>
    <row r="5244" spans="1:10">
      <c r="A5244" s="221"/>
      <c r="B5244" s="222"/>
      <c r="C5244" s="222"/>
      <c r="D5244" s="222"/>
      <c r="E5244" s="222"/>
      <c r="F5244" s="222" t="s">
        <v>1764</v>
      </c>
      <c r="G5244" s="222"/>
      <c r="H5244" s="222"/>
      <c r="I5244" s="222"/>
      <c r="J5244" s="125">
        <v>0</v>
      </c>
    </row>
    <row r="5245" spans="1:10" ht="15">
      <c r="A5245" s="279" t="s">
        <v>1784</v>
      </c>
      <c r="B5245" s="280" t="s">
        <v>1</v>
      </c>
      <c r="C5245" s="281" t="s">
        <v>2</v>
      </c>
      <c r="D5245" s="281" t="s">
        <v>1785</v>
      </c>
      <c r="E5245" s="280" t="s">
        <v>1766</v>
      </c>
      <c r="F5245" s="83" t="s">
        <v>1767</v>
      </c>
      <c r="G5245" s="83" t="s">
        <v>1768</v>
      </c>
      <c r="H5245" s="83"/>
      <c r="I5245" s="83"/>
      <c r="J5245" s="122" t="s">
        <v>1769</v>
      </c>
    </row>
    <row r="5246" spans="1:10">
      <c r="A5246" s="113" t="s">
        <v>1725</v>
      </c>
      <c r="B5246" s="91" t="s">
        <v>3788</v>
      </c>
      <c r="C5246" s="90" t="s">
        <v>44</v>
      </c>
      <c r="D5246" s="90" t="s">
        <v>3789</v>
      </c>
      <c r="E5246" s="93">
        <v>1</v>
      </c>
      <c r="F5246" s="92" t="s">
        <v>46</v>
      </c>
      <c r="G5246" s="277" t="s">
        <v>3790</v>
      </c>
      <c r="H5246" s="277"/>
      <c r="I5246" s="278"/>
      <c r="J5246" s="127" t="s">
        <v>3790</v>
      </c>
    </row>
    <row r="5247" spans="1:10">
      <c r="A5247" s="221"/>
      <c r="B5247" s="222"/>
      <c r="C5247" s="222"/>
      <c r="D5247" s="222"/>
      <c r="E5247" s="222"/>
      <c r="F5247" s="222" t="s">
        <v>1938</v>
      </c>
      <c r="G5247" s="222"/>
      <c r="H5247" s="222"/>
      <c r="I5247" s="222"/>
      <c r="J5247" s="125">
        <v>24.02</v>
      </c>
    </row>
    <row r="5248" spans="1:10" ht="15">
      <c r="A5248" s="279" t="s">
        <v>1765</v>
      </c>
      <c r="B5248" s="280" t="s">
        <v>1</v>
      </c>
      <c r="C5248" s="281" t="s">
        <v>2</v>
      </c>
      <c r="D5248" s="281" t="s">
        <v>1727</v>
      </c>
      <c r="E5248" s="280" t="s">
        <v>1766</v>
      </c>
      <c r="F5248" s="83" t="s">
        <v>1767</v>
      </c>
      <c r="G5248" s="83" t="s">
        <v>1768</v>
      </c>
      <c r="H5248" s="83"/>
      <c r="I5248" s="83"/>
      <c r="J5248" s="122" t="s">
        <v>1769</v>
      </c>
    </row>
    <row r="5249" spans="1:10">
      <c r="A5249" s="123" t="s">
        <v>1723</v>
      </c>
      <c r="B5249" s="97" t="s">
        <v>1979</v>
      </c>
      <c r="C5249" s="96" t="s">
        <v>44</v>
      </c>
      <c r="D5249" s="96" t="s">
        <v>1980</v>
      </c>
      <c r="E5249" s="99">
        <v>0.11640209999999999</v>
      </c>
      <c r="F5249" s="98" t="s">
        <v>1950</v>
      </c>
      <c r="G5249" s="282" t="s">
        <v>1981</v>
      </c>
      <c r="H5249" s="282"/>
      <c r="I5249" s="283"/>
      <c r="J5249" s="126" t="s">
        <v>3791</v>
      </c>
    </row>
    <row r="5250" spans="1:10">
      <c r="A5250" s="123" t="s">
        <v>1723</v>
      </c>
      <c r="B5250" s="97" t="s">
        <v>3785</v>
      </c>
      <c r="C5250" s="96" t="s">
        <v>44</v>
      </c>
      <c r="D5250" s="96" t="s">
        <v>3786</v>
      </c>
      <c r="E5250" s="99">
        <v>2</v>
      </c>
      <c r="F5250" s="98" t="s">
        <v>46</v>
      </c>
      <c r="G5250" s="282" t="s">
        <v>2544</v>
      </c>
      <c r="H5250" s="282"/>
      <c r="I5250" s="283"/>
      <c r="J5250" s="126" t="s">
        <v>3792</v>
      </c>
    </row>
    <row r="5251" spans="1:10">
      <c r="A5251" s="123" t="s">
        <v>1723</v>
      </c>
      <c r="B5251" s="97" t="s">
        <v>3570</v>
      </c>
      <c r="C5251" s="96" t="s">
        <v>44</v>
      </c>
      <c r="D5251" s="96" t="s">
        <v>3571</v>
      </c>
      <c r="E5251" s="99">
        <v>5.8201099999999999E-2</v>
      </c>
      <c r="F5251" s="98" t="s">
        <v>1950</v>
      </c>
      <c r="G5251" s="282" t="s">
        <v>3577</v>
      </c>
      <c r="H5251" s="282"/>
      <c r="I5251" s="283"/>
      <c r="J5251" s="126" t="s">
        <v>3793</v>
      </c>
    </row>
    <row r="5252" spans="1:10">
      <c r="A5252" s="221"/>
      <c r="B5252" s="222"/>
      <c r="C5252" s="222"/>
      <c r="D5252" s="222"/>
      <c r="E5252" s="222"/>
      <c r="F5252" s="222" t="s">
        <v>1774</v>
      </c>
      <c r="G5252" s="222"/>
      <c r="H5252" s="222"/>
      <c r="I5252" s="222"/>
      <c r="J5252" s="125">
        <v>5.7934000000000001</v>
      </c>
    </row>
    <row r="5253" spans="1:10">
      <c r="A5253" s="115"/>
      <c r="B5253" s="116"/>
      <c r="C5253" s="116"/>
      <c r="D5253" s="116"/>
      <c r="E5253" s="116" t="s">
        <v>1728</v>
      </c>
      <c r="F5253" s="117">
        <v>0</v>
      </c>
      <c r="G5253" s="116" t="s">
        <v>1729</v>
      </c>
      <c r="H5253" s="117">
        <v>4.24</v>
      </c>
      <c r="I5253" s="116" t="s">
        <v>1730</v>
      </c>
      <c r="J5253" s="118">
        <v>4.24435516504</v>
      </c>
    </row>
    <row r="5254" spans="1:10" ht="15" thickBot="1">
      <c r="A5254" s="115"/>
      <c r="B5254" s="116"/>
      <c r="C5254" s="116"/>
      <c r="D5254" s="116"/>
      <c r="E5254" s="116" t="s">
        <v>1731</v>
      </c>
      <c r="F5254" s="117">
        <v>7.82</v>
      </c>
      <c r="G5254" s="116"/>
      <c r="H5254" s="276" t="s">
        <v>1732</v>
      </c>
      <c r="I5254" s="276"/>
      <c r="J5254" s="118">
        <v>37.630000000000003</v>
      </c>
    </row>
    <row r="5255" spans="1:10" ht="15" thickTop="1">
      <c r="A5255" s="119"/>
      <c r="B5255" s="95"/>
      <c r="C5255" s="95"/>
      <c r="D5255" s="95"/>
      <c r="E5255" s="95"/>
      <c r="F5255" s="95"/>
      <c r="G5255" s="95"/>
      <c r="H5255" s="95"/>
      <c r="I5255" s="95"/>
      <c r="J5255" s="120"/>
    </row>
    <row r="5256" spans="1:10" ht="15">
      <c r="A5256" s="121" t="s">
        <v>1118</v>
      </c>
      <c r="B5256" s="83" t="s">
        <v>1</v>
      </c>
      <c r="C5256" s="82" t="s">
        <v>2</v>
      </c>
      <c r="D5256" s="82" t="s">
        <v>3</v>
      </c>
      <c r="E5256" s="281" t="s">
        <v>1722</v>
      </c>
      <c r="F5256" s="281"/>
      <c r="G5256" s="84" t="s">
        <v>4</v>
      </c>
      <c r="H5256" s="83" t="s">
        <v>5</v>
      </c>
      <c r="I5256" s="83" t="s">
        <v>6</v>
      </c>
      <c r="J5256" s="122" t="s">
        <v>8</v>
      </c>
    </row>
    <row r="5257" spans="1:10" ht="25.5">
      <c r="A5257" s="111" t="s">
        <v>1723</v>
      </c>
      <c r="B5257" s="86" t="s">
        <v>1119</v>
      </c>
      <c r="C5257" s="85" t="s">
        <v>44</v>
      </c>
      <c r="D5257" s="85" t="s">
        <v>1120</v>
      </c>
      <c r="E5257" s="284" t="s">
        <v>1761</v>
      </c>
      <c r="F5257" s="284"/>
      <c r="G5257" s="87" t="s">
        <v>46</v>
      </c>
      <c r="H5257" s="88">
        <v>1</v>
      </c>
      <c r="I5257" s="89">
        <v>9.68</v>
      </c>
      <c r="J5257" s="112">
        <v>9.68</v>
      </c>
    </row>
    <row r="5258" spans="1:10">
      <c r="A5258" s="221"/>
      <c r="B5258" s="222"/>
      <c r="C5258" s="222"/>
      <c r="D5258" s="222"/>
      <c r="E5258" s="222"/>
      <c r="F5258" s="222" t="s">
        <v>1762</v>
      </c>
      <c r="G5258" s="222"/>
      <c r="H5258" s="222"/>
      <c r="I5258" s="222"/>
      <c r="J5258" s="125">
        <v>0</v>
      </c>
    </row>
    <row r="5259" spans="1:10">
      <c r="A5259" s="221"/>
      <c r="B5259" s="222"/>
      <c r="C5259" s="222"/>
      <c r="D5259" s="222"/>
      <c r="E5259" s="222"/>
      <c r="F5259" s="222" t="s">
        <v>1763</v>
      </c>
      <c r="G5259" s="222"/>
      <c r="H5259" s="222"/>
      <c r="I5259" s="222"/>
      <c r="J5259" s="125">
        <v>1</v>
      </c>
    </row>
    <row r="5260" spans="1:10">
      <c r="A5260" s="221"/>
      <c r="B5260" s="222"/>
      <c r="C5260" s="222"/>
      <c r="D5260" s="222"/>
      <c r="E5260" s="222"/>
      <c r="F5260" s="222" t="s">
        <v>1764</v>
      </c>
      <c r="G5260" s="222"/>
      <c r="H5260" s="222"/>
      <c r="I5260" s="222"/>
      <c r="J5260" s="125">
        <v>0</v>
      </c>
    </row>
    <row r="5261" spans="1:10" ht="15">
      <c r="A5261" s="279" t="s">
        <v>1784</v>
      </c>
      <c r="B5261" s="280" t="s">
        <v>1</v>
      </c>
      <c r="C5261" s="281" t="s">
        <v>2</v>
      </c>
      <c r="D5261" s="281" t="s">
        <v>1785</v>
      </c>
      <c r="E5261" s="280" t="s">
        <v>1766</v>
      </c>
      <c r="F5261" s="83" t="s">
        <v>1767</v>
      </c>
      <c r="G5261" s="83" t="s">
        <v>1768</v>
      </c>
      <c r="H5261" s="83"/>
      <c r="I5261" s="83"/>
      <c r="J5261" s="122" t="s">
        <v>1769</v>
      </c>
    </row>
    <row r="5262" spans="1:10" ht="25.5">
      <c r="A5262" s="113" t="s">
        <v>1725</v>
      </c>
      <c r="B5262" s="91" t="s">
        <v>3794</v>
      </c>
      <c r="C5262" s="90" t="s">
        <v>44</v>
      </c>
      <c r="D5262" s="90" t="s">
        <v>3795</v>
      </c>
      <c r="E5262" s="93">
        <v>1</v>
      </c>
      <c r="F5262" s="92" t="s">
        <v>46</v>
      </c>
      <c r="G5262" s="277" t="s">
        <v>3784</v>
      </c>
      <c r="H5262" s="277"/>
      <c r="I5262" s="278"/>
      <c r="J5262" s="127" t="s">
        <v>3784</v>
      </c>
    </row>
    <row r="5263" spans="1:10">
      <c r="A5263" s="221"/>
      <c r="B5263" s="222"/>
      <c r="C5263" s="222"/>
      <c r="D5263" s="222"/>
      <c r="E5263" s="222"/>
      <c r="F5263" s="222" t="s">
        <v>1938</v>
      </c>
      <c r="G5263" s="222"/>
      <c r="H5263" s="222"/>
      <c r="I5263" s="222"/>
      <c r="J5263" s="125">
        <v>6.55</v>
      </c>
    </row>
    <row r="5264" spans="1:10" ht="15">
      <c r="A5264" s="279" t="s">
        <v>1765</v>
      </c>
      <c r="B5264" s="280" t="s">
        <v>1</v>
      </c>
      <c r="C5264" s="281" t="s">
        <v>2</v>
      </c>
      <c r="D5264" s="281" t="s">
        <v>1727</v>
      </c>
      <c r="E5264" s="280" t="s">
        <v>1766</v>
      </c>
      <c r="F5264" s="83" t="s">
        <v>1767</v>
      </c>
      <c r="G5264" s="83" t="s">
        <v>1768</v>
      </c>
      <c r="H5264" s="83"/>
      <c r="I5264" s="83"/>
      <c r="J5264" s="122" t="s">
        <v>1769</v>
      </c>
    </row>
    <row r="5265" spans="1:10">
      <c r="A5265" s="123" t="s">
        <v>1723</v>
      </c>
      <c r="B5265" s="97" t="s">
        <v>3570</v>
      </c>
      <c r="C5265" s="96" t="s">
        <v>44</v>
      </c>
      <c r="D5265" s="96" t="s">
        <v>3571</v>
      </c>
      <c r="E5265" s="99">
        <v>3.3333300000000003E-2</v>
      </c>
      <c r="F5265" s="98" t="s">
        <v>1950</v>
      </c>
      <c r="G5265" s="282" t="s">
        <v>3577</v>
      </c>
      <c r="H5265" s="282"/>
      <c r="I5265" s="283"/>
      <c r="J5265" s="126" t="s">
        <v>3787</v>
      </c>
    </row>
    <row r="5266" spans="1:10">
      <c r="A5266" s="123" t="s">
        <v>1723</v>
      </c>
      <c r="B5266" s="97" t="s">
        <v>1979</v>
      </c>
      <c r="C5266" s="96" t="s">
        <v>44</v>
      </c>
      <c r="D5266" s="96" t="s">
        <v>1980</v>
      </c>
      <c r="E5266" s="99">
        <v>6.6666699999999995E-2</v>
      </c>
      <c r="F5266" s="98" t="s">
        <v>1950</v>
      </c>
      <c r="G5266" s="282" t="s">
        <v>1981</v>
      </c>
      <c r="H5266" s="282"/>
      <c r="I5266" s="283"/>
      <c r="J5266" s="126" t="s">
        <v>3759</v>
      </c>
    </row>
    <row r="5267" spans="1:10">
      <c r="A5267" s="123" t="s">
        <v>1723</v>
      </c>
      <c r="B5267" s="97" t="s">
        <v>3785</v>
      </c>
      <c r="C5267" s="96" t="s">
        <v>44</v>
      </c>
      <c r="D5267" s="96" t="s">
        <v>3786</v>
      </c>
      <c r="E5267" s="99">
        <v>1</v>
      </c>
      <c r="F5267" s="98" t="s">
        <v>46</v>
      </c>
      <c r="G5267" s="282" t="s">
        <v>2544</v>
      </c>
      <c r="H5267" s="282"/>
      <c r="I5267" s="283"/>
      <c r="J5267" s="126" t="s">
        <v>2544</v>
      </c>
    </row>
    <row r="5268" spans="1:10">
      <c r="A5268" s="221"/>
      <c r="B5268" s="222"/>
      <c r="C5268" s="222"/>
      <c r="D5268" s="222"/>
      <c r="E5268" s="222"/>
      <c r="F5268" s="222" t="s">
        <v>1774</v>
      </c>
      <c r="G5268" s="222"/>
      <c r="H5268" s="222"/>
      <c r="I5268" s="222"/>
      <c r="J5268" s="125">
        <v>3.129</v>
      </c>
    </row>
    <row r="5269" spans="1:10">
      <c r="A5269" s="115"/>
      <c r="B5269" s="116"/>
      <c r="C5269" s="116"/>
      <c r="D5269" s="116"/>
      <c r="E5269" s="116" t="s">
        <v>1728</v>
      </c>
      <c r="F5269" s="117">
        <v>0</v>
      </c>
      <c r="G5269" s="116" t="s">
        <v>1729</v>
      </c>
      <c r="H5269" s="117">
        <v>2.2999999999999998</v>
      </c>
      <c r="I5269" s="116" t="s">
        <v>1730</v>
      </c>
      <c r="J5269" s="118">
        <v>2.30044255458</v>
      </c>
    </row>
    <row r="5270" spans="1:10" ht="15" thickBot="1">
      <c r="A5270" s="115"/>
      <c r="B5270" s="116"/>
      <c r="C5270" s="116"/>
      <c r="D5270" s="116"/>
      <c r="E5270" s="116" t="s">
        <v>1731</v>
      </c>
      <c r="F5270" s="117">
        <v>2.54</v>
      </c>
      <c r="G5270" s="116"/>
      <c r="H5270" s="276" t="s">
        <v>1732</v>
      </c>
      <c r="I5270" s="276"/>
      <c r="J5270" s="118">
        <v>12.22</v>
      </c>
    </row>
    <row r="5271" spans="1:10" ht="15" thickTop="1">
      <c r="A5271" s="119"/>
      <c r="B5271" s="95"/>
      <c r="C5271" s="95"/>
      <c r="D5271" s="95"/>
      <c r="E5271" s="95"/>
      <c r="F5271" s="95"/>
      <c r="G5271" s="95"/>
      <c r="H5271" s="95"/>
      <c r="I5271" s="95"/>
      <c r="J5271" s="120"/>
    </row>
    <row r="5272" spans="1:10" ht="15">
      <c r="A5272" s="121" t="s">
        <v>1121</v>
      </c>
      <c r="B5272" s="83" t="s">
        <v>1</v>
      </c>
      <c r="C5272" s="82" t="s">
        <v>2</v>
      </c>
      <c r="D5272" s="82" t="s">
        <v>3</v>
      </c>
      <c r="E5272" s="281" t="s">
        <v>1722</v>
      </c>
      <c r="F5272" s="281"/>
      <c r="G5272" s="84" t="s">
        <v>4</v>
      </c>
      <c r="H5272" s="83" t="s">
        <v>5</v>
      </c>
      <c r="I5272" s="83" t="s">
        <v>6</v>
      </c>
      <c r="J5272" s="122" t="s">
        <v>8</v>
      </c>
    </row>
    <row r="5273" spans="1:10" ht="25.5">
      <c r="A5273" s="111" t="s">
        <v>1723</v>
      </c>
      <c r="B5273" s="86" t="s">
        <v>1122</v>
      </c>
      <c r="C5273" s="85" t="s">
        <v>44</v>
      </c>
      <c r="D5273" s="85" t="s">
        <v>1123</v>
      </c>
      <c r="E5273" s="284" t="s">
        <v>1761</v>
      </c>
      <c r="F5273" s="284"/>
      <c r="G5273" s="87" t="s">
        <v>46</v>
      </c>
      <c r="H5273" s="88">
        <v>1</v>
      </c>
      <c r="I5273" s="89">
        <v>29.81</v>
      </c>
      <c r="J5273" s="112">
        <v>29.81</v>
      </c>
    </row>
    <row r="5274" spans="1:10">
      <c r="A5274" s="221"/>
      <c r="B5274" s="222"/>
      <c r="C5274" s="222"/>
      <c r="D5274" s="222"/>
      <c r="E5274" s="222"/>
      <c r="F5274" s="222" t="s">
        <v>1762</v>
      </c>
      <c r="G5274" s="222"/>
      <c r="H5274" s="222"/>
      <c r="I5274" s="222"/>
      <c r="J5274" s="125">
        <v>0</v>
      </c>
    </row>
    <row r="5275" spans="1:10">
      <c r="A5275" s="221"/>
      <c r="B5275" s="222"/>
      <c r="C5275" s="222"/>
      <c r="D5275" s="222"/>
      <c r="E5275" s="222"/>
      <c r="F5275" s="222" t="s">
        <v>1763</v>
      </c>
      <c r="G5275" s="222"/>
      <c r="H5275" s="222"/>
      <c r="I5275" s="222"/>
      <c r="J5275" s="125">
        <v>1</v>
      </c>
    </row>
    <row r="5276" spans="1:10">
      <c r="A5276" s="221"/>
      <c r="B5276" s="222"/>
      <c r="C5276" s="222"/>
      <c r="D5276" s="222"/>
      <c r="E5276" s="222"/>
      <c r="F5276" s="222" t="s">
        <v>1764</v>
      </c>
      <c r="G5276" s="222"/>
      <c r="H5276" s="222"/>
      <c r="I5276" s="222"/>
      <c r="J5276" s="125">
        <v>0</v>
      </c>
    </row>
    <row r="5277" spans="1:10" ht="15">
      <c r="A5277" s="279" t="s">
        <v>1784</v>
      </c>
      <c r="B5277" s="280" t="s">
        <v>1</v>
      </c>
      <c r="C5277" s="281" t="s">
        <v>2</v>
      </c>
      <c r="D5277" s="281" t="s">
        <v>1785</v>
      </c>
      <c r="E5277" s="280" t="s">
        <v>1766</v>
      </c>
      <c r="F5277" s="83" t="s">
        <v>1767</v>
      </c>
      <c r="G5277" s="83" t="s">
        <v>1768</v>
      </c>
      <c r="H5277" s="83"/>
      <c r="I5277" s="83"/>
      <c r="J5277" s="122" t="s">
        <v>1769</v>
      </c>
    </row>
    <row r="5278" spans="1:10">
      <c r="A5278" s="113" t="s">
        <v>1725</v>
      </c>
      <c r="B5278" s="91" t="s">
        <v>3796</v>
      </c>
      <c r="C5278" s="90" t="s">
        <v>44</v>
      </c>
      <c r="D5278" s="90" t="s">
        <v>3797</v>
      </c>
      <c r="E5278" s="93">
        <v>1</v>
      </c>
      <c r="F5278" s="92" t="s">
        <v>46</v>
      </c>
      <c r="G5278" s="277" t="s">
        <v>3790</v>
      </c>
      <c r="H5278" s="277"/>
      <c r="I5278" s="278"/>
      <c r="J5278" s="127" t="s">
        <v>3790</v>
      </c>
    </row>
    <row r="5279" spans="1:10">
      <c r="A5279" s="221"/>
      <c r="B5279" s="222"/>
      <c r="C5279" s="222"/>
      <c r="D5279" s="222"/>
      <c r="E5279" s="222"/>
      <c r="F5279" s="222" t="s">
        <v>1938</v>
      </c>
      <c r="G5279" s="222"/>
      <c r="H5279" s="222"/>
      <c r="I5279" s="222"/>
      <c r="J5279" s="125">
        <v>24.02</v>
      </c>
    </row>
    <row r="5280" spans="1:10" ht="15">
      <c r="A5280" s="279" t="s">
        <v>1765</v>
      </c>
      <c r="B5280" s="280" t="s">
        <v>1</v>
      </c>
      <c r="C5280" s="281" t="s">
        <v>2</v>
      </c>
      <c r="D5280" s="281" t="s">
        <v>1727</v>
      </c>
      <c r="E5280" s="280" t="s">
        <v>1766</v>
      </c>
      <c r="F5280" s="83" t="s">
        <v>1767</v>
      </c>
      <c r="G5280" s="83" t="s">
        <v>1768</v>
      </c>
      <c r="H5280" s="83"/>
      <c r="I5280" s="83"/>
      <c r="J5280" s="122" t="s">
        <v>1769</v>
      </c>
    </row>
    <row r="5281" spans="1:10">
      <c r="A5281" s="123" t="s">
        <v>1723</v>
      </c>
      <c r="B5281" s="97" t="s">
        <v>3785</v>
      </c>
      <c r="C5281" s="96" t="s">
        <v>44</v>
      </c>
      <c r="D5281" s="96" t="s">
        <v>3786</v>
      </c>
      <c r="E5281" s="99">
        <v>2</v>
      </c>
      <c r="F5281" s="98" t="s">
        <v>46</v>
      </c>
      <c r="G5281" s="282" t="s">
        <v>2544</v>
      </c>
      <c r="H5281" s="282"/>
      <c r="I5281" s="283"/>
      <c r="J5281" s="126" t="s">
        <v>3792</v>
      </c>
    </row>
    <row r="5282" spans="1:10">
      <c r="A5282" s="123" t="s">
        <v>1723</v>
      </c>
      <c r="B5282" s="97" t="s">
        <v>1979</v>
      </c>
      <c r="C5282" s="96" t="s">
        <v>44</v>
      </c>
      <c r="D5282" s="96" t="s">
        <v>1980</v>
      </c>
      <c r="E5282" s="99">
        <v>0.11640209999999999</v>
      </c>
      <c r="F5282" s="98" t="s">
        <v>1950</v>
      </c>
      <c r="G5282" s="282" t="s">
        <v>1981</v>
      </c>
      <c r="H5282" s="282"/>
      <c r="I5282" s="283"/>
      <c r="J5282" s="126" t="s">
        <v>3791</v>
      </c>
    </row>
    <row r="5283" spans="1:10">
      <c r="A5283" s="123" t="s">
        <v>1723</v>
      </c>
      <c r="B5283" s="97" t="s">
        <v>3570</v>
      </c>
      <c r="C5283" s="96" t="s">
        <v>44</v>
      </c>
      <c r="D5283" s="96" t="s">
        <v>3571</v>
      </c>
      <c r="E5283" s="99">
        <v>5.8201099999999999E-2</v>
      </c>
      <c r="F5283" s="98" t="s">
        <v>1950</v>
      </c>
      <c r="G5283" s="282" t="s">
        <v>3577</v>
      </c>
      <c r="H5283" s="282"/>
      <c r="I5283" s="283"/>
      <c r="J5283" s="126" t="s">
        <v>3793</v>
      </c>
    </row>
    <row r="5284" spans="1:10">
      <c r="A5284" s="221"/>
      <c r="B5284" s="222"/>
      <c r="C5284" s="222"/>
      <c r="D5284" s="222"/>
      <c r="E5284" s="222"/>
      <c r="F5284" s="222" t="s">
        <v>1774</v>
      </c>
      <c r="G5284" s="222"/>
      <c r="H5284" s="222"/>
      <c r="I5284" s="222"/>
      <c r="J5284" s="125">
        <v>5.7934000000000001</v>
      </c>
    </row>
    <row r="5285" spans="1:10">
      <c r="A5285" s="115"/>
      <c r="B5285" s="116"/>
      <c r="C5285" s="116"/>
      <c r="D5285" s="116"/>
      <c r="E5285" s="116" t="s">
        <v>1728</v>
      </c>
      <c r="F5285" s="117">
        <v>0</v>
      </c>
      <c r="G5285" s="116" t="s">
        <v>1729</v>
      </c>
      <c r="H5285" s="117">
        <v>4.24</v>
      </c>
      <c r="I5285" s="116" t="s">
        <v>1730</v>
      </c>
      <c r="J5285" s="118">
        <v>4.24435516504</v>
      </c>
    </row>
    <row r="5286" spans="1:10" ht="15" thickBot="1">
      <c r="A5286" s="115"/>
      <c r="B5286" s="116"/>
      <c r="C5286" s="116"/>
      <c r="D5286" s="116"/>
      <c r="E5286" s="116" t="s">
        <v>1731</v>
      </c>
      <c r="F5286" s="117">
        <v>7.82</v>
      </c>
      <c r="G5286" s="116"/>
      <c r="H5286" s="276" t="s">
        <v>1732</v>
      </c>
      <c r="I5286" s="276"/>
      <c r="J5286" s="118">
        <v>37.630000000000003</v>
      </c>
    </row>
    <row r="5287" spans="1:10" ht="15" thickTop="1">
      <c r="A5287" s="119"/>
      <c r="B5287" s="95"/>
      <c r="C5287" s="95"/>
      <c r="D5287" s="95"/>
      <c r="E5287" s="95"/>
      <c r="F5287" s="95"/>
      <c r="G5287" s="95"/>
      <c r="H5287" s="95"/>
      <c r="I5287" s="95"/>
      <c r="J5287" s="120"/>
    </row>
    <row r="5288" spans="1:10" ht="15">
      <c r="A5288" s="121" t="s">
        <v>1124</v>
      </c>
      <c r="B5288" s="83" t="s">
        <v>1</v>
      </c>
      <c r="C5288" s="82" t="s">
        <v>2</v>
      </c>
      <c r="D5288" s="82" t="s">
        <v>3</v>
      </c>
      <c r="E5288" s="281" t="s">
        <v>1722</v>
      </c>
      <c r="F5288" s="281"/>
      <c r="G5288" s="84" t="s">
        <v>4</v>
      </c>
      <c r="H5288" s="83" t="s">
        <v>5</v>
      </c>
      <c r="I5288" s="83" t="s">
        <v>6</v>
      </c>
      <c r="J5288" s="122" t="s">
        <v>8</v>
      </c>
    </row>
    <row r="5289" spans="1:10" ht="25.5">
      <c r="A5289" s="111" t="s">
        <v>1723</v>
      </c>
      <c r="B5289" s="86" t="s">
        <v>1125</v>
      </c>
      <c r="C5289" s="85" t="s">
        <v>44</v>
      </c>
      <c r="D5289" s="85" t="s">
        <v>1126</v>
      </c>
      <c r="E5289" s="284" t="s">
        <v>1761</v>
      </c>
      <c r="F5289" s="284"/>
      <c r="G5289" s="87" t="s">
        <v>46</v>
      </c>
      <c r="H5289" s="88">
        <v>1</v>
      </c>
      <c r="I5289" s="89">
        <v>55.32</v>
      </c>
      <c r="J5289" s="112">
        <v>55.32</v>
      </c>
    </row>
    <row r="5290" spans="1:10">
      <c r="A5290" s="221"/>
      <c r="B5290" s="222"/>
      <c r="C5290" s="222"/>
      <c r="D5290" s="222"/>
      <c r="E5290" s="222"/>
      <c r="F5290" s="222" t="s">
        <v>1762</v>
      </c>
      <c r="G5290" s="222"/>
      <c r="H5290" s="222"/>
      <c r="I5290" s="222"/>
      <c r="J5290" s="125">
        <v>0</v>
      </c>
    </row>
    <row r="5291" spans="1:10">
      <c r="A5291" s="221"/>
      <c r="B5291" s="222"/>
      <c r="C5291" s="222"/>
      <c r="D5291" s="222"/>
      <c r="E5291" s="222"/>
      <c r="F5291" s="222" t="s">
        <v>1763</v>
      </c>
      <c r="G5291" s="222"/>
      <c r="H5291" s="222"/>
      <c r="I5291" s="222"/>
      <c r="J5291" s="125">
        <v>1</v>
      </c>
    </row>
    <row r="5292" spans="1:10">
      <c r="A5292" s="221"/>
      <c r="B5292" s="222"/>
      <c r="C5292" s="222"/>
      <c r="D5292" s="222"/>
      <c r="E5292" s="222"/>
      <c r="F5292" s="222" t="s">
        <v>1764</v>
      </c>
      <c r="G5292" s="222"/>
      <c r="H5292" s="222"/>
      <c r="I5292" s="222"/>
      <c r="J5292" s="125">
        <v>0</v>
      </c>
    </row>
    <row r="5293" spans="1:10" ht="15">
      <c r="A5293" s="279" t="s">
        <v>1784</v>
      </c>
      <c r="B5293" s="280" t="s">
        <v>1</v>
      </c>
      <c r="C5293" s="281" t="s">
        <v>2</v>
      </c>
      <c r="D5293" s="281" t="s">
        <v>1785</v>
      </c>
      <c r="E5293" s="280" t="s">
        <v>1766</v>
      </c>
      <c r="F5293" s="83" t="s">
        <v>1767</v>
      </c>
      <c r="G5293" s="83" t="s">
        <v>1768</v>
      </c>
      <c r="H5293" s="83"/>
      <c r="I5293" s="83"/>
      <c r="J5293" s="122" t="s">
        <v>1769</v>
      </c>
    </row>
    <row r="5294" spans="1:10">
      <c r="A5294" s="113" t="s">
        <v>1725</v>
      </c>
      <c r="B5294" s="91" t="s">
        <v>3798</v>
      </c>
      <c r="C5294" s="90" t="s">
        <v>44</v>
      </c>
      <c r="D5294" s="90" t="s">
        <v>3799</v>
      </c>
      <c r="E5294" s="93">
        <v>1</v>
      </c>
      <c r="F5294" s="92" t="s">
        <v>46</v>
      </c>
      <c r="G5294" s="277" t="s">
        <v>3800</v>
      </c>
      <c r="H5294" s="277"/>
      <c r="I5294" s="278"/>
      <c r="J5294" s="127" t="s">
        <v>3800</v>
      </c>
    </row>
    <row r="5295" spans="1:10">
      <c r="A5295" s="221"/>
      <c r="B5295" s="222"/>
      <c r="C5295" s="222"/>
      <c r="D5295" s="222"/>
      <c r="E5295" s="222"/>
      <c r="F5295" s="222" t="s">
        <v>1938</v>
      </c>
      <c r="G5295" s="222"/>
      <c r="H5295" s="222"/>
      <c r="I5295" s="222"/>
      <c r="J5295" s="125">
        <v>42.44</v>
      </c>
    </row>
    <row r="5296" spans="1:10" ht="15">
      <c r="A5296" s="279" t="s">
        <v>1765</v>
      </c>
      <c r="B5296" s="280" t="s">
        <v>1</v>
      </c>
      <c r="C5296" s="281" t="s">
        <v>2</v>
      </c>
      <c r="D5296" s="281" t="s">
        <v>1727</v>
      </c>
      <c r="E5296" s="280" t="s">
        <v>1766</v>
      </c>
      <c r="F5296" s="83" t="s">
        <v>1767</v>
      </c>
      <c r="G5296" s="83" t="s">
        <v>1768</v>
      </c>
      <c r="H5296" s="83"/>
      <c r="I5296" s="83"/>
      <c r="J5296" s="122" t="s">
        <v>1769</v>
      </c>
    </row>
    <row r="5297" spans="1:10">
      <c r="A5297" s="123" t="s">
        <v>1723</v>
      </c>
      <c r="B5297" s="97" t="s">
        <v>1979</v>
      </c>
      <c r="C5297" s="96" t="s">
        <v>44</v>
      </c>
      <c r="D5297" s="96" t="s">
        <v>1980</v>
      </c>
      <c r="E5297" s="99">
        <v>0.2156863</v>
      </c>
      <c r="F5297" s="98" t="s">
        <v>1950</v>
      </c>
      <c r="G5297" s="282" t="s">
        <v>1981</v>
      </c>
      <c r="H5297" s="282"/>
      <c r="I5297" s="283"/>
      <c r="J5297" s="126" t="s">
        <v>3801</v>
      </c>
    </row>
    <row r="5298" spans="1:10">
      <c r="A5298" s="123" t="s">
        <v>1723</v>
      </c>
      <c r="B5298" s="97" t="s">
        <v>3570</v>
      </c>
      <c r="C5298" s="96" t="s">
        <v>44</v>
      </c>
      <c r="D5298" s="96" t="s">
        <v>3571</v>
      </c>
      <c r="E5298" s="99">
        <v>0.1078431</v>
      </c>
      <c r="F5298" s="98" t="s">
        <v>1950</v>
      </c>
      <c r="G5298" s="282" t="s">
        <v>3577</v>
      </c>
      <c r="H5298" s="282"/>
      <c r="I5298" s="283"/>
      <c r="J5298" s="126" t="s">
        <v>3802</v>
      </c>
    </row>
    <row r="5299" spans="1:10">
      <c r="A5299" s="123" t="s">
        <v>1723</v>
      </c>
      <c r="B5299" s="97" t="s">
        <v>3803</v>
      </c>
      <c r="C5299" s="96" t="s">
        <v>44</v>
      </c>
      <c r="D5299" s="96" t="s">
        <v>3804</v>
      </c>
      <c r="E5299" s="99">
        <v>3</v>
      </c>
      <c r="F5299" s="98" t="s">
        <v>46</v>
      </c>
      <c r="G5299" s="282" t="s">
        <v>3805</v>
      </c>
      <c r="H5299" s="282"/>
      <c r="I5299" s="283"/>
      <c r="J5299" s="126" t="s">
        <v>3806</v>
      </c>
    </row>
    <row r="5300" spans="1:10">
      <c r="A5300" s="221"/>
      <c r="B5300" s="222"/>
      <c r="C5300" s="222"/>
      <c r="D5300" s="222"/>
      <c r="E5300" s="222"/>
      <c r="F5300" s="222" t="s">
        <v>1774</v>
      </c>
      <c r="G5300" s="222"/>
      <c r="H5300" s="222"/>
      <c r="I5300" s="222"/>
      <c r="J5300" s="125">
        <v>12.8773</v>
      </c>
    </row>
    <row r="5301" spans="1:10">
      <c r="A5301" s="115"/>
      <c r="B5301" s="116"/>
      <c r="C5301" s="116"/>
      <c r="D5301" s="116"/>
      <c r="E5301" s="116" t="s">
        <v>1728</v>
      </c>
      <c r="F5301" s="117">
        <v>0</v>
      </c>
      <c r="G5301" s="116" t="s">
        <v>1729</v>
      </c>
      <c r="H5301" s="117">
        <v>8.57</v>
      </c>
      <c r="I5301" s="116" t="s">
        <v>1730</v>
      </c>
      <c r="J5301" s="118">
        <v>8.5674036948599994</v>
      </c>
    </row>
    <row r="5302" spans="1:10" ht="15" thickBot="1">
      <c r="A5302" s="115"/>
      <c r="B5302" s="116"/>
      <c r="C5302" s="116"/>
      <c r="D5302" s="116"/>
      <c r="E5302" s="116" t="s">
        <v>1731</v>
      </c>
      <c r="F5302" s="117">
        <v>14.51</v>
      </c>
      <c r="G5302" s="116"/>
      <c r="H5302" s="276" t="s">
        <v>1732</v>
      </c>
      <c r="I5302" s="276"/>
      <c r="J5302" s="118">
        <v>69.83</v>
      </c>
    </row>
    <row r="5303" spans="1:10" ht="15" thickTop="1">
      <c r="A5303" s="119"/>
      <c r="B5303" s="95"/>
      <c r="C5303" s="95"/>
      <c r="D5303" s="95"/>
      <c r="E5303" s="95"/>
      <c r="F5303" s="95"/>
      <c r="G5303" s="95"/>
      <c r="H5303" s="95"/>
      <c r="I5303" s="95"/>
      <c r="J5303" s="120"/>
    </row>
    <row r="5304" spans="1:10" ht="15">
      <c r="A5304" s="121" t="s">
        <v>1127</v>
      </c>
      <c r="B5304" s="83" t="s">
        <v>1</v>
      </c>
      <c r="C5304" s="82" t="s">
        <v>2</v>
      </c>
      <c r="D5304" s="82" t="s">
        <v>3</v>
      </c>
      <c r="E5304" s="281" t="s">
        <v>1722</v>
      </c>
      <c r="F5304" s="281"/>
      <c r="G5304" s="84" t="s">
        <v>4</v>
      </c>
      <c r="H5304" s="83" t="s">
        <v>5</v>
      </c>
      <c r="I5304" s="83" t="s">
        <v>6</v>
      </c>
      <c r="J5304" s="122" t="s">
        <v>8</v>
      </c>
    </row>
    <row r="5305" spans="1:10" ht="38.25">
      <c r="A5305" s="111" t="s">
        <v>1723</v>
      </c>
      <c r="B5305" s="86" t="s">
        <v>1128</v>
      </c>
      <c r="C5305" s="85" t="s">
        <v>44</v>
      </c>
      <c r="D5305" s="85" t="s">
        <v>1129</v>
      </c>
      <c r="E5305" s="284" t="s">
        <v>1761</v>
      </c>
      <c r="F5305" s="284"/>
      <c r="G5305" s="87" t="s">
        <v>46</v>
      </c>
      <c r="H5305" s="88">
        <v>1</v>
      </c>
      <c r="I5305" s="89">
        <v>91.24</v>
      </c>
      <c r="J5305" s="112">
        <v>91.24</v>
      </c>
    </row>
    <row r="5306" spans="1:10">
      <c r="A5306" s="221"/>
      <c r="B5306" s="222"/>
      <c r="C5306" s="222"/>
      <c r="D5306" s="222"/>
      <c r="E5306" s="222"/>
      <c r="F5306" s="222" t="s">
        <v>1762</v>
      </c>
      <c r="G5306" s="222"/>
      <c r="H5306" s="222"/>
      <c r="I5306" s="222"/>
      <c r="J5306" s="125">
        <v>0</v>
      </c>
    </row>
    <row r="5307" spans="1:10">
      <c r="A5307" s="221"/>
      <c r="B5307" s="222"/>
      <c r="C5307" s="222"/>
      <c r="D5307" s="222"/>
      <c r="E5307" s="222"/>
      <c r="F5307" s="222" t="s">
        <v>1763</v>
      </c>
      <c r="G5307" s="222"/>
      <c r="H5307" s="222"/>
      <c r="I5307" s="222"/>
      <c r="J5307" s="125">
        <v>1</v>
      </c>
    </row>
    <row r="5308" spans="1:10">
      <c r="A5308" s="221"/>
      <c r="B5308" s="222"/>
      <c r="C5308" s="222"/>
      <c r="D5308" s="222"/>
      <c r="E5308" s="222"/>
      <c r="F5308" s="222" t="s">
        <v>1764</v>
      </c>
      <c r="G5308" s="222"/>
      <c r="H5308" s="222"/>
      <c r="I5308" s="222"/>
      <c r="J5308" s="125">
        <v>0</v>
      </c>
    </row>
    <row r="5309" spans="1:10" ht="15">
      <c r="A5309" s="279" t="s">
        <v>1784</v>
      </c>
      <c r="B5309" s="280" t="s">
        <v>1</v>
      </c>
      <c r="C5309" s="281" t="s">
        <v>2</v>
      </c>
      <c r="D5309" s="281" t="s">
        <v>1785</v>
      </c>
      <c r="E5309" s="280" t="s">
        <v>1766</v>
      </c>
      <c r="F5309" s="83" t="s">
        <v>1767</v>
      </c>
      <c r="G5309" s="83" t="s">
        <v>1768</v>
      </c>
      <c r="H5309" s="83"/>
      <c r="I5309" s="83"/>
      <c r="J5309" s="122" t="s">
        <v>1769</v>
      </c>
    </row>
    <row r="5310" spans="1:10" ht="25.5">
      <c r="A5310" s="113" t="s">
        <v>1725</v>
      </c>
      <c r="B5310" s="91" t="s">
        <v>3807</v>
      </c>
      <c r="C5310" s="90" t="s">
        <v>44</v>
      </c>
      <c r="D5310" s="90" t="s">
        <v>3808</v>
      </c>
      <c r="E5310" s="93">
        <v>1</v>
      </c>
      <c r="F5310" s="92" t="s">
        <v>46</v>
      </c>
      <c r="G5310" s="277" t="s">
        <v>3809</v>
      </c>
      <c r="H5310" s="277"/>
      <c r="I5310" s="278"/>
      <c r="J5310" s="127" t="s">
        <v>3809</v>
      </c>
    </row>
    <row r="5311" spans="1:10">
      <c r="A5311" s="221"/>
      <c r="B5311" s="222"/>
      <c r="C5311" s="222"/>
      <c r="D5311" s="222"/>
      <c r="E5311" s="222"/>
      <c r="F5311" s="222" t="s">
        <v>1938</v>
      </c>
      <c r="G5311" s="222"/>
      <c r="H5311" s="222"/>
      <c r="I5311" s="222"/>
      <c r="J5311" s="125">
        <v>80.86</v>
      </c>
    </row>
    <row r="5312" spans="1:10" ht="15">
      <c r="A5312" s="279" t="s">
        <v>1765</v>
      </c>
      <c r="B5312" s="280" t="s">
        <v>1</v>
      </c>
      <c r="C5312" s="281" t="s">
        <v>2</v>
      </c>
      <c r="D5312" s="281" t="s">
        <v>1727</v>
      </c>
      <c r="E5312" s="280" t="s">
        <v>1766</v>
      </c>
      <c r="F5312" s="83" t="s">
        <v>1767</v>
      </c>
      <c r="G5312" s="83" t="s">
        <v>1768</v>
      </c>
      <c r="H5312" s="83"/>
      <c r="I5312" s="83"/>
      <c r="J5312" s="122" t="s">
        <v>1769</v>
      </c>
    </row>
    <row r="5313" spans="1:10">
      <c r="A5313" s="123" t="s">
        <v>1723</v>
      </c>
      <c r="B5313" s="97" t="s">
        <v>1979</v>
      </c>
      <c r="C5313" s="96" t="s">
        <v>44</v>
      </c>
      <c r="D5313" s="96" t="s">
        <v>1980</v>
      </c>
      <c r="E5313" s="99">
        <v>0.29333330000000002</v>
      </c>
      <c r="F5313" s="98" t="s">
        <v>1950</v>
      </c>
      <c r="G5313" s="282" t="s">
        <v>1981</v>
      </c>
      <c r="H5313" s="282"/>
      <c r="I5313" s="283"/>
      <c r="J5313" s="126" t="s">
        <v>3810</v>
      </c>
    </row>
    <row r="5314" spans="1:10">
      <c r="A5314" s="123" t="s">
        <v>1723</v>
      </c>
      <c r="B5314" s="97" t="s">
        <v>3570</v>
      </c>
      <c r="C5314" s="96" t="s">
        <v>44</v>
      </c>
      <c r="D5314" s="96" t="s">
        <v>3571</v>
      </c>
      <c r="E5314" s="99">
        <v>0.29333330000000002</v>
      </c>
      <c r="F5314" s="98" t="s">
        <v>1950</v>
      </c>
      <c r="G5314" s="282" t="s">
        <v>3577</v>
      </c>
      <c r="H5314" s="282"/>
      <c r="I5314" s="283"/>
      <c r="J5314" s="126" t="s">
        <v>3811</v>
      </c>
    </row>
    <row r="5315" spans="1:10">
      <c r="A5315" s="221"/>
      <c r="B5315" s="222"/>
      <c r="C5315" s="222"/>
      <c r="D5315" s="222"/>
      <c r="E5315" s="222"/>
      <c r="F5315" s="222" t="s">
        <v>1774</v>
      </c>
      <c r="G5315" s="222"/>
      <c r="H5315" s="222"/>
      <c r="I5315" s="222"/>
      <c r="J5315" s="125">
        <v>10.384</v>
      </c>
    </row>
    <row r="5316" spans="1:10">
      <c r="A5316" s="115"/>
      <c r="B5316" s="116"/>
      <c r="C5316" s="116"/>
      <c r="D5316" s="116"/>
      <c r="E5316" s="116" t="s">
        <v>1728</v>
      </c>
      <c r="F5316" s="117">
        <v>0</v>
      </c>
      <c r="G5316" s="116" t="s">
        <v>1729</v>
      </c>
      <c r="H5316" s="117">
        <v>7.89</v>
      </c>
      <c r="I5316" s="116" t="s">
        <v>1730</v>
      </c>
      <c r="J5316" s="118">
        <v>7.8901377700599999</v>
      </c>
    </row>
    <row r="5317" spans="1:10" ht="15" thickBot="1">
      <c r="A5317" s="115"/>
      <c r="B5317" s="116"/>
      <c r="C5317" s="116"/>
      <c r="D5317" s="116"/>
      <c r="E5317" s="116" t="s">
        <v>1731</v>
      </c>
      <c r="F5317" s="117">
        <v>23.94</v>
      </c>
      <c r="G5317" s="116"/>
      <c r="H5317" s="276" t="s">
        <v>1732</v>
      </c>
      <c r="I5317" s="276"/>
      <c r="J5317" s="118">
        <v>115.18</v>
      </c>
    </row>
    <row r="5318" spans="1:10" ht="15" thickTop="1">
      <c r="A5318" s="119"/>
      <c r="B5318" s="95"/>
      <c r="C5318" s="95"/>
      <c r="D5318" s="95"/>
      <c r="E5318" s="95"/>
      <c r="F5318" s="95"/>
      <c r="G5318" s="95"/>
      <c r="H5318" s="95"/>
      <c r="I5318" s="95"/>
      <c r="J5318" s="120"/>
    </row>
    <row r="5319" spans="1:10" ht="15">
      <c r="A5319" s="121" t="s">
        <v>1132</v>
      </c>
      <c r="B5319" s="83" t="s">
        <v>1</v>
      </c>
      <c r="C5319" s="82" t="s">
        <v>2</v>
      </c>
      <c r="D5319" s="82" t="s">
        <v>3</v>
      </c>
      <c r="E5319" s="281" t="s">
        <v>1722</v>
      </c>
      <c r="F5319" s="281"/>
      <c r="G5319" s="84" t="s">
        <v>4</v>
      </c>
      <c r="H5319" s="83" t="s">
        <v>5</v>
      </c>
      <c r="I5319" s="83" t="s">
        <v>6</v>
      </c>
      <c r="J5319" s="122" t="s">
        <v>8</v>
      </c>
    </row>
    <row r="5320" spans="1:10" ht="25.5">
      <c r="A5320" s="111" t="s">
        <v>1723</v>
      </c>
      <c r="B5320" s="86" t="s">
        <v>1107</v>
      </c>
      <c r="C5320" s="85" t="s">
        <v>44</v>
      </c>
      <c r="D5320" s="85" t="s">
        <v>1108</v>
      </c>
      <c r="E5320" s="284" t="s">
        <v>1761</v>
      </c>
      <c r="F5320" s="284"/>
      <c r="G5320" s="87" t="s">
        <v>46</v>
      </c>
      <c r="H5320" s="88">
        <v>1</v>
      </c>
      <c r="I5320" s="89">
        <v>811.16</v>
      </c>
      <c r="J5320" s="112">
        <v>811.16</v>
      </c>
    </row>
    <row r="5321" spans="1:10">
      <c r="A5321" s="221"/>
      <c r="B5321" s="222"/>
      <c r="C5321" s="222"/>
      <c r="D5321" s="222"/>
      <c r="E5321" s="222"/>
      <c r="F5321" s="222" t="s">
        <v>1762</v>
      </c>
      <c r="G5321" s="222"/>
      <c r="H5321" s="222"/>
      <c r="I5321" s="222"/>
      <c r="J5321" s="125">
        <v>0</v>
      </c>
    </row>
    <row r="5322" spans="1:10">
      <c r="A5322" s="221"/>
      <c r="B5322" s="222"/>
      <c r="C5322" s="222"/>
      <c r="D5322" s="222"/>
      <c r="E5322" s="222"/>
      <c r="F5322" s="222" t="s">
        <v>1763</v>
      </c>
      <c r="G5322" s="222"/>
      <c r="H5322" s="222"/>
      <c r="I5322" s="222"/>
      <c r="J5322" s="125">
        <v>1</v>
      </c>
    </row>
    <row r="5323" spans="1:10">
      <c r="A5323" s="221"/>
      <c r="B5323" s="222"/>
      <c r="C5323" s="222"/>
      <c r="D5323" s="222"/>
      <c r="E5323" s="222"/>
      <c r="F5323" s="222" t="s">
        <v>1764</v>
      </c>
      <c r="G5323" s="222"/>
      <c r="H5323" s="222"/>
      <c r="I5323" s="222"/>
      <c r="J5323" s="125">
        <v>0</v>
      </c>
    </row>
    <row r="5324" spans="1:10" ht="15">
      <c r="A5324" s="279" t="s">
        <v>1784</v>
      </c>
      <c r="B5324" s="280" t="s">
        <v>1</v>
      </c>
      <c r="C5324" s="281" t="s">
        <v>2</v>
      </c>
      <c r="D5324" s="281" t="s">
        <v>1785</v>
      </c>
      <c r="E5324" s="280" t="s">
        <v>1766</v>
      </c>
      <c r="F5324" s="83" t="s">
        <v>1767</v>
      </c>
      <c r="G5324" s="83" t="s">
        <v>1768</v>
      </c>
      <c r="H5324" s="83"/>
      <c r="I5324" s="83"/>
      <c r="J5324" s="122" t="s">
        <v>1769</v>
      </c>
    </row>
    <row r="5325" spans="1:10" ht="25.5">
      <c r="A5325" s="113" t="s">
        <v>1725</v>
      </c>
      <c r="B5325" s="91" t="s">
        <v>3775</v>
      </c>
      <c r="C5325" s="90" t="s">
        <v>44</v>
      </c>
      <c r="D5325" s="90" t="s">
        <v>3776</v>
      </c>
      <c r="E5325" s="93">
        <v>1</v>
      </c>
      <c r="F5325" s="92" t="s">
        <v>46</v>
      </c>
      <c r="G5325" s="277" t="s">
        <v>3777</v>
      </c>
      <c r="H5325" s="277"/>
      <c r="I5325" s="278"/>
      <c r="J5325" s="127" t="s">
        <v>3777</v>
      </c>
    </row>
    <row r="5326" spans="1:10">
      <c r="A5326" s="221"/>
      <c r="B5326" s="222"/>
      <c r="C5326" s="222"/>
      <c r="D5326" s="222"/>
      <c r="E5326" s="222"/>
      <c r="F5326" s="222" t="s">
        <v>1938</v>
      </c>
      <c r="G5326" s="222"/>
      <c r="H5326" s="222"/>
      <c r="I5326" s="222"/>
      <c r="J5326" s="125">
        <v>457.16</v>
      </c>
    </row>
    <row r="5327" spans="1:10" ht="15">
      <c r="A5327" s="279" t="s">
        <v>1765</v>
      </c>
      <c r="B5327" s="280" t="s">
        <v>1</v>
      </c>
      <c r="C5327" s="281" t="s">
        <v>2</v>
      </c>
      <c r="D5327" s="281" t="s">
        <v>1727</v>
      </c>
      <c r="E5327" s="280" t="s">
        <v>1766</v>
      </c>
      <c r="F5327" s="83" t="s">
        <v>1767</v>
      </c>
      <c r="G5327" s="83" t="s">
        <v>1768</v>
      </c>
      <c r="H5327" s="83"/>
      <c r="I5327" s="83"/>
      <c r="J5327" s="122" t="s">
        <v>1769</v>
      </c>
    </row>
    <row r="5328" spans="1:10">
      <c r="A5328" s="123" t="s">
        <v>1723</v>
      </c>
      <c r="B5328" s="97" t="s">
        <v>3570</v>
      </c>
      <c r="C5328" s="96" t="s">
        <v>44</v>
      </c>
      <c r="D5328" s="96" t="s">
        <v>3571</v>
      </c>
      <c r="E5328" s="99">
        <v>10</v>
      </c>
      <c r="F5328" s="98" t="s">
        <v>1950</v>
      </c>
      <c r="G5328" s="282" t="s">
        <v>3577</v>
      </c>
      <c r="H5328" s="282"/>
      <c r="I5328" s="283"/>
      <c r="J5328" s="126" t="s">
        <v>3778</v>
      </c>
    </row>
    <row r="5329" spans="1:10">
      <c r="A5329" s="123" t="s">
        <v>1723</v>
      </c>
      <c r="B5329" s="97" t="s">
        <v>1979</v>
      </c>
      <c r="C5329" s="96" t="s">
        <v>44</v>
      </c>
      <c r="D5329" s="96" t="s">
        <v>1980</v>
      </c>
      <c r="E5329" s="99">
        <v>10</v>
      </c>
      <c r="F5329" s="98" t="s">
        <v>1950</v>
      </c>
      <c r="G5329" s="282" t="s">
        <v>1981</v>
      </c>
      <c r="H5329" s="282"/>
      <c r="I5329" s="283"/>
      <c r="J5329" s="126" t="s">
        <v>3779</v>
      </c>
    </row>
    <row r="5330" spans="1:10">
      <c r="A5330" s="221"/>
      <c r="B5330" s="222"/>
      <c r="C5330" s="222"/>
      <c r="D5330" s="222"/>
      <c r="E5330" s="222"/>
      <c r="F5330" s="222" t="s">
        <v>1774</v>
      </c>
      <c r="G5330" s="222"/>
      <c r="H5330" s="222"/>
      <c r="I5330" s="222"/>
      <c r="J5330" s="125">
        <v>354</v>
      </c>
    </row>
    <row r="5331" spans="1:10">
      <c r="A5331" s="115"/>
      <c r="B5331" s="116"/>
      <c r="C5331" s="116"/>
      <c r="D5331" s="116"/>
      <c r="E5331" s="116" t="s">
        <v>1728</v>
      </c>
      <c r="F5331" s="117">
        <v>0</v>
      </c>
      <c r="G5331" s="116" t="s">
        <v>1729</v>
      </c>
      <c r="H5331" s="117">
        <v>268.98</v>
      </c>
      <c r="I5331" s="116" t="s">
        <v>1730</v>
      </c>
      <c r="J5331" s="118">
        <v>268.98200000000003</v>
      </c>
    </row>
    <row r="5332" spans="1:10" ht="15" thickBot="1">
      <c r="A5332" s="115"/>
      <c r="B5332" s="116"/>
      <c r="C5332" s="116"/>
      <c r="D5332" s="116"/>
      <c r="E5332" s="116" t="s">
        <v>1731</v>
      </c>
      <c r="F5332" s="117">
        <v>212.84</v>
      </c>
      <c r="G5332" s="116"/>
      <c r="H5332" s="276" t="s">
        <v>1732</v>
      </c>
      <c r="I5332" s="276"/>
      <c r="J5332" s="118">
        <v>1024</v>
      </c>
    </row>
    <row r="5333" spans="1:10" ht="15" thickTop="1">
      <c r="A5333" s="119"/>
      <c r="B5333" s="95"/>
      <c r="C5333" s="95"/>
      <c r="D5333" s="95"/>
      <c r="E5333" s="95"/>
      <c r="F5333" s="95"/>
      <c r="G5333" s="95"/>
      <c r="H5333" s="95"/>
      <c r="I5333" s="95"/>
      <c r="J5333" s="120"/>
    </row>
    <row r="5334" spans="1:10" ht="15">
      <c r="A5334" s="121" t="s">
        <v>1133</v>
      </c>
      <c r="B5334" s="83" t="s">
        <v>1</v>
      </c>
      <c r="C5334" s="82" t="s">
        <v>2</v>
      </c>
      <c r="D5334" s="82" t="s">
        <v>3</v>
      </c>
      <c r="E5334" s="281" t="s">
        <v>1722</v>
      </c>
      <c r="F5334" s="281"/>
      <c r="G5334" s="84" t="s">
        <v>4</v>
      </c>
      <c r="H5334" s="83" t="s">
        <v>5</v>
      </c>
      <c r="I5334" s="83" t="s">
        <v>6</v>
      </c>
      <c r="J5334" s="122" t="s">
        <v>8</v>
      </c>
    </row>
    <row r="5335" spans="1:10" ht="25.5">
      <c r="A5335" s="111" t="s">
        <v>1723</v>
      </c>
      <c r="B5335" s="86" t="s">
        <v>1110</v>
      </c>
      <c r="C5335" s="85" t="s">
        <v>18</v>
      </c>
      <c r="D5335" s="85" t="s">
        <v>1111</v>
      </c>
      <c r="E5335" s="284" t="s">
        <v>3468</v>
      </c>
      <c r="F5335" s="284"/>
      <c r="G5335" s="87" t="s">
        <v>28</v>
      </c>
      <c r="H5335" s="88">
        <v>1</v>
      </c>
      <c r="I5335" s="89">
        <v>88.45</v>
      </c>
      <c r="J5335" s="112">
        <v>88.45</v>
      </c>
    </row>
    <row r="5336" spans="1:10">
      <c r="A5336" s="123" t="s">
        <v>1738</v>
      </c>
      <c r="B5336" s="97" t="s">
        <v>1979</v>
      </c>
      <c r="C5336" s="96" t="s">
        <v>44</v>
      </c>
      <c r="D5336" s="96" t="s">
        <v>1980</v>
      </c>
      <c r="E5336" s="283" t="s">
        <v>1761</v>
      </c>
      <c r="F5336" s="283"/>
      <c r="G5336" s="98" t="s">
        <v>1950</v>
      </c>
      <c r="H5336" s="99">
        <v>0.3</v>
      </c>
      <c r="I5336" s="100">
        <v>19.47</v>
      </c>
      <c r="J5336" s="124">
        <v>5.84</v>
      </c>
    </row>
    <row r="5337" spans="1:10">
      <c r="A5337" s="123" t="s">
        <v>1738</v>
      </c>
      <c r="B5337" s="97" t="s">
        <v>3570</v>
      </c>
      <c r="C5337" s="96" t="s">
        <v>44</v>
      </c>
      <c r="D5337" s="96" t="s">
        <v>3571</v>
      </c>
      <c r="E5337" s="283" t="s">
        <v>1761</v>
      </c>
      <c r="F5337" s="283"/>
      <c r="G5337" s="98" t="s">
        <v>1950</v>
      </c>
      <c r="H5337" s="99">
        <v>0.3</v>
      </c>
      <c r="I5337" s="100">
        <v>15.93</v>
      </c>
      <c r="J5337" s="124">
        <v>4.7699999999999996</v>
      </c>
    </row>
    <row r="5338" spans="1:10" ht="25.5">
      <c r="A5338" s="113" t="s">
        <v>1725</v>
      </c>
      <c r="B5338" s="91" t="s">
        <v>3780</v>
      </c>
      <c r="C5338" s="90" t="s">
        <v>31</v>
      </c>
      <c r="D5338" s="90" t="s">
        <v>3781</v>
      </c>
      <c r="E5338" s="278" t="s">
        <v>1743</v>
      </c>
      <c r="F5338" s="278"/>
      <c r="G5338" s="92" t="s">
        <v>704</v>
      </c>
      <c r="H5338" s="93">
        <v>1</v>
      </c>
      <c r="I5338" s="94">
        <v>77.84</v>
      </c>
      <c r="J5338" s="114">
        <v>77.84</v>
      </c>
    </row>
    <row r="5339" spans="1:10">
      <c r="A5339" s="115"/>
      <c r="B5339" s="116"/>
      <c r="C5339" s="116"/>
      <c r="D5339" s="116"/>
      <c r="E5339" s="116" t="s">
        <v>1728</v>
      </c>
      <c r="F5339" s="117">
        <v>0</v>
      </c>
      <c r="G5339" s="116" t="s">
        <v>1729</v>
      </c>
      <c r="H5339" s="117">
        <v>8.06</v>
      </c>
      <c r="I5339" s="116" t="s">
        <v>1730</v>
      </c>
      <c r="J5339" s="118">
        <v>8.06</v>
      </c>
    </row>
    <row r="5340" spans="1:10" ht="15" thickBot="1">
      <c r="A5340" s="115"/>
      <c r="B5340" s="116"/>
      <c r="C5340" s="116"/>
      <c r="D5340" s="116"/>
      <c r="E5340" s="116" t="s">
        <v>1731</v>
      </c>
      <c r="F5340" s="117">
        <v>23.2</v>
      </c>
      <c r="G5340" s="116"/>
      <c r="H5340" s="276" t="s">
        <v>1732</v>
      </c>
      <c r="I5340" s="276"/>
      <c r="J5340" s="118">
        <v>111.65</v>
      </c>
    </row>
    <row r="5341" spans="1:10" ht="15" thickTop="1">
      <c r="A5341" s="119"/>
      <c r="B5341" s="95"/>
      <c r="C5341" s="95"/>
      <c r="D5341" s="95"/>
      <c r="E5341" s="95"/>
      <c r="F5341" s="95"/>
      <c r="G5341" s="95"/>
      <c r="H5341" s="95"/>
      <c r="I5341" s="95"/>
      <c r="J5341" s="120"/>
    </row>
    <row r="5342" spans="1:10" ht="15">
      <c r="A5342" s="121" t="s">
        <v>1134</v>
      </c>
      <c r="B5342" s="83" t="s">
        <v>1</v>
      </c>
      <c r="C5342" s="82" t="s">
        <v>2</v>
      </c>
      <c r="D5342" s="82" t="s">
        <v>3</v>
      </c>
      <c r="E5342" s="281" t="s">
        <v>1722</v>
      </c>
      <c r="F5342" s="281"/>
      <c r="G5342" s="84" t="s">
        <v>4</v>
      </c>
      <c r="H5342" s="83" t="s">
        <v>5</v>
      </c>
      <c r="I5342" s="83" t="s">
        <v>6</v>
      </c>
      <c r="J5342" s="122" t="s">
        <v>8</v>
      </c>
    </row>
    <row r="5343" spans="1:10" ht="25.5">
      <c r="A5343" s="111" t="s">
        <v>1723</v>
      </c>
      <c r="B5343" s="86" t="s">
        <v>1113</v>
      </c>
      <c r="C5343" s="85" t="s">
        <v>44</v>
      </c>
      <c r="D5343" s="85" t="s">
        <v>1114</v>
      </c>
      <c r="E5343" s="284" t="s">
        <v>1761</v>
      </c>
      <c r="F5343" s="284"/>
      <c r="G5343" s="87" t="s">
        <v>46</v>
      </c>
      <c r="H5343" s="88">
        <v>1</v>
      </c>
      <c r="I5343" s="89">
        <v>9.68</v>
      </c>
      <c r="J5343" s="112">
        <v>9.68</v>
      </c>
    </row>
    <row r="5344" spans="1:10">
      <c r="A5344" s="221"/>
      <c r="B5344" s="222"/>
      <c r="C5344" s="222"/>
      <c r="D5344" s="222"/>
      <c r="E5344" s="222"/>
      <c r="F5344" s="222" t="s">
        <v>1762</v>
      </c>
      <c r="G5344" s="222"/>
      <c r="H5344" s="222"/>
      <c r="I5344" s="222"/>
      <c r="J5344" s="125">
        <v>0</v>
      </c>
    </row>
    <row r="5345" spans="1:10">
      <c r="A5345" s="221"/>
      <c r="B5345" s="222"/>
      <c r="C5345" s="222"/>
      <c r="D5345" s="222"/>
      <c r="E5345" s="222"/>
      <c r="F5345" s="222" t="s">
        <v>1763</v>
      </c>
      <c r="G5345" s="222"/>
      <c r="H5345" s="222"/>
      <c r="I5345" s="222"/>
      <c r="J5345" s="125">
        <v>1</v>
      </c>
    </row>
    <row r="5346" spans="1:10">
      <c r="A5346" s="221"/>
      <c r="B5346" s="222"/>
      <c r="C5346" s="222"/>
      <c r="D5346" s="222"/>
      <c r="E5346" s="222"/>
      <c r="F5346" s="222" t="s">
        <v>1764</v>
      </c>
      <c r="G5346" s="222"/>
      <c r="H5346" s="222"/>
      <c r="I5346" s="222"/>
      <c r="J5346" s="125">
        <v>0</v>
      </c>
    </row>
    <row r="5347" spans="1:10" ht="15">
      <c r="A5347" s="279" t="s">
        <v>1784</v>
      </c>
      <c r="B5347" s="280" t="s">
        <v>1</v>
      </c>
      <c r="C5347" s="281" t="s">
        <v>2</v>
      </c>
      <c r="D5347" s="281" t="s">
        <v>1785</v>
      </c>
      <c r="E5347" s="280" t="s">
        <v>1766</v>
      </c>
      <c r="F5347" s="83" t="s">
        <v>1767</v>
      </c>
      <c r="G5347" s="83" t="s">
        <v>1768</v>
      </c>
      <c r="H5347" s="83"/>
      <c r="I5347" s="83"/>
      <c r="J5347" s="122" t="s">
        <v>1769</v>
      </c>
    </row>
    <row r="5348" spans="1:10" ht="25.5">
      <c r="A5348" s="113" t="s">
        <v>1725</v>
      </c>
      <c r="B5348" s="91" t="s">
        <v>3782</v>
      </c>
      <c r="C5348" s="90" t="s">
        <v>44</v>
      </c>
      <c r="D5348" s="90" t="s">
        <v>3783</v>
      </c>
      <c r="E5348" s="93">
        <v>1</v>
      </c>
      <c r="F5348" s="92" t="s">
        <v>46</v>
      </c>
      <c r="G5348" s="277" t="s">
        <v>3784</v>
      </c>
      <c r="H5348" s="277"/>
      <c r="I5348" s="278"/>
      <c r="J5348" s="127" t="s">
        <v>3784</v>
      </c>
    </row>
    <row r="5349" spans="1:10">
      <c r="A5349" s="221"/>
      <c r="B5349" s="222"/>
      <c r="C5349" s="222"/>
      <c r="D5349" s="222"/>
      <c r="E5349" s="222"/>
      <c r="F5349" s="222" t="s">
        <v>1938</v>
      </c>
      <c r="G5349" s="222"/>
      <c r="H5349" s="222"/>
      <c r="I5349" s="222"/>
      <c r="J5349" s="125">
        <v>6.55</v>
      </c>
    </row>
    <row r="5350" spans="1:10" ht="15">
      <c r="A5350" s="279" t="s">
        <v>1765</v>
      </c>
      <c r="B5350" s="280" t="s">
        <v>1</v>
      </c>
      <c r="C5350" s="281" t="s">
        <v>2</v>
      </c>
      <c r="D5350" s="281" t="s">
        <v>1727</v>
      </c>
      <c r="E5350" s="280" t="s">
        <v>1766</v>
      </c>
      <c r="F5350" s="83" t="s">
        <v>1767</v>
      </c>
      <c r="G5350" s="83" t="s">
        <v>1768</v>
      </c>
      <c r="H5350" s="83"/>
      <c r="I5350" s="83"/>
      <c r="J5350" s="122" t="s">
        <v>1769</v>
      </c>
    </row>
    <row r="5351" spans="1:10">
      <c r="A5351" s="123" t="s">
        <v>1723</v>
      </c>
      <c r="B5351" s="97" t="s">
        <v>1979</v>
      </c>
      <c r="C5351" s="96" t="s">
        <v>44</v>
      </c>
      <c r="D5351" s="96" t="s">
        <v>1980</v>
      </c>
      <c r="E5351" s="99">
        <v>6.6666699999999995E-2</v>
      </c>
      <c r="F5351" s="98" t="s">
        <v>1950</v>
      </c>
      <c r="G5351" s="282" t="s">
        <v>1981</v>
      </c>
      <c r="H5351" s="282"/>
      <c r="I5351" s="283"/>
      <c r="J5351" s="126" t="s">
        <v>3759</v>
      </c>
    </row>
    <row r="5352" spans="1:10">
      <c r="A5352" s="123" t="s">
        <v>1723</v>
      </c>
      <c r="B5352" s="97" t="s">
        <v>3785</v>
      </c>
      <c r="C5352" s="96" t="s">
        <v>44</v>
      </c>
      <c r="D5352" s="96" t="s">
        <v>3786</v>
      </c>
      <c r="E5352" s="99">
        <v>1</v>
      </c>
      <c r="F5352" s="98" t="s">
        <v>46</v>
      </c>
      <c r="G5352" s="282" t="s">
        <v>2544</v>
      </c>
      <c r="H5352" s="282"/>
      <c r="I5352" s="283"/>
      <c r="J5352" s="126" t="s">
        <v>2544</v>
      </c>
    </row>
    <row r="5353" spans="1:10">
      <c r="A5353" s="123" t="s">
        <v>1723</v>
      </c>
      <c r="B5353" s="97" t="s">
        <v>3570</v>
      </c>
      <c r="C5353" s="96" t="s">
        <v>44</v>
      </c>
      <c r="D5353" s="96" t="s">
        <v>3571</v>
      </c>
      <c r="E5353" s="99">
        <v>3.3333300000000003E-2</v>
      </c>
      <c r="F5353" s="98" t="s">
        <v>1950</v>
      </c>
      <c r="G5353" s="282" t="s">
        <v>3577</v>
      </c>
      <c r="H5353" s="282"/>
      <c r="I5353" s="283"/>
      <c r="J5353" s="126" t="s">
        <v>3787</v>
      </c>
    </row>
    <row r="5354" spans="1:10">
      <c r="A5354" s="221"/>
      <c r="B5354" s="222"/>
      <c r="C5354" s="222"/>
      <c r="D5354" s="222"/>
      <c r="E5354" s="222"/>
      <c r="F5354" s="222" t="s">
        <v>1774</v>
      </c>
      <c r="G5354" s="222"/>
      <c r="H5354" s="222"/>
      <c r="I5354" s="222"/>
      <c r="J5354" s="125">
        <v>3.129</v>
      </c>
    </row>
    <row r="5355" spans="1:10">
      <c r="A5355" s="115"/>
      <c r="B5355" s="116"/>
      <c r="C5355" s="116"/>
      <c r="D5355" s="116"/>
      <c r="E5355" s="116" t="s">
        <v>1728</v>
      </c>
      <c r="F5355" s="117">
        <v>0</v>
      </c>
      <c r="G5355" s="116" t="s">
        <v>1729</v>
      </c>
      <c r="H5355" s="117">
        <v>2.2999999999999998</v>
      </c>
      <c r="I5355" s="116" t="s">
        <v>1730</v>
      </c>
      <c r="J5355" s="118">
        <v>2.30044255458</v>
      </c>
    </row>
    <row r="5356" spans="1:10" ht="15" thickBot="1">
      <c r="A5356" s="115"/>
      <c r="B5356" s="116"/>
      <c r="C5356" s="116"/>
      <c r="D5356" s="116"/>
      <c r="E5356" s="116" t="s">
        <v>1731</v>
      </c>
      <c r="F5356" s="117">
        <v>2.54</v>
      </c>
      <c r="G5356" s="116"/>
      <c r="H5356" s="276" t="s">
        <v>1732</v>
      </c>
      <c r="I5356" s="276"/>
      <c r="J5356" s="118">
        <v>12.22</v>
      </c>
    </row>
    <row r="5357" spans="1:10" ht="15" thickTop="1">
      <c r="A5357" s="119"/>
      <c r="B5357" s="95"/>
      <c r="C5357" s="95"/>
      <c r="D5357" s="95"/>
      <c r="E5357" s="95"/>
      <c r="F5357" s="95"/>
      <c r="G5357" s="95"/>
      <c r="H5357" s="95"/>
      <c r="I5357" s="95"/>
      <c r="J5357" s="120"/>
    </row>
    <row r="5358" spans="1:10" ht="15">
      <c r="A5358" s="121" t="s">
        <v>1135</v>
      </c>
      <c r="B5358" s="83" t="s">
        <v>1</v>
      </c>
      <c r="C5358" s="82" t="s">
        <v>2</v>
      </c>
      <c r="D5358" s="82" t="s">
        <v>3</v>
      </c>
      <c r="E5358" s="281" t="s">
        <v>1722</v>
      </c>
      <c r="F5358" s="281"/>
      <c r="G5358" s="84" t="s">
        <v>4</v>
      </c>
      <c r="H5358" s="83" t="s">
        <v>5</v>
      </c>
      <c r="I5358" s="83" t="s">
        <v>6</v>
      </c>
      <c r="J5358" s="122" t="s">
        <v>8</v>
      </c>
    </row>
    <row r="5359" spans="1:10" ht="25.5">
      <c r="A5359" s="111" t="s">
        <v>1723</v>
      </c>
      <c r="B5359" s="86" t="s">
        <v>1119</v>
      </c>
      <c r="C5359" s="85" t="s">
        <v>44</v>
      </c>
      <c r="D5359" s="85" t="s">
        <v>1120</v>
      </c>
      <c r="E5359" s="284" t="s">
        <v>1761</v>
      </c>
      <c r="F5359" s="284"/>
      <c r="G5359" s="87" t="s">
        <v>46</v>
      </c>
      <c r="H5359" s="88">
        <v>1</v>
      </c>
      <c r="I5359" s="89">
        <v>9.68</v>
      </c>
      <c r="J5359" s="112">
        <v>9.68</v>
      </c>
    </row>
    <row r="5360" spans="1:10">
      <c r="A5360" s="221"/>
      <c r="B5360" s="222"/>
      <c r="C5360" s="222"/>
      <c r="D5360" s="222"/>
      <c r="E5360" s="222"/>
      <c r="F5360" s="222" t="s">
        <v>1762</v>
      </c>
      <c r="G5360" s="222"/>
      <c r="H5360" s="222"/>
      <c r="I5360" s="222"/>
      <c r="J5360" s="125">
        <v>0</v>
      </c>
    </row>
    <row r="5361" spans="1:10">
      <c r="A5361" s="221"/>
      <c r="B5361" s="222"/>
      <c r="C5361" s="222"/>
      <c r="D5361" s="222"/>
      <c r="E5361" s="222"/>
      <c r="F5361" s="222" t="s">
        <v>1763</v>
      </c>
      <c r="G5361" s="222"/>
      <c r="H5361" s="222"/>
      <c r="I5361" s="222"/>
      <c r="J5361" s="125">
        <v>1</v>
      </c>
    </row>
    <row r="5362" spans="1:10">
      <c r="A5362" s="221"/>
      <c r="B5362" s="222"/>
      <c r="C5362" s="222"/>
      <c r="D5362" s="222"/>
      <c r="E5362" s="222"/>
      <c r="F5362" s="222" t="s">
        <v>1764</v>
      </c>
      <c r="G5362" s="222"/>
      <c r="H5362" s="222"/>
      <c r="I5362" s="222"/>
      <c r="J5362" s="125">
        <v>0</v>
      </c>
    </row>
    <row r="5363" spans="1:10" ht="15">
      <c r="A5363" s="279" t="s">
        <v>1784</v>
      </c>
      <c r="B5363" s="280" t="s">
        <v>1</v>
      </c>
      <c r="C5363" s="281" t="s">
        <v>2</v>
      </c>
      <c r="D5363" s="281" t="s">
        <v>1785</v>
      </c>
      <c r="E5363" s="280" t="s">
        <v>1766</v>
      </c>
      <c r="F5363" s="83" t="s">
        <v>1767</v>
      </c>
      <c r="G5363" s="83" t="s">
        <v>1768</v>
      </c>
      <c r="H5363" s="83"/>
      <c r="I5363" s="83"/>
      <c r="J5363" s="122" t="s">
        <v>1769</v>
      </c>
    </row>
    <row r="5364" spans="1:10" ht="25.5">
      <c r="A5364" s="113" t="s">
        <v>1725</v>
      </c>
      <c r="B5364" s="91" t="s">
        <v>3794</v>
      </c>
      <c r="C5364" s="90" t="s">
        <v>44</v>
      </c>
      <c r="D5364" s="90" t="s">
        <v>3795</v>
      </c>
      <c r="E5364" s="93">
        <v>1</v>
      </c>
      <c r="F5364" s="92" t="s">
        <v>46</v>
      </c>
      <c r="G5364" s="277" t="s">
        <v>3784</v>
      </c>
      <c r="H5364" s="277"/>
      <c r="I5364" s="278"/>
      <c r="J5364" s="127" t="s">
        <v>3784</v>
      </c>
    </row>
    <row r="5365" spans="1:10">
      <c r="A5365" s="221"/>
      <c r="B5365" s="222"/>
      <c r="C5365" s="222"/>
      <c r="D5365" s="222"/>
      <c r="E5365" s="222"/>
      <c r="F5365" s="222" t="s">
        <v>1938</v>
      </c>
      <c r="G5365" s="222"/>
      <c r="H5365" s="222"/>
      <c r="I5365" s="222"/>
      <c r="J5365" s="125">
        <v>6.55</v>
      </c>
    </row>
    <row r="5366" spans="1:10" ht="15">
      <c r="A5366" s="279" t="s">
        <v>1765</v>
      </c>
      <c r="B5366" s="280" t="s">
        <v>1</v>
      </c>
      <c r="C5366" s="281" t="s">
        <v>2</v>
      </c>
      <c r="D5366" s="281" t="s">
        <v>1727</v>
      </c>
      <c r="E5366" s="280" t="s">
        <v>1766</v>
      </c>
      <c r="F5366" s="83" t="s">
        <v>1767</v>
      </c>
      <c r="G5366" s="83" t="s">
        <v>1768</v>
      </c>
      <c r="H5366" s="83"/>
      <c r="I5366" s="83"/>
      <c r="J5366" s="122" t="s">
        <v>1769</v>
      </c>
    </row>
    <row r="5367" spans="1:10">
      <c r="A5367" s="123" t="s">
        <v>1723</v>
      </c>
      <c r="B5367" s="97" t="s">
        <v>3570</v>
      </c>
      <c r="C5367" s="96" t="s">
        <v>44</v>
      </c>
      <c r="D5367" s="96" t="s">
        <v>3571</v>
      </c>
      <c r="E5367" s="99">
        <v>3.3333300000000003E-2</v>
      </c>
      <c r="F5367" s="98" t="s">
        <v>1950</v>
      </c>
      <c r="G5367" s="282" t="s">
        <v>3577</v>
      </c>
      <c r="H5367" s="282"/>
      <c r="I5367" s="283"/>
      <c r="J5367" s="126" t="s">
        <v>3787</v>
      </c>
    </row>
    <row r="5368" spans="1:10">
      <c r="A5368" s="123" t="s">
        <v>1723</v>
      </c>
      <c r="B5368" s="97" t="s">
        <v>1979</v>
      </c>
      <c r="C5368" s="96" t="s">
        <v>44</v>
      </c>
      <c r="D5368" s="96" t="s">
        <v>1980</v>
      </c>
      <c r="E5368" s="99">
        <v>6.6666699999999995E-2</v>
      </c>
      <c r="F5368" s="98" t="s">
        <v>1950</v>
      </c>
      <c r="G5368" s="282" t="s">
        <v>1981</v>
      </c>
      <c r="H5368" s="282"/>
      <c r="I5368" s="283"/>
      <c r="J5368" s="126" t="s">
        <v>3759</v>
      </c>
    </row>
    <row r="5369" spans="1:10">
      <c r="A5369" s="123" t="s">
        <v>1723</v>
      </c>
      <c r="B5369" s="97" t="s">
        <v>3785</v>
      </c>
      <c r="C5369" s="96" t="s">
        <v>44</v>
      </c>
      <c r="D5369" s="96" t="s">
        <v>3786</v>
      </c>
      <c r="E5369" s="99">
        <v>1</v>
      </c>
      <c r="F5369" s="98" t="s">
        <v>46</v>
      </c>
      <c r="G5369" s="282" t="s">
        <v>2544</v>
      </c>
      <c r="H5369" s="282"/>
      <c r="I5369" s="283"/>
      <c r="J5369" s="126" t="s">
        <v>2544</v>
      </c>
    </row>
    <row r="5370" spans="1:10">
      <c r="A5370" s="221"/>
      <c r="B5370" s="222"/>
      <c r="C5370" s="222"/>
      <c r="D5370" s="222"/>
      <c r="E5370" s="222"/>
      <c r="F5370" s="222" t="s">
        <v>1774</v>
      </c>
      <c r="G5370" s="222"/>
      <c r="H5370" s="222"/>
      <c r="I5370" s="222"/>
      <c r="J5370" s="125">
        <v>3.129</v>
      </c>
    </row>
    <row r="5371" spans="1:10">
      <c r="A5371" s="115"/>
      <c r="B5371" s="116"/>
      <c r="C5371" s="116"/>
      <c r="D5371" s="116"/>
      <c r="E5371" s="116" t="s">
        <v>1728</v>
      </c>
      <c r="F5371" s="117">
        <v>0</v>
      </c>
      <c r="G5371" s="116" t="s">
        <v>1729</v>
      </c>
      <c r="H5371" s="117">
        <v>2.2999999999999998</v>
      </c>
      <c r="I5371" s="116" t="s">
        <v>1730</v>
      </c>
      <c r="J5371" s="118">
        <v>2.30044255458</v>
      </c>
    </row>
    <row r="5372" spans="1:10" ht="15" thickBot="1">
      <c r="A5372" s="115"/>
      <c r="B5372" s="116"/>
      <c r="C5372" s="116"/>
      <c r="D5372" s="116"/>
      <c r="E5372" s="116" t="s">
        <v>1731</v>
      </c>
      <c r="F5372" s="117">
        <v>2.54</v>
      </c>
      <c r="G5372" s="116"/>
      <c r="H5372" s="276" t="s">
        <v>1732</v>
      </c>
      <c r="I5372" s="276"/>
      <c r="J5372" s="118">
        <v>12.22</v>
      </c>
    </row>
    <row r="5373" spans="1:10" ht="15" thickTop="1">
      <c r="A5373" s="119"/>
      <c r="B5373" s="95"/>
      <c r="C5373" s="95"/>
      <c r="D5373" s="95"/>
      <c r="E5373" s="95"/>
      <c r="F5373" s="95"/>
      <c r="G5373" s="95"/>
      <c r="H5373" s="95"/>
      <c r="I5373" s="95"/>
      <c r="J5373" s="120"/>
    </row>
    <row r="5374" spans="1:10" ht="15">
      <c r="A5374" s="121" t="s">
        <v>1136</v>
      </c>
      <c r="B5374" s="83" t="s">
        <v>1</v>
      </c>
      <c r="C5374" s="82" t="s">
        <v>2</v>
      </c>
      <c r="D5374" s="82" t="s">
        <v>3</v>
      </c>
      <c r="E5374" s="281" t="s">
        <v>1722</v>
      </c>
      <c r="F5374" s="281"/>
      <c r="G5374" s="84" t="s">
        <v>4</v>
      </c>
      <c r="H5374" s="83" t="s">
        <v>5</v>
      </c>
      <c r="I5374" s="83" t="s">
        <v>6</v>
      </c>
      <c r="J5374" s="122" t="s">
        <v>8</v>
      </c>
    </row>
    <row r="5375" spans="1:10" ht="25.5">
      <c r="A5375" s="111" t="s">
        <v>1723</v>
      </c>
      <c r="B5375" s="86" t="s">
        <v>1116</v>
      </c>
      <c r="C5375" s="85" t="s">
        <v>44</v>
      </c>
      <c r="D5375" s="85" t="s">
        <v>1117</v>
      </c>
      <c r="E5375" s="284" t="s">
        <v>1761</v>
      </c>
      <c r="F5375" s="284"/>
      <c r="G5375" s="87" t="s">
        <v>46</v>
      </c>
      <c r="H5375" s="88">
        <v>1</v>
      </c>
      <c r="I5375" s="89">
        <v>29.81</v>
      </c>
      <c r="J5375" s="112">
        <v>29.81</v>
      </c>
    </row>
    <row r="5376" spans="1:10">
      <c r="A5376" s="221"/>
      <c r="B5376" s="222"/>
      <c r="C5376" s="222"/>
      <c r="D5376" s="222"/>
      <c r="E5376" s="222"/>
      <c r="F5376" s="222" t="s">
        <v>1762</v>
      </c>
      <c r="G5376" s="222"/>
      <c r="H5376" s="222"/>
      <c r="I5376" s="222"/>
      <c r="J5376" s="125">
        <v>0</v>
      </c>
    </row>
    <row r="5377" spans="1:10">
      <c r="A5377" s="221"/>
      <c r="B5377" s="222"/>
      <c r="C5377" s="222"/>
      <c r="D5377" s="222"/>
      <c r="E5377" s="222"/>
      <c r="F5377" s="222" t="s">
        <v>1763</v>
      </c>
      <c r="G5377" s="222"/>
      <c r="H5377" s="222"/>
      <c r="I5377" s="222"/>
      <c r="J5377" s="125">
        <v>1</v>
      </c>
    </row>
    <row r="5378" spans="1:10">
      <c r="A5378" s="221"/>
      <c r="B5378" s="222"/>
      <c r="C5378" s="222"/>
      <c r="D5378" s="222"/>
      <c r="E5378" s="222"/>
      <c r="F5378" s="222" t="s">
        <v>1764</v>
      </c>
      <c r="G5378" s="222"/>
      <c r="H5378" s="222"/>
      <c r="I5378" s="222"/>
      <c r="J5378" s="125">
        <v>0</v>
      </c>
    </row>
    <row r="5379" spans="1:10" ht="15">
      <c r="A5379" s="279" t="s">
        <v>1784</v>
      </c>
      <c r="B5379" s="280" t="s">
        <v>1</v>
      </c>
      <c r="C5379" s="281" t="s">
        <v>2</v>
      </c>
      <c r="D5379" s="281" t="s">
        <v>1785</v>
      </c>
      <c r="E5379" s="280" t="s">
        <v>1766</v>
      </c>
      <c r="F5379" s="83" t="s">
        <v>1767</v>
      </c>
      <c r="G5379" s="83" t="s">
        <v>1768</v>
      </c>
      <c r="H5379" s="83"/>
      <c r="I5379" s="83"/>
      <c r="J5379" s="122" t="s">
        <v>1769</v>
      </c>
    </row>
    <row r="5380" spans="1:10">
      <c r="A5380" s="113" t="s">
        <v>1725</v>
      </c>
      <c r="B5380" s="91" t="s">
        <v>3788</v>
      </c>
      <c r="C5380" s="90" t="s">
        <v>44</v>
      </c>
      <c r="D5380" s="90" t="s">
        <v>3789</v>
      </c>
      <c r="E5380" s="93">
        <v>1</v>
      </c>
      <c r="F5380" s="92" t="s">
        <v>46</v>
      </c>
      <c r="G5380" s="277" t="s">
        <v>3790</v>
      </c>
      <c r="H5380" s="277"/>
      <c r="I5380" s="278"/>
      <c r="J5380" s="127" t="s">
        <v>3790</v>
      </c>
    </row>
    <row r="5381" spans="1:10">
      <c r="A5381" s="221"/>
      <c r="B5381" s="222"/>
      <c r="C5381" s="222"/>
      <c r="D5381" s="222"/>
      <c r="E5381" s="222"/>
      <c r="F5381" s="222" t="s">
        <v>1938</v>
      </c>
      <c r="G5381" s="222"/>
      <c r="H5381" s="222"/>
      <c r="I5381" s="222"/>
      <c r="J5381" s="125">
        <v>24.02</v>
      </c>
    </row>
    <row r="5382" spans="1:10" ht="15">
      <c r="A5382" s="279" t="s">
        <v>1765</v>
      </c>
      <c r="B5382" s="280" t="s">
        <v>1</v>
      </c>
      <c r="C5382" s="281" t="s">
        <v>2</v>
      </c>
      <c r="D5382" s="281" t="s">
        <v>1727</v>
      </c>
      <c r="E5382" s="280" t="s">
        <v>1766</v>
      </c>
      <c r="F5382" s="83" t="s">
        <v>1767</v>
      </c>
      <c r="G5382" s="83" t="s">
        <v>1768</v>
      </c>
      <c r="H5382" s="83"/>
      <c r="I5382" s="83"/>
      <c r="J5382" s="122" t="s">
        <v>1769</v>
      </c>
    </row>
    <row r="5383" spans="1:10">
      <c r="A5383" s="123" t="s">
        <v>1723</v>
      </c>
      <c r="B5383" s="97" t="s">
        <v>1979</v>
      </c>
      <c r="C5383" s="96" t="s">
        <v>44</v>
      </c>
      <c r="D5383" s="96" t="s">
        <v>1980</v>
      </c>
      <c r="E5383" s="99">
        <v>0.11640209999999999</v>
      </c>
      <c r="F5383" s="98" t="s">
        <v>1950</v>
      </c>
      <c r="G5383" s="282" t="s">
        <v>1981</v>
      </c>
      <c r="H5383" s="282"/>
      <c r="I5383" s="283"/>
      <c r="J5383" s="126" t="s">
        <v>3791</v>
      </c>
    </row>
    <row r="5384" spans="1:10">
      <c r="A5384" s="123" t="s">
        <v>1723</v>
      </c>
      <c r="B5384" s="97" t="s">
        <v>3785</v>
      </c>
      <c r="C5384" s="96" t="s">
        <v>44</v>
      </c>
      <c r="D5384" s="96" t="s">
        <v>3786</v>
      </c>
      <c r="E5384" s="99">
        <v>2</v>
      </c>
      <c r="F5384" s="98" t="s">
        <v>46</v>
      </c>
      <c r="G5384" s="282" t="s">
        <v>2544</v>
      </c>
      <c r="H5384" s="282"/>
      <c r="I5384" s="283"/>
      <c r="J5384" s="126" t="s">
        <v>3792</v>
      </c>
    </row>
    <row r="5385" spans="1:10">
      <c r="A5385" s="123" t="s">
        <v>1723</v>
      </c>
      <c r="B5385" s="97" t="s">
        <v>3570</v>
      </c>
      <c r="C5385" s="96" t="s">
        <v>44</v>
      </c>
      <c r="D5385" s="96" t="s">
        <v>3571</v>
      </c>
      <c r="E5385" s="99">
        <v>5.8201099999999999E-2</v>
      </c>
      <c r="F5385" s="98" t="s">
        <v>1950</v>
      </c>
      <c r="G5385" s="282" t="s">
        <v>3577</v>
      </c>
      <c r="H5385" s="282"/>
      <c r="I5385" s="283"/>
      <c r="J5385" s="126" t="s">
        <v>3793</v>
      </c>
    </row>
    <row r="5386" spans="1:10">
      <c r="A5386" s="221"/>
      <c r="B5386" s="222"/>
      <c r="C5386" s="222"/>
      <c r="D5386" s="222"/>
      <c r="E5386" s="222"/>
      <c r="F5386" s="222" t="s">
        <v>1774</v>
      </c>
      <c r="G5386" s="222"/>
      <c r="H5386" s="222"/>
      <c r="I5386" s="222"/>
      <c r="J5386" s="125">
        <v>5.7934000000000001</v>
      </c>
    </row>
    <row r="5387" spans="1:10">
      <c r="A5387" s="115"/>
      <c r="B5387" s="116"/>
      <c r="C5387" s="116"/>
      <c r="D5387" s="116"/>
      <c r="E5387" s="116" t="s">
        <v>1728</v>
      </c>
      <c r="F5387" s="117">
        <v>0</v>
      </c>
      <c r="G5387" s="116" t="s">
        <v>1729</v>
      </c>
      <c r="H5387" s="117">
        <v>4.24</v>
      </c>
      <c r="I5387" s="116" t="s">
        <v>1730</v>
      </c>
      <c r="J5387" s="118">
        <v>4.24435516504</v>
      </c>
    </row>
    <row r="5388" spans="1:10" ht="15" thickBot="1">
      <c r="A5388" s="115"/>
      <c r="B5388" s="116"/>
      <c r="C5388" s="116"/>
      <c r="D5388" s="116"/>
      <c r="E5388" s="116" t="s">
        <v>1731</v>
      </c>
      <c r="F5388" s="117">
        <v>7.82</v>
      </c>
      <c r="G5388" s="116"/>
      <c r="H5388" s="276" t="s">
        <v>1732</v>
      </c>
      <c r="I5388" s="276"/>
      <c r="J5388" s="118">
        <v>37.630000000000003</v>
      </c>
    </row>
    <row r="5389" spans="1:10" ht="15" thickTop="1">
      <c r="A5389" s="119"/>
      <c r="B5389" s="95"/>
      <c r="C5389" s="95"/>
      <c r="D5389" s="95"/>
      <c r="E5389" s="95"/>
      <c r="F5389" s="95"/>
      <c r="G5389" s="95"/>
      <c r="H5389" s="95"/>
      <c r="I5389" s="95"/>
      <c r="J5389" s="120"/>
    </row>
    <row r="5390" spans="1:10" ht="15">
      <c r="A5390" s="121" t="s">
        <v>1137</v>
      </c>
      <c r="B5390" s="83" t="s">
        <v>1</v>
      </c>
      <c r="C5390" s="82" t="s">
        <v>2</v>
      </c>
      <c r="D5390" s="82" t="s">
        <v>3</v>
      </c>
      <c r="E5390" s="281" t="s">
        <v>1722</v>
      </c>
      <c r="F5390" s="281"/>
      <c r="G5390" s="84" t="s">
        <v>4</v>
      </c>
      <c r="H5390" s="83" t="s">
        <v>5</v>
      </c>
      <c r="I5390" s="83" t="s">
        <v>6</v>
      </c>
      <c r="J5390" s="122" t="s">
        <v>8</v>
      </c>
    </row>
    <row r="5391" spans="1:10" ht="25.5">
      <c r="A5391" s="111" t="s">
        <v>1723</v>
      </c>
      <c r="B5391" s="86" t="s">
        <v>1122</v>
      </c>
      <c r="C5391" s="85" t="s">
        <v>44</v>
      </c>
      <c r="D5391" s="85" t="s">
        <v>1123</v>
      </c>
      <c r="E5391" s="284" t="s">
        <v>1761</v>
      </c>
      <c r="F5391" s="284"/>
      <c r="G5391" s="87" t="s">
        <v>46</v>
      </c>
      <c r="H5391" s="88">
        <v>1</v>
      </c>
      <c r="I5391" s="89">
        <v>29.81</v>
      </c>
      <c r="J5391" s="112">
        <v>29.81</v>
      </c>
    </row>
    <row r="5392" spans="1:10">
      <c r="A5392" s="221"/>
      <c r="B5392" s="222"/>
      <c r="C5392" s="222"/>
      <c r="D5392" s="222"/>
      <c r="E5392" s="222"/>
      <c r="F5392" s="222" t="s">
        <v>1762</v>
      </c>
      <c r="G5392" s="222"/>
      <c r="H5392" s="222"/>
      <c r="I5392" s="222"/>
      <c r="J5392" s="125">
        <v>0</v>
      </c>
    </row>
    <row r="5393" spans="1:10">
      <c r="A5393" s="221"/>
      <c r="B5393" s="222"/>
      <c r="C5393" s="222"/>
      <c r="D5393" s="222"/>
      <c r="E5393" s="222"/>
      <c r="F5393" s="222" t="s">
        <v>1763</v>
      </c>
      <c r="G5393" s="222"/>
      <c r="H5393" s="222"/>
      <c r="I5393" s="222"/>
      <c r="J5393" s="125">
        <v>1</v>
      </c>
    </row>
    <row r="5394" spans="1:10">
      <c r="A5394" s="221"/>
      <c r="B5394" s="222"/>
      <c r="C5394" s="222"/>
      <c r="D5394" s="222"/>
      <c r="E5394" s="222"/>
      <c r="F5394" s="222" t="s">
        <v>1764</v>
      </c>
      <c r="G5394" s="222"/>
      <c r="H5394" s="222"/>
      <c r="I5394" s="222"/>
      <c r="J5394" s="125">
        <v>0</v>
      </c>
    </row>
    <row r="5395" spans="1:10" ht="15">
      <c r="A5395" s="279" t="s">
        <v>1784</v>
      </c>
      <c r="B5395" s="280" t="s">
        <v>1</v>
      </c>
      <c r="C5395" s="281" t="s">
        <v>2</v>
      </c>
      <c r="D5395" s="281" t="s">
        <v>1785</v>
      </c>
      <c r="E5395" s="280" t="s">
        <v>1766</v>
      </c>
      <c r="F5395" s="83" t="s">
        <v>1767</v>
      </c>
      <c r="G5395" s="83" t="s">
        <v>1768</v>
      </c>
      <c r="H5395" s="83"/>
      <c r="I5395" s="83"/>
      <c r="J5395" s="122" t="s">
        <v>1769</v>
      </c>
    </row>
    <row r="5396" spans="1:10">
      <c r="A5396" s="113" t="s">
        <v>1725</v>
      </c>
      <c r="B5396" s="91" t="s">
        <v>3796</v>
      </c>
      <c r="C5396" s="90" t="s">
        <v>44</v>
      </c>
      <c r="D5396" s="90" t="s">
        <v>3797</v>
      </c>
      <c r="E5396" s="93">
        <v>1</v>
      </c>
      <c r="F5396" s="92" t="s">
        <v>46</v>
      </c>
      <c r="G5396" s="277" t="s">
        <v>3790</v>
      </c>
      <c r="H5396" s="277"/>
      <c r="I5396" s="278"/>
      <c r="J5396" s="127" t="s">
        <v>3790</v>
      </c>
    </row>
    <row r="5397" spans="1:10">
      <c r="A5397" s="221"/>
      <c r="B5397" s="222"/>
      <c r="C5397" s="222"/>
      <c r="D5397" s="222"/>
      <c r="E5397" s="222"/>
      <c r="F5397" s="222" t="s">
        <v>1938</v>
      </c>
      <c r="G5397" s="222"/>
      <c r="H5397" s="222"/>
      <c r="I5397" s="222"/>
      <c r="J5397" s="125">
        <v>24.02</v>
      </c>
    </row>
    <row r="5398" spans="1:10" ht="15">
      <c r="A5398" s="279" t="s">
        <v>1765</v>
      </c>
      <c r="B5398" s="280" t="s">
        <v>1</v>
      </c>
      <c r="C5398" s="281" t="s">
        <v>2</v>
      </c>
      <c r="D5398" s="281" t="s">
        <v>1727</v>
      </c>
      <c r="E5398" s="280" t="s">
        <v>1766</v>
      </c>
      <c r="F5398" s="83" t="s">
        <v>1767</v>
      </c>
      <c r="G5398" s="83" t="s">
        <v>1768</v>
      </c>
      <c r="H5398" s="83"/>
      <c r="I5398" s="83"/>
      <c r="J5398" s="122" t="s">
        <v>1769</v>
      </c>
    </row>
    <row r="5399" spans="1:10">
      <c r="A5399" s="123" t="s">
        <v>1723</v>
      </c>
      <c r="B5399" s="97" t="s">
        <v>3785</v>
      </c>
      <c r="C5399" s="96" t="s">
        <v>44</v>
      </c>
      <c r="D5399" s="96" t="s">
        <v>3786</v>
      </c>
      <c r="E5399" s="99">
        <v>2</v>
      </c>
      <c r="F5399" s="98" t="s">
        <v>46</v>
      </c>
      <c r="G5399" s="282" t="s">
        <v>2544</v>
      </c>
      <c r="H5399" s="282"/>
      <c r="I5399" s="283"/>
      <c r="J5399" s="126" t="s">
        <v>3792</v>
      </c>
    </row>
    <row r="5400" spans="1:10">
      <c r="A5400" s="123" t="s">
        <v>1723</v>
      </c>
      <c r="B5400" s="97" t="s">
        <v>1979</v>
      </c>
      <c r="C5400" s="96" t="s">
        <v>44</v>
      </c>
      <c r="D5400" s="96" t="s">
        <v>1980</v>
      </c>
      <c r="E5400" s="99">
        <v>0.11640209999999999</v>
      </c>
      <c r="F5400" s="98" t="s">
        <v>1950</v>
      </c>
      <c r="G5400" s="282" t="s">
        <v>1981</v>
      </c>
      <c r="H5400" s="282"/>
      <c r="I5400" s="283"/>
      <c r="J5400" s="126" t="s">
        <v>3791</v>
      </c>
    </row>
    <row r="5401" spans="1:10">
      <c r="A5401" s="123" t="s">
        <v>1723</v>
      </c>
      <c r="B5401" s="97" t="s">
        <v>3570</v>
      </c>
      <c r="C5401" s="96" t="s">
        <v>44</v>
      </c>
      <c r="D5401" s="96" t="s">
        <v>3571</v>
      </c>
      <c r="E5401" s="99">
        <v>5.8201099999999999E-2</v>
      </c>
      <c r="F5401" s="98" t="s">
        <v>1950</v>
      </c>
      <c r="G5401" s="282" t="s">
        <v>3577</v>
      </c>
      <c r="H5401" s="282"/>
      <c r="I5401" s="283"/>
      <c r="J5401" s="126" t="s">
        <v>3793</v>
      </c>
    </row>
    <row r="5402" spans="1:10">
      <c r="A5402" s="221"/>
      <c r="B5402" s="222"/>
      <c r="C5402" s="222"/>
      <c r="D5402" s="222"/>
      <c r="E5402" s="222"/>
      <c r="F5402" s="222" t="s">
        <v>1774</v>
      </c>
      <c r="G5402" s="222"/>
      <c r="H5402" s="222"/>
      <c r="I5402" s="222"/>
      <c r="J5402" s="125">
        <v>5.7934000000000001</v>
      </c>
    </row>
    <row r="5403" spans="1:10">
      <c r="A5403" s="115"/>
      <c r="B5403" s="116"/>
      <c r="C5403" s="116"/>
      <c r="D5403" s="116"/>
      <c r="E5403" s="116" t="s">
        <v>1728</v>
      </c>
      <c r="F5403" s="117">
        <v>0</v>
      </c>
      <c r="G5403" s="116" t="s">
        <v>1729</v>
      </c>
      <c r="H5403" s="117">
        <v>4.24</v>
      </c>
      <c r="I5403" s="116" t="s">
        <v>1730</v>
      </c>
      <c r="J5403" s="118">
        <v>4.24435516504</v>
      </c>
    </row>
    <row r="5404" spans="1:10" ht="15" thickBot="1">
      <c r="A5404" s="115"/>
      <c r="B5404" s="116"/>
      <c r="C5404" s="116"/>
      <c r="D5404" s="116"/>
      <c r="E5404" s="116" t="s">
        <v>1731</v>
      </c>
      <c r="F5404" s="117">
        <v>7.82</v>
      </c>
      <c r="G5404" s="116"/>
      <c r="H5404" s="276" t="s">
        <v>1732</v>
      </c>
      <c r="I5404" s="276"/>
      <c r="J5404" s="118">
        <v>37.630000000000003</v>
      </c>
    </row>
    <row r="5405" spans="1:10" ht="15" thickTop="1">
      <c r="A5405" s="119"/>
      <c r="B5405" s="95"/>
      <c r="C5405" s="95"/>
      <c r="D5405" s="95"/>
      <c r="E5405" s="95"/>
      <c r="F5405" s="95"/>
      <c r="G5405" s="95"/>
      <c r="H5405" s="95"/>
      <c r="I5405" s="95"/>
      <c r="J5405" s="120"/>
    </row>
    <row r="5406" spans="1:10" ht="15">
      <c r="A5406" s="121" t="s">
        <v>1138</v>
      </c>
      <c r="B5406" s="83" t="s">
        <v>1</v>
      </c>
      <c r="C5406" s="82" t="s">
        <v>2</v>
      </c>
      <c r="D5406" s="82" t="s">
        <v>3</v>
      </c>
      <c r="E5406" s="281" t="s">
        <v>1722</v>
      </c>
      <c r="F5406" s="281"/>
      <c r="G5406" s="84" t="s">
        <v>4</v>
      </c>
      <c r="H5406" s="83" t="s">
        <v>5</v>
      </c>
      <c r="I5406" s="83" t="s">
        <v>6</v>
      </c>
      <c r="J5406" s="122" t="s">
        <v>8</v>
      </c>
    </row>
    <row r="5407" spans="1:10" ht="25.5">
      <c r="A5407" s="111" t="s">
        <v>1723</v>
      </c>
      <c r="B5407" s="86" t="s">
        <v>1139</v>
      </c>
      <c r="C5407" s="85" t="s">
        <v>44</v>
      </c>
      <c r="D5407" s="85" t="s">
        <v>1140</v>
      </c>
      <c r="E5407" s="284" t="s">
        <v>1761</v>
      </c>
      <c r="F5407" s="284"/>
      <c r="G5407" s="87" t="s">
        <v>46</v>
      </c>
      <c r="H5407" s="88">
        <v>1</v>
      </c>
      <c r="I5407" s="89">
        <v>29.81</v>
      </c>
      <c r="J5407" s="112">
        <v>29.81</v>
      </c>
    </row>
    <row r="5408" spans="1:10">
      <c r="A5408" s="221"/>
      <c r="B5408" s="222"/>
      <c r="C5408" s="222"/>
      <c r="D5408" s="222"/>
      <c r="E5408" s="222"/>
      <c r="F5408" s="222" t="s">
        <v>1762</v>
      </c>
      <c r="G5408" s="222"/>
      <c r="H5408" s="222"/>
      <c r="I5408" s="222"/>
      <c r="J5408" s="125">
        <v>0</v>
      </c>
    </row>
    <row r="5409" spans="1:10">
      <c r="A5409" s="221"/>
      <c r="B5409" s="222"/>
      <c r="C5409" s="222"/>
      <c r="D5409" s="222"/>
      <c r="E5409" s="222"/>
      <c r="F5409" s="222" t="s">
        <v>1763</v>
      </c>
      <c r="G5409" s="222"/>
      <c r="H5409" s="222"/>
      <c r="I5409" s="222"/>
      <c r="J5409" s="125">
        <v>1</v>
      </c>
    </row>
    <row r="5410" spans="1:10">
      <c r="A5410" s="221"/>
      <c r="B5410" s="222"/>
      <c r="C5410" s="222"/>
      <c r="D5410" s="222"/>
      <c r="E5410" s="222"/>
      <c r="F5410" s="222" t="s">
        <v>1764</v>
      </c>
      <c r="G5410" s="222"/>
      <c r="H5410" s="222"/>
      <c r="I5410" s="222"/>
      <c r="J5410" s="125">
        <v>0</v>
      </c>
    </row>
    <row r="5411" spans="1:10" ht="15">
      <c r="A5411" s="279" t="s">
        <v>1784</v>
      </c>
      <c r="B5411" s="280" t="s">
        <v>1</v>
      </c>
      <c r="C5411" s="281" t="s">
        <v>2</v>
      </c>
      <c r="D5411" s="281" t="s">
        <v>1785</v>
      </c>
      <c r="E5411" s="280" t="s">
        <v>1766</v>
      </c>
      <c r="F5411" s="83" t="s">
        <v>1767</v>
      </c>
      <c r="G5411" s="83" t="s">
        <v>1768</v>
      </c>
      <c r="H5411" s="83"/>
      <c r="I5411" s="83"/>
      <c r="J5411" s="122" t="s">
        <v>1769</v>
      </c>
    </row>
    <row r="5412" spans="1:10">
      <c r="A5412" s="113" t="s">
        <v>1725</v>
      </c>
      <c r="B5412" s="91" t="s">
        <v>3812</v>
      </c>
      <c r="C5412" s="90" t="s">
        <v>44</v>
      </c>
      <c r="D5412" s="90" t="s">
        <v>3813</v>
      </c>
      <c r="E5412" s="93">
        <v>1</v>
      </c>
      <c r="F5412" s="92" t="s">
        <v>46</v>
      </c>
      <c r="G5412" s="277" t="s">
        <v>3790</v>
      </c>
      <c r="H5412" s="277"/>
      <c r="I5412" s="278"/>
      <c r="J5412" s="127" t="s">
        <v>3790</v>
      </c>
    </row>
    <row r="5413" spans="1:10">
      <c r="A5413" s="221"/>
      <c r="B5413" s="222"/>
      <c r="C5413" s="222"/>
      <c r="D5413" s="222"/>
      <c r="E5413" s="222"/>
      <c r="F5413" s="222" t="s">
        <v>1938</v>
      </c>
      <c r="G5413" s="222"/>
      <c r="H5413" s="222"/>
      <c r="I5413" s="222"/>
      <c r="J5413" s="125">
        <v>24.02</v>
      </c>
    </row>
    <row r="5414" spans="1:10" ht="15">
      <c r="A5414" s="279" t="s">
        <v>1765</v>
      </c>
      <c r="B5414" s="280" t="s">
        <v>1</v>
      </c>
      <c r="C5414" s="281" t="s">
        <v>2</v>
      </c>
      <c r="D5414" s="281" t="s">
        <v>1727</v>
      </c>
      <c r="E5414" s="280" t="s">
        <v>1766</v>
      </c>
      <c r="F5414" s="83" t="s">
        <v>1767</v>
      </c>
      <c r="G5414" s="83" t="s">
        <v>1768</v>
      </c>
      <c r="H5414" s="83"/>
      <c r="I5414" s="83"/>
      <c r="J5414" s="122" t="s">
        <v>1769</v>
      </c>
    </row>
    <row r="5415" spans="1:10">
      <c r="A5415" s="123" t="s">
        <v>1723</v>
      </c>
      <c r="B5415" s="97" t="s">
        <v>3570</v>
      </c>
      <c r="C5415" s="96" t="s">
        <v>44</v>
      </c>
      <c r="D5415" s="96" t="s">
        <v>3571</v>
      </c>
      <c r="E5415" s="99">
        <v>5.8201099999999999E-2</v>
      </c>
      <c r="F5415" s="98" t="s">
        <v>1950</v>
      </c>
      <c r="G5415" s="282" t="s">
        <v>3577</v>
      </c>
      <c r="H5415" s="282"/>
      <c r="I5415" s="283"/>
      <c r="J5415" s="126" t="s">
        <v>3793</v>
      </c>
    </row>
    <row r="5416" spans="1:10">
      <c r="A5416" s="123" t="s">
        <v>1723</v>
      </c>
      <c r="B5416" s="97" t="s">
        <v>3785</v>
      </c>
      <c r="C5416" s="96" t="s">
        <v>44</v>
      </c>
      <c r="D5416" s="96" t="s">
        <v>3786</v>
      </c>
      <c r="E5416" s="99">
        <v>2</v>
      </c>
      <c r="F5416" s="98" t="s">
        <v>46</v>
      </c>
      <c r="G5416" s="282" t="s">
        <v>2544</v>
      </c>
      <c r="H5416" s="282"/>
      <c r="I5416" s="283"/>
      <c r="J5416" s="126" t="s">
        <v>3792</v>
      </c>
    </row>
    <row r="5417" spans="1:10">
      <c r="A5417" s="123" t="s">
        <v>1723</v>
      </c>
      <c r="B5417" s="97" t="s">
        <v>1979</v>
      </c>
      <c r="C5417" s="96" t="s">
        <v>44</v>
      </c>
      <c r="D5417" s="96" t="s">
        <v>1980</v>
      </c>
      <c r="E5417" s="99">
        <v>0.11640209999999999</v>
      </c>
      <c r="F5417" s="98" t="s">
        <v>1950</v>
      </c>
      <c r="G5417" s="282" t="s">
        <v>1981</v>
      </c>
      <c r="H5417" s="282"/>
      <c r="I5417" s="283"/>
      <c r="J5417" s="126" t="s">
        <v>3791</v>
      </c>
    </row>
    <row r="5418" spans="1:10">
      <c r="A5418" s="221"/>
      <c r="B5418" s="222"/>
      <c r="C5418" s="222"/>
      <c r="D5418" s="222"/>
      <c r="E5418" s="222"/>
      <c r="F5418" s="222" t="s">
        <v>1774</v>
      </c>
      <c r="G5418" s="222"/>
      <c r="H5418" s="222"/>
      <c r="I5418" s="222"/>
      <c r="J5418" s="125">
        <v>5.7934000000000001</v>
      </c>
    </row>
    <row r="5419" spans="1:10">
      <c r="A5419" s="115"/>
      <c r="B5419" s="116"/>
      <c r="C5419" s="116"/>
      <c r="D5419" s="116"/>
      <c r="E5419" s="116" t="s">
        <v>1728</v>
      </c>
      <c r="F5419" s="117">
        <v>0</v>
      </c>
      <c r="G5419" s="116" t="s">
        <v>1729</v>
      </c>
      <c r="H5419" s="117">
        <v>4.24</v>
      </c>
      <c r="I5419" s="116" t="s">
        <v>1730</v>
      </c>
      <c r="J5419" s="118">
        <v>4.24435516504</v>
      </c>
    </row>
    <row r="5420" spans="1:10" ht="15" thickBot="1">
      <c r="A5420" s="115"/>
      <c r="B5420" s="116"/>
      <c r="C5420" s="116"/>
      <c r="D5420" s="116"/>
      <c r="E5420" s="116" t="s">
        <v>1731</v>
      </c>
      <c r="F5420" s="117">
        <v>7.82</v>
      </c>
      <c r="G5420" s="116"/>
      <c r="H5420" s="276" t="s">
        <v>1732</v>
      </c>
      <c r="I5420" s="276"/>
      <c r="J5420" s="118">
        <v>37.630000000000003</v>
      </c>
    </row>
    <row r="5421" spans="1:10" ht="15" thickTop="1">
      <c r="A5421" s="119"/>
      <c r="B5421" s="95"/>
      <c r="C5421" s="95"/>
      <c r="D5421" s="95"/>
      <c r="E5421" s="95"/>
      <c r="F5421" s="95"/>
      <c r="G5421" s="95"/>
      <c r="H5421" s="95"/>
      <c r="I5421" s="95"/>
      <c r="J5421" s="120"/>
    </row>
    <row r="5422" spans="1:10" ht="15">
      <c r="A5422" s="121" t="s">
        <v>1141</v>
      </c>
      <c r="B5422" s="83" t="s">
        <v>1</v>
      </c>
      <c r="C5422" s="82" t="s">
        <v>2</v>
      </c>
      <c r="D5422" s="82" t="s">
        <v>3</v>
      </c>
      <c r="E5422" s="281" t="s">
        <v>1722</v>
      </c>
      <c r="F5422" s="281"/>
      <c r="G5422" s="84" t="s">
        <v>4</v>
      </c>
      <c r="H5422" s="83" t="s">
        <v>5</v>
      </c>
      <c r="I5422" s="83" t="s">
        <v>6</v>
      </c>
      <c r="J5422" s="122" t="s">
        <v>8</v>
      </c>
    </row>
    <row r="5423" spans="1:10" ht="25.5">
      <c r="A5423" s="111" t="s">
        <v>1723</v>
      </c>
      <c r="B5423" s="86" t="s">
        <v>1142</v>
      </c>
      <c r="C5423" s="85" t="s">
        <v>44</v>
      </c>
      <c r="D5423" s="85" t="s">
        <v>1143</v>
      </c>
      <c r="E5423" s="284" t="s">
        <v>1761</v>
      </c>
      <c r="F5423" s="284"/>
      <c r="G5423" s="87" t="s">
        <v>46</v>
      </c>
      <c r="H5423" s="88">
        <v>1</v>
      </c>
      <c r="I5423" s="89">
        <v>30.7</v>
      </c>
      <c r="J5423" s="112">
        <v>30.7</v>
      </c>
    </row>
    <row r="5424" spans="1:10">
      <c r="A5424" s="221"/>
      <c r="B5424" s="222"/>
      <c r="C5424" s="222"/>
      <c r="D5424" s="222"/>
      <c r="E5424" s="222"/>
      <c r="F5424" s="222" t="s">
        <v>1762</v>
      </c>
      <c r="G5424" s="222"/>
      <c r="H5424" s="222"/>
      <c r="I5424" s="222"/>
      <c r="J5424" s="125">
        <v>0</v>
      </c>
    </row>
    <row r="5425" spans="1:10">
      <c r="A5425" s="221"/>
      <c r="B5425" s="222"/>
      <c r="C5425" s="222"/>
      <c r="D5425" s="222"/>
      <c r="E5425" s="222"/>
      <c r="F5425" s="222" t="s">
        <v>1763</v>
      </c>
      <c r="G5425" s="222"/>
      <c r="H5425" s="222"/>
      <c r="I5425" s="222"/>
      <c r="J5425" s="125">
        <v>1</v>
      </c>
    </row>
    <row r="5426" spans="1:10">
      <c r="A5426" s="221"/>
      <c r="B5426" s="222"/>
      <c r="C5426" s="222"/>
      <c r="D5426" s="222"/>
      <c r="E5426" s="222"/>
      <c r="F5426" s="222" t="s">
        <v>1764</v>
      </c>
      <c r="G5426" s="222"/>
      <c r="H5426" s="222"/>
      <c r="I5426" s="222"/>
      <c r="J5426" s="125">
        <v>0</v>
      </c>
    </row>
    <row r="5427" spans="1:10" ht="15">
      <c r="A5427" s="279" t="s">
        <v>1784</v>
      </c>
      <c r="B5427" s="280" t="s">
        <v>1</v>
      </c>
      <c r="C5427" s="281" t="s">
        <v>2</v>
      </c>
      <c r="D5427" s="281" t="s">
        <v>1785</v>
      </c>
      <c r="E5427" s="280" t="s">
        <v>1766</v>
      </c>
      <c r="F5427" s="83" t="s">
        <v>1767</v>
      </c>
      <c r="G5427" s="83" t="s">
        <v>1768</v>
      </c>
      <c r="H5427" s="83"/>
      <c r="I5427" s="83"/>
      <c r="J5427" s="122" t="s">
        <v>1769</v>
      </c>
    </row>
    <row r="5428" spans="1:10">
      <c r="A5428" s="113" t="s">
        <v>1725</v>
      </c>
      <c r="B5428" s="91" t="s">
        <v>3814</v>
      </c>
      <c r="C5428" s="90" t="s">
        <v>44</v>
      </c>
      <c r="D5428" s="90" t="s">
        <v>3815</v>
      </c>
      <c r="E5428" s="93">
        <v>1</v>
      </c>
      <c r="F5428" s="92" t="s">
        <v>46</v>
      </c>
      <c r="G5428" s="277" t="s">
        <v>3816</v>
      </c>
      <c r="H5428" s="277"/>
      <c r="I5428" s="278"/>
      <c r="J5428" s="127" t="s">
        <v>3816</v>
      </c>
    </row>
    <row r="5429" spans="1:10">
      <c r="A5429" s="221"/>
      <c r="B5429" s="222"/>
      <c r="C5429" s="222"/>
      <c r="D5429" s="222"/>
      <c r="E5429" s="222"/>
      <c r="F5429" s="222" t="s">
        <v>1938</v>
      </c>
      <c r="G5429" s="222"/>
      <c r="H5429" s="222"/>
      <c r="I5429" s="222"/>
      <c r="J5429" s="125">
        <v>24.73</v>
      </c>
    </row>
    <row r="5430" spans="1:10" ht="15">
      <c r="A5430" s="279" t="s">
        <v>1765</v>
      </c>
      <c r="B5430" s="280" t="s">
        <v>1</v>
      </c>
      <c r="C5430" s="281" t="s">
        <v>2</v>
      </c>
      <c r="D5430" s="281" t="s">
        <v>1727</v>
      </c>
      <c r="E5430" s="280" t="s">
        <v>1766</v>
      </c>
      <c r="F5430" s="83" t="s">
        <v>1767</v>
      </c>
      <c r="G5430" s="83" t="s">
        <v>1768</v>
      </c>
      <c r="H5430" s="83"/>
      <c r="I5430" s="83"/>
      <c r="J5430" s="122" t="s">
        <v>1769</v>
      </c>
    </row>
    <row r="5431" spans="1:10">
      <c r="A5431" s="123" t="s">
        <v>1723</v>
      </c>
      <c r="B5431" s="97" t="s">
        <v>3817</v>
      </c>
      <c r="C5431" s="96" t="s">
        <v>44</v>
      </c>
      <c r="D5431" s="96" t="s">
        <v>3818</v>
      </c>
      <c r="E5431" s="99">
        <v>2</v>
      </c>
      <c r="F5431" s="98" t="s">
        <v>46</v>
      </c>
      <c r="G5431" s="282" t="s">
        <v>3819</v>
      </c>
      <c r="H5431" s="282"/>
      <c r="I5431" s="283"/>
      <c r="J5431" s="126" t="s">
        <v>3820</v>
      </c>
    </row>
    <row r="5432" spans="1:10">
      <c r="A5432" s="123" t="s">
        <v>1723</v>
      </c>
      <c r="B5432" s="97" t="s">
        <v>3570</v>
      </c>
      <c r="C5432" s="96" t="s">
        <v>44</v>
      </c>
      <c r="D5432" s="96" t="s">
        <v>3571</v>
      </c>
      <c r="E5432" s="99">
        <v>5.8201099999999999E-2</v>
      </c>
      <c r="F5432" s="98" t="s">
        <v>1950</v>
      </c>
      <c r="G5432" s="282" t="s">
        <v>3577</v>
      </c>
      <c r="H5432" s="282"/>
      <c r="I5432" s="283"/>
      <c r="J5432" s="126" t="s">
        <v>3793</v>
      </c>
    </row>
    <row r="5433" spans="1:10">
      <c r="A5433" s="123" t="s">
        <v>1723</v>
      </c>
      <c r="B5433" s="97" t="s">
        <v>1979</v>
      </c>
      <c r="C5433" s="96" t="s">
        <v>44</v>
      </c>
      <c r="D5433" s="96" t="s">
        <v>1980</v>
      </c>
      <c r="E5433" s="99">
        <v>0.11640209999999999</v>
      </c>
      <c r="F5433" s="98" t="s">
        <v>1950</v>
      </c>
      <c r="G5433" s="282" t="s">
        <v>1981</v>
      </c>
      <c r="H5433" s="282"/>
      <c r="I5433" s="283"/>
      <c r="J5433" s="126" t="s">
        <v>3791</v>
      </c>
    </row>
    <row r="5434" spans="1:10">
      <c r="A5434" s="221"/>
      <c r="B5434" s="222"/>
      <c r="C5434" s="222"/>
      <c r="D5434" s="222"/>
      <c r="E5434" s="222"/>
      <c r="F5434" s="222" t="s">
        <v>1774</v>
      </c>
      <c r="G5434" s="222"/>
      <c r="H5434" s="222"/>
      <c r="I5434" s="222"/>
      <c r="J5434" s="125">
        <v>5.9733999999999998</v>
      </c>
    </row>
    <row r="5435" spans="1:10">
      <c r="A5435" s="115"/>
      <c r="B5435" s="116"/>
      <c r="C5435" s="116"/>
      <c r="D5435" s="116"/>
      <c r="E5435" s="116" t="s">
        <v>1728</v>
      </c>
      <c r="F5435" s="117">
        <v>0</v>
      </c>
      <c r="G5435" s="116" t="s">
        <v>1729</v>
      </c>
      <c r="H5435" s="117">
        <v>4.24</v>
      </c>
      <c r="I5435" s="116" t="s">
        <v>1730</v>
      </c>
      <c r="J5435" s="118">
        <v>4.24435516504</v>
      </c>
    </row>
    <row r="5436" spans="1:10" ht="15" thickBot="1">
      <c r="A5436" s="115"/>
      <c r="B5436" s="116"/>
      <c r="C5436" s="116"/>
      <c r="D5436" s="116"/>
      <c r="E5436" s="116" t="s">
        <v>1731</v>
      </c>
      <c r="F5436" s="117">
        <v>8.0500000000000007</v>
      </c>
      <c r="G5436" s="116"/>
      <c r="H5436" s="276" t="s">
        <v>1732</v>
      </c>
      <c r="I5436" s="276"/>
      <c r="J5436" s="118">
        <v>38.75</v>
      </c>
    </row>
    <row r="5437" spans="1:10" ht="15" thickTop="1">
      <c r="A5437" s="119"/>
      <c r="B5437" s="95"/>
      <c r="C5437" s="95"/>
      <c r="D5437" s="95"/>
      <c r="E5437" s="95"/>
      <c r="F5437" s="95"/>
      <c r="G5437" s="95"/>
      <c r="H5437" s="95"/>
      <c r="I5437" s="95"/>
      <c r="J5437" s="120"/>
    </row>
    <row r="5438" spans="1:10" ht="15">
      <c r="A5438" s="121" t="s">
        <v>1144</v>
      </c>
      <c r="B5438" s="83" t="s">
        <v>1</v>
      </c>
      <c r="C5438" s="82" t="s">
        <v>2</v>
      </c>
      <c r="D5438" s="82" t="s">
        <v>3</v>
      </c>
      <c r="E5438" s="281" t="s">
        <v>1722</v>
      </c>
      <c r="F5438" s="281"/>
      <c r="G5438" s="84" t="s">
        <v>4</v>
      </c>
      <c r="H5438" s="83" t="s">
        <v>5</v>
      </c>
      <c r="I5438" s="83" t="s">
        <v>6</v>
      </c>
      <c r="J5438" s="122" t="s">
        <v>8</v>
      </c>
    </row>
    <row r="5439" spans="1:10" ht="25.5">
      <c r="A5439" s="111" t="s">
        <v>1723</v>
      </c>
      <c r="B5439" s="86" t="s">
        <v>1145</v>
      </c>
      <c r="C5439" s="85" t="s">
        <v>44</v>
      </c>
      <c r="D5439" s="85" t="s">
        <v>1146</v>
      </c>
      <c r="E5439" s="284" t="s">
        <v>1761</v>
      </c>
      <c r="F5439" s="284"/>
      <c r="G5439" s="87" t="s">
        <v>46</v>
      </c>
      <c r="H5439" s="88">
        <v>1</v>
      </c>
      <c r="I5439" s="89">
        <v>144.22999999999999</v>
      </c>
      <c r="J5439" s="112">
        <v>144.22999999999999</v>
      </c>
    </row>
    <row r="5440" spans="1:10">
      <c r="A5440" s="221"/>
      <c r="B5440" s="222"/>
      <c r="C5440" s="222"/>
      <c r="D5440" s="222"/>
      <c r="E5440" s="222"/>
      <c r="F5440" s="222" t="s">
        <v>1762</v>
      </c>
      <c r="G5440" s="222"/>
      <c r="H5440" s="222"/>
      <c r="I5440" s="222"/>
      <c r="J5440" s="125">
        <v>0</v>
      </c>
    </row>
    <row r="5441" spans="1:10">
      <c r="A5441" s="221"/>
      <c r="B5441" s="222"/>
      <c r="C5441" s="222"/>
      <c r="D5441" s="222"/>
      <c r="E5441" s="222"/>
      <c r="F5441" s="222" t="s">
        <v>1763</v>
      </c>
      <c r="G5441" s="222"/>
      <c r="H5441" s="222"/>
      <c r="I5441" s="222"/>
      <c r="J5441" s="125">
        <v>1</v>
      </c>
    </row>
    <row r="5442" spans="1:10">
      <c r="A5442" s="221"/>
      <c r="B5442" s="222"/>
      <c r="C5442" s="222"/>
      <c r="D5442" s="222"/>
      <c r="E5442" s="222"/>
      <c r="F5442" s="222" t="s">
        <v>1764</v>
      </c>
      <c r="G5442" s="222"/>
      <c r="H5442" s="222"/>
      <c r="I5442" s="222"/>
      <c r="J5442" s="125">
        <v>0</v>
      </c>
    </row>
    <row r="5443" spans="1:10" ht="15">
      <c r="A5443" s="279" t="s">
        <v>1784</v>
      </c>
      <c r="B5443" s="280" t="s">
        <v>1</v>
      </c>
      <c r="C5443" s="281" t="s">
        <v>2</v>
      </c>
      <c r="D5443" s="281" t="s">
        <v>1785</v>
      </c>
      <c r="E5443" s="280" t="s">
        <v>1766</v>
      </c>
      <c r="F5443" s="83" t="s">
        <v>1767</v>
      </c>
      <c r="G5443" s="83" t="s">
        <v>1768</v>
      </c>
      <c r="H5443" s="83"/>
      <c r="I5443" s="83"/>
      <c r="J5443" s="122" t="s">
        <v>1769</v>
      </c>
    </row>
    <row r="5444" spans="1:10">
      <c r="A5444" s="113" t="s">
        <v>1725</v>
      </c>
      <c r="B5444" s="91" t="s">
        <v>3821</v>
      </c>
      <c r="C5444" s="90" t="s">
        <v>44</v>
      </c>
      <c r="D5444" s="90" t="s">
        <v>3822</v>
      </c>
      <c r="E5444" s="93">
        <v>1</v>
      </c>
      <c r="F5444" s="92" t="s">
        <v>46</v>
      </c>
      <c r="G5444" s="277" t="s">
        <v>3823</v>
      </c>
      <c r="H5444" s="277"/>
      <c r="I5444" s="278"/>
      <c r="J5444" s="127" t="s">
        <v>3823</v>
      </c>
    </row>
    <row r="5445" spans="1:10">
      <c r="A5445" s="221"/>
      <c r="B5445" s="222"/>
      <c r="C5445" s="222"/>
      <c r="D5445" s="222"/>
      <c r="E5445" s="222"/>
      <c r="F5445" s="222" t="s">
        <v>1938</v>
      </c>
      <c r="G5445" s="222"/>
      <c r="H5445" s="222"/>
      <c r="I5445" s="222"/>
      <c r="J5445" s="125">
        <v>126.36</v>
      </c>
    </row>
    <row r="5446" spans="1:10" ht="15">
      <c r="A5446" s="279" t="s">
        <v>1765</v>
      </c>
      <c r="B5446" s="280" t="s">
        <v>1</v>
      </c>
      <c r="C5446" s="281" t="s">
        <v>2</v>
      </c>
      <c r="D5446" s="281" t="s">
        <v>1727</v>
      </c>
      <c r="E5446" s="280" t="s">
        <v>1766</v>
      </c>
      <c r="F5446" s="83" t="s">
        <v>1767</v>
      </c>
      <c r="G5446" s="83" t="s">
        <v>1768</v>
      </c>
      <c r="H5446" s="83"/>
      <c r="I5446" s="83"/>
      <c r="J5446" s="122" t="s">
        <v>1769</v>
      </c>
    </row>
    <row r="5447" spans="1:10">
      <c r="A5447" s="123" t="s">
        <v>1723</v>
      </c>
      <c r="B5447" s="97" t="s">
        <v>1979</v>
      </c>
      <c r="C5447" s="96" t="s">
        <v>44</v>
      </c>
      <c r="D5447" s="96" t="s">
        <v>1980</v>
      </c>
      <c r="E5447" s="99">
        <v>0.31884059999999997</v>
      </c>
      <c r="F5447" s="98" t="s">
        <v>1950</v>
      </c>
      <c r="G5447" s="282" t="s">
        <v>1981</v>
      </c>
      <c r="H5447" s="282"/>
      <c r="I5447" s="283"/>
      <c r="J5447" s="126" t="s">
        <v>3824</v>
      </c>
    </row>
    <row r="5448" spans="1:10">
      <c r="A5448" s="123" t="s">
        <v>1723</v>
      </c>
      <c r="B5448" s="97" t="s">
        <v>3825</v>
      </c>
      <c r="C5448" s="96" t="s">
        <v>44</v>
      </c>
      <c r="D5448" s="96" t="s">
        <v>3826</v>
      </c>
      <c r="E5448" s="99">
        <v>3</v>
      </c>
      <c r="F5448" s="98" t="s">
        <v>46</v>
      </c>
      <c r="G5448" s="282" t="s">
        <v>3827</v>
      </c>
      <c r="H5448" s="282"/>
      <c r="I5448" s="283"/>
      <c r="J5448" s="126" t="s">
        <v>3828</v>
      </c>
    </row>
    <row r="5449" spans="1:10">
      <c r="A5449" s="123" t="s">
        <v>1723</v>
      </c>
      <c r="B5449" s="97" t="s">
        <v>3570</v>
      </c>
      <c r="C5449" s="96" t="s">
        <v>44</v>
      </c>
      <c r="D5449" s="96" t="s">
        <v>3571</v>
      </c>
      <c r="E5449" s="99">
        <v>0.15942029999999999</v>
      </c>
      <c r="F5449" s="98" t="s">
        <v>1950</v>
      </c>
      <c r="G5449" s="282" t="s">
        <v>3577</v>
      </c>
      <c r="H5449" s="282"/>
      <c r="I5449" s="283"/>
      <c r="J5449" s="126" t="s">
        <v>3829</v>
      </c>
    </row>
    <row r="5450" spans="1:10">
      <c r="A5450" s="221"/>
      <c r="B5450" s="222"/>
      <c r="C5450" s="222"/>
      <c r="D5450" s="222"/>
      <c r="E5450" s="222"/>
      <c r="F5450" s="222" t="s">
        <v>1774</v>
      </c>
      <c r="G5450" s="222"/>
      <c r="H5450" s="222"/>
      <c r="I5450" s="222"/>
      <c r="J5450" s="125">
        <v>17.8674</v>
      </c>
    </row>
    <row r="5451" spans="1:10">
      <c r="A5451" s="115"/>
      <c r="B5451" s="116"/>
      <c r="C5451" s="116"/>
      <c r="D5451" s="116"/>
      <c r="E5451" s="116" t="s">
        <v>1728</v>
      </c>
      <c r="F5451" s="117">
        <v>0</v>
      </c>
      <c r="G5451" s="116" t="s">
        <v>1729</v>
      </c>
      <c r="H5451" s="117">
        <v>12.09</v>
      </c>
      <c r="I5451" s="116" t="s">
        <v>1730</v>
      </c>
      <c r="J5451" s="118">
        <v>12.093644566349999</v>
      </c>
    </row>
    <row r="5452" spans="1:10" ht="15" thickBot="1">
      <c r="A5452" s="115"/>
      <c r="B5452" s="116"/>
      <c r="C5452" s="116"/>
      <c r="D5452" s="116"/>
      <c r="E5452" s="116" t="s">
        <v>1731</v>
      </c>
      <c r="F5452" s="117">
        <v>37.840000000000003</v>
      </c>
      <c r="G5452" s="116"/>
      <c r="H5452" s="276" t="s">
        <v>1732</v>
      </c>
      <c r="I5452" s="276"/>
      <c r="J5452" s="118">
        <v>182.07</v>
      </c>
    </row>
    <row r="5453" spans="1:10" ht="15" thickTop="1">
      <c r="A5453" s="119"/>
      <c r="B5453" s="95"/>
      <c r="C5453" s="95"/>
      <c r="D5453" s="95"/>
      <c r="E5453" s="95"/>
      <c r="F5453" s="95"/>
      <c r="G5453" s="95"/>
      <c r="H5453" s="95"/>
      <c r="I5453" s="95"/>
      <c r="J5453" s="120"/>
    </row>
    <row r="5454" spans="1:10" ht="15">
      <c r="A5454" s="121" t="s">
        <v>1147</v>
      </c>
      <c r="B5454" s="83" t="s">
        <v>1</v>
      </c>
      <c r="C5454" s="82" t="s">
        <v>2</v>
      </c>
      <c r="D5454" s="82" t="s">
        <v>3</v>
      </c>
      <c r="E5454" s="281" t="s">
        <v>1722</v>
      </c>
      <c r="F5454" s="281"/>
      <c r="G5454" s="84" t="s">
        <v>4</v>
      </c>
      <c r="H5454" s="83" t="s">
        <v>5</v>
      </c>
      <c r="I5454" s="83" t="s">
        <v>6</v>
      </c>
      <c r="J5454" s="122" t="s">
        <v>8</v>
      </c>
    </row>
    <row r="5455" spans="1:10" ht="38.25">
      <c r="A5455" s="111" t="s">
        <v>1723</v>
      </c>
      <c r="B5455" s="86" t="s">
        <v>1128</v>
      </c>
      <c r="C5455" s="85" t="s">
        <v>44</v>
      </c>
      <c r="D5455" s="85" t="s">
        <v>1129</v>
      </c>
      <c r="E5455" s="284" t="s">
        <v>1761</v>
      </c>
      <c r="F5455" s="284"/>
      <c r="G5455" s="87" t="s">
        <v>46</v>
      </c>
      <c r="H5455" s="88">
        <v>1</v>
      </c>
      <c r="I5455" s="89">
        <v>91.24</v>
      </c>
      <c r="J5455" s="112">
        <v>91.24</v>
      </c>
    </row>
    <row r="5456" spans="1:10">
      <c r="A5456" s="221"/>
      <c r="B5456" s="222"/>
      <c r="C5456" s="222"/>
      <c r="D5456" s="222"/>
      <c r="E5456" s="222"/>
      <c r="F5456" s="222" t="s">
        <v>1762</v>
      </c>
      <c r="G5456" s="222"/>
      <c r="H5456" s="222"/>
      <c r="I5456" s="222"/>
      <c r="J5456" s="125">
        <v>0</v>
      </c>
    </row>
    <row r="5457" spans="1:10">
      <c r="A5457" s="221"/>
      <c r="B5457" s="222"/>
      <c r="C5457" s="222"/>
      <c r="D5457" s="222"/>
      <c r="E5457" s="222"/>
      <c r="F5457" s="222" t="s">
        <v>1763</v>
      </c>
      <c r="G5457" s="222"/>
      <c r="H5457" s="222"/>
      <c r="I5457" s="222"/>
      <c r="J5457" s="125">
        <v>1</v>
      </c>
    </row>
    <row r="5458" spans="1:10">
      <c r="A5458" s="221"/>
      <c r="B5458" s="222"/>
      <c r="C5458" s="222"/>
      <c r="D5458" s="222"/>
      <c r="E5458" s="222"/>
      <c r="F5458" s="222" t="s">
        <v>1764</v>
      </c>
      <c r="G5458" s="222"/>
      <c r="H5458" s="222"/>
      <c r="I5458" s="222"/>
      <c r="J5458" s="125">
        <v>0</v>
      </c>
    </row>
    <row r="5459" spans="1:10" ht="15">
      <c r="A5459" s="279" t="s">
        <v>1784</v>
      </c>
      <c r="B5459" s="280" t="s">
        <v>1</v>
      </c>
      <c r="C5459" s="281" t="s">
        <v>2</v>
      </c>
      <c r="D5459" s="281" t="s">
        <v>1785</v>
      </c>
      <c r="E5459" s="280" t="s">
        <v>1766</v>
      </c>
      <c r="F5459" s="83" t="s">
        <v>1767</v>
      </c>
      <c r="G5459" s="83" t="s">
        <v>1768</v>
      </c>
      <c r="H5459" s="83"/>
      <c r="I5459" s="83"/>
      <c r="J5459" s="122" t="s">
        <v>1769</v>
      </c>
    </row>
    <row r="5460" spans="1:10" ht="25.5">
      <c r="A5460" s="113" t="s">
        <v>1725</v>
      </c>
      <c r="B5460" s="91" t="s">
        <v>3807</v>
      </c>
      <c r="C5460" s="90" t="s">
        <v>44</v>
      </c>
      <c r="D5460" s="90" t="s">
        <v>3808</v>
      </c>
      <c r="E5460" s="93">
        <v>1</v>
      </c>
      <c r="F5460" s="92" t="s">
        <v>46</v>
      </c>
      <c r="G5460" s="277" t="s">
        <v>3809</v>
      </c>
      <c r="H5460" s="277"/>
      <c r="I5460" s="278"/>
      <c r="J5460" s="127" t="s">
        <v>3809</v>
      </c>
    </row>
    <row r="5461" spans="1:10">
      <c r="A5461" s="221"/>
      <c r="B5461" s="222"/>
      <c r="C5461" s="222"/>
      <c r="D5461" s="222"/>
      <c r="E5461" s="222"/>
      <c r="F5461" s="222" t="s">
        <v>1938</v>
      </c>
      <c r="G5461" s="222"/>
      <c r="H5461" s="222"/>
      <c r="I5461" s="222"/>
      <c r="J5461" s="125">
        <v>80.86</v>
      </c>
    </row>
    <row r="5462" spans="1:10" ht="15">
      <c r="A5462" s="279" t="s">
        <v>1765</v>
      </c>
      <c r="B5462" s="280" t="s">
        <v>1</v>
      </c>
      <c r="C5462" s="281" t="s">
        <v>2</v>
      </c>
      <c r="D5462" s="281" t="s">
        <v>1727</v>
      </c>
      <c r="E5462" s="280" t="s">
        <v>1766</v>
      </c>
      <c r="F5462" s="83" t="s">
        <v>1767</v>
      </c>
      <c r="G5462" s="83" t="s">
        <v>1768</v>
      </c>
      <c r="H5462" s="83"/>
      <c r="I5462" s="83"/>
      <c r="J5462" s="122" t="s">
        <v>1769</v>
      </c>
    </row>
    <row r="5463" spans="1:10">
      <c r="A5463" s="123" t="s">
        <v>1723</v>
      </c>
      <c r="B5463" s="97" t="s">
        <v>1979</v>
      </c>
      <c r="C5463" s="96" t="s">
        <v>44</v>
      </c>
      <c r="D5463" s="96" t="s">
        <v>1980</v>
      </c>
      <c r="E5463" s="99">
        <v>0.29333330000000002</v>
      </c>
      <c r="F5463" s="98" t="s">
        <v>1950</v>
      </c>
      <c r="G5463" s="282" t="s">
        <v>1981</v>
      </c>
      <c r="H5463" s="282"/>
      <c r="I5463" s="283"/>
      <c r="J5463" s="126" t="s">
        <v>3810</v>
      </c>
    </row>
    <row r="5464" spans="1:10">
      <c r="A5464" s="123" t="s">
        <v>1723</v>
      </c>
      <c r="B5464" s="97" t="s">
        <v>3570</v>
      </c>
      <c r="C5464" s="96" t="s">
        <v>44</v>
      </c>
      <c r="D5464" s="96" t="s">
        <v>3571</v>
      </c>
      <c r="E5464" s="99">
        <v>0.29333330000000002</v>
      </c>
      <c r="F5464" s="98" t="s">
        <v>1950</v>
      </c>
      <c r="G5464" s="282" t="s">
        <v>3577</v>
      </c>
      <c r="H5464" s="282"/>
      <c r="I5464" s="283"/>
      <c r="J5464" s="126" t="s">
        <v>3811</v>
      </c>
    </row>
    <row r="5465" spans="1:10">
      <c r="A5465" s="221"/>
      <c r="B5465" s="222"/>
      <c r="C5465" s="222"/>
      <c r="D5465" s="222"/>
      <c r="E5465" s="222"/>
      <c r="F5465" s="222" t="s">
        <v>1774</v>
      </c>
      <c r="G5465" s="222"/>
      <c r="H5465" s="222"/>
      <c r="I5465" s="222"/>
      <c r="J5465" s="125">
        <v>10.384</v>
      </c>
    </row>
    <row r="5466" spans="1:10">
      <c r="A5466" s="115"/>
      <c r="B5466" s="116"/>
      <c r="C5466" s="116"/>
      <c r="D5466" s="116"/>
      <c r="E5466" s="116" t="s">
        <v>1728</v>
      </c>
      <c r="F5466" s="117">
        <v>0</v>
      </c>
      <c r="G5466" s="116" t="s">
        <v>1729</v>
      </c>
      <c r="H5466" s="117">
        <v>7.89</v>
      </c>
      <c r="I5466" s="116" t="s">
        <v>1730</v>
      </c>
      <c r="J5466" s="118">
        <v>7.8901377700599999</v>
      </c>
    </row>
    <row r="5467" spans="1:10" ht="15" thickBot="1">
      <c r="A5467" s="115"/>
      <c r="B5467" s="116"/>
      <c r="C5467" s="116"/>
      <c r="D5467" s="116"/>
      <c r="E5467" s="116" t="s">
        <v>1731</v>
      </c>
      <c r="F5467" s="117">
        <v>23.94</v>
      </c>
      <c r="G5467" s="116"/>
      <c r="H5467" s="276" t="s">
        <v>1732</v>
      </c>
      <c r="I5467" s="276"/>
      <c r="J5467" s="118">
        <v>115.18</v>
      </c>
    </row>
    <row r="5468" spans="1:10" ht="15" thickTop="1">
      <c r="A5468" s="119"/>
      <c r="B5468" s="95"/>
      <c r="C5468" s="95"/>
      <c r="D5468" s="95"/>
      <c r="E5468" s="95"/>
      <c r="F5468" s="95"/>
      <c r="G5468" s="95"/>
      <c r="H5468" s="95"/>
      <c r="I5468" s="95"/>
      <c r="J5468" s="120"/>
    </row>
    <row r="5469" spans="1:10" ht="15">
      <c r="A5469" s="121" t="s">
        <v>1148</v>
      </c>
      <c r="B5469" s="83" t="s">
        <v>1</v>
      </c>
      <c r="C5469" s="82" t="s">
        <v>2</v>
      </c>
      <c r="D5469" s="82" t="s">
        <v>3</v>
      </c>
      <c r="E5469" s="281" t="s">
        <v>1722</v>
      </c>
      <c r="F5469" s="281"/>
      <c r="G5469" s="84" t="s">
        <v>4</v>
      </c>
      <c r="H5469" s="83" t="s">
        <v>5</v>
      </c>
      <c r="I5469" s="83" t="s">
        <v>6</v>
      </c>
      <c r="J5469" s="122" t="s">
        <v>8</v>
      </c>
    </row>
    <row r="5470" spans="1:10" ht="38.25">
      <c r="A5470" s="111" t="s">
        <v>1723</v>
      </c>
      <c r="B5470" s="86" t="s">
        <v>1149</v>
      </c>
      <c r="C5470" s="85" t="s">
        <v>44</v>
      </c>
      <c r="D5470" s="85" t="s">
        <v>1150</v>
      </c>
      <c r="E5470" s="284" t="s">
        <v>1761</v>
      </c>
      <c r="F5470" s="284"/>
      <c r="G5470" s="87" t="s">
        <v>46</v>
      </c>
      <c r="H5470" s="88">
        <v>1</v>
      </c>
      <c r="I5470" s="89">
        <v>93.9</v>
      </c>
      <c r="J5470" s="112">
        <v>93.9</v>
      </c>
    </row>
    <row r="5471" spans="1:10">
      <c r="A5471" s="221"/>
      <c r="B5471" s="222"/>
      <c r="C5471" s="222"/>
      <c r="D5471" s="222"/>
      <c r="E5471" s="222"/>
      <c r="F5471" s="222" t="s">
        <v>1762</v>
      </c>
      <c r="G5471" s="222"/>
      <c r="H5471" s="222"/>
      <c r="I5471" s="222"/>
      <c r="J5471" s="125">
        <v>0</v>
      </c>
    </row>
    <row r="5472" spans="1:10">
      <c r="A5472" s="221"/>
      <c r="B5472" s="222"/>
      <c r="C5472" s="222"/>
      <c r="D5472" s="222"/>
      <c r="E5472" s="222"/>
      <c r="F5472" s="222" t="s">
        <v>1763</v>
      </c>
      <c r="G5472" s="222"/>
      <c r="H5472" s="222"/>
      <c r="I5472" s="222"/>
      <c r="J5472" s="125">
        <v>1</v>
      </c>
    </row>
    <row r="5473" spans="1:10">
      <c r="A5473" s="221"/>
      <c r="B5473" s="222"/>
      <c r="C5473" s="222"/>
      <c r="D5473" s="222"/>
      <c r="E5473" s="222"/>
      <c r="F5473" s="222" t="s">
        <v>1764</v>
      </c>
      <c r="G5473" s="222"/>
      <c r="H5473" s="222"/>
      <c r="I5473" s="222"/>
      <c r="J5473" s="125">
        <v>0</v>
      </c>
    </row>
    <row r="5474" spans="1:10" ht="15">
      <c r="A5474" s="279" t="s">
        <v>1784</v>
      </c>
      <c r="B5474" s="280" t="s">
        <v>1</v>
      </c>
      <c r="C5474" s="281" t="s">
        <v>2</v>
      </c>
      <c r="D5474" s="281" t="s">
        <v>1785</v>
      </c>
      <c r="E5474" s="280" t="s">
        <v>1766</v>
      </c>
      <c r="F5474" s="83" t="s">
        <v>1767</v>
      </c>
      <c r="G5474" s="83" t="s">
        <v>1768</v>
      </c>
      <c r="H5474" s="83"/>
      <c r="I5474" s="83"/>
      <c r="J5474" s="122" t="s">
        <v>1769</v>
      </c>
    </row>
    <row r="5475" spans="1:10" ht="25.5">
      <c r="A5475" s="113" t="s">
        <v>1725</v>
      </c>
      <c r="B5475" s="91" t="s">
        <v>3830</v>
      </c>
      <c r="C5475" s="90" t="s">
        <v>44</v>
      </c>
      <c r="D5475" s="90" t="s">
        <v>3831</v>
      </c>
      <c r="E5475" s="93">
        <v>1</v>
      </c>
      <c r="F5475" s="92" t="s">
        <v>46</v>
      </c>
      <c r="G5475" s="277" t="s">
        <v>3832</v>
      </c>
      <c r="H5475" s="277"/>
      <c r="I5475" s="278"/>
      <c r="J5475" s="127" t="s">
        <v>3832</v>
      </c>
    </row>
    <row r="5476" spans="1:10">
      <c r="A5476" s="221"/>
      <c r="B5476" s="222"/>
      <c r="C5476" s="222"/>
      <c r="D5476" s="222"/>
      <c r="E5476" s="222"/>
      <c r="F5476" s="222" t="s">
        <v>1938</v>
      </c>
      <c r="G5476" s="222"/>
      <c r="H5476" s="222"/>
      <c r="I5476" s="222"/>
      <c r="J5476" s="125">
        <v>83.52</v>
      </c>
    </row>
    <row r="5477" spans="1:10" ht="15">
      <c r="A5477" s="279" t="s">
        <v>1765</v>
      </c>
      <c r="B5477" s="280" t="s">
        <v>1</v>
      </c>
      <c r="C5477" s="281" t="s">
        <v>2</v>
      </c>
      <c r="D5477" s="281" t="s">
        <v>1727</v>
      </c>
      <c r="E5477" s="280" t="s">
        <v>1766</v>
      </c>
      <c r="F5477" s="83" t="s">
        <v>1767</v>
      </c>
      <c r="G5477" s="83" t="s">
        <v>1768</v>
      </c>
      <c r="H5477" s="83"/>
      <c r="I5477" s="83"/>
      <c r="J5477" s="122" t="s">
        <v>1769</v>
      </c>
    </row>
    <row r="5478" spans="1:10">
      <c r="A5478" s="123" t="s">
        <v>1723</v>
      </c>
      <c r="B5478" s="97" t="s">
        <v>1979</v>
      </c>
      <c r="C5478" s="96" t="s">
        <v>44</v>
      </c>
      <c r="D5478" s="96" t="s">
        <v>1980</v>
      </c>
      <c r="E5478" s="99">
        <v>0.29333330000000002</v>
      </c>
      <c r="F5478" s="98" t="s">
        <v>1950</v>
      </c>
      <c r="G5478" s="282" t="s">
        <v>1981</v>
      </c>
      <c r="H5478" s="282"/>
      <c r="I5478" s="283"/>
      <c r="J5478" s="126" t="s">
        <v>3810</v>
      </c>
    </row>
    <row r="5479" spans="1:10">
      <c r="A5479" s="123" t="s">
        <v>1723</v>
      </c>
      <c r="B5479" s="97" t="s">
        <v>3570</v>
      </c>
      <c r="C5479" s="96" t="s">
        <v>44</v>
      </c>
      <c r="D5479" s="96" t="s">
        <v>3571</v>
      </c>
      <c r="E5479" s="99">
        <v>0.29333330000000002</v>
      </c>
      <c r="F5479" s="98" t="s">
        <v>1950</v>
      </c>
      <c r="G5479" s="282" t="s">
        <v>3577</v>
      </c>
      <c r="H5479" s="282"/>
      <c r="I5479" s="283"/>
      <c r="J5479" s="126" t="s">
        <v>3811</v>
      </c>
    </row>
    <row r="5480" spans="1:10">
      <c r="A5480" s="221"/>
      <c r="B5480" s="222"/>
      <c r="C5480" s="222"/>
      <c r="D5480" s="222"/>
      <c r="E5480" s="222"/>
      <c r="F5480" s="222" t="s">
        <v>1774</v>
      </c>
      <c r="G5480" s="222"/>
      <c r="H5480" s="222"/>
      <c r="I5480" s="222"/>
      <c r="J5480" s="125">
        <v>10.384</v>
      </c>
    </row>
    <row r="5481" spans="1:10">
      <c r="A5481" s="115"/>
      <c r="B5481" s="116"/>
      <c r="C5481" s="116"/>
      <c r="D5481" s="116"/>
      <c r="E5481" s="116" t="s">
        <v>1728</v>
      </c>
      <c r="F5481" s="117">
        <v>0</v>
      </c>
      <c r="G5481" s="116" t="s">
        <v>1729</v>
      </c>
      <c r="H5481" s="117">
        <v>7.89</v>
      </c>
      <c r="I5481" s="116" t="s">
        <v>1730</v>
      </c>
      <c r="J5481" s="118">
        <v>7.8901377700599999</v>
      </c>
    </row>
    <row r="5482" spans="1:10" ht="15" thickBot="1">
      <c r="A5482" s="115"/>
      <c r="B5482" s="116"/>
      <c r="C5482" s="116"/>
      <c r="D5482" s="116"/>
      <c r="E5482" s="116" t="s">
        <v>1731</v>
      </c>
      <c r="F5482" s="117">
        <v>24.63</v>
      </c>
      <c r="G5482" s="116"/>
      <c r="H5482" s="276" t="s">
        <v>1732</v>
      </c>
      <c r="I5482" s="276"/>
      <c r="J5482" s="118">
        <v>118.53</v>
      </c>
    </row>
    <row r="5483" spans="1:10" ht="15" thickTop="1">
      <c r="A5483" s="119"/>
      <c r="B5483" s="95"/>
      <c r="C5483" s="95"/>
      <c r="D5483" s="95"/>
      <c r="E5483" s="95"/>
      <c r="F5483" s="95"/>
      <c r="G5483" s="95"/>
      <c r="H5483" s="95"/>
      <c r="I5483" s="95"/>
      <c r="J5483" s="120"/>
    </row>
    <row r="5484" spans="1:10" ht="15">
      <c r="A5484" s="121" t="s">
        <v>1153</v>
      </c>
      <c r="B5484" s="83" t="s">
        <v>1</v>
      </c>
      <c r="C5484" s="82" t="s">
        <v>2</v>
      </c>
      <c r="D5484" s="82" t="s">
        <v>3</v>
      </c>
      <c r="E5484" s="281" t="s">
        <v>1722</v>
      </c>
      <c r="F5484" s="281"/>
      <c r="G5484" s="84" t="s">
        <v>4</v>
      </c>
      <c r="H5484" s="83" t="s">
        <v>5</v>
      </c>
      <c r="I5484" s="83" t="s">
        <v>6</v>
      </c>
      <c r="J5484" s="122" t="s">
        <v>8</v>
      </c>
    </row>
    <row r="5485" spans="1:10" ht="25.5">
      <c r="A5485" s="111" t="s">
        <v>1723</v>
      </c>
      <c r="B5485" s="86" t="s">
        <v>1154</v>
      </c>
      <c r="C5485" s="85" t="s">
        <v>44</v>
      </c>
      <c r="D5485" s="85" t="s">
        <v>1155</v>
      </c>
      <c r="E5485" s="284" t="s">
        <v>1761</v>
      </c>
      <c r="F5485" s="284"/>
      <c r="G5485" s="87" t="s">
        <v>46</v>
      </c>
      <c r="H5485" s="88">
        <v>1</v>
      </c>
      <c r="I5485" s="89">
        <v>361.93</v>
      </c>
      <c r="J5485" s="112">
        <v>361.93</v>
      </c>
    </row>
    <row r="5486" spans="1:10">
      <c r="A5486" s="221"/>
      <c r="B5486" s="222"/>
      <c r="C5486" s="222"/>
      <c r="D5486" s="222"/>
      <c r="E5486" s="222"/>
      <c r="F5486" s="222" t="s">
        <v>1762</v>
      </c>
      <c r="G5486" s="222"/>
      <c r="H5486" s="222"/>
      <c r="I5486" s="222"/>
      <c r="J5486" s="125">
        <v>0</v>
      </c>
    </row>
    <row r="5487" spans="1:10">
      <c r="A5487" s="221"/>
      <c r="B5487" s="222"/>
      <c r="C5487" s="222"/>
      <c r="D5487" s="222"/>
      <c r="E5487" s="222"/>
      <c r="F5487" s="222" t="s">
        <v>1763</v>
      </c>
      <c r="G5487" s="222"/>
      <c r="H5487" s="222"/>
      <c r="I5487" s="222"/>
      <c r="J5487" s="125">
        <v>1</v>
      </c>
    </row>
    <row r="5488" spans="1:10">
      <c r="A5488" s="221"/>
      <c r="B5488" s="222"/>
      <c r="C5488" s="222"/>
      <c r="D5488" s="222"/>
      <c r="E5488" s="222"/>
      <c r="F5488" s="222" t="s">
        <v>1764</v>
      </c>
      <c r="G5488" s="222"/>
      <c r="H5488" s="222"/>
      <c r="I5488" s="222"/>
      <c r="J5488" s="125">
        <v>0</v>
      </c>
    </row>
    <row r="5489" spans="1:10" ht="15">
      <c r="A5489" s="279" t="s">
        <v>1784</v>
      </c>
      <c r="B5489" s="280" t="s">
        <v>1</v>
      </c>
      <c r="C5489" s="281" t="s">
        <v>2</v>
      </c>
      <c r="D5489" s="281" t="s">
        <v>1785</v>
      </c>
      <c r="E5489" s="280" t="s">
        <v>1766</v>
      </c>
      <c r="F5489" s="83" t="s">
        <v>1767</v>
      </c>
      <c r="G5489" s="83" t="s">
        <v>1768</v>
      </c>
      <c r="H5489" s="83"/>
      <c r="I5489" s="83"/>
      <c r="J5489" s="122" t="s">
        <v>1769</v>
      </c>
    </row>
    <row r="5490" spans="1:10" ht="25.5">
      <c r="A5490" s="113" t="s">
        <v>1725</v>
      </c>
      <c r="B5490" s="91" t="s">
        <v>3833</v>
      </c>
      <c r="C5490" s="90" t="s">
        <v>44</v>
      </c>
      <c r="D5490" s="90" t="s">
        <v>3834</v>
      </c>
      <c r="E5490" s="93">
        <v>1</v>
      </c>
      <c r="F5490" s="92" t="s">
        <v>46</v>
      </c>
      <c r="G5490" s="277" t="s">
        <v>3835</v>
      </c>
      <c r="H5490" s="277"/>
      <c r="I5490" s="278"/>
      <c r="J5490" s="127" t="s">
        <v>3835</v>
      </c>
    </row>
    <row r="5491" spans="1:10">
      <c r="A5491" s="221"/>
      <c r="B5491" s="222"/>
      <c r="C5491" s="222"/>
      <c r="D5491" s="222"/>
      <c r="E5491" s="222"/>
      <c r="F5491" s="222" t="s">
        <v>1938</v>
      </c>
      <c r="G5491" s="222"/>
      <c r="H5491" s="222"/>
      <c r="I5491" s="222"/>
      <c r="J5491" s="125">
        <v>149.53</v>
      </c>
    </row>
    <row r="5492" spans="1:10" ht="15">
      <c r="A5492" s="279" t="s">
        <v>1765</v>
      </c>
      <c r="B5492" s="280" t="s">
        <v>1</v>
      </c>
      <c r="C5492" s="281" t="s">
        <v>2</v>
      </c>
      <c r="D5492" s="281" t="s">
        <v>1727</v>
      </c>
      <c r="E5492" s="280" t="s">
        <v>1766</v>
      </c>
      <c r="F5492" s="83" t="s">
        <v>1767</v>
      </c>
      <c r="G5492" s="83" t="s">
        <v>1768</v>
      </c>
      <c r="H5492" s="83"/>
      <c r="I5492" s="83"/>
      <c r="J5492" s="122" t="s">
        <v>1769</v>
      </c>
    </row>
    <row r="5493" spans="1:10">
      <c r="A5493" s="123" t="s">
        <v>1723</v>
      </c>
      <c r="B5493" s="97" t="s">
        <v>1979</v>
      </c>
      <c r="C5493" s="96" t="s">
        <v>44</v>
      </c>
      <c r="D5493" s="96" t="s">
        <v>1980</v>
      </c>
      <c r="E5493" s="99">
        <v>6</v>
      </c>
      <c r="F5493" s="98" t="s">
        <v>1950</v>
      </c>
      <c r="G5493" s="282" t="s">
        <v>1981</v>
      </c>
      <c r="H5493" s="282"/>
      <c r="I5493" s="283"/>
      <c r="J5493" s="126" t="s">
        <v>3836</v>
      </c>
    </row>
    <row r="5494" spans="1:10">
      <c r="A5494" s="123" t="s">
        <v>1723</v>
      </c>
      <c r="B5494" s="97" t="s">
        <v>3570</v>
      </c>
      <c r="C5494" s="96" t="s">
        <v>44</v>
      </c>
      <c r="D5494" s="96" t="s">
        <v>3571</v>
      </c>
      <c r="E5494" s="99">
        <v>6</v>
      </c>
      <c r="F5494" s="98" t="s">
        <v>1950</v>
      </c>
      <c r="G5494" s="282" t="s">
        <v>3577</v>
      </c>
      <c r="H5494" s="282"/>
      <c r="I5494" s="283"/>
      <c r="J5494" s="126" t="s">
        <v>3837</v>
      </c>
    </row>
    <row r="5495" spans="1:10">
      <c r="A5495" s="221"/>
      <c r="B5495" s="222"/>
      <c r="C5495" s="222"/>
      <c r="D5495" s="222"/>
      <c r="E5495" s="222"/>
      <c r="F5495" s="222" t="s">
        <v>1774</v>
      </c>
      <c r="G5495" s="222"/>
      <c r="H5495" s="222"/>
      <c r="I5495" s="222"/>
      <c r="J5495" s="125">
        <v>212.4</v>
      </c>
    </row>
    <row r="5496" spans="1:10">
      <c r="A5496" s="115"/>
      <c r="B5496" s="116"/>
      <c r="C5496" s="116"/>
      <c r="D5496" s="116"/>
      <c r="E5496" s="116" t="s">
        <v>1728</v>
      </c>
      <c r="F5496" s="117">
        <v>0</v>
      </c>
      <c r="G5496" s="116" t="s">
        <v>1729</v>
      </c>
      <c r="H5496" s="117">
        <v>161.38999999999999</v>
      </c>
      <c r="I5496" s="116" t="s">
        <v>1730</v>
      </c>
      <c r="J5496" s="118">
        <v>161.38919999999999</v>
      </c>
    </row>
    <row r="5497" spans="1:10" ht="15" thickBot="1">
      <c r="A5497" s="115"/>
      <c r="B5497" s="116"/>
      <c r="C5497" s="116"/>
      <c r="D5497" s="116"/>
      <c r="E5497" s="116" t="s">
        <v>1731</v>
      </c>
      <c r="F5497" s="117">
        <v>94.97</v>
      </c>
      <c r="G5497" s="116"/>
      <c r="H5497" s="276" t="s">
        <v>1732</v>
      </c>
      <c r="I5497" s="276"/>
      <c r="J5497" s="118">
        <v>456.9</v>
      </c>
    </row>
    <row r="5498" spans="1:10" ht="15" thickTop="1">
      <c r="A5498" s="119"/>
      <c r="B5498" s="95"/>
      <c r="C5498" s="95"/>
      <c r="D5498" s="95"/>
      <c r="E5498" s="95"/>
      <c r="F5498" s="95"/>
      <c r="G5498" s="95"/>
      <c r="H5498" s="95"/>
      <c r="I5498" s="95"/>
      <c r="J5498" s="120"/>
    </row>
    <row r="5499" spans="1:10" ht="15">
      <c r="A5499" s="121" t="s">
        <v>1156</v>
      </c>
      <c r="B5499" s="83" t="s">
        <v>1</v>
      </c>
      <c r="C5499" s="82" t="s">
        <v>2</v>
      </c>
      <c r="D5499" s="82" t="s">
        <v>3</v>
      </c>
      <c r="E5499" s="281" t="s">
        <v>1722</v>
      </c>
      <c r="F5499" s="281"/>
      <c r="G5499" s="84" t="s">
        <v>4</v>
      </c>
      <c r="H5499" s="83" t="s">
        <v>5</v>
      </c>
      <c r="I5499" s="83" t="s">
        <v>6</v>
      </c>
      <c r="J5499" s="122" t="s">
        <v>8</v>
      </c>
    </row>
    <row r="5500" spans="1:10" ht="25.5">
      <c r="A5500" s="111" t="s">
        <v>1723</v>
      </c>
      <c r="B5500" s="86" t="s">
        <v>1110</v>
      </c>
      <c r="C5500" s="85" t="s">
        <v>18</v>
      </c>
      <c r="D5500" s="85" t="s">
        <v>1111</v>
      </c>
      <c r="E5500" s="284" t="s">
        <v>3468</v>
      </c>
      <c r="F5500" s="284"/>
      <c r="G5500" s="87" t="s">
        <v>28</v>
      </c>
      <c r="H5500" s="88">
        <v>1</v>
      </c>
      <c r="I5500" s="89">
        <v>88.45</v>
      </c>
      <c r="J5500" s="112">
        <v>88.45</v>
      </c>
    </row>
    <row r="5501" spans="1:10">
      <c r="A5501" s="123" t="s">
        <v>1738</v>
      </c>
      <c r="B5501" s="97" t="s">
        <v>1979</v>
      </c>
      <c r="C5501" s="96" t="s">
        <v>44</v>
      </c>
      <c r="D5501" s="96" t="s">
        <v>1980</v>
      </c>
      <c r="E5501" s="283" t="s">
        <v>1761</v>
      </c>
      <c r="F5501" s="283"/>
      <c r="G5501" s="98" t="s">
        <v>1950</v>
      </c>
      <c r="H5501" s="99">
        <v>0.3</v>
      </c>
      <c r="I5501" s="100">
        <v>19.47</v>
      </c>
      <c r="J5501" s="124">
        <v>5.84</v>
      </c>
    </row>
    <row r="5502" spans="1:10">
      <c r="A5502" s="123" t="s">
        <v>1738</v>
      </c>
      <c r="B5502" s="97" t="s">
        <v>3570</v>
      </c>
      <c r="C5502" s="96" t="s">
        <v>44</v>
      </c>
      <c r="D5502" s="96" t="s">
        <v>3571</v>
      </c>
      <c r="E5502" s="283" t="s">
        <v>1761</v>
      </c>
      <c r="F5502" s="283"/>
      <c r="G5502" s="98" t="s">
        <v>1950</v>
      </c>
      <c r="H5502" s="99">
        <v>0.3</v>
      </c>
      <c r="I5502" s="100">
        <v>15.93</v>
      </c>
      <c r="J5502" s="124">
        <v>4.7699999999999996</v>
      </c>
    </row>
    <row r="5503" spans="1:10" ht="25.5">
      <c r="A5503" s="113" t="s">
        <v>1725</v>
      </c>
      <c r="B5503" s="91" t="s">
        <v>3780</v>
      </c>
      <c r="C5503" s="90" t="s">
        <v>31</v>
      </c>
      <c r="D5503" s="90" t="s">
        <v>3781</v>
      </c>
      <c r="E5503" s="278" t="s">
        <v>1743</v>
      </c>
      <c r="F5503" s="278"/>
      <c r="G5503" s="92" t="s">
        <v>704</v>
      </c>
      <c r="H5503" s="93">
        <v>1</v>
      </c>
      <c r="I5503" s="94">
        <v>77.84</v>
      </c>
      <c r="J5503" s="114">
        <v>77.84</v>
      </c>
    </row>
    <row r="5504" spans="1:10">
      <c r="A5504" s="115"/>
      <c r="B5504" s="116"/>
      <c r="C5504" s="116"/>
      <c r="D5504" s="116"/>
      <c r="E5504" s="116" t="s">
        <v>1728</v>
      </c>
      <c r="F5504" s="117">
        <v>0</v>
      </c>
      <c r="G5504" s="116" t="s">
        <v>1729</v>
      </c>
      <c r="H5504" s="117">
        <v>8.06</v>
      </c>
      <c r="I5504" s="116" t="s">
        <v>1730</v>
      </c>
      <c r="J5504" s="118">
        <v>8.06</v>
      </c>
    </row>
    <row r="5505" spans="1:10" ht="15" thickBot="1">
      <c r="A5505" s="115"/>
      <c r="B5505" s="116"/>
      <c r="C5505" s="116"/>
      <c r="D5505" s="116"/>
      <c r="E5505" s="116" t="s">
        <v>1731</v>
      </c>
      <c r="F5505" s="117">
        <v>23.2</v>
      </c>
      <c r="G5505" s="116"/>
      <c r="H5505" s="276" t="s">
        <v>1732</v>
      </c>
      <c r="I5505" s="276"/>
      <c r="J5505" s="118">
        <v>111.65</v>
      </c>
    </row>
    <row r="5506" spans="1:10" ht="15" thickTop="1">
      <c r="A5506" s="119"/>
      <c r="B5506" s="95"/>
      <c r="C5506" s="95"/>
      <c r="D5506" s="95"/>
      <c r="E5506" s="95"/>
      <c r="F5506" s="95"/>
      <c r="G5506" s="95"/>
      <c r="H5506" s="95"/>
      <c r="I5506" s="95"/>
      <c r="J5506" s="120"/>
    </row>
    <row r="5507" spans="1:10" ht="15">
      <c r="A5507" s="121" t="s">
        <v>1157</v>
      </c>
      <c r="B5507" s="83" t="s">
        <v>1</v>
      </c>
      <c r="C5507" s="82" t="s">
        <v>2</v>
      </c>
      <c r="D5507" s="82" t="s">
        <v>3</v>
      </c>
      <c r="E5507" s="281" t="s">
        <v>1722</v>
      </c>
      <c r="F5507" s="281"/>
      <c r="G5507" s="84" t="s">
        <v>4</v>
      </c>
      <c r="H5507" s="83" t="s">
        <v>5</v>
      </c>
      <c r="I5507" s="83" t="s">
        <v>6</v>
      </c>
      <c r="J5507" s="122" t="s">
        <v>8</v>
      </c>
    </row>
    <row r="5508" spans="1:10" ht="25.5">
      <c r="A5508" s="111" t="s">
        <v>1723</v>
      </c>
      <c r="B5508" s="86" t="s">
        <v>1116</v>
      </c>
      <c r="C5508" s="85" t="s">
        <v>44</v>
      </c>
      <c r="D5508" s="85" t="s">
        <v>1117</v>
      </c>
      <c r="E5508" s="284" t="s">
        <v>1761</v>
      </c>
      <c r="F5508" s="284"/>
      <c r="G5508" s="87" t="s">
        <v>46</v>
      </c>
      <c r="H5508" s="88">
        <v>1</v>
      </c>
      <c r="I5508" s="89">
        <v>29.81</v>
      </c>
      <c r="J5508" s="112">
        <v>29.81</v>
      </c>
    </row>
    <row r="5509" spans="1:10">
      <c r="A5509" s="221"/>
      <c r="B5509" s="222"/>
      <c r="C5509" s="222"/>
      <c r="D5509" s="222"/>
      <c r="E5509" s="222"/>
      <c r="F5509" s="222" t="s">
        <v>1762</v>
      </c>
      <c r="G5509" s="222"/>
      <c r="H5509" s="222"/>
      <c r="I5509" s="222"/>
      <c r="J5509" s="125">
        <v>0</v>
      </c>
    </row>
    <row r="5510" spans="1:10">
      <c r="A5510" s="221"/>
      <c r="B5510" s="222"/>
      <c r="C5510" s="222"/>
      <c r="D5510" s="222"/>
      <c r="E5510" s="222"/>
      <c r="F5510" s="222" t="s">
        <v>1763</v>
      </c>
      <c r="G5510" s="222"/>
      <c r="H5510" s="222"/>
      <c r="I5510" s="222"/>
      <c r="J5510" s="125">
        <v>1</v>
      </c>
    </row>
    <row r="5511" spans="1:10">
      <c r="A5511" s="221"/>
      <c r="B5511" s="222"/>
      <c r="C5511" s="222"/>
      <c r="D5511" s="222"/>
      <c r="E5511" s="222"/>
      <c r="F5511" s="222" t="s">
        <v>1764</v>
      </c>
      <c r="G5511" s="222"/>
      <c r="H5511" s="222"/>
      <c r="I5511" s="222"/>
      <c r="J5511" s="125">
        <v>0</v>
      </c>
    </row>
    <row r="5512" spans="1:10" ht="15">
      <c r="A5512" s="279" t="s">
        <v>1784</v>
      </c>
      <c r="B5512" s="280" t="s">
        <v>1</v>
      </c>
      <c r="C5512" s="281" t="s">
        <v>2</v>
      </c>
      <c r="D5512" s="281" t="s">
        <v>1785</v>
      </c>
      <c r="E5512" s="280" t="s">
        <v>1766</v>
      </c>
      <c r="F5512" s="83" t="s">
        <v>1767</v>
      </c>
      <c r="G5512" s="83" t="s">
        <v>1768</v>
      </c>
      <c r="H5512" s="83"/>
      <c r="I5512" s="83"/>
      <c r="J5512" s="122" t="s">
        <v>1769</v>
      </c>
    </row>
    <row r="5513" spans="1:10">
      <c r="A5513" s="113" t="s">
        <v>1725</v>
      </c>
      <c r="B5513" s="91" t="s">
        <v>3788</v>
      </c>
      <c r="C5513" s="90" t="s">
        <v>44</v>
      </c>
      <c r="D5513" s="90" t="s">
        <v>3789</v>
      </c>
      <c r="E5513" s="93">
        <v>1</v>
      </c>
      <c r="F5513" s="92" t="s">
        <v>46</v>
      </c>
      <c r="G5513" s="277" t="s">
        <v>3790</v>
      </c>
      <c r="H5513" s="277"/>
      <c r="I5513" s="278"/>
      <c r="J5513" s="127" t="s">
        <v>3790</v>
      </c>
    </row>
    <row r="5514" spans="1:10">
      <c r="A5514" s="221"/>
      <c r="B5514" s="222"/>
      <c r="C5514" s="222"/>
      <c r="D5514" s="222"/>
      <c r="E5514" s="222"/>
      <c r="F5514" s="222" t="s">
        <v>1938</v>
      </c>
      <c r="G5514" s="222"/>
      <c r="H5514" s="222"/>
      <c r="I5514" s="222"/>
      <c r="J5514" s="125">
        <v>24.02</v>
      </c>
    </row>
    <row r="5515" spans="1:10" ht="15">
      <c r="A5515" s="279" t="s">
        <v>1765</v>
      </c>
      <c r="B5515" s="280" t="s">
        <v>1</v>
      </c>
      <c r="C5515" s="281" t="s">
        <v>2</v>
      </c>
      <c r="D5515" s="281" t="s">
        <v>1727</v>
      </c>
      <c r="E5515" s="280" t="s">
        <v>1766</v>
      </c>
      <c r="F5515" s="83" t="s">
        <v>1767</v>
      </c>
      <c r="G5515" s="83" t="s">
        <v>1768</v>
      </c>
      <c r="H5515" s="83"/>
      <c r="I5515" s="83"/>
      <c r="J5515" s="122" t="s">
        <v>1769</v>
      </c>
    </row>
    <row r="5516" spans="1:10">
      <c r="A5516" s="123" t="s">
        <v>1723</v>
      </c>
      <c r="B5516" s="97" t="s">
        <v>1979</v>
      </c>
      <c r="C5516" s="96" t="s">
        <v>44</v>
      </c>
      <c r="D5516" s="96" t="s">
        <v>1980</v>
      </c>
      <c r="E5516" s="99">
        <v>0.11640209999999999</v>
      </c>
      <c r="F5516" s="98" t="s">
        <v>1950</v>
      </c>
      <c r="G5516" s="282" t="s">
        <v>1981</v>
      </c>
      <c r="H5516" s="282"/>
      <c r="I5516" s="283"/>
      <c r="J5516" s="126" t="s">
        <v>3791</v>
      </c>
    </row>
    <row r="5517" spans="1:10">
      <c r="A5517" s="123" t="s">
        <v>1723</v>
      </c>
      <c r="B5517" s="97" t="s">
        <v>3785</v>
      </c>
      <c r="C5517" s="96" t="s">
        <v>44</v>
      </c>
      <c r="D5517" s="96" t="s">
        <v>3786</v>
      </c>
      <c r="E5517" s="99">
        <v>2</v>
      </c>
      <c r="F5517" s="98" t="s">
        <v>46</v>
      </c>
      <c r="G5517" s="282" t="s">
        <v>2544</v>
      </c>
      <c r="H5517" s="282"/>
      <c r="I5517" s="283"/>
      <c r="J5517" s="126" t="s">
        <v>3792</v>
      </c>
    </row>
    <row r="5518" spans="1:10">
      <c r="A5518" s="123" t="s">
        <v>1723</v>
      </c>
      <c r="B5518" s="97" t="s">
        <v>3570</v>
      </c>
      <c r="C5518" s="96" t="s">
        <v>44</v>
      </c>
      <c r="D5518" s="96" t="s">
        <v>3571</v>
      </c>
      <c r="E5518" s="99">
        <v>5.8201099999999999E-2</v>
      </c>
      <c r="F5518" s="98" t="s">
        <v>1950</v>
      </c>
      <c r="G5518" s="282" t="s">
        <v>3577</v>
      </c>
      <c r="H5518" s="282"/>
      <c r="I5518" s="283"/>
      <c r="J5518" s="126" t="s">
        <v>3793</v>
      </c>
    </row>
    <row r="5519" spans="1:10">
      <c r="A5519" s="221"/>
      <c r="B5519" s="222"/>
      <c r="C5519" s="222"/>
      <c r="D5519" s="222"/>
      <c r="E5519" s="222"/>
      <c r="F5519" s="222" t="s">
        <v>1774</v>
      </c>
      <c r="G5519" s="222"/>
      <c r="H5519" s="222"/>
      <c r="I5519" s="222"/>
      <c r="J5519" s="125">
        <v>5.7934000000000001</v>
      </c>
    </row>
    <row r="5520" spans="1:10">
      <c r="A5520" s="115"/>
      <c r="B5520" s="116"/>
      <c r="C5520" s="116"/>
      <c r="D5520" s="116"/>
      <c r="E5520" s="116" t="s">
        <v>1728</v>
      </c>
      <c r="F5520" s="117">
        <v>0</v>
      </c>
      <c r="G5520" s="116" t="s">
        <v>1729</v>
      </c>
      <c r="H5520" s="117">
        <v>4.24</v>
      </c>
      <c r="I5520" s="116" t="s">
        <v>1730</v>
      </c>
      <c r="J5520" s="118">
        <v>4.24435516504</v>
      </c>
    </row>
    <row r="5521" spans="1:10" ht="15" thickBot="1">
      <c r="A5521" s="115"/>
      <c r="B5521" s="116"/>
      <c r="C5521" s="116"/>
      <c r="D5521" s="116"/>
      <c r="E5521" s="116" t="s">
        <v>1731</v>
      </c>
      <c r="F5521" s="117">
        <v>7.82</v>
      </c>
      <c r="G5521" s="116"/>
      <c r="H5521" s="276" t="s">
        <v>1732</v>
      </c>
      <c r="I5521" s="276"/>
      <c r="J5521" s="118">
        <v>37.630000000000003</v>
      </c>
    </row>
    <row r="5522" spans="1:10" ht="15" thickTop="1">
      <c r="A5522" s="119"/>
      <c r="B5522" s="95"/>
      <c r="C5522" s="95"/>
      <c r="D5522" s="95"/>
      <c r="E5522" s="95"/>
      <c r="F5522" s="95"/>
      <c r="G5522" s="95"/>
      <c r="H5522" s="95"/>
      <c r="I5522" s="95"/>
      <c r="J5522" s="120"/>
    </row>
    <row r="5523" spans="1:10" ht="15">
      <c r="A5523" s="121" t="s">
        <v>1158</v>
      </c>
      <c r="B5523" s="83" t="s">
        <v>1</v>
      </c>
      <c r="C5523" s="82" t="s">
        <v>2</v>
      </c>
      <c r="D5523" s="82" t="s">
        <v>3</v>
      </c>
      <c r="E5523" s="281" t="s">
        <v>1722</v>
      </c>
      <c r="F5523" s="281"/>
      <c r="G5523" s="84" t="s">
        <v>4</v>
      </c>
      <c r="H5523" s="83" t="s">
        <v>5</v>
      </c>
      <c r="I5523" s="83" t="s">
        <v>6</v>
      </c>
      <c r="J5523" s="122" t="s">
        <v>8</v>
      </c>
    </row>
    <row r="5524" spans="1:10" ht="25.5">
      <c r="A5524" s="111" t="s">
        <v>1723</v>
      </c>
      <c r="B5524" s="86" t="s">
        <v>1122</v>
      </c>
      <c r="C5524" s="85" t="s">
        <v>44</v>
      </c>
      <c r="D5524" s="85" t="s">
        <v>1123</v>
      </c>
      <c r="E5524" s="284" t="s">
        <v>1761</v>
      </c>
      <c r="F5524" s="284"/>
      <c r="G5524" s="87" t="s">
        <v>46</v>
      </c>
      <c r="H5524" s="88">
        <v>1</v>
      </c>
      <c r="I5524" s="89">
        <v>29.81</v>
      </c>
      <c r="J5524" s="112">
        <v>29.81</v>
      </c>
    </row>
    <row r="5525" spans="1:10">
      <c r="A5525" s="221"/>
      <c r="B5525" s="222"/>
      <c r="C5525" s="222"/>
      <c r="D5525" s="222"/>
      <c r="E5525" s="222"/>
      <c r="F5525" s="222" t="s">
        <v>1762</v>
      </c>
      <c r="G5525" s="222"/>
      <c r="H5525" s="222"/>
      <c r="I5525" s="222"/>
      <c r="J5525" s="125">
        <v>0</v>
      </c>
    </row>
    <row r="5526" spans="1:10">
      <c r="A5526" s="221"/>
      <c r="B5526" s="222"/>
      <c r="C5526" s="222"/>
      <c r="D5526" s="222"/>
      <c r="E5526" s="222"/>
      <c r="F5526" s="222" t="s">
        <v>1763</v>
      </c>
      <c r="G5526" s="222"/>
      <c r="H5526" s="222"/>
      <c r="I5526" s="222"/>
      <c r="J5526" s="125">
        <v>1</v>
      </c>
    </row>
    <row r="5527" spans="1:10">
      <c r="A5527" s="221"/>
      <c r="B5527" s="222"/>
      <c r="C5527" s="222"/>
      <c r="D5527" s="222"/>
      <c r="E5527" s="222"/>
      <c r="F5527" s="222" t="s">
        <v>1764</v>
      </c>
      <c r="G5527" s="222"/>
      <c r="H5527" s="222"/>
      <c r="I5527" s="222"/>
      <c r="J5527" s="125">
        <v>0</v>
      </c>
    </row>
    <row r="5528" spans="1:10" ht="15">
      <c r="A5528" s="279" t="s">
        <v>1784</v>
      </c>
      <c r="B5528" s="280" t="s">
        <v>1</v>
      </c>
      <c r="C5528" s="281" t="s">
        <v>2</v>
      </c>
      <c r="D5528" s="281" t="s">
        <v>1785</v>
      </c>
      <c r="E5528" s="280" t="s">
        <v>1766</v>
      </c>
      <c r="F5528" s="83" t="s">
        <v>1767</v>
      </c>
      <c r="G5528" s="83" t="s">
        <v>1768</v>
      </c>
      <c r="H5528" s="83"/>
      <c r="I5528" s="83"/>
      <c r="J5528" s="122" t="s">
        <v>1769</v>
      </c>
    </row>
    <row r="5529" spans="1:10">
      <c r="A5529" s="113" t="s">
        <v>1725</v>
      </c>
      <c r="B5529" s="91" t="s">
        <v>3796</v>
      </c>
      <c r="C5529" s="90" t="s">
        <v>44</v>
      </c>
      <c r="D5529" s="90" t="s">
        <v>3797</v>
      </c>
      <c r="E5529" s="93">
        <v>1</v>
      </c>
      <c r="F5529" s="92" t="s">
        <v>46</v>
      </c>
      <c r="G5529" s="277" t="s">
        <v>3790</v>
      </c>
      <c r="H5529" s="277"/>
      <c r="I5529" s="278"/>
      <c r="J5529" s="127" t="s">
        <v>3790</v>
      </c>
    </row>
    <row r="5530" spans="1:10">
      <c r="A5530" s="221"/>
      <c r="B5530" s="222"/>
      <c r="C5530" s="222"/>
      <c r="D5530" s="222"/>
      <c r="E5530" s="222"/>
      <c r="F5530" s="222" t="s">
        <v>1938</v>
      </c>
      <c r="G5530" s="222"/>
      <c r="H5530" s="222"/>
      <c r="I5530" s="222"/>
      <c r="J5530" s="125">
        <v>24.02</v>
      </c>
    </row>
    <row r="5531" spans="1:10" ht="15">
      <c r="A5531" s="279" t="s">
        <v>1765</v>
      </c>
      <c r="B5531" s="280" t="s">
        <v>1</v>
      </c>
      <c r="C5531" s="281" t="s">
        <v>2</v>
      </c>
      <c r="D5531" s="281" t="s">
        <v>1727</v>
      </c>
      <c r="E5531" s="280" t="s">
        <v>1766</v>
      </c>
      <c r="F5531" s="83" t="s">
        <v>1767</v>
      </c>
      <c r="G5531" s="83" t="s">
        <v>1768</v>
      </c>
      <c r="H5531" s="83"/>
      <c r="I5531" s="83"/>
      <c r="J5531" s="122" t="s">
        <v>1769</v>
      </c>
    </row>
    <row r="5532" spans="1:10">
      <c r="A5532" s="123" t="s">
        <v>1723</v>
      </c>
      <c r="B5532" s="97" t="s">
        <v>3785</v>
      </c>
      <c r="C5532" s="96" t="s">
        <v>44</v>
      </c>
      <c r="D5532" s="96" t="s">
        <v>3786</v>
      </c>
      <c r="E5532" s="99">
        <v>2</v>
      </c>
      <c r="F5532" s="98" t="s">
        <v>46</v>
      </c>
      <c r="G5532" s="282" t="s">
        <v>2544</v>
      </c>
      <c r="H5532" s="282"/>
      <c r="I5532" s="283"/>
      <c r="J5532" s="126" t="s">
        <v>3792</v>
      </c>
    </row>
    <row r="5533" spans="1:10">
      <c r="A5533" s="123" t="s">
        <v>1723</v>
      </c>
      <c r="B5533" s="97" t="s">
        <v>1979</v>
      </c>
      <c r="C5533" s="96" t="s">
        <v>44</v>
      </c>
      <c r="D5533" s="96" t="s">
        <v>1980</v>
      </c>
      <c r="E5533" s="99">
        <v>0.11640209999999999</v>
      </c>
      <c r="F5533" s="98" t="s">
        <v>1950</v>
      </c>
      <c r="G5533" s="282" t="s">
        <v>1981</v>
      </c>
      <c r="H5533" s="282"/>
      <c r="I5533" s="283"/>
      <c r="J5533" s="126" t="s">
        <v>3791</v>
      </c>
    </row>
    <row r="5534" spans="1:10">
      <c r="A5534" s="123" t="s">
        <v>1723</v>
      </c>
      <c r="B5534" s="97" t="s">
        <v>3570</v>
      </c>
      <c r="C5534" s="96" t="s">
        <v>44</v>
      </c>
      <c r="D5534" s="96" t="s">
        <v>3571</v>
      </c>
      <c r="E5534" s="99">
        <v>5.8201099999999999E-2</v>
      </c>
      <c r="F5534" s="98" t="s">
        <v>1950</v>
      </c>
      <c r="G5534" s="282" t="s">
        <v>3577</v>
      </c>
      <c r="H5534" s="282"/>
      <c r="I5534" s="283"/>
      <c r="J5534" s="126" t="s">
        <v>3793</v>
      </c>
    </row>
    <row r="5535" spans="1:10">
      <c r="A5535" s="221"/>
      <c r="B5535" s="222"/>
      <c r="C5535" s="222"/>
      <c r="D5535" s="222"/>
      <c r="E5535" s="222"/>
      <c r="F5535" s="222" t="s">
        <v>1774</v>
      </c>
      <c r="G5535" s="222"/>
      <c r="H5535" s="222"/>
      <c r="I5535" s="222"/>
      <c r="J5535" s="125">
        <v>5.7934000000000001</v>
      </c>
    </row>
    <row r="5536" spans="1:10">
      <c r="A5536" s="115"/>
      <c r="B5536" s="116"/>
      <c r="C5536" s="116"/>
      <c r="D5536" s="116"/>
      <c r="E5536" s="116" t="s">
        <v>1728</v>
      </c>
      <c r="F5536" s="117">
        <v>0</v>
      </c>
      <c r="G5536" s="116" t="s">
        <v>1729</v>
      </c>
      <c r="H5536" s="117">
        <v>4.24</v>
      </c>
      <c r="I5536" s="116" t="s">
        <v>1730</v>
      </c>
      <c r="J5536" s="118">
        <v>4.24435516504</v>
      </c>
    </row>
    <row r="5537" spans="1:10" ht="15" thickBot="1">
      <c r="A5537" s="115"/>
      <c r="B5537" s="116"/>
      <c r="C5537" s="116"/>
      <c r="D5537" s="116"/>
      <c r="E5537" s="116" t="s">
        <v>1731</v>
      </c>
      <c r="F5537" s="117">
        <v>7.82</v>
      </c>
      <c r="G5537" s="116"/>
      <c r="H5537" s="276" t="s">
        <v>1732</v>
      </c>
      <c r="I5537" s="276"/>
      <c r="J5537" s="118">
        <v>37.630000000000003</v>
      </c>
    </row>
    <row r="5538" spans="1:10" ht="15" thickTop="1">
      <c r="A5538" s="119"/>
      <c r="B5538" s="95"/>
      <c r="C5538" s="95"/>
      <c r="D5538" s="95"/>
      <c r="E5538" s="95"/>
      <c r="F5538" s="95"/>
      <c r="G5538" s="95"/>
      <c r="H5538" s="95"/>
      <c r="I5538" s="95"/>
      <c r="J5538" s="120"/>
    </row>
    <row r="5539" spans="1:10" ht="15">
      <c r="A5539" s="121" t="s">
        <v>1159</v>
      </c>
      <c r="B5539" s="83" t="s">
        <v>1</v>
      </c>
      <c r="C5539" s="82" t="s">
        <v>2</v>
      </c>
      <c r="D5539" s="82" t="s">
        <v>3</v>
      </c>
      <c r="E5539" s="281" t="s">
        <v>1722</v>
      </c>
      <c r="F5539" s="281"/>
      <c r="G5539" s="84" t="s">
        <v>4</v>
      </c>
      <c r="H5539" s="83" t="s">
        <v>5</v>
      </c>
      <c r="I5539" s="83" t="s">
        <v>6</v>
      </c>
      <c r="J5539" s="122" t="s">
        <v>8</v>
      </c>
    </row>
    <row r="5540" spans="1:10" ht="25.5">
      <c r="A5540" s="111" t="s">
        <v>1723</v>
      </c>
      <c r="B5540" s="86" t="s">
        <v>1125</v>
      </c>
      <c r="C5540" s="85" t="s">
        <v>44</v>
      </c>
      <c r="D5540" s="85" t="s">
        <v>1126</v>
      </c>
      <c r="E5540" s="284" t="s">
        <v>1761</v>
      </c>
      <c r="F5540" s="284"/>
      <c r="G5540" s="87" t="s">
        <v>46</v>
      </c>
      <c r="H5540" s="88">
        <v>1</v>
      </c>
      <c r="I5540" s="89">
        <v>55.32</v>
      </c>
      <c r="J5540" s="112">
        <v>55.32</v>
      </c>
    </row>
    <row r="5541" spans="1:10">
      <c r="A5541" s="221"/>
      <c r="B5541" s="222"/>
      <c r="C5541" s="222"/>
      <c r="D5541" s="222"/>
      <c r="E5541" s="222"/>
      <c r="F5541" s="222" t="s">
        <v>1762</v>
      </c>
      <c r="G5541" s="222"/>
      <c r="H5541" s="222"/>
      <c r="I5541" s="222"/>
      <c r="J5541" s="125">
        <v>0</v>
      </c>
    </row>
    <row r="5542" spans="1:10">
      <c r="A5542" s="221"/>
      <c r="B5542" s="222"/>
      <c r="C5542" s="222"/>
      <c r="D5542" s="222"/>
      <c r="E5542" s="222"/>
      <c r="F5542" s="222" t="s">
        <v>1763</v>
      </c>
      <c r="G5542" s="222"/>
      <c r="H5542" s="222"/>
      <c r="I5542" s="222"/>
      <c r="J5542" s="125">
        <v>1</v>
      </c>
    </row>
    <row r="5543" spans="1:10">
      <c r="A5543" s="221"/>
      <c r="B5543" s="222"/>
      <c r="C5543" s="222"/>
      <c r="D5543" s="222"/>
      <c r="E5543" s="222"/>
      <c r="F5543" s="222" t="s">
        <v>1764</v>
      </c>
      <c r="G5543" s="222"/>
      <c r="H5543" s="222"/>
      <c r="I5543" s="222"/>
      <c r="J5543" s="125">
        <v>0</v>
      </c>
    </row>
    <row r="5544" spans="1:10" ht="15">
      <c r="A5544" s="279" t="s">
        <v>1784</v>
      </c>
      <c r="B5544" s="280" t="s">
        <v>1</v>
      </c>
      <c r="C5544" s="281" t="s">
        <v>2</v>
      </c>
      <c r="D5544" s="281" t="s">
        <v>1785</v>
      </c>
      <c r="E5544" s="280" t="s">
        <v>1766</v>
      </c>
      <c r="F5544" s="83" t="s">
        <v>1767</v>
      </c>
      <c r="G5544" s="83" t="s">
        <v>1768</v>
      </c>
      <c r="H5544" s="83"/>
      <c r="I5544" s="83"/>
      <c r="J5544" s="122" t="s">
        <v>1769</v>
      </c>
    </row>
    <row r="5545" spans="1:10">
      <c r="A5545" s="113" t="s">
        <v>1725</v>
      </c>
      <c r="B5545" s="91" t="s">
        <v>3798</v>
      </c>
      <c r="C5545" s="90" t="s">
        <v>44</v>
      </c>
      <c r="D5545" s="90" t="s">
        <v>3799</v>
      </c>
      <c r="E5545" s="93">
        <v>1</v>
      </c>
      <c r="F5545" s="92" t="s">
        <v>46</v>
      </c>
      <c r="G5545" s="277" t="s">
        <v>3800</v>
      </c>
      <c r="H5545" s="277"/>
      <c r="I5545" s="278"/>
      <c r="J5545" s="127" t="s">
        <v>3800</v>
      </c>
    </row>
    <row r="5546" spans="1:10">
      <c r="A5546" s="221"/>
      <c r="B5546" s="222"/>
      <c r="C5546" s="222"/>
      <c r="D5546" s="222"/>
      <c r="E5546" s="222"/>
      <c r="F5546" s="222" t="s">
        <v>1938</v>
      </c>
      <c r="G5546" s="222"/>
      <c r="H5546" s="222"/>
      <c r="I5546" s="222"/>
      <c r="J5546" s="125">
        <v>42.44</v>
      </c>
    </row>
    <row r="5547" spans="1:10" ht="15">
      <c r="A5547" s="279" t="s">
        <v>1765</v>
      </c>
      <c r="B5547" s="280" t="s">
        <v>1</v>
      </c>
      <c r="C5547" s="281" t="s">
        <v>2</v>
      </c>
      <c r="D5547" s="281" t="s">
        <v>1727</v>
      </c>
      <c r="E5547" s="280" t="s">
        <v>1766</v>
      </c>
      <c r="F5547" s="83" t="s">
        <v>1767</v>
      </c>
      <c r="G5547" s="83" t="s">
        <v>1768</v>
      </c>
      <c r="H5547" s="83"/>
      <c r="I5547" s="83"/>
      <c r="J5547" s="122" t="s">
        <v>1769</v>
      </c>
    </row>
    <row r="5548" spans="1:10">
      <c r="A5548" s="123" t="s">
        <v>1723</v>
      </c>
      <c r="B5548" s="97" t="s">
        <v>1979</v>
      </c>
      <c r="C5548" s="96" t="s">
        <v>44</v>
      </c>
      <c r="D5548" s="96" t="s">
        <v>1980</v>
      </c>
      <c r="E5548" s="99">
        <v>0.2156863</v>
      </c>
      <c r="F5548" s="98" t="s">
        <v>1950</v>
      </c>
      <c r="G5548" s="282" t="s">
        <v>1981</v>
      </c>
      <c r="H5548" s="282"/>
      <c r="I5548" s="283"/>
      <c r="J5548" s="126" t="s">
        <v>3801</v>
      </c>
    </row>
    <row r="5549" spans="1:10">
      <c r="A5549" s="123" t="s">
        <v>1723</v>
      </c>
      <c r="B5549" s="97" t="s">
        <v>3570</v>
      </c>
      <c r="C5549" s="96" t="s">
        <v>44</v>
      </c>
      <c r="D5549" s="96" t="s">
        <v>3571</v>
      </c>
      <c r="E5549" s="99">
        <v>0.1078431</v>
      </c>
      <c r="F5549" s="98" t="s">
        <v>1950</v>
      </c>
      <c r="G5549" s="282" t="s">
        <v>3577</v>
      </c>
      <c r="H5549" s="282"/>
      <c r="I5549" s="283"/>
      <c r="J5549" s="126" t="s">
        <v>3802</v>
      </c>
    </row>
    <row r="5550" spans="1:10">
      <c r="A5550" s="123" t="s">
        <v>1723</v>
      </c>
      <c r="B5550" s="97" t="s">
        <v>3803</v>
      </c>
      <c r="C5550" s="96" t="s">
        <v>44</v>
      </c>
      <c r="D5550" s="96" t="s">
        <v>3804</v>
      </c>
      <c r="E5550" s="99">
        <v>3</v>
      </c>
      <c r="F5550" s="98" t="s">
        <v>46</v>
      </c>
      <c r="G5550" s="282" t="s">
        <v>3805</v>
      </c>
      <c r="H5550" s="282"/>
      <c r="I5550" s="283"/>
      <c r="J5550" s="126" t="s">
        <v>3806</v>
      </c>
    </row>
    <row r="5551" spans="1:10">
      <c r="A5551" s="221"/>
      <c r="B5551" s="222"/>
      <c r="C5551" s="222"/>
      <c r="D5551" s="222"/>
      <c r="E5551" s="222"/>
      <c r="F5551" s="222" t="s">
        <v>1774</v>
      </c>
      <c r="G5551" s="222"/>
      <c r="H5551" s="222"/>
      <c r="I5551" s="222"/>
      <c r="J5551" s="125">
        <v>12.8773</v>
      </c>
    </row>
    <row r="5552" spans="1:10">
      <c r="A5552" s="115"/>
      <c r="B5552" s="116"/>
      <c r="C5552" s="116"/>
      <c r="D5552" s="116"/>
      <c r="E5552" s="116" t="s">
        <v>1728</v>
      </c>
      <c r="F5552" s="117">
        <v>0</v>
      </c>
      <c r="G5552" s="116" t="s">
        <v>1729</v>
      </c>
      <c r="H5552" s="117">
        <v>8.57</v>
      </c>
      <c r="I5552" s="116" t="s">
        <v>1730</v>
      </c>
      <c r="J5552" s="118">
        <v>8.5674036948599994</v>
      </c>
    </row>
    <row r="5553" spans="1:10" ht="15" thickBot="1">
      <c r="A5553" s="115"/>
      <c r="B5553" s="116"/>
      <c r="C5553" s="116"/>
      <c r="D5553" s="116"/>
      <c r="E5553" s="116" t="s">
        <v>1731</v>
      </c>
      <c r="F5553" s="117">
        <v>14.51</v>
      </c>
      <c r="G5553" s="116"/>
      <c r="H5553" s="276" t="s">
        <v>1732</v>
      </c>
      <c r="I5553" s="276"/>
      <c r="J5553" s="118">
        <v>69.83</v>
      </c>
    </row>
    <row r="5554" spans="1:10" ht="15" thickTop="1">
      <c r="A5554" s="119"/>
      <c r="B5554" s="95"/>
      <c r="C5554" s="95"/>
      <c r="D5554" s="95"/>
      <c r="E5554" s="95"/>
      <c r="F5554" s="95"/>
      <c r="G5554" s="95"/>
      <c r="H5554" s="95"/>
      <c r="I5554" s="95"/>
      <c r="J5554" s="120"/>
    </row>
    <row r="5555" spans="1:10" ht="15">
      <c r="A5555" s="121" t="s">
        <v>1160</v>
      </c>
      <c r="B5555" s="83" t="s">
        <v>1</v>
      </c>
      <c r="C5555" s="82" t="s">
        <v>2</v>
      </c>
      <c r="D5555" s="82" t="s">
        <v>3</v>
      </c>
      <c r="E5555" s="281" t="s">
        <v>1722</v>
      </c>
      <c r="F5555" s="281"/>
      <c r="G5555" s="84" t="s">
        <v>4</v>
      </c>
      <c r="H5555" s="83" t="s">
        <v>5</v>
      </c>
      <c r="I5555" s="83" t="s">
        <v>6</v>
      </c>
      <c r="J5555" s="122" t="s">
        <v>8</v>
      </c>
    </row>
    <row r="5556" spans="1:10" ht="25.5">
      <c r="A5556" s="111" t="s">
        <v>1723</v>
      </c>
      <c r="B5556" s="86" t="s">
        <v>1161</v>
      </c>
      <c r="C5556" s="85" t="s">
        <v>44</v>
      </c>
      <c r="D5556" s="85" t="s">
        <v>1162</v>
      </c>
      <c r="E5556" s="284" t="s">
        <v>1761</v>
      </c>
      <c r="F5556" s="284"/>
      <c r="G5556" s="87" t="s">
        <v>46</v>
      </c>
      <c r="H5556" s="88">
        <v>1</v>
      </c>
      <c r="I5556" s="89">
        <v>231.63</v>
      </c>
      <c r="J5556" s="112">
        <v>231.63</v>
      </c>
    </row>
    <row r="5557" spans="1:10">
      <c r="A5557" s="221"/>
      <c r="B5557" s="222"/>
      <c r="C5557" s="222"/>
      <c r="D5557" s="222"/>
      <c r="E5557" s="222"/>
      <c r="F5557" s="222" t="s">
        <v>1762</v>
      </c>
      <c r="G5557" s="222"/>
      <c r="H5557" s="222"/>
      <c r="I5557" s="222"/>
      <c r="J5557" s="125">
        <v>0</v>
      </c>
    </row>
    <row r="5558" spans="1:10">
      <c r="A5558" s="221"/>
      <c r="B5558" s="222"/>
      <c r="C5558" s="222"/>
      <c r="D5558" s="222"/>
      <c r="E5558" s="222"/>
      <c r="F5558" s="222" t="s">
        <v>1763</v>
      </c>
      <c r="G5558" s="222"/>
      <c r="H5558" s="222"/>
      <c r="I5558" s="222"/>
      <c r="J5558" s="125">
        <v>1</v>
      </c>
    </row>
    <row r="5559" spans="1:10">
      <c r="A5559" s="221"/>
      <c r="B5559" s="222"/>
      <c r="C5559" s="222"/>
      <c r="D5559" s="222"/>
      <c r="E5559" s="222"/>
      <c r="F5559" s="222" t="s">
        <v>1764</v>
      </c>
      <c r="G5559" s="222"/>
      <c r="H5559" s="222"/>
      <c r="I5559" s="222"/>
      <c r="J5559" s="125">
        <v>0</v>
      </c>
    </row>
    <row r="5560" spans="1:10" ht="15">
      <c r="A5560" s="279" t="s">
        <v>1784</v>
      </c>
      <c r="B5560" s="280" t="s">
        <v>1</v>
      </c>
      <c r="C5560" s="281" t="s">
        <v>2</v>
      </c>
      <c r="D5560" s="281" t="s">
        <v>1785</v>
      </c>
      <c r="E5560" s="280" t="s">
        <v>1766</v>
      </c>
      <c r="F5560" s="83" t="s">
        <v>1767</v>
      </c>
      <c r="G5560" s="83" t="s">
        <v>1768</v>
      </c>
      <c r="H5560" s="83"/>
      <c r="I5560" s="83"/>
      <c r="J5560" s="122" t="s">
        <v>1769</v>
      </c>
    </row>
    <row r="5561" spans="1:10">
      <c r="A5561" s="113" t="s">
        <v>1725</v>
      </c>
      <c r="B5561" s="91" t="s">
        <v>3838</v>
      </c>
      <c r="C5561" s="90" t="s">
        <v>44</v>
      </c>
      <c r="D5561" s="90" t="s">
        <v>3839</v>
      </c>
      <c r="E5561" s="93">
        <v>1</v>
      </c>
      <c r="F5561" s="92" t="s">
        <v>46</v>
      </c>
      <c r="G5561" s="277" t="s">
        <v>3840</v>
      </c>
      <c r="H5561" s="277"/>
      <c r="I5561" s="278"/>
      <c r="J5561" s="127" t="s">
        <v>3840</v>
      </c>
    </row>
    <row r="5562" spans="1:10">
      <c r="A5562" s="221"/>
      <c r="B5562" s="222"/>
      <c r="C5562" s="222"/>
      <c r="D5562" s="222"/>
      <c r="E5562" s="222"/>
      <c r="F5562" s="222" t="s">
        <v>1938</v>
      </c>
      <c r="G5562" s="222"/>
      <c r="H5562" s="222"/>
      <c r="I5562" s="222"/>
      <c r="J5562" s="125">
        <v>201.25</v>
      </c>
    </row>
    <row r="5563" spans="1:10" ht="15">
      <c r="A5563" s="279" t="s">
        <v>1765</v>
      </c>
      <c r="B5563" s="280" t="s">
        <v>1</v>
      </c>
      <c r="C5563" s="281" t="s">
        <v>2</v>
      </c>
      <c r="D5563" s="281" t="s">
        <v>1727</v>
      </c>
      <c r="E5563" s="280" t="s">
        <v>1766</v>
      </c>
      <c r="F5563" s="83" t="s">
        <v>1767</v>
      </c>
      <c r="G5563" s="83" t="s">
        <v>1768</v>
      </c>
      <c r="H5563" s="83"/>
      <c r="I5563" s="83"/>
      <c r="J5563" s="122" t="s">
        <v>1769</v>
      </c>
    </row>
    <row r="5564" spans="1:10">
      <c r="A5564" s="123" t="s">
        <v>1723</v>
      </c>
      <c r="B5564" s="97" t="s">
        <v>1319</v>
      </c>
      <c r="C5564" s="96" t="s">
        <v>44</v>
      </c>
      <c r="D5564" s="96" t="s">
        <v>1320</v>
      </c>
      <c r="E5564" s="99">
        <v>3</v>
      </c>
      <c r="F5564" s="98" t="s">
        <v>46</v>
      </c>
      <c r="G5564" s="282" t="s">
        <v>3841</v>
      </c>
      <c r="H5564" s="282"/>
      <c r="I5564" s="283"/>
      <c r="J5564" s="126" t="s">
        <v>3842</v>
      </c>
    </row>
    <row r="5565" spans="1:10">
      <c r="A5565" s="123" t="s">
        <v>1723</v>
      </c>
      <c r="B5565" s="97" t="s">
        <v>3570</v>
      </c>
      <c r="C5565" s="96" t="s">
        <v>44</v>
      </c>
      <c r="D5565" s="96" t="s">
        <v>3571</v>
      </c>
      <c r="E5565" s="99">
        <v>0.15942029999999999</v>
      </c>
      <c r="F5565" s="98" t="s">
        <v>1950</v>
      </c>
      <c r="G5565" s="282" t="s">
        <v>3577</v>
      </c>
      <c r="H5565" s="282"/>
      <c r="I5565" s="283"/>
      <c r="J5565" s="126" t="s">
        <v>3829</v>
      </c>
    </row>
    <row r="5566" spans="1:10">
      <c r="A5566" s="123" t="s">
        <v>1723</v>
      </c>
      <c r="B5566" s="97" t="s">
        <v>1979</v>
      </c>
      <c r="C5566" s="96" t="s">
        <v>44</v>
      </c>
      <c r="D5566" s="96" t="s">
        <v>1980</v>
      </c>
      <c r="E5566" s="99">
        <v>0.31884059999999997</v>
      </c>
      <c r="F5566" s="98" t="s">
        <v>1950</v>
      </c>
      <c r="G5566" s="282" t="s">
        <v>1981</v>
      </c>
      <c r="H5566" s="282"/>
      <c r="I5566" s="283"/>
      <c r="J5566" s="126" t="s">
        <v>3824</v>
      </c>
    </row>
    <row r="5567" spans="1:10">
      <c r="A5567" s="221"/>
      <c r="B5567" s="222"/>
      <c r="C5567" s="222"/>
      <c r="D5567" s="222"/>
      <c r="E5567" s="222"/>
      <c r="F5567" s="222" t="s">
        <v>1774</v>
      </c>
      <c r="G5567" s="222"/>
      <c r="H5567" s="222"/>
      <c r="I5567" s="222"/>
      <c r="J5567" s="125">
        <v>30.377400000000002</v>
      </c>
    </row>
    <row r="5568" spans="1:10">
      <c r="A5568" s="115"/>
      <c r="B5568" s="116"/>
      <c r="C5568" s="116"/>
      <c r="D5568" s="116"/>
      <c r="E5568" s="116" t="s">
        <v>1728</v>
      </c>
      <c r="F5568" s="117">
        <v>0</v>
      </c>
      <c r="G5568" s="116" t="s">
        <v>1729</v>
      </c>
      <c r="H5568" s="117">
        <v>12.09</v>
      </c>
      <c r="I5568" s="116" t="s">
        <v>1730</v>
      </c>
      <c r="J5568" s="118">
        <v>12.093644566349999</v>
      </c>
    </row>
    <row r="5569" spans="1:10" ht="15" thickBot="1">
      <c r="A5569" s="115"/>
      <c r="B5569" s="116"/>
      <c r="C5569" s="116"/>
      <c r="D5569" s="116"/>
      <c r="E5569" s="116" t="s">
        <v>1731</v>
      </c>
      <c r="F5569" s="117">
        <v>60.77</v>
      </c>
      <c r="G5569" s="116"/>
      <c r="H5569" s="276" t="s">
        <v>1732</v>
      </c>
      <c r="I5569" s="276"/>
      <c r="J5569" s="118">
        <v>292.39999999999998</v>
      </c>
    </row>
    <row r="5570" spans="1:10" ht="15" thickTop="1">
      <c r="A5570" s="119"/>
      <c r="B5570" s="95"/>
      <c r="C5570" s="95"/>
      <c r="D5570" s="95"/>
      <c r="E5570" s="95"/>
      <c r="F5570" s="95"/>
      <c r="G5570" s="95"/>
      <c r="H5570" s="95"/>
      <c r="I5570" s="95"/>
      <c r="J5570" s="120"/>
    </row>
    <row r="5571" spans="1:10" ht="15">
      <c r="A5571" s="121" t="s">
        <v>1165</v>
      </c>
      <c r="B5571" s="83" t="s">
        <v>1</v>
      </c>
      <c r="C5571" s="82" t="s">
        <v>2</v>
      </c>
      <c r="D5571" s="82" t="s">
        <v>3</v>
      </c>
      <c r="E5571" s="281" t="s">
        <v>1722</v>
      </c>
      <c r="F5571" s="281"/>
      <c r="G5571" s="84" t="s">
        <v>4</v>
      </c>
      <c r="H5571" s="83" t="s">
        <v>5</v>
      </c>
      <c r="I5571" s="83" t="s">
        <v>6</v>
      </c>
      <c r="J5571" s="122" t="s">
        <v>8</v>
      </c>
    </row>
    <row r="5572" spans="1:10" ht="25.5">
      <c r="A5572" s="111" t="s">
        <v>1723</v>
      </c>
      <c r="B5572" s="86" t="s">
        <v>1166</v>
      </c>
      <c r="C5572" s="85" t="s">
        <v>18</v>
      </c>
      <c r="D5572" s="85" t="s">
        <v>1167</v>
      </c>
      <c r="E5572" s="284" t="s">
        <v>1724</v>
      </c>
      <c r="F5572" s="284"/>
      <c r="G5572" s="87" t="s">
        <v>28</v>
      </c>
      <c r="H5572" s="88">
        <v>1</v>
      </c>
      <c r="I5572" s="89">
        <v>361.93</v>
      </c>
      <c r="J5572" s="112">
        <v>361.93</v>
      </c>
    </row>
    <row r="5573" spans="1:10">
      <c r="A5573" s="123" t="s">
        <v>1738</v>
      </c>
      <c r="B5573" s="97" t="s">
        <v>1979</v>
      </c>
      <c r="C5573" s="96" t="s">
        <v>44</v>
      </c>
      <c r="D5573" s="96" t="s">
        <v>1980</v>
      </c>
      <c r="E5573" s="283" t="s">
        <v>1761</v>
      </c>
      <c r="F5573" s="283"/>
      <c r="G5573" s="98" t="s">
        <v>1950</v>
      </c>
      <c r="H5573" s="99">
        <v>6</v>
      </c>
      <c r="I5573" s="100">
        <v>19.47</v>
      </c>
      <c r="J5573" s="124">
        <v>116.82</v>
      </c>
    </row>
    <row r="5574" spans="1:10">
      <c r="A5574" s="123" t="s">
        <v>1738</v>
      </c>
      <c r="B5574" s="97" t="s">
        <v>3570</v>
      </c>
      <c r="C5574" s="96" t="s">
        <v>44</v>
      </c>
      <c r="D5574" s="96" t="s">
        <v>3571</v>
      </c>
      <c r="E5574" s="283" t="s">
        <v>1761</v>
      </c>
      <c r="F5574" s="283"/>
      <c r="G5574" s="98" t="s">
        <v>1950</v>
      </c>
      <c r="H5574" s="99">
        <v>6</v>
      </c>
      <c r="I5574" s="100">
        <v>15.93</v>
      </c>
      <c r="J5574" s="124">
        <v>95.58</v>
      </c>
    </row>
    <row r="5575" spans="1:10" ht="25.5">
      <c r="A5575" s="113" t="s">
        <v>1725</v>
      </c>
      <c r="B5575" s="91" t="s">
        <v>3833</v>
      </c>
      <c r="C5575" s="90" t="s">
        <v>44</v>
      </c>
      <c r="D5575" s="90" t="s">
        <v>3834</v>
      </c>
      <c r="E5575" s="278" t="s">
        <v>1743</v>
      </c>
      <c r="F5575" s="278"/>
      <c r="G5575" s="92" t="s">
        <v>46</v>
      </c>
      <c r="H5575" s="93">
        <v>1</v>
      </c>
      <c r="I5575" s="94">
        <v>149.53</v>
      </c>
      <c r="J5575" s="114">
        <v>149.53</v>
      </c>
    </row>
    <row r="5576" spans="1:10">
      <c r="A5576" s="115"/>
      <c r="B5576" s="116"/>
      <c r="C5576" s="116"/>
      <c r="D5576" s="116"/>
      <c r="E5576" s="116" t="s">
        <v>1728</v>
      </c>
      <c r="F5576" s="117">
        <v>0</v>
      </c>
      <c r="G5576" s="116" t="s">
        <v>1729</v>
      </c>
      <c r="H5576" s="117">
        <v>161.38</v>
      </c>
      <c r="I5576" s="116" t="s">
        <v>1730</v>
      </c>
      <c r="J5576" s="118">
        <v>161.38</v>
      </c>
    </row>
    <row r="5577" spans="1:10" ht="15" thickBot="1">
      <c r="A5577" s="115"/>
      <c r="B5577" s="116"/>
      <c r="C5577" s="116"/>
      <c r="D5577" s="116"/>
      <c r="E5577" s="116" t="s">
        <v>1731</v>
      </c>
      <c r="F5577" s="117">
        <v>94.97</v>
      </c>
      <c r="G5577" s="116"/>
      <c r="H5577" s="276" t="s">
        <v>1732</v>
      </c>
      <c r="I5577" s="276"/>
      <c r="J5577" s="118">
        <v>456.9</v>
      </c>
    </row>
    <row r="5578" spans="1:10" ht="15" thickTop="1">
      <c r="A5578" s="119"/>
      <c r="B5578" s="95"/>
      <c r="C5578" s="95"/>
      <c r="D5578" s="95"/>
      <c r="E5578" s="95"/>
      <c r="F5578" s="95"/>
      <c r="G5578" s="95"/>
      <c r="H5578" s="95"/>
      <c r="I5578" s="95"/>
      <c r="J5578" s="120"/>
    </row>
    <row r="5579" spans="1:10" ht="15">
      <c r="A5579" s="121" t="s">
        <v>1168</v>
      </c>
      <c r="B5579" s="83" t="s">
        <v>1</v>
      </c>
      <c r="C5579" s="82" t="s">
        <v>2</v>
      </c>
      <c r="D5579" s="82" t="s">
        <v>3</v>
      </c>
      <c r="E5579" s="281" t="s">
        <v>1722</v>
      </c>
      <c r="F5579" s="281"/>
      <c r="G5579" s="84" t="s">
        <v>4</v>
      </c>
      <c r="H5579" s="83" t="s">
        <v>5</v>
      </c>
      <c r="I5579" s="83" t="s">
        <v>6</v>
      </c>
      <c r="J5579" s="122" t="s">
        <v>8</v>
      </c>
    </row>
    <row r="5580" spans="1:10" ht="25.5">
      <c r="A5580" s="111" t="s">
        <v>1723</v>
      </c>
      <c r="B5580" s="86" t="s">
        <v>1169</v>
      </c>
      <c r="C5580" s="85" t="s">
        <v>44</v>
      </c>
      <c r="D5580" s="85" t="s">
        <v>1170</v>
      </c>
      <c r="E5580" s="284" t="s">
        <v>1761</v>
      </c>
      <c r="F5580" s="284"/>
      <c r="G5580" s="87" t="s">
        <v>46</v>
      </c>
      <c r="H5580" s="88">
        <v>1</v>
      </c>
      <c r="I5580" s="89">
        <v>230.12</v>
      </c>
      <c r="J5580" s="112">
        <v>230.12</v>
      </c>
    </row>
    <row r="5581" spans="1:10">
      <c r="A5581" s="221"/>
      <c r="B5581" s="222"/>
      <c r="C5581" s="222"/>
      <c r="D5581" s="222"/>
      <c r="E5581" s="222"/>
      <c r="F5581" s="222" t="s">
        <v>1762</v>
      </c>
      <c r="G5581" s="222"/>
      <c r="H5581" s="222"/>
      <c r="I5581" s="222"/>
      <c r="J5581" s="125">
        <v>0</v>
      </c>
    </row>
    <row r="5582" spans="1:10">
      <c r="A5582" s="221"/>
      <c r="B5582" s="222"/>
      <c r="C5582" s="222"/>
      <c r="D5582" s="222"/>
      <c r="E5582" s="222"/>
      <c r="F5582" s="222" t="s">
        <v>1763</v>
      </c>
      <c r="G5582" s="222"/>
      <c r="H5582" s="222"/>
      <c r="I5582" s="222"/>
      <c r="J5582" s="125">
        <v>1</v>
      </c>
    </row>
    <row r="5583" spans="1:10">
      <c r="A5583" s="221"/>
      <c r="B5583" s="222"/>
      <c r="C5583" s="222"/>
      <c r="D5583" s="222"/>
      <c r="E5583" s="222"/>
      <c r="F5583" s="222" t="s">
        <v>1764</v>
      </c>
      <c r="G5583" s="222"/>
      <c r="H5583" s="222"/>
      <c r="I5583" s="222"/>
      <c r="J5583" s="125">
        <v>0</v>
      </c>
    </row>
    <row r="5584" spans="1:10" ht="15">
      <c r="A5584" s="279" t="s">
        <v>1784</v>
      </c>
      <c r="B5584" s="280" t="s">
        <v>1</v>
      </c>
      <c r="C5584" s="281" t="s">
        <v>2</v>
      </c>
      <c r="D5584" s="281" t="s">
        <v>1785</v>
      </c>
      <c r="E5584" s="280" t="s">
        <v>1766</v>
      </c>
      <c r="F5584" s="83" t="s">
        <v>1767</v>
      </c>
      <c r="G5584" s="83" t="s">
        <v>1768</v>
      </c>
      <c r="H5584" s="83"/>
      <c r="I5584" s="83"/>
      <c r="J5584" s="122" t="s">
        <v>1769</v>
      </c>
    </row>
    <row r="5585" spans="1:10" ht="25.5">
      <c r="A5585" s="113" t="s">
        <v>1725</v>
      </c>
      <c r="B5585" s="91" t="s">
        <v>3843</v>
      </c>
      <c r="C5585" s="90" t="s">
        <v>44</v>
      </c>
      <c r="D5585" s="90" t="s">
        <v>3844</v>
      </c>
      <c r="E5585" s="93">
        <v>1</v>
      </c>
      <c r="F5585" s="92" t="s">
        <v>46</v>
      </c>
      <c r="G5585" s="277" t="s">
        <v>3845</v>
      </c>
      <c r="H5585" s="277"/>
      <c r="I5585" s="278"/>
      <c r="J5585" s="127" t="s">
        <v>3845</v>
      </c>
    </row>
    <row r="5586" spans="1:10">
      <c r="A5586" s="221"/>
      <c r="B5586" s="222"/>
      <c r="C5586" s="222"/>
      <c r="D5586" s="222"/>
      <c r="E5586" s="222"/>
      <c r="F5586" s="222" t="s">
        <v>1938</v>
      </c>
      <c r="G5586" s="222"/>
      <c r="H5586" s="222"/>
      <c r="I5586" s="222"/>
      <c r="J5586" s="125">
        <v>53.12</v>
      </c>
    </row>
    <row r="5587" spans="1:10" ht="15">
      <c r="A5587" s="279" t="s">
        <v>1765</v>
      </c>
      <c r="B5587" s="280" t="s">
        <v>1</v>
      </c>
      <c r="C5587" s="281" t="s">
        <v>2</v>
      </c>
      <c r="D5587" s="281" t="s">
        <v>1727</v>
      </c>
      <c r="E5587" s="280" t="s">
        <v>1766</v>
      </c>
      <c r="F5587" s="83" t="s">
        <v>1767</v>
      </c>
      <c r="G5587" s="83" t="s">
        <v>1768</v>
      </c>
      <c r="H5587" s="83"/>
      <c r="I5587" s="83"/>
      <c r="J5587" s="122" t="s">
        <v>1769</v>
      </c>
    </row>
    <row r="5588" spans="1:10">
      <c r="A5588" s="123" t="s">
        <v>1723</v>
      </c>
      <c r="B5588" s="97" t="s">
        <v>1979</v>
      </c>
      <c r="C5588" s="96" t="s">
        <v>44</v>
      </c>
      <c r="D5588" s="96" t="s">
        <v>1980</v>
      </c>
      <c r="E5588" s="99">
        <v>5</v>
      </c>
      <c r="F5588" s="98" t="s">
        <v>1950</v>
      </c>
      <c r="G5588" s="282" t="s">
        <v>1981</v>
      </c>
      <c r="H5588" s="282"/>
      <c r="I5588" s="283"/>
      <c r="J5588" s="126" t="s">
        <v>3846</v>
      </c>
    </row>
    <row r="5589" spans="1:10">
      <c r="A5589" s="123" t="s">
        <v>1723</v>
      </c>
      <c r="B5589" s="97" t="s">
        <v>3570</v>
      </c>
      <c r="C5589" s="96" t="s">
        <v>44</v>
      </c>
      <c r="D5589" s="96" t="s">
        <v>3571</v>
      </c>
      <c r="E5589" s="99">
        <v>5</v>
      </c>
      <c r="F5589" s="98" t="s">
        <v>1950</v>
      </c>
      <c r="G5589" s="282" t="s">
        <v>3577</v>
      </c>
      <c r="H5589" s="282"/>
      <c r="I5589" s="283"/>
      <c r="J5589" s="126" t="s">
        <v>3847</v>
      </c>
    </row>
    <row r="5590" spans="1:10">
      <c r="A5590" s="221"/>
      <c r="B5590" s="222"/>
      <c r="C5590" s="222"/>
      <c r="D5590" s="222"/>
      <c r="E5590" s="222"/>
      <c r="F5590" s="222" t="s">
        <v>1774</v>
      </c>
      <c r="G5590" s="222"/>
      <c r="H5590" s="222"/>
      <c r="I5590" s="222"/>
      <c r="J5590" s="125">
        <v>177</v>
      </c>
    </row>
    <row r="5591" spans="1:10">
      <c r="A5591" s="115"/>
      <c r="B5591" s="116"/>
      <c r="C5591" s="116"/>
      <c r="D5591" s="116"/>
      <c r="E5591" s="116" t="s">
        <v>1728</v>
      </c>
      <c r="F5591" s="117">
        <v>0</v>
      </c>
      <c r="G5591" s="116" t="s">
        <v>1729</v>
      </c>
      <c r="H5591" s="117">
        <v>134.49</v>
      </c>
      <c r="I5591" s="116" t="s">
        <v>1730</v>
      </c>
      <c r="J5591" s="118">
        <v>134.49100000000001</v>
      </c>
    </row>
    <row r="5592" spans="1:10" ht="15" thickBot="1">
      <c r="A5592" s="115"/>
      <c r="B5592" s="116"/>
      <c r="C5592" s="116"/>
      <c r="D5592" s="116"/>
      <c r="E5592" s="116" t="s">
        <v>1731</v>
      </c>
      <c r="F5592" s="117">
        <v>60.38</v>
      </c>
      <c r="G5592" s="116"/>
      <c r="H5592" s="276" t="s">
        <v>1732</v>
      </c>
      <c r="I5592" s="276"/>
      <c r="J5592" s="118">
        <v>290.5</v>
      </c>
    </row>
    <row r="5593" spans="1:10" ht="15" thickTop="1">
      <c r="A5593" s="119"/>
      <c r="B5593" s="95"/>
      <c r="C5593" s="95"/>
      <c r="D5593" s="95"/>
      <c r="E5593" s="95"/>
      <c r="F5593" s="95"/>
      <c r="G5593" s="95"/>
      <c r="H5593" s="95"/>
      <c r="I5593" s="95"/>
      <c r="J5593" s="120"/>
    </row>
    <row r="5594" spans="1:10" ht="15">
      <c r="A5594" s="121" t="s">
        <v>1171</v>
      </c>
      <c r="B5594" s="83" t="s">
        <v>1</v>
      </c>
      <c r="C5594" s="82" t="s">
        <v>2</v>
      </c>
      <c r="D5594" s="82" t="s">
        <v>3</v>
      </c>
      <c r="E5594" s="281" t="s">
        <v>1722</v>
      </c>
      <c r="F5594" s="281"/>
      <c r="G5594" s="84" t="s">
        <v>4</v>
      </c>
      <c r="H5594" s="83" t="s">
        <v>5</v>
      </c>
      <c r="I5594" s="83" t="s">
        <v>6</v>
      </c>
      <c r="J5594" s="122" t="s">
        <v>8</v>
      </c>
    </row>
    <row r="5595" spans="1:10" ht="25.5">
      <c r="A5595" s="111" t="s">
        <v>1723</v>
      </c>
      <c r="B5595" s="86" t="s">
        <v>1145</v>
      </c>
      <c r="C5595" s="85" t="s">
        <v>44</v>
      </c>
      <c r="D5595" s="85" t="s">
        <v>1146</v>
      </c>
      <c r="E5595" s="284" t="s">
        <v>1761</v>
      </c>
      <c r="F5595" s="284"/>
      <c r="G5595" s="87" t="s">
        <v>46</v>
      </c>
      <c r="H5595" s="88">
        <v>1</v>
      </c>
      <c r="I5595" s="89">
        <v>144.22999999999999</v>
      </c>
      <c r="J5595" s="112">
        <v>144.22999999999999</v>
      </c>
    </row>
    <row r="5596" spans="1:10">
      <c r="A5596" s="221"/>
      <c r="B5596" s="222"/>
      <c r="C5596" s="222"/>
      <c r="D5596" s="222"/>
      <c r="E5596" s="222"/>
      <c r="F5596" s="222" t="s">
        <v>1762</v>
      </c>
      <c r="G5596" s="222"/>
      <c r="H5596" s="222"/>
      <c r="I5596" s="222"/>
      <c r="J5596" s="125">
        <v>0</v>
      </c>
    </row>
    <row r="5597" spans="1:10">
      <c r="A5597" s="221"/>
      <c r="B5597" s="222"/>
      <c r="C5597" s="222"/>
      <c r="D5597" s="222"/>
      <c r="E5597" s="222"/>
      <c r="F5597" s="222" t="s">
        <v>1763</v>
      </c>
      <c r="G5597" s="222"/>
      <c r="H5597" s="222"/>
      <c r="I5597" s="222"/>
      <c r="J5597" s="125">
        <v>1</v>
      </c>
    </row>
    <row r="5598" spans="1:10">
      <c r="A5598" s="221"/>
      <c r="B5598" s="222"/>
      <c r="C5598" s="222"/>
      <c r="D5598" s="222"/>
      <c r="E5598" s="222"/>
      <c r="F5598" s="222" t="s">
        <v>1764</v>
      </c>
      <c r="G5598" s="222"/>
      <c r="H5598" s="222"/>
      <c r="I5598" s="222"/>
      <c r="J5598" s="125">
        <v>0</v>
      </c>
    </row>
    <row r="5599" spans="1:10" ht="15">
      <c r="A5599" s="279" t="s">
        <v>1784</v>
      </c>
      <c r="B5599" s="280" t="s">
        <v>1</v>
      </c>
      <c r="C5599" s="281" t="s">
        <v>2</v>
      </c>
      <c r="D5599" s="281" t="s">
        <v>1785</v>
      </c>
      <c r="E5599" s="280" t="s">
        <v>1766</v>
      </c>
      <c r="F5599" s="83" t="s">
        <v>1767</v>
      </c>
      <c r="G5599" s="83" t="s">
        <v>1768</v>
      </c>
      <c r="H5599" s="83"/>
      <c r="I5599" s="83"/>
      <c r="J5599" s="122" t="s">
        <v>1769</v>
      </c>
    </row>
    <row r="5600" spans="1:10">
      <c r="A5600" s="113" t="s">
        <v>1725</v>
      </c>
      <c r="B5600" s="91" t="s">
        <v>3821</v>
      </c>
      <c r="C5600" s="90" t="s">
        <v>44</v>
      </c>
      <c r="D5600" s="90" t="s">
        <v>3822</v>
      </c>
      <c r="E5600" s="93">
        <v>1</v>
      </c>
      <c r="F5600" s="92" t="s">
        <v>46</v>
      </c>
      <c r="G5600" s="277" t="s">
        <v>3823</v>
      </c>
      <c r="H5600" s="277"/>
      <c r="I5600" s="278"/>
      <c r="J5600" s="127" t="s">
        <v>3823</v>
      </c>
    </row>
    <row r="5601" spans="1:10">
      <c r="A5601" s="221"/>
      <c r="B5601" s="222"/>
      <c r="C5601" s="222"/>
      <c r="D5601" s="222"/>
      <c r="E5601" s="222"/>
      <c r="F5601" s="222" t="s">
        <v>1938</v>
      </c>
      <c r="G5601" s="222"/>
      <c r="H5601" s="222"/>
      <c r="I5601" s="222"/>
      <c r="J5601" s="125">
        <v>126.36</v>
      </c>
    </row>
    <row r="5602" spans="1:10" ht="15">
      <c r="A5602" s="279" t="s">
        <v>1765</v>
      </c>
      <c r="B5602" s="280" t="s">
        <v>1</v>
      </c>
      <c r="C5602" s="281" t="s">
        <v>2</v>
      </c>
      <c r="D5602" s="281" t="s">
        <v>1727</v>
      </c>
      <c r="E5602" s="280" t="s">
        <v>1766</v>
      </c>
      <c r="F5602" s="83" t="s">
        <v>1767</v>
      </c>
      <c r="G5602" s="83" t="s">
        <v>1768</v>
      </c>
      <c r="H5602" s="83"/>
      <c r="I5602" s="83"/>
      <c r="J5602" s="122" t="s">
        <v>1769</v>
      </c>
    </row>
    <row r="5603" spans="1:10">
      <c r="A5603" s="123" t="s">
        <v>1723</v>
      </c>
      <c r="B5603" s="97" t="s">
        <v>1979</v>
      </c>
      <c r="C5603" s="96" t="s">
        <v>44</v>
      </c>
      <c r="D5603" s="96" t="s">
        <v>1980</v>
      </c>
      <c r="E5603" s="99">
        <v>0.31884059999999997</v>
      </c>
      <c r="F5603" s="98" t="s">
        <v>1950</v>
      </c>
      <c r="G5603" s="282" t="s">
        <v>1981</v>
      </c>
      <c r="H5603" s="282"/>
      <c r="I5603" s="283"/>
      <c r="J5603" s="126" t="s">
        <v>3824</v>
      </c>
    </row>
    <row r="5604" spans="1:10">
      <c r="A5604" s="123" t="s">
        <v>1723</v>
      </c>
      <c r="B5604" s="97" t="s">
        <v>3825</v>
      </c>
      <c r="C5604" s="96" t="s">
        <v>44</v>
      </c>
      <c r="D5604" s="96" t="s">
        <v>3826</v>
      </c>
      <c r="E5604" s="99">
        <v>3</v>
      </c>
      <c r="F5604" s="98" t="s">
        <v>46</v>
      </c>
      <c r="G5604" s="282" t="s">
        <v>3827</v>
      </c>
      <c r="H5604" s="282"/>
      <c r="I5604" s="283"/>
      <c r="J5604" s="126" t="s">
        <v>3828</v>
      </c>
    </row>
    <row r="5605" spans="1:10">
      <c r="A5605" s="123" t="s">
        <v>1723</v>
      </c>
      <c r="B5605" s="97" t="s">
        <v>3570</v>
      </c>
      <c r="C5605" s="96" t="s">
        <v>44</v>
      </c>
      <c r="D5605" s="96" t="s">
        <v>3571</v>
      </c>
      <c r="E5605" s="99">
        <v>0.15942029999999999</v>
      </c>
      <c r="F5605" s="98" t="s">
        <v>1950</v>
      </c>
      <c r="G5605" s="282" t="s">
        <v>3577</v>
      </c>
      <c r="H5605" s="282"/>
      <c r="I5605" s="283"/>
      <c r="J5605" s="126" t="s">
        <v>3829</v>
      </c>
    </row>
    <row r="5606" spans="1:10">
      <c r="A5606" s="221"/>
      <c r="B5606" s="222"/>
      <c r="C5606" s="222"/>
      <c r="D5606" s="222"/>
      <c r="E5606" s="222"/>
      <c r="F5606" s="222" t="s">
        <v>1774</v>
      </c>
      <c r="G5606" s="222"/>
      <c r="H5606" s="222"/>
      <c r="I5606" s="222"/>
      <c r="J5606" s="125">
        <v>17.8674</v>
      </c>
    </row>
    <row r="5607" spans="1:10">
      <c r="A5607" s="115"/>
      <c r="B5607" s="116"/>
      <c r="C5607" s="116"/>
      <c r="D5607" s="116"/>
      <c r="E5607" s="116" t="s">
        <v>1728</v>
      </c>
      <c r="F5607" s="117">
        <v>0</v>
      </c>
      <c r="G5607" s="116" t="s">
        <v>1729</v>
      </c>
      <c r="H5607" s="117">
        <v>12.09</v>
      </c>
      <c r="I5607" s="116" t="s">
        <v>1730</v>
      </c>
      <c r="J5607" s="118">
        <v>12.093644566349999</v>
      </c>
    </row>
    <row r="5608" spans="1:10" ht="15" thickBot="1">
      <c r="A5608" s="115"/>
      <c r="B5608" s="116"/>
      <c r="C5608" s="116"/>
      <c r="D5608" s="116"/>
      <c r="E5608" s="116" t="s">
        <v>1731</v>
      </c>
      <c r="F5608" s="117">
        <v>37.840000000000003</v>
      </c>
      <c r="G5608" s="116"/>
      <c r="H5608" s="276" t="s">
        <v>1732</v>
      </c>
      <c r="I5608" s="276"/>
      <c r="J5608" s="118">
        <v>182.07</v>
      </c>
    </row>
    <row r="5609" spans="1:10" ht="15" thickTop="1">
      <c r="A5609" s="119"/>
      <c r="B5609" s="95"/>
      <c r="C5609" s="95"/>
      <c r="D5609" s="95"/>
      <c r="E5609" s="95"/>
      <c r="F5609" s="95"/>
      <c r="G5609" s="95"/>
      <c r="H5609" s="95"/>
      <c r="I5609" s="95"/>
      <c r="J5609" s="120"/>
    </row>
    <row r="5610" spans="1:10" ht="15">
      <c r="A5610" s="121" t="s">
        <v>1172</v>
      </c>
      <c r="B5610" s="83" t="s">
        <v>1</v>
      </c>
      <c r="C5610" s="82" t="s">
        <v>2</v>
      </c>
      <c r="D5610" s="82" t="s">
        <v>3</v>
      </c>
      <c r="E5610" s="281" t="s">
        <v>1722</v>
      </c>
      <c r="F5610" s="281"/>
      <c r="G5610" s="84" t="s">
        <v>4</v>
      </c>
      <c r="H5610" s="83" t="s">
        <v>5</v>
      </c>
      <c r="I5610" s="83" t="s">
        <v>6</v>
      </c>
      <c r="J5610" s="122" t="s">
        <v>8</v>
      </c>
    </row>
    <row r="5611" spans="1:10" ht="25.5">
      <c r="A5611" s="111" t="s">
        <v>1723</v>
      </c>
      <c r="B5611" s="86" t="s">
        <v>1125</v>
      </c>
      <c r="C5611" s="85" t="s">
        <v>44</v>
      </c>
      <c r="D5611" s="85" t="s">
        <v>1126</v>
      </c>
      <c r="E5611" s="284" t="s">
        <v>1761</v>
      </c>
      <c r="F5611" s="284"/>
      <c r="G5611" s="87" t="s">
        <v>46</v>
      </c>
      <c r="H5611" s="88">
        <v>1</v>
      </c>
      <c r="I5611" s="89">
        <v>55.32</v>
      </c>
      <c r="J5611" s="112">
        <v>55.32</v>
      </c>
    </row>
    <row r="5612" spans="1:10">
      <c r="A5612" s="221"/>
      <c r="B5612" s="222"/>
      <c r="C5612" s="222"/>
      <c r="D5612" s="222"/>
      <c r="E5612" s="222"/>
      <c r="F5612" s="222" t="s">
        <v>1762</v>
      </c>
      <c r="G5612" s="222"/>
      <c r="H5612" s="222"/>
      <c r="I5612" s="222"/>
      <c r="J5612" s="125">
        <v>0</v>
      </c>
    </row>
    <row r="5613" spans="1:10">
      <c r="A5613" s="221"/>
      <c r="B5613" s="222"/>
      <c r="C5613" s="222"/>
      <c r="D5613" s="222"/>
      <c r="E5613" s="222"/>
      <c r="F5613" s="222" t="s">
        <v>1763</v>
      </c>
      <c r="G5613" s="222"/>
      <c r="H5613" s="222"/>
      <c r="I5613" s="222"/>
      <c r="J5613" s="125">
        <v>1</v>
      </c>
    </row>
    <row r="5614" spans="1:10">
      <c r="A5614" s="221"/>
      <c r="B5614" s="222"/>
      <c r="C5614" s="222"/>
      <c r="D5614" s="222"/>
      <c r="E5614" s="222"/>
      <c r="F5614" s="222" t="s">
        <v>1764</v>
      </c>
      <c r="G5614" s="222"/>
      <c r="H5614" s="222"/>
      <c r="I5614" s="222"/>
      <c r="J5614" s="125">
        <v>0</v>
      </c>
    </row>
    <row r="5615" spans="1:10" ht="15">
      <c r="A5615" s="279" t="s">
        <v>1784</v>
      </c>
      <c r="B5615" s="280" t="s">
        <v>1</v>
      </c>
      <c r="C5615" s="281" t="s">
        <v>2</v>
      </c>
      <c r="D5615" s="281" t="s">
        <v>1785</v>
      </c>
      <c r="E5615" s="280" t="s">
        <v>1766</v>
      </c>
      <c r="F5615" s="83" t="s">
        <v>1767</v>
      </c>
      <c r="G5615" s="83" t="s">
        <v>1768</v>
      </c>
      <c r="H5615" s="83"/>
      <c r="I5615" s="83"/>
      <c r="J5615" s="122" t="s">
        <v>1769</v>
      </c>
    </row>
    <row r="5616" spans="1:10">
      <c r="A5616" s="113" t="s">
        <v>1725</v>
      </c>
      <c r="B5616" s="91" t="s">
        <v>3798</v>
      </c>
      <c r="C5616" s="90" t="s">
        <v>44</v>
      </c>
      <c r="D5616" s="90" t="s">
        <v>3799</v>
      </c>
      <c r="E5616" s="93">
        <v>1</v>
      </c>
      <c r="F5616" s="92" t="s">
        <v>46</v>
      </c>
      <c r="G5616" s="277" t="s">
        <v>3800</v>
      </c>
      <c r="H5616" s="277"/>
      <c r="I5616" s="278"/>
      <c r="J5616" s="127" t="s">
        <v>3800</v>
      </c>
    </row>
    <row r="5617" spans="1:10">
      <c r="A5617" s="221"/>
      <c r="B5617" s="222"/>
      <c r="C5617" s="222"/>
      <c r="D5617" s="222"/>
      <c r="E5617" s="222"/>
      <c r="F5617" s="222" t="s">
        <v>1938</v>
      </c>
      <c r="G5617" s="222"/>
      <c r="H5617" s="222"/>
      <c r="I5617" s="222"/>
      <c r="J5617" s="125">
        <v>42.44</v>
      </c>
    </row>
    <row r="5618" spans="1:10" ht="15">
      <c r="A5618" s="279" t="s">
        <v>1765</v>
      </c>
      <c r="B5618" s="280" t="s">
        <v>1</v>
      </c>
      <c r="C5618" s="281" t="s">
        <v>2</v>
      </c>
      <c r="D5618" s="281" t="s">
        <v>1727</v>
      </c>
      <c r="E5618" s="280" t="s">
        <v>1766</v>
      </c>
      <c r="F5618" s="83" t="s">
        <v>1767</v>
      </c>
      <c r="G5618" s="83" t="s">
        <v>1768</v>
      </c>
      <c r="H5618" s="83"/>
      <c r="I5618" s="83"/>
      <c r="J5618" s="122" t="s">
        <v>1769</v>
      </c>
    </row>
    <row r="5619" spans="1:10">
      <c r="A5619" s="123" t="s">
        <v>1723</v>
      </c>
      <c r="B5619" s="97" t="s">
        <v>1979</v>
      </c>
      <c r="C5619" s="96" t="s">
        <v>44</v>
      </c>
      <c r="D5619" s="96" t="s">
        <v>1980</v>
      </c>
      <c r="E5619" s="99">
        <v>0.2156863</v>
      </c>
      <c r="F5619" s="98" t="s">
        <v>1950</v>
      </c>
      <c r="G5619" s="282" t="s">
        <v>1981</v>
      </c>
      <c r="H5619" s="282"/>
      <c r="I5619" s="283"/>
      <c r="J5619" s="126" t="s">
        <v>3801</v>
      </c>
    </row>
    <row r="5620" spans="1:10">
      <c r="A5620" s="123" t="s">
        <v>1723</v>
      </c>
      <c r="B5620" s="97" t="s">
        <v>3570</v>
      </c>
      <c r="C5620" s="96" t="s">
        <v>44</v>
      </c>
      <c r="D5620" s="96" t="s">
        <v>3571</v>
      </c>
      <c r="E5620" s="99">
        <v>0.1078431</v>
      </c>
      <c r="F5620" s="98" t="s">
        <v>1950</v>
      </c>
      <c r="G5620" s="282" t="s">
        <v>3577</v>
      </c>
      <c r="H5620" s="282"/>
      <c r="I5620" s="283"/>
      <c r="J5620" s="126" t="s">
        <v>3802</v>
      </c>
    </row>
    <row r="5621" spans="1:10">
      <c r="A5621" s="123" t="s">
        <v>1723</v>
      </c>
      <c r="B5621" s="97" t="s">
        <v>3803</v>
      </c>
      <c r="C5621" s="96" t="s">
        <v>44</v>
      </c>
      <c r="D5621" s="96" t="s">
        <v>3804</v>
      </c>
      <c r="E5621" s="99">
        <v>3</v>
      </c>
      <c r="F5621" s="98" t="s">
        <v>46</v>
      </c>
      <c r="G5621" s="282" t="s">
        <v>3805</v>
      </c>
      <c r="H5621" s="282"/>
      <c r="I5621" s="283"/>
      <c r="J5621" s="126" t="s">
        <v>3806</v>
      </c>
    </row>
    <row r="5622" spans="1:10">
      <c r="A5622" s="221"/>
      <c r="B5622" s="222"/>
      <c r="C5622" s="222"/>
      <c r="D5622" s="222"/>
      <c r="E5622" s="222"/>
      <c r="F5622" s="222" t="s">
        <v>1774</v>
      </c>
      <c r="G5622" s="222"/>
      <c r="H5622" s="222"/>
      <c r="I5622" s="222"/>
      <c r="J5622" s="125">
        <v>12.8773</v>
      </c>
    </row>
    <row r="5623" spans="1:10">
      <c r="A5623" s="115"/>
      <c r="B5623" s="116"/>
      <c r="C5623" s="116"/>
      <c r="D5623" s="116"/>
      <c r="E5623" s="116" t="s">
        <v>1728</v>
      </c>
      <c r="F5623" s="117">
        <v>0</v>
      </c>
      <c r="G5623" s="116" t="s">
        <v>1729</v>
      </c>
      <c r="H5623" s="117">
        <v>8.57</v>
      </c>
      <c r="I5623" s="116" t="s">
        <v>1730</v>
      </c>
      <c r="J5623" s="118">
        <v>8.5674036948599994</v>
      </c>
    </row>
    <row r="5624" spans="1:10" ht="15" thickBot="1">
      <c r="A5624" s="115"/>
      <c r="B5624" s="116"/>
      <c r="C5624" s="116"/>
      <c r="D5624" s="116"/>
      <c r="E5624" s="116" t="s">
        <v>1731</v>
      </c>
      <c r="F5624" s="117">
        <v>14.51</v>
      </c>
      <c r="G5624" s="116"/>
      <c r="H5624" s="276" t="s">
        <v>1732</v>
      </c>
      <c r="I5624" s="276"/>
      <c r="J5624" s="118">
        <v>69.83</v>
      </c>
    </row>
    <row r="5625" spans="1:10" ht="15" thickTop="1">
      <c r="A5625" s="119"/>
      <c r="B5625" s="95"/>
      <c r="C5625" s="95"/>
      <c r="D5625" s="95"/>
      <c r="E5625" s="95"/>
      <c r="F5625" s="95"/>
      <c r="G5625" s="95"/>
      <c r="H5625" s="95"/>
      <c r="I5625" s="95"/>
      <c r="J5625" s="120"/>
    </row>
    <row r="5626" spans="1:10" ht="15">
      <c r="A5626" s="121" t="s">
        <v>1173</v>
      </c>
      <c r="B5626" s="83" t="s">
        <v>1</v>
      </c>
      <c r="C5626" s="82" t="s">
        <v>2</v>
      </c>
      <c r="D5626" s="82" t="s">
        <v>3</v>
      </c>
      <c r="E5626" s="281" t="s">
        <v>1722</v>
      </c>
      <c r="F5626" s="281"/>
      <c r="G5626" s="84" t="s">
        <v>4</v>
      </c>
      <c r="H5626" s="83" t="s">
        <v>5</v>
      </c>
      <c r="I5626" s="83" t="s">
        <v>6</v>
      </c>
      <c r="J5626" s="122" t="s">
        <v>8</v>
      </c>
    </row>
    <row r="5627" spans="1:10" ht="25.5">
      <c r="A5627" s="111" t="s">
        <v>1723</v>
      </c>
      <c r="B5627" s="86" t="s">
        <v>1161</v>
      </c>
      <c r="C5627" s="85" t="s">
        <v>44</v>
      </c>
      <c r="D5627" s="85" t="s">
        <v>1162</v>
      </c>
      <c r="E5627" s="284" t="s">
        <v>1761</v>
      </c>
      <c r="F5627" s="284"/>
      <c r="G5627" s="87" t="s">
        <v>46</v>
      </c>
      <c r="H5627" s="88">
        <v>1</v>
      </c>
      <c r="I5627" s="89">
        <v>231.63</v>
      </c>
      <c r="J5627" s="112">
        <v>231.63</v>
      </c>
    </row>
    <row r="5628" spans="1:10">
      <c r="A5628" s="221"/>
      <c r="B5628" s="222"/>
      <c r="C5628" s="222"/>
      <c r="D5628" s="222"/>
      <c r="E5628" s="222"/>
      <c r="F5628" s="222" t="s">
        <v>1762</v>
      </c>
      <c r="G5628" s="222"/>
      <c r="H5628" s="222"/>
      <c r="I5628" s="222"/>
      <c r="J5628" s="125">
        <v>0</v>
      </c>
    </row>
    <row r="5629" spans="1:10">
      <c r="A5629" s="221"/>
      <c r="B5629" s="222"/>
      <c r="C5629" s="222"/>
      <c r="D5629" s="222"/>
      <c r="E5629" s="222"/>
      <c r="F5629" s="222" t="s">
        <v>1763</v>
      </c>
      <c r="G5629" s="222"/>
      <c r="H5629" s="222"/>
      <c r="I5629" s="222"/>
      <c r="J5629" s="125">
        <v>1</v>
      </c>
    </row>
    <row r="5630" spans="1:10">
      <c r="A5630" s="221"/>
      <c r="B5630" s="222"/>
      <c r="C5630" s="222"/>
      <c r="D5630" s="222"/>
      <c r="E5630" s="222"/>
      <c r="F5630" s="222" t="s">
        <v>1764</v>
      </c>
      <c r="G5630" s="222"/>
      <c r="H5630" s="222"/>
      <c r="I5630" s="222"/>
      <c r="J5630" s="125">
        <v>0</v>
      </c>
    </row>
    <row r="5631" spans="1:10" ht="15">
      <c r="A5631" s="279" t="s">
        <v>1784</v>
      </c>
      <c r="B5631" s="280" t="s">
        <v>1</v>
      </c>
      <c r="C5631" s="281" t="s">
        <v>2</v>
      </c>
      <c r="D5631" s="281" t="s">
        <v>1785</v>
      </c>
      <c r="E5631" s="280" t="s">
        <v>1766</v>
      </c>
      <c r="F5631" s="83" t="s">
        <v>1767</v>
      </c>
      <c r="G5631" s="83" t="s">
        <v>1768</v>
      </c>
      <c r="H5631" s="83"/>
      <c r="I5631" s="83"/>
      <c r="J5631" s="122" t="s">
        <v>1769</v>
      </c>
    </row>
    <row r="5632" spans="1:10">
      <c r="A5632" s="113" t="s">
        <v>1725</v>
      </c>
      <c r="B5632" s="91" t="s">
        <v>3838</v>
      </c>
      <c r="C5632" s="90" t="s">
        <v>44</v>
      </c>
      <c r="D5632" s="90" t="s">
        <v>3839</v>
      </c>
      <c r="E5632" s="93">
        <v>1</v>
      </c>
      <c r="F5632" s="92" t="s">
        <v>46</v>
      </c>
      <c r="G5632" s="277" t="s">
        <v>3840</v>
      </c>
      <c r="H5632" s="277"/>
      <c r="I5632" s="278"/>
      <c r="J5632" s="127" t="s">
        <v>3840</v>
      </c>
    </row>
    <row r="5633" spans="1:10">
      <c r="A5633" s="221"/>
      <c r="B5633" s="222"/>
      <c r="C5633" s="222"/>
      <c r="D5633" s="222"/>
      <c r="E5633" s="222"/>
      <c r="F5633" s="222" t="s">
        <v>1938</v>
      </c>
      <c r="G5633" s="222"/>
      <c r="H5633" s="222"/>
      <c r="I5633" s="222"/>
      <c r="J5633" s="125">
        <v>201.25</v>
      </c>
    </row>
    <row r="5634" spans="1:10" ht="15">
      <c r="A5634" s="279" t="s">
        <v>1765</v>
      </c>
      <c r="B5634" s="280" t="s">
        <v>1</v>
      </c>
      <c r="C5634" s="281" t="s">
        <v>2</v>
      </c>
      <c r="D5634" s="281" t="s">
        <v>1727</v>
      </c>
      <c r="E5634" s="280" t="s">
        <v>1766</v>
      </c>
      <c r="F5634" s="83" t="s">
        <v>1767</v>
      </c>
      <c r="G5634" s="83" t="s">
        <v>1768</v>
      </c>
      <c r="H5634" s="83"/>
      <c r="I5634" s="83"/>
      <c r="J5634" s="122" t="s">
        <v>1769</v>
      </c>
    </row>
    <row r="5635" spans="1:10">
      <c r="A5635" s="123" t="s">
        <v>1723</v>
      </c>
      <c r="B5635" s="97" t="s">
        <v>1319</v>
      </c>
      <c r="C5635" s="96" t="s">
        <v>44</v>
      </c>
      <c r="D5635" s="96" t="s">
        <v>1320</v>
      </c>
      <c r="E5635" s="99">
        <v>3</v>
      </c>
      <c r="F5635" s="98" t="s">
        <v>46</v>
      </c>
      <c r="G5635" s="282" t="s">
        <v>3841</v>
      </c>
      <c r="H5635" s="282"/>
      <c r="I5635" s="283"/>
      <c r="J5635" s="126" t="s">
        <v>3842</v>
      </c>
    </row>
    <row r="5636" spans="1:10">
      <c r="A5636" s="123" t="s">
        <v>1723</v>
      </c>
      <c r="B5636" s="97" t="s">
        <v>3570</v>
      </c>
      <c r="C5636" s="96" t="s">
        <v>44</v>
      </c>
      <c r="D5636" s="96" t="s">
        <v>3571</v>
      </c>
      <c r="E5636" s="99">
        <v>0.15942029999999999</v>
      </c>
      <c r="F5636" s="98" t="s">
        <v>1950</v>
      </c>
      <c r="G5636" s="282" t="s">
        <v>3577</v>
      </c>
      <c r="H5636" s="282"/>
      <c r="I5636" s="283"/>
      <c r="J5636" s="126" t="s">
        <v>3829</v>
      </c>
    </row>
    <row r="5637" spans="1:10">
      <c r="A5637" s="123" t="s">
        <v>1723</v>
      </c>
      <c r="B5637" s="97" t="s">
        <v>1979</v>
      </c>
      <c r="C5637" s="96" t="s">
        <v>44</v>
      </c>
      <c r="D5637" s="96" t="s">
        <v>1980</v>
      </c>
      <c r="E5637" s="99">
        <v>0.31884059999999997</v>
      </c>
      <c r="F5637" s="98" t="s">
        <v>1950</v>
      </c>
      <c r="G5637" s="282" t="s">
        <v>1981</v>
      </c>
      <c r="H5637" s="282"/>
      <c r="I5637" s="283"/>
      <c r="J5637" s="126" t="s">
        <v>3824</v>
      </c>
    </row>
    <row r="5638" spans="1:10">
      <c r="A5638" s="221"/>
      <c r="B5638" s="222"/>
      <c r="C5638" s="222"/>
      <c r="D5638" s="222"/>
      <c r="E5638" s="222"/>
      <c r="F5638" s="222" t="s">
        <v>1774</v>
      </c>
      <c r="G5638" s="222"/>
      <c r="H5638" s="222"/>
      <c r="I5638" s="222"/>
      <c r="J5638" s="125">
        <v>30.377400000000002</v>
      </c>
    </row>
    <row r="5639" spans="1:10">
      <c r="A5639" s="115"/>
      <c r="B5639" s="116"/>
      <c r="C5639" s="116"/>
      <c r="D5639" s="116"/>
      <c r="E5639" s="116" t="s">
        <v>1728</v>
      </c>
      <c r="F5639" s="117">
        <v>0</v>
      </c>
      <c r="G5639" s="116" t="s">
        <v>1729</v>
      </c>
      <c r="H5639" s="117">
        <v>12.09</v>
      </c>
      <c r="I5639" s="116" t="s">
        <v>1730</v>
      </c>
      <c r="J5639" s="118">
        <v>12.093644566349999</v>
      </c>
    </row>
    <row r="5640" spans="1:10" ht="15" thickBot="1">
      <c r="A5640" s="115"/>
      <c r="B5640" s="116"/>
      <c r="C5640" s="116"/>
      <c r="D5640" s="116"/>
      <c r="E5640" s="116" t="s">
        <v>1731</v>
      </c>
      <c r="F5640" s="117">
        <v>60.77</v>
      </c>
      <c r="G5640" s="116"/>
      <c r="H5640" s="276" t="s">
        <v>1732</v>
      </c>
      <c r="I5640" s="276"/>
      <c r="J5640" s="118">
        <v>292.39999999999998</v>
      </c>
    </row>
    <row r="5641" spans="1:10" ht="15" thickTop="1">
      <c r="A5641" s="119"/>
      <c r="B5641" s="95"/>
      <c r="C5641" s="95"/>
      <c r="D5641" s="95"/>
      <c r="E5641" s="95"/>
      <c r="F5641" s="95"/>
      <c r="G5641" s="95"/>
      <c r="H5641" s="95"/>
      <c r="I5641" s="95"/>
      <c r="J5641" s="120"/>
    </row>
    <row r="5642" spans="1:10" ht="15">
      <c r="A5642" s="121" t="s">
        <v>1174</v>
      </c>
      <c r="B5642" s="83" t="s">
        <v>1</v>
      </c>
      <c r="C5642" s="82" t="s">
        <v>2</v>
      </c>
      <c r="D5642" s="82" t="s">
        <v>3</v>
      </c>
      <c r="E5642" s="281" t="s">
        <v>1722</v>
      </c>
      <c r="F5642" s="281"/>
      <c r="G5642" s="84" t="s">
        <v>4</v>
      </c>
      <c r="H5642" s="83" t="s">
        <v>5</v>
      </c>
      <c r="I5642" s="83" t="s">
        <v>6</v>
      </c>
      <c r="J5642" s="122" t="s">
        <v>8</v>
      </c>
    </row>
    <row r="5643" spans="1:10" ht="38.25">
      <c r="A5643" s="111" t="s">
        <v>1723</v>
      </c>
      <c r="B5643" s="86" t="s">
        <v>1175</v>
      </c>
      <c r="C5643" s="85" t="s">
        <v>18</v>
      </c>
      <c r="D5643" s="85" t="s">
        <v>1176</v>
      </c>
      <c r="E5643" s="284" t="s">
        <v>1724</v>
      </c>
      <c r="F5643" s="284"/>
      <c r="G5643" s="87" t="s">
        <v>28</v>
      </c>
      <c r="H5643" s="88">
        <v>1</v>
      </c>
      <c r="I5643" s="89">
        <v>299.58999999999997</v>
      </c>
      <c r="J5643" s="112">
        <v>299.58999999999997</v>
      </c>
    </row>
    <row r="5644" spans="1:10">
      <c r="A5644" s="123" t="s">
        <v>1738</v>
      </c>
      <c r="B5644" s="97" t="s">
        <v>1319</v>
      </c>
      <c r="C5644" s="96" t="s">
        <v>44</v>
      </c>
      <c r="D5644" s="96" t="s">
        <v>1320</v>
      </c>
      <c r="E5644" s="283" t="s">
        <v>1761</v>
      </c>
      <c r="F5644" s="283"/>
      <c r="G5644" s="98" t="s">
        <v>46</v>
      </c>
      <c r="H5644" s="99">
        <v>3</v>
      </c>
      <c r="I5644" s="100">
        <v>7.21</v>
      </c>
      <c r="J5644" s="124">
        <v>21.63</v>
      </c>
    </row>
    <row r="5645" spans="1:10">
      <c r="A5645" s="123" t="s">
        <v>1738</v>
      </c>
      <c r="B5645" s="97" t="s">
        <v>3570</v>
      </c>
      <c r="C5645" s="96" t="s">
        <v>44</v>
      </c>
      <c r="D5645" s="96" t="s">
        <v>3571</v>
      </c>
      <c r="E5645" s="283" t="s">
        <v>1761</v>
      </c>
      <c r="F5645" s="283"/>
      <c r="G5645" s="98" t="s">
        <v>1950</v>
      </c>
      <c r="H5645" s="99">
        <v>0.15942029999999999</v>
      </c>
      <c r="I5645" s="100">
        <v>15.93</v>
      </c>
      <c r="J5645" s="124">
        <v>2.5299999999999998</v>
      </c>
    </row>
    <row r="5646" spans="1:10">
      <c r="A5646" s="123" t="s">
        <v>1738</v>
      </c>
      <c r="B5646" s="97" t="s">
        <v>1979</v>
      </c>
      <c r="C5646" s="96" t="s">
        <v>44</v>
      </c>
      <c r="D5646" s="96" t="s">
        <v>1980</v>
      </c>
      <c r="E5646" s="283" t="s">
        <v>1761</v>
      </c>
      <c r="F5646" s="283"/>
      <c r="G5646" s="98" t="s">
        <v>1950</v>
      </c>
      <c r="H5646" s="99">
        <v>0.31884059999999997</v>
      </c>
      <c r="I5646" s="100">
        <v>19.47</v>
      </c>
      <c r="J5646" s="124">
        <v>6.2</v>
      </c>
    </row>
    <row r="5647" spans="1:10" ht="25.5">
      <c r="A5647" s="113" t="s">
        <v>1725</v>
      </c>
      <c r="B5647" s="91" t="s">
        <v>3848</v>
      </c>
      <c r="C5647" s="90" t="s">
        <v>2777</v>
      </c>
      <c r="D5647" s="90" t="s">
        <v>3849</v>
      </c>
      <c r="E5647" s="278" t="s">
        <v>1743</v>
      </c>
      <c r="F5647" s="278"/>
      <c r="G5647" s="92" t="s">
        <v>46</v>
      </c>
      <c r="H5647" s="93">
        <v>1</v>
      </c>
      <c r="I5647" s="94">
        <v>269.23</v>
      </c>
      <c r="J5647" s="114">
        <v>269.23</v>
      </c>
    </row>
    <row r="5648" spans="1:10">
      <c r="A5648" s="115"/>
      <c r="B5648" s="116"/>
      <c r="C5648" s="116"/>
      <c r="D5648" s="116"/>
      <c r="E5648" s="116" t="s">
        <v>1728</v>
      </c>
      <c r="F5648" s="117">
        <v>0</v>
      </c>
      <c r="G5648" s="116" t="s">
        <v>1729</v>
      </c>
      <c r="H5648" s="117">
        <v>12.08</v>
      </c>
      <c r="I5648" s="116" t="s">
        <v>1730</v>
      </c>
      <c r="J5648" s="118">
        <v>12.08</v>
      </c>
    </row>
    <row r="5649" spans="1:10" ht="15" thickBot="1">
      <c r="A5649" s="115"/>
      <c r="B5649" s="116"/>
      <c r="C5649" s="116"/>
      <c r="D5649" s="116"/>
      <c r="E5649" s="116" t="s">
        <v>1731</v>
      </c>
      <c r="F5649" s="117">
        <v>78.61</v>
      </c>
      <c r="G5649" s="116"/>
      <c r="H5649" s="276" t="s">
        <v>1732</v>
      </c>
      <c r="I5649" s="276"/>
      <c r="J5649" s="118">
        <v>378.2</v>
      </c>
    </row>
    <row r="5650" spans="1:10" ht="15" thickTop="1">
      <c r="A5650" s="119"/>
      <c r="B5650" s="95"/>
      <c r="C5650" s="95"/>
      <c r="D5650" s="95"/>
      <c r="E5650" s="95"/>
      <c r="F5650" s="95"/>
      <c r="G5650" s="95"/>
      <c r="H5650" s="95"/>
      <c r="I5650" s="95"/>
      <c r="J5650" s="120"/>
    </row>
    <row r="5651" spans="1:10" ht="15">
      <c r="A5651" s="121" t="s">
        <v>1181</v>
      </c>
      <c r="B5651" s="83" t="s">
        <v>1</v>
      </c>
      <c r="C5651" s="82" t="s">
        <v>2</v>
      </c>
      <c r="D5651" s="82" t="s">
        <v>3</v>
      </c>
      <c r="E5651" s="281" t="s">
        <v>1722</v>
      </c>
      <c r="F5651" s="281"/>
      <c r="G5651" s="84" t="s">
        <v>4</v>
      </c>
      <c r="H5651" s="83" t="s">
        <v>5</v>
      </c>
      <c r="I5651" s="83" t="s">
        <v>6</v>
      </c>
      <c r="J5651" s="122" t="s">
        <v>8</v>
      </c>
    </row>
    <row r="5652" spans="1:10" ht="63.75">
      <c r="A5652" s="111" t="s">
        <v>1723</v>
      </c>
      <c r="B5652" s="86" t="s">
        <v>1182</v>
      </c>
      <c r="C5652" s="85" t="s">
        <v>18</v>
      </c>
      <c r="D5652" s="85" t="s">
        <v>1183</v>
      </c>
      <c r="E5652" s="284" t="s">
        <v>1724</v>
      </c>
      <c r="F5652" s="284"/>
      <c r="G5652" s="87" t="s">
        <v>28</v>
      </c>
      <c r="H5652" s="88">
        <v>1</v>
      </c>
      <c r="I5652" s="89">
        <v>7143.14</v>
      </c>
      <c r="J5652" s="112">
        <v>7143.14</v>
      </c>
    </row>
    <row r="5653" spans="1:10" ht="38.25">
      <c r="A5653" s="123" t="s">
        <v>1738</v>
      </c>
      <c r="B5653" s="97" t="s">
        <v>3850</v>
      </c>
      <c r="C5653" s="96" t="s">
        <v>44</v>
      </c>
      <c r="D5653" s="96" t="s">
        <v>3851</v>
      </c>
      <c r="E5653" s="283" t="s">
        <v>1761</v>
      </c>
      <c r="F5653" s="283"/>
      <c r="G5653" s="98" t="s">
        <v>78</v>
      </c>
      <c r="H5653" s="99">
        <v>44</v>
      </c>
      <c r="I5653" s="100">
        <v>60.72</v>
      </c>
      <c r="J5653" s="124">
        <v>2671.68</v>
      </c>
    </row>
    <row r="5654" spans="1:10" ht="51">
      <c r="A5654" s="123" t="s">
        <v>1738</v>
      </c>
      <c r="B5654" s="97" t="s">
        <v>3852</v>
      </c>
      <c r="C5654" s="96" t="s">
        <v>44</v>
      </c>
      <c r="D5654" s="96" t="s">
        <v>3853</v>
      </c>
      <c r="E5654" s="283" t="s">
        <v>1761</v>
      </c>
      <c r="F5654" s="283"/>
      <c r="G5654" s="98" t="s">
        <v>46</v>
      </c>
      <c r="H5654" s="99">
        <v>1</v>
      </c>
      <c r="I5654" s="100">
        <v>10.01</v>
      </c>
      <c r="J5654" s="124">
        <v>10.01</v>
      </c>
    </row>
    <row r="5655" spans="1:10" ht="38.25">
      <c r="A5655" s="123" t="s">
        <v>1738</v>
      </c>
      <c r="B5655" s="97" t="s">
        <v>3854</v>
      </c>
      <c r="C5655" s="96" t="s">
        <v>44</v>
      </c>
      <c r="D5655" s="96" t="s">
        <v>3855</v>
      </c>
      <c r="E5655" s="283" t="s">
        <v>1761</v>
      </c>
      <c r="F5655" s="283"/>
      <c r="G5655" s="98" t="s">
        <v>46</v>
      </c>
      <c r="H5655" s="99">
        <v>3</v>
      </c>
      <c r="I5655" s="100">
        <v>73.2</v>
      </c>
      <c r="J5655" s="124">
        <v>219.6</v>
      </c>
    </row>
    <row r="5656" spans="1:10" ht="38.25">
      <c r="A5656" s="123" t="s">
        <v>1738</v>
      </c>
      <c r="B5656" s="97" t="s">
        <v>3856</v>
      </c>
      <c r="C5656" s="96" t="s">
        <v>44</v>
      </c>
      <c r="D5656" s="96" t="s">
        <v>3857</v>
      </c>
      <c r="E5656" s="283" t="s">
        <v>1761</v>
      </c>
      <c r="F5656" s="283"/>
      <c r="G5656" s="98" t="s">
        <v>46</v>
      </c>
      <c r="H5656" s="99">
        <v>1</v>
      </c>
      <c r="I5656" s="100">
        <v>32.43</v>
      </c>
      <c r="J5656" s="124">
        <v>32.43</v>
      </c>
    </row>
    <row r="5657" spans="1:10" ht="38.25">
      <c r="A5657" s="123" t="s">
        <v>1738</v>
      </c>
      <c r="B5657" s="97" t="s">
        <v>3858</v>
      </c>
      <c r="C5657" s="96" t="s">
        <v>44</v>
      </c>
      <c r="D5657" s="96" t="s">
        <v>3859</v>
      </c>
      <c r="E5657" s="283" t="s">
        <v>1761</v>
      </c>
      <c r="F5657" s="283"/>
      <c r="G5657" s="98" t="s">
        <v>46</v>
      </c>
      <c r="H5657" s="99">
        <v>3</v>
      </c>
      <c r="I5657" s="100">
        <v>210.66</v>
      </c>
      <c r="J5657" s="124">
        <v>631.98</v>
      </c>
    </row>
    <row r="5658" spans="1:10" ht="25.5">
      <c r="A5658" s="123" t="s">
        <v>1738</v>
      </c>
      <c r="B5658" s="97" t="s">
        <v>3860</v>
      </c>
      <c r="C5658" s="96" t="s">
        <v>44</v>
      </c>
      <c r="D5658" s="96" t="s">
        <v>3861</v>
      </c>
      <c r="E5658" s="283" t="s">
        <v>1761</v>
      </c>
      <c r="F5658" s="283"/>
      <c r="G5658" s="98" t="s">
        <v>46</v>
      </c>
      <c r="H5658" s="99">
        <v>2</v>
      </c>
      <c r="I5658" s="100">
        <v>19.989999999999998</v>
      </c>
      <c r="J5658" s="124">
        <v>39.979999999999997</v>
      </c>
    </row>
    <row r="5659" spans="1:10" ht="25.5">
      <c r="A5659" s="123" t="s">
        <v>1738</v>
      </c>
      <c r="B5659" s="97" t="s">
        <v>3862</v>
      </c>
      <c r="C5659" s="96" t="s">
        <v>44</v>
      </c>
      <c r="D5659" s="96" t="s">
        <v>3863</v>
      </c>
      <c r="E5659" s="283" t="s">
        <v>1761</v>
      </c>
      <c r="F5659" s="283"/>
      <c r="G5659" s="98" t="s">
        <v>46</v>
      </c>
      <c r="H5659" s="99">
        <v>1</v>
      </c>
      <c r="I5659" s="100">
        <v>17.760000000000002</v>
      </c>
      <c r="J5659" s="124">
        <v>17.760000000000002</v>
      </c>
    </row>
    <row r="5660" spans="1:10" ht="51">
      <c r="A5660" s="123" t="s">
        <v>1738</v>
      </c>
      <c r="B5660" s="97" t="s">
        <v>3160</v>
      </c>
      <c r="C5660" s="96" t="s">
        <v>44</v>
      </c>
      <c r="D5660" s="96" t="s">
        <v>3161</v>
      </c>
      <c r="E5660" s="283" t="s">
        <v>1761</v>
      </c>
      <c r="F5660" s="283"/>
      <c r="G5660" s="98" t="s">
        <v>71</v>
      </c>
      <c r="H5660" s="99">
        <v>8.9580000000000002</v>
      </c>
      <c r="I5660" s="100">
        <v>35.94</v>
      </c>
      <c r="J5660" s="124">
        <v>321.95</v>
      </c>
    </row>
    <row r="5661" spans="1:10" ht="25.5">
      <c r="A5661" s="123" t="s">
        <v>1738</v>
      </c>
      <c r="B5661" s="97" t="s">
        <v>330</v>
      </c>
      <c r="C5661" s="96" t="s">
        <v>44</v>
      </c>
      <c r="D5661" s="96" t="s">
        <v>331</v>
      </c>
      <c r="E5661" s="283" t="s">
        <v>1761</v>
      </c>
      <c r="F5661" s="283"/>
      <c r="G5661" s="98" t="s">
        <v>71</v>
      </c>
      <c r="H5661" s="99">
        <v>4.2</v>
      </c>
      <c r="I5661" s="100">
        <v>34.96</v>
      </c>
      <c r="J5661" s="124">
        <v>146.83000000000001</v>
      </c>
    </row>
    <row r="5662" spans="1:10">
      <c r="A5662" s="123" t="s">
        <v>1738</v>
      </c>
      <c r="B5662" s="97" t="s">
        <v>3570</v>
      </c>
      <c r="C5662" s="96" t="s">
        <v>44</v>
      </c>
      <c r="D5662" s="96" t="s">
        <v>3571</v>
      </c>
      <c r="E5662" s="283" t="s">
        <v>1761</v>
      </c>
      <c r="F5662" s="283"/>
      <c r="G5662" s="98" t="s">
        <v>1950</v>
      </c>
      <c r="H5662" s="99">
        <v>7.3333332999999996</v>
      </c>
      <c r="I5662" s="100">
        <v>15.93</v>
      </c>
      <c r="J5662" s="124">
        <v>116.81</v>
      </c>
    </row>
    <row r="5663" spans="1:10" ht="25.5">
      <c r="A5663" s="123" t="s">
        <v>1738</v>
      </c>
      <c r="B5663" s="97" t="s">
        <v>3864</v>
      </c>
      <c r="C5663" s="96" t="s">
        <v>44</v>
      </c>
      <c r="D5663" s="96" t="s">
        <v>3865</v>
      </c>
      <c r="E5663" s="283" t="s">
        <v>1761</v>
      </c>
      <c r="F5663" s="283"/>
      <c r="G5663" s="98" t="s">
        <v>46</v>
      </c>
      <c r="H5663" s="99">
        <v>1</v>
      </c>
      <c r="I5663" s="100">
        <v>8.16</v>
      </c>
      <c r="J5663" s="124">
        <v>8.16</v>
      </c>
    </row>
    <row r="5664" spans="1:10" ht="25.5">
      <c r="A5664" s="123" t="s">
        <v>1738</v>
      </c>
      <c r="B5664" s="97" t="s">
        <v>3866</v>
      </c>
      <c r="C5664" s="96" t="s">
        <v>44</v>
      </c>
      <c r="D5664" s="96" t="s">
        <v>3867</v>
      </c>
      <c r="E5664" s="283" t="s">
        <v>1761</v>
      </c>
      <c r="F5664" s="283"/>
      <c r="G5664" s="98" t="s">
        <v>46</v>
      </c>
      <c r="H5664" s="99">
        <v>1</v>
      </c>
      <c r="I5664" s="100">
        <v>236.41</v>
      </c>
      <c r="J5664" s="124">
        <v>236.41</v>
      </c>
    </row>
    <row r="5665" spans="1:10" ht="38.25">
      <c r="A5665" s="123" t="s">
        <v>1738</v>
      </c>
      <c r="B5665" s="97" t="s">
        <v>337</v>
      </c>
      <c r="C5665" s="96" t="s">
        <v>44</v>
      </c>
      <c r="D5665" s="96" t="s">
        <v>338</v>
      </c>
      <c r="E5665" s="283" t="s">
        <v>1761</v>
      </c>
      <c r="F5665" s="283"/>
      <c r="G5665" s="98" t="s">
        <v>71</v>
      </c>
      <c r="H5665" s="99">
        <v>8.9580000000000002</v>
      </c>
      <c r="I5665" s="100">
        <v>6.5</v>
      </c>
      <c r="J5665" s="124">
        <v>58.22</v>
      </c>
    </row>
    <row r="5666" spans="1:10">
      <c r="A5666" s="123" t="s">
        <v>1738</v>
      </c>
      <c r="B5666" s="97" t="s">
        <v>1979</v>
      </c>
      <c r="C5666" s="96" t="s">
        <v>44</v>
      </c>
      <c r="D5666" s="96" t="s">
        <v>1980</v>
      </c>
      <c r="E5666" s="283" t="s">
        <v>1761</v>
      </c>
      <c r="F5666" s="283"/>
      <c r="G5666" s="98" t="s">
        <v>1950</v>
      </c>
      <c r="H5666" s="99">
        <v>7.3333332999999996</v>
      </c>
      <c r="I5666" s="100">
        <v>19.47</v>
      </c>
      <c r="J5666" s="124">
        <v>142.77000000000001</v>
      </c>
    </row>
    <row r="5667" spans="1:10" ht="25.5">
      <c r="A5667" s="123" t="s">
        <v>1738</v>
      </c>
      <c r="B5667" s="97" t="s">
        <v>3868</v>
      </c>
      <c r="C5667" s="96" t="s">
        <v>44</v>
      </c>
      <c r="D5667" s="96" t="s">
        <v>3869</v>
      </c>
      <c r="E5667" s="283" t="s">
        <v>1761</v>
      </c>
      <c r="F5667" s="283"/>
      <c r="G5667" s="98" t="s">
        <v>78</v>
      </c>
      <c r="H5667" s="99">
        <v>12</v>
      </c>
      <c r="I5667" s="100">
        <v>60.24</v>
      </c>
      <c r="J5667" s="124">
        <v>722.88</v>
      </c>
    </row>
    <row r="5668" spans="1:10" ht="25.5">
      <c r="A5668" s="123" t="s">
        <v>1738</v>
      </c>
      <c r="B5668" s="97" t="s">
        <v>3870</v>
      </c>
      <c r="C5668" s="96" t="s">
        <v>44</v>
      </c>
      <c r="D5668" s="96" t="s">
        <v>3871</v>
      </c>
      <c r="E5668" s="283" t="s">
        <v>1761</v>
      </c>
      <c r="F5668" s="283"/>
      <c r="G5668" s="98" t="s">
        <v>46</v>
      </c>
      <c r="H5668" s="99">
        <v>2</v>
      </c>
      <c r="I5668" s="100">
        <v>8.23</v>
      </c>
      <c r="J5668" s="124">
        <v>16.46</v>
      </c>
    </row>
    <row r="5669" spans="1:10" ht="38.25">
      <c r="A5669" s="123" t="s">
        <v>1738</v>
      </c>
      <c r="B5669" s="97" t="s">
        <v>3872</v>
      </c>
      <c r="C5669" s="96" t="s">
        <v>44</v>
      </c>
      <c r="D5669" s="96" t="s">
        <v>3873</v>
      </c>
      <c r="E5669" s="283" t="s">
        <v>1761</v>
      </c>
      <c r="F5669" s="283"/>
      <c r="G5669" s="98" t="s">
        <v>46</v>
      </c>
      <c r="H5669" s="99">
        <v>1</v>
      </c>
      <c r="I5669" s="100">
        <v>1214.1600000000001</v>
      </c>
      <c r="J5669" s="124">
        <v>1214.1600000000001</v>
      </c>
    </row>
    <row r="5670" spans="1:10" ht="25.5">
      <c r="A5670" s="113" t="s">
        <v>1725</v>
      </c>
      <c r="B5670" s="91" t="s">
        <v>3874</v>
      </c>
      <c r="C5670" s="90" t="s">
        <v>44</v>
      </c>
      <c r="D5670" s="90" t="s">
        <v>3875</v>
      </c>
      <c r="E5670" s="278" t="s">
        <v>1743</v>
      </c>
      <c r="F5670" s="278"/>
      <c r="G5670" s="92" t="s">
        <v>78</v>
      </c>
      <c r="H5670" s="93">
        <v>11</v>
      </c>
      <c r="I5670" s="94">
        <v>20.97</v>
      </c>
      <c r="J5670" s="114">
        <v>230.67</v>
      </c>
    </row>
    <row r="5671" spans="1:10" ht="25.5">
      <c r="A5671" s="113" t="s">
        <v>1725</v>
      </c>
      <c r="B5671" s="91" t="s">
        <v>3876</v>
      </c>
      <c r="C5671" s="90" t="s">
        <v>44</v>
      </c>
      <c r="D5671" s="90" t="s">
        <v>3877</v>
      </c>
      <c r="E5671" s="278" t="s">
        <v>1743</v>
      </c>
      <c r="F5671" s="278"/>
      <c r="G5671" s="92" t="s">
        <v>46</v>
      </c>
      <c r="H5671" s="93">
        <v>1</v>
      </c>
      <c r="I5671" s="94">
        <v>8.9700000000000006</v>
      </c>
      <c r="J5671" s="114">
        <v>8.9700000000000006</v>
      </c>
    </row>
    <row r="5672" spans="1:10" ht="38.25">
      <c r="A5672" s="113" t="s">
        <v>1725</v>
      </c>
      <c r="B5672" s="91" t="s">
        <v>3878</v>
      </c>
      <c r="C5672" s="90" t="s">
        <v>44</v>
      </c>
      <c r="D5672" s="90" t="s">
        <v>3879</v>
      </c>
      <c r="E5672" s="278" t="s">
        <v>1743</v>
      </c>
      <c r="F5672" s="278"/>
      <c r="G5672" s="92" t="s">
        <v>46</v>
      </c>
      <c r="H5672" s="93">
        <v>1</v>
      </c>
      <c r="I5672" s="94">
        <v>286.75</v>
      </c>
      <c r="J5672" s="114">
        <v>286.75</v>
      </c>
    </row>
    <row r="5673" spans="1:10" ht="25.5">
      <c r="A5673" s="113" t="s">
        <v>1725</v>
      </c>
      <c r="B5673" s="91" t="s">
        <v>3880</v>
      </c>
      <c r="C5673" s="90" t="s">
        <v>44</v>
      </c>
      <c r="D5673" s="90" t="s">
        <v>3881</v>
      </c>
      <c r="E5673" s="278" t="s">
        <v>1743</v>
      </c>
      <c r="F5673" s="278"/>
      <c r="G5673" s="92" t="s">
        <v>121</v>
      </c>
      <c r="H5673" s="93">
        <v>0.5</v>
      </c>
      <c r="I5673" s="94">
        <v>17.329999999999998</v>
      </c>
      <c r="J5673" s="114">
        <v>8.66</v>
      </c>
    </row>
    <row r="5674" spans="1:10">
      <c r="A5674" s="115"/>
      <c r="B5674" s="116"/>
      <c r="C5674" s="116"/>
      <c r="D5674" s="116"/>
      <c r="E5674" s="116" t="s">
        <v>1728</v>
      </c>
      <c r="F5674" s="117">
        <v>0</v>
      </c>
      <c r="G5674" s="116" t="s">
        <v>1729</v>
      </c>
      <c r="H5674" s="117">
        <v>918.71</v>
      </c>
      <c r="I5674" s="116" t="s">
        <v>1730</v>
      </c>
      <c r="J5674" s="118">
        <v>918.71</v>
      </c>
    </row>
    <row r="5675" spans="1:10" ht="15" thickBot="1">
      <c r="A5675" s="115"/>
      <c r="B5675" s="116"/>
      <c r="C5675" s="116"/>
      <c r="D5675" s="116"/>
      <c r="E5675" s="116" t="s">
        <v>1731</v>
      </c>
      <c r="F5675" s="117">
        <v>1874.35</v>
      </c>
      <c r="G5675" s="116"/>
      <c r="H5675" s="276" t="s">
        <v>1732</v>
      </c>
      <c r="I5675" s="276"/>
      <c r="J5675" s="118">
        <v>9017.49</v>
      </c>
    </row>
    <row r="5676" spans="1:10" ht="15" thickTop="1">
      <c r="A5676" s="119"/>
      <c r="B5676" s="95"/>
      <c r="C5676" s="95"/>
      <c r="D5676" s="95"/>
      <c r="E5676" s="95"/>
      <c r="F5676" s="95"/>
      <c r="G5676" s="95"/>
      <c r="H5676" s="95"/>
      <c r="I5676" s="95"/>
      <c r="J5676" s="120"/>
    </row>
    <row r="5677" spans="1:10" ht="15">
      <c r="A5677" s="121" t="s">
        <v>1188</v>
      </c>
      <c r="B5677" s="83" t="s">
        <v>1</v>
      </c>
      <c r="C5677" s="82" t="s">
        <v>2</v>
      </c>
      <c r="D5677" s="82" t="s">
        <v>3</v>
      </c>
      <c r="E5677" s="281" t="s">
        <v>1722</v>
      </c>
      <c r="F5677" s="281"/>
      <c r="G5677" s="84" t="s">
        <v>4</v>
      </c>
      <c r="H5677" s="83" t="s">
        <v>5</v>
      </c>
      <c r="I5677" s="83" t="s">
        <v>6</v>
      </c>
      <c r="J5677" s="122" t="s">
        <v>8</v>
      </c>
    </row>
    <row r="5678" spans="1:10" ht="25.5">
      <c r="A5678" s="111" t="s">
        <v>1723</v>
      </c>
      <c r="B5678" s="86" t="s">
        <v>131</v>
      </c>
      <c r="C5678" s="85" t="s">
        <v>44</v>
      </c>
      <c r="D5678" s="85" t="s">
        <v>132</v>
      </c>
      <c r="E5678" s="284" t="s">
        <v>1761</v>
      </c>
      <c r="F5678" s="284"/>
      <c r="G5678" s="87" t="s">
        <v>93</v>
      </c>
      <c r="H5678" s="88">
        <v>1</v>
      </c>
      <c r="I5678" s="89">
        <v>48.2</v>
      </c>
      <c r="J5678" s="112">
        <v>48.2</v>
      </c>
    </row>
    <row r="5679" spans="1:10">
      <c r="A5679" s="221"/>
      <c r="B5679" s="222"/>
      <c r="C5679" s="222"/>
      <c r="D5679" s="222"/>
      <c r="E5679" s="222"/>
      <c r="F5679" s="222" t="s">
        <v>1762</v>
      </c>
      <c r="G5679" s="222"/>
      <c r="H5679" s="222"/>
      <c r="I5679" s="222"/>
      <c r="J5679" s="125">
        <v>0</v>
      </c>
    </row>
    <row r="5680" spans="1:10">
      <c r="A5680" s="221"/>
      <c r="B5680" s="222"/>
      <c r="C5680" s="222"/>
      <c r="D5680" s="222"/>
      <c r="E5680" s="222"/>
      <c r="F5680" s="222" t="s">
        <v>1763</v>
      </c>
      <c r="G5680" s="222"/>
      <c r="H5680" s="222"/>
      <c r="I5680" s="222"/>
      <c r="J5680" s="125">
        <v>1</v>
      </c>
    </row>
    <row r="5681" spans="1:10">
      <c r="A5681" s="221"/>
      <c r="B5681" s="222"/>
      <c r="C5681" s="222"/>
      <c r="D5681" s="222"/>
      <c r="E5681" s="222"/>
      <c r="F5681" s="222" t="s">
        <v>1764</v>
      </c>
      <c r="G5681" s="222"/>
      <c r="H5681" s="222"/>
      <c r="I5681" s="222"/>
      <c r="J5681" s="125">
        <v>0</v>
      </c>
    </row>
    <row r="5682" spans="1:10" ht="15">
      <c r="A5682" s="279" t="s">
        <v>1765</v>
      </c>
      <c r="B5682" s="280" t="s">
        <v>1</v>
      </c>
      <c r="C5682" s="281" t="s">
        <v>2</v>
      </c>
      <c r="D5682" s="281" t="s">
        <v>1727</v>
      </c>
      <c r="E5682" s="280" t="s">
        <v>1766</v>
      </c>
      <c r="F5682" s="83" t="s">
        <v>1767</v>
      </c>
      <c r="G5682" s="83" t="s">
        <v>1768</v>
      </c>
      <c r="H5682" s="83"/>
      <c r="I5682" s="83"/>
      <c r="J5682" s="122" t="s">
        <v>1769</v>
      </c>
    </row>
    <row r="5683" spans="1:10">
      <c r="A5683" s="123" t="s">
        <v>1723</v>
      </c>
      <c r="B5683" s="97" t="s">
        <v>1957</v>
      </c>
      <c r="C5683" s="96" t="s">
        <v>44</v>
      </c>
      <c r="D5683" s="96" t="s">
        <v>1958</v>
      </c>
      <c r="E5683" s="99">
        <v>3.4108527</v>
      </c>
      <c r="F5683" s="98" t="s">
        <v>1950</v>
      </c>
      <c r="G5683" s="282" t="s">
        <v>1959</v>
      </c>
      <c r="H5683" s="282"/>
      <c r="I5683" s="283"/>
      <c r="J5683" s="126" t="s">
        <v>2228</v>
      </c>
    </row>
    <row r="5684" spans="1:10">
      <c r="A5684" s="221"/>
      <c r="B5684" s="222"/>
      <c r="C5684" s="222"/>
      <c r="D5684" s="222"/>
      <c r="E5684" s="222"/>
      <c r="F5684" s="222" t="s">
        <v>1774</v>
      </c>
      <c r="G5684" s="222"/>
      <c r="H5684" s="222"/>
      <c r="I5684" s="222"/>
      <c r="J5684" s="125">
        <v>48.195300000000003</v>
      </c>
    </row>
    <row r="5685" spans="1:10">
      <c r="A5685" s="115"/>
      <c r="B5685" s="116"/>
      <c r="C5685" s="116"/>
      <c r="D5685" s="116"/>
      <c r="E5685" s="116" t="s">
        <v>1728</v>
      </c>
      <c r="F5685" s="117">
        <v>0</v>
      </c>
      <c r="G5685" s="116" t="s">
        <v>1729</v>
      </c>
      <c r="H5685" s="117">
        <v>33.96</v>
      </c>
      <c r="I5685" s="116" t="s">
        <v>1730</v>
      </c>
      <c r="J5685" s="118">
        <v>33.963224674979998</v>
      </c>
    </row>
    <row r="5686" spans="1:10" ht="15" thickBot="1">
      <c r="A5686" s="115"/>
      <c r="B5686" s="116"/>
      <c r="C5686" s="116"/>
      <c r="D5686" s="116"/>
      <c r="E5686" s="116" t="s">
        <v>1731</v>
      </c>
      <c r="F5686" s="117">
        <v>12.64</v>
      </c>
      <c r="G5686" s="116"/>
      <c r="H5686" s="276" t="s">
        <v>1732</v>
      </c>
      <c r="I5686" s="276"/>
      <c r="J5686" s="118">
        <v>60.84</v>
      </c>
    </row>
    <row r="5687" spans="1:10" ht="15" thickTop="1">
      <c r="A5687" s="119"/>
      <c r="B5687" s="95"/>
      <c r="C5687" s="95"/>
      <c r="D5687" s="95"/>
      <c r="E5687" s="95"/>
      <c r="F5687" s="95"/>
      <c r="G5687" s="95"/>
      <c r="H5687" s="95"/>
      <c r="I5687" s="95"/>
      <c r="J5687" s="120"/>
    </row>
    <row r="5688" spans="1:10" ht="15">
      <c r="A5688" s="121" t="s">
        <v>1189</v>
      </c>
      <c r="B5688" s="83" t="s">
        <v>1</v>
      </c>
      <c r="C5688" s="82" t="s">
        <v>2</v>
      </c>
      <c r="D5688" s="82" t="s">
        <v>3</v>
      </c>
      <c r="E5688" s="281" t="s">
        <v>1722</v>
      </c>
      <c r="F5688" s="281"/>
      <c r="G5688" s="84" t="s">
        <v>4</v>
      </c>
      <c r="H5688" s="83" t="s">
        <v>5</v>
      </c>
      <c r="I5688" s="83" t="s">
        <v>6</v>
      </c>
      <c r="J5688" s="122" t="s">
        <v>8</v>
      </c>
    </row>
    <row r="5689" spans="1:10" ht="25.5">
      <c r="A5689" s="111" t="s">
        <v>1723</v>
      </c>
      <c r="B5689" s="86" t="s">
        <v>134</v>
      </c>
      <c r="C5689" s="85" t="s">
        <v>44</v>
      </c>
      <c r="D5689" s="85" t="s">
        <v>135</v>
      </c>
      <c r="E5689" s="284" t="s">
        <v>1761</v>
      </c>
      <c r="F5689" s="284"/>
      <c r="G5689" s="87" t="s">
        <v>71</v>
      </c>
      <c r="H5689" s="88">
        <v>1</v>
      </c>
      <c r="I5689" s="89">
        <v>9.1999999999999993</v>
      </c>
      <c r="J5689" s="112">
        <v>9.1999999999999993</v>
      </c>
    </row>
    <row r="5690" spans="1:10" ht="15">
      <c r="A5690" s="279" t="s">
        <v>1775</v>
      </c>
      <c r="B5690" s="280" t="s">
        <v>1</v>
      </c>
      <c r="C5690" s="281" t="s">
        <v>2</v>
      </c>
      <c r="D5690" s="281" t="s">
        <v>1776</v>
      </c>
      <c r="E5690" s="280" t="s">
        <v>1766</v>
      </c>
      <c r="F5690" s="285" t="s">
        <v>1777</v>
      </c>
      <c r="G5690" s="280"/>
      <c r="H5690" s="285" t="s">
        <v>1769</v>
      </c>
      <c r="I5690" s="280"/>
      <c r="J5690" s="286" t="s">
        <v>1778</v>
      </c>
    </row>
    <row r="5691" spans="1:10" ht="15">
      <c r="A5691" s="287"/>
      <c r="B5691" s="280"/>
      <c r="C5691" s="280"/>
      <c r="D5691" s="280"/>
      <c r="E5691" s="280"/>
      <c r="F5691" s="83" t="s">
        <v>1779</v>
      </c>
      <c r="G5691" s="83" t="s">
        <v>1780</v>
      </c>
      <c r="H5691" s="83" t="s">
        <v>1779</v>
      </c>
      <c r="I5691" s="83" t="s">
        <v>1780</v>
      </c>
      <c r="J5691" s="286"/>
    </row>
    <row r="5692" spans="1:10" ht="63.75">
      <c r="A5692" s="113" t="s">
        <v>1725</v>
      </c>
      <c r="B5692" s="91" t="s">
        <v>2229</v>
      </c>
      <c r="C5692" s="90" t="s">
        <v>44</v>
      </c>
      <c r="D5692" s="90" t="s">
        <v>2230</v>
      </c>
      <c r="E5692" s="93">
        <v>1</v>
      </c>
      <c r="F5692" s="94">
        <v>1</v>
      </c>
      <c r="G5692" s="94">
        <v>0</v>
      </c>
      <c r="H5692" s="102">
        <v>6.13</v>
      </c>
      <c r="I5692" s="102">
        <v>0.2</v>
      </c>
      <c r="J5692" s="127">
        <v>6.13</v>
      </c>
    </row>
    <row r="5693" spans="1:10">
      <c r="A5693" s="221"/>
      <c r="B5693" s="222"/>
      <c r="C5693" s="222"/>
      <c r="D5693" s="222"/>
      <c r="E5693" s="222"/>
      <c r="F5693" s="222" t="s">
        <v>1783</v>
      </c>
      <c r="G5693" s="222"/>
      <c r="H5693" s="222"/>
      <c r="I5693" s="222"/>
      <c r="J5693" s="125">
        <v>6.13</v>
      </c>
    </row>
    <row r="5694" spans="1:10">
      <c r="A5694" s="221"/>
      <c r="B5694" s="222"/>
      <c r="C5694" s="222"/>
      <c r="D5694" s="222"/>
      <c r="E5694" s="222"/>
      <c r="F5694" s="222" t="s">
        <v>1762</v>
      </c>
      <c r="G5694" s="222"/>
      <c r="H5694" s="222"/>
      <c r="I5694" s="222"/>
      <c r="J5694" s="125">
        <v>6.13</v>
      </c>
    </row>
    <row r="5695" spans="1:10">
      <c r="A5695" s="221"/>
      <c r="B5695" s="222"/>
      <c r="C5695" s="222"/>
      <c r="D5695" s="222"/>
      <c r="E5695" s="222"/>
      <c r="F5695" s="222" t="s">
        <v>1763</v>
      </c>
      <c r="G5695" s="222"/>
      <c r="H5695" s="222"/>
      <c r="I5695" s="222"/>
      <c r="J5695" s="125">
        <v>7.0743999999999998</v>
      </c>
    </row>
    <row r="5696" spans="1:10">
      <c r="A5696" s="221"/>
      <c r="B5696" s="222"/>
      <c r="C5696" s="222"/>
      <c r="D5696" s="222"/>
      <c r="E5696" s="222"/>
      <c r="F5696" s="222" t="s">
        <v>1764</v>
      </c>
      <c r="G5696" s="222"/>
      <c r="H5696" s="222"/>
      <c r="I5696" s="222"/>
      <c r="J5696" s="125">
        <v>0.86650000000000005</v>
      </c>
    </row>
    <row r="5697" spans="1:10" ht="15">
      <c r="A5697" s="279" t="s">
        <v>1765</v>
      </c>
      <c r="B5697" s="280" t="s">
        <v>1</v>
      </c>
      <c r="C5697" s="281" t="s">
        <v>2</v>
      </c>
      <c r="D5697" s="281" t="s">
        <v>1727</v>
      </c>
      <c r="E5697" s="280" t="s">
        <v>1766</v>
      </c>
      <c r="F5697" s="83" t="s">
        <v>1767</v>
      </c>
      <c r="G5697" s="83" t="s">
        <v>1768</v>
      </c>
      <c r="H5697" s="83"/>
      <c r="I5697" s="83"/>
      <c r="J5697" s="122" t="s">
        <v>1769</v>
      </c>
    </row>
    <row r="5698" spans="1:10">
      <c r="A5698" s="123" t="s">
        <v>1723</v>
      </c>
      <c r="B5698" s="97" t="s">
        <v>1957</v>
      </c>
      <c r="C5698" s="96" t="s">
        <v>44</v>
      </c>
      <c r="D5698" s="96" t="s">
        <v>1958</v>
      </c>
      <c r="E5698" s="99">
        <v>0.59</v>
      </c>
      <c r="F5698" s="98" t="s">
        <v>1950</v>
      </c>
      <c r="G5698" s="282" t="s">
        <v>1959</v>
      </c>
      <c r="H5698" s="282"/>
      <c r="I5698" s="283"/>
      <c r="J5698" s="126" t="s">
        <v>2231</v>
      </c>
    </row>
    <row r="5699" spans="1:10">
      <c r="A5699" s="221"/>
      <c r="B5699" s="222"/>
      <c r="C5699" s="222"/>
      <c r="D5699" s="222"/>
      <c r="E5699" s="222"/>
      <c r="F5699" s="222" t="s">
        <v>1774</v>
      </c>
      <c r="G5699" s="222"/>
      <c r="H5699" s="222"/>
      <c r="I5699" s="222"/>
      <c r="J5699" s="125">
        <v>8.3367000000000004</v>
      </c>
    </row>
    <row r="5700" spans="1:10">
      <c r="A5700" s="115"/>
      <c r="B5700" s="116"/>
      <c r="C5700" s="116"/>
      <c r="D5700" s="116"/>
      <c r="E5700" s="116" t="s">
        <v>1728</v>
      </c>
      <c r="F5700" s="117">
        <v>0</v>
      </c>
      <c r="G5700" s="116" t="s">
        <v>1729</v>
      </c>
      <c r="H5700" s="117">
        <v>5.87</v>
      </c>
      <c r="I5700" s="116" t="s">
        <v>1730</v>
      </c>
      <c r="J5700" s="118">
        <v>5.8748659999999999</v>
      </c>
    </row>
    <row r="5701" spans="1:10" ht="15" thickBot="1">
      <c r="A5701" s="115"/>
      <c r="B5701" s="116"/>
      <c r="C5701" s="116"/>
      <c r="D5701" s="116"/>
      <c r="E5701" s="116" t="s">
        <v>1731</v>
      </c>
      <c r="F5701" s="117">
        <v>2.41</v>
      </c>
      <c r="G5701" s="116"/>
      <c r="H5701" s="276" t="s">
        <v>1732</v>
      </c>
      <c r="I5701" s="276"/>
      <c r="J5701" s="118">
        <v>11.61</v>
      </c>
    </row>
    <row r="5702" spans="1:10" ht="15" thickTop="1">
      <c r="A5702" s="119"/>
      <c r="B5702" s="95"/>
      <c r="C5702" s="95"/>
      <c r="D5702" s="95"/>
      <c r="E5702" s="95"/>
      <c r="F5702" s="95"/>
      <c r="G5702" s="95"/>
      <c r="H5702" s="95"/>
      <c r="I5702" s="95"/>
      <c r="J5702" s="120"/>
    </row>
    <row r="5703" spans="1:10" ht="15">
      <c r="A5703" s="121" t="s">
        <v>1190</v>
      </c>
      <c r="B5703" s="83" t="s">
        <v>1</v>
      </c>
      <c r="C5703" s="82" t="s">
        <v>2</v>
      </c>
      <c r="D5703" s="82" t="s">
        <v>3</v>
      </c>
      <c r="E5703" s="281" t="s">
        <v>1722</v>
      </c>
      <c r="F5703" s="281"/>
      <c r="G5703" s="84" t="s">
        <v>4</v>
      </c>
      <c r="H5703" s="83" t="s">
        <v>5</v>
      </c>
      <c r="I5703" s="83" t="s">
        <v>6</v>
      </c>
      <c r="J5703" s="122" t="s">
        <v>8</v>
      </c>
    </row>
    <row r="5704" spans="1:10">
      <c r="A5704" s="111" t="s">
        <v>1723</v>
      </c>
      <c r="B5704" s="86" t="s">
        <v>629</v>
      </c>
      <c r="C5704" s="85" t="s">
        <v>44</v>
      </c>
      <c r="D5704" s="85" t="s">
        <v>630</v>
      </c>
      <c r="E5704" s="284" t="s">
        <v>1761</v>
      </c>
      <c r="F5704" s="284"/>
      <c r="G5704" s="87" t="s">
        <v>93</v>
      </c>
      <c r="H5704" s="88">
        <v>1</v>
      </c>
      <c r="I5704" s="89">
        <v>122.97</v>
      </c>
      <c r="J5704" s="112">
        <v>122.97</v>
      </c>
    </row>
    <row r="5705" spans="1:10">
      <c r="A5705" s="221"/>
      <c r="B5705" s="222"/>
      <c r="C5705" s="222"/>
      <c r="D5705" s="222"/>
      <c r="E5705" s="222"/>
      <c r="F5705" s="222" t="s">
        <v>1762</v>
      </c>
      <c r="G5705" s="222"/>
      <c r="H5705" s="222"/>
      <c r="I5705" s="222"/>
      <c r="J5705" s="125">
        <v>0</v>
      </c>
    </row>
    <row r="5706" spans="1:10">
      <c r="A5706" s="221"/>
      <c r="B5706" s="222"/>
      <c r="C5706" s="222"/>
      <c r="D5706" s="222"/>
      <c r="E5706" s="222"/>
      <c r="F5706" s="222" t="s">
        <v>1763</v>
      </c>
      <c r="G5706" s="222"/>
      <c r="H5706" s="222"/>
      <c r="I5706" s="222"/>
      <c r="J5706" s="125">
        <v>1</v>
      </c>
    </row>
    <row r="5707" spans="1:10">
      <c r="A5707" s="221"/>
      <c r="B5707" s="222"/>
      <c r="C5707" s="222"/>
      <c r="D5707" s="222"/>
      <c r="E5707" s="222"/>
      <c r="F5707" s="222" t="s">
        <v>1764</v>
      </c>
      <c r="G5707" s="222"/>
      <c r="H5707" s="222"/>
      <c r="I5707" s="222"/>
      <c r="J5707" s="125">
        <v>0</v>
      </c>
    </row>
    <row r="5708" spans="1:10" ht="15">
      <c r="A5708" s="279" t="s">
        <v>1784</v>
      </c>
      <c r="B5708" s="280" t="s">
        <v>1</v>
      </c>
      <c r="C5708" s="281" t="s">
        <v>2</v>
      </c>
      <c r="D5708" s="281" t="s">
        <v>1785</v>
      </c>
      <c r="E5708" s="280" t="s">
        <v>1766</v>
      </c>
      <c r="F5708" s="83" t="s">
        <v>1767</v>
      </c>
      <c r="G5708" s="83" t="s">
        <v>1768</v>
      </c>
      <c r="H5708" s="83"/>
      <c r="I5708" s="83"/>
      <c r="J5708" s="122" t="s">
        <v>1769</v>
      </c>
    </row>
    <row r="5709" spans="1:10">
      <c r="A5709" s="113" t="s">
        <v>1725</v>
      </c>
      <c r="B5709" s="91" t="s">
        <v>3107</v>
      </c>
      <c r="C5709" s="90" t="s">
        <v>44</v>
      </c>
      <c r="D5709" s="90" t="s">
        <v>3108</v>
      </c>
      <c r="E5709" s="93">
        <v>1.1499999999999999</v>
      </c>
      <c r="F5709" s="92" t="s">
        <v>93</v>
      </c>
      <c r="G5709" s="277" t="s">
        <v>3109</v>
      </c>
      <c r="H5709" s="277"/>
      <c r="I5709" s="278"/>
      <c r="J5709" s="127" t="s">
        <v>3110</v>
      </c>
    </row>
    <row r="5710" spans="1:10">
      <c r="A5710" s="221"/>
      <c r="B5710" s="222"/>
      <c r="C5710" s="222"/>
      <c r="D5710" s="222"/>
      <c r="E5710" s="222"/>
      <c r="F5710" s="222" t="s">
        <v>1938</v>
      </c>
      <c r="G5710" s="222"/>
      <c r="H5710" s="222"/>
      <c r="I5710" s="222"/>
      <c r="J5710" s="125">
        <v>97.06</v>
      </c>
    </row>
    <row r="5711" spans="1:10" ht="15">
      <c r="A5711" s="279" t="s">
        <v>1765</v>
      </c>
      <c r="B5711" s="280" t="s">
        <v>1</v>
      </c>
      <c r="C5711" s="281" t="s">
        <v>2</v>
      </c>
      <c r="D5711" s="281" t="s">
        <v>1727</v>
      </c>
      <c r="E5711" s="280" t="s">
        <v>1766</v>
      </c>
      <c r="F5711" s="83" t="s">
        <v>1767</v>
      </c>
      <c r="G5711" s="83" t="s">
        <v>1768</v>
      </c>
      <c r="H5711" s="83"/>
      <c r="I5711" s="83"/>
      <c r="J5711" s="122" t="s">
        <v>1769</v>
      </c>
    </row>
    <row r="5712" spans="1:10">
      <c r="A5712" s="123" t="s">
        <v>1723</v>
      </c>
      <c r="B5712" s="97" t="s">
        <v>1957</v>
      </c>
      <c r="C5712" s="96" t="s">
        <v>44</v>
      </c>
      <c r="D5712" s="96" t="s">
        <v>1958</v>
      </c>
      <c r="E5712" s="99">
        <v>1.8333333000000001</v>
      </c>
      <c r="F5712" s="98" t="s">
        <v>1950</v>
      </c>
      <c r="G5712" s="282" t="s">
        <v>1959</v>
      </c>
      <c r="H5712" s="282"/>
      <c r="I5712" s="283"/>
      <c r="J5712" s="126" t="s">
        <v>3111</v>
      </c>
    </row>
    <row r="5713" spans="1:10">
      <c r="A5713" s="221"/>
      <c r="B5713" s="222"/>
      <c r="C5713" s="222"/>
      <c r="D5713" s="222"/>
      <c r="E5713" s="222"/>
      <c r="F5713" s="222" t="s">
        <v>1774</v>
      </c>
      <c r="G5713" s="222"/>
      <c r="H5713" s="222"/>
      <c r="I5713" s="222"/>
      <c r="J5713" s="125">
        <v>25.905000000000001</v>
      </c>
    </row>
    <row r="5714" spans="1:10">
      <c r="A5714" s="115"/>
      <c r="B5714" s="116"/>
      <c r="C5714" s="116"/>
      <c r="D5714" s="116"/>
      <c r="E5714" s="116" t="s">
        <v>1728</v>
      </c>
      <c r="F5714" s="117">
        <v>0</v>
      </c>
      <c r="G5714" s="116" t="s">
        <v>1729</v>
      </c>
      <c r="H5714" s="117">
        <v>18.260000000000002</v>
      </c>
      <c r="I5714" s="116" t="s">
        <v>1730</v>
      </c>
      <c r="J5714" s="118">
        <v>18.255233001419999</v>
      </c>
    </row>
    <row r="5715" spans="1:10" ht="15" thickBot="1">
      <c r="A5715" s="115"/>
      <c r="B5715" s="116"/>
      <c r="C5715" s="116"/>
      <c r="D5715" s="116"/>
      <c r="E5715" s="116" t="s">
        <v>1731</v>
      </c>
      <c r="F5715" s="117">
        <v>32.26</v>
      </c>
      <c r="G5715" s="116"/>
      <c r="H5715" s="276" t="s">
        <v>1732</v>
      </c>
      <c r="I5715" s="276"/>
      <c r="J5715" s="118">
        <v>155.22999999999999</v>
      </c>
    </row>
    <row r="5716" spans="1:10" ht="15" thickTop="1">
      <c r="A5716" s="119"/>
      <c r="B5716" s="95"/>
      <c r="C5716" s="95"/>
      <c r="D5716" s="95"/>
      <c r="E5716" s="95"/>
      <c r="F5716" s="95"/>
      <c r="G5716" s="95"/>
      <c r="H5716" s="95"/>
      <c r="I5716" s="95"/>
      <c r="J5716" s="120"/>
    </row>
    <row r="5717" spans="1:10" ht="15">
      <c r="A5717" s="121" t="s">
        <v>1191</v>
      </c>
      <c r="B5717" s="83" t="s">
        <v>1</v>
      </c>
      <c r="C5717" s="82" t="s">
        <v>2</v>
      </c>
      <c r="D5717" s="82" t="s">
        <v>3</v>
      </c>
      <c r="E5717" s="281" t="s">
        <v>1722</v>
      </c>
      <c r="F5717" s="281"/>
      <c r="G5717" s="84" t="s">
        <v>4</v>
      </c>
      <c r="H5717" s="83" t="s">
        <v>5</v>
      </c>
      <c r="I5717" s="83" t="s">
        <v>6</v>
      </c>
      <c r="J5717" s="122" t="s">
        <v>8</v>
      </c>
    </row>
    <row r="5718" spans="1:10" ht="25.5">
      <c r="A5718" s="111" t="s">
        <v>1723</v>
      </c>
      <c r="B5718" s="86" t="s">
        <v>148</v>
      </c>
      <c r="C5718" s="85" t="s">
        <v>44</v>
      </c>
      <c r="D5718" s="85" t="s">
        <v>149</v>
      </c>
      <c r="E5718" s="284" t="s">
        <v>1761</v>
      </c>
      <c r="F5718" s="284"/>
      <c r="G5718" s="87" t="s">
        <v>93</v>
      </c>
      <c r="H5718" s="88">
        <v>1</v>
      </c>
      <c r="I5718" s="89">
        <v>30.95</v>
      </c>
      <c r="J5718" s="112">
        <v>30.95</v>
      </c>
    </row>
    <row r="5719" spans="1:10" ht="15">
      <c r="A5719" s="279" t="s">
        <v>1775</v>
      </c>
      <c r="B5719" s="280" t="s">
        <v>1</v>
      </c>
      <c r="C5719" s="281" t="s">
        <v>2</v>
      </c>
      <c r="D5719" s="281" t="s">
        <v>1776</v>
      </c>
      <c r="E5719" s="280" t="s">
        <v>1766</v>
      </c>
      <c r="F5719" s="285" t="s">
        <v>1777</v>
      </c>
      <c r="G5719" s="280"/>
      <c r="H5719" s="285" t="s">
        <v>1769</v>
      </c>
      <c r="I5719" s="280"/>
      <c r="J5719" s="286" t="s">
        <v>1778</v>
      </c>
    </row>
    <row r="5720" spans="1:10" ht="15">
      <c r="A5720" s="287"/>
      <c r="B5720" s="280"/>
      <c r="C5720" s="280"/>
      <c r="D5720" s="280"/>
      <c r="E5720" s="280"/>
      <c r="F5720" s="83" t="s">
        <v>1779</v>
      </c>
      <c r="G5720" s="83" t="s">
        <v>1780</v>
      </c>
      <c r="H5720" s="83" t="s">
        <v>1779</v>
      </c>
      <c r="I5720" s="83" t="s">
        <v>1780</v>
      </c>
      <c r="J5720" s="286"/>
    </row>
    <row r="5721" spans="1:10" ht="63.75">
      <c r="A5721" s="113" t="s">
        <v>1725</v>
      </c>
      <c r="B5721" s="91" t="s">
        <v>2229</v>
      </c>
      <c r="C5721" s="90" t="s">
        <v>44</v>
      </c>
      <c r="D5721" s="90" t="s">
        <v>2230</v>
      </c>
      <c r="E5721" s="93">
        <v>1</v>
      </c>
      <c r="F5721" s="94">
        <v>1</v>
      </c>
      <c r="G5721" s="94">
        <v>0</v>
      </c>
      <c r="H5721" s="102">
        <v>6.13</v>
      </c>
      <c r="I5721" s="102">
        <v>0.2</v>
      </c>
      <c r="J5721" s="127">
        <v>6.13</v>
      </c>
    </row>
    <row r="5722" spans="1:10">
      <c r="A5722" s="221"/>
      <c r="B5722" s="222"/>
      <c r="C5722" s="222"/>
      <c r="D5722" s="222"/>
      <c r="E5722" s="222"/>
      <c r="F5722" s="222" t="s">
        <v>1783</v>
      </c>
      <c r="G5722" s="222"/>
      <c r="H5722" s="222"/>
      <c r="I5722" s="222"/>
      <c r="J5722" s="125">
        <v>6.13</v>
      </c>
    </row>
    <row r="5723" spans="1:10">
      <c r="A5723" s="221"/>
      <c r="B5723" s="222"/>
      <c r="C5723" s="222"/>
      <c r="D5723" s="222"/>
      <c r="E5723" s="222"/>
      <c r="F5723" s="222" t="s">
        <v>1762</v>
      </c>
      <c r="G5723" s="222"/>
      <c r="H5723" s="222"/>
      <c r="I5723" s="222"/>
      <c r="J5723" s="125">
        <v>6.13</v>
      </c>
    </row>
    <row r="5724" spans="1:10">
      <c r="A5724" s="221"/>
      <c r="B5724" s="222"/>
      <c r="C5724" s="222"/>
      <c r="D5724" s="222"/>
      <c r="E5724" s="222"/>
      <c r="F5724" s="222" t="s">
        <v>1763</v>
      </c>
      <c r="G5724" s="222"/>
      <c r="H5724" s="222"/>
      <c r="I5724" s="222"/>
      <c r="J5724" s="125">
        <v>0.65449999999999997</v>
      </c>
    </row>
    <row r="5725" spans="1:10">
      <c r="A5725" s="221"/>
      <c r="B5725" s="222"/>
      <c r="C5725" s="222"/>
      <c r="D5725" s="222"/>
      <c r="E5725" s="222"/>
      <c r="F5725" s="222" t="s">
        <v>1764</v>
      </c>
      <c r="G5725" s="222"/>
      <c r="H5725" s="222"/>
      <c r="I5725" s="222"/>
      <c r="J5725" s="125">
        <v>9.3658999999999999</v>
      </c>
    </row>
    <row r="5726" spans="1:10" ht="15">
      <c r="A5726" s="279" t="s">
        <v>1765</v>
      </c>
      <c r="B5726" s="280" t="s">
        <v>1</v>
      </c>
      <c r="C5726" s="281" t="s">
        <v>2</v>
      </c>
      <c r="D5726" s="281" t="s">
        <v>1727</v>
      </c>
      <c r="E5726" s="280" t="s">
        <v>1766</v>
      </c>
      <c r="F5726" s="83" t="s">
        <v>1767</v>
      </c>
      <c r="G5726" s="83" t="s">
        <v>1768</v>
      </c>
      <c r="H5726" s="83"/>
      <c r="I5726" s="83"/>
      <c r="J5726" s="122" t="s">
        <v>1769</v>
      </c>
    </row>
    <row r="5727" spans="1:10">
      <c r="A5727" s="123" t="s">
        <v>1723</v>
      </c>
      <c r="B5727" s="97" t="s">
        <v>1957</v>
      </c>
      <c r="C5727" s="96" t="s">
        <v>44</v>
      </c>
      <c r="D5727" s="96" t="s">
        <v>1958</v>
      </c>
      <c r="E5727" s="99">
        <v>1.5276505</v>
      </c>
      <c r="F5727" s="98" t="s">
        <v>1950</v>
      </c>
      <c r="G5727" s="282" t="s">
        <v>1959</v>
      </c>
      <c r="H5727" s="282"/>
      <c r="I5727" s="283"/>
      <c r="J5727" s="126" t="s">
        <v>2257</v>
      </c>
    </row>
    <row r="5728" spans="1:10">
      <c r="A5728" s="221"/>
      <c r="B5728" s="222"/>
      <c r="C5728" s="222"/>
      <c r="D5728" s="222"/>
      <c r="E5728" s="222"/>
      <c r="F5728" s="222" t="s">
        <v>1774</v>
      </c>
      <c r="G5728" s="222"/>
      <c r="H5728" s="222"/>
      <c r="I5728" s="222"/>
      <c r="J5728" s="125">
        <v>21.585699999999999</v>
      </c>
    </row>
    <row r="5729" spans="1:10">
      <c r="A5729" s="115"/>
      <c r="B5729" s="116"/>
      <c r="C5729" s="116"/>
      <c r="D5729" s="116"/>
      <c r="E5729" s="116" t="s">
        <v>1728</v>
      </c>
      <c r="F5729" s="117">
        <v>0</v>
      </c>
      <c r="G5729" s="116" t="s">
        <v>1729</v>
      </c>
      <c r="H5729" s="117">
        <v>15.21</v>
      </c>
      <c r="I5729" s="116" t="s">
        <v>1730</v>
      </c>
      <c r="J5729" s="118">
        <v>15.211427088700001</v>
      </c>
    </row>
    <row r="5730" spans="1:10" ht="15" thickBot="1">
      <c r="A5730" s="115"/>
      <c r="B5730" s="116"/>
      <c r="C5730" s="116"/>
      <c r="D5730" s="116"/>
      <c r="E5730" s="116" t="s">
        <v>1731</v>
      </c>
      <c r="F5730" s="117">
        <v>8.1199999999999992</v>
      </c>
      <c r="G5730" s="116"/>
      <c r="H5730" s="276" t="s">
        <v>1732</v>
      </c>
      <c r="I5730" s="276"/>
      <c r="J5730" s="118">
        <v>39.07</v>
      </c>
    </row>
    <row r="5731" spans="1:10" ht="15" thickTop="1">
      <c r="A5731" s="119"/>
      <c r="B5731" s="95"/>
      <c r="C5731" s="95"/>
      <c r="D5731" s="95"/>
      <c r="E5731" s="95"/>
      <c r="F5731" s="95"/>
      <c r="G5731" s="95"/>
      <c r="H5731" s="95"/>
      <c r="I5731" s="95"/>
      <c r="J5731" s="120"/>
    </row>
    <row r="5732" spans="1:10" ht="15">
      <c r="A5732" s="121" t="s">
        <v>1192</v>
      </c>
      <c r="B5732" s="83" t="s">
        <v>1</v>
      </c>
      <c r="C5732" s="82" t="s">
        <v>2</v>
      </c>
      <c r="D5732" s="82" t="s">
        <v>3</v>
      </c>
      <c r="E5732" s="281" t="s">
        <v>1722</v>
      </c>
      <c r="F5732" s="281"/>
      <c r="G5732" s="84" t="s">
        <v>4</v>
      </c>
      <c r="H5732" s="83" t="s">
        <v>5</v>
      </c>
      <c r="I5732" s="83" t="s">
        <v>6</v>
      </c>
      <c r="J5732" s="122" t="s">
        <v>8</v>
      </c>
    </row>
    <row r="5733" spans="1:10" ht="38.25">
      <c r="A5733" s="111" t="s">
        <v>1723</v>
      </c>
      <c r="B5733" s="86" t="s">
        <v>633</v>
      </c>
      <c r="C5733" s="85" t="s">
        <v>44</v>
      </c>
      <c r="D5733" s="85" t="s">
        <v>634</v>
      </c>
      <c r="E5733" s="284" t="s">
        <v>1761</v>
      </c>
      <c r="F5733" s="284"/>
      <c r="G5733" s="87" t="s">
        <v>93</v>
      </c>
      <c r="H5733" s="88">
        <v>1</v>
      </c>
      <c r="I5733" s="89">
        <v>28.01</v>
      </c>
      <c r="J5733" s="112">
        <v>28.01</v>
      </c>
    </row>
    <row r="5734" spans="1:10">
      <c r="A5734" s="221"/>
      <c r="B5734" s="222"/>
      <c r="C5734" s="222"/>
      <c r="D5734" s="222"/>
      <c r="E5734" s="222"/>
      <c r="F5734" s="222" t="s">
        <v>1762</v>
      </c>
      <c r="G5734" s="222"/>
      <c r="H5734" s="222"/>
      <c r="I5734" s="222"/>
      <c r="J5734" s="125">
        <v>0</v>
      </c>
    </row>
    <row r="5735" spans="1:10">
      <c r="A5735" s="221"/>
      <c r="B5735" s="222"/>
      <c r="C5735" s="222"/>
      <c r="D5735" s="222"/>
      <c r="E5735" s="222"/>
      <c r="F5735" s="222" t="s">
        <v>1763</v>
      </c>
      <c r="G5735" s="222"/>
      <c r="H5735" s="222"/>
      <c r="I5735" s="222"/>
      <c r="J5735" s="125">
        <v>1</v>
      </c>
    </row>
    <row r="5736" spans="1:10">
      <c r="A5736" s="221"/>
      <c r="B5736" s="222"/>
      <c r="C5736" s="222"/>
      <c r="D5736" s="222"/>
      <c r="E5736" s="222"/>
      <c r="F5736" s="222" t="s">
        <v>1764</v>
      </c>
      <c r="G5736" s="222"/>
      <c r="H5736" s="222"/>
      <c r="I5736" s="222"/>
      <c r="J5736" s="125">
        <v>0</v>
      </c>
    </row>
    <row r="5737" spans="1:10" ht="15">
      <c r="A5737" s="279" t="s">
        <v>1765</v>
      </c>
      <c r="B5737" s="280" t="s">
        <v>1</v>
      </c>
      <c r="C5737" s="281" t="s">
        <v>2</v>
      </c>
      <c r="D5737" s="281" t="s">
        <v>1727</v>
      </c>
      <c r="E5737" s="280" t="s">
        <v>1766</v>
      </c>
      <c r="F5737" s="83" t="s">
        <v>1767</v>
      </c>
      <c r="G5737" s="83" t="s">
        <v>1768</v>
      </c>
      <c r="H5737" s="83"/>
      <c r="I5737" s="83"/>
      <c r="J5737" s="122" t="s">
        <v>1769</v>
      </c>
    </row>
    <row r="5738" spans="1:10">
      <c r="A5738" s="123" t="s">
        <v>1723</v>
      </c>
      <c r="B5738" s="97" t="s">
        <v>1957</v>
      </c>
      <c r="C5738" s="96" t="s">
        <v>44</v>
      </c>
      <c r="D5738" s="96" t="s">
        <v>1958</v>
      </c>
      <c r="E5738" s="99">
        <v>1.9819819999999999</v>
      </c>
      <c r="F5738" s="98" t="s">
        <v>1950</v>
      </c>
      <c r="G5738" s="282" t="s">
        <v>1959</v>
      </c>
      <c r="H5738" s="282"/>
      <c r="I5738" s="283"/>
      <c r="J5738" s="126" t="s">
        <v>3112</v>
      </c>
    </row>
    <row r="5739" spans="1:10">
      <c r="A5739" s="221"/>
      <c r="B5739" s="222"/>
      <c r="C5739" s="222"/>
      <c r="D5739" s="222"/>
      <c r="E5739" s="222"/>
      <c r="F5739" s="222" t="s">
        <v>1774</v>
      </c>
      <c r="G5739" s="222"/>
      <c r="H5739" s="222"/>
      <c r="I5739" s="222"/>
      <c r="J5739" s="125">
        <v>28.005400000000002</v>
      </c>
    </row>
    <row r="5740" spans="1:10">
      <c r="A5740" s="115"/>
      <c r="B5740" s="116"/>
      <c r="C5740" s="116"/>
      <c r="D5740" s="116"/>
      <c r="E5740" s="116" t="s">
        <v>1728</v>
      </c>
      <c r="F5740" s="117">
        <v>0</v>
      </c>
      <c r="G5740" s="116" t="s">
        <v>1729</v>
      </c>
      <c r="H5740" s="117">
        <v>19.739999999999998</v>
      </c>
      <c r="I5740" s="116" t="s">
        <v>1730</v>
      </c>
      <c r="J5740" s="118">
        <v>19.7353875668</v>
      </c>
    </row>
    <row r="5741" spans="1:10" ht="15" thickBot="1">
      <c r="A5741" s="115"/>
      <c r="B5741" s="116"/>
      <c r="C5741" s="116"/>
      <c r="D5741" s="116"/>
      <c r="E5741" s="116" t="s">
        <v>1731</v>
      </c>
      <c r="F5741" s="117">
        <v>7.34</v>
      </c>
      <c r="G5741" s="116"/>
      <c r="H5741" s="276" t="s">
        <v>1732</v>
      </c>
      <c r="I5741" s="276"/>
      <c r="J5741" s="118">
        <v>35.35</v>
      </c>
    </row>
    <row r="5742" spans="1:10" ht="15" thickTop="1">
      <c r="A5742" s="119"/>
      <c r="B5742" s="95"/>
      <c r="C5742" s="95"/>
      <c r="D5742" s="95"/>
      <c r="E5742" s="95"/>
      <c r="F5742" s="95"/>
      <c r="G5742" s="95"/>
      <c r="H5742" s="95"/>
      <c r="I5742" s="95"/>
      <c r="J5742" s="120"/>
    </row>
    <row r="5743" spans="1:10" ht="15">
      <c r="A5743" s="121" t="s">
        <v>1193</v>
      </c>
      <c r="B5743" s="83" t="s">
        <v>1</v>
      </c>
      <c r="C5743" s="82" t="s">
        <v>2</v>
      </c>
      <c r="D5743" s="82" t="s">
        <v>3</v>
      </c>
      <c r="E5743" s="281" t="s">
        <v>1722</v>
      </c>
      <c r="F5743" s="281"/>
      <c r="G5743" s="84" t="s">
        <v>4</v>
      </c>
      <c r="H5743" s="83" t="s">
        <v>5</v>
      </c>
      <c r="I5743" s="83" t="s">
        <v>6</v>
      </c>
      <c r="J5743" s="122" t="s">
        <v>8</v>
      </c>
    </row>
    <row r="5744" spans="1:10" ht="25.5">
      <c r="A5744" s="111" t="s">
        <v>1723</v>
      </c>
      <c r="B5744" s="86" t="s">
        <v>636</v>
      </c>
      <c r="C5744" s="85" t="s">
        <v>44</v>
      </c>
      <c r="D5744" s="85" t="s">
        <v>637</v>
      </c>
      <c r="E5744" s="284" t="s">
        <v>1761</v>
      </c>
      <c r="F5744" s="284"/>
      <c r="G5744" s="87" t="s">
        <v>93</v>
      </c>
      <c r="H5744" s="88">
        <v>1</v>
      </c>
      <c r="I5744" s="89">
        <v>46.76</v>
      </c>
      <c r="J5744" s="112">
        <v>46.76</v>
      </c>
    </row>
    <row r="5745" spans="1:10">
      <c r="A5745" s="221"/>
      <c r="B5745" s="222"/>
      <c r="C5745" s="222"/>
      <c r="D5745" s="222"/>
      <c r="E5745" s="222"/>
      <c r="F5745" s="222" t="s">
        <v>1762</v>
      </c>
      <c r="G5745" s="222"/>
      <c r="H5745" s="222"/>
      <c r="I5745" s="222"/>
      <c r="J5745" s="125">
        <v>0</v>
      </c>
    </row>
    <row r="5746" spans="1:10">
      <c r="A5746" s="221"/>
      <c r="B5746" s="222"/>
      <c r="C5746" s="222"/>
      <c r="D5746" s="222"/>
      <c r="E5746" s="222"/>
      <c r="F5746" s="222" t="s">
        <v>1763</v>
      </c>
      <c r="G5746" s="222"/>
      <c r="H5746" s="222"/>
      <c r="I5746" s="222"/>
      <c r="J5746" s="125">
        <v>1</v>
      </c>
    </row>
    <row r="5747" spans="1:10">
      <c r="A5747" s="221"/>
      <c r="B5747" s="222"/>
      <c r="C5747" s="222"/>
      <c r="D5747" s="222"/>
      <c r="E5747" s="222"/>
      <c r="F5747" s="222" t="s">
        <v>1764</v>
      </c>
      <c r="G5747" s="222"/>
      <c r="H5747" s="222"/>
      <c r="I5747" s="222"/>
      <c r="J5747" s="125">
        <v>0</v>
      </c>
    </row>
    <row r="5748" spans="1:10" ht="15">
      <c r="A5748" s="279" t="s">
        <v>1784</v>
      </c>
      <c r="B5748" s="280" t="s">
        <v>1</v>
      </c>
      <c r="C5748" s="281" t="s">
        <v>2</v>
      </c>
      <c r="D5748" s="281" t="s">
        <v>1785</v>
      </c>
      <c r="E5748" s="280" t="s">
        <v>1766</v>
      </c>
      <c r="F5748" s="83" t="s">
        <v>1767</v>
      </c>
      <c r="G5748" s="83" t="s">
        <v>1768</v>
      </c>
      <c r="H5748" s="83"/>
      <c r="I5748" s="83"/>
      <c r="J5748" s="122" t="s">
        <v>1769</v>
      </c>
    </row>
    <row r="5749" spans="1:10" ht="51">
      <c r="A5749" s="113" t="s">
        <v>1725</v>
      </c>
      <c r="B5749" s="91" t="s">
        <v>3113</v>
      </c>
      <c r="C5749" s="90" t="s">
        <v>44</v>
      </c>
      <c r="D5749" s="90" t="s">
        <v>3114</v>
      </c>
      <c r="E5749" s="93">
        <v>0.2</v>
      </c>
      <c r="F5749" s="92" t="s">
        <v>46</v>
      </c>
      <c r="G5749" s="277" t="s">
        <v>3115</v>
      </c>
      <c r="H5749" s="277"/>
      <c r="I5749" s="278"/>
      <c r="J5749" s="127" t="s">
        <v>3116</v>
      </c>
    </row>
    <row r="5750" spans="1:10">
      <c r="A5750" s="221"/>
      <c r="B5750" s="222"/>
      <c r="C5750" s="222"/>
      <c r="D5750" s="222"/>
      <c r="E5750" s="222"/>
      <c r="F5750" s="222" t="s">
        <v>1938</v>
      </c>
      <c r="G5750" s="222"/>
      <c r="H5750" s="222"/>
      <c r="I5750" s="222"/>
      <c r="J5750" s="125">
        <v>46.762</v>
      </c>
    </row>
    <row r="5751" spans="1:10">
      <c r="A5751" s="115"/>
      <c r="B5751" s="116"/>
      <c r="C5751" s="116"/>
      <c r="D5751" s="116"/>
      <c r="E5751" s="116" t="s">
        <v>1728</v>
      </c>
      <c r="F5751" s="117">
        <v>0</v>
      </c>
      <c r="G5751" s="116" t="s">
        <v>1729</v>
      </c>
      <c r="H5751" s="117">
        <v>0</v>
      </c>
      <c r="I5751" s="116" t="s">
        <v>1730</v>
      </c>
      <c r="J5751" s="118">
        <v>0</v>
      </c>
    </row>
    <row r="5752" spans="1:10" ht="15" thickBot="1">
      <c r="A5752" s="115"/>
      <c r="B5752" s="116"/>
      <c r="C5752" s="116"/>
      <c r="D5752" s="116"/>
      <c r="E5752" s="116" t="s">
        <v>1731</v>
      </c>
      <c r="F5752" s="117">
        <v>12.26</v>
      </c>
      <c r="G5752" s="116"/>
      <c r="H5752" s="276" t="s">
        <v>1732</v>
      </c>
      <c r="I5752" s="276"/>
      <c r="J5752" s="118">
        <v>59.02</v>
      </c>
    </row>
    <row r="5753" spans="1:10" ht="15" thickTop="1">
      <c r="A5753" s="119"/>
      <c r="B5753" s="95"/>
      <c r="C5753" s="95"/>
      <c r="D5753" s="95"/>
      <c r="E5753" s="95"/>
      <c r="F5753" s="95"/>
      <c r="G5753" s="95"/>
      <c r="H5753" s="95"/>
      <c r="I5753" s="95"/>
      <c r="J5753" s="120"/>
    </row>
    <row r="5754" spans="1:10" ht="15">
      <c r="A5754" s="121" t="s">
        <v>1194</v>
      </c>
      <c r="B5754" s="83" t="s">
        <v>1</v>
      </c>
      <c r="C5754" s="82" t="s">
        <v>2</v>
      </c>
      <c r="D5754" s="82" t="s">
        <v>3</v>
      </c>
      <c r="E5754" s="281" t="s">
        <v>1722</v>
      </c>
      <c r="F5754" s="281"/>
      <c r="G5754" s="84" t="s">
        <v>4</v>
      </c>
      <c r="H5754" s="83" t="s">
        <v>5</v>
      </c>
      <c r="I5754" s="83" t="s">
        <v>6</v>
      </c>
      <c r="J5754" s="122" t="s">
        <v>8</v>
      </c>
    </row>
    <row r="5755" spans="1:10">
      <c r="A5755" s="111" t="s">
        <v>1723</v>
      </c>
      <c r="B5755" s="86" t="s">
        <v>107</v>
      </c>
      <c r="C5755" s="85" t="s">
        <v>31</v>
      </c>
      <c r="D5755" s="85" t="s">
        <v>108</v>
      </c>
      <c r="E5755" s="284" t="s">
        <v>2162</v>
      </c>
      <c r="F5755" s="284"/>
      <c r="G5755" s="87" t="s">
        <v>93</v>
      </c>
      <c r="H5755" s="88">
        <v>1</v>
      </c>
      <c r="I5755" s="89">
        <v>1.1000000000000001</v>
      </c>
      <c r="J5755" s="112">
        <v>1.1000000000000001</v>
      </c>
    </row>
    <row r="5756" spans="1:10" ht="38.25">
      <c r="A5756" s="123" t="s">
        <v>1738</v>
      </c>
      <c r="B5756" s="97" t="s">
        <v>2163</v>
      </c>
      <c r="C5756" s="96" t="s">
        <v>31</v>
      </c>
      <c r="D5756" s="96" t="s">
        <v>2164</v>
      </c>
      <c r="E5756" s="283" t="s">
        <v>2165</v>
      </c>
      <c r="F5756" s="283"/>
      <c r="G5756" s="98" t="s">
        <v>2166</v>
      </c>
      <c r="H5756" s="99">
        <v>3.0000000000000001E-3</v>
      </c>
      <c r="I5756" s="100">
        <v>187.65</v>
      </c>
      <c r="J5756" s="124">
        <v>0.56000000000000005</v>
      </c>
    </row>
    <row r="5757" spans="1:10" ht="38.25">
      <c r="A5757" s="123" t="s">
        <v>1738</v>
      </c>
      <c r="B5757" s="97" t="s">
        <v>2167</v>
      </c>
      <c r="C5757" s="96" t="s">
        <v>31</v>
      </c>
      <c r="D5757" s="96" t="s">
        <v>2168</v>
      </c>
      <c r="E5757" s="283" t="s">
        <v>2165</v>
      </c>
      <c r="F5757" s="283"/>
      <c r="G5757" s="98" t="s">
        <v>2169</v>
      </c>
      <c r="H5757" s="99">
        <v>6.0000000000000001E-3</v>
      </c>
      <c r="I5757" s="100">
        <v>68.58</v>
      </c>
      <c r="J5757" s="124">
        <v>0.41</v>
      </c>
    </row>
    <row r="5758" spans="1:10">
      <c r="A5758" s="123" t="s">
        <v>1738</v>
      </c>
      <c r="B5758" s="97" t="s">
        <v>2170</v>
      </c>
      <c r="C5758" s="96" t="s">
        <v>31</v>
      </c>
      <c r="D5758" s="96" t="s">
        <v>1958</v>
      </c>
      <c r="E5758" s="283" t="s">
        <v>1737</v>
      </c>
      <c r="F5758" s="283"/>
      <c r="G5758" s="98" t="s">
        <v>33</v>
      </c>
      <c r="H5758" s="99">
        <v>8.9999999999999993E-3</v>
      </c>
      <c r="I5758" s="100">
        <v>14.46</v>
      </c>
      <c r="J5758" s="124">
        <v>0.13</v>
      </c>
    </row>
    <row r="5759" spans="1:10">
      <c r="A5759" s="115"/>
      <c r="B5759" s="116"/>
      <c r="C5759" s="116"/>
      <c r="D5759" s="116"/>
      <c r="E5759" s="116" t="s">
        <v>1728</v>
      </c>
      <c r="F5759" s="117">
        <v>0.27</v>
      </c>
      <c r="G5759" s="116" t="s">
        <v>1729</v>
      </c>
      <c r="H5759" s="117">
        <v>0</v>
      </c>
      <c r="I5759" s="116" t="s">
        <v>1730</v>
      </c>
      <c r="J5759" s="118">
        <v>0.27</v>
      </c>
    </row>
    <row r="5760" spans="1:10" ht="15" thickBot="1">
      <c r="A5760" s="115"/>
      <c r="B5760" s="116"/>
      <c r="C5760" s="116"/>
      <c r="D5760" s="116"/>
      <c r="E5760" s="116" t="s">
        <v>1731</v>
      </c>
      <c r="F5760" s="117">
        <v>0.28000000000000003</v>
      </c>
      <c r="G5760" s="116"/>
      <c r="H5760" s="276" t="s">
        <v>1732</v>
      </c>
      <c r="I5760" s="276"/>
      <c r="J5760" s="118">
        <v>1.38</v>
      </c>
    </row>
    <row r="5761" spans="1:10" ht="15" thickTop="1">
      <c r="A5761" s="119"/>
      <c r="B5761" s="95"/>
      <c r="C5761" s="95"/>
      <c r="D5761" s="95"/>
      <c r="E5761" s="95"/>
      <c r="F5761" s="95"/>
      <c r="G5761" s="95"/>
      <c r="H5761" s="95"/>
      <c r="I5761" s="95"/>
      <c r="J5761" s="120"/>
    </row>
    <row r="5762" spans="1:10" ht="15">
      <c r="A5762" s="121" t="s">
        <v>1195</v>
      </c>
      <c r="B5762" s="83" t="s">
        <v>1</v>
      </c>
      <c r="C5762" s="82" t="s">
        <v>2</v>
      </c>
      <c r="D5762" s="82" t="s">
        <v>3</v>
      </c>
      <c r="E5762" s="281" t="s">
        <v>1722</v>
      </c>
      <c r="F5762" s="281"/>
      <c r="G5762" s="84" t="s">
        <v>4</v>
      </c>
      <c r="H5762" s="83" t="s">
        <v>5</v>
      </c>
      <c r="I5762" s="83" t="s">
        <v>6</v>
      </c>
      <c r="J5762" s="122" t="s">
        <v>8</v>
      </c>
    </row>
    <row r="5763" spans="1:10" ht="25.5">
      <c r="A5763" s="111" t="s">
        <v>1723</v>
      </c>
      <c r="B5763" s="86" t="s">
        <v>640</v>
      </c>
      <c r="C5763" s="85" t="s">
        <v>44</v>
      </c>
      <c r="D5763" s="85" t="s">
        <v>641</v>
      </c>
      <c r="E5763" s="284" t="s">
        <v>1761</v>
      </c>
      <c r="F5763" s="284"/>
      <c r="G5763" s="87" t="s">
        <v>78</v>
      </c>
      <c r="H5763" s="88">
        <v>1</v>
      </c>
      <c r="I5763" s="89">
        <v>3.52</v>
      </c>
      <c r="J5763" s="112">
        <v>3.52</v>
      </c>
    </row>
    <row r="5764" spans="1:10">
      <c r="A5764" s="221"/>
      <c r="B5764" s="222"/>
      <c r="C5764" s="222"/>
      <c r="D5764" s="222"/>
      <c r="E5764" s="222"/>
      <c r="F5764" s="222" t="s">
        <v>1762</v>
      </c>
      <c r="G5764" s="222"/>
      <c r="H5764" s="222"/>
      <c r="I5764" s="222"/>
      <c r="J5764" s="125">
        <v>0</v>
      </c>
    </row>
    <row r="5765" spans="1:10">
      <c r="A5765" s="221"/>
      <c r="B5765" s="222"/>
      <c r="C5765" s="222"/>
      <c r="D5765" s="222"/>
      <c r="E5765" s="222"/>
      <c r="F5765" s="222" t="s">
        <v>1763</v>
      </c>
      <c r="G5765" s="222"/>
      <c r="H5765" s="222"/>
      <c r="I5765" s="222"/>
      <c r="J5765" s="125">
        <v>1</v>
      </c>
    </row>
    <row r="5766" spans="1:10">
      <c r="A5766" s="221"/>
      <c r="B5766" s="222"/>
      <c r="C5766" s="222"/>
      <c r="D5766" s="222"/>
      <c r="E5766" s="222"/>
      <c r="F5766" s="222" t="s">
        <v>1764</v>
      </c>
      <c r="G5766" s="222"/>
      <c r="H5766" s="222"/>
      <c r="I5766" s="222"/>
      <c r="J5766" s="125">
        <v>0</v>
      </c>
    </row>
    <row r="5767" spans="1:10" ht="15">
      <c r="A5767" s="279" t="s">
        <v>1784</v>
      </c>
      <c r="B5767" s="280" t="s">
        <v>1</v>
      </c>
      <c r="C5767" s="281" t="s">
        <v>2</v>
      </c>
      <c r="D5767" s="281" t="s">
        <v>1785</v>
      </c>
      <c r="E5767" s="280" t="s">
        <v>1766</v>
      </c>
      <c r="F5767" s="83" t="s">
        <v>1767</v>
      </c>
      <c r="G5767" s="83" t="s">
        <v>1768</v>
      </c>
      <c r="H5767" s="83"/>
      <c r="I5767" s="83"/>
      <c r="J5767" s="122" t="s">
        <v>1769</v>
      </c>
    </row>
    <row r="5768" spans="1:10" ht="25.5">
      <c r="A5768" s="113" t="s">
        <v>1725</v>
      </c>
      <c r="B5768" s="91" t="s">
        <v>3117</v>
      </c>
      <c r="C5768" s="90" t="s">
        <v>44</v>
      </c>
      <c r="D5768" s="90" t="s">
        <v>3118</v>
      </c>
      <c r="E5768" s="93">
        <v>1</v>
      </c>
      <c r="F5768" s="92" t="s">
        <v>78</v>
      </c>
      <c r="G5768" s="277" t="s">
        <v>3119</v>
      </c>
      <c r="H5768" s="277"/>
      <c r="I5768" s="278"/>
      <c r="J5768" s="127" t="s">
        <v>3119</v>
      </c>
    </row>
    <row r="5769" spans="1:10">
      <c r="A5769" s="221"/>
      <c r="B5769" s="222"/>
      <c r="C5769" s="222"/>
      <c r="D5769" s="222"/>
      <c r="E5769" s="222"/>
      <c r="F5769" s="222" t="s">
        <v>1938</v>
      </c>
      <c r="G5769" s="222"/>
      <c r="H5769" s="222"/>
      <c r="I5769" s="222"/>
      <c r="J5769" s="125">
        <v>0.74</v>
      </c>
    </row>
    <row r="5770" spans="1:10" ht="15">
      <c r="A5770" s="279" t="s">
        <v>1765</v>
      </c>
      <c r="B5770" s="280" t="s">
        <v>1</v>
      </c>
      <c r="C5770" s="281" t="s">
        <v>2</v>
      </c>
      <c r="D5770" s="281" t="s">
        <v>1727</v>
      </c>
      <c r="E5770" s="280" t="s">
        <v>1766</v>
      </c>
      <c r="F5770" s="83" t="s">
        <v>1767</v>
      </c>
      <c r="G5770" s="83" t="s">
        <v>1768</v>
      </c>
      <c r="H5770" s="83"/>
      <c r="I5770" s="83"/>
      <c r="J5770" s="122" t="s">
        <v>1769</v>
      </c>
    </row>
    <row r="5771" spans="1:10">
      <c r="A5771" s="123" t="s">
        <v>1723</v>
      </c>
      <c r="B5771" s="97" t="s">
        <v>1957</v>
      </c>
      <c r="C5771" s="96" t="s">
        <v>44</v>
      </c>
      <c r="D5771" s="96" t="s">
        <v>1958</v>
      </c>
      <c r="E5771" s="99">
        <v>8.3333299999999999E-2</v>
      </c>
      <c r="F5771" s="98" t="s">
        <v>1950</v>
      </c>
      <c r="G5771" s="282" t="s">
        <v>1959</v>
      </c>
      <c r="H5771" s="282"/>
      <c r="I5771" s="283"/>
      <c r="J5771" s="126" t="s">
        <v>3120</v>
      </c>
    </row>
    <row r="5772" spans="1:10">
      <c r="A5772" s="123" t="s">
        <v>1723</v>
      </c>
      <c r="B5772" s="97" t="s">
        <v>1948</v>
      </c>
      <c r="C5772" s="96" t="s">
        <v>44</v>
      </c>
      <c r="D5772" s="96" t="s">
        <v>1949</v>
      </c>
      <c r="E5772" s="99">
        <v>8.3333299999999999E-2</v>
      </c>
      <c r="F5772" s="98" t="s">
        <v>1950</v>
      </c>
      <c r="G5772" s="282" t="s">
        <v>1951</v>
      </c>
      <c r="H5772" s="282"/>
      <c r="I5772" s="283"/>
      <c r="J5772" s="126" t="s">
        <v>3121</v>
      </c>
    </row>
    <row r="5773" spans="1:10">
      <c r="A5773" s="221"/>
      <c r="B5773" s="222"/>
      <c r="C5773" s="222"/>
      <c r="D5773" s="222"/>
      <c r="E5773" s="222"/>
      <c r="F5773" s="222" t="s">
        <v>1774</v>
      </c>
      <c r="G5773" s="222"/>
      <c r="H5773" s="222"/>
      <c r="I5773" s="222"/>
      <c r="J5773" s="125">
        <v>2.7783000000000002</v>
      </c>
    </row>
    <row r="5774" spans="1:10">
      <c r="A5774" s="115"/>
      <c r="B5774" s="116"/>
      <c r="C5774" s="116"/>
      <c r="D5774" s="116"/>
      <c r="E5774" s="116" t="s">
        <v>1728</v>
      </c>
      <c r="F5774" s="117">
        <v>0</v>
      </c>
      <c r="G5774" s="116" t="s">
        <v>1729</v>
      </c>
      <c r="H5774" s="117">
        <v>2.08</v>
      </c>
      <c r="I5774" s="116" t="s">
        <v>1730</v>
      </c>
      <c r="J5774" s="118">
        <v>2.0753075032099999</v>
      </c>
    </row>
    <row r="5775" spans="1:10" ht="15" thickBot="1">
      <c r="A5775" s="115"/>
      <c r="B5775" s="116"/>
      <c r="C5775" s="116"/>
      <c r="D5775" s="116"/>
      <c r="E5775" s="116" t="s">
        <v>1731</v>
      </c>
      <c r="F5775" s="117">
        <v>0.92</v>
      </c>
      <c r="G5775" s="116"/>
      <c r="H5775" s="276" t="s">
        <v>1732</v>
      </c>
      <c r="I5775" s="276"/>
      <c r="J5775" s="118">
        <v>4.4400000000000004</v>
      </c>
    </row>
    <row r="5776" spans="1:10" ht="15" thickTop="1">
      <c r="A5776" s="119"/>
      <c r="B5776" s="95"/>
      <c r="C5776" s="95"/>
      <c r="D5776" s="95"/>
      <c r="E5776" s="95"/>
      <c r="F5776" s="95"/>
      <c r="G5776" s="95"/>
      <c r="H5776" s="95"/>
      <c r="I5776" s="95"/>
      <c r="J5776" s="120"/>
    </row>
    <row r="5777" spans="1:10" ht="15">
      <c r="A5777" s="121" t="s">
        <v>1198</v>
      </c>
      <c r="B5777" s="83" t="s">
        <v>1</v>
      </c>
      <c r="C5777" s="82" t="s">
        <v>2</v>
      </c>
      <c r="D5777" s="82" t="s">
        <v>3</v>
      </c>
      <c r="E5777" s="281" t="s">
        <v>1722</v>
      </c>
      <c r="F5777" s="281"/>
      <c r="G5777" s="84" t="s">
        <v>4</v>
      </c>
      <c r="H5777" s="83" t="s">
        <v>5</v>
      </c>
      <c r="I5777" s="83" t="s">
        <v>6</v>
      </c>
      <c r="J5777" s="122" t="s">
        <v>8</v>
      </c>
    </row>
    <row r="5778" spans="1:10" ht="38.25">
      <c r="A5778" s="111" t="s">
        <v>1723</v>
      </c>
      <c r="B5778" s="86" t="s">
        <v>1199</v>
      </c>
      <c r="C5778" s="85" t="s">
        <v>44</v>
      </c>
      <c r="D5778" s="85" t="s">
        <v>1200</v>
      </c>
      <c r="E5778" s="284" t="s">
        <v>1761</v>
      </c>
      <c r="F5778" s="284"/>
      <c r="G5778" s="87" t="s">
        <v>78</v>
      </c>
      <c r="H5778" s="88">
        <v>1</v>
      </c>
      <c r="I5778" s="89">
        <v>13.24</v>
      </c>
      <c r="J5778" s="112">
        <v>13.24</v>
      </c>
    </row>
    <row r="5779" spans="1:10">
      <c r="A5779" s="221"/>
      <c r="B5779" s="222"/>
      <c r="C5779" s="222"/>
      <c r="D5779" s="222"/>
      <c r="E5779" s="222"/>
      <c r="F5779" s="222" t="s">
        <v>1762</v>
      </c>
      <c r="G5779" s="222"/>
      <c r="H5779" s="222"/>
      <c r="I5779" s="222"/>
      <c r="J5779" s="125">
        <v>0</v>
      </c>
    </row>
    <row r="5780" spans="1:10">
      <c r="A5780" s="221"/>
      <c r="B5780" s="222"/>
      <c r="C5780" s="222"/>
      <c r="D5780" s="222"/>
      <c r="E5780" s="222"/>
      <c r="F5780" s="222" t="s">
        <v>1763</v>
      </c>
      <c r="G5780" s="222"/>
      <c r="H5780" s="222"/>
      <c r="I5780" s="222"/>
      <c r="J5780" s="125">
        <v>1</v>
      </c>
    </row>
    <row r="5781" spans="1:10">
      <c r="A5781" s="221"/>
      <c r="B5781" s="222"/>
      <c r="C5781" s="222"/>
      <c r="D5781" s="222"/>
      <c r="E5781" s="222"/>
      <c r="F5781" s="222" t="s">
        <v>1764</v>
      </c>
      <c r="G5781" s="222"/>
      <c r="H5781" s="222"/>
      <c r="I5781" s="222"/>
      <c r="J5781" s="125">
        <v>0</v>
      </c>
    </row>
    <row r="5782" spans="1:10" ht="15">
      <c r="A5782" s="279" t="s">
        <v>1784</v>
      </c>
      <c r="B5782" s="280" t="s">
        <v>1</v>
      </c>
      <c r="C5782" s="281" t="s">
        <v>2</v>
      </c>
      <c r="D5782" s="281" t="s">
        <v>1785</v>
      </c>
      <c r="E5782" s="280" t="s">
        <v>1766</v>
      </c>
      <c r="F5782" s="83" t="s">
        <v>1767</v>
      </c>
      <c r="G5782" s="83" t="s">
        <v>1768</v>
      </c>
      <c r="H5782" s="83"/>
      <c r="I5782" s="83"/>
      <c r="J5782" s="122" t="s">
        <v>1769</v>
      </c>
    </row>
    <row r="5783" spans="1:10" ht="25.5">
      <c r="A5783" s="113" t="s">
        <v>1725</v>
      </c>
      <c r="B5783" s="91" t="s">
        <v>3882</v>
      </c>
      <c r="C5783" s="90" t="s">
        <v>44</v>
      </c>
      <c r="D5783" s="90" t="s">
        <v>3883</v>
      </c>
      <c r="E5783" s="93">
        <v>1.1000000000000001</v>
      </c>
      <c r="F5783" s="92" t="s">
        <v>78</v>
      </c>
      <c r="G5783" s="277" t="s">
        <v>3884</v>
      </c>
      <c r="H5783" s="277"/>
      <c r="I5783" s="278"/>
      <c r="J5783" s="127" t="s">
        <v>3885</v>
      </c>
    </row>
    <row r="5784" spans="1:10">
      <c r="A5784" s="221"/>
      <c r="B5784" s="222"/>
      <c r="C5784" s="222"/>
      <c r="D5784" s="222"/>
      <c r="E5784" s="222"/>
      <c r="F5784" s="222" t="s">
        <v>1938</v>
      </c>
      <c r="G5784" s="222"/>
      <c r="H5784" s="222"/>
      <c r="I5784" s="222"/>
      <c r="J5784" s="125">
        <v>9.3059999999999992</v>
      </c>
    </row>
    <row r="5785" spans="1:10" ht="15">
      <c r="A5785" s="279" t="s">
        <v>1765</v>
      </c>
      <c r="B5785" s="280" t="s">
        <v>1</v>
      </c>
      <c r="C5785" s="281" t="s">
        <v>2</v>
      </c>
      <c r="D5785" s="281" t="s">
        <v>1727</v>
      </c>
      <c r="E5785" s="280" t="s">
        <v>1766</v>
      </c>
      <c r="F5785" s="83" t="s">
        <v>1767</v>
      </c>
      <c r="G5785" s="83" t="s">
        <v>1768</v>
      </c>
      <c r="H5785" s="83"/>
      <c r="I5785" s="83"/>
      <c r="J5785" s="122" t="s">
        <v>1769</v>
      </c>
    </row>
    <row r="5786" spans="1:10">
      <c r="A5786" s="123" t="s">
        <v>1723</v>
      </c>
      <c r="B5786" s="97" t="s">
        <v>1979</v>
      </c>
      <c r="C5786" s="96" t="s">
        <v>44</v>
      </c>
      <c r="D5786" s="96" t="s">
        <v>1980</v>
      </c>
      <c r="E5786" s="99">
        <v>0.1111111</v>
      </c>
      <c r="F5786" s="98" t="s">
        <v>1950</v>
      </c>
      <c r="G5786" s="282" t="s">
        <v>1981</v>
      </c>
      <c r="H5786" s="282"/>
      <c r="I5786" s="283"/>
      <c r="J5786" s="126" t="s">
        <v>3886</v>
      </c>
    </row>
    <row r="5787" spans="1:10">
      <c r="A5787" s="123" t="s">
        <v>1723</v>
      </c>
      <c r="B5787" s="97" t="s">
        <v>3570</v>
      </c>
      <c r="C5787" s="96" t="s">
        <v>44</v>
      </c>
      <c r="D5787" s="96" t="s">
        <v>3571</v>
      </c>
      <c r="E5787" s="99">
        <v>0.1111111</v>
      </c>
      <c r="F5787" s="98" t="s">
        <v>1950</v>
      </c>
      <c r="G5787" s="282" t="s">
        <v>3577</v>
      </c>
      <c r="H5787" s="282"/>
      <c r="I5787" s="283"/>
      <c r="J5787" s="126" t="s">
        <v>3887</v>
      </c>
    </row>
    <row r="5788" spans="1:10">
      <c r="A5788" s="221"/>
      <c r="B5788" s="222"/>
      <c r="C5788" s="222"/>
      <c r="D5788" s="222"/>
      <c r="E5788" s="222"/>
      <c r="F5788" s="222" t="s">
        <v>1774</v>
      </c>
      <c r="G5788" s="222"/>
      <c r="H5788" s="222"/>
      <c r="I5788" s="222"/>
      <c r="J5788" s="125">
        <v>3.9333</v>
      </c>
    </row>
    <row r="5789" spans="1:10">
      <c r="A5789" s="115"/>
      <c r="B5789" s="116"/>
      <c r="C5789" s="116"/>
      <c r="D5789" s="116"/>
      <c r="E5789" s="116" t="s">
        <v>1728</v>
      </c>
      <c r="F5789" s="117">
        <v>0</v>
      </c>
      <c r="G5789" s="116" t="s">
        <v>1729</v>
      </c>
      <c r="H5789" s="117">
        <v>2.99</v>
      </c>
      <c r="I5789" s="116" t="s">
        <v>1730</v>
      </c>
      <c r="J5789" s="118">
        <v>2.9886885900200002</v>
      </c>
    </row>
    <row r="5790" spans="1:10" ht="15" thickBot="1">
      <c r="A5790" s="115"/>
      <c r="B5790" s="116"/>
      <c r="C5790" s="116"/>
      <c r="D5790" s="116"/>
      <c r="E5790" s="116" t="s">
        <v>1731</v>
      </c>
      <c r="F5790" s="117">
        <v>3.47</v>
      </c>
      <c r="G5790" s="116"/>
      <c r="H5790" s="276" t="s">
        <v>1732</v>
      </c>
      <c r="I5790" s="276"/>
      <c r="J5790" s="118">
        <v>16.71</v>
      </c>
    </row>
    <row r="5791" spans="1:10" ht="15" thickTop="1">
      <c r="A5791" s="119"/>
      <c r="B5791" s="95"/>
      <c r="C5791" s="95"/>
      <c r="D5791" s="95"/>
      <c r="E5791" s="95"/>
      <c r="F5791" s="95"/>
      <c r="G5791" s="95"/>
      <c r="H5791" s="95"/>
      <c r="I5791" s="95"/>
      <c r="J5791" s="120"/>
    </row>
    <row r="5792" spans="1:10" ht="15">
      <c r="A5792" s="121" t="s">
        <v>1201</v>
      </c>
      <c r="B5792" s="83" t="s">
        <v>1</v>
      </c>
      <c r="C5792" s="82" t="s">
        <v>2</v>
      </c>
      <c r="D5792" s="82" t="s">
        <v>3</v>
      </c>
      <c r="E5792" s="281" t="s">
        <v>1722</v>
      </c>
      <c r="F5792" s="281"/>
      <c r="G5792" s="84" t="s">
        <v>4</v>
      </c>
      <c r="H5792" s="83" t="s">
        <v>5</v>
      </c>
      <c r="I5792" s="83" t="s">
        <v>6</v>
      </c>
      <c r="J5792" s="122" t="s">
        <v>8</v>
      </c>
    </row>
    <row r="5793" spans="1:10" ht="25.5">
      <c r="A5793" s="111" t="s">
        <v>1723</v>
      </c>
      <c r="B5793" s="86" t="s">
        <v>1001</v>
      </c>
      <c r="C5793" s="85" t="s">
        <v>44</v>
      </c>
      <c r="D5793" s="85" t="s">
        <v>1002</v>
      </c>
      <c r="E5793" s="284" t="s">
        <v>1761</v>
      </c>
      <c r="F5793" s="284"/>
      <c r="G5793" s="87" t="s">
        <v>78</v>
      </c>
      <c r="H5793" s="88">
        <v>1</v>
      </c>
      <c r="I5793" s="89">
        <v>6.99</v>
      </c>
      <c r="J5793" s="112">
        <v>6.99</v>
      </c>
    </row>
    <row r="5794" spans="1:10">
      <c r="A5794" s="221"/>
      <c r="B5794" s="222"/>
      <c r="C5794" s="222"/>
      <c r="D5794" s="222"/>
      <c r="E5794" s="222"/>
      <c r="F5794" s="222" t="s">
        <v>1762</v>
      </c>
      <c r="G5794" s="222"/>
      <c r="H5794" s="222"/>
      <c r="I5794" s="222"/>
      <c r="J5794" s="125">
        <v>0</v>
      </c>
    </row>
    <row r="5795" spans="1:10">
      <c r="A5795" s="221"/>
      <c r="B5795" s="222"/>
      <c r="C5795" s="222"/>
      <c r="D5795" s="222"/>
      <c r="E5795" s="222"/>
      <c r="F5795" s="222" t="s">
        <v>1763</v>
      </c>
      <c r="G5795" s="222"/>
      <c r="H5795" s="222"/>
      <c r="I5795" s="222"/>
      <c r="J5795" s="125">
        <v>1</v>
      </c>
    </row>
    <row r="5796" spans="1:10">
      <c r="A5796" s="221"/>
      <c r="B5796" s="222"/>
      <c r="C5796" s="222"/>
      <c r="D5796" s="222"/>
      <c r="E5796" s="222"/>
      <c r="F5796" s="222" t="s">
        <v>1764</v>
      </c>
      <c r="G5796" s="222"/>
      <c r="H5796" s="222"/>
      <c r="I5796" s="222"/>
      <c r="J5796" s="125">
        <v>0</v>
      </c>
    </row>
    <row r="5797" spans="1:10" ht="15">
      <c r="A5797" s="279" t="s">
        <v>1765</v>
      </c>
      <c r="B5797" s="280" t="s">
        <v>1</v>
      </c>
      <c r="C5797" s="281" t="s">
        <v>2</v>
      </c>
      <c r="D5797" s="281" t="s">
        <v>1727</v>
      </c>
      <c r="E5797" s="280" t="s">
        <v>1766</v>
      </c>
      <c r="F5797" s="83" t="s">
        <v>1767</v>
      </c>
      <c r="G5797" s="83" t="s">
        <v>1768</v>
      </c>
      <c r="H5797" s="83"/>
      <c r="I5797" s="83"/>
      <c r="J5797" s="122" t="s">
        <v>1769</v>
      </c>
    </row>
    <row r="5798" spans="1:10" ht="38.25">
      <c r="A5798" s="123" t="s">
        <v>1723</v>
      </c>
      <c r="B5798" s="97" t="s">
        <v>3609</v>
      </c>
      <c r="C5798" s="96" t="s">
        <v>44</v>
      </c>
      <c r="D5798" s="96" t="s">
        <v>3610</v>
      </c>
      <c r="E5798" s="99">
        <v>1</v>
      </c>
      <c r="F5798" s="98" t="s">
        <v>78</v>
      </c>
      <c r="G5798" s="282" t="s">
        <v>3611</v>
      </c>
      <c r="H5798" s="282"/>
      <c r="I5798" s="283"/>
      <c r="J5798" s="126" t="s">
        <v>3611</v>
      </c>
    </row>
    <row r="5799" spans="1:10" ht="25.5">
      <c r="A5799" s="123" t="s">
        <v>1723</v>
      </c>
      <c r="B5799" s="97" t="s">
        <v>3612</v>
      </c>
      <c r="C5799" s="96" t="s">
        <v>44</v>
      </c>
      <c r="D5799" s="96" t="s">
        <v>3613</v>
      </c>
      <c r="E5799" s="99">
        <v>1</v>
      </c>
      <c r="F5799" s="98" t="s">
        <v>78</v>
      </c>
      <c r="G5799" s="282" t="s">
        <v>3614</v>
      </c>
      <c r="H5799" s="282"/>
      <c r="I5799" s="283"/>
      <c r="J5799" s="126" t="s">
        <v>3614</v>
      </c>
    </row>
    <row r="5800" spans="1:10">
      <c r="A5800" s="221"/>
      <c r="B5800" s="222"/>
      <c r="C5800" s="222"/>
      <c r="D5800" s="222"/>
      <c r="E5800" s="222"/>
      <c r="F5800" s="222" t="s">
        <v>1774</v>
      </c>
      <c r="G5800" s="222"/>
      <c r="H5800" s="222"/>
      <c r="I5800" s="222"/>
      <c r="J5800" s="125">
        <v>6.99</v>
      </c>
    </row>
    <row r="5801" spans="1:10">
      <c r="A5801" s="115"/>
      <c r="B5801" s="116"/>
      <c r="C5801" s="116"/>
      <c r="D5801" s="116"/>
      <c r="E5801" s="116" t="s">
        <v>1728</v>
      </c>
      <c r="F5801" s="117">
        <v>0</v>
      </c>
      <c r="G5801" s="116" t="s">
        <v>1729</v>
      </c>
      <c r="H5801" s="117">
        <v>3.62</v>
      </c>
      <c r="I5801" s="116" t="s">
        <v>1730</v>
      </c>
      <c r="J5801" s="118">
        <v>3.6192725132999999</v>
      </c>
    </row>
    <row r="5802" spans="1:10" ht="15" thickBot="1">
      <c r="A5802" s="115"/>
      <c r="B5802" s="116"/>
      <c r="C5802" s="116"/>
      <c r="D5802" s="116"/>
      <c r="E5802" s="116" t="s">
        <v>1731</v>
      </c>
      <c r="F5802" s="117">
        <v>1.83</v>
      </c>
      <c r="G5802" s="116"/>
      <c r="H5802" s="276" t="s">
        <v>1732</v>
      </c>
      <c r="I5802" s="276"/>
      <c r="J5802" s="118">
        <v>8.82</v>
      </c>
    </row>
    <row r="5803" spans="1:10" ht="15" thickTop="1">
      <c r="A5803" s="119"/>
      <c r="B5803" s="95"/>
      <c r="C5803" s="95"/>
      <c r="D5803" s="95"/>
      <c r="E5803" s="95"/>
      <c r="F5803" s="95"/>
      <c r="G5803" s="95"/>
      <c r="H5803" s="95"/>
      <c r="I5803" s="95"/>
      <c r="J5803" s="120"/>
    </row>
    <row r="5804" spans="1:10" ht="15">
      <c r="A5804" s="121" t="s">
        <v>1202</v>
      </c>
      <c r="B5804" s="83" t="s">
        <v>1</v>
      </c>
      <c r="C5804" s="82" t="s">
        <v>2</v>
      </c>
      <c r="D5804" s="82" t="s">
        <v>3</v>
      </c>
      <c r="E5804" s="281" t="s">
        <v>1722</v>
      </c>
      <c r="F5804" s="281"/>
      <c r="G5804" s="84" t="s">
        <v>4</v>
      </c>
      <c r="H5804" s="83" t="s">
        <v>5</v>
      </c>
      <c r="I5804" s="83" t="s">
        <v>6</v>
      </c>
      <c r="J5804" s="122" t="s">
        <v>8</v>
      </c>
    </row>
    <row r="5805" spans="1:10" ht="25.5">
      <c r="A5805" s="111" t="s">
        <v>1723</v>
      </c>
      <c r="B5805" s="86" t="s">
        <v>1203</v>
      </c>
      <c r="C5805" s="85" t="s">
        <v>44</v>
      </c>
      <c r="D5805" s="85" t="s">
        <v>1204</v>
      </c>
      <c r="E5805" s="284" t="s">
        <v>1761</v>
      </c>
      <c r="F5805" s="284"/>
      <c r="G5805" s="87" t="s">
        <v>78</v>
      </c>
      <c r="H5805" s="88">
        <v>1</v>
      </c>
      <c r="I5805" s="89">
        <v>9.6999999999999993</v>
      </c>
      <c r="J5805" s="112">
        <v>9.6999999999999993</v>
      </c>
    </row>
    <row r="5806" spans="1:10">
      <c r="A5806" s="221"/>
      <c r="B5806" s="222"/>
      <c r="C5806" s="222"/>
      <c r="D5806" s="222"/>
      <c r="E5806" s="222"/>
      <c r="F5806" s="222" t="s">
        <v>1762</v>
      </c>
      <c r="G5806" s="222"/>
      <c r="H5806" s="222"/>
      <c r="I5806" s="222"/>
      <c r="J5806" s="125">
        <v>0</v>
      </c>
    </row>
    <row r="5807" spans="1:10">
      <c r="A5807" s="221"/>
      <c r="B5807" s="222"/>
      <c r="C5807" s="222"/>
      <c r="D5807" s="222"/>
      <c r="E5807" s="222"/>
      <c r="F5807" s="222" t="s">
        <v>1763</v>
      </c>
      <c r="G5807" s="222"/>
      <c r="H5807" s="222"/>
      <c r="I5807" s="222"/>
      <c r="J5807" s="125">
        <v>1</v>
      </c>
    </row>
    <row r="5808" spans="1:10">
      <c r="A5808" s="221"/>
      <c r="B5808" s="222"/>
      <c r="C5808" s="222"/>
      <c r="D5808" s="222"/>
      <c r="E5808" s="222"/>
      <c r="F5808" s="222" t="s">
        <v>1764</v>
      </c>
      <c r="G5808" s="222"/>
      <c r="H5808" s="222"/>
      <c r="I5808" s="222"/>
      <c r="J5808" s="125">
        <v>0</v>
      </c>
    </row>
    <row r="5809" spans="1:10" ht="15">
      <c r="A5809" s="279" t="s">
        <v>1765</v>
      </c>
      <c r="B5809" s="280" t="s">
        <v>1</v>
      </c>
      <c r="C5809" s="281" t="s">
        <v>2</v>
      </c>
      <c r="D5809" s="281" t="s">
        <v>1727</v>
      </c>
      <c r="E5809" s="280" t="s">
        <v>1766</v>
      </c>
      <c r="F5809" s="83" t="s">
        <v>1767</v>
      </c>
      <c r="G5809" s="83" t="s">
        <v>1768</v>
      </c>
      <c r="H5809" s="83"/>
      <c r="I5809" s="83"/>
      <c r="J5809" s="122" t="s">
        <v>1769</v>
      </c>
    </row>
    <row r="5810" spans="1:10" ht="38.25">
      <c r="A5810" s="123" t="s">
        <v>1723</v>
      </c>
      <c r="B5810" s="97" t="s">
        <v>3888</v>
      </c>
      <c r="C5810" s="96" t="s">
        <v>44</v>
      </c>
      <c r="D5810" s="96" t="s">
        <v>3889</v>
      </c>
      <c r="E5810" s="99">
        <v>1</v>
      </c>
      <c r="F5810" s="98" t="s">
        <v>78</v>
      </c>
      <c r="G5810" s="282" t="s">
        <v>3890</v>
      </c>
      <c r="H5810" s="282"/>
      <c r="I5810" s="283"/>
      <c r="J5810" s="126" t="s">
        <v>3890</v>
      </c>
    </row>
    <row r="5811" spans="1:10" ht="25.5">
      <c r="A5811" s="123" t="s">
        <v>1723</v>
      </c>
      <c r="B5811" s="97" t="s">
        <v>3891</v>
      </c>
      <c r="C5811" s="96" t="s">
        <v>44</v>
      </c>
      <c r="D5811" s="96" t="s">
        <v>3892</v>
      </c>
      <c r="E5811" s="99">
        <v>1</v>
      </c>
      <c r="F5811" s="98" t="s">
        <v>78</v>
      </c>
      <c r="G5811" s="282" t="s">
        <v>3893</v>
      </c>
      <c r="H5811" s="282"/>
      <c r="I5811" s="283"/>
      <c r="J5811" s="126" t="s">
        <v>3893</v>
      </c>
    </row>
    <row r="5812" spans="1:10">
      <c r="A5812" s="221"/>
      <c r="B5812" s="222"/>
      <c r="C5812" s="222"/>
      <c r="D5812" s="222"/>
      <c r="E5812" s="222"/>
      <c r="F5812" s="222" t="s">
        <v>1774</v>
      </c>
      <c r="G5812" s="222"/>
      <c r="H5812" s="222"/>
      <c r="I5812" s="222"/>
      <c r="J5812" s="125">
        <v>9.6999999999999993</v>
      </c>
    </row>
    <row r="5813" spans="1:10">
      <c r="A5813" s="115"/>
      <c r="B5813" s="116"/>
      <c r="C5813" s="116"/>
      <c r="D5813" s="116"/>
      <c r="E5813" s="116" t="s">
        <v>1728</v>
      </c>
      <c r="F5813" s="117">
        <v>0</v>
      </c>
      <c r="G5813" s="116" t="s">
        <v>1729</v>
      </c>
      <c r="H5813" s="117">
        <v>4.8099999999999996</v>
      </c>
      <c r="I5813" s="116" t="s">
        <v>1730</v>
      </c>
      <c r="J5813" s="118">
        <v>4.81306848971</v>
      </c>
    </row>
    <row r="5814" spans="1:10" ht="15" thickBot="1">
      <c r="A5814" s="115"/>
      <c r="B5814" s="116"/>
      <c r="C5814" s="116"/>
      <c r="D5814" s="116"/>
      <c r="E5814" s="116" t="s">
        <v>1731</v>
      </c>
      <c r="F5814" s="117">
        <v>2.54</v>
      </c>
      <c r="G5814" s="116"/>
      <c r="H5814" s="276" t="s">
        <v>1732</v>
      </c>
      <c r="I5814" s="276"/>
      <c r="J5814" s="118">
        <v>12.24</v>
      </c>
    </row>
    <row r="5815" spans="1:10" ht="15" thickTop="1">
      <c r="A5815" s="119"/>
      <c r="B5815" s="95"/>
      <c r="C5815" s="95"/>
      <c r="D5815" s="95"/>
      <c r="E5815" s="95"/>
      <c r="F5815" s="95"/>
      <c r="G5815" s="95"/>
      <c r="H5815" s="95"/>
      <c r="I5815" s="95"/>
      <c r="J5815" s="120"/>
    </row>
    <row r="5816" spans="1:10" ht="15">
      <c r="A5816" s="121" t="s">
        <v>1205</v>
      </c>
      <c r="B5816" s="83" t="s">
        <v>1</v>
      </c>
      <c r="C5816" s="82" t="s">
        <v>2</v>
      </c>
      <c r="D5816" s="82" t="s">
        <v>3</v>
      </c>
      <c r="E5816" s="281" t="s">
        <v>1722</v>
      </c>
      <c r="F5816" s="281"/>
      <c r="G5816" s="84" t="s">
        <v>4</v>
      </c>
      <c r="H5816" s="83" t="s">
        <v>5</v>
      </c>
      <c r="I5816" s="83" t="s">
        <v>6</v>
      </c>
      <c r="J5816" s="122" t="s">
        <v>8</v>
      </c>
    </row>
    <row r="5817" spans="1:10" ht="25.5">
      <c r="A5817" s="111" t="s">
        <v>1723</v>
      </c>
      <c r="B5817" s="86" t="s">
        <v>1013</v>
      </c>
      <c r="C5817" s="85" t="s">
        <v>44</v>
      </c>
      <c r="D5817" s="85" t="s">
        <v>1014</v>
      </c>
      <c r="E5817" s="284" t="s">
        <v>1761</v>
      </c>
      <c r="F5817" s="284"/>
      <c r="G5817" s="87" t="s">
        <v>78</v>
      </c>
      <c r="H5817" s="88">
        <v>1</v>
      </c>
      <c r="I5817" s="89">
        <v>33.83</v>
      </c>
      <c r="J5817" s="112">
        <v>33.83</v>
      </c>
    </row>
    <row r="5818" spans="1:10">
      <c r="A5818" s="221"/>
      <c r="B5818" s="222"/>
      <c r="C5818" s="222"/>
      <c r="D5818" s="222"/>
      <c r="E5818" s="222"/>
      <c r="F5818" s="222" t="s">
        <v>1762</v>
      </c>
      <c r="G5818" s="222"/>
      <c r="H5818" s="222"/>
      <c r="I5818" s="222"/>
      <c r="J5818" s="125">
        <v>0</v>
      </c>
    </row>
    <row r="5819" spans="1:10">
      <c r="A5819" s="221"/>
      <c r="B5819" s="222"/>
      <c r="C5819" s="222"/>
      <c r="D5819" s="222"/>
      <c r="E5819" s="222"/>
      <c r="F5819" s="222" t="s">
        <v>1763</v>
      </c>
      <c r="G5819" s="222"/>
      <c r="H5819" s="222"/>
      <c r="I5819" s="222"/>
      <c r="J5819" s="125">
        <v>1</v>
      </c>
    </row>
    <row r="5820" spans="1:10">
      <c r="A5820" s="221"/>
      <c r="B5820" s="222"/>
      <c r="C5820" s="222"/>
      <c r="D5820" s="222"/>
      <c r="E5820" s="222"/>
      <c r="F5820" s="222" t="s">
        <v>1764</v>
      </c>
      <c r="G5820" s="222"/>
      <c r="H5820" s="222"/>
      <c r="I5820" s="222"/>
      <c r="J5820" s="125">
        <v>0</v>
      </c>
    </row>
    <row r="5821" spans="1:10" ht="15">
      <c r="A5821" s="279" t="s">
        <v>1784</v>
      </c>
      <c r="B5821" s="280" t="s">
        <v>1</v>
      </c>
      <c r="C5821" s="281" t="s">
        <v>2</v>
      </c>
      <c r="D5821" s="281" t="s">
        <v>1785</v>
      </c>
      <c r="E5821" s="280" t="s">
        <v>1766</v>
      </c>
      <c r="F5821" s="83" t="s">
        <v>1767</v>
      </c>
      <c r="G5821" s="83" t="s">
        <v>1768</v>
      </c>
      <c r="H5821" s="83"/>
      <c r="I5821" s="83"/>
      <c r="J5821" s="122" t="s">
        <v>1769</v>
      </c>
    </row>
    <row r="5822" spans="1:10" ht="25.5">
      <c r="A5822" s="113" t="s">
        <v>1725</v>
      </c>
      <c r="B5822" s="91" t="s">
        <v>3626</v>
      </c>
      <c r="C5822" s="90" t="s">
        <v>44</v>
      </c>
      <c r="D5822" s="90" t="s">
        <v>3627</v>
      </c>
      <c r="E5822" s="93">
        <v>1</v>
      </c>
      <c r="F5822" s="92" t="s">
        <v>78</v>
      </c>
      <c r="G5822" s="277" t="s">
        <v>3628</v>
      </c>
      <c r="H5822" s="277"/>
      <c r="I5822" s="278"/>
      <c r="J5822" s="127" t="s">
        <v>3628</v>
      </c>
    </row>
    <row r="5823" spans="1:10">
      <c r="A5823" s="221"/>
      <c r="B5823" s="222"/>
      <c r="C5823" s="222"/>
      <c r="D5823" s="222"/>
      <c r="E5823" s="222"/>
      <c r="F5823" s="222" t="s">
        <v>1938</v>
      </c>
      <c r="G5823" s="222"/>
      <c r="H5823" s="222"/>
      <c r="I5823" s="222"/>
      <c r="J5823" s="125">
        <v>6.95</v>
      </c>
    </row>
    <row r="5824" spans="1:10" ht="15">
      <c r="A5824" s="279" t="s">
        <v>1765</v>
      </c>
      <c r="B5824" s="280" t="s">
        <v>1</v>
      </c>
      <c r="C5824" s="281" t="s">
        <v>2</v>
      </c>
      <c r="D5824" s="281" t="s">
        <v>1727</v>
      </c>
      <c r="E5824" s="280" t="s">
        <v>1766</v>
      </c>
      <c r="F5824" s="83" t="s">
        <v>1767</v>
      </c>
      <c r="G5824" s="83" t="s">
        <v>1768</v>
      </c>
      <c r="H5824" s="83"/>
      <c r="I5824" s="83"/>
      <c r="J5824" s="122" t="s">
        <v>1769</v>
      </c>
    </row>
    <row r="5825" spans="1:10">
      <c r="A5825" s="123" t="s">
        <v>1723</v>
      </c>
      <c r="B5825" s="97" t="s">
        <v>1979</v>
      </c>
      <c r="C5825" s="96" t="s">
        <v>44</v>
      </c>
      <c r="D5825" s="96" t="s">
        <v>1980</v>
      </c>
      <c r="E5825" s="99">
        <v>0.8</v>
      </c>
      <c r="F5825" s="98" t="s">
        <v>1950</v>
      </c>
      <c r="G5825" s="282" t="s">
        <v>1981</v>
      </c>
      <c r="H5825" s="282"/>
      <c r="I5825" s="283"/>
      <c r="J5825" s="126" t="s">
        <v>3629</v>
      </c>
    </row>
    <row r="5826" spans="1:10">
      <c r="A5826" s="123" t="s">
        <v>1723</v>
      </c>
      <c r="B5826" s="97" t="s">
        <v>1957</v>
      </c>
      <c r="C5826" s="96" t="s">
        <v>44</v>
      </c>
      <c r="D5826" s="96" t="s">
        <v>1958</v>
      </c>
      <c r="E5826" s="99">
        <v>0.8</v>
      </c>
      <c r="F5826" s="98" t="s">
        <v>1950</v>
      </c>
      <c r="G5826" s="282" t="s">
        <v>1959</v>
      </c>
      <c r="H5826" s="282"/>
      <c r="I5826" s="283"/>
      <c r="J5826" s="126" t="s">
        <v>3105</v>
      </c>
    </row>
    <row r="5827" spans="1:10">
      <c r="A5827" s="221"/>
      <c r="B5827" s="222"/>
      <c r="C5827" s="222"/>
      <c r="D5827" s="222"/>
      <c r="E5827" s="222"/>
      <c r="F5827" s="222" t="s">
        <v>1774</v>
      </c>
      <c r="G5827" s="222"/>
      <c r="H5827" s="222"/>
      <c r="I5827" s="222"/>
      <c r="J5827" s="125">
        <v>26.88</v>
      </c>
    </row>
    <row r="5828" spans="1:10">
      <c r="A5828" s="115"/>
      <c r="B5828" s="116"/>
      <c r="C5828" s="116"/>
      <c r="D5828" s="116"/>
      <c r="E5828" s="116" t="s">
        <v>1728</v>
      </c>
      <c r="F5828" s="117">
        <v>0</v>
      </c>
      <c r="G5828" s="116" t="s">
        <v>1729</v>
      </c>
      <c r="H5828" s="117">
        <v>20.14</v>
      </c>
      <c r="I5828" s="116" t="s">
        <v>1730</v>
      </c>
      <c r="J5828" s="118">
        <v>20.13944</v>
      </c>
    </row>
    <row r="5829" spans="1:10" ht="15" thickBot="1">
      <c r="A5829" s="115"/>
      <c r="B5829" s="116"/>
      <c r="C5829" s="116"/>
      <c r="D5829" s="116"/>
      <c r="E5829" s="116" t="s">
        <v>1731</v>
      </c>
      <c r="F5829" s="117">
        <v>8.8699999999999992</v>
      </c>
      <c r="G5829" s="116"/>
      <c r="H5829" s="276" t="s">
        <v>1732</v>
      </c>
      <c r="I5829" s="276"/>
      <c r="J5829" s="118">
        <v>42.7</v>
      </c>
    </row>
    <row r="5830" spans="1:10" ht="15" thickTop="1">
      <c r="A5830" s="119"/>
      <c r="B5830" s="95"/>
      <c r="C5830" s="95"/>
      <c r="D5830" s="95"/>
      <c r="E5830" s="95"/>
      <c r="F5830" s="95"/>
      <c r="G5830" s="95"/>
      <c r="H5830" s="95"/>
      <c r="I5830" s="95"/>
      <c r="J5830" s="120"/>
    </row>
    <row r="5831" spans="1:10" ht="15">
      <c r="A5831" s="121" t="s">
        <v>1206</v>
      </c>
      <c r="B5831" s="83" t="s">
        <v>1</v>
      </c>
      <c r="C5831" s="82" t="s">
        <v>2</v>
      </c>
      <c r="D5831" s="82" t="s">
        <v>3</v>
      </c>
      <c r="E5831" s="281" t="s">
        <v>1722</v>
      </c>
      <c r="F5831" s="281"/>
      <c r="G5831" s="84" t="s">
        <v>4</v>
      </c>
      <c r="H5831" s="83" t="s">
        <v>5</v>
      </c>
      <c r="I5831" s="83" t="s">
        <v>6</v>
      </c>
      <c r="J5831" s="122" t="s">
        <v>8</v>
      </c>
    </row>
    <row r="5832" spans="1:10" ht="25.5">
      <c r="A5832" s="111" t="s">
        <v>1723</v>
      </c>
      <c r="B5832" s="86" t="s">
        <v>992</v>
      </c>
      <c r="C5832" s="85" t="s">
        <v>44</v>
      </c>
      <c r="D5832" s="85" t="s">
        <v>993</v>
      </c>
      <c r="E5832" s="284" t="s">
        <v>1761</v>
      </c>
      <c r="F5832" s="284"/>
      <c r="G5832" s="87" t="s">
        <v>46</v>
      </c>
      <c r="H5832" s="88">
        <v>1</v>
      </c>
      <c r="I5832" s="89">
        <v>33.82</v>
      </c>
      <c r="J5832" s="112">
        <v>33.82</v>
      </c>
    </row>
    <row r="5833" spans="1:10">
      <c r="A5833" s="221"/>
      <c r="B5833" s="222"/>
      <c r="C5833" s="222"/>
      <c r="D5833" s="222"/>
      <c r="E5833" s="222"/>
      <c r="F5833" s="222" t="s">
        <v>1762</v>
      </c>
      <c r="G5833" s="222"/>
      <c r="H5833" s="222"/>
      <c r="I5833" s="222"/>
      <c r="J5833" s="125">
        <v>0</v>
      </c>
    </row>
    <row r="5834" spans="1:10">
      <c r="A5834" s="221"/>
      <c r="B5834" s="222"/>
      <c r="C5834" s="222"/>
      <c r="D5834" s="222"/>
      <c r="E5834" s="222"/>
      <c r="F5834" s="222" t="s">
        <v>1763</v>
      </c>
      <c r="G5834" s="222"/>
      <c r="H5834" s="222"/>
      <c r="I5834" s="222"/>
      <c r="J5834" s="125">
        <v>1</v>
      </c>
    </row>
    <row r="5835" spans="1:10">
      <c r="A5835" s="221"/>
      <c r="B5835" s="222"/>
      <c r="C5835" s="222"/>
      <c r="D5835" s="222"/>
      <c r="E5835" s="222"/>
      <c r="F5835" s="222" t="s">
        <v>1764</v>
      </c>
      <c r="G5835" s="222"/>
      <c r="H5835" s="222"/>
      <c r="I5835" s="222"/>
      <c r="J5835" s="125">
        <v>0</v>
      </c>
    </row>
    <row r="5836" spans="1:10" ht="15">
      <c r="A5836" s="279" t="s">
        <v>1784</v>
      </c>
      <c r="B5836" s="280" t="s">
        <v>1</v>
      </c>
      <c r="C5836" s="281" t="s">
        <v>2</v>
      </c>
      <c r="D5836" s="281" t="s">
        <v>1785</v>
      </c>
      <c r="E5836" s="280" t="s">
        <v>1766</v>
      </c>
      <c r="F5836" s="83" t="s">
        <v>1767</v>
      </c>
      <c r="G5836" s="83" t="s">
        <v>1768</v>
      </c>
      <c r="H5836" s="83"/>
      <c r="I5836" s="83"/>
      <c r="J5836" s="122" t="s">
        <v>1769</v>
      </c>
    </row>
    <row r="5837" spans="1:10" ht="38.25">
      <c r="A5837" s="113" t="s">
        <v>1725</v>
      </c>
      <c r="B5837" s="91" t="s">
        <v>2594</v>
      </c>
      <c r="C5837" s="90" t="s">
        <v>44</v>
      </c>
      <c r="D5837" s="90" t="s">
        <v>2595</v>
      </c>
      <c r="E5837" s="93">
        <v>1</v>
      </c>
      <c r="F5837" s="92" t="s">
        <v>46</v>
      </c>
      <c r="G5837" s="277" t="s">
        <v>2530</v>
      </c>
      <c r="H5837" s="277"/>
      <c r="I5837" s="278"/>
      <c r="J5837" s="127" t="s">
        <v>2530</v>
      </c>
    </row>
    <row r="5838" spans="1:10">
      <c r="A5838" s="221"/>
      <c r="B5838" s="222"/>
      <c r="C5838" s="222"/>
      <c r="D5838" s="222"/>
      <c r="E5838" s="222"/>
      <c r="F5838" s="222" t="s">
        <v>1938</v>
      </c>
      <c r="G5838" s="222"/>
      <c r="H5838" s="222"/>
      <c r="I5838" s="222"/>
      <c r="J5838" s="125">
        <v>0.47</v>
      </c>
    </row>
    <row r="5839" spans="1:10" ht="15">
      <c r="A5839" s="279" t="s">
        <v>1765</v>
      </c>
      <c r="B5839" s="280" t="s">
        <v>1</v>
      </c>
      <c r="C5839" s="281" t="s">
        <v>2</v>
      </c>
      <c r="D5839" s="281" t="s">
        <v>1727</v>
      </c>
      <c r="E5839" s="280" t="s">
        <v>1766</v>
      </c>
      <c r="F5839" s="83" t="s">
        <v>1767</v>
      </c>
      <c r="G5839" s="83" t="s">
        <v>1768</v>
      </c>
      <c r="H5839" s="83"/>
      <c r="I5839" s="83"/>
      <c r="J5839" s="122" t="s">
        <v>1769</v>
      </c>
    </row>
    <row r="5840" spans="1:10" ht="25.5">
      <c r="A5840" s="123" t="s">
        <v>1723</v>
      </c>
      <c r="B5840" s="97" t="s">
        <v>3586</v>
      </c>
      <c r="C5840" s="96" t="s">
        <v>44</v>
      </c>
      <c r="D5840" s="96" t="s">
        <v>3587</v>
      </c>
      <c r="E5840" s="99">
        <v>1</v>
      </c>
      <c r="F5840" s="98" t="s">
        <v>46</v>
      </c>
      <c r="G5840" s="282" t="s">
        <v>3601</v>
      </c>
      <c r="H5840" s="282"/>
      <c r="I5840" s="283"/>
      <c r="J5840" s="126" t="s">
        <v>3601</v>
      </c>
    </row>
    <row r="5841" spans="1:10">
      <c r="A5841" s="123" t="s">
        <v>1723</v>
      </c>
      <c r="B5841" s="97" t="s">
        <v>1979</v>
      </c>
      <c r="C5841" s="96" t="s">
        <v>44</v>
      </c>
      <c r="D5841" s="96" t="s">
        <v>1980</v>
      </c>
      <c r="E5841" s="99">
        <v>0.36666670000000001</v>
      </c>
      <c r="F5841" s="98" t="s">
        <v>1950</v>
      </c>
      <c r="G5841" s="282" t="s">
        <v>1981</v>
      </c>
      <c r="H5841" s="282"/>
      <c r="I5841" s="283"/>
      <c r="J5841" s="126" t="s">
        <v>3594</v>
      </c>
    </row>
    <row r="5842" spans="1:10">
      <c r="A5842" s="123" t="s">
        <v>1723</v>
      </c>
      <c r="B5842" s="97" t="s">
        <v>3570</v>
      </c>
      <c r="C5842" s="96" t="s">
        <v>44</v>
      </c>
      <c r="D5842" s="96" t="s">
        <v>3571</v>
      </c>
      <c r="E5842" s="99">
        <v>0.36666670000000001</v>
      </c>
      <c r="F5842" s="98" t="s">
        <v>1950</v>
      </c>
      <c r="G5842" s="282" t="s">
        <v>3577</v>
      </c>
      <c r="H5842" s="282"/>
      <c r="I5842" s="283"/>
      <c r="J5842" s="126" t="s">
        <v>3593</v>
      </c>
    </row>
    <row r="5843" spans="1:10">
      <c r="A5843" s="221"/>
      <c r="B5843" s="222"/>
      <c r="C5843" s="222"/>
      <c r="D5843" s="222"/>
      <c r="E5843" s="222"/>
      <c r="F5843" s="222" t="s">
        <v>1774</v>
      </c>
      <c r="G5843" s="222"/>
      <c r="H5843" s="222"/>
      <c r="I5843" s="222"/>
      <c r="J5843" s="125">
        <v>33.35</v>
      </c>
    </row>
    <row r="5844" spans="1:10">
      <c r="A5844" s="115"/>
      <c r="B5844" s="116"/>
      <c r="C5844" s="116"/>
      <c r="D5844" s="116"/>
      <c r="E5844" s="116" t="s">
        <v>1728</v>
      </c>
      <c r="F5844" s="117">
        <v>0</v>
      </c>
      <c r="G5844" s="116" t="s">
        <v>1729</v>
      </c>
      <c r="H5844" s="117">
        <v>9.86</v>
      </c>
      <c r="I5844" s="116" t="s">
        <v>1730</v>
      </c>
      <c r="J5844" s="118">
        <v>9.8626742299399996</v>
      </c>
    </row>
    <row r="5845" spans="1:10" ht="15" thickBot="1">
      <c r="A5845" s="115"/>
      <c r="B5845" s="116"/>
      <c r="C5845" s="116"/>
      <c r="D5845" s="116"/>
      <c r="E5845" s="116" t="s">
        <v>1731</v>
      </c>
      <c r="F5845" s="117">
        <v>8.8699999999999992</v>
      </c>
      <c r="G5845" s="116"/>
      <c r="H5845" s="276" t="s">
        <v>1732</v>
      </c>
      <c r="I5845" s="276"/>
      <c r="J5845" s="118">
        <v>42.69</v>
      </c>
    </row>
    <row r="5846" spans="1:10" ht="15" thickTop="1">
      <c r="A5846" s="119"/>
      <c r="B5846" s="95"/>
      <c r="C5846" s="95"/>
      <c r="D5846" s="95"/>
      <c r="E5846" s="95"/>
      <c r="F5846" s="95"/>
      <c r="G5846" s="95"/>
      <c r="H5846" s="95"/>
      <c r="I5846" s="95"/>
      <c r="J5846" s="120"/>
    </row>
    <row r="5847" spans="1:10" ht="15">
      <c r="A5847" s="121" t="s">
        <v>1207</v>
      </c>
      <c r="B5847" s="83" t="s">
        <v>1</v>
      </c>
      <c r="C5847" s="82" t="s">
        <v>2</v>
      </c>
      <c r="D5847" s="82" t="s">
        <v>3</v>
      </c>
      <c r="E5847" s="281" t="s">
        <v>1722</v>
      </c>
      <c r="F5847" s="281"/>
      <c r="G5847" s="84" t="s">
        <v>4</v>
      </c>
      <c r="H5847" s="83" t="s">
        <v>5</v>
      </c>
      <c r="I5847" s="83" t="s">
        <v>6</v>
      </c>
      <c r="J5847" s="122" t="s">
        <v>8</v>
      </c>
    </row>
    <row r="5848" spans="1:10" ht="25.5">
      <c r="A5848" s="111" t="s">
        <v>1723</v>
      </c>
      <c r="B5848" s="86" t="s">
        <v>995</v>
      </c>
      <c r="C5848" s="85" t="s">
        <v>44</v>
      </c>
      <c r="D5848" s="85" t="s">
        <v>996</v>
      </c>
      <c r="E5848" s="284" t="s">
        <v>1761</v>
      </c>
      <c r="F5848" s="284"/>
      <c r="G5848" s="87" t="s">
        <v>46</v>
      </c>
      <c r="H5848" s="88">
        <v>1</v>
      </c>
      <c r="I5848" s="89">
        <v>4.6500000000000004</v>
      </c>
      <c r="J5848" s="112">
        <v>4.6500000000000004</v>
      </c>
    </row>
    <row r="5849" spans="1:10">
      <c r="A5849" s="221"/>
      <c r="B5849" s="222"/>
      <c r="C5849" s="222"/>
      <c r="D5849" s="222"/>
      <c r="E5849" s="222"/>
      <c r="F5849" s="222" t="s">
        <v>1762</v>
      </c>
      <c r="G5849" s="222"/>
      <c r="H5849" s="222"/>
      <c r="I5849" s="222"/>
      <c r="J5849" s="125">
        <v>0</v>
      </c>
    </row>
    <row r="5850" spans="1:10">
      <c r="A5850" s="221"/>
      <c r="B5850" s="222"/>
      <c r="C5850" s="222"/>
      <c r="D5850" s="222"/>
      <c r="E5850" s="222"/>
      <c r="F5850" s="222" t="s">
        <v>1763</v>
      </c>
      <c r="G5850" s="222"/>
      <c r="H5850" s="222"/>
      <c r="I5850" s="222"/>
      <c r="J5850" s="125">
        <v>1</v>
      </c>
    </row>
    <row r="5851" spans="1:10">
      <c r="A5851" s="221"/>
      <c r="B5851" s="222"/>
      <c r="C5851" s="222"/>
      <c r="D5851" s="222"/>
      <c r="E5851" s="222"/>
      <c r="F5851" s="222" t="s">
        <v>1764</v>
      </c>
      <c r="G5851" s="222"/>
      <c r="H5851" s="222"/>
      <c r="I5851" s="222"/>
      <c r="J5851" s="125">
        <v>0</v>
      </c>
    </row>
    <row r="5852" spans="1:10" ht="15">
      <c r="A5852" s="279" t="s">
        <v>1784</v>
      </c>
      <c r="B5852" s="280" t="s">
        <v>1</v>
      </c>
      <c r="C5852" s="281" t="s">
        <v>2</v>
      </c>
      <c r="D5852" s="281" t="s">
        <v>1785</v>
      </c>
      <c r="E5852" s="280" t="s">
        <v>1766</v>
      </c>
      <c r="F5852" s="83" t="s">
        <v>1767</v>
      </c>
      <c r="G5852" s="83" t="s">
        <v>1768</v>
      </c>
      <c r="H5852" s="83"/>
      <c r="I5852" s="83"/>
      <c r="J5852" s="122" t="s">
        <v>1769</v>
      </c>
    </row>
    <row r="5853" spans="1:10" ht="25.5">
      <c r="A5853" s="113" t="s">
        <v>1725</v>
      </c>
      <c r="B5853" s="91" t="s">
        <v>3602</v>
      </c>
      <c r="C5853" s="90" t="s">
        <v>44</v>
      </c>
      <c r="D5853" s="90" t="s">
        <v>3603</v>
      </c>
      <c r="E5853" s="93">
        <v>1</v>
      </c>
      <c r="F5853" s="92" t="s">
        <v>46</v>
      </c>
      <c r="G5853" s="277" t="s">
        <v>3604</v>
      </c>
      <c r="H5853" s="277"/>
      <c r="I5853" s="278"/>
      <c r="J5853" s="127" t="s">
        <v>3604</v>
      </c>
    </row>
    <row r="5854" spans="1:10">
      <c r="A5854" s="221"/>
      <c r="B5854" s="222"/>
      <c r="C5854" s="222"/>
      <c r="D5854" s="222"/>
      <c r="E5854" s="222"/>
      <c r="F5854" s="222" t="s">
        <v>1938</v>
      </c>
      <c r="G5854" s="222"/>
      <c r="H5854" s="222"/>
      <c r="I5854" s="222"/>
      <c r="J5854" s="125">
        <v>3.19</v>
      </c>
    </row>
    <row r="5855" spans="1:10" ht="15">
      <c r="A5855" s="279" t="s">
        <v>1765</v>
      </c>
      <c r="B5855" s="280" t="s">
        <v>1</v>
      </c>
      <c r="C5855" s="281" t="s">
        <v>2</v>
      </c>
      <c r="D5855" s="281" t="s">
        <v>1727</v>
      </c>
      <c r="E5855" s="280" t="s">
        <v>1766</v>
      </c>
      <c r="F5855" s="83" t="s">
        <v>1767</v>
      </c>
      <c r="G5855" s="83" t="s">
        <v>1768</v>
      </c>
      <c r="H5855" s="83"/>
      <c r="I5855" s="83"/>
      <c r="J5855" s="122" t="s">
        <v>1769</v>
      </c>
    </row>
    <row r="5856" spans="1:10">
      <c r="A5856" s="123" t="s">
        <v>1723</v>
      </c>
      <c r="B5856" s="97" t="s">
        <v>3570</v>
      </c>
      <c r="C5856" s="96" t="s">
        <v>44</v>
      </c>
      <c r="D5856" s="96" t="s">
        <v>3571</v>
      </c>
      <c r="E5856" s="99">
        <v>9.1666700000000004E-2</v>
      </c>
      <c r="F5856" s="98" t="s">
        <v>1950</v>
      </c>
      <c r="G5856" s="282" t="s">
        <v>3577</v>
      </c>
      <c r="H5856" s="282"/>
      <c r="I5856" s="283"/>
      <c r="J5856" s="126" t="s">
        <v>3605</v>
      </c>
    </row>
    <row r="5857" spans="1:10">
      <c r="A5857" s="221"/>
      <c r="B5857" s="222"/>
      <c r="C5857" s="222"/>
      <c r="D5857" s="222"/>
      <c r="E5857" s="222"/>
      <c r="F5857" s="222" t="s">
        <v>1774</v>
      </c>
      <c r="G5857" s="222"/>
      <c r="H5857" s="222"/>
      <c r="I5857" s="222"/>
      <c r="J5857" s="125">
        <v>1.4602999999999999</v>
      </c>
    </row>
    <row r="5858" spans="1:10">
      <c r="A5858" s="115"/>
      <c r="B5858" s="116"/>
      <c r="C5858" s="116"/>
      <c r="D5858" s="116"/>
      <c r="E5858" s="116" t="s">
        <v>1728</v>
      </c>
      <c r="F5858" s="117">
        <v>0</v>
      </c>
      <c r="G5858" s="116" t="s">
        <v>1729</v>
      </c>
      <c r="H5858" s="117">
        <v>1.07</v>
      </c>
      <c r="I5858" s="116" t="s">
        <v>1730</v>
      </c>
      <c r="J5858" s="118">
        <v>1.07078622271</v>
      </c>
    </row>
    <row r="5859" spans="1:10" ht="15" thickBot="1">
      <c r="A5859" s="115"/>
      <c r="B5859" s="116"/>
      <c r="C5859" s="116"/>
      <c r="D5859" s="116"/>
      <c r="E5859" s="116" t="s">
        <v>1731</v>
      </c>
      <c r="F5859" s="117">
        <v>1.22</v>
      </c>
      <c r="G5859" s="116"/>
      <c r="H5859" s="276" t="s">
        <v>1732</v>
      </c>
      <c r="I5859" s="276"/>
      <c r="J5859" s="118">
        <v>5.87</v>
      </c>
    </row>
    <row r="5860" spans="1:10" ht="15" thickTop="1">
      <c r="A5860" s="119"/>
      <c r="B5860" s="95"/>
      <c r="C5860" s="95"/>
      <c r="D5860" s="95"/>
      <c r="E5860" s="95"/>
      <c r="F5860" s="95"/>
      <c r="G5860" s="95"/>
      <c r="H5860" s="95"/>
      <c r="I5860" s="95"/>
      <c r="J5860" s="120"/>
    </row>
    <row r="5861" spans="1:10" ht="15">
      <c r="A5861" s="121" t="s">
        <v>1208</v>
      </c>
      <c r="B5861" s="83" t="s">
        <v>1</v>
      </c>
      <c r="C5861" s="82" t="s">
        <v>2</v>
      </c>
      <c r="D5861" s="82" t="s">
        <v>3</v>
      </c>
      <c r="E5861" s="281" t="s">
        <v>1722</v>
      </c>
      <c r="F5861" s="281"/>
      <c r="G5861" s="84" t="s">
        <v>4</v>
      </c>
      <c r="H5861" s="83" t="s">
        <v>5</v>
      </c>
      <c r="I5861" s="83" t="s">
        <v>6</v>
      </c>
      <c r="J5861" s="122" t="s">
        <v>8</v>
      </c>
    </row>
    <row r="5862" spans="1:10" ht="38.25">
      <c r="A5862" s="111" t="s">
        <v>1723</v>
      </c>
      <c r="B5862" s="86" t="s">
        <v>1209</v>
      </c>
      <c r="C5862" s="85" t="s">
        <v>44</v>
      </c>
      <c r="D5862" s="85" t="s">
        <v>1210</v>
      </c>
      <c r="E5862" s="284" t="s">
        <v>1761</v>
      </c>
      <c r="F5862" s="284"/>
      <c r="G5862" s="87" t="s">
        <v>78</v>
      </c>
      <c r="H5862" s="88">
        <v>1</v>
      </c>
      <c r="I5862" s="89">
        <v>85.37</v>
      </c>
      <c r="J5862" s="112">
        <v>85.37</v>
      </c>
    </row>
    <row r="5863" spans="1:10">
      <c r="A5863" s="221"/>
      <c r="B5863" s="222"/>
      <c r="C5863" s="222"/>
      <c r="D5863" s="222"/>
      <c r="E5863" s="222"/>
      <c r="F5863" s="222" t="s">
        <v>1762</v>
      </c>
      <c r="G5863" s="222"/>
      <c r="H5863" s="222"/>
      <c r="I5863" s="222"/>
      <c r="J5863" s="125">
        <v>0</v>
      </c>
    </row>
    <row r="5864" spans="1:10">
      <c r="A5864" s="221"/>
      <c r="B5864" s="222"/>
      <c r="C5864" s="222"/>
      <c r="D5864" s="222"/>
      <c r="E5864" s="222"/>
      <c r="F5864" s="222" t="s">
        <v>1763</v>
      </c>
      <c r="G5864" s="222"/>
      <c r="H5864" s="222"/>
      <c r="I5864" s="222"/>
      <c r="J5864" s="125">
        <v>1</v>
      </c>
    </row>
    <row r="5865" spans="1:10">
      <c r="A5865" s="221"/>
      <c r="B5865" s="222"/>
      <c r="C5865" s="222"/>
      <c r="D5865" s="222"/>
      <c r="E5865" s="222"/>
      <c r="F5865" s="222" t="s">
        <v>1764</v>
      </c>
      <c r="G5865" s="222"/>
      <c r="H5865" s="222"/>
      <c r="I5865" s="222"/>
      <c r="J5865" s="125">
        <v>0</v>
      </c>
    </row>
    <row r="5866" spans="1:10" ht="15">
      <c r="A5866" s="279" t="s">
        <v>1784</v>
      </c>
      <c r="B5866" s="280" t="s">
        <v>1</v>
      </c>
      <c r="C5866" s="281" t="s">
        <v>2</v>
      </c>
      <c r="D5866" s="281" t="s">
        <v>1785</v>
      </c>
      <c r="E5866" s="280" t="s">
        <v>1766</v>
      </c>
      <c r="F5866" s="83" t="s">
        <v>1767</v>
      </c>
      <c r="G5866" s="83" t="s">
        <v>1768</v>
      </c>
      <c r="H5866" s="83"/>
      <c r="I5866" s="83"/>
      <c r="J5866" s="122" t="s">
        <v>1769</v>
      </c>
    </row>
    <row r="5867" spans="1:10" ht="25.5">
      <c r="A5867" s="113" t="s">
        <v>1725</v>
      </c>
      <c r="B5867" s="91" t="s">
        <v>3641</v>
      </c>
      <c r="C5867" s="90" t="s">
        <v>44</v>
      </c>
      <c r="D5867" s="90" t="s">
        <v>3642</v>
      </c>
      <c r="E5867" s="93">
        <v>2.6666666000000001</v>
      </c>
      <c r="F5867" s="92" t="s">
        <v>46</v>
      </c>
      <c r="G5867" s="277" t="s">
        <v>3643</v>
      </c>
      <c r="H5867" s="277"/>
      <c r="I5867" s="278"/>
      <c r="J5867" s="127" t="s">
        <v>3644</v>
      </c>
    </row>
    <row r="5868" spans="1:10" ht="38.25">
      <c r="A5868" s="113" t="s">
        <v>1725</v>
      </c>
      <c r="B5868" s="91" t="s">
        <v>3649</v>
      </c>
      <c r="C5868" s="90" t="s">
        <v>44</v>
      </c>
      <c r="D5868" s="90" t="s">
        <v>3650</v>
      </c>
      <c r="E5868" s="93">
        <v>2.6666666000000001</v>
      </c>
      <c r="F5868" s="92" t="s">
        <v>46</v>
      </c>
      <c r="G5868" s="277" t="s">
        <v>2893</v>
      </c>
      <c r="H5868" s="277"/>
      <c r="I5868" s="278"/>
      <c r="J5868" s="127" t="s">
        <v>3651</v>
      </c>
    </row>
    <row r="5869" spans="1:10" ht="25.5">
      <c r="A5869" s="113" t="s">
        <v>1725</v>
      </c>
      <c r="B5869" s="91" t="s">
        <v>3894</v>
      </c>
      <c r="C5869" s="90" t="s">
        <v>44</v>
      </c>
      <c r="D5869" s="90" t="s">
        <v>3895</v>
      </c>
      <c r="E5869" s="93">
        <v>1.2</v>
      </c>
      <c r="F5869" s="92" t="s">
        <v>78</v>
      </c>
      <c r="G5869" s="277" t="s">
        <v>1846</v>
      </c>
      <c r="H5869" s="277"/>
      <c r="I5869" s="278"/>
      <c r="J5869" s="127" t="s">
        <v>3896</v>
      </c>
    </row>
    <row r="5870" spans="1:10" ht="25.5">
      <c r="A5870" s="113" t="s">
        <v>1725</v>
      </c>
      <c r="B5870" s="91" t="s">
        <v>3897</v>
      </c>
      <c r="C5870" s="90" t="s">
        <v>44</v>
      </c>
      <c r="D5870" s="90" t="s">
        <v>3898</v>
      </c>
      <c r="E5870" s="93">
        <v>1.2</v>
      </c>
      <c r="F5870" s="92" t="s">
        <v>78</v>
      </c>
      <c r="G5870" s="277" t="s">
        <v>3899</v>
      </c>
      <c r="H5870" s="277"/>
      <c r="I5870" s="278"/>
      <c r="J5870" s="127" t="s">
        <v>3900</v>
      </c>
    </row>
    <row r="5871" spans="1:10" ht="25.5">
      <c r="A5871" s="113" t="s">
        <v>1725</v>
      </c>
      <c r="B5871" s="91" t="s">
        <v>3656</v>
      </c>
      <c r="C5871" s="90" t="s">
        <v>44</v>
      </c>
      <c r="D5871" s="90" t="s">
        <v>3657</v>
      </c>
      <c r="E5871" s="93">
        <v>2.6666666000000001</v>
      </c>
      <c r="F5871" s="92" t="s">
        <v>46</v>
      </c>
      <c r="G5871" s="277" t="s">
        <v>3658</v>
      </c>
      <c r="H5871" s="277"/>
      <c r="I5871" s="278"/>
      <c r="J5871" s="127" t="s">
        <v>2302</v>
      </c>
    </row>
    <row r="5872" spans="1:10" ht="25.5">
      <c r="A5872" s="113" t="s">
        <v>1725</v>
      </c>
      <c r="B5872" s="91" t="s">
        <v>3645</v>
      </c>
      <c r="C5872" s="90" t="s">
        <v>44</v>
      </c>
      <c r="D5872" s="90" t="s">
        <v>3646</v>
      </c>
      <c r="E5872" s="93">
        <v>2.6666666000000001</v>
      </c>
      <c r="F5872" s="92" t="s">
        <v>46</v>
      </c>
      <c r="G5872" s="277" t="s">
        <v>3647</v>
      </c>
      <c r="H5872" s="277"/>
      <c r="I5872" s="278"/>
      <c r="J5872" s="127" t="s">
        <v>3648</v>
      </c>
    </row>
    <row r="5873" spans="1:10">
      <c r="A5873" s="221"/>
      <c r="B5873" s="222"/>
      <c r="C5873" s="222"/>
      <c r="D5873" s="222"/>
      <c r="E5873" s="222"/>
      <c r="F5873" s="222" t="s">
        <v>1938</v>
      </c>
      <c r="G5873" s="222"/>
      <c r="H5873" s="222"/>
      <c r="I5873" s="222"/>
      <c r="J5873" s="125">
        <v>55.729300000000002</v>
      </c>
    </row>
    <row r="5874" spans="1:10" ht="15">
      <c r="A5874" s="279" t="s">
        <v>1765</v>
      </c>
      <c r="B5874" s="280" t="s">
        <v>1</v>
      </c>
      <c r="C5874" s="281" t="s">
        <v>2</v>
      </c>
      <c r="D5874" s="281" t="s">
        <v>1727</v>
      </c>
      <c r="E5874" s="280" t="s">
        <v>1766</v>
      </c>
      <c r="F5874" s="83" t="s">
        <v>1767</v>
      </c>
      <c r="G5874" s="83" t="s">
        <v>1768</v>
      </c>
      <c r="H5874" s="83"/>
      <c r="I5874" s="83"/>
      <c r="J5874" s="122" t="s">
        <v>1769</v>
      </c>
    </row>
    <row r="5875" spans="1:10">
      <c r="A5875" s="123" t="s">
        <v>1723</v>
      </c>
      <c r="B5875" s="97" t="s">
        <v>1979</v>
      </c>
      <c r="C5875" s="96" t="s">
        <v>44</v>
      </c>
      <c r="D5875" s="96" t="s">
        <v>1980</v>
      </c>
      <c r="E5875" s="99">
        <v>0.58666660000000004</v>
      </c>
      <c r="F5875" s="98" t="s">
        <v>1950</v>
      </c>
      <c r="G5875" s="282" t="s">
        <v>1981</v>
      </c>
      <c r="H5875" s="282"/>
      <c r="I5875" s="283"/>
      <c r="J5875" s="126" t="s">
        <v>3901</v>
      </c>
    </row>
    <row r="5876" spans="1:10">
      <c r="A5876" s="123" t="s">
        <v>1723</v>
      </c>
      <c r="B5876" s="97" t="s">
        <v>3570</v>
      </c>
      <c r="C5876" s="96" t="s">
        <v>44</v>
      </c>
      <c r="D5876" s="96" t="s">
        <v>3571</v>
      </c>
      <c r="E5876" s="99">
        <v>0.58666660000000004</v>
      </c>
      <c r="F5876" s="98" t="s">
        <v>1950</v>
      </c>
      <c r="G5876" s="282" t="s">
        <v>3577</v>
      </c>
      <c r="H5876" s="282"/>
      <c r="I5876" s="283"/>
      <c r="J5876" s="126" t="s">
        <v>3902</v>
      </c>
    </row>
    <row r="5877" spans="1:10" ht="51">
      <c r="A5877" s="123" t="s">
        <v>1723</v>
      </c>
      <c r="B5877" s="97" t="s">
        <v>3665</v>
      </c>
      <c r="C5877" s="96" t="s">
        <v>44</v>
      </c>
      <c r="D5877" s="96" t="s">
        <v>3666</v>
      </c>
      <c r="E5877" s="99">
        <v>1</v>
      </c>
      <c r="F5877" s="98" t="s">
        <v>78</v>
      </c>
      <c r="G5877" s="282" t="s">
        <v>3667</v>
      </c>
      <c r="H5877" s="282"/>
      <c r="I5877" s="283"/>
      <c r="J5877" s="126" t="s">
        <v>3667</v>
      </c>
    </row>
    <row r="5878" spans="1:10">
      <c r="A5878" s="221"/>
      <c r="B5878" s="222"/>
      <c r="C5878" s="222"/>
      <c r="D5878" s="222"/>
      <c r="E5878" s="222"/>
      <c r="F5878" s="222" t="s">
        <v>1774</v>
      </c>
      <c r="G5878" s="222"/>
      <c r="H5878" s="222"/>
      <c r="I5878" s="222"/>
      <c r="J5878" s="125">
        <v>29.638000000000002</v>
      </c>
    </row>
    <row r="5879" spans="1:10">
      <c r="A5879" s="115"/>
      <c r="B5879" s="116"/>
      <c r="C5879" s="116"/>
      <c r="D5879" s="116"/>
      <c r="E5879" s="116" t="s">
        <v>1728</v>
      </c>
      <c r="F5879" s="117">
        <v>0</v>
      </c>
      <c r="G5879" s="116" t="s">
        <v>1729</v>
      </c>
      <c r="H5879" s="117">
        <v>16.920000000000002</v>
      </c>
      <c r="I5879" s="116" t="s">
        <v>1730</v>
      </c>
      <c r="J5879" s="118">
        <v>16.915879810180002</v>
      </c>
    </row>
    <row r="5880" spans="1:10" ht="15" thickBot="1">
      <c r="A5880" s="115"/>
      <c r="B5880" s="116"/>
      <c r="C5880" s="116"/>
      <c r="D5880" s="116"/>
      <c r="E5880" s="116" t="s">
        <v>1731</v>
      </c>
      <c r="F5880" s="117">
        <v>22.4</v>
      </c>
      <c r="G5880" s="116"/>
      <c r="H5880" s="276" t="s">
        <v>1732</v>
      </c>
      <c r="I5880" s="276"/>
      <c r="J5880" s="118">
        <v>107.77</v>
      </c>
    </row>
    <row r="5881" spans="1:10" ht="15" thickTop="1">
      <c r="A5881" s="119"/>
      <c r="B5881" s="95"/>
      <c r="C5881" s="95"/>
      <c r="D5881" s="95"/>
      <c r="E5881" s="95"/>
      <c r="F5881" s="95"/>
      <c r="G5881" s="95"/>
      <c r="H5881" s="95"/>
      <c r="I5881" s="95"/>
      <c r="J5881" s="120"/>
    </row>
    <row r="5882" spans="1:10" ht="15">
      <c r="A5882" s="121" t="s">
        <v>1211</v>
      </c>
      <c r="B5882" s="83" t="s">
        <v>1</v>
      </c>
      <c r="C5882" s="82" t="s">
        <v>2</v>
      </c>
      <c r="D5882" s="82" t="s">
        <v>3</v>
      </c>
      <c r="E5882" s="281" t="s">
        <v>1722</v>
      </c>
      <c r="F5882" s="281"/>
      <c r="G5882" s="84" t="s">
        <v>4</v>
      </c>
      <c r="H5882" s="83" t="s">
        <v>5</v>
      </c>
      <c r="I5882" s="83" t="s">
        <v>6</v>
      </c>
      <c r="J5882" s="122" t="s">
        <v>8</v>
      </c>
    </row>
    <row r="5883" spans="1:10" ht="38.25">
      <c r="A5883" s="111" t="s">
        <v>1723</v>
      </c>
      <c r="B5883" s="86" t="s">
        <v>1212</v>
      </c>
      <c r="C5883" s="85" t="s">
        <v>18</v>
      </c>
      <c r="D5883" s="85" t="s">
        <v>1213</v>
      </c>
      <c r="E5883" s="284" t="s">
        <v>3468</v>
      </c>
      <c r="F5883" s="284"/>
      <c r="G5883" s="87" t="s">
        <v>28</v>
      </c>
      <c r="H5883" s="88">
        <v>1</v>
      </c>
      <c r="I5883" s="89">
        <v>40.58</v>
      </c>
      <c r="J5883" s="112">
        <v>40.58</v>
      </c>
    </row>
    <row r="5884" spans="1:10">
      <c r="A5884" s="123" t="s">
        <v>1738</v>
      </c>
      <c r="B5884" s="97" t="s">
        <v>3570</v>
      </c>
      <c r="C5884" s="96" t="s">
        <v>44</v>
      </c>
      <c r="D5884" s="96" t="s">
        <v>3571</v>
      </c>
      <c r="E5884" s="283" t="s">
        <v>1761</v>
      </c>
      <c r="F5884" s="283"/>
      <c r="G5884" s="98" t="s">
        <v>1950</v>
      </c>
      <c r="H5884" s="99">
        <v>0.16400000000000001</v>
      </c>
      <c r="I5884" s="100">
        <v>15.93</v>
      </c>
      <c r="J5884" s="124">
        <v>2.61</v>
      </c>
    </row>
    <row r="5885" spans="1:10" ht="25.5">
      <c r="A5885" s="123" t="s">
        <v>1738</v>
      </c>
      <c r="B5885" s="97" t="s">
        <v>3539</v>
      </c>
      <c r="C5885" s="96" t="s">
        <v>31</v>
      </c>
      <c r="D5885" s="96" t="s">
        <v>3540</v>
      </c>
      <c r="E5885" s="283" t="s">
        <v>1737</v>
      </c>
      <c r="F5885" s="283"/>
      <c r="G5885" s="98" t="s">
        <v>93</v>
      </c>
      <c r="H5885" s="99">
        <v>8.9999999999999998E-4</v>
      </c>
      <c r="I5885" s="100">
        <v>472.3</v>
      </c>
      <c r="J5885" s="124">
        <v>0.42</v>
      </c>
    </row>
    <row r="5886" spans="1:10">
      <c r="A5886" s="123" t="s">
        <v>1738</v>
      </c>
      <c r="B5886" s="97" t="s">
        <v>1979</v>
      </c>
      <c r="C5886" s="96" t="s">
        <v>44</v>
      </c>
      <c r="D5886" s="96" t="s">
        <v>1980</v>
      </c>
      <c r="E5886" s="283" t="s">
        <v>1761</v>
      </c>
      <c r="F5886" s="283"/>
      <c r="G5886" s="98" t="s">
        <v>1950</v>
      </c>
      <c r="H5886" s="99">
        <v>0.16400000000000001</v>
      </c>
      <c r="I5886" s="100">
        <v>19.47</v>
      </c>
      <c r="J5886" s="124">
        <v>3.19</v>
      </c>
    </row>
    <row r="5887" spans="1:10">
      <c r="A5887" s="113" t="s">
        <v>1725</v>
      </c>
      <c r="B5887" s="91" t="s">
        <v>3903</v>
      </c>
      <c r="C5887" s="90" t="s">
        <v>18</v>
      </c>
      <c r="D5887" s="90" t="s">
        <v>3904</v>
      </c>
      <c r="E5887" s="278" t="s">
        <v>1743</v>
      </c>
      <c r="F5887" s="278"/>
      <c r="G5887" s="92" t="s">
        <v>704</v>
      </c>
      <c r="H5887" s="93">
        <v>1</v>
      </c>
      <c r="I5887" s="94">
        <v>10.52</v>
      </c>
      <c r="J5887" s="114">
        <v>10.52</v>
      </c>
    </row>
    <row r="5888" spans="1:10">
      <c r="A5888" s="113" t="s">
        <v>1725</v>
      </c>
      <c r="B5888" s="91" t="s">
        <v>3905</v>
      </c>
      <c r="C5888" s="90" t="s">
        <v>2777</v>
      </c>
      <c r="D5888" s="90" t="s">
        <v>3906</v>
      </c>
      <c r="E5888" s="278" t="s">
        <v>1743</v>
      </c>
      <c r="F5888" s="278"/>
      <c r="G5888" s="92" t="s">
        <v>46</v>
      </c>
      <c r="H5888" s="93">
        <v>1</v>
      </c>
      <c r="I5888" s="94">
        <v>23.84</v>
      </c>
      <c r="J5888" s="114">
        <v>23.84</v>
      </c>
    </row>
    <row r="5889" spans="1:10">
      <c r="A5889" s="115"/>
      <c r="B5889" s="116"/>
      <c r="C5889" s="116"/>
      <c r="D5889" s="116"/>
      <c r="E5889" s="116" t="s">
        <v>1728</v>
      </c>
      <c r="F5889" s="117">
        <v>7.0000000000000007E-2</v>
      </c>
      <c r="G5889" s="116" t="s">
        <v>1729</v>
      </c>
      <c r="H5889" s="117">
        <v>4.4000000000000004</v>
      </c>
      <c r="I5889" s="116" t="s">
        <v>1730</v>
      </c>
      <c r="J5889" s="118">
        <v>4.47</v>
      </c>
    </row>
    <row r="5890" spans="1:10" ht="15" thickBot="1">
      <c r="A5890" s="115"/>
      <c r="B5890" s="116"/>
      <c r="C5890" s="116"/>
      <c r="D5890" s="116"/>
      <c r="E5890" s="116" t="s">
        <v>1731</v>
      </c>
      <c r="F5890" s="117">
        <v>10.64</v>
      </c>
      <c r="G5890" s="116"/>
      <c r="H5890" s="276" t="s">
        <v>1732</v>
      </c>
      <c r="I5890" s="276"/>
      <c r="J5890" s="118">
        <v>51.22</v>
      </c>
    </row>
    <row r="5891" spans="1:10" ht="15" thickTop="1">
      <c r="A5891" s="119"/>
      <c r="B5891" s="95"/>
      <c r="C5891" s="95"/>
      <c r="D5891" s="95"/>
      <c r="E5891" s="95"/>
      <c r="F5891" s="95"/>
      <c r="G5891" s="95"/>
      <c r="H5891" s="95"/>
      <c r="I5891" s="95"/>
      <c r="J5891" s="120"/>
    </row>
    <row r="5892" spans="1:10" ht="15">
      <c r="A5892" s="121" t="s">
        <v>1214</v>
      </c>
      <c r="B5892" s="83" t="s">
        <v>1</v>
      </c>
      <c r="C5892" s="82" t="s">
        <v>2</v>
      </c>
      <c r="D5892" s="82" t="s">
        <v>3</v>
      </c>
      <c r="E5892" s="281" t="s">
        <v>1722</v>
      </c>
      <c r="F5892" s="281"/>
      <c r="G5892" s="84" t="s">
        <v>4</v>
      </c>
      <c r="H5892" s="83" t="s">
        <v>5</v>
      </c>
      <c r="I5892" s="83" t="s">
        <v>6</v>
      </c>
      <c r="J5892" s="122" t="s">
        <v>8</v>
      </c>
    </row>
    <row r="5893" spans="1:10" ht="38.25">
      <c r="A5893" s="111" t="s">
        <v>1723</v>
      </c>
      <c r="B5893" s="86" t="s">
        <v>1215</v>
      </c>
      <c r="C5893" s="85" t="s">
        <v>44</v>
      </c>
      <c r="D5893" s="85" t="s">
        <v>1216</v>
      </c>
      <c r="E5893" s="284" t="s">
        <v>1761</v>
      </c>
      <c r="F5893" s="284"/>
      <c r="G5893" s="87" t="s">
        <v>46</v>
      </c>
      <c r="H5893" s="88">
        <v>1</v>
      </c>
      <c r="I5893" s="89">
        <v>10.26</v>
      </c>
      <c r="J5893" s="112">
        <v>10.26</v>
      </c>
    </row>
    <row r="5894" spans="1:10">
      <c r="A5894" s="221"/>
      <c r="B5894" s="222"/>
      <c r="C5894" s="222"/>
      <c r="D5894" s="222"/>
      <c r="E5894" s="222"/>
      <c r="F5894" s="222" t="s">
        <v>1762</v>
      </c>
      <c r="G5894" s="222"/>
      <c r="H5894" s="222"/>
      <c r="I5894" s="222"/>
      <c r="J5894" s="125">
        <v>0</v>
      </c>
    </row>
    <row r="5895" spans="1:10">
      <c r="A5895" s="221"/>
      <c r="B5895" s="222"/>
      <c r="C5895" s="222"/>
      <c r="D5895" s="222"/>
      <c r="E5895" s="222"/>
      <c r="F5895" s="222" t="s">
        <v>1763</v>
      </c>
      <c r="G5895" s="222"/>
      <c r="H5895" s="222"/>
      <c r="I5895" s="222"/>
      <c r="J5895" s="125">
        <v>1</v>
      </c>
    </row>
    <row r="5896" spans="1:10">
      <c r="A5896" s="221"/>
      <c r="B5896" s="222"/>
      <c r="C5896" s="222"/>
      <c r="D5896" s="222"/>
      <c r="E5896" s="222"/>
      <c r="F5896" s="222" t="s">
        <v>1764</v>
      </c>
      <c r="G5896" s="222"/>
      <c r="H5896" s="222"/>
      <c r="I5896" s="222"/>
      <c r="J5896" s="125">
        <v>0</v>
      </c>
    </row>
    <row r="5897" spans="1:10" ht="15">
      <c r="A5897" s="279" t="s">
        <v>1784</v>
      </c>
      <c r="B5897" s="280" t="s">
        <v>1</v>
      </c>
      <c r="C5897" s="281" t="s">
        <v>2</v>
      </c>
      <c r="D5897" s="281" t="s">
        <v>1785</v>
      </c>
      <c r="E5897" s="280" t="s">
        <v>1766</v>
      </c>
      <c r="F5897" s="83" t="s">
        <v>1767</v>
      </c>
      <c r="G5897" s="83" t="s">
        <v>1768</v>
      </c>
      <c r="H5897" s="83"/>
      <c r="I5897" s="83"/>
      <c r="J5897" s="122" t="s">
        <v>1769</v>
      </c>
    </row>
    <row r="5898" spans="1:10" ht="51">
      <c r="A5898" s="113" t="s">
        <v>1725</v>
      </c>
      <c r="B5898" s="91" t="s">
        <v>3907</v>
      </c>
      <c r="C5898" s="90" t="s">
        <v>44</v>
      </c>
      <c r="D5898" s="90" t="s">
        <v>3908</v>
      </c>
      <c r="E5898" s="93">
        <v>1</v>
      </c>
      <c r="F5898" s="92" t="s">
        <v>46</v>
      </c>
      <c r="G5898" s="277" t="s">
        <v>3909</v>
      </c>
      <c r="H5898" s="277"/>
      <c r="I5898" s="278"/>
      <c r="J5898" s="127" t="s">
        <v>3909</v>
      </c>
    </row>
    <row r="5899" spans="1:10">
      <c r="A5899" s="221"/>
      <c r="B5899" s="222"/>
      <c r="C5899" s="222"/>
      <c r="D5899" s="222"/>
      <c r="E5899" s="222"/>
      <c r="F5899" s="222" t="s">
        <v>1938</v>
      </c>
      <c r="G5899" s="222"/>
      <c r="H5899" s="222"/>
      <c r="I5899" s="222"/>
      <c r="J5899" s="125">
        <v>3.5</v>
      </c>
    </row>
    <row r="5900" spans="1:10" ht="15">
      <c r="A5900" s="279" t="s">
        <v>1765</v>
      </c>
      <c r="B5900" s="280" t="s">
        <v>1</v>
      </c>
      <c r="C5900" s="281" t="s">
        <v>2</v>
      </c>
      <c r="D5900" s="281" t="s">
        <v>1727</v>
      </c>
      <c r="E5900" s="280" t="s">
        <v>1766</v>
      </c>
      <c r="F5900" s="83" t="s">
        <v>1767</v>
      </c>
      <c r="G5900" s="83" t="s">
        <v>1768</v>
      </c>
      <c r="H5900" s="83"/>
      <c r="I5900" s="83"/>
      <c r="J5900" s="122" t="s">
        <v>1769</v>
      </c>
    </row>
    <row r="5901" spans="1:10">
      <c r="A5901" s="123" t="s">
        <v>1723</v>
      </c>
      <c r="B5901" s="97" t="s">
        <v>1948</v>
      </c>
      <c r="C5901" s="96" t="s">
        <v>44</v>
      </c>
      <c r="D5901" s="96" t="s">
        <v>1949</v>
      </c>
      <c r="E5901" s="99">
        <v>0.24444440000000001</v>
      </c>
      <c r="F5901" s="98" t="s">
        <v>1950</v>
      </c>
      <c r="G5901" s="282" t="s">
        <v>1951</v>
      </c>
      <c r="H5901" s="282"/>
      <c r="I5901" s="283"/>
      <c r="J5901" s="126" t="s">
        <v>3910</v>
      </c>
    </row>
    <row r="5902" spans="1:10">
      <c r="A5902" s="123" t="s">
        <v>1723</v>
      </c>
      <c r="B5902" s="97" t="s">
        <v>1957</v>
      </c>
      <c r="C5902" s="96" t="s">
        <v>44</v>
      </c>
      <c r="D5902" s="96" t="s">
        <v>1958</v>
      </c>
      <c r="E5902" s="99">
        <v>0.1222222</v>
      </c>
      <c r="F5902" s="98" t="s">
        <v>1950</v>
      </c>
      <c r="G5902" s="282" t="s">
        <v>1959</v>
      </c>
      <c r="H5902" s="282"/>
      <c r="I5902" s="283"/>
      <c r="J5902" s="126" t="s">
        <v>2597</v>
      </c>
    </row>
    <row r="5903" spans="1:10" ht="25.5">
      <c r="A5903" s="123" t="s">
        <v>1723</v>
      </c>
      <c r="B5903" s="97" t="s">
        <v>2486</v>
      </c>
      <c r="C5903" s="96" t="s">
        <v>44</v>
      </c>
      <c r="D5903" s="96" t="s">
        <v>2487</v>
      </c>
      <c r="E5903" s="99">
        <v>7.4189999999999998E-4</v>
      </c>
      <c r="F5903" s="98" t="s">
        <v>93</v>
      </c>
      <c r="G5903" s="282" t="s">
        <v>2488</v>
      </c>
      <c r="H5903" s="282"/>
      <c r="I5903" s="283"/>
      <c r="J5903" s="126" t="s">
        <v>3585</v>
      </c>
    </row>
    <row r="5904" spans="1:10">
      <c r="A5904" s="221"/>
      <c r="B5904" s="222"/>
      <c r="C5904" s="222"/>
      <c r="D5904" s="222"/>
      <c r="E5904" s="222"/>
      <c r="F5904" s="222" t="s">
        <v>1774</v>
      </c>
      <c r="G5904" s="222"/>
      <c r="H5904" s="222"/>
      <c r="I5904" s="222"/>
      <c r="J5904" s="125">
        <v>6.7595000000000001</v>
      </c>
    </row>
    <row r="5905" spans="1:10">
      <c r="A5905" s="115"/>
      <c r="B5905" s="116"/>
      <c r="C5905" s="116"/>
      <c r="D5905" s="116"/>
      <c r="E5905" s="116" t="s">
        <v>1728</v>
      </c>
      <c r="F5905" s="117">
        <v>0</v>
      </c>
      <c r="G5905" s="116" t="s">
        <v>1729</v>
      </c>
      <c r="H5905" s="117">
        <v>4.92</v>
      </c>
      <c r="I5905" s="116" t="s">
        <v>1730</v>
      </c>
      <c r="J5905" s="118">
        <v>4.9202612058430004</v>
      </c>
    </row>
    <row r="5906" spans="1:10" ht="15" thickBot="1">
      <c r="A5906" s="115"/>
      <c r="B5906" s="116"/>
      <c r="C5906" s="116"/>
      <c r="D5906" s="116"/>
      <c r="E5906" s="116" t="s">
        <v>1731</v>
      </c>
      <c r="F5906" s="117">
        <v>2.69</v>
      </c>
      <c r="G5906" s="116"/>
      <c r="H5906" s="276" t="s">
        <v>1732</v>
      </c>
      <c r="I5906" s="276"/>
      <c r="J5906" s="118">
        <v>12.95</v>
      </c>
    </row>
    <row r="5907" spans="1:10" ht="15" thickTop="1">
      <c r="A5907" s="119"/>
      <c r="B5907" s="95"/>
      <c r="C5907" s="95"/>
      <c r="D5907" s="95"/>
      <c r="E5907" s="95"/>
      <c r="F5907" s="95"/>
      <c r="G5907" s="95"/>
      <c r="H5907" s="95"/>
      <c r="I5907" s="95"/>
      <c r="J5907" s="120"/>
    </row>
    <row r="5908" spans="1:10" ht="15">
      <c r="A5908" s="121" t="s">
        <v>1217</v>
      </c>
      <c r="B5908" s="83" t="s">
        <v>1</v>
      </c>
      <c r="C5908" s="82" t="s">
        <v>2</v>
      </c>
      <c r="D5908" s="82" t="s">
        <v>3</v>
      </c>
      <c r="E5908" s="281" t="s">
        <v>1722</v>
      </c>
      <c r="F5908" s="281"/>
      <c r="G5908" s="84" t="s">
        <v>4</v>
      </c>
      <c r="H5908" s="83" t="s">
        <v>5</v>
      </c>
      <c r="I5908" s="83" t="s">
        <v>6</v>
      </c>
      <c r="J5908" s="122" t="s">
        <v>8</v>
      </c>
    </row>
    <row r="5909" spans="1:10" ht="38.25">
      <c r="A5909" s="111" t="s">
        <v>1723</v>
      </c>
      <c r="B5909" s="86" t="s">
        <v>977</v>
      </c>
      <c r="C5909" s="85" t="s">
        <v>44</v>
      </c>
      <c r="D5909" s="85" t="s">
        <v>978</v>
      </c>
      <c r="E5909" s="284" t="s">
        <v>1761</v>
      </c>
      <c r="F5909" s="284"/>
      <c r="G5909" s="87" t="s">
        <v>46</v>
      </c>
      <c r="H5909" s="88">
        <v>1</v>
      </c>
      <c r="I5909" s="89">
        <v>7.68</v>
      </c>
      <c r="J5909" s="112">
        <v>7.68</v>
      </c>
    </row>
    <row r="5910" spans="1:10">
      <c r="A5910" s="221"/>
      <c r="B5910" s="222"/>
      <c r="C5910" s="222"/>
      <c r="D5910" s="222"/>
      <c r="E5910" s="222"/>
      <c r="F5910" s="222" t="s">
        <v>1762</v>
      </c>
      <c r="G5910" s="222"/>
      <c r="H5910" s="222"/>
      <c r="I5910" s="222"/>
      <c r="J5910" s="125">
        <v>0</v>
      </c>
    </row>
    <row r="5911" spans="1:10">
      <c r="A5911" s="221"/>
      <c r="B5911" s="222"/>
      <c r="C5911" s="222"/>
      <c r="D5911" s="222"/>
      <c r="E5911" s="222"/>
      <c r="F5911" s="222" t="s">
        <v>1763</v>
      </c>
      <c r="G5911" s="222"/>
      <c r="H5911" s="222"/>
      <c r="I5911" s="222"/>
      <c r="J5911" s="125">
        <v>1</v>
      </c>
    </row>
    <row r="5912" spans="1:10">
      <c r="A5912" s="221"/>
      <c r="B5912" s="222"/>
      <c r="C5912" s="222"/>
      <c r="D5912" s="222"/>
      <c r="E5912" s="222"/>
      <c r="F5912" s="222" t="s">
        <v>1764</v>
      </c>
      <c r="G5912" s="222"/>
      <c r="H5912" s="222"/>
      <c r="I5912" s="222"/>
      <c r="J5912" s="125">
        <v>0</v>
      </c>
    </row>
    <row r="5913" spans="1:10" ht="15">
      <c r="A5913" s="279" t="s">
        <v>1784</v>
      </c>
      <c r="B5913" s="280" t="s">
        <v>1</v>
      </c>
      <c r="C5913" s="281" t="s">
        <v>2</v>
      </c>
      <c r="D5913" s="281" t="s">
        <v>1785</v>
      </c>
      <c r="E5913" s="280" t="s">
        <v>1766</v>
      </c>
      <c r="F5913" s="83" t="s">
        <v>1767</v>
      </c>
      <c r="G5913" s="83" t="s">
        <v>1768</v>
      </c>
      <c r="H5913" s="83"/>
      <c r="I5913" s="83"/>
      <c r="J5913" s="122" t="s">
        <v>1769</v>
      </c>
    </row>
    <row r="5914" spans="1:10" ht="51">
      <c r="A5914" s="113" t="s">
        <v>1725</v>
      </c>
      <c r="B5914" s="91" t="s">
        <v>3580</v>
      </c>
      <c r="C5914" s="90" t="s">
        <v>44</v>
      </c>
      <c r="D5914" s="90" t="s">
        <v>3581</v>
      </c>
      <c r="E5914" s="93">
        <v>1</v>
      </c>
      <c r="F5914" s="92" t="s">
        <v>46</v>
      </c>
      <c r="G5914" s="277" t="s">
        <v>3582</v>
      </c>
      <c r="H5914" s="277"/>
      <c r="I5914" s="278"/>
      <c r="J5914" s="127" t="s">
        <v>3582</v>
      </c>
    </row>
    <row r="5915" spans="1:10">
      <c r="A5915" s="221"/>
      <c r="B5915" s="222"/>
      <c r="C5915" s="222"/>
      <c r="D5915" s="222"/>
      <c r="E5915" s="222"/>
      <c r="F5915" s="222" t="s">
        <v>1938</v>
      </c>
      <c r="G5915" s="222"/>
      <c r="H5915" s="222"/>
      <c r="I5915" s="222"/>
      <c r="J5915" s="125">
        <v>1.84</v>
      </c>
    </row>
    <row r="5916" spans="1:10" ht="15">
      <c r="A5916" s="279" t="s">
        <v>1765</v>
      </c>
      <c r="B5916" s="280" t="s">
        <v>1</v>
      </c>
      <c r="C5916" s="281" t="s">
        <v>2</v>
      </c>
      <c r="D5916" s="281" t="s">
        <v>1727</v>
      </c>
      <c r="E5916" s="280" t="s">
        <v>1766</v>
      </c>
      <c r="F5916" s="83" t="s">
        <v>1767</v>
      </c>
      <c r="G5916" s="83" t="s">
        <v>1768</v>
      </c>
      <c r="H5916" s="83"/>
      <c r="I5916" s="83"/>
      <c r="J5916" s="122" t="s">
        <v>1769</v>
      </c>
    </row>
    <row r="5917" spans="1:10">
      <c r="A5917" s="123" t="s">
        <v>1723</v>
      </c>
      <c r="B5917" s="97" t="s">
        <v>1957</v>
      </c>
      <c r="C5917" s="96" t="s">
        <v>44</v>
      </c>
      <c r="D5917" s="96" t="s">
        <v>1958</v>
      </c>
      <c r="E5917" s="99">
        <v>0.10476190000000001</v>
      </c>
      <c r="F5917" s="98" t="s">
        <v>1950</v>
      </c>
      <c r="G5917" s="282" t="s">
        <v>1959</v>
      </c>
      <c r="H5917" s="282"/>
      <c r="I5917" s="283"/>
      <c r="J5917" s="126" t="s">
        <v>3583</v>
      </c>
    </row>
    <row r="5918" spans="1:10">
      <c r="A5918" s="123" t="s">
        <v>1723</v>
      </c>
      <c r="B5918" s="97" t="s">
        <v>1948</v>
      </c>
      <c r="C5918" s="96" t="s">
        <v>44</v>
      </c>
      <c r="D5918" s="96" t="s">
        <v>1949</v>
      </c>
      <c r="E5918" s="99">
        <v>0.20952380000000001</v>
      </c>
      <c r="F5918" s="98" t="s">
        <v>1950</v>
      </c>
      <c r="G5918" s="282" t="s">
        <v>1951</v>
      </c>
      <c r="H5918" s="282"/>
      <c r="I5918" s="283"/>
      <c r="J5918" s="126" t="s">
        <v>3584</v>
      </c>
    </row>
    <row r="5919" spans="1:10" ht="25.5">
      <c r="A5919" s="123" t="s">
        <v>1723</v>
      </c>
      <c r="B5919" s="97" t="s">
        <v>2486</v>
      </c>
      <c r="C5919" s="96" t="s">
        <v>44</v>
      </c>
      <c r="D5919" s="96" t="s">
        <v>2487</v>
      </c>
      <c r="E5919" s="99">
        <v>7.4189999999999998E-4</v>
      </c>
      <c r="F5919" s="98" t="s">
        <v>93</v>
      </c>
      <c r="G5919" s="282" t="s">
        <v>2488</v>
      </c>
      <c r="H5919" s="282"/>
      <c r="I5919" s="283"/>
      <c r="J5919" s="126" t="s">
        <v>3585</v>
      </c>
    </row>
    <row r="5920" spans="1:10">
      <c r="A5920" s="221"/>
      <c r="B5920" s="222"/>
      <c r="C5920" s="222"/>
      <c r="D5920" s="222"/>
      <c r="E5920" s="222"/>
      <c r="F5920" s="222" t="s">
        <v>1774</v>
      </c>
      <c r="G5920" s="222"/>
      <c r="H5920" s="222"/>
      <c r="I5920" s="222"/>
      <c r="J5920" s="125">
        <v>5.8419999999999996</v>
      </c>
    </row>
    <row r="5921" spans="1:10">
      <c r="A5921" s="115"/>
      <c r="B5921" s="116"/>
      <c r="C5921" s="116"/>
      <c r="D5921" s="116"/>
      <c r="E5921" s="116" t="s">
        <v>1728</v>
      </c>
      <c r="F5921" s="117">
        <v>0</v>
      </c>
      <c r="G5921" s="116" t="s">
        <v>1729</v>
      </c>
      <c r="H5921" s="117">
        <v>4.22</v>
      </c>
      <c r="I5921" s="116" t="s">
        <v>1730</v>
      </c>
      <c r="J5921" s="118">
        <v>4.2244682508429996</v>
      </c>
    </row>
    <row r="5922" spans="1:10" ht="15" thickBot="1">
      <c r="A5922" s="115"/>
      <c r="B5922" s="116"/>
      <c r="C5922" s="116"/>
      <c r="D5922" s="116"/>
      <c r="E5922" s="116" t="s">
        <v>1731</v>
      </c>
      <c r="F5922" s="117">
        <v>2.0099999999999998</v>
      </c>
      <c r="G5922" s="116"/>
      <c r="H5922" s="276" t="s">
        <v>1732</v>
      </c>
      <c r="I5922" s="276"/>
      <c r="J5922" s="118">
        <v>9.69</v>
      </c>
    </row>
    <row r="5923" spans="1:10" ht="15" thickTop="1">
      <c r="A5923" s="119"/>
      <c r="B5923" s="95"/>
      <c r="C5923" s="95"/>
      <c r="D5923" s="95"/>
      <c r="E5923" s="95"/>
      <c r="F5923" s="95"/>
      <c r="G5923" s="95"/>
      <c r="H5923" s="95"/>
      <c r="I5923" s="95"/>
      <c r="J5923" s="120"/>
    </row>
    <row r="5924" spans="1:10" ht="15">
      <c r="A5924" s="121" t="s">
        <v>1218</v>
      </c>
      <c r="B5924" s="83" t="s">
        <v>1</v>
      </c>
      <c r="C5924" s="82" t="s">
        <v>2</v>
      </c>
      <c r="D5924" s="82" t="s">
        <v>3</v>
      </c>
      <c r="E5924" s="281" t="s">
        <v>1722</v>
      </c>
      <c r="F5924" s="281"/>
      <c r="G5924" s="84" t="s">
        <v>4</v>
      </c>
      <c r="H5924" s="83" t="s">
        <v>5</v>
      </c>
      <c r="I5924" s="83" t="s">
        <v>6</v>
      </c>
      <c r="J5924" s="122" t="s">
        <v>8</v>
      </c>
    </row>
    <row r="5925" spans="1:10" ht="38.25">
      <c r="A5925" s="111" t="s">
        <v>1723</v>
      </c>
      <c r="B5925" s="86" t="s">
        <v>1219</v>
      </c>
      <c r="C5925" s="85" t="s">
        <v>44</v>
      </c>
      <c r="D5925" s="85" t="s">
        <v>1220</v>
      </c>
      <c r="E5925" s="284" t="s">
        <v>1761</v>
      </c>
      <c r="F5925" s="284"/>
      <c r="G5925" s="87" t="s">
        <v>46</v>
      </c>
      <c r="H5925" s="88">
        <v>1</v>
      </c>
      <c r="I5925" s="89">
        <v>879.64</v>
      </c>
      <c r="J5925" s="112">
        <v>879.64</v>
      </c>
    </row>
    <row r="5926" spans="1:10">
      <c r="A5926" s="221"/>
      <c r="B5926" s="222"/>
      <c r="C5926" s="222"/>
      <c r="D5926" s="222"/>
      <c r="E5926" s="222"/>
      <c r="F5926" s="222" t="s">
        <v>1762</v>
      </c>
      <c r="G5926" s="222"/>
      <c r="H5926" s="222"/>
      <c r="I5926" s="222"/>
      <c r="J5926" s="125">
        <v>0</v>
      </c>
    </row>
    <row r="5927" spans="1:10">
      <c r="A5927" s="221"/>
      <c r="B5927" s="222"/>
      <c r="C5927" s="222"/>
      <c r="D5927" s="222"/>
      <c r="E5927" s="222"/>
      <c r="F5927" s="222" t="s">
        <v>1763</v>
      </c>
      <c r="G5927" s="222"/>
      <c r="H5927" s="222"/>
      <c r="I5927" s="222"/>
      <c r="J5927" s="125">
        <v>1</v>
      </c>
    </row>
    <row r="5928" spans="1:10">
      <c r="A5928" s="221"/>
      <c r="B5928" s="222"/>
      <c r="C5928" s="222"/>
      <c r="D5928" s="222"/>
      <c r="E5928" s="222"/>
      <c r="F5928" s="222" t="s">
        <v>1764</v>
      </c>
      <c r="G5928" s="222"/>
      <c r="H5928" s="222"/>
      <c r="I5928" s="222"/>
      <c r="J5928" s="125">
        <v>0</v>
      </c>
    </row>
    <row r="5929" spans="1:10" ht="15">
      <c r="A5929" s="279" t="s">
        <v>1784</v>
      </c>
      <c r="B5929" s="280" t="s">
        <v>1</v>
      </c>
      <c r="C5929" s="281" t="s">
        <v>2</v>
      </c>
      <c r="D5929" s="281" t="s">
        <v>1785</v>
      </c>
      <c r="E5929" s="280" t="s">
        <v>1766</v>
      </c>
      <c r="F5929" s="83" t="s">
        <v>1767</v>
      </c>
      <c r="G5929" s="83" t="s">
        <v>1768</v>
      </c>
      <c r="H5929" s="83"/>
      <c r="I5929" s="83"/>
      <c r="J5929" s="122" t="s">
        <v>1769</v>
      </c>
    </row>
    <row r="5930" spans="1:10" ht="63.75">
      <c r="A5930" s="113" t="s">
        <v>1725</v>
      </c>
      <c r="B5930" s="91" t="s">
        <v>3911</v>
      </c>
      <c r="C5930" s="90" t="s">
        <v>44</v>
      </c>
      <c r="D5930" s="90" t="s">
        <v>3912</v>
      </c>
      <c r="E5930" s="93">
        <v>1</v>
      </c>
      <c r="F5930" s="92" t="s">
        <v>46</v>
      </c>
      <c r="G5930" s="277" t="s">
        <v>3913</v>
      </c>
      <c r="H5930" s="277"/>
      <c r="I5930" s="278"/>
      <c r="J5930" s="127" t="s">
        <v>3913</v>
      </c>
    </row>
    <row r="5931" spans="1:10">
      <c r="A5931" s="221"/>
      <c r="B5931" s="222"/>
      <c r="C5931" s="222"/>
      <c r="D5931" s="222"/>
      <c r="E5931" s="222"/>
      <c r="F5931" s="222" t="s">
        <v>1938</v>
      </c>
      <c r="G5931" s="222"/>
      <c r="H5931" s="222"/>
      <c r="I5931" s="222"/>
      <c r="J5931" s="125">
        <v>704.26</v>
      </c>
    </row>
    <row r="5932" spans="1:10" ht="15">
      <c r="A5932" s="279" t="s">
        <v>1765</v>
      </c>
      <c r="B5932" s="280" t="s">
        <v>1</v>
      </c>
      <c r="C5932" s="281" t="s">
        <v>2</v>
      </c>
      <c r="D5932" s="281" t="s">
        <v>1727</v>
      </c>
      <c r="E5932" s="280" t="s">
        <v>1766</v>
      </c>
      <c r="F5932" s="83" t="s">
        <v>1767</v>
      </c>
      <c r="G5932" s="83" t="s">
        <v>1768</v>
      </c>
      <c r="H5932" s="83"/>
      <c r="I5932" s="83"/>
      <c r="J5932" s="122" t="s">
        <v>1769</v>
      </c>
    </row>
    <row r="5933" spans="1:10">
      <c r="A5933" s="123" t="s">
        <v>1723</v>
      </c>
      <c r="B5933" s="97" t="s">
        <v>1979</v>
      </c>
      <c r="C5933" s="96" t="s">
        <v>44</v>
      </c>
      <c r="D5933" s="96" t="s">
        <v>1980</v>
      </c>
      <c r="E5933" s="99">
        <v>1.8333333000000001</v>
      </c>
      <c r="F5933" s="98" t="s">
        <v>1950</v>
      </c>
      <c r="G5933" s="282" t="s">
        <v>1981</v>
      </c>
      <c r="H5933" s="282"/>
      <c r="I5933" s="283"/>
      <c r="J5933" s="126" t="s">
        <v>3914</v>
      </c>
    </row>
    <row r="5934" spans="1:10">
      <c r="A5934" s="123" t="s">
        <v>1723</v>
      </c>
      <c r="B5934" s="97" t="s">
        <v>3570</v>
      </c>
      <c r="C5934" s="96" t="s">
        <v>44</v>
      </c>
      <c r="D5934" s="96" t="s">
        <v>3571</v>
      </c>
      <c r="E5934" s="99">
        <v>3.6666666999999999</v>
      </c>
      <c r="F5934" s="98" t="s">
        <v>1950</v>
      </c>
      <c r="G5934" s="282" t="s">
        <v>3577</v>
      </c>
      <c r="H5934" s="282"/>
      <c r="I5934" s="283"/>
      <c r="J5934" s="126" t="s">
        <v>3915</v>
      </c>
    </row>
    <row r="5935" spans="1:10" ht="25.5">
      <c r="A5935" s="123" t="s">
        <v>1723</v>
      </c>
      <c r="B5935" s="97" t="s">
        <v>3124</v>
      </c>
      <c r="C5935" s="96" t="s">
        <v>44</v>
      </c>
      <c r="D5935" s="96" t="s">
        <v>3125</v>
      </c>
      <c r="E5935" s="99">
        <v>1.2E-2</v>
      </c>
      <c r="F5935" s="98" t="s">
        <v>93</v>
      </c>
      <c r="G5935" s="282" t="s">
        <v>3578</v>
      </c>
      <c r="H5935" s="282"/>
      <c r="I5935" s="283"/>
      <c r="J5935" s="126" t="s">
        <v>3916</v>
      </c>
    </row>
    <row r="5936" spans="1:10" ht="38.25">
      <c r="A5936" s="123" t="s">
        <v>1723</v>
      </c>
      <c r="B5936" s="97" t="s">
        <v>3917</v>
      </c>
      <c r="C5936" s="96" t="s">
        <v>44</v>
      </c>
      <c r="D5936" s="96" t="s">
        <v>3918</v>
      </c>
      <c r="E5936" s="99">
        <v>4.8</v>
      </c>
      <c r="F5936" s="98" t="s">
        <v>78</v>
      </c>
      <c r="G5936" s="282" t="s">
        <v>3919</v>
      </c>
      <c r="H5936" s="282"/>
      <c r="I5936" s="283"/>
      <c r="J5936" s="126" t="s">
        <v>3920</v>
      </c>
    </row>
    <row r="5937" spans="1:10">
      <c r="A5937" s="123" t="s">
        <v>1723</v>
      </c>
      <c r="B5937" s="97" t="s">
        <v>1948</v>
      </c>
      <c r="C5937" s="96" t="s">
        <v>44</v>
      </c>
      <c r="D5937" s="96" t="s">
        <v>1949</v>
      </c>
      <c r="E5937" s="99">
        <v>1.8333333000000001</v>
      </c>
      <c r="F5937" s="98" t="s">
        <v>1950</v>
      </c>
      <c r="G5937" s="282" t="s">
        <v>1951</v>
      </c>
      <c r="H5937" s="282"/>
      <c r="I5937" s="283"/>
      <c r="J5937" s="126" t="s">
        <v>3921</v>
      </c>
    </row>
    <row r="5938" spans="1:10" ht="38.25">
      <c r="A5938" s="123" t="s">
        <v>1723</v>
      </c>
      <c r="B5938" s="97" t="s">
        <v>3922</v>
      </c>
      <c r="C5938" s="96" t="s">
        <v>44</v>
      </c>
      <c r="D5938" s="96" t="s">
        <v>3923</v>
      </c>
      <c r="E5938" s="99">
        <v>1.44</v>
      </c>
      <c r="F5938" s="98" t="s">
        <v>71</v>
      </c>
      <c r="G5938" s="282" t="s">
        <v>3924</v>
      </c>
      <c r="H5938" s="282"/>
      <c r="I5938" s="283"/>
      <c r="J5938" s="126" t="s">
        <v>3925</v>
      </c>
    </row>
    <row r="5939" spans="1:10">
      <c r="A5939" s="221"/>
      <c r="B5939" s="222"/>
      <c r="C5939" s="222"/>
      <c r="D5939" s="222"/>
      <c r="E5939" s="222"/>
      <c r="F5939" s="222" t="s">
        <v>1774</v>
      </c>
      <c r="G5939" s="222"/>
      <c r="H5939" s="222"/>
      <c r="I5939" s="222"/>
      <c r="J5939" s="125">
        <v>175.37629999999999</v>
      </c>
    </row>
    <row r="5940" spans="1:10">
      <c r="A5940" s="115"/>
      <c r="B5940" s="116"/>
      <c r="C5940" s="116"/>
      <c r="D5940" s="116"/>
      <c r="E5940" s="116" t="s">
        <v>1728</v>
      </c>
      <c r="F5940" s="117">
        <v>0</v>
      </c>
      <c r="G5940" s="116" t="s">
        <v>1729</v>
      </c>
      <c r="H5940" s="117">
        <v>121.26</v>
      </c>
      <c r="I5940" s="116" t="s">
        <v>1730</v>
      </c>
      <c r="J5940" s="118">
        <v>121.2602110101308</v>
      </c>
    </row>
    <row r="5941" spans="1:10" ht="15" thickBot="1">
      <c r="A5941" s="115"/>
      <c r="B5941" s="116"/>
      <c r="C5941" s="116"/>
      <c r="D5941" s="116"/>
      <c r="E5941" s="116" t="s">
        <v>1731</v>
      </c>
      <c r="F5941" s="117">
        <v>230.81</v>
      </c>
      <c r="G5941" s="116"/>
      <c r="H5941" s="276" t="s">
        <v>1732</v>
      </c>
      <c r="I5941" s="276"/>
      <c r="J5941" s="118">
        <v>1110.45</v>
      </c>
    </row>
    <row r="5942" spans="1:10" ht="15" thickTop="1">
      <c r="A5942" s="119"/>
      <c r="B5942" s="95"/>
      <c r="C5942" s="95"/>
      <c r="D5942" s="95"/>
      <c r="E5942" s="95"/>
      <c r="F5942" s="95"/>
      <c r="G5942" s="95"/>
      <c r="H5942" s="95"/>
      <c r="I5942" s="95"/>
      <c r="J5942" s="120"/>
    </row>
    <row r="5943" spans="1:10" ht="15">
      <c r="A5943" s="121" t="s">
        <v>1221</v>
      </c>
      <c r="B5943" s="83" t="s">
        <v>1</v>
      </c>
      <c r="C5943" s="82" t="s">
        <v>2</v>
      </c>
      <c r="D5943" s="82" t="s">
        <v>3</v>
      </c>
      <c r="E5943" s="281" t="s">
        <v>1722</v>
      </c>
      <c r="F5943" s="281"/>
      <c r="G5943" s="84" t="s">
        <v>4</v>
      </c>
      <c r="H5943" s="83" t="s">
        <v>5</v>
      </c>
      <c r="I5943" s="83" t="s">
        <v>6</v>
      </c>
      <c r="J5943" s="122" t="s">
        <v>8</v>
      </c>
    </row>
    <row r="5944" spans="1:10" ht="51">
      <c r="A5944" s="111" t="s">
        <v>1723</v>
      </c>
      <c r="B5944" s="86" t="s">
        <v>1222</v>
      </c>
      <c r="C5944" s="85" t="s">
        <v>44</v>
      </c>
      <c r="D5944" s="85" t="s">
        <v>1223</v>
      </c>
      <c r="E5944" s="284" t="s">
        <v>1761</v>
      </c>
      <c r="F5944" s="284"/>
      <c r="G5944" s="87" t="s">
        <v>46</v>
      </c>
      <c r="H5944" s="88">
        <v>1</v>
      </c>
      <c r="I5944" s="89">
        <v>388.32</v>
      </c>
      <c r="J5944" s="112">
        <v>388.32</v>
      </c>
    </row>
    <row r="5945" spans="1:10">
      <c r="A5945" s="221"/>
      <c r="B5945" s="222"/>
      <c r="C5945" s="222"/>
      <c r="D5945" s="222"/>
      <c r="E5945" s="222"/>
      <c r="F5945" s="222" t="s">
        <v>1762</v>
      </c>
      <c r="G5945" s="222"/>
      <c r="H5945" s="222"/>
      <c r="I5945" s="222"/>
      <c r="J5945" s="125">
        <v>0</v>
      </c>
    </row>
    <row r="5946" spans="1:10">
      <c r="A5946" s="221"/>
      <c r="B5946" s="222"/>
      <c r="C5946" s="222"/>
      <c r="D5946" s="222"/>
      <c r="E5946" s="222"/>
      <c r="F5946" s="222" t="s">
        <v>1763</v>
      </c>
      <c r="G5946" s="222"/>
      <c r="H5946" s="222"/>
      <c r="I5946" s="222"/>
      <c r="J5946" s="125">
        <v>1</v>
      </c>
    </row>
    <row r="5947" spans="1:10">
      <c r="A5947" s="221"/>
      <c r="B5947" s="222"/>
      <c r="C5947" s="222"/>
      <c r="D5947" s="222"/>
      <c r="E5947" s="222"/>
      <c r="F5947" s="222" t="s">
        <v>1764</v>
      </c>
      <c r="G5947" s="222"/>
      <c r="H5947" s="222"/>
      <c r="I5947" s="222"/>
      <c r="J5947" s="125">
        <v>0</v>
      </c>
    </row>
    <row r="5948" spans="1:10" ht="15">
      <c r="A5948" s="279" t="s">
        <v>1784</v>
      </c>
      <c r="B5948" s="280" t="s">
        <v>1</v>
      </c>
      <c r="C5948" s="281" t="s">
        <v>2</v>
      </c>
      <c r="D5948" s="281" t="s">
        <v>1785</v>
      </c>
      <c r="E5948" s="280" t="s">
        <v>1766</v>
      </c>
      <c r="F5948" s="83" t="s">
        <v>1767</v>
      </c>
      <c r="G5948" s="83" t="s">
        <v>1768</v>
      </c>
      <c r="H5948" s="83"/>
      <c r="I5948" s="83"/>
      <c r="J5948" s="122" t="s">
        <v>1769</v>
      </c>
    </row>
    <row r="5949" spans="1:10" ht="51">
      <c r="A5949" s="113" t="s">
        <v>1725</v>
      </c>
      <c r="B5949" s="91" t="s">
        <v>3926</v>
      </c>
      <c r="C5949" s="90" t="s">
        <v>44</v>
      </c>
      <c r="D5949" s="90" t="s">
        <v>3927</v>
      </c>
      <c r="E5949" s="93">
        <v>1</v>
      </c>
      <c r="F5949" s="92" t="s">
        <v>46</v>
      </c>
      <c r="G5949" s="277" t="s">
        <v>3928</v>
      </c>
      <c r="H5949" s="277"/>
      <c r="I5949" s="278"/>
      <c r="J5949" s="127" t="s">
        <v>3928</v>
      </c>
    </row>
    <row r="5950" spans="1:10">
      <c r="A5950" s="221"/>
      <c r="B5950" s="222"/>
      <c r="C5950" s="222"/>
      <c r="D5950" s="222"/>
      <c r="E5950" s="222"/>
      <c r="F5950" s="222" t="s">
        <v>1938</v>
      </c>
      <c r="G5950" s="222"/>
      <c r="H5950" s="222"/>
      <c r="I5950" s="222"/>
      <c r="J5950" s="125">
        <v>224.74</v>
      </c>
    </row>
    <row r="5951" spans="1:10" ht="15">
      <c r="A5951" s="279" t="s">
        <v>1765</v>
      </c>
      <c r="B5951" s="280" t="s">
        <v>1</v>
      </c>
      <c r="C5951" s="281" t="s">
        <v>2</v>
      </c>
      <c r="D5951" s="281" t="s">
        <v>1727</v>
      </c>
      <c r="E5951" s="280" t="s">
        <v>1766</v>
      </c>
      <c r="F5951" s="83" t="s">
        <v>1767</v>
      </c>
      <c r="G5951" s="83" t="s">
        <v>1768</v>
      </c>
      <c r="H5951" s="83"/>
      <c r="I5951" s="83"/>
      <c r="J5951" s="122" t="s">
        <v>1769</v>
      </c>
    </row>
    <row r="5952" spans="1:10" ht="25.5">
      <c r="A5952" s="123" t="s">
        <v>1723</v>
      </c>
      <c r="B5952" s="97" t="s">
        <v>636</v>
      </c>
      <c r="C5952" s="96" t="s">
        <v>44</v>
      </c>
      <c r="D5952" s="96" t="s">
        <v>637</v>
      </c>
      <c r="E5952" s="99">
        <v>0.19516510000000001</v>
      </c>
      <c r="F5952" s="98" t="s">
        <v>93</v>
      </c>
      <c r="G5952" s="282" t="s">
        <v>3172</v>
      </c>
      <c r="H5952" s="282"/>
      <c r="I5952" s="283"/>
      <c r="J5952" s="126" t="s">
        <v>3929</v>
      </c>
    </row>
    <row r="5953" spans="1:10">
      <c r="A5953" s="123" t="s">
        <v>1723</v>
      </c>
      <c r="B5953" s="97" t="s">
        <v>1957</v>
      </c>
      <c r="C5953" s="96" t="s">
        <v>44</v>
      </c>
      <c r="D5953" s="96" t="s">
        <v>1958</v>
      </c>
      <c r="E5953" s="99">
        <v>0.91666669999999995</v>
      </c>
      <c r="F5953" s="98" t="s">
        <v>1950</v>
      </c>
      <c r="G5953" s="282" t="s">
        <v>1959</v>
      </c>
      <c r="H5953" s="282"/>
      <c r="I5953" s="283"/>
      <c r="J5953" s="126" t="s">
        <v>3930</v>
      </c>
    </row>
    <row r="5954" spans="1:10" ht="25.5">
      <c r="A5954" s="123" t="s">
        <v>1723</v>
      </c>
      <c r="B5954" s="97" t="s">
        <v>131</v>
      </c>
      <c r="C5954" s="96" t="s">
        <v>44</v>
      </c>
      <c r="D5954" s="96" t="s">
        <v>132</v>
      </c>
      <c r="E5954" s="99">
        <v>0.15012700000000001</v>
      </c>
      <c r="F5954" s="98" t="s">
        <v>93</v>
      </c>
      <c r="G5954" s="282" t="s">
        <v>2081</v>
      </c>
      <c r="H5954" s="282"/>
      <c r="I5954" s="283"/>
      <c r="J5954" s="126" t="s">
        <v>3931</v>
      </c>
    </row>
    <row r="5955" spans="1:10" ht="38.25">
      <c r="A5955" s="123" t="s">
        <v>1723</v>
      </c>
      <c r="B5955" s="97" t="s">
        <v>3932</v>
      </c>
      <c r="C5955" s="96" t="s">
        <v>44</v>
      </c>
      <c r="D5955" s="96" t="s">
        <v>3933</v>
      </c>
      <c r="E5955" s="99">
        <v>9.8879999999999996E-2</v>
      </c>
      <c r="F5955" s="98" t="s">
        <v>3934</v>
      </c>
      <c r="G5955" s="282" t="s">
        <v>3935</v>
      </c>
      <c r="H5955" s="282"/>
      <c r="I5955" s="283"/>
      <c r="J5955" s="126" t="s">
        <v>3936</v>
      </c>
    </row>
    <row r="5956" spans="1:10" ht="38.25">
      <c r="A5956" s="123" t="s">
        <v>1723</v>
      </c>
      <c r="B5956" s="97" t="s">
        <v>3164</v>
      </c>
      <c r="C5956" s="96" t="s">
        <v>44</v>
      </c>
      <c r="D5956" s="96" t="s">
        <v>3165</v>
      </c>
      <c r="E5956" s="99">
        <v>0.19516510000000001</v>
      </c>
      <c r="F5956" s="98" t="s">
        <v>93</v>
      </c>
      <c r="G5956" s="282" t="s">
        <v>3168</v>
      </c>
      <c r="H5956" s="282"/>
      <c r="I5956" s="283"/>
      <c r="J5956" s="126" t="s">
        <v>3937</v>
      </c>
    </row>
    <row r="5957" spans="1:10">
      <c r="A5957" s="123" t="s">
        <v>1723</v>
      </c>
      <c r="B5957" s="97" t="s">
        <v>1948</v>
      </c>
      <c r="C5957" s="96" t="s">
        <v>44</v>
      </c>
      <c r="D5957" s="96" t="s">
        <v>1949</v>
      </c>
      <c r="E5957" s="99">
        <v>0.91666669999999995</v>
      </c>
      <c r="F5957" s="98" t="s">
        <v>1950</v>
      </c>
      <c r="G5957" s="282" t="s">
        <v>1951</v>
      </c>
      <c r="H5957" s="282"/>
      <c r="I5957" s="283"/>
      <c r="J5957" s="126" t="s">
        <v>3938</v>
      </c>
    </row>
    <row r="5958" spans="1:10" ht="25.5">
      <c r="A5958" s="123" t="s">
        <v>1723</v>
      </c>
      <c r="B5958" s="97" t="s">
        <v>2486</v>
      </c>
      <c r="C5958" s="96" t="s">
        <v>44</v>
      </c>
      <c r="D5958" s="96" t="s">
        <v>2487</v>
      </c>
      <c r="E5958" s="99">
        <v>3.552E-3</v>
      </c>
      <c r="F5958" s="98" t="s">
        <v>93</v>
      </c>
      <c r="G5958" s="282" t="s">
        <v>2488</v>
      </c>
      <c r="H5958" s="282"/>
      <c r="I5958" s="283"/>
      <c r="J5958" s="126" t="s">
        <v>3939</v>
      </c>
    </row>
    <row r="5959" spans="1:10" ht="38.25">
      <c r="A5959" s="123" t="s">
        <v>1723</v>
      </c>
      <c r="B5959" s="97" t="s">
        <v>3940</v>
      </c>
      <c r="C5959" s="96" t="s">
        <v>44</v>
      </c>
      <c r="D5959" s="96" t="s">
        <v>3941</v>
      </c>
      <c r="E5959" s="99">
        <v>2.43313E-2</v>
      </c>
      <c r="F5959" s="98" t="s">
        <v>93</v>
      </c>
      <c r="G5959" s="282" t="s">
        <v>3942</v>
      </c>
      <c r="H5959" s="282"/>
      <c r="I5959" s="283"/>
      <c r="J5959" s="126" t="s">
        <v>3943</v>
      </c>
    </row>
    <row r="5960" spans="1:10" ht="25.5">
      <c r="A5960" s="123" t="s">
        <v>1723</v>
      </c>
      <c r="B5960" s="97" t="s">
        <v>3944</v>
      </c>
      <c r="C5960" s="96" t="s">
        <v>44</v>
      </c>
      <c r="D5960" s="96" t="s">
        <v>3945</v>
      </c>
      <c r="E5960" s="99">
        <v>3.9269900000000003E-2</v>
      </c>
      <c r="F5960" s="98" t="s">
        <v>93</v>
      </c>
      <c r="G5960" s="282" t="s">
        <v>3946</v>
      </c>
      <c r="H5960" s="282"/>
      <c r="I5960" s="283"/>
      <c r="J5960" s="126" t="s">
        <v>3947</v>
      </c>
    </row>
    <row r="5961" spans="1:10" ht="25.5">
      <c r="A5961" s="123" t="s">
        <v>1723</v>
      </c>
      <c r="B5961" s="97" t="s">
        <v>3158</v>
      </c>
      <c r="C5961" s="96" t="s">
        <v>44</v>
      </c>
      <c r="D5961" s="96" t="s">
        <v>3159</v>
      </c>
      <c r="E5961" s="99">
        <v>0.29239999999999999</v>
      </c>
      <c r="F5961" s="98" t="s">
        <v>71</v>
      </c>
      <c r="G5961" s="282" t="s">
        <v>3174</v>
      </c>
      <c r="H5961" s="282"/>
      <c r="I5961" s="283"/>
      <c r="J5961" s="126" t="s">
        <v>3948</v>
      </c>
    </row>
    <row r="5962" spans="1:10" ht="51">
      <c r="A5962" s="123" t="s">
        <v>1723</v>
      </c>
      <c r="B5962" s="97" t="s">
        <v>3949</v>
      </c>
      <c r="C5962" s="96" t="s">
        <v>44</v>
      </c>
      <c r="D5962" s="96" t="s">
        <v>3950</v>
      </c>
      <c r="E5962" s="99">
        <v>1</v>
      </c>
      <c r="F5962" s="98" t="s">
        <v>46</v>
      </c>
      <c r="G5962" s="282" t="s">
        <v>3951</v>
      </c>
      <c r="H5962" s="282"/>
      <c r="I5962" s="283"/>
      <c r="J5962" s="126" t="s">
        <v>3951</v>
      </c>
    </row>
    <row r="5963" spans="1:10">
      <c r="A5963" s="221"/>
      <c r="B5963" s="222"/>
      <c r="C5963" s="222"/>
      <c r="D5963" s="222"/>
      <c r="E5963" s="222"/>
      <c r="F5963" s="222" t="s">
        <v>1774</v>
      </c>
      <c r="G5963" s="222"/>
      <c r="H5963" s="222"/>
      <c r="I5963" s="222"/>
      <c r="J5963" s="125">
        <v>163.5831</v>
      </c>
    </row>
    <row r="5964" spans="1:10">
      <c r="A5964" s="115"/>
      <c r="B5964" s="116"/>
      <c r="C5964" s="116"/>
      <c r="D5964" s="116"/>
      <c r="E5964" s="116" t="s">
        <v>1728</v>
      </c>
      <c r="F5964" s="117">
        <v>0</v>
      </c>
      <c r="G5964" s="116" t="s">
        <v>1729</v>
      </c>
      <c r="H5964" s="117">
        <v>74.150000000000006</v>
      </c>
      <c r="I5964" s="116" t="s">
        <v>1730</v>
      </c>
      <c r="J5964" s="118">
        <v>74.147469157246846</v>
      </c>
    </row>
    <row r="5965" spans="1:10" ht="15" thickBot="1">
      <c r="A5965" s="115"/>
      <c r="B5965" s="116"/>
      <c r="C5965" s="116"/>
      <c r="D5965" s="116"/>
      <c r="E5965" s="116" t="s">
        <v>1731</v>
      </c>
      <c r="F5965" s="117">
        <v>101.89</v>
      </c>
      <c r="G5965" s="116"/>
      <c r="H5965" s="276" t="s">
        <v>1732</v>
      </c>
      <c r="I5965" s="276"/>
      <c r="J5965" s="118">
        <v>490.21</v>
      </c>
    </row>
    <row r="5966" spans="1:10" ht="15" thickTop="1">
      <c r="A5966" s="119"/>
      <c r="B5966" s="95"/>
      <c r="C5966" s="95"/>
      <c r="D5966" s="95"/>
      <c r="E5966" s="95"/>
      <c r="F5966" s="95"/>
      <c r="G5966" s="95"/>
      <c r="H5966" s="95"/>
      <c r="I5966" s="95"/>
      <c r="J5966" s="120"/>
    </row>
    <row r="5967" spans="1:10" ht="15">
      <c r="A5967" s="121" t="s">
        <v>1227</v>
      </c>
      <c r="B5967" s="83" t="s">
        <v>1</v>
      </c>
      <c r="C5967" s="82" t="s">
        <v>2</v>
      </c>
      <c r="D5967" s="82" t="s">
        <v>3</v>
      </c>
      <c r="E5967" s="281" t="s">
        <v>1722</v>
      </c>
      <c r="F5967" s="281"/>
      <c r="G5967" s="84" t="s">
        <v>4</v>
      </c>
      <c r="H5967" s="83" t="s">
        <v>5</v>
      </c>
      <c r="I5967" s="83" t="s">
        <v>6</v>
      </c>
      <c r="J5967" s="122" t="s">
        <v>8</v>
      </c>
    </row>
    <row r="5968" spans="1:10" ht="38.25">
      <c r="A5968" s="111" t="s">
        <v>1723</v>
      </c>
      <c r="B5968" s="86" t="s">
        <v>1228</v>
      </c>
      <c r="C5968" s="85" t="s">
        <v>44</v>
      </c>
      <c r="D5968" s="85" t="s">
        <v>1229</v>
      </c>
      <c r="E5968" s="284" t="s">
        <v>1761</v>
      </c>
      <c r="F5968" s="284"/>
      <c r="G5968" s="87" t="s">
        <v>46</v>
      </c>
      <c r="H5968" s="88">
        <v>1</v>
      </c>
      <c r="I5968" s="89">
        <v>28.8</v>
      </c>
      <c r="J5968" s="112">
        <v>28.8</v>
      </c>
    </row>
    <row r="5969" spans="1:10">
      <c r="A5969" s="221"/>
      <c r="B5969" s="222"/>
      <c r="C5969" s="222"/>
      <c r="D5969" s="222"/>
      <c r="E5969" s="222"/>
      <c r="F5969" s="222" t="s">
        <v>1762</v>
      </c>
      <c r="G5969" s="222"/>
      <c r="H5969" s="222"/>
      <c r="I5969" s="222"/>
      <c r="J5969" s="125">
        <v>0</v>
      </c>
    </row>
    <row r="5970" spans="1:10">
      <c r="A5970" s="221"/>
      <c r="B5970" s="222"/>
      <c r="C5970" s="222"/>
      <c r="D5970" s="222"/>
      <c r="E5970" s="222"/>
      <c r="F5970" s="222" t="s">
        <v>1763</v>
      </c>
      <c r="G5970" s="222"/>
      <c r="H5970" s="222"/>
      <c r="I5970" s="222"/>
      <c r="J5970" s="125">
        <v>1</v>
      </c>
    </row>
    <row r="5971" spans="1:10">
      <c r="A5971" s="221"/>
      <c r="B5971" s="222"/>
      <c r="C5971" s="222"/>
      <c r="D5971" s="222"/>
      <c r="E5971" s="222"/>
      <c r="F5971" s="222" t="s">
        <v>1764</v>
      </c>
      <c r="G5971" s="222"/>
      <c r="H5971" s="222"/>
      <c r="I5971" s="222"/>
      <c r="J5971" s="125">
        <v>0</v>
      </c>
    </row>
    <row r="5972" spans="1:10" ht="15">
      <c r="A5972" s="279" t="s">
        <v>1765</v>
      </c>
      <c r="B5972" s="280" t="s">
        <v>1</v>
      </c>
      <c r="C5972" s="281" t="s">
        <v>2</v>
      </c>
      <c r="D5972" s="281" t="s">
        <v>1727</v>
      </c>
      <c r="E5972" s="280" t="s">
        <v>1766</v>
      </c>
      <c r="F5972" s="83" t="s">
        <v>1767</v>
      </c>
      <c r="G5972" s="83" t="s">
        <v>1768</v>
      </c>
      <c r="H5972" s="83"/>
      <c r="I5972" s="83"/>
      <c r="J5972" s="122" t="s">
        <v>1769</v>
      </c>
    </row>
    <row r="5973" spans="1:10" ht="25.5">
      <c r="A5973" s="123" t="s">
        <v>1723</v>
      </c>
      <c r="B5973" s="97" t="s">
        <v>3671</v>
      </c>
      <c r="C5973" s="96" t="s">
        <v>44</v>
      </c>
      <c r="D5973" s="96" t="s">
        <v>3672</v>
      </c>
      <c r="E5973" s="99">
        <v>1</v>
      </c>
      <c r="F5973" s="98" t="s">
        <v>46</v>
      </c>
      <c r="G5973" s="282" t="s">
        <v>3673</v>
      </c>
      <c r="H5973" s="282"/>
      <c r="I5973" s="283"/>
      <c r="J5973" s="126" t="s">
        <v>3673</v>
      </c>
    </row>
    <row r="5974" spans="1:10" ht="38.25">
      <c r="A5974" s="123" t="s">
        <v>1723</v>
      </c>
      <c r="B5974" s="97" t="s">
        <v>3668</v>
      </c>
      <c r="C5974" s="96" t="s">
        <v>44</v>
      </c>
      <c r="D5974" s="96" t="s">
        <v>3669</v>
      </c>
      <c r="E5974" s="99">
        <v>1</v>
      </c>
      <c r="F5974" s="98" t="s">
        <v>46</v>
      </c>
      <c r="G5974" s="282" t="s">
        <v>3670</v>
      </c>
      <c r="H5974" s="282"/>
      <c r="I5974" s="283"/>
      <c r="J5974" s="126" t="s">
        <v>3670</v>
      </c>
    </row>
    <row r="5975" spans="1:10" ht="25.5">
      <c r="A5975" s="123" t="s">
        <v>1723</v>
      </c>
      <c r="B5975" s="97" t="s">
        <v>3952</v>
      </c>
      <c r="C5975" s="96" t="s">
        <v>44</v>
      </c>
      <c r="D5975" s="96" t="s">
        <v>3953</v>
      </c>
      <c r="E5975" s="99">
        <v>1</v>
      </c>
      <c r="F5975" s="98" t="s">
        <v>46</v>
      </c>
      <c r="G5975" s="282" t="s">
        <v>3954</v>
      </c>
      <c r="H5975" s="282"/>
      <c r="I5975" s="283"/>
      <c r="J5975" s="126" t="s">
        <v>3954</v>
      </c>
    </row>
    <row r="5976" spans="1:10">
      <c r="A5976" s="221"/>
      <c r="B5976" s="222"/>
      <c r="C5976" s="222"/>
      <c r="D5976" s="222"/>
      <c r="E5976" s="222"/>
      <c r="F5976" s="222" t="s">
        <v>1774</v>
      </c>
      <c r="G5976" s="222"/>
      <c r="H5976" s="222"/>
      <c r="I5976" s="222"/>
      <c r="J5976" s="125">
        <v>28.8</v>
      </c>
    </row>
    <row r="5977" spans="1:10">
      <c r="A5977" s="115"/>
      <c r="B5977" s="116"/>
      <c r="C5977" s="116"/>
      <c r="D5977" s="116"/>
      <c r="E5977" s="116" t="s">
        <v>1728</v>
      </c>
      <c r="F5977" s="117">
        <v>0</v>
      </c>
      <c r="G5977" s="116" t="s">
        <v>1729</v>
      </c>
      <c r="H5977" s="117">
        <v>9.3800000000000008</v>
      </c>
      <c r="I5977" s="116" t="s">
        <v>1730</v>
      </c>
      <c r="J5977" s="118">
        <v>9.3810276913599999</v>
      </c>
    </row>
    <row r="5978" spans="1:10" ht="15" thickBot="1">
      <c r="A5978" s="115"/>
      <c r="B5978" s="116"/>
      <c r="C5978" s="116"/>
      <c r="D5978" s="116"/>
      <c r="E5978" s="116" t="s">
        <v>1731</v>
      </c>
      <c r="F5978" s="117">
        <v>7.55</v>
      </c>
      <c r="G5978" s="116"/>
      <c r="H5978" s="276" t="s">
        <v>1732</v>
      </c>
      <c r="I5978" s="276"/>
      <c r="J5978" s="118">
        <v>36.35</v>
      </c>
    </row>
    <row r="5979" spans="1:10" ht="15" thickTop="1">
      <c r="A5979" s="119"/>
      <c r="B5979" s="95"/>
      <c r="C5979" s="95"/>
      <c r="D5979" s="95"/>
      <c r="E5979" s="95"/>
      <c r="F5979" s="95"/>
      <c r="G5979" s="95"/>
      <c r="H5979" s="95"/>
      <c r="I5979" s="95"/>
      <c r="J5979" s="120"/>
    </row>
    <row r="5980" spans="1:10" ht="15">
      <c r="A5980" s="121" t="s">
        <v>1230</v>
      </c>
      <c r="B5980" s="83" t="s">
        <v>1</v>
      </c>
      <c r="C5980" s="82" t="s">
        <v>2</v>
      </c>
      <c r="D5980" s="82" t="s">
        <v>3</v>
      </c>
      <c r="E5980" s="281" t="s">
        <v>1722</v>
      </c>
      <c r="F5980" s="281"/>
      <c r="G5980" s="84" t="s">
        <v>4</v>
      </c>
      <c r="H5980" s="83" t="s">
        <v>5</v>
      </c>
      <c r="I5980" s="83" t="s">
        <v>6</v>
      </c>
      <c r="J5980" s="122" t="s">
        <v>8</v>
      </c>
    </row>
    <row r="5981" spans="1:10" ht="38.25">
      <c r="A5981" s="111" t="s">
        <v>1723</v>
      </c>
      <c r="B5981" s="86" t="s">
        <v>1231</v>
      </c>
      <c r="C5981" s="85" t="s">
        <v>44</v>
      </c>
      <c r="D5981" s="85" t="s">
        <v>1232</v>
      </c>
      <c r="E5981" s="284" t="s">
        <v>1761</v>
      </c>
      <c r="F5981" s="284"/>
      <c r="G5981" s="87" t="s">
        <v>46</v>
      </c>
      <c r="H5981" s="88">
        <v>1</v>
      </c>
      <c r="I5981" s="89">
        <v>49.05</v>
      </c>
      <c r="J5981" s="112">
        <v>49.05</v>
      </c>
    </row>
    <row r="5982" spans="1:10">
      <c r="A5982" s="221"/>
      <c r="B5982" s="222"/>
      <c r="C5982" s="222"/>
      <c r="D5982" s="222"/>
      <c r="E5982" s="222"/>
      <c r="F5982" s="222" t="s">
        <v>1762</v>
      </c>
      <c r="G5982" s="222"/>
      <c r="H5982" s="222"/>
      <c r="I5982" s="222"/>
      <c r="J5982" s="125">
        <v>0</v>
      </c>
    </row>
    <row r="5983" spans="1:10">
      <c r="A5983" s="221"/>
      <c r="B5983" s="222"/>
      <c r="C5983" s="222"/>
      <c r="D5983" s="222"/>
      <c r="E5983" s="222"/>
      <c r="F5983" s="222" t="s">
        <v>1763</v>
      </c>
      <c r="G5983" s="222"/>
      <c r="H5983" s="222"/>
      <c r="I5983" s="222"/>
      <c r="J5983" s="125">
        <v>1</v>
      </c>
    </row>
    <row r="5984" spans="1:10">
      <c r="A5984" s="221"/>
      <c r="B5984" s="222"/>
      <c r="C5984" s="222"/>
      <c r="D5984" s="222"/>
      <c r="E5984" s="222"/>
      <c r="F5984" s="222" t="s">
        <v>1764</v>
      </c>
      <c r="G5984" s="222"/>
      <c r="H5984" s="222"/>
      <c r="I5984" s="222"/>
      <c r="J5984" s="125">
        <v>0</v>
      </c>
    </row>
    <row r="5985" spans="1:10" ht="15">
      <c r="A5985" s="279" t="s">
        <v>1765</v>
      </c>
      <c r="B5985" s="280" t="s">
        <v>1</v>
      </c>
      <c r="C5985" s="281" t="s">
        <v>2</v>
      </c>
      <c r="D5985" s="281" t="s">
        <v>1727</v>
      </c>
      <c r="E5985" s="280" t="s">
        <v>1766</v>
      </c>
      <c r="F5985" s="83" t="s">
        <v>1767</v>
      </c>
      <c r="G5985" s="83" t="s">
        <v>1768</v>
      </c>
      <c r="H5985" s="83"/>
      <c r="I5985" s="83"/>
      <c r="J5985" s="122" t="s">
        <v>1769</v>
      </c>
    </row>
    <row r="5986" spans="1:10" ht="38.25">
      <c r="A5986" s="123" t="s">
        <v>1723</v>
      </c>
      <c r="B5986" s="97" t="s">
        <v>3668</v>
      </c>
      <c r="C5986" s="96" t="s">
        <v>44</v>
      </c>
      <c r="D5986" s="96" t="s">
        <v>3669</v>
      </c>
      <c r="E5986" s="99">
        <v>1</v>
      </c>
      <c r="F5986" s="98" t="s">
        <v>46</v>
      </c>
      <c r="G5986" s="282" t="s">
        <v>3670</v>
      </c>
      <c r="H5986" s="282"/>
      <c r="I5986" s="283"/>
      <c r="J5986" s="126" t="s">
        <v>3670</v>
      </c>
    </row>
    <row r="5987" spans="1:10" ht="25.5">
      <c r="A5987" s="123" t="s">
        <v>1723</v>
      </c>
      <c r="B5987" s="97" t="s">
        <v>3677</v>
      </c>
      <c r="C5987" s="96" t="s">
        <v>44</v>
      </c>
      <c r="D5987" s="96" t="s">
        <v>3678</v>
      </c>
      <c r="E5987" s="99">
        <v>1</v>
      </c>
      <c r="F5987" s="98" t="s">
        <v>46</v>
      </c>
      <c r="G5987" s="282" t="s">
        <v>3679</v>
      </c>
      <c r="H5987" s="282"/>
      <c r="I5987" s="283"/>
      <c r="J5987" s="126" t="s">
        <v>3679</v>
      </c>
    </row>
    <row r="5988" spans="1:10" ht="25.5">
      <c r="A5988" s="123" t="s">
        <v>1723</v>
      </c>
      <c r="B5988" s="97" t="s">
        <v>3952</v>
      </c>
      <c r="C5988" s="96" t="s">
        <v>44</v>
      </c>
      <c r="D5988" s="96" t="s">
        <v>3953</v>
      </c>
      <c r="E5988" s="99">
        <v>2</v>
      </c>
      <c r="F5988" s="98" t="s">
        <v>46</v>
      </c>
      <c r="G5988" s="282" t="s">
        <v>3954</v>
      </c>
      <c r="H5988" s="282"/>
      <c r="I5988" s="283"/>
      <c r="J5988" s="126" t="s">
        <v>3955</v>
      </c>
    </row>
    <row r="5989" spans="1:10">
      <c r="A5989" s="221"/>
      <c r="B5989" s="222"/>
      <c r="C5989" s="222"/>
      <c r="D5989" s="222"/>
      <c r="E5989" s="222"/>
      <c r="F5989" s="222" t="s">
        <v>1774</v>
      </c>
      <c r="G5989" s="222"/>
      <c r="H5989" s="222"/>
      <c r="I5989" s="222"/>
      <c r="J5989" s="125">
        <v>49.05</v>
      </c>
    </row>
    <row r="5990" spans="1:10">
      <c r="A5990" s="115"/>
      <c r="B5990" s="116"/>
      <c r="C5990" s="116"/>
      <c r="D5990" s="116"/>
      <c r="E5990" s="116" t="s">
        <v>1728</v>
      </c>
      <c r="F5990" s="117">
        <v>0</v>
      </c>
      <c r="G5990" s="116" t="s">
        <v>1729</v>
      </c>
      <c r="H5990" s="117">
        <v>16.43</v>
      </c>
      <c r="I5990" s="116" t="s">
        <v>1730</v>
      </c>
      <c r="J5990" s="118">
        <v>16.425795382720001</v>
      </c>
    </row>
    <row r="5991" spans="1:10" ht="15" thickBot="1">
      <c r="A5991" s="115"/>
      <c r="B5991" s="116"/>
      <c r="C5991" s="116"/>
      <c r="D5991" s="116"/>
      <c r="E5991" s="116" t="s">
        <v>1731</v>
      </c>
      <c r="F5991" s="117">
        <v>12.87</v>
      </c>
      <c r="G5991" s="116"/>
      <c r="H5991" s="276" t="s">
        <v>1732</v>
      </c>
      <c r="I5991" s="276"/>
      <c r="J5991" s="118">
        <v>61.92</v>
      </c>
    </row>
    <row r="5992" spans="1:10" ht="15" thickTop="1">
      <c r="A5992" s="119"/>
      <c r="B5992" s="95"/>
      <c r="C5992" s="95"/>
      <c r="D5992" s="95"/>
      <c r="E5992" s="95"/>
      <c r="F5992" s="95"/>
      <c r="G5992" s="95"/>
      <c r="H5992" s="95"/>
      <c r="I5992" s="95"/>
      <c r="J5992" s="120"/>
    </row>
    <row r="5993" spans="1:10" ht="15">
      <c r="A5993" s="121" t="s">
        <v>1235</v>
      </c>
      <c r="B5993" s="83" t="s">
        <v>1</v>
      </c>
      <c r="C5993" s="82" t="s">
        <v>2</v>
      </c>
      <c r="D5993" s="82" t="s">
        <v>3</v>
      </c>
      <c r="E5993" s="281" t="s">
        <v>1722</v>
      </c>
      <c r="F5993" s="281"/>
      <c r="G5993" s="84" t="s">
        <v>4</v>
      </c>
      <c r="H5993" s="83" t="s">
        <v>5</v>
      </c>
      <c r="I5993" s="83" t="s">
        <v>6</v>
      </c>
      <c r="J5993" s="122" t="s">
        <v>8</v>
      </c>
    </row>
    <row r="5994" spans="1:10" ht="25.5">
      <c r="A5994" s="111" t="s">
        <v>1723</v>
      </c>
      <c r="B5994" s="86" t="s">
        <v>1236</v>
      </c>
      <c r="C5994" s="85" t="s">
        <v>44</v>
      </c>
      <c r="D5994" s="85" t="s">
        <v>1237</v>
      </c>
      <c r="E5994" s="284" t="s">
        <v>1761</v>
      </c>
      <c r="F5994" s="284"/>
      <c r="G5994" s="87" t="s">
        <v>78</v>
      </c>
      <c r="H5994" s="88">
        <v>1</v>
      </c>
      <c r="I5994" s="89">
        <v>6.57</v>
      </c>
      <c r="J5994" s="112">
        <v>6.57</v>
      </c>
    </row>
    <row r="5995" spans="1:10">
      <c r="A5995" s="221"/>
      <c r="B5995" s="222"/>
      <c r="C5995" s="222"/>
      <c r="D5995" s="222"/>
      <c r="E5995" s="222"/>
      <c r="F5995" s="222" t="s">
        <v>1762</v>
      </c>
      <c r="G5995" s="222"/>
      <c r="H5995" s="222"/>
      <c r="I5995" s="222"/>
      <c r="J5995" s="125">
        <v>0</v>
      </c>
    </row>
    <row r="5996" spans="1:10">
      <c r="A5996" s="221"/>
      <c r="B5996" s="222"/>
      <c r="C5996" s="222"/>
      <c r="D5996" s="222"/>
      <c r="E5996" s="222"/>
      <c r="F5996" s="222" t="s">
        <v>1763</v>
      </c>
      <c r="G5996" s="222"/>
      <c r="H5996" s="222"/>
      <c r="I5996" s="222"/>
      <c r="J5996" s="125">
        <v>1</v>
      </c>
    </row>
    <row r="5997" spans="1:10">
      <c r="A5997" s="221"/>
      <c r="B5997" s="222"/>
      <c r="C5997" s="222"/>
      <c r="D5997" s="222"/>
      <c r="E5997" s="222"/>
      <c r="F5997" s="222" t="s">
        <v>1764</v>
      </c>
      <c r="G5997" s="222"/>
      <c r="H5997" s="222"/>
      <c r="I5997" s="222"/>
      <c r="J5997" s="125">
        <v>0</v>
      </c>
    </row>
    <row r="5998" spans="1:10" ht="15">
      <c r="A5998" s="279" t="s">
        <v>1784</v>
      </c>
      <c r="B5998" s="280" t="s">
        <v>1</v>
      </c>
      <c r="C5998" s="281" t="s">
        <v>2</v>
      </c>
      <c r="D5998" s="281" t="s">
        <v>1785</v>
      </c>
      <c r="E5998" s="280" t="s">
        <v>1766</v>
      </c>
      <c r="F5998" s="83" t="s">
        <v>1767</v>
      </c>
      <c r="G5998" s="83" t="s">
        <v>1768</v>
      </c>
      <c r="H5998" s="83"/>
      <c r="I5998" s="83"/>
      <c r="J5998" s="122" t="s">
        <v>1769</v>
      </c>
    </row>
    <row r="5999" spans="1:10" ht="38.25">
      <c r="A5999" s="113" t="s">
        <v>1725</v>
      </c>
      <c r="B5999" s="91" t="s">
        <v>3956</v>
      </c>
      <c r="C5999" s="90" t="s">
        <v>44</v>
      </c>
      <c r="D5999" s="90" t="s">
        <v>3957</v>
      </c>
      <c r="E5999" s="93">
        <v>1</v>
      </c>
      <c r="F5999" s="92" t="s">
        <v>78</v>
      </c>
      <c r="G5999" s="277" t="s">
        <v>3958</v>
      </c>
      <c r="H5999" s="277"/>
      <c r="I5999" s="278"/>
      <c r="J5999" s="127" t="s">
        <v>3958</v>
      </c>
    </row>
    <row r="6000" spans="1:10">
      <c r="A6000" s="221"/>
      <c r="B6000" s="222"/>
      <c r="C6000" s="222"/>
      <c r="D6000" s="222"/>
      <c r="E6000" s="222"/>
      <c r="F6000" s="222" t="s">
        <v>1938</v>
      </c>
      <c r="G6000" s="222"/>
      <c r="H6000" s="222"/>
      <c r="I6000" s="222"/>
      <c r="J6000" s="125">
        <v>2.68</v>
      </c>
    </row>
    <row r="6001" spans="1:10" ht="15">
      <c r="A6001" s="279" t="s">
        <v>1765</v>
      </c>
      <c r="B6001" s="280" t="s">
        <v>1</v>
      </c>
      <c r="C6001" s="281" t="s">
        <v>2</v>
      </c>
      <c r="D6001" s="281" t="s">
        <v>1727</v>
      </c>
      <c r="E6001" s="280" t="s">
        <v>1766</v>
      </c>
      <c r="F6001" s="83" t="s">
        <v>1767</v>
      </c>
      <c r="G6001" s="83" t="s">
        <v>1768</v>
      </c>
      <c r="H6001" s="83"/>
      <c r="I6001" s="83"/>
      <c r="J6001" s="122" t="s">
        <v>1769</v>
      </c>
    </row>
    <row r="6002" spans="1:10">
      <c r="A6002" s="123" t="s">
        <v>1723</v>
      </c>
      <c r="B6002" s="97" t="s">
        <v>1979</v>
      </c>
      <c r="C6002" s="96" t="s">
        <v>44</v>
      </c>
      <c r="D6002" s="96" t="s">
        <v>1980</v>
      </c>
      <c r="E6002" s="99">
        <v>0.11</v>
      </c>
      <c r="F6002" s="98" t="s">
        <v>1950</v>
      </c>
      <c r="G6002" s="282" t="s">
        <v>1981</v>
      </c>
      <c r="H6002" s="282"/>
      <c r="I6002" s="283"/>
      <c r="J6002" s="126" t="s">
        <v>3959</v>
      </c>
    </row>
    <row r="6003" spans="1:10">
      <c r="A6003" s="123" t="s">
        <v>1723</v>
      </c>
      <c r="B6003" s="97" t="s">
        <v>3570</v>
      </c>
      <c r="C6003" s="96" t="s">
        <v>44</v>
      </c>
      <c r="D6003" s="96" t="s">
        <v>3571</v>
      </c>
      <c r="E6003" s="99">
        <v>0.11</v>
      </c>
      <c r="F6003" s="98" t="s">
        <v>1950</v>
      </c>
      <c r="G6003" s="282" t="s">
        <v>3577</v>
      </c>
      <c r="H6003" s="282"/>
      <c r="I6003" s="283"/>
      <c r="J6003" s="126" t="s">
        <v>3774</v>
      </c>
    </row>
    <row r="6004" spans="1:10">
      <c r="A6004" s="221"/>
      <c r="B6004" s="222"/>
      <c r="C6004" s="222"/>
      <c r="D6004" s="222"/>
      <c r="E6004" s="222"/>
      <c r="F6004" s="222" t="s">
        <v>1774</v>
      </c>
      <c r="G6004" s="222"/>
      <c r="H6004" s="222"/>
      <c r="I6004" s="222"/>
      <c r="J6004" s="125">
        <v>3.8940000000000001</v>
      </c>
    </row>
    <row r="6005" spans="1:10">
      <c r="A6005" s="115"/>
      <c r="B6005" s="116"/>
      <c r="C6005" s="116"/>
      <c r="D6005" s="116"/>
      <c r="E6005" s="116" t="s">
        <v>1728</v>
      </c>
      <c r="F6005" s="117">
        <v>0</v>
      </c>
      <c r="G6005" s="116" t="s">
        <v>1729</v>
      </c>
      <c r="H6005" s="117">
        <v>2.96</v>
      </c>
      <c r="I6005" s="116" t="s">
        <v>1730</v>
      </c>
      <c r="J6005" s="118">
        <v>2.9588019999999999</v>
      </c>
    </row>
    <row r="6006" spans="1:10" ht="15" thickBot="1">
      <c r="A6006" s="115"/>
      <c r="B6006" s="116"/>
      <c r="C6006" s="116"/>
      <c r="D6006" s="116"/>
      <c r="E6006" s="116" t="s">
        <v>1731</v>
      </c>
      <c r="F6006" s="117">
        <v>1.72</v>
      </c>
      <c r="G6006" s="116"/>
      <c r="H6006" s="276" t="s">
        <v>1732</v>
      </c>
      <c r="I6006" s="276"/>
      <c r="J6006" s="118">
        <v>8.2899999999999991</v>
      </c>
    </row>
    <row r="6007" spans="1:10" ht="15" thickTop="1">
      <c r="A6007" s="119"/>
      <c r="B6007" s="95"/>
      <c r="C6007" s="95"/>
      <c r="D6007" s="95"/>
      <c r="E6007" s="95"/>
      <c r="F6007" s="95"/>
      <c r="G6007" s="95"/>
      <c r="H6007" s="95"/>
      <c r="I6007" s="95"/>
      <c r="J6007" s="120"/>
    </row>
    <row r="6008" spans="1:10" ht="15">
      <c r="A6008" s="121" t="s">
        <v>1238</v>
      </c>
      <c r="B6008" s="83" t="s">
        <v>1</v>
      </c>
      <c r="C6008" s="82" t="s">
        <v>2</v>
      </c>
      <c r="D6008" s="82" t="s">
        <v>3</v>
      </c>
      <c r="E6008" s="281" t="s">
        <v>1722</v>
      </c>
      <c r="F6008" s="281"/>
      <c r="G6008" s="84" t="s">
        <v>4</v>
      </c>
      <c r="H6008" s="83" t="s">
        <v>5</v>
      </c>
      <c r="I6008" s="83" t="s">
        <v>6</v>
      </c>
      <c r="J6008" s="122" t="s">
        <v>8</v>
      </c>
    </row>
    <row r="6009" spans="1:10">
      <c r="A6009" s="111" t="s">
        <v>1723</v>
      </c>
      <c r="B6009" s="86" t="s">
        <v>1239</v>
      </c>
      <c r="C6009" s="85" t="s">
        <v>44</v>
      </c>
      <c r="D6009" s="85" t="s">
        <v>1240</v>
      </c>
      <c r="E6009" s="284" t="s">
        <v>1761</v>
      </c>
      <c r="F6009" s="284"/>
      <c r="G6009" s="87" t="s">
        <v>78</v>
      </c>
      <c r="H6009" s="88">
        <v>1</v>
      </c>
      <c r="I6009" s="89">
        <v>22.52</v>
      </c>
      <c r="J6009" s="112">
        <v>22.52</v>
      </c>
    </row>
    <row r="6010" spans="1:10">
      <c r="A6010" s="221"/>
      <c r="B6010" s="222"/>
      <c r="C6010" s="222"/>
      <c r="D6010" s="222"/>
      <c r="E6010" s="222"/>
      <c r="F6010" s="222" t="s">
        <v>1762</v>
      </c>
      <c r="G6010" s="222"/>
      <c r="H6010" s="222"/>
      <c r="I6010" s="222"/>
      <c r="J6010" s="125">
        <v>0</v>
      </c>
    </row>
    <row r="6011" spans="1:10">
      <c r="A6011" s="221"/>
      <c r="B6011" s="222"/>
      <c r="C6011" s="222"/>
      <c r="D6011" s="222"/>
      <c r="E6011" s="222"/>
      <c r="F6011" s="222" t="s">
        <v>1763</v>
      </c>
      <c r="G6011" s="222"/>
      <c r="H6011" s="222"/>
      <c r="I6011" s="222"/>
      <c r="J6011" s="125">
        <v>1</v>
      </c>
    </row>
    <row r="6012" spans="1:10">
      <c r="A6012" s="221"/>
      <c r="B6012" s="222"/>
      <c r="C6012" s="222"/>
      <c r="D6012" s="222"/>
      <c r="E6012" s="222"/>
      <c r="F6012" s="222" t="s">
        <v>1764</v>
      </c>
      <c r="G6012" s="222"/>
      <c r="H6012" s="222"/>
      <c r="I6012" s="222"/>
      <c r="J6012" s="125">
        <v>0</v>
      </c>
    </row>
    <row r="6013" spans="1:10" ht="15">
      <c r="A6013" s="279" t="s">
        <v>1784</v>
      </c>
      <c r="B6013" s="280" t="s">
        <v>1</v>
      </c>
      <c r="C6013" s="281" t="s">
        <v>2</v>
      </c>
      <c r="D6013" s="281" t="s">
        <v>1785</v>
      </c>
      <c r="E6013" s="280" t="s">
        <v>1766</v>
      </c>
      <c r="F6013" s="83" t="s">
        <v>1767</v>
      </c>
      <c r="G6013" s="83" t="s">
        <v>1768</v>
      </c>
      <c r="H6013" s="83"/>
      <c r="I6013" s="83"/>
      <c r="J6013" s="122" t="s">
        <v>1769</v>
      </c>
    </row>
    <row r="6014" spans="1:10" ht="51">
      <c r="A6014" s="113" t="s">
        <v>1725</v>
      </c>
      <c r="B6014" s="91" t="s">
        <v>3960</v>
      </c>
      <c r="C6014" s="90" t="s">
        <v>44</v>
      </c>
      <c r="D6014" s="90" t="s">
        <v>3961</v>
      </c>
      <c r="E6014" s="93">
        <v>1.02</v>
      </c>
      <c r="F6014" s="92" t="s">
        <v>78</v>
      </c>
      <c r="G6014" s="277" t="s">
        <v>3962</v>
      </c>
      <c r="H6014" s="277"/>
      <c r="I6014" s="278"/>
      <c r="J6014" s="127" t="s">
        <v>3963</v>
      </c>
    </row>
    <row r="6015" spans="1:10">
      <c r="A6015" s="221"/>
      <c r="B6015" s="222"/>
      <c r="C6015" s="222"/>
      <c r="D6015" s="222"/>
      <c r="E6015" s="222"/>
      <c r="F6015" s="222" t="s">
        <v>1938</v>
      </c>
      <c r="G6015" s="222"/>
      <c r="H6015" s="222"/>
      <c r="I6015" s="222"/>
      <c r="J6015" s="125">
        <v>15.4428</v>
      </c>
    </row>
    <row r="6016" spans="1:10" ht="15">
      <c r="A6016" s="279" t="s">
        <v>1765</v>
      </c>
      <c r="B6016" s="280" t="s">
        <v>1</v>
      </c>
      <c r="C6016" s="281" t="s">
        <v>2</v>
      </c>
      <c r="D6016" s="281" t="s">
        <v>1727</v>
      </c>
      <c r="E6016" s="280" t="s">
        <v>1766</v>
      </c>
      <c r="F6016" s="83" t="s">
        <v>1767</v>
      </c>
      <c r="G6016" s="83" t="s">
        <v>1768</v>
      </c>
      <c r="H6016" s="83"/>
      <c r="I6016" s="83"/>
      <c r="J6016" s="122" t="s">
        <v>1769</v>
      </c>
    </row>
    <row r="6017" spans="1:10">
      <c r="A6017" s="123" t="s">
        <v>1723</v>
      </c>
      <c r="B6017" s="97" t="s">
        <v>1979</v>
      </c>
      <c r="C6017" s="96" t="s">
        <v>44</v>
      </c>
      <c r="D6017" s="96" t="s">
        <v>1980</v>
      </c>
      <c r="E6017" s="99">
        <v>0.2</v>
      </c>
      <c r="F6017" s="98" t="s">
        <v>1950</v>
      </c>
      <c r="G6017" s="282" t="s">
        <v>1981</v>
      </c>
      <c r="H6017" s="282"/>
      <c r="I6017" s="283"/>
      <c r="J6017" s="126" t="s">
        <v>3733</v>
      </c>
    </row>
    <row r="6018" spans="1:10">
      <c r="A6018" s="123" t="s">
        <v>1723</v>
      </c>
      <c r="B6018" s="97" t="s">
        <v>3570</v>
      </c>
      <c r="C6018" s="96" t="s">
        <v>44</v>
      </c>
      <c r="D6018" s="96" t="s">
        <v>3571</v>
      </c>
      <c r="E6018" s="99">
        <v>0.2</v>
      </c>
      <c r="F6018" s="98" t="s">
        <v>1950</v>
      </c>
      <c r="G6018" s="282" t="s">
        <v>3577</v>
      </c>
      <c r="H6018" s="282"/>
      <c r="I6018" s="283"/>
      <c r="J6018" s="126" t="s">
        <v>3964</v>
      </c>
    </row>
    <row r="6019" spans="1:10">
      <c r="A6019" s="221"/>
      <c r="B6019" s="222"/>
      <c r="C6019" s="222"/>
      <c r="D6019" s="222"/>
      <c r="E6019" s="222"/>
      <c r="F6019" s="222" t="s">
        <v>1774</v>
      </c>
      <c r="G6019" s="222"/>
      <c r="H6019" s="222"/>
      <c r="I6019" s="222"/>
      <c r="J6019" s="125">
        <v>7.08</v>
      </c>
    </row>
    <row r="6020" spans="1:10">
      <c r="A6020" s="115"/>
      <c r="B6020" s="116"/>
      <c r="C6020" s="116"/>
      <c r="D6020" s="116"/>
      <c r="E6020" s="116" t="s">
        <v>1728</v>
      </c>
      <c r="F6020" s="117">
        <v>0</v>
      </c>
      <c r="G6020" s="116" t="s">
        <v>1729</v>
      </c>
      <c r="H6020" s="117">
        <v>5.38</v>
      </c>
      <c r="I6020" s="116" t="s">
        <v>1730</v>
      </c>
      <c r="J6020" s="118">
        <v>5.3796400000000002</v>
      </c>
    </row>
    <row r="6021" spans="1:10" ht="15" thickBot="1">
      <c r="A6021" s="115"/>
      <c r="B6021" s="116"/>
      <c r="C6021" s="116"/>
      <c r="D6021" s="116"/>
      <c r="E6021" s="116" t="s">
        <v>1731</v>
      </c>
      <c r="F6021" s="117">
        <v>5.9</v>
      </c>
      <c r="G6021" s="116"/>
      <c r="H6021" s="276" t="s">
        <v>1732</v>
      </c>
      <c r="I6021" s="276"/>
      <c r="J6021" s="118">
        <v>28.42</v>
      </c>
    </row>
    <row r="6022" spans="1:10" ht="15" thickTop="1">
      <c r="A6022" s="119"/>
      <c r="B6022" s="95"/>
      <c r="C6022" s="95"/>
      <c r="D6022" s="95"/>
      <c r="E6022" s="95"/>
      <c r="F6022" s="95"/>
      <c r="G6022" s="95"/>
      <c r="H6022" s="95"/>
      <c r="I6022" s="95"/>
      <c r="J6022" s="120"/>
    </row>
    <row r="6023" spans="1:10" ht="15">
      <c r="A6023" s="121" t="s">
        <v>1241</v>
      </c>
      <c r="B6023" s="83" t="s">
        <v>1</v>
      </c>
      <c r="C6023" s="82" t="s">
        <v>2</v>
      </c>
      <c r="D6023" s="82" t="s">
        <v>3</v>
      </c>
      <c r="E6023" s="281" t="s">
        <v>1722</v>
      </c>
      <c r="F6023" s="281"/>
      <c r="G6023" s="84" t="s">
        <v>4</v>
      </c>
      <c r="H6023" s="83" t="s">
        <v>5</v>
      </c>
      <c r="I6023" s="83" t="s">
        <v>6</v>
      </c>
      <c r="J6023" s="122" t="s">
        <v>8</v>
      </c>
    </row>
    <row r="6024" spans="1:10" ht="25.5">
      <c r="A6024" s="111" t="s">
        <v>1723</v>
      </c>
      <c r="B6024" s="86" t="s">
        <v>1242</v>
      </c>
      <c r="C6024" s="85" t="s">
        <v>44</v>
      </c>
      <c r="D6024" s="85" t="s">
        <v>1243</v>
      </c>
      <c r="E6024" s="284" t="s">
        <v>1761</v>
      </c>
      <c r="F6024" s="284"/>
      <c r="G6024" s="87" t="s">
        <v>46</v>
      </c>
      <c r="H6024" s="88">
        <v>1</v>
      </c>
      <c r="I6024" s="89">
        <v>29.73</v>
      </c>
      <c r="J6024" s="112">
        <v>29.73</v>
      </c>
    </row>
    <row r="6025" spans="1:10">
      <c r="A6025" s="221"/>
      <c r="B6025" s="222"/>
      <c r="C6025" s="222"/>
      <c r="D6025" s="222"/>
      <c r="E6025" s="222"/>
      <c r="F6025" s="222" t="s">
        <v>1762</v>
      </c>
      <c r="G6025" s="222"/>
      <c r="H6025" s="222"/>
      <c r="I6025" s="222"/>
      <c r="J6025" s="125">
        <v>0</v>
      </c>
    </row>
    <row r="6026" spans="1:10">
      <c r="A6026" s="221"/>
      <c r="B6026" s="222"/>
      <c r="C6026" s="222"/>
      <c r="D6026" s="222"/>
      <c r="E6026" s="222"/>
      <c r="F6026" s="222" t="s">
        <v>1763</v>
      </c>
      <c r="G6026" s="222"/>
      <c r="H6026" s="222"/>
      <c r="I6026" s="222"/>
      <c r="J6026" s="125">
        <v>1</v>
      </c>
    </row>
    <row r="6027" spans="1:10">
      <c r="A6027" s="221"/>
      <c r="B6027" s="222"/>
      <c r="C6027" s="222"/>
      <c r="D6027" s="222"/>
      <c r="E6027" s="222"/>
      <c r="F6027" s="222" t="s">
        <v>1764</v>
      </c>
      <c r="G6027" s="222"/>
      <c r="H6027" s="222"/>
      <c r="I6027" s="222"/>
      <c r="J6027" s="125">
        <v>0</v>
      </c>
    </row>
    <row r="6028" spans="1:10" ht="15">
      <c r="A6028" s="279" t="s">
        <v>1784</v>
      </c>
      <c r="B6028" s="280" t="s">
        <v>1</v>
      </c>
      <c r="C6028" s="281" t="s">
        <v>2</v>
      </c>
      <c r="D6028" s="281" t="s">
        <v>1785</v>
      </c>
      <c r="E6028" s="280" t="s">
        <v>1766</v>
      </c>
      <c r="F6028" s="83" t="s">
        <v>1767</v>
      </c>
      <c r="G6028" s="83" t="s">
        <v>1768</v>
      </c>
      <c r="H6028" s="83"/>
      <c r="I6028" s="83"/>
      <c r="J6028" s="122" t="s">
        <v>1769</v>
      </c>
    </row>
    <row r="6029" spans="1:10" ht="25.5">
      <c r="A6029" s="113" t="s">
        <v>1725</v>
      </c>
      <c r="B6029" s="91" t="s">
        <v>3965</v>
      </c>
      <c r="C6029" s="90" t="s">
        <v>44</v>
      </c>
      <c r="D6029" s="90" t="s">
        <v>3966</v>
      </c>
      <c r="E6029" s="93">
        <v>1</v>
      </c>
      <c r="F6029" s="92" t="s">
        <v>46</v>
      </c>
      <c r="G6029" s="277" t="s">
        <v>3967</v>
      </c>
      <c r="H6029" s="277"/>
      <c r="I6029" s="278"/>
      <c r="J6029" s="127" t="s">
        <v>3967</v>
      </c>
    </row>
    <row r="6030" spans="1:10">
      <c r="A6030" s="221"/>
      <c r="B6030" s="222"/>
      <c r="C6030" s="222"/>
      <c r="D6030" s="222"/>
      <c r="E6030" s="222"/>
      <c r="F6030" s="222" t="s">
        <v>1938</v>
      </c>
      <c r="G6030" s="222"/>
      <c r="H6030" s="222"/>
      <c r="I6030" s="222"/>
      <c r="J6030" s="125">
        <v>27.96</v>
      </c>
    </row>
    <row r="6031" spans="1:10" ht="15">
      <c r="A6031" s="279" t="s">
        <v>1765</v>
      </c>
      <c r="B6031" s="280" t="s">
        <v>1</v>
      </c>
      <c r="C6031" s="281" t="s">
        <v>2</v>
      </c>
      <c r="D6031" s="281" t="s">
        <v>1727</v>
      </c>
      <c r="E6031" s="280" t="s">
        <v>1766</v>
      </c>
      <c r="F6031" s="83" t="s">
        <v>1767</v>
      </c>
      <c r="G6031" s="83" t="s">
        <v>1768</v>
      </c>
      <c r="H6031" s="83"/>
      <c r="I6031" s="83"/>
      <c r="J6031" s="122" t="s">
        <v>1769</v>
      </c>
    </row>
    <row r="6032" spans="1:10">
      <c r="A6032" s="123" t="s">
        <v>1723</v>
      </c>
      <c r="B6032" s="97" t="s">
        <v>3570</v>
      </c>
      <c r="C6032" s="96" t="s">
        <v>44</v>
      </c>
      <c r="D6032" s="96" t="s">
        <v>3571</v>
      </c>
      <c r="E6032" s="99">
        <v>0.05</v>
      </c>
      <c r="F6032" s="98" t="s">
        <v>1950</v>
      </c>
      <c r="G6032" s="282" t="s">
        <v>3577</v>
      </c>
      <c r="H6032" s="282"/>
      <c r="I6032" s="283"/>
      <c r="J6032" s="126" t="s">
        <v>3968</v>
      </c>
    </row>
    <row r="6033" spans="1:10">
      <c r="A6033" s="123" t="s">
        <v>1723</v>
      </c>
      <c r="B6033" s="97" t="s">
        <v>1979</v>
      </c>
      <c r="C6033" s="96" t="s">
        <v>44</v>
      </c>
      <c r="D6033" s="96" t="s">
        <v>1980</v>
      </c>
      <c r="E6033" s="99">
        <v>0.05</v>
      </c>
      <c r="F6033" s="98" t="s">
        <v>1950</v>
      </c>
      <c r="G6033" s="282" t="s">
        <v>1981</v>
      </c>
      <c r="H6033" s="282"/>
      <c r="I6033" s="283"/>
      <c r="J6033" s="126" t="s">
        <v>3969</v>
      </c>
    </row>
    <row r="6034" spans="1:10">
      <c r="A6034" s="221"/>
      <c r="B6034" s="222"/>
      <c r="C6034" s="222"/>
      <c r="D6034" s="222"/>
      <c r="E6034" s="222"/>
      <c r="F6034" s="222" t="s">
        <v>1774</v>
      </c>
      <c r="G6034" s="222"/>
      <c r="H6034" s="222"/>
      <c r="I6034" s="222"/>
      <c r="J6034" s="125">
        <v>1.77</v>
      </c>
    </row>
    <row r="6035" spans="1:10">
      <c r="A6035" s="115"/>
      <c r="B6035" s="116"/>
      <c r="C6035" s="116"/>
      <c r="D6035" s="116"/>
      <c r="E6035" s="116" t="s">
        <v>1728</v>
      </c>
      <c r="F6035" s="117">
        <v>0</v>
      </c>
      <c r="G6035" s="116" t="s">
        <v>1729</v>
      </c>
      <c r="H6035" s="117">
        <v>1.34</v>
      </c>
      <c r="I6035" s="116" t="s">
        <v>1730</v>
      </c>
      <c r="J6035" s="118">
        <v>1.34491</v>
      </c>
    </row>
    <row r="6036" spans="1:10" ht="15" thickBot="1">
      <c r="A6036" s="115"/>
      <c r="B6036" s="116"/>
      <c r="C6036" s="116"/>
      <c r="D6036" s="116"/>
      <c r="E6036" s="116" t="s">
        <v>1731</v>
      </c>
      <c r="F6036" s="117">
        <v>7.8</v>
      </c>
      <c r="G6036" s="116"/>
      <c r="H6036" s="276" t="s">
        <v>1732</v>
      </c>
      <c r="I6036" s="276"/>
      <c r="J6036" s="118">
        <v>37.53</v>
      </c>
    </row>
    <row r="6037" spans="1:10" ht="15" thickTop="1">
      <c r="A6037" s="119"/>
      <c r="B6037" s="95"/>
      <c r="C6037" s="95"/>
      <c r="D6037" s="95"/>
      <c r="E6037" s="95"/>
      <c r="F6037" s="95"/>
      <c r="G6037" s="95"/>
      <c r="H6037" s="95"/>
      <c r="I6037" s="95"/>
      <c r="J6037" s="120"/>
    </row>
    <row r="6038" spans="1:10" ht="15">
      <c r="A6038" s="121" t="s">
        <v>1244</v>
      </c>
      <c r="B6038" s="83" t="s">
        <v>1</v>
      </c>
      <c r="C6038" s="82" t="s">
        <v>2</v>
      </c>
      <c r="D6038" s="82" t="s">
        <v>3</v>
      </c>
      <c r="E6038" s="281" t="s">
        <v>1722</v>
      </c>
      <c r="F6038" s="281"/>
      <c r="G6038" s="84" t="s">
        <v>4</v>
      </c>
      <c r="H6038" s="83" t="s">
        <v>5</v>
      </c>
      <c r="I6038" s="83" t="s">
        <v>6</v>
      </c>
      <c r="J6038" s="122" t="s">
        <v>8</v>
      </c>
    </row>
    <row r="6039" spans="1:10" ht="25.5">
      <c r="A6039" s="111" t="s">
        <v>1723</v>
      </c>
      <c r="B6039" s="86" t="s">
        <v>1245</v>
      </c>
      <c r="C6039" s="85" t="s">
        <v>1246</v>
      </c>
      <c r="D6039" s="85" t="s">
        <v>1247</v>
      </c>
      <c r="E6039" s="284" t="s">
        <v>3970</v>
      </c>
      <c r="F6039" s="284"/>
      <c r="G6039" s="87" t="s">
        <v>704</v>
      </c>
      <c r="H6039" s="88">
        <v>1</v>
      </c>
      <c r="I6039" s="89">
        <v>17.71</v>
      </c>
      <c r="J6039" s="112">
        <v>17.71</v>
      </c>
    </row>
    <row r="6040" spans="1:10" ht="25.5">
      <c r="A6040" s="113" t="s">
        <v>1725</v>
      </c>
      <c r="B6040" s="91" t="s">
        <v>3971</v>
      </c>
      <c r="C6040" s="90" t="s">
        <v>1246</v>
      </c>
      <c r="D6040" s="90" t="s">
        <v>3972</v>
      </c>
      <c r="E6040" s="278" t="s">
        <v>1743</v>
      </c>
      <c r="F6040" s="278"/>
      <c r="G6040" s="92" t="s">
        <v>704</v>
      </c>
      <c r="H6040" s="93">
        <v>1</v>
      </c>
      <c r="I6040" s="94">
        <v>17.71</v>
      </c>
      <c r="J6040" s="114">
        <v>17.71</v>
      </c>
    </row>
    <row r="6041" spans="1:10">
      <c r="A6041" s="115"/>
      <c r="B6041" s="116"/>
      <c r="C6041" s="116"/>
      <c r="D6041" s="116"/>
      <c r="E6041" s="116" t="s">
        <v>1728</v>
      </c>
      <c r="F6041" s="117">
        <v>0</v>
      </c>
      <c r="G6041" s="116" t="s">
        <v>1729</v>
      </c>
      <c r="H6041" s="117">
        <v>0</v>
      </c>
      <c r="I6041" s="116" t="s">
        <v>1730</v>
      </c>
      <c r="J6041" s="118">
        <v>0</v>
      </c>
    </row>
    <row r="6042" spans="1:10" ht="15" thickBot="1">
      <c r="A6042" s="115"/>
      <c r="B6042" s="116"/>
      <c r="C6042" s="116"/>
      <c r="D6042" s="116"/>
      <c r="E6042" s="116" t="s">
        <v>1731</v>
      </c>
      <c r="F6042" s="117">
        <v>4.6399999999999997</v>
      </c>
      <c r="G6042" s="116"/>
      <c r="H6042" s="276" t="s">
        <v>1732</v>
      </c>
      <c r="I6042" s="276"/>
      <c r="J6042" s="118">
        <v>22.35</v>
      </c>
    </row>
    <row r="6043" spans="1:10" ht="15" thickTop="1">
      <c r="A6043" s="119"/>
      <c r="B6043" s="95"/>
      <c r="C6043" s="95"/>
      <c r="D6043" s="95"/>
      <c r="E6043" s="95"/>
      <c r="F6043" s="95"/>
      <c r="G6043" s="95"/>
      <c r="H6043" s="95"/>
      <c r="I6043" s="95"/>
      <c r="J6043" s="120"/>
    </row>
    <row r="6044" spans="1:10" ht="15">
      <c r="A6044" s="121" t="s">
        <v>1251</v>
      </c>
      <c r="B6044" s="83" t="s">
        <v>1</v>
      </c>
      <c r="C6044" s="82" t="s">
        <v>2</v>
      </c>
      <c r="D6044" s="82" t="s">
        <v>3</v>
      </c>
      <c r="E6044" s="281" t="s">
        <v>1722</v>
      </c>
      <c r="F6044" s="281"/>
      <c r="G6044" s="84" t="s">
        <v>4</v>
      </c>
      <c r="H6044" s="83" t="s">
        <v>5</v>
      </c>
      <c r="I6044" s="83" t="s">
        <v>6</v>
      </c>
      <c r="J6044" s="122" t="s">
        <v>8</v>
      </c>
    </row>
    <row r="6045" spans="1:10" ht="25.5">
      <c r="A6045" s="111" t="s">
        <v>1723</v>
      </c>
      <c r="B6045" s="86" t="s">
        <v>1252</v>
      </c>
      <c r="C6045" s="85" t="s">
        <v>18</v>
      </c>
      <c r="D6045" s="85" t="s">
        <v>1253</v>
      </c>
      <c r="E6045" s="284" t="s">
        <v>3468</v>
      </c>
      <c r="F6045" s="284"/>
      <c r="G6045" s="87" t="s">
        <v>28</v>
      </c>
      <c r="H6045" s="88">
        <v>1</v>
      </c>
      <c r="I6045" s="89">
        <v>586.80999999999995</v>
      </c>
      <c r="J6045" s="112">
        <v>586.80999999999995</v>
      </c>
    </row>
    <row r="6046" spans="1:10">
      <c r="A6046" s="123" t="s">
        <v>1738</v>
      </c>
      <c r="B6046" s="97" t="s">
        <v>3570</v>
      </c>
      <c r="C6046" s="96" t="s">
        <v>44</v>
      </c>
      <c r="D6046" s="96" t="s">
        <v>3571</v>
      </c>
      <c r="E6046" s="283" t="s">
        <v>1761</v>
      </c>
      <c r="F6046" s="283"/>
      <c r="G6046" s="98" t="s">
        <v>1950</v>
      </c>
      <c r="H6046" s="99">
        <v>1.03</v>
      </c>
      <c r="I6046" s="100">
        <v>15.93</v>
      </c>
      <c r="J6046" s="124">
        <v>16.399999999999999</v>
      </c>
    </row>
    <row r="6047" spans="1:10">
      <c r="A6047" s="123" t="s">
        <v>1738</v>
      </c>
      <c r="B6047" s="97" t="s">
        <v>1979</v>
      </c>
      <c r="C6047" s="96" t="s">
        <v>44</v>
      </c>
      <c r="D6047" s="96" t="s">
        <v>1980</v>
      </c>
      <c r="E6047" s="283" t="s">
        <v>1761</v>
      </c>
      <c r="F6047" s="283"/>
      <c r="G6047" s="98" t="s">
        <v>1950</v>
      </c>
      <c r="H6047" s="99">
        <v>1.03</v>
      </c>
      <c r="I6047" s="100">
        <v>19.47</v>
      </c>
      <c r="J6047" s="124">
        <v>20.05</v>
      </c>
    </row>
    <row r="6048" spans="1:10" ht="38.25">
      <c r="A6048" s="113" t="s">
        <v>1725</v>
      </c>
      <c r="B6048" s="91" t="s">
        <v>3973</v>
      </c>
      <c r="C6048" s="90" t="s">
        <v>3974</v>
      </c>
      <c r="D6048" s="90" t="s">
        <v>3975</v>
      </c>
      <c r="E6048" s="278" t="s">
        <v>1743</v>
      </c>
      <c r="F6048" s="278"/>
      <c r="G6048" s="92" t="s">
        <v>704</v>
      </c>
      <c r="H6048" s="93">
        <v>1</v>
      </c>
      <c r="I6048" s="94">
        <v>547.88</v>
      </c>
      <c r="J6048" s="114">
        <v>547.88</v>
      </c>
    </row>
    <row r="6049" spans="1:10" ht="38.25">
      <c r="A6049" s="113" t="s">
        <v>1725</v>
      </c>
      <c r="B6049" s="91" t="s">
        <v>3035</v>
      </c>
      <c r="C6049" s="90" t="s">
        <v>44</v>
      </c>
      <c r="D6049" s="90" t="s">
        <v>3036</v>
      </c>
      <c r="E6049" s="278" t="s">
        <v>1743</v>
      </c>
      <c r="F6049" s="278"/>
      <c r="G6049" s="92" t="s">
        <v>46</v>
      </c>
      <c r="H6049" s="93">
        <v>4</v>
      </c>
      <c r="I6049" s="94">
        <v>0.62</v>
      </c>
      <c r="J6049" s="114">
        <v>2.48</v>
      </c>
    </row>
    <row r="6050" spans="1:10">
      <c r="A6050" s="115"/>
      <c r="B6050" s="116"/>
      <c r="C6050" s="116"/>
      <c r="D6050" s="116"/>
      <c r="E6050" s="116" t="s">
        <v>1728</v>
      </c>
      <c r="F6050" s="117">
        <v>0</v>
      </c>
      <c r="G6050" s="116" t="s">
        <v>1729</v>
      </c>
      <c r="H6050" s="117">
        <v>27.7</v>
      </c>
      <c r="I6050" s="116" t="s">
        <v>1730</v>
      </c>
      <c r="J6050" s="118">
        <v>27.7</v>
      </c>
    </row>
    <row r="6051" spans="1:10" ht="15" thickBot="1">
      <c r="A6051" s="115"/>
      <c r="B6051" s="116"/>
      <c r="C6051" s="116"/>
      <c r="D6051" s="116"/>
      <c r="E6051" s="116" t="s">
        <v>1731</v>
      </c>
      <c r="F6051" s="117">
        <v>153.97</v>
      </c>
      <c r="G6051" s="116"/>
      <c r="H6051" s="276" t="s">
        <v>1732</v>
      </c>
      <c r="I6051" s="276"/>
      <c r="J6051" s="118">
        <v>740.78</v>
      </c>
    </row>
    <row r="6052" spans="1:10" ht="15" thickTop="1">
      <c r="A6052" s="119"/>
      <c r="B6052" s="95"/>
      <c r="C6052" s="95"/>
      <c r="D6052" s="95"/>
      <c r="E6052" s="95"/>
      <c r="F6052" s="95"/>
      <c r="G6052" s="95"/>
      <c r="H6052" s="95"/>
      <c r="I6052" s="95"/>
      <c r="J6052" s="120"/>
    </row>
    <row r="6053" spans="1:10" ht="15">
      <c r="A6053" s="121" t="s">
        <v>1254</v>
      </c>
      <c r="B6053" s="83" t="s">
        <v>1</v>
      </c>
      <c r="C6053" s="82" t="s">
        <v>2</v>
      </c>
      <c r="D6053" s="82" t="s">
        <v>3</v>
      </c>
      <c r="E6053" s="281" t="s">
        <v>1722</v>
      </c>
      <c r="F6053" s="281"/>
      <c r="G6053" s="84" t="s">
        <v>4</v>
      </c>
      <c r="H6053" s="83" t="s">
        <v>5</v>
      </c>
      <c r="I6053" s="83" t="s">
        <v>6</v>
      </c>
      <c r="J6053" s="122" t="s">
        <v>8</v>
      </c>
    </row>
    <row r="6054" spans="1:10">
      <c r="A6054" s="111" t="s">
        <v>1723</v>
      </c>
      <c r="B6054" s="86" t="s">
        <v>1255</v>
      </c>
      <c r="C6054" s="85" t="s">
        <v>44</v>
      </c>
      <c r="D6054" s="85" t="s">
        <v>1256</v>
      </c>
      <c r="E6054" s="284" t="s">
        <v>1761</v>
      </c>
      <c r="F6054" s="284"/>
      <c r="G6054" s="87" t="s">
        <v>1257</v>
      </c>
      <c r="H6054" s="88">
        <v>1</v>
      </c>
      <c r="I6054" s="89">
        <v>1013.19</v>
      </c>
      <c r="J6054" s="112">
        <v>1013.19</v>
      </c>
    </row>
    <row r="6055" spans="1:10">
      <c r="A6055" s="221"/>
      <c r="B6055" s="222"/>
      <c r="C6055" s="222"/>
      <c r="D6055" s="222"/>
      <c r="E6055" s="222"/>
      <c r="F6055" s="222" t="s">
        <v>1762</v>
      </c>
      <c r="G6055" s="222"/>
      <c r="H6055" s="222"/>
      <c r="I6055" s="222"/>
      <c r="J6055" s="125">
        <v>0</v>
      </c>
    </row>
    <row r="6056" spans="1:10">
      <c r="A6056" s="221"/>
      <c r="B6056" s="222"/>
      <c r="C6056" s="222"/>
      <c r="D6056" s="222"/>
      <c r="E6056" s="222"/>
      <c r="F6056" s="222" t="s">
        <v>1763</v>
      </c>
      <c r="G6056" s="222"/>
      <c r="H6056" s="222"/>
      <c r="I6056" s="222"/>
      <c r="J6056" s="125">
        <v>1</v>
      </c>
    </row>
    <row r="6057" spans="1:10">
      <c r="A6057" s="221"/>
      <c r="B6057" s="222"/>
      <c r="C6057" s="222"/>
      <c r="D6057" s="222"/>
      <c r="E6057" s="222"/>
      <c r="F6057" s="222" t="s">
        <v>1764</v>
      </c>
      <c r="G6057" s="222"/>
      <c r="H6057" s="222"/>
      <c r="I6057" s="222"/>
      <c r="J6057" s="125">
        <v>0</v>
      </c>
    </row>
    <row r="6058" spans="1:10" ht="15">
      <c r="A6058" s="279" t="s">
        <v>1784</v>
      </c>
      <c r="B6058" s="280" t="s">
        <v>1</v>
      </c>
      <c r="C6058" s="281" t="s">
        <v>2</v>
      </c>
      <c r="D6058" s="281" t="s">
        <v>1785</v>
      </c>
      <c r="E6058" s="280" t="s">
        <v>1766</v>
      </c>
      <c r="F6058" s="83" t="s">
        <v>1767</v>
      </c>
      <c r="G6058" s="83" t="s">
        <v>1768</v>
      </c>
      <c r="H6058" s="83"/>
      <c r="I6058" s="83"/>
      <c r="J6058" s="122" t="s">
        <v>1769</v>
      </c>
    </row>
    <row r="6059" spans="1:10">
      <c r="A6059" s="113" t="s">
        <v>1725</v>
      </c>
      <c r="B6059" s="91" t="s">
        <v>3976</v>
      </c>
      <c r="C6059" s="90" t="s">
        <v>44</v>
      </c>
      <c r="D6059" s="90" t="s">
        <v>3977</v>
      </c>
      <c r="E6059" s="93">
        <v>1</v>
      </c>
      <c r="F6059" s="92" t="s">
        <v>46</v>
      </c>
      <c r="G6059" s="277" t="s">
        <v>3978</v>
      </c>
      <c r="H6059" s="277"/>
      <c r="I6059" s="278"/>
      <c r="J6059" s="127" t="s">
        <v>3978</v>
      </c>
    </row>
    <row r="6060" spans="1:10">
      <c r="A6060" s="221"/>
      <c r="B6060" s="222"/>
      <c r="C6060" s="222"/>
      <c r="D6060" s="222"/>
      <c r="E6060" s="222"/>
      <c r="F6060" s="222" t="s">
        <v>1938</v>
      </c>
      <c r="G6060" s="222"/>
      <c r="H6060" s="222"/>
      <c r="I6060" s="222"/>
      <c r="J6060" s="125">
        <v>729.99</v>
      </c>
    </row>
    <row r="6061" spans="1:10" ht="15">
      <c r="A6061" s="279" t="s">
        <v>1765</v>
      </c>
      <c r="B6061" s="280" t="s">
        <v>1</v>
      </c>
      <c r="C6061" s="281" t="s">
        <v>2</v>
      </c>
      <c r="D6061" s="281" t="s">
        <v>1727</v>
      </c>
      <c r="E6061" s="280" t="s">
        <v>1766</v>
      </c>
      <c r="F6061" s="83" t="s">
        <v>1767</v>
      </c>
      <c r="G6061" s="83" t="s">
        <v>1768</v>
      </c>
      <c r="H6061" s="83"/>
      <c r="I6061" s="83"/>
      <c r="J6061" s="122" t="s">
        <v>1769</v>
      </c>
    </row>
    <row r="6062" spans="1:10">
      <c r="A6062" s="123" t="s">
        <v>1723</v>
      </c>
      <c r="B6062" s="97" t="s">
        <v>3570</v>
      </c>
      <c r="C6062" s="96" t="s">
        <v>44</v>
      </c>
      <c r="D6062" s="96" t="s">
        <v>3571</v>
      </c>
      <c r="E6062" s="99">
        <v>8</v>
      </c>
      <c r="F6062" s="98" t="s">
        <v>1950</v>
      </c>
      <c r="G6062" s="282" t="s">
        <v>3577</v>
      </c>
      <c r="H6062" s="282"/>
      <c r="I6062" s="283"/>
      <c r="J6062" s="126" t="s">
        <v>3979</v>
      </c>
    </row>
    <row r="6063" spans="1:10">
      <c r="A6063" s="123" t="s">
        <v>1723</v>
      </c>
      <c r="B6063" s="97" t="s">
        <v>1979</v>
      </c>
      <c r="C6063" s="96" t="s">
        <v>44</v>
      </c>
      <c r="D6063" s="96" t="s">
        <v>1980</v>
      </c>
      <c r="E6063" s="99">
        <v>8</v>
      </c>
      <c r="F6063" s="98" t="s">
        <v>1950</v>
      </c>
      <c r="G6063" s="282" t="s">
        <v>1981</v>
      </c>
      <c r="H6063" s="282"/>
      <c r="I6063" s="283"/>
      <c r="J6063" s="126" t="s">
        <v>3980</v>
      </c>
    </row>
    <row r="6064" spans="1:10">
      <c r="A6064" s="221"/>
      <c r="B6064" s="222"/>
      <c r="C6064" s="222"/>
      <c r="D6064" s="222"/>
      <c r="E6064" s="222"/>
      <c r="F6064" s="222" t="s">
        <v>1774</v>
      </c>
      <c r="G6064" s="222"/>
      <c r="H6064" s="222"/>
      <c r="I6064" s="222"/>
      <c r="J6064" s="125">
        <v>283.2</v>
      </c>
    </row>
    <row r="6065" spans="1:10">
      <c r="A6065" s="115"/>
      <c r="B6065" s="116"/>
      <c r="C6065" s="116"/>
      <c r="D6065" s="116"/>
      <c r="E6065" s="116" t="s">
        <v>1728</v>
      </c>
      <c r="F6065" s="117">
        <v>0</v>
      </c>
      <c r="G6065" s="116" t="s">
        <v>1729</v>
      </c>
      <c r="H6065" s="117">
        <v>215.19</v>
      </c>
      <c r="I6065" s="116" t="s">
        <v>1730</v>
      </c>
      <c r="J6065" s="118">
        <v>215.18559999999999</v>
      </c>
    </row>
    <row r="6066" spans="1:10" ht="15" thickBot="1">
      <c r="A6066" s="115"/>
      <c r="B6066" s="116"/>
      <c r="C6066" s="116"/>
      <c r="D6066" s="116"/>
      <c r="E6066" s="116" t="s">
        <v>1731</v>
      </c>
      <c r="F6066" s="117">
        <v>265.86</v>
      </c>
      <c r="G6066" s="116"/>
      <c r="H6066" s="276" t="s">
        <v>1732</v>
      </c>
      <c r="I6066" s="276"/>
      <c r="J6066" s="118">
        <v>1279.05</v>
      </c>
    </row>
    <row r="6067" spans="1:10" ht="15" thickTop="1">
      <c r="A6067" s="119"/>
      <c r="B6067" s="95"/>
      <c r="C6067" s="95"/>
      <c r="D6067" s="95"/>
      <c r="E6067" s="95"/>
      <c r="F6067" s="95"/>
      <c r="G6067" s="95"/>
      <c r="H6067" s="95"/>
      <c r="I6067" s="95"/>
      <c r="J6067" s="120"/>
    </row>
    <row r="6068" spans="1:10" ht="15">
      <c r="A6068" s="121" t="s">
        <v>1258</v>
      </c>
      <c r="B6068" s="83" t="s">
        <v>1</v>
      </c>
      <c r="C6068" s="82" t="s">
        <v>2</v>
      </c>
      <c r="D6068" s="82" t="s">
        <v>3</v>
      </c>
      <c r="E6068" s="281" t="s">
        <v>1722</v>
      </c>
      <c r="F6068" s="281"/>
      <c r="G6068" s="84" t="s">
        <v>4</v>
      </c>
      <c r="H6068" s="83" t="s">
        <v>5</v>
      </c>
      <c r="I6068" s="83" t="s">
        <v>6</v>
      </c>
      <c r="J6068" s="122" t="s">
        <v>8</v>
      </c>
    </row>
    <row r="6069" spans="1:10" ht="25.5">
      <c r="A6069" s="111" t="s">
        <v>1723</v>
      </c>
      <c r="B6069" s="86" t="s">
        <v>1259</v>
      </c>
      <c r="C6069" s="85" t="s">
        <v>18</v>
      </c>
      <c r="D6069" s="85" t="s">
        <v>1260</v>
      </c>
      <c r="E6069" s="284" t="s">
        <v>3468</v>
      </c>
      <c r="F6069" s="284"/>
      <c r="G6069" s="87" t="s">
        <v>28</v>
      </c>
      <c r="H6069" s="88">
        <v>1</v>
      </c>
      <c r="I6069" s="89">
        <v>428.26</v>
      </c>
      <c r="J6069" s="112">
        <v>428.26</v>
      </c>
    </row>
    <row r="6070" spans="1:10">
      <c r="A6070" s="123" t="s">
        <v>1738</v>
      </c>
      <c r="B6070" s="97" t="s">
        <v>1979</v>
      </c>
      <c r="C6070" s="96" t="s">
        <v>44</v>
      </c>
      <c r="D6070" s="96" t="s">
        <v>1980</v>
      </c>
      <c r="E6070" s="283" t="s">
        <v>1761</v>
      </c>
      <c r="F6070" s="283"/>
      <c r="G6070" s="98" t="s">
        <v>1950</v>
      </c>
      <c r="H6070" s="99">
        <v>0.8</v>
      </c>
      <c r="I6070" s="100">
        <v>19.47</v>
      </c>
      <c r="J6070" s="124">
        <v>15.57</v>
      </c>
    </row>
    <row r="6071" spans="1:10">
      <c r="A6071" s="123" t="s">
        <v>1738</v>
      </c>
      <c r="B6071" s="97" t="s">
        <v>3570</v>
      </c>
      <c r="C6071" s="96" t="s">
        <v>44</v>
      </c>
      <c r="D6071" s="96" t="s">
        <v>3571</v>
      </c>
      <c r="E6071" s="283" t="s">
        <v>1761</v>
      </c>
      <c r="F6071" s="283"/>
      <c r="G6071" s="98" t="s">
        <v>1950</v>
      </c>
      <c r="H6071" s="99">
        <v>0.8</v>
      </c>
      <c r="I6071" s="100">
        <v>15.93</v>
      </c>
      <c r="J6071" s="124">
        <v>12.74</v>
      </c>
    </row>
    <row r="6072" spans="1:10" ht="38.25">
      <c r="A6072" s="113" t="s">
        <v>1725</v>
      </c>
      <c r="B6072" s="91" t="s">
        <v>3981</v>
      </c>
      <c r="C6072" s="90" t="s">
        <v>3092</v>
      </c>
      <c r="D6072" s="90" t="s">
        <v>3982</v>
      </c>
      <c r="E6072" s="278" t="s">
        <v>1743</v>
      </c>
      <c r="F6072" s="278"/>
      <c r="G6072" s="92" t="s">
        <v>46</v>
      </c>
      <c r="H6072" s="93">
        <v>1</v>
      </c>
      <c r="I6072" s="94">
        <v>399.95</v>
      </c>
      <c r="J6072" s="114">
        <v>399.95</v>
      </c>
    </row>
    <row r="6073" spans="1:10">
      <c r="A6073" s="115"/>
      <c r="B6073" s="116"/>
      <c r="C6073" s="116"/>
      <c r="D6073" s="116"/>
      <c r="E6073" s="116" t="s">
        <v>1728</v>
      </c>
      <c r="F6073" s="117">
        <v>0</v>
      </c>
      <c r="G6073" s="116" t="s">
        <v>1729</v>
      </c>
      <c r="H6073" s="117">
        <v>21.51</v>
      </c>
      <c r="I6073" s="116" t="s">
        <v>1730</v>
      </c>
      <c r="J6073" s="118">
        <v>21.51</v>
      </c>
    </row>
    <row r="6074" spans="1:10" ht="15" thickBot="1">
      <c r="A6074" s="115"/>
      <c r="B6074" s="116"/>
      <c r="C6074" s="116"/>
      <c r="D6074" s="116"/>
      <c r="E6074" s="116" t="s">
        <v>1731</v>
      </c>
      <c r="F6074" s="117">
        <v>112.37</v>
      </c>
      <c r="G6074" s="116"/>
      <c r="H6074" s="276" t="s">
        <v>1732</v>
      </c>
      <c r="I6074" s="276"/>
      <c r="J6074" s="118">
        <v>540.63</v>
      </c>
    </row>
    <row r="6075" spans="1:10" ht="15" thickTop="1">
      <c r="A6075" s="119"/>
      <c r="B6075" s="95"/>
      <c r="C6075" s="95"/>
      <c r="D6075" s="95"/>
      <c r="E6075" s="95"/>
      <c r="F6075" s="95"/>
      <c r="G6075" s="95"/>
      <c r="H6075" s="95"/>
      <c r="I6075" s="95"/>
      <c r="J6075" s="120"/>
    </row>
    <row r="6076" spans="1:10" ht="15">
      <c r="A6076" s="121" t="s">
        <v>1261</v>
      </c>
      <c r="B6076" s="83" t="s">
        <v>1</v>
      </c>
      <c r="C6076" s="82" t="s">
        <v>2</v>
      </c>
      <c r="D6076" s="82" t="s">
        <v>3</v>
      </c>
      <c r="E6076" s="281" t="s">
        <v>1722</v>
      </c>
      <c r="F6076" s="281"/>
      <c r="G6076" s="84" t="s">
        <v>4</v>
      </c>
      <c r="H6076" s="83" t="s">
        <v>5</v>
      </c>
      <c r="I6076" s="83" t="s">
        <v>6</v>
      </c>
      <c r="J6076" s="122" t="s">
        <v>8</v>
      </c>
    </row>
    <row r="6077" spans="1:10">
      <c r="A6077" s="111" t="s">
        <v>1723</v>
      </c>
      <c r="B6077" s="86" t="s">
        <v>1262</v>
      </c>
      <c r="C6077" s="85" t="s">
        <v>18</v>
      </c>
      <c r="D6077" s="85" t="s">
        <v>1263</v>
      </c>
      <c r="E6077" s="284" t="s">
        <v>3468</v>
      </c>
      <c r="F6077" s="284"/>
      <c r="G6077" s="87" t="s">
        <v>28</v>
      </c>
      <c r="H6077" s="88">
        <v>1</v>
      </c>
      <c r="I6077" s="89">
        <v>72</v>
      </c>
      <c r="J6077" s="112">
        <v>72</v>
      </c>
    </row>
    <row r="6078" spans="1:10">
      <c r="A6078" s="123" t="s">
        <v>1738</v>
      </c>
      <c r="B6078" s="97" t="s">
        <v>1979</v>
      </c>
      <c r="C6078" s="96" t="s">
        <v>44</v>
      </c>
      <c r="D6078" s="96" t="s">
        <v>1980</v>
      </c>
      <c r="E6078" s="283" t="s">
        <v>1761</v>
      </c>
      <c r="F6078" s="283"/>
      <c r="G6078" s="98" t="s">
        <v>1950</v>
      </c>
      <c r="H6078" s="99">
        <v>3.3000000000000002E-2</v>
      </c>
      <c r="I6078" s="100">
        <v>19.47</v>
      </c>
      <c r="J6078" s="124">
        <v>0.64</v>
      </c>
    </row>
    <row r="6079" spans="1:10">
      <c r="A6079" s="123" t="s">
        <v>1738</v>
      </c>
      <c r="B6079" s="97" t="s">
        <v>3570</v>
      </c>
      <c r="C6079" s="96" t="s">
        <v>44</v>
      </c>
      <c r="D6079" s="96" t="s">
        <v>3571</v>
      </c>
      <c r="E6079" s="283" t="s">
        <v>1761</v>
      </c>
      <c r="F6079" s="283"/>
      <c r="G6079" s="98" t="s">
        <v>1950</v>
      </c>
      <c r="H6079" s="99">
        <v>3.3000000000000002E-2</v>
      </c>
      <c r="I6079" s="100">
        <v>15.93</v>
      </c>
      <c r="J6079" s="124">
        <v>0.52</v>
      </c>
    </row>
    <row r="6080" spans="1:10">
      <c r="A6080" s="113" t="s">
        <v>1725</v>
      </c>
      <c r="B6080" s="91" t="s">
        <v>3983</v>
      </c>
      <c r="C6080" s="90" t="s">
        <v>2428</v>
      </c>
      <c r="D6080" s="90" t="s">
        <v>3984</v>
      </c>
      <c r="E6080" s="278" t="s">
        <v>1743</v>
      </c>
      <c r="F6080" s="278"/>
      <c r="G6080" s="92" t="s">
        <v>704</v>
      </c>
      <c r="H6080" s="93">
        <v>1</v>
      </c>
      <c r="I6080" s="94">
        <v>70.84</v>
      </c>
      <c r="J6080" s="114">
        <v>70.84</v>
      </c>
    </row>
    <row r="6081" spans="1:10">
      <c r="A6081" s="115"/>
      <c r="B6081" s="116"/>
      <c r="C6081" s="116"/>
      <c r="D6081" s="116"/>
      <c r="E6081" s="116" t="s">
        <v>1728</v>
      </c>
      <c r="F6081" s="117">
        <v>0</v>
      </c>
      <c r="G6081" s="116" t="s">
        <v>1729</v>
      </c>
      <c r="H6081" s="117">
        <v>0.88</v>
      </c>
      <c r="I6081" s="116" t="s">
        <v>1730</v>
      </c>
      <c r="J6081" s="118">
        <v>0.88</v>
      </c>
    </row>
    <row r="6082" spans="1:10" ht="15" thickBot="1">
      <c r="A6082" s="115"/>
      <c r="B6082" s="116"/>
      <c r="C6082" s="116"/>
      <c r="D6082" s="116"/>
      <c r="E6082" s="116" t="s">
        <v>1731</v>
      </c>
      <c r="F6082" s="117">
        <v>18.89</v>
      </c>
      <c r="G6082" s="116"/>
      <c r="H6082" s="276" t="s">
        <v>1732</v>
      </c>
      <c r="I6082" s="276"/>
      <c r="J6082" s="118">
        <v>90.89</v>
      </c>
    </row>
    <row r="6083" spans="1:10" ht="15" thickTop="1">
      <c r="A6083" s="119"/>
      <c r="B6083" s="95"/>
      <c r="C6083" s="95"/>
      <c r="D6083" s="95"/>
      <c r="E6083" s="95"/>
      <c r="F6083" s="95"/>
      <c r="G6083" s="95"/>
      <c r="H6083" s="95"/>
      <c r="I6083" s="95"/>
      <c r="J6083" s="120"/>
    </row>
    <row r="6084" spans="1:10" ht="15">
      <c r="A6084" s="121" t="s">
        <v>1264</v>
      </c>
      <c r="B6084" s="83" t="s">
        <v>1</v>
      </c>
      <c r="C6084" s="82" t="s">
        <v>2</v>
      </c>
      <c r="D6084" s="82" t="s">
        <v>3</v>
      </c>
      <c r="E6084" s="281" t="s">
        <v>1722</v>
      </c>
      <c r="F6084" s="281"/>
      <c r="G6084" s="84" t="s">
        <v>4</v>
      </c>
      <c r="H6084" s="83" t="s">
        <v>5</v>
      </c>
      <c r="I6084" s="83" t="s">
        <v>6</v>
      </c>
      <c r="J6084" s="122" t="s">
        <v>8</v>
      </c>
    </row>
    <row r="6085" spans="1:10">
      <c r="A6085" s="111" t="s">
        <v>1723</v>
      </c>
      <c r="B6085" s="86" t="s">
        <v>1265</v>
      </c>
      <c r="C6085" s="85" t="s">
        <v>44</v>
      </c>
      <c r="D6085" s="85" t="s">
        <v>1266</v>
      </c>
      <c r="E6085" s="284" t="s">
        <v>1761</v>
      </c>
      <c r="F6085" s="284"/>
      <c r="G6085" s="87" t="s">
        <v>1257</v>
      </c>
      <c r="H6085" s="88">
        <v>1</v>
      </c>
      <c r="I6085" s="89">
        <v>102.67</v>
      </c>
      <c r="J6085" s="112">
        <v>102.67</v>
      </c>
    </row>
    <row r="6086" spans="1:10">
      <c r="A6086" s="221"/>
      <c r="B6086" s="222"/>
      <c r="C6086" s="222"/>
      <c r="D6086" s="222"/>
      <c r="E6086" s="222"/>
      <c r="F6086" s="222" t="s">
        <v>1762</v>
      </c>
      <c r="G6086" s="222"/>
      <c r="H6086" s="222"/>
      <c r="I6086" s="222"/>
      <c r="J6086" s="125">
        <v>0</v>
      </c>
    </row>
    <row r="6087" spans="1:10">
      <c r="A6087" s="221"/>
      <c r="B6087" s="222"/>
      <c r="C6087" s="222"/>
      <c r="D6087" s="222"/>
      <c r="E6087" s="222"/>
      <c r="F6087" s="222" t="s">
        <v>1763</v>
      </c>
      <c r="G6087" s="222"/>
      <c r="H6087" s="222"/>
      <c r="I6087" s="222"/>
      <c r="J6087" s="125">
        <v>1</v>
      </c>
    </row>
    <row r="6088" spans="1:10">
      <c r="A6088" s="221"/>
      <c r="B6088" s="222"/>
      <c r="C6088" s="222"/>
      <c r="D6088" s="222"/>
      <c r="E6088" s="222"/>
      <c r="F6088" s="222" t="s">
        <v>1764</v>
      </c>
      <c r="G6088" s="222"/>
      <c r="H6088" s="222"/>
      <c r="I6088" s="222"/>
      <c r="J6088" s="125">
        <v>0</v>
      </c>
    </row>
    <row r="6089" spans="1:10" ht="15">
      <c r="A6089" s="279" t="s">
        <v>1784</v>
      </c>
      <c r="B6089" s="280" t="s">
        <v>1</v>
      </c>
      <c r="C6089" s="281" t="s">
        <v>2</v>
      </c>
      <c r="D6089" s="281" t="s">
        <v>1785</v>
      </c>
      <c r="E6089" s="280" t="s">
        <v>1766</v>
      </c>
      <c r="F6089" s="83" t="s">
        <v>1767</v>
      </c>
      <c r="G6089" s="83" t="s">
        <v>1768</v>
      </c>
      <c r="H6089" s="83"/>
      <c r="I6089" s="83"/>
      <c r="J6089" s="122" t="s">
        <v>1769</v>
      </c>
    </row>
    <row r="6090" spans="1:10">
      <c r="A6090" s="113" t="s">
        <v>1725</v>
      </c>
      <c r="B6090" s="91" t="s">
        <v>3985</v>
      </c>
      <c r="C6090" s="90" t="s">
        <v>44</v>
      </c>
      <c r="D6090" s="90" t="s">
        <v>1266</v>
      </c>
      <c r="E6090" s="93">
        <v>1</v>
      </c>
      <c r="F6090" s="92" t="s">
        <v>46</v>
      </c>
      <c r="G6090" s="277" t="s">
        <v>3986</v>
      </c>
      <c r="H6090" s="277"/>
      <c r="I6090" s="278"/>
      <c r="J6090" s="127" t="s">
        <v>3986</v>
      </c>
    </row>
    <row r="6091" spans="1:10">
      <c r="A6091" s="221"/>
      <c r="B6091" s="222"/>
      <c r="C6091" s="222"/>
      <c r="D6091" s="222"/>
      <c r="E6091" s="222"/>
      <c r="F6091" s="222" t="s">
        <v>1938</v>
      </c>
      <c r="G6091" s="222"/>
      <c r="H6091" s="222"/>
      <c r="I6091" s="222"/>
      <c r="J6091" s="125">
        <v>67.27</v>
      </c>
    </row>
    <row r="6092" spans="1:10" ht="15">
      <c r="A6092" s="279" t="s">
        <v>1765</v>
      </c>
      <c r="B6092" s="280" t="s">
        <v>1</v>
      </c>
      <c r="C6092" s="281" t="s">
        <v>2</v>
      </c>
      <c r="D6092" s="281" t="s">
        <v>1727</v>
      </c>
      <c r="E6092" s="280" t="s">
        <v>1766</v>
      </c>
      <c r="F6092" s="83" t="s">
        <v>1767</v>
      </c>
      <c r="G6092" s="83" t="s">
        <v>1768</v>
      </c>
      <c r="H6092" s="83"/>
      <c r="I6092" s="83"/>
      <c r="J6092" s="122" t="s">
        <v>1769</v>
      </c>
    </row>
    <row r="6093" spans="1:10">
      <c r="A6093" s="123" t="s">
        <v>1723</v>
      </c>
      <c r="B6093" s="97" t="s">
        <v>3570</v>
      </c>
      <c r="C6093" s="96" t="s">
        <v>44</v>
      </c>
      <c r="D6093" s="96" t="s">
        <v>3571</v>
      </c>
      <c r="E6093" s="99">
        <v>1</v>
      </c>
      <c r="F6093" s="98" t="s">
        <v>1950</v>
      </c>
      <c r="G6093" s="282" t="s">
        <v>3577</v>
      </c>
      <c r="H6093" s="282"/>
      <c r="I6093" s="283"/>
      <c r="J6093" s="126" t="s">
        <v>3577</v>
      </c>
    </row>
    <row r="6094" spans="1:10">
      <c r="A6094" s="123" t="s">
        <v>1723</v>
      </c>
      <c r="B6094" s="97" t="s">
        <v>1979</v>
      </c>
      <c r="C6094" s="96" t="s">
        <v>44</v>
      </c>
      <c r="D6094" s="96" t="s">
        <v>1980</v>
      </c>
      <c r="E6094" s="99">
        <v>1</v>
      </c>
      <c r="F6094" s="98" t="s">
        <v>1950</v>
      </c>
      <c r="G6094" s="282" t="s">
        <v>1981</v>
      </c>
      <c r="H6094" s="282"/>
      <c r="I6094" s="283"/>
      <c r="J6094" s="126" t="s">
        <v>1981</v>
      </c>
    </row>
    <row r="6095" spans="1:10">
      <c r="A6095" s="221"/>
      <c r="B6095" s="222"/>
      <c r="C6095" s="222"/>
      <c r="D6095" s="222"/>
      <c r="E6095" s="222"/>
      <c r="F6095" s="222" t="s">
        <v>1774</v>
      </c>
      <c r="G6095" s="222"/>
      <c r="H6095" s="222"/>
      <c r="I6095" s="222"/>
      <c r="J6095" s="125">
        <v>35.4</v>
      </c>
    </row>
    <row r="6096" spans="1:10">
      <c r="A6096" s="115"/>
      <c r="B6096" s="116"/>
      <c r="C6096" s="116"/>
      <c r="D6096" s="116"/>
      <c r="E6096" s="116" t="s">
        <v>1728</v>
      </c>
      <c r="F6096" s="117">
        <v>0</v>
      </c>
      <c r="G6096" s="116" t="s">
        <v>1729</v>
      </c>
      <c r="H6096" s="117">
        <v>26.9</v>
      </c>
      <c r="I6096" s="116" t="s">
        <v>1730</v>
      </c>
      <c r="J6096" s="118">
        <v>26.898199999999999</v>
      </c>
    </row>
    <row r="6097" spans="1:10" ht="15" thickBot="1">
      <c r="A6097" s="115"/>
      <c r="B6097" s="116"/>
      <c r="C6097" s="116"/>
      <c r="D6097" s="116"/>
      <c r="E6097" s="116" t="s">
        <v>1731</v>
      </c>
      <c r="F6097" s="117">
        <v>26.94</v>
      </c>
      <c r="G6097" s="116"/>
      <c r="H6097" s="276" t="s">
        <v>1732</v>
      </c>
      <c r="I6097" s="276"/>
      <c r="J6097" s="118">
        <v>129.61000000000001</v>
      </c>
    </row>
    <row r="6098" spans="1:10" ht="15" thickTop="1">
      <c r="A6098" s="119"/>
      <c r="B6098" s="95"/>
      <c r="C6098" s="95"/>
      <c r="D6098" s="95"/>
      <c r="E6098" s="95"/>
      <c r="F6098" s="95"/>
      <c r="G6098" s="95"/>
      <c r="H6098" s="95"/>
      <c r="I6098" s="95"/>
      <c r="J6098" s="120"/>
    </row>
    <row r="6099" spans="1:10" ht="15">
      <c r="A6099" s="121" t="s">
        <v>1267</v>
      </c>
      <c r="B6099" s="83" t="s">
        <v>1</v>
      </c>
      <c r="C6099" s="82" t="s">
        <v>2</v>
      </c>
      <c r="D6099" s="82" t="s">
        <v>3</v>
      </c>
      <c r="E6099" s="281" t="s">
        <v>1722</v>
      </c>
      <c r="F6099" s="281"/>
      <c r="G6099" s="84" t="s">
        <v>4</v>
      </c>
      <c r="H6099" s="83" t="s">
        <v>5</v>
      </c>
      <c r="I6099" s="83" t="s">
        <v>6</v>
      </c>
      <c r="J6099" s="122" t="s">
        <v>8</v>
      </c>
    </row>
    <row r="6100" spans="1:10" ht="25.5">
      <c r="A6100" s="111" t="s">
        <v>1723</v>
      </c>
      <c r="B6100" s="86" t="s">
        <v>1268</v>
      </c>
      <c r="C6100" s="85" t="s">
        <v>18</v>
      </c>
      <c r="D6100" s="85" t="s">
        <v>1269</v>
      </c>
      <c r="E6100" s="284" t="s">
        <v>3468</v>
      </c>
      <c r="F6100" s="284"/>
      <c r="G6100" s="87" t="s">
        <v>28</v>
      </c>
      <c r="H6100" s="88">
        <v>1</v>
      </c>
      <c r="I6100" s="89">
        <v>4200.24</v>
      </c>
      <c r="J6100" s="112">
        <v>4200.24</v>
      </c>
    </row>
    <row r="6101" spans="1:10">
      <c r="A6101" s="123" t="s">
        <v>1738</v>
      </c>
      <c r="B6101" s="97" t="s">
        <v>1979</v>
      </c>
      <c r="C6101" s="96" t="s">
        <v>44</v>
      </c>
      <c r="D6101" s="96" t="s">
        <v>1980</v>
      </c>
      <c r="E6101" s="283" t="s">
        <v>1761</v>
      </c>
      <c r="F6101" s="283"/>
      <c r="G6101" s="98" t="s">
        <v>1950</v>
      </c>
      <c r="H6101" s="99">
        <v>0.75</v>
      </c>
      <c r="I6101" s="100">
        <v>19.47</v>
      </c>
      <c r="J6101" s="124">
        <v>14.6</v>
      </c>
    </row>
    <row r="6102" spans="1:10">
      <c r="A6102" s="123" t="s">
        <v>1738</v>
      </c>
      <c r="B6102" s="97" t="s">
        <v>3570</v>
      </c>
      <c r="C6102" s="96" t="s">
        <v>44</v>
      </c>
      <c r="D6102" s="96" t="s">
        <v>3571</v>
      </c>
      <c r="E6102" s="283" t="s">
        <v>1761</v>
      </c>
      <c r="F6102" s="283"/>
      <c r="G6102" s="98" t="s">
        <v>1950</v>
      </c>
      <c r="H6102" s="99">
        <v>0.75</v>
      </c>
      <c r="I6102" s="100">
        <v>15.93</v>
      </c>
      <c r="J6102" s="124">
        <v>11.94</v>
      </c>
    </row>
    <row r="6103" spans="1:10" ht="25.5">
      <c r="A6103" s="113" t="s">
        <v>1725</v>
      </c>
      <c r="B6103" s="91" t="s">
        <v>3987</v>
      </c>
      <c r="C6103" s="90" t="s">
        <v>18</v>
      </c>
      <c r="D6103" s="90" t="s">
        <v>3988</v>
      </c>
      <c r="E6103" s="278" t="s">
        <v>1743</v>
      </c>
      <c r="F6103" s="278"/>
      <c r="G6103" s="92" t="s">
        <v>704</v>
      </c>
      <c r="H6103" s="93">
        <v>1</v>
      </c>
      <c r="I6103" s="94">
        <v>4173.7</v>
      </c>
      <c r="J6103" s="114">
        <v>4173.7</v>
      </c>
    </row>
    <row r="6104" spans="1:10">
      <c r="A6104" s="115"/>
      <c r="B6104" s="116"/>
      <c r="C6104" s="116"/>
      <c r="D6104" s="116"/>
      <c r="E6104" s="116" t="s">
        <v>1728</v>
      </c>
      <c r="F6104" s="117">
        <v>0</v>
      </c>
      <c r="G6104" s="116" t="s">
        <v>1729</v>
      </c>
      <c r="H6104" s="117">
        <v>20.170000000000002</v>
      </c>
      <c r="I6104" s="116" t="s">
        <v>1730</v>
      </c>
      <c r="J6104" s="118">
        <v>20.170000000000002</v>
      </c>
    </row>
    <row r="6105" spans="1:10" ht="15" thickBot="1">
      <c r="A6105" s="115"/>
      <c r="B6105" s="116"/>
      <c r="C6105" s="116"/>
      <c r="D6105" s="116"/>
      <c r="E6105" s="116" t="s">
        <v>1731</v>
      </c>
      <c r="F6105" s="117">
        <v>1102.1400000000001</v>
      </c>
      <c r="G6105" s="116"/>
      <c r="H6105" s="276" t="s">
        <v>1732</v>
      </c>
      <c r="I6105" s="276"/>
      <c r="J6105" s="118">
        <v>5302.38</v>
      </c>
    </row>
    <row r="6106" spans="1:10" ht="15" thickTop="1">
      <c r="A6106" s="119"/>
      <c r="B6106" s="95"/>
      <c r="C6106" s="95"/>
      <c r="D6106" s="95"/>
      <c r="E6106" s="95"/>
      <c r="F6106" s="95"/>
      <c r="G6106" s="95"/>
      <c r="H6106" s="95"/>
      <c r="I6106" s="95"/>
      <c r="J6106" s="120"/>
    </row>
    <row r="6107" spans="1:10" ht="15">
      <c r="A6107" s="121" t="s">
        <v>1270</v>
      </c>
      <c r="B6107" s="83" t="s">
        <v>1</v>
      </c>
      <c r="C6107" s="82" t="s">
        <v>2</v>
      </c>
      <c r="D6107" s="82" t="s">
        <v>3</v>
      </c>
      <c r="E6107" s="281" t="s">
        <v>1722</v>
      </c>
      <c r="F6107" s="281"/>
      <c r="G6107" s="84" t="s">
        <v>4</v>
      </c>
      <c r="H6107" s="83" t="s">
        <v>5</v>
      </c>
      <c r="I6107" s="83" t="s">
        <v>6</v>
      </c>
      <c r="J6107" s="122" t="s">
        <v>8</v>
      </c>
    </row>
    <row r="6108" spans="1:10">
      <c r="A6108" s="111" t="s">
        <v>1723</v>
      </c>
      <c r="B6108" s="86" t="s">
        <v>1271</v>
      </c>
      <c r="C6108" s="85" t="s">
        <v>44</v>
      </c>
      <c r="D6108" s="85" t="s">
        <v>1272</v>
      </c>
      <c r="E6108" s="284" t="s">
        <v>1761</v>
      </c>
      <c r="F6108" s="284"/>
      <c r="G6108" s="87" t="s">
        <v>46</v>
      </c>
      <c r="H6108" s="88">
        <v>1</v>
      </c>
      <c r="I6108" s="89">
        <v>54.67</v>
      </c>
      <c r="J6108" s="112">
        <v>54.67</v>
      </c>
    </row>
    <row r="6109" spans="1:10">
      <c r="A6109" s="221"/>
      <c r="B6109" s="222"/>
      <c r="C6109" s="222"/>
      <c r="D6109" s="222"/>
      <c r="E6109" s="222"/>
      <c r="F6109" s="222" t="s">
        <v>1762</v>
      </c>
      <c r="G6109" s="222"/>
      <c r="H6109" s="222"/>
      <c r="I6109" s="222"/>
      <c r="J6109" s="125">
        <v>0</v>
      </c>
    </row>
    <row r="6110" spans="1:10">
      <c r="A6110" s="221"/>
      <c r="B6110" s="222"/>
      <c r="C6110" s="222"/>
      <c r="D6110" s="222"/>
      <c r="E6110" s="222"/>
      <c r="F6110" s="222" t="s">
        <v>1763</v>
      </c>
      <c r="G6110" s="222"/>
      <c r="H6110" s="222"/>
      <c r="I6110" s="222"/>
      <c r="J6110" s="125">
        <v>1</v>
      </c>
    </row>
    <row r="6111" spans="1:10">
      <c r="A6111" s="221"/>
      <c r="B6111" s="222"/>
      <c r="C6111" s="222"/>
      <c r="D6111" s="222"/>
      <c r="E6111" s="222"/>
      <c r="F6111" s="222" t="s">
        <v>1764</v>
      </c>
      <c r="G6111" s="222"/>
      <c r="H6111" s="222"/>
      <c r="I6111" s="222"/>
      <c r="J6111" s="125">
        <v>0</v>
      </c>
    </row>
    <row r="6112" spans="1:10" ht="15">
      <c r="A6112" s="279" t="s">
        <v>1784</v>
      </c>
      <c r="B6112" s="280" t="s">
        <v>1</v>
      </c>
      <c r="C6112" s="281" t="s">
        <v>2</v>
      </c>
      <c r="D6112" s="281" t="s">
        <v>1785</v>
      </c>
      <c r="E6112" s="280" t="s">
        <v>1766</v>
      </c>
      <c r="F6112" s="83" t="s">
        <v>1767</v>
      </c>
      <c r="G6112" s="83" t="s">
        <v>1768</v>
      </c>
      <c r="H6112" s="83"/>
      <c r="I6112" s="83"/>
      <c r="J6112" s="122" t="s">
        <v>1769</v>
      </c>
    </row>
    <row r="6113" spans="1:10" ht="25.5">
      <c r="A6113" s="113" t="s">
        <v>1725</v>
      </c>
      <c r="B6113" s="91" t="s">
        <v>3989</v>
      </c>
      <c r="C6113" s="90" t="s">
        <v>44</v>
      </c>
      <c r="D6113" s="90" t="s">
        <v>3990</v>
      </c>
      <c r="E6113" s="93">
        <v>1</v>
      </c>
      <c r="F6113" s="92" t="s">
        <v>46</v>
      </c>
      <c r="G6113" s="277" t="s">
        <v>3991</v>
      </c>
      <c r="H6113" s="277"/>
      <c r="I6113" s="278"/>
      <c r="J6113" s="127" t="s">
        <v>3991</v>
      </c>
    </row>
    <row r="6114" spans="1:10">
      <c r="A6114" s="221"/>
      <c r="B6114" s="222"/>
      <c r="C6114" s="222"/>
      <c r="D6114" s="222"/>
      <c r="E6114" s="222"/>
      <c r="F6114" s="222" t="s">
        <v>1938</v>
      </c>
      <c r="G6114" s="222"/>
      <c r="H6114" s="222"/>
      <c r="I6114" s="222"/>
      <c r="J6114" s="125">
        <v>49.64</v>
      </c>
    </row>
    <row r="6115" spans="1:10" ht="15">
      <c r="A6115" s="279" t="s">
        <v>1765</v>
      </c>
      <c r="B6115" s="280" t="s">
        <v>1</v>
      </c>
      <c r="C6115" s="281" t="s">
        <v>2</v>
      </c>
      <c r="D6115" s="281" t="s">
        <v>1727</v>
      </c>
      <c r="E6115" s="280" t="s">
        <v>1766</v>
      </c>
      <c r="F6115" s="83" t="s">
        <v>1767</v>
      </c>
      <c r="G6115" s="83" t="s">
        <v>1768</v>
      </c>
      <c r="H6115" s="83"/>
      <c r="I6115" s="83"/>
      <c r="J6115" s="122" t="s">
        <v>1769</v>
      </c>
    </row>
    <row r="6116" spans="1:10">
      <c r="A6116" s="123" t="s">
        <v>1723</v>
      </c>
      <c r="B6116" s="97" t="s">
        <v>1979</v>
      </c>
      <c r="C6116" s="96" t="s">
        <v>44</v>
      </c>
      <c r="D6116" s="96" t="s">
        <v>1980</v>
      </c>
      <c r="E6116" s="99">
        <v>0.1833333</v>
      </c>
      <c r="F6116" s="98" t="s">
        <v>1950</v>
      </c>
      <c r="G6116" s="282" t="s">
        <v>1981</v>
      </c>
      <c r="H6116" s="282"/>
      <c r="I6116" s="283"/>
      <c r="J6116" s="126" t="s">
        <v>3992</v>
      </c>
    </row>
    <row r="6117" spans="1:10">
      <c r="A6117" s="123" t="s">
        <v>1723</v>
      </c>
      <c r="B6117" s="97" t="s">
        <v>3570</v>
      </c>
      <c r="C6117" s="96" t="s">
        <v>44</v>
      </c>
      <c r="D6117" s="96" t="s">
        <v>3571</v>
      </c>
      <c r="E6117" s="99">
        <v>9.1666600000000001E-2</v>
      </c>
      <c r="F6117" s="98" t="s">
        <v>1950</v>
      </c>
      <c r="G6117" s="282" t="s">
        <v>3577</v>
      </c>
      <c r="H6117" s="282"/>
      <c r="I6117" s="283"/>
      <c r="J6117" s="126" t="s">
        <v>3993</v>
      </c>
    </row>
    <row r="6118" spans="1:10">
      <c r="A6118" s="221"/>
      <c r="B6118" s="222"/>
      <c r="C6118" s="222"/>
      <c r="D6118" s="222"/>
      <c r="E6118" s="222"/>
      <c r="F6118" s="222" t="s">
        <v>1774</v>
      </c>
      <c r="G6118" s="222"/>
      <c r="H6118" s="222"/>
      <c r="I6118" s="222"/>
      <c r="J6118" s="125">
        <v>5.0297000000000001</v>
      </c>
    </row>
    <row r="6119" spans="1:10">
      <c r="A6119" s="115"/>
      <c r="B6119" s="116"/>
      <c r="C6119" s="116"/>
      <c r="D6119" s="116"/>
      <c r="E6119" s="116" t="s">
        <v>1728</v>
      </c>
      <c r="F6119" s="117">
        <v>0</v>
      </c>
      <c r="G6119" s="116" t="s">
        <v>1729</v>
      </c>
      <c r="H6119" s="117">
        <v>3.86</v>
      </c>
      <c r="I6119" s="116" t="s">
        <v>1730</v>
      </c>
      <c r="J6119" s="118">
        <v>3.8605495473500002</v>
      </c>
    </row>
    <row r="6120" spans="1:10" ht="15" thickBot="1">
      <c r="A6120" s="115"/>
      <c r="B6120" s="116"/>
      <c r="C6120" s="116"/>
      <c r="D6120" s="116"/>
      <c r="E6120" s="116" t="s">
        <v>1731</v>
      </c>
      <c r="F6120" s="117">
        <v>14.34</v>
      </c>
      <c r="G6120" s="116"/>
      <c r="H6120" s="276" t="s">
        <v>1732</v>
      </c>
      <c r="I6120" s="276"/>
      <c r="J6120" s="118">
        <v>69.010000000000005</v>
      </c>
    </row>
    <row r="6121" spans="1:10" ht="15" thickTop="1">
      <c r="A6121" s="119"/>
      <c r="B6121" s="95"/>
      <c r="C6121" s="95"/>
      <c r="D6121" s="95"/>
      <c r="E6121" s="95"/>
      <c r="F6121" s="95"/>
      <c r="G6121" s="95"/>
      <c r="H6121" s="95"/>
      <c r="I6121" s="95"/>
      <c r="J6121" s="120"/>
    </row>
    <row r="6122" spans="1:10" ht="15">
      <c r="A6122" s="121" t="s">
        <v>1277</v>
      </c>
      <c r="B6122" s="83" t="s">
        <v>1</v>
      </c>
      <c r="C6122" s="82" t="s">
        <v>2</v>
      </c>
      <c r="D6122" s="82" t="s">
        <v>3</v>
      </c>
      <c r="E6122" s="281" t="s">
        <v>1722</v>
      </c>
      <c r="F6122" s="281"/>
      <c r="G6122" s="84" t="s">
        <v>4</v>
      </c>
      <c r="H6122" s="83" t="s">
        <v>5</v>
      </c>
      <c r="I6122" s="83" t="s">
        <v>6</v>
      </c>
      <c r="J6122" s="122" t="s">
        <v>8</v>
      </c>
    </row>
    <row r="6123" spans="1:10" ht="25.5">
      <c r="A6123" s="111" t="s">
        <v>1723</v>
      </c>
      <c r="B6123" s="86" t="s">
        <v>131</v>
      </c>
      <c r="C6123" s="85" t="s">
        <v>44</v>
      </c>
      <c r="D6123" s="85" t="s">
        <v>132</v>
      </c>
      <c r="E6123" s="284" t="s">
        <v>1761</v>
      </c>
      <c r="F6123" s="284"/>
      <c r="G6123" s="87" t="s">
        <v>93</v>
      </c>
      <c r="H6123" s="88">
        <v>1</v>
      </c>
      <c r="I6123" s="89">
        <v>48.2</v>
      </c>
      <c r="J6123" s="112">
        <v>48.2</v>
      </c>
    </row>
    <row r="6124" spans="1:10">
      <c r="A6124" s="221"/>
      <c r="B6124" s="222"/>
      <c r="C6124" s="222"/>
      <c r="D6124" s="222"/>
      <c r="E6124" s="222"/>
      <c r="F6124" s="222" t="s">
        <v>1762</v>
      </c>
      <c r="G6124" s="222"/>
      <c r="H6124" s="222"/>
      <c r="I6124" s="222"/>
      <c r="J6124" s="125">
        <v>0</v>
      </c>
    </row>
    <row r="6125" spans="1:10">
      <c r="A6125" s="221"/>
      <c r="B6125" s="222"/>
      <c r="C6125" s="222"/>
      <c r="D6125" s="222"/>
      <c r="E6125" s="222"/>
      <c r="F6125" s="222" t="s">
        <v>1763</v>
      </c>
      <c r="G6125" s="222"/>
      <c r="H6125" s="222"/>
      <c r="I6125" s="222"/>
      <c r="J6125" s="125">
        <v>1</v>
      </c>
    </row>
    <row r="6126" spans="1:10">
      <c r="A6126" s="221"/>
      <c r="B6126" s="222"/>
      <c r="C6126" s="222"/>
      <c r="D6126" s="222"/>
      <c r="E6126" s="222"/>
      <c r="F6126" s="222" t="s">
        <v>1764</v>
      </c>
      <c r="G6126" s="222"/>
      <c r="H6126" s="222"/>
      <c r="I6126" s="222"/>
      <c r="J6126" s="125">
        <v>0</v>
      </c>
    </row>
    <row r="6127" spans="1:10" ht="15">
      <c r="A6127" s="279" t="s">
        <v>1765</v>
      </c>
      <c r="B6127" s="280" t="s">
        <v>1</v>
      </c>
      <c r="C6127" s="281" t="s">
        <v>2</v>
      </c>
      <c r="D6127" s="281" t="s">
        <v>1727</v>
      </c>
      <c r="E6127" s="280" t="s">
        <v>1766</v>
      </c>
      <c r="F6127" s="83" t="s">
        <v>1767</v>
      </c>
      <c r="G6127" s="83" t="s">
        <v>1768</v>
      </c>
      <c r="H6127" s="83"/>
      <c r="I6127" s="83"/>
      <c r="J6127" s="122" t="s">
        <v>1769</v>
      </c>
    </row>
    <row r="6128" spans="1:10">
      <c r="A6128" s="123" t="s">
        <v>1723</v>
      </c>
      <c r="B6128" s="97" t="s">
        <v>1957</v>
      </c>
      <c r="C6128" s="96" t="s">
        <v>44</v>
      </c>
      <c r="D6128" s="96" t="s">
        <v>1958</v>
      </c>
      <c r="E6128" s="99">
        <v>3.4108527</v>
      </c>
      <c r="F6128" s="98" t="s">
        <v>1950</v>
      </c>
      <c r="G6128" s="282" t="s">
        <v>1959</v>
      </c>
      <c r="H6128" s="282"/>
      <c r="I6128" s="283"/>
      <c r="J6128" s="126" t="s">
        <v>2228</v>
      </c>
    </row>
    <row r="6129" spans="1:10">
      <c r="A6129" s="221"/>
      <c r="B6129" s="222"/>
      <c r="C6129" s="222"/>
      <c r="D6129" s="222"/>
      <c r="E6129" s="222"/>
      <c r="F6129" s="222" t="s">
        <v>1774</v>
      </c>
      <c r="G6129" s="222"/>
      <c r="H6129" s="222"/>
      <c r="I6129" s="222"/>
      <c r="J6129" s="125">
        <v>48.195300000000003</v>
      </c>
    </row>
    <row r="6130" spans="1:10">
      <c r="A6130" s="115"/>
      <c r="B6130" s="116"/>
      <c r="C6130" s="116"/>
      <c r="D6130" s="116"/>
      <c r="E6130" s="116" t="s">
        <v>1728</v>
      </c>
      <c r="F6130" s="117">
        <v>0</v>
      </c>
      <c r="G6130" s="116" t="s">
        <v>1729</v>
      </c>
      <c r="H6130" s="117">
        <v>33.96</v>
      </c>
      <c r="I6130" s="116" t="s">
        <v>1730</v>
      </c>
      <c r="J6130" s="118">
        <v>33.963224674979998</v>
      </c>
    </row>
    <row r="6131" spans="1:10" ht="15" thickBot="1">
      <c r="A6131" s="115"/>
      <c r="B6131" s="116"/>
      <c r="C6131" s="116"/>
      <c r="D6131" s="116"/>
      <c r="E6131" s="116" t="s">
        <v>1731</v>
      </c>
      <c r="F6131" s="117">
        <v>12.64</v>
      </c>
      <c r="G6131" s="116"/>
      <c r="H6131" s="276" t="s">
        <v>1732</v>
      </c>
      <c r="I6131" s="276"/>
      <c r="J6131" s="118">
        <v>60.84</v>
      </c>
    </row>
    <row r="6132" spans="1:10" ht="15" thickTop="1">
      <c r="A6132" s="119"/>
      <c r="B6132" s="95"/>
      <c r="C6132" s="95"/>
      <c r="D6132" s="95"/>
      <c r="E6132" s="95"/>
      <c r="F6132" s="95"/>
      <c r="G6132" s="95"/>
      <c r="H6132" s="95"/>
      <c r="I6132" s="95"/>
      <c r="J6132" s="120"/>
    </row>
    <row r="6133" spans="1:10" ht="15">
      <c r="A6133" s="121" t="s">
        <v>1278</v>
      </c>
      <c r="B6133" s="83" t="s">
        <v>1</v>
      </c>
      <c r="C6133" s="82" t="s">
        <v>2</v>
      </c>
      <c r="D6133" s="82" t="s">
        <v>3</v>
      </c>
      <c r="E6133" s="281" t="s">
        <v>1722</v>
      </c>
      <c r="F6133" s="281"/>
      <c r="G6133" s="84" t="s">
        <v>4</v>
      </c>
      <c r="H6133" s="83" t="s">
        <v>5</v>
      </c>
      <c r="I6133" s="83" t="s">
        <v>6</v>
      </c>
      <c r="J6133" s="122" t="s">
        <v>8</v>
      </c>
    </row>
    <row r="6134" spans="1:10" ht="25.5">
      <c r="A6134" s="111" t="s">
        <v>1723</v>
      </c>
      <c r="B6134" s="86" t="s">
        <v>134</v>
      </c>
      <c r="C6134" s="85" t="s">
        <v>44</v>
      </c>
      <c r="D6134" s="85" t="s">
        <v>135</v>
      </c>
      <c r="E6134" s="284" t="s">
        <v>1761</v>
      </c>
      <c r="F6134" s="284"/>
      <c r="G6134" s="87" t="s">
        <v>71</v>
      </c>
      <c r="H6134" s="88">
        <v>1</v>
      </c>
      <c r="I6134" s="89">
        <v>9.1999999999999993</v>
      </c>
      <c r="J6134" s="112">
        <v>9.1999999999999993</v>
      </c>
    </row>
    <row r="6135" spans="1:10" ht="15">
      <c r="A6135" s="279" t="s">
        <v>1775</v>
      </c>
      <c r="B6135" s="280" t="s">
        <v>1</v>
      </c>
      <c r="C6135" s="281" t="s">
        <v>2</v>
      </c>
      <c r="D6135" s="281" t="s">
        <v>1776</v>
      </c>
      <c r="E6135" s="280" t="s">
        <v>1766</v>
      </c>
      <c r="F6135" s="285" t="s">
        <v>1777</v>
      </c>
      <c r="G6135" s="280"/>
      <c r="H6135" s="285" t="s">
        <v>1769</v>
      </c>
      <c r="I6135" s="280"/>
      <c r="J6135" s="286" t="s">
        <v>1778</v>
      </c>
    </row>
    <row r="6136" spans="1:10" ht="15">
      <c r="A6136" s="287"/>
      <c r="B6136" s="280"/>
      <c r="C6136" s="280"/>
      <c r="D6136" s="280"/>
      <c r="E6136" s="280"/>
      <c r="F6136" s="83" t="s">
        <v>1779</v>
      </c>
      <c r="G6136" s="83" t="s">
        <v>1780</v>
      </c>
      <c r="H6136" s="83" t="s">
        <v>1779</v>
      </c>
      <c r="I6136" s="83" t="s">
        <v>1780</v>
      </c>
      <c r="J6136" s="286"/>
    </row>
    <row r="6137" spans="1:10" ht="63.75">
      <c r="A6137" s="113" t="s">
        <v>1725</v>
      </c>
      <c r="B6137" s="91" t="s">
        <v>2229</v>
      </c>
      <c r="C6137" s="90" t="s">
        <v>44</v>
      </c>
      <c r="D6137" s="90" t="s">
        <v>2230</v>
      </c>
      <c r="E6137" s="93">
        <v>1</v>
      </c>
      <c r="F6137" s="94">
        <v>1</v>
      </c>
      <c r="G6137" s="94">
        <v>0</v>
      </c>
      <c r="H6137" s="102">
        <v>6.13</v>
      </c>
      <c r="I6137" s="102">
        <v>0.2</v>
      </c>
      <c r="J6137" s="127">
        <v>6.13</v>
      </c>
    </row>
    <row r="6138" spans="1:10">
      <c r="A6138" s="221"/>
      <c r="B6138" s="222"/>
      <c r="C6138" s="222"/>
      <c r="D6138" s="222"/>
      <c r="E6138" s="222"/>
      <c r="F6138" s="222" t="s">
        <v>1783</v>
      </c>
      <c r="G6138" s="222"/>
      <c r="H6138" s="222"/>
      <c r="I6138" s="222"/>
      <c r="J6138" s="125">
        <v>6.13</v>
      </c>
    </row>
    <row r="6139" spans="1:10">
      <c r="A6139" s="221"/>
      <c r="B6139" s="222"/>
      <c r="C6139" s="222"/>
      <c r="D6139" s="222"/>
      <c r="E6139" s="222"/>
      <c r="F6139" s="222" t="s">
        <v>1762</v>
      </c>
      <c r="G6139" s="222"/>
      <c r="H6139" s="222"/>
      <c r="I6139" s="222"/>
      <c r="J6139" s="125">
        <v>6.13</v>
      </c>
    </row>
    <row r="6140" spans="1:10">
      <c r="A6140" s="221"/>
      <c r="B6140" s="222"/>
      <c r="C6140" s="222"/>
      <c r="D6140" s="222"/>
      <c r="E6140" s="222"/>
      <c r="F6140" s="222" t="s">
        <v>1763</v>
      </c>
      <c r="G6140" s="222"/>
      <c r="H6140" s="222"/>
      <c r="I6140" s="222"/>
      <c r="J6140" s="125">
        <v>7.0743999999999998</v>
      </c>
    </row>
    <row r="6141" spans="1:10">
      <c r="A6141" s="221"/>
      <c r="B6141" s="222"/>
      <c r="C6141" s="222"/>
      <c r="D6141" s="222"/>
      <c r="E6141" s="222"/>
      <c r="F6141" s="222" t="s">
        <v>1764</v>
      </c>
      <c r="G6141" s="222"/>
      <c r="H6141" s="222"/>
      <c r="I6141" s="222"/>
      <c r="J6141" s="125">
        <v>0.86650000000000005</v>
      </c>
    </row>
    <row r="6142" spans="1:10" ht="15">
      <c r="A6142" s="279" t="s">
        <v>1765</v>
      </c>
      <c r="B6142" s="280" t="s">
        <v>1</v>
      </c>
      <c r="C6142" s="281" t="s">
        <v>2</v>
      </c>
      <c r="D6142" s="281" t="s">
        <v>1727</v>
      </c>
      <c r="E6142" s="280" t="s">
        <v>1766</v>
      </c>
      <c r="F6142" s="83" t="s">
        <v>1767</v>
      </c>
      <c r="G6142" s="83" t="s">
        <v>1768</v>
      </c>
      <c r="H6142" s="83"/>
      <c r="I6142" s="83"/>
      <c r="J6142" s="122" t="s">
        <v>1769</v>
      </c>
    </row>
    <row r="6143" spans="1:10">
      <c r="A6143" s="123" t="s">
        <v>1723</v>
      </c>
      <c r="B6143" s="97" t="s">
        <v>1957</v>
      </c>
      <c r="C6143" s="96" t="s">
        <v>44</v>
      </c>
      <c r="D6143" s="96" t="s">
        <v>1958</v>
      </c>
      <c r="E6143" s="99">
        <v>0.59</v>
      </c>
      <c r="F6143" s="98" t="s">
        <v>1950</v>
      </c>
      <c r="G6143" s="282" t="s">
        <v>1959</v>
      </c>
      <c r="H6143" s="282"/>
      <c r="I6143" s="283"/>
      <c r="J6143" s="126" t="s">
        <v>2231</v>
      </c>
    </row>
    <row r="6144" spans="1:10">
      <c r="A6144" s="221"/>
      <c r="B6144" s="222"/>
      <c r="C6144" s="222"/>
      <c r="D6144" s="222"/>
      <c r="E6144" s="222"/>
      <c r="F6144" s="222" t="s">
        <v>1774</v>
      </c>
      <c r="G6144" s="222"/>
      <c r="H6144" s="222"/>
      <c r="I6144" s="222"/>
      <c r="J6144" s="125">
        <v>8.3367000000000004</v>
      </c>
    </row>
    <row r="6145" spans="1:10">
      <c r="A6145" s="115"/>
      <c r="B6145" s="116"/>
      <c r="C6145" s="116"/>
      <c r="D6145" s="116"/>
      <c r="E6145" s="116" t="s">
        <v>1728</v>
      </c>
      <c r="F6145" s="117">
        <v>0</v>
      </c>
      <c r="G6145" s="116" t="s">
        <v>1729</v>
      </c>
      <c r="H6145" s="117">
        <v>5.87</v>
      </c>
      <c r="I6145" s="116" t="s">
        <v>1730</v>
      </c>
      <c r="J6145" s="118">
        <v>5.8748659999999999</v>
      </c>
    </row>
    <row r="6146" spans="1:10" ht="15" thickBot="1">
      <c r="A6146" s="115"/>
      <c r="B6146" s="116"/>
      <c r="C6146" s="116"/>
      <c r="D6146" s="116"/>
      <c r="E6146" s="116" t="s">
        <v>1731</v>
      </c>
      <c r="F6146" s="117">
        <v>2.41</v>
      </c>
      <c r="G6146" s="116"/>
      <c r="H6146" s="276" t="s">
        <v>1732</v>
      </c>
      <c r="I6146" s="276"/>
      <c r="J6146" s="118">
        <v>11.61</v>
      </c>
    </row>
    <row r="6147" spans="1:10" ht="15" thickTop="1">
      <c r="A6147" s="119"/>
      <c r="B6147" s="95"/>
      <c r="C6147" s="95"/>
      <c r="D6147" s="95"/>
      <c r="E6147" s="95"/>
      <c r="F6147" s="95"/>
      <c r="G6147" s="95"/>
      <c r="H6147" s="95"/>
      <c r="I6147" s="95"/>
      <c r="J6147" s="120"/>
    </row>
    <row r="6148" spans="1:10" ht="15">
      <c r="A6148" s="121" t="s">
        <v>1279</v>
      </c>
      <c r="B6148" s="83" t="s">
        <v>1</v>
      </c>
      <c r="C6148" s="82" t="s">
        <v>2</v>
      </c>
      <c r="D6148" s="82" t="s">
        <v>3</v>
      </c>
      <c r="E6148" s="281" t="s">
        <v>1722</v>
      </c>
      <c r="F6148" s="281"/>
      <c r="G6148" s="84" t="s">
        <v>4</v>
      </c>
      <c r="H6148" s="83" t="s">
        <v>5</v>
      </c>
      <c r="I6148" s="83" t="s">
        <v>6</v>
      </c>
      <c r="J6148" s="122" t="s">
        <v>8</v>
      </c>
    </row>
    <row r="6149" spans="1:10">
      <c r="A6149" s="111" t="s">
        <v>1723</v>
      </c>
      <c r="B6149" s="86" t="s">
        <v>629</v>
      </c>
      <c r="C6149" s="85" t="s">
        <v>44</v>
      </c>
      <c r="D6149" s="85" t="s">
        <v>630</v>
      </c>
      <c r="E6149" s="284" t="s">
        <v>1761</v>
      </c>
      <c r="F6149" s="284"/>
      <c r="G6149" s="87" t="s">
        <v>93</v>
      </c>
      <c r="H6149" s="88">
        <v>1</v>
      </c>
      <c r="I6149" s="89">
        <v>122.97</v>
      </c>
      <c r="J6149" s="112">
        <v>122.97</v>
      </c>
    </row>
    <row r="6150" spans="1:10">
      <c r="A6150" s="221"/>
      <c r="B6150" s="222"/>
      <c r="C6150" s="222"/>
      <c r="D6150" s="222"/>
      <c r="E6150" s="222"/>
      <c r="F6150" s="222" t="s">
        <v>1762</v>
      </c>
      <c r="G6150" s="222"/>
      <c r="H6150" s="222"/>
      <c r="I6150" s="222"/>
      <c r="J6150" s="125">
        <v>0</v>
      </c>
    </row>
    <row r="6151" spans="1:10">
      <c r="A6151" s="221"/>
      <c r="B6151" s="222"/>
      <c r="C6151" s="222"/>
      <c r="D6151" s="222"/>
      <c r="E6151" s="222"/>
      <c r="F6151" s="222" t="s">
        <v>1763</v>
      </c>
      <c r="G6151" s="222"/>
      <c r="H6151" s="222"/>
      <c r="I6151" s="222"/>
      <c r="J6151" s="125">
        <v>1</v>
      </c>
    </row>
    <row r="6152" spans="1:10">
      <c r="A6152" s="221"/>
      <c r="B6152" s="222"/>
      <c r="C6152" s="222"/>
      <c r="D6152" s="222"/>
      <c r="E6152" s="222"/>
      <c r="F6152" s="222" t="s">
        <v>1764</v>
      </c>
      <c r="G6152" s="222"/>
      <c r="H6152" s="222"/>
      <c r="I6152" s="222"/>
      <c r="J6152" s="125">
        <v>0</v>
      </c>
    </row>
    <row r="6153" spans="1:10" ht="15">
      <c r="A6153" s="279" t="s">
        <v>1784</v>
      </c>
      <c r="B6153" s="280" t="s">
        <v>1</v>
      </c>
      <c r="C6153" s="281" t="s">
        <v>2</v>
      </c>
      <c r="D6153" s="281" t="s">
        <v>1785</v>
      </c>
      <c r="E6153" s="280" t="s">
        <v>1766</v>
      </c>
      <c r="F6153" s="83" t="s">
        <v>1767</v>
      </c>
      <c r="G6153" s="83" t="s">
        <v>1768</v>
      </c>
      <c r="H6153" s="83"/>
      <c r="I6153" s="83"/>
      <c r="J6153" s="122" t="s">
        <v>1769</v>
      </c>
    </row>
    <row r="6154" spans="1:10">
      <c r="A6154" s="113" t="s">
        <v>1725</v>
      </c>
      <c r="B6154" s="91" t="s">
        <v>3107</v>
      </c>
      <c r="C6154" s="90" t="s">
        <v>44</v>
      </c>
      <c r="D6154" s="90" t="s">
        <v>3108</v>
      </c>
      <c r="E6154" s="93">
        <v>1.1499999999999999</v>
      </c>
      <c r="F6154" s="92" t="s">
        <v>93</v>
      </c>
      <c r="G6154" s="277" t="s">
        <v>3109</v>
      </c>
      <c r="H6154" s="277"/>
      <c r="I6154" s="278"/>
      <c r="J6154" s="127" t="s">
        <v>3110</v>
      </c>
    </row>
    <row r="6155" spans="1:10">
      <c r="A6155" s="221"/>
      <c r="B6155" s="222"/>
      <c r="C6155" s="222"/>
      <c r="D6155" s="222"/>
      <c r="E6155" s="222"/>
      <c r="F6155" s="222" t="s">
        <v>1938</v>
      </c>
      <c r="G6155" s="222"/>
      <c r="H6155" s="222"/>
      <c r="I6155" s="222"/>
      <c r="J6155" s="125">
        <v>97.06</v>
      </c>
    </row>
    <row r="6156" spans="1:10" ht="15">
      <c r="A6156" s="279" t="s">
        <v>1765</v>
      </c>
      <c r="B6156" s="280" t="s">
        <v>1</v>
      </c>
      <c r="C6156" s="281" t="s">
        <v>2</v>
      </c>
      <c r="D6156" s="281" t="s">
        <v>1727</v>
      </c>
      <c r="E6156" s="280" t="s">
        <v>1766</v>
      </c>
      <c r="F6156" s="83" t="s">
        <v>1767</v>
      </c>
      <c r="G6156" s="83" t="s">
        <v>1768</v>
      </c>
      <c r="H6156" s="83"/>
      <c r="I6156" s="83"/>
      <c r="J6156" s="122" t="s">
        <v>1769</v>
      </c>
    </row>
    <row r="6157" spans="1:10">
      <c r="A6157" s="123" t="s">
        <v>1723</v>
      </c>
      <c r="B6157" s="97" t="s">
        <v>1957</v>
      </c>
      <c r="C6157" s="96" t="s">
        <v>44</v>
      </c>
      <c r="D6157" s="96" t="s">
        <v>1958</v>
      </c>
      <c r="E6157" s="99">
        <v>1.8333333000000001</v>
      </c>
      <c r="F6157" s="98" t="s">
        <v>1950</v>
      </c>
      <c r="G6157" s="282" t="s">
        <v>1959</v>
      </c>
      <c r="H6157" s="282"/>
      <c r="I6157" s="283"/>
      <c r="J6157" s="126" t="s">
        <v>3111</v>
      </c>
    </row>
    <row r="6158" spans="1:10">
      <c r="A6158" s="221"/>
      <c r="B6158" s="222"/>
      <c r="C6158" s="222"/>
      <c r="D6158" s="222"/>
      <c r="E6158" s="222"/>
      <c r="F6158" s="222" t="s">
        <v>1774</v>
      </c>
      <c r="G6158" s="222"/>
      <c r="H6158" s="222"/>
      <c r="I6158" s="222"/>
      <c r="J6158" s="125">
        <v>25.905000000000001</v>
      </c>
    </row>
    <row r="6159" spans="1:10">
      <c r="A6159" s="115"/>
      <c r="B6159" s="116"/>
      <c r="C6159" s="116"/>
      <c r="D6159" s="116"/>
      <c r="E6159" s="116" t="s">
        <v>1728</v>
      </c>
      <c r="F6159" s="117">
        <v>0</v>
      </c>
      <c r="G6159" s="116" t="s">
        <v>1729</v>
      </c>
      <c r="H6159" s="117">
        <v>18.260000000000002</v>
      </c>
      <c r="I6159" s="116" t="s">
        <v>1730</v>
      </c>
      <c r="J6159" s="118">
        <v>18.255233001419999</v>
      </c>
    </row>
    <row r="6160" spans="1:10" ht="15" thickBot="1">
      <c r="A6160" s="115"/>
      <c r="B6160" s="116"/>
      <c r="C6160" s="116"/>
      <c r="D6160" s="116"/>
      <c r="E6160" s="116" t="s">
        <v>1731</v>
      </c>
      <c r="F6160" s="117">
        <v>32.26</v>
      </c>
      <c r="G6160" s="116"/>
      <c r="H6160" s="276" t="s">
        <v>1732</v>
      </c>
      <c r="I6160" s="276"/>
      <c r="J6160" s="118">
        <v>155.22999999999999</v>
      </c>
    </row>
    <row r="6161" spans="1:10" ht="15" thickTop="1">
      <c r="A6161" s="119"/>
      <c r="B6161" s="95"/>
      <c r="C6161" s="95"/>
      <c r="D6161" s="95"/>
      <c r="E6161" s="95"/>
      <c r="F6161" s="95"/>
      <c r="G6161" s="95"/>
      <c r="H6161" s="95"/>
      <c r="I6161" s="95"/>
      <c r="J6161" s="120"/>
    </row>
    <row r="6162" spans="1:10" ht="15">
      <c r="A6162" s="121" t="s">
        <v>1280</v>
      </c>
      <c r="B6162" s="83" t="s">
        <v>1</v>
      </c>
      <c r="C6162" s="82" t="s">
        <v>2</v>
      </c>
      <c r="D6162" s="82" t="s">
        <v>3</v>
      </c>
      <c r="E6162" s="281" t="s">
        <v>1722</v>
      </c>
      <c r="F6162" s="281"/>
      <c r="G6162" s="84" t="s">
        <v>4</v>
      </c>
      <c r="H6162" s="83" t="s">
        <v>5</v>
      </c>
      <c r="I6162" s="83" t="s">
        <v>6</v>
      </c>
      <c r="J6162" s="122" t="s">
        <v>8</v>
      </c>
    </row>
    <row r="6163" spans="1:10" ht="25.5">
      <c r="A6163" s="111" t="s">
        <v>1723</v>
      </c>
      <c r="B6163" s="86" t="s">
        <v>148</v>
      </c>
      <c r="C6163" s="85" t="s">
        <v>44</v>
      </c>
      <c r="D6163" s="85" t="s">
        <v>149</v>
      </c>
      <c r="E6163" s="284" t="s">
        <v>1761</v>
      </c>
      <c r="F6163" s="284"/>
      <c r="G6163" s="87" t="s">
        <v>93</v>
      </c>
      <c r="H6163" s="88">
        <v>1</v>
      </c>
      <c r="I6163" s="89">
        <v>30.95</v>
      </c>
      <c r="J6163" s="112">
        <v>30.95</v>
      </c>
    </row>
    <row r="6164" spans="1:10" ht="15">
      <c r="A6164" s="279" t="s">
        <v>1775</v>
      </c>
      <c r="B6164" s="280" t="s">
        <v>1</v>
      </c>
      <c r="C6164" s="281" t="s">
        <v>2</v>
      </c>
      <c r="D6164" s="281" t="s">
        <v>1776</v>
      </c>
      <c r="E6164" s="280" t="s">
        <v>1766</v>
      </c>
      <c r="F6164" s="285" t="s">
        <v>1777</v>
      </c>
      <c r="G6164" s="280"/>
      <c r="H6164" s="285" t="s">
        <v>1769</v>
      </c>
      <c r="I6164" s="280"/>
      <c r="J6164" s="286" t="s">
        <v>1778</v>
      </c>
    </row>
    <row r="6165" spans="1:10" ht="15">
      <c r="A6165" s="287"/>
      <c r="B6165" s="280"/>
      <c r="C6165" s="280"/>
      <c r="D6165" s="280"/>
      <c r="E6165" s="280"/>
      <c r="F6165" s="83" t="s">
        <v>1779</v>
      </c>
      <c r="G6165" s="83" t="s">
        <v>1780</v>
      </c>
      <c r="H6165" s="83" t="s">
        <v>1779</v>
      </c>
      <c r="I6165" s="83" t="s">
        <v>1780</v>
      </c>
      <c r="J6165" s="286"/>
    </row>
    <row r="6166" spans="1:10" ht="63.75">
      <c r="A6166" s="113" t="s">
        <v>1725</v>
      </c>
      <c r="B6166" s="91" t="s">
        <v>2229</v>
      </c>
      <c r="C6166" s="90" t="s">
        <v>44</v>
      </c>
      <c r="D6166" s="90" t="s">
        <v>2230</v>
      </c>
      <c r="E6166" s="93">
        <v>1</v>
      </c>
      <c r="F6166" s="94">
        <v>1</v>
      </c>
      <c r="G6166" s="94">
        <v>0</v>
      </c>
      <c r="H6166" s="102">
        <v>6.13</v>
      </c>
      <c r="I6166" s="102">
        <v>0.2</v>
      </c>
      <c r="J6166" s="127">
        <v>6.13</v>
      </c>
    </row>
    <row r="6167" spans="1:10">
      <c r="A6167" s="221"/>
      <c r="B6167" s="222"/>
      <c r="C6167" s="222"/>
      <c r="D6167" s="222"/>
      <c r="E6167" s="222"/>
      <c r="F6167" s="222" t="s">
        <v>1783</v>
      </c>
      <c r="G6167" s="222"/>
      <c r="H6167" s="222"/>
      <c r="I6167" s="222"/>
      <c r="J6167" s="125">
        <v>6.13</v>
      </c>
    </row>
    <row r="6168" spans="1:10">
      <c r="A6168" s="221"/>
      <c r="B6168" s="222"/>
      <c r="C6168" s="222"/>
      <c r="D6168" s="222"/>
      <c r="E6168" s="222"/>
      <c r="F6168" s="222" t="s">
        <v>1762</v>
      </c>
      <c r="G6168" s="222"/>
      <c r="H6168" s="222"/>
      <c r="I6168" s="222"/>
      <c r="J6168" s="125">
        <v>6.13</v>
      </c>
    </row>
    <row r="6169" spans="1:10">
      <c r="A6169" s="221"/>
      <c r="B6169" s="222"/>
      <c r="C6169" s="222"/>
      <c r="D6169" s="222"/>
      <c r="E6169" s="222"/>
      <c r="F6169" s="222" t="s">
        <v>1763</v>
      </c>
      <c r="G6169" s="222"/>
      <c r="H6169" s="222"/>
      <c r="I6169" s="222"/>
      <c r="J6169" s="125">
        <v>0.65449999999999997</v>
      </c>
    </row>
    <row r="6170" spans="1:10">
      <c r="A6170" s="221"/>
      <c r="B6170" s="222"/>
      <c r="C6170" s="222"/>
      <c r="D6170" s="222"/>
      <c r="E6170" s="222"/>
      <c r="F6170" s="222" t="s">
        <v>1764</v>
      </c>
      <c r="G6170" s="222"/>
      <c r="H6170" s="222"/>
      <c r="I6170" s="222"/>
      <c r="J6170" s="125">
        <v>9.3658999999999999</v>
      </c>
    </row>
    <row r="6171" spans="1:10" ht="15">
      <c r="A6171" s="279" t="s">
        <v>1765</v>
      </c>
      <c r="B6171" s="280" t="s">
        <v>1</v>
      </c>
      <c r="C6171" s="281" t="s">
        <v>2</v>
      </c>
      <c r="D6171" s="281" t="s">
        <v>1727</v>
      </c>
      <c r="E6171" s="280" t="s">
        <v>1766</v>
      </c>
      <c r="F6171" s="83" t="s">
        <v>1767</v>
      </c>
      <c r="G6171" s="83" t="s">
        <v>1768</v>
      </c>
      <c r="H6171" s="83"/>
      <c r="I6171" s="83"/>
      <c r="J6171" s="122" t="s">
        <v>1769</v>
      </c>
    </row>
    <row r="6172" spans="1:10">
      <c r="A6172" s="123" t="s">
        <v>1723</v>
      </c>
      <c r="B6172" s="97" t="s">
        <v>1957</v>
      </c>
      <c r="C6172" s="96" t="s">
        <v>44</v>
      </c>
      <c r="D6172" s="96" t="s">
        <v>1958</v>
      </c>
      <c r="E6172" s="99">
        <v>1.5276505</v>
      </c>
      <c r="F6172" s="98" t="s">
        <v>1950</v>
      </c>
      <c r="G6172" s="282" t="s">
        <v>1959</v>
      </c>
      <c r="H6172" s="282"/>
      <c r="I6172" s="283"/>
      <c r="J6172" s="126" t="s">
        <v>2257</v>
      </c>
    </row>
    <row r="6173" spans="1:10">
      <c r="A6173" s="221"/>
      <c r="B6173" s="222"/>
      <c r="C6173" s="222"/>
      <c r="D6173" s="222"/>
      <c r="E6173" s="222"/>
      <c r="F6173" s="222" t="s">
        <v>1774</v>
      </c>
      <c r="G6173" s="222"/>
      <c r="H6173" s="222"/>
      <c r="I6173" s="222"/>
      <c r="J6173" s="125">
        <v>21.585699999999999</v>
      </c>
    </row>
    <row r="6174" spans="1:10">
      <c r="A6174" s="115"/>
      <c r="B6174" s="116"/>
      <c r="C6174" s="116"/>
      <c r="D6174" s="116"/>
      <c r="E6174" s="116" t="s">
        <v>1728</v>
      </c>
      <c r="F6174" s="117">
        <v>0</v>
      </c>
      <c r="G6174" s="116" t="s">
        <v>1729</v>
      </c>
      <c r="H6174" s="117">
        <v>15.21</v>
      </c>
      <c r="I6174" s="116" t="s">
        <v>1730</v>
      </c>
      <c r="J6174" s="118">
        <v>15.211427088700001</v>
      </c>
    </row>
    <row r="6175" spans="1:10" ht="15" thickBot="1">
      <c r="A6175" s="115"/>
      <c r="B6175" s="116"/>
      <c r="C6175" s="116"/>
      <c r="D6175" s="116"/>
      <c r="E6175" s="116" t="s">
        <v>1731</v>
      </c>
      <c r="F6175" s="117">
        <v>8.1199999999999992</v>
      </c>
      <c r="G6175" s="116"/>
      <c r="H6175" s="276" t="s">
        <v>1732</v>
      </c>
      <c r="I6175" s="276"/>
      <c r="J6175" s="118">
        <v>39.07</v>
      </c>
    </row>
    <row r="6176" spans="1:10" ht="15" thickTop="1">
      <c r="A6176" s="119"/>
      <c r="B6176" s="95"/>
      <c r="C6176" s="95"/>
      <c r="D6176" s="95"/>
      <c r="E6176" s="95"/>
      <c r="F6176" s="95"/>
      <c r="G6176" s="95"/>
      <c r="H6176" s="95"/>
      <c r="I6176" s="95"/>
      <c r="J6176" s="120"/>
    </row>
    <row r="6177" spans="1:10" ht="15">
      <c r="A6177" s="121" t="s">
        <v>1281</v>
      </c>
      <c r="B6177" s="83" t="s">
        <v>1</v>
      </c>
      <c r="C6177" s="82" t="s">
        <v>2</v>
      </c>
      <c r="D6177" s="82" t="s">
        <v>3</v>
      </c>
      <c r="E6177" s="281" t="s">
        <v>1722</v>
      </c>
      <c r="F6177" s="281"/>
      <c r="G6177" s="84" t="s">
        <v>4</v>
      </c>
      <c r="H6177" s="83" t="s">
        <v>5</v>
      </c>
      <c r="I6177" s="83" t="s">
        <v>6</v>
      </c>
      <c r="J6177" s="122" t="s">
        <v>8</v>
      </c>
    </row>
    <row r="6178" spans="1:10" ht="38.25">
      <c r="A6178" s="111" t="s">
        <v>1723</v>
      </c>
      <c r="B6178" s="86" t="s">
        <v>633</v>
      </c>
      <c r="C6178" s="85" t="s">
        <v>44</v>
      </c>
      <c r="D6178" s="85" t="s">
        <v>634</v>
      </c>
      <c r="E6178" s="284" t="s">
        <v>1761</v>
      </c>
      <c r="F6178" s="284"/>
      <c r="G6178" s="87" t="s">
        <v>93</v>
      </c>
      <c r="H6178" s="88">
        <v>1</v>
      </c>
      <c r="I6178" s="89">
        <v>28.01</v>
      </c>
      <c r="J6178" s="112">
        <v>28.01</v>
      </c>
    </row>
    <row r="6179" spans="1:10">
      <c r="A6179" s="221"/>
      <c r="B6179" s="222"/>
      <c r="C6179" s="222"/>
      <c r="D6179" s="222"/>
      <c r="E6179" s="222"/>
      <c r="F6179" s="222" t="s">
        <v>1762</v>
      </c>
      <c r="G6179" s="222"/>
      <c r="H6179" s="222"/>
      <c r="I6179" s="222"/>
      <c r="J6179" s="125">
        <v>0</v>
      </c>
    </row>
    <row r="6180" spans="1:10">
      <c r="A6180" s="221"/>
      <c r="B6180" s="222"/>
      <c r="C6180" s="222"/>
      <c r="D6180" s="222"/>
      <c r="E6180" s="222"/>
      <c r="F6180" s="222" t="s">
        <v>1763</v>
      </c>
      <c r="G6180" s="222"/>
      <c r="H6180" s="222"/>
      <c r="I6180" s="222"/>
      <c r="J6180" s="125">
        <v>1</v>
      </c>
    </row>
    <row r="6181" spans="1:10">
      <c r="A6181" s="221"/>
      <c r="B6181" s="222"/>
      <c r="C6181" s="222"/>
      <c r="D6181" s="222"/>
      <c r="E6181" s="222"/>
      <c r="F6181" s="222" t="s">
        <v>1764</v>
      </c>
      <c r="G6181" s="222"/>
      <c r="H6181" s="222"/>
      <c r="I6181" s="222"/>
      <c r="J6181" s="125">
        <v>0</v>
      </c>
    </row>
    <row r="6182" spans="1:10" ht="15">
      <c r="A6182" s="279" t="s">
        <v>1765</v>
      </c>
      <c r="B6182" s="280" t="s">
        <v>1</v>
      </c>
      <c r="C6182" s="281" t="s">
        <v>2</v>
      </c>
      <c r="D6182" s="281" t="s">
        <v>1727</v>
      </c>
      <c r="E6182" s="280" t="s">
        <v>1766</v>
      </c>
      <c r="F6182" s="83" t="s">
        <v>1767</v>
      </c>
      <c r="G6182" s="83" t="s">
        <v>1768</v>
      </c>
      <c r="H6182" s="83"/>
      <c r="I6182" s="83"/>
      <c r="J6182" s="122" t="s">
        <v>1769</v>
      </c>
    </row>
    <row r="6183" spans="1:10">
      <c r="A6183" s="123" t="s">
        <v>1723</v>
      </c>
      <c r="B6183" s="97" t="s">
        <v>1957</v>
      </c>
      <c r="C6183" s="96" t="s">
        <v>44</v>
      </c>
      <c r="D6183" s="96" t="s">
        <v>1958</v>
      </c>
      <c r="E6183" s="99">
        <v>1.9819819999999999</v>
      </c>
      <c r="F6183" s="98" t="s">
        <v>1950</v>
      </c>
      <c r="G6183" s="282" t="s">
        <v>1959</v>
      </c>
      <c r="H6183" s="282"/>
      <c r="I6183" s="283"/>
      <c r="J6183" s="126" t="s">
        <v>3112</v>
      </c>
    </row>
    <row r="6184" spans="1:10">
      <c r="A6184" s="221"/>
      <c r="B6184" s="222"/>
      <c r="C6184" s="222"/>
      <c r="D6184" s="222"/>
      <c r="E6184" s="222"/>
      <c r="F6184" s="222" t="s">
        <v>1774</v>
      </c>
      <c r="G6184" s="222"/>
      <c r="H6184" s="222"/>
      <c r="I6184" s="222"/>
      <c r="J6184" s="125">
        <v>28.005400000000002</v>
      </c>
    </row>
    <row r="6185" spans="1:10">
      <c r="A6185" s="115"/>
      <c r="B6185" s="116"/>
      <c r="C6185" s="116"/>
      <c r="D6185" s="116"/>
      <c r="E6185" s="116" t="s">
        <v>1728</v>
      </c>
      <c r="F6185" s="117">
        <v>0</v>
      </c>
      <c r="G6185" s="116" t="s">
        <v>1729</v>
      </c>
      <c r="H6185" s="117">
        <v>19.739999999999998</v>
      </c>
      <c r="I6185" s="116" t="s">
        <v>1730</v>
      </c>
      <c r="J6185" s="118">
        <v>19.7353875668</v>
      </c>
    </row>
    <row r="6186" spans="1:10" ht="15" thickBot="1">
      <c r="A6186" s="115"/>
      <c r="B6186" s="116"/>
      <c r="C6186" s="116"/>
      <c r="D6186" s="116"/>
      <c r="E6186" s="116" t="s">
        <v>1731</v>
      </c>
      <c r="F6186" s="117">
        <v>7.34</v>
      </c>
      <c r="G6186" s="116"/>
      <c r="H6186" s="276" t="s">
        <v>1732</v>
      </c>
      <c r="I6186" s="276"/>
      <c r="J6186" s="118">
        <v>35.35</v>
      </c>
    </row>
    <row r="6187" spans="1:10" ht="15" thickTop="1">
      <c r="A6187" s="119"/>
      <c r="B6187" s="95"/>
      <c r="C6187" s="95"/>
      <c r="D6187" s="95"/>
      <c r="E6187" s="95"/>
      <c r="F6187" s="95"/>
      <c r="G6187" s="95"/>
      <c r="H6187" s="95"/>
      <c r="I6187" s="95"/>
      <c r="J6187" s="120"/>
    </row>
    <row r="6188" spans="1:10" ht="15">
      <c r="A6188" s="121" t="s">
        <v>1282</v>
      </c>
      <c r="B6188" s="83" t="s">
        <v>1</v>
      </c>
      <c r="C6188" s="82" t="s">
        <v>2</v>
      </c>
      <c r="D6188" s="82" t="s">
        <v>3</v>
      </c>
      <c r="E6188" s="281" t="s">
        <v>1722</v>
      </c>
      <c r="F6188" s="281"/>
      <c r="G6188" s="84" t="s">
        <v>4</v>
      </c>
      <c r="H6188" s="83" t="s">
        <v>5</v>
      </c>
      <c r="I6188" s="83" t="s">
        <v>6</v>
      </c>
      <c r="J6188" s="122" t="s">
        <v>8</v>
      </c>
    </row>
    <row r="6189" spans="1:10" ht="25.5">
      <c r="A6189" s="111" t="s">
        <v>1723</v>
      </c>
      <c r="B6189" s="86" t="s">
        <v>636</v>
      </c>
      <c r="C6189" s="85" t="s">
        <v>44</v>
      </c>
      <c r="D6189" s="85" t="s">
        <v>637</v>
      </c>
      <c r="E6189" s="284" t="s">
        <v>1761</v>
      </c>
      <c r="F6189" s="284"/>
      <c r="G6189" s="87" t="s">
        <v>93</v>
      </c>
      <c r="H6189" s="88">
        <v>1</v>
      </c>
      <c r="I6189" s="89">
        <v>46.76</v>
      </c>
      <c r="J6189" s="112">
        <v>46.76</v>
      </c>
    </row>
    <row r="6190" spans="1:10">
      <c r="A6190" s="221"/>
      <c r="B6190" s="222"/>
      <c r="C6190" s="222"/>
      <c r="D6190" s="222"/>
      <c r="E6190" s="222"/>
      <c r="F6190" s="222" t="s">
        <v>1762</v>
      </c>
      <c r="G6190" s="222"/>
      <c r="H6190" s="222"/>
      <c r="I6190" s="222"/>
      <c r="J6190" s="125">
        <v>0</v>
      </c>
    </row>
    <row r="6191" spans="1:10">
      <c r="A6191" s="221"/>
      <c r="B6191" s="222"/>
      <c r="C6191" s="222"/>
      <c r="D6191" s="222"/>
      <c r="E6191" s="222"/>
      <c r="F6191" s="222" t="s">
        <v>1763</v>
      </c>
      <c r="G6191" s="222"/>
      <c r="H6191" s="222"/>
      <c r="I6191" s="222"/>
      <c r="J6191" s="125">
        <v>1</v>
      </c>
    </row>
    <row r="6192" spans="1:10">
      <c r="A6192" s="221"/>
      <c r="B6192" s="222"/>
      <c r="C6192" s="222"/>
      <c r="D6192" s="222"/>
      <c r="E6192" s="222"/>
      <c r="F6192" s="222" t="s">
        <v>1764</v>
      </c>
      <c r="G6192" s="222"/>
      <c r="H6192" s="222"/>
      <c r="I6192" s="222"/>
      <c r="J6192" s="125">
        <v>0</v>
      </c>
    </row>
    <row r="6193" spans="1:10" ht="15">
      <c r="A6193" s="279" t="s">
        <v>1784</v>
      </c>
      <c r="B6193" s="280" t="s">
        <v>1</v>
      </c>
      <c r="C6193" s="281" t="s">
        <v>2</v>
      </c>
      <c r="D6193" s="281" t="s">
        <v>1785</v>
      </c>
      <c r="E6193" s="280" t="s">
        <v>1766</v>
      </c>
      <c r="F6193" s="83" t="s">
        <v>1767</v>
      </c>
      <c r="G6193" s="83" t="s">
        <v>1768</v>
      </c>
      <c r="H6193" s="83"/>
      <c r="I6193" s="83"/>
      <c r="J6193" s="122" t="s">
        <v>1769</v>
      </c>
    </row>
    <row r="6194" spans="1:10" ht="51">
      <c r="A6194" s="113" t="s">
        <v>1725</v>
      </c>
      <c r="B6194" s="91" t="s">
        <v>3113</v>
      </c>
      <c r="C6194" s="90" t="s">
        <v>44</v>
      </c>
      <c r="D6194" s="90" t="s">
        <v>3114</v>
      </c>
      <c r="E6194" s="93">
        <v>0.2</v>
      </c>
      <c r="F6194" s="92" t="s">
        <v>46</v>
      </c>
      <c r="G6194" s="277" t="s">
        <v>3115</v>
      </c>
      <c r="H6194" s="277"/>
      <c r="I6194" s="278"/>
      <c r="J6194" s="127" t="s">
        <v>3116</v>
      </c>
    </row>
    <row r="6195" spans="1:10">
      <c r="A6195" s="221"/>
      <c r="B6195" s="222"/>
      <c r="C6195" s="222"/>
      <c r="D6195" s="222"/>
      <c r="E6195" s="222"/>
      <c r="F6195" s="222" t="s">
        <v>1938</v>
      </c>
      <c r="G6195" s="222"/>
      <c r="H6195" s="222"/>
      <c r="I6195" s="222"/>
      <c r="J6195" s="125">
        <v>46.762</v>
      </c>
    </row>
    <row r="6196" spans="1:10">
      <c r="A6196" s="115"/>
      <c r="B6196" s="116"/>
      <c r="C6196" s="116"/>
      <c r="D6196" s="116"/>
      <c r="E6196" s="116" t="s">
        <v>1728</v>
      </c>
      <c r="F6196" s="117">
        <v>0</v>
      </c>
      <c r="G6196" s="116" t="s">
        <v>1729</v>
      </c>
      <c r="H6196" s="117">
        <v>0</v>
      </c>
      <c r="I6196" s="116" t="s">
        <v>1730</v>
      </c>
      <c r="J6196" s="118">
        <v>0</v>
      </c>
    </row>
    <row r="6197" spans="1:10" ht="15" thickBot="1">
      <c r="A6197" s="115"/>
      <c r="B6197" s="116"/>
      <c r="C6197" s="116"/>
      <c r="D6197" s="116"/>
      <c r="E6197" s="116" t="s">
        <v>1731</v>
      </c>
      <c r="F6197" s="117">
        <v>12.26</v>
      </c>
      <c r="G6197" s="116"/>
      <c r="H6197" s="276" t="s">
        <v>1732</v>
      </c>
      <c r="I6197" s="276"/>
      <c r="J6197" s="118">
        <v>59.02</v>
      </c>
    </row>
    <row r="6198" spans="1:10" ht="15" thickTop="1">
      <c r="A6198" s="119"/>
      <c r="B6198" s="95"/>
      <c r="C6198" s="95"/>
      <c r="D6198" s="95"/>
      <c r="E6198" s="95"/>
      <c r="F6198" s="95"/>
      <c r="G6198" s="95"/>
      <c r="H6198" s="95"/>
      <c r="I6198" s="95"/>
      <c r="J6198" s="120"/>
    </row>
    <row r="6199" spans="1:10" ht="15">
      <c r="A6199" s="121" t="s">
        <v>1283</v>
      </c>
      <c r="B6199" s="83" t="s">
        <v>1</v>
      </c>
      <c r="C6199" s="82" t="s">
        <v>2</v>
      </c>
      <c r="D6199" s="82" t="s">
        <v>3</v>
      </c>
      <c r="E6199" s="281" t="s">
        <v>1722</v>
      </c>
      <c r="F6199" s="281"/>
      <c r="G6199" s="84" t="s">
        <v>4</v>
      </c>
      <c r="H6199" s="83" t="s">
        <v>5</v>
      </c>
      <c r="I6199" s="83" t="s">
        <v>6</v>
      </c>
      <c r="J6199" s="122" t="s">
        <v>8</v>
      </c>
    </row>
    <row r="6200" spans="1:10">
      <c r="A6200" s="111" t="s">
        <v>1723</v>
      </c>
      <c r="B6200" s="86" t="s">
        <v>107</v>
      </c>
      <c r="C6200" s="85" t="s">
        <v>31</v>
      </c>
      <c r="D6200" s="85" t="s">
        <v>108</v>
      </c>
      <c r="E6200" s="284" t="s">
        <v>2162</v>
      </c>
      <c r="F6200" s="284"/>
      <c r="G6200" s="87" t="s">
        <v>93</v>
      </c>
      <c r="H6200" s="88">
        <v>1</v>
      </c>
      <c r="I6200" s="89">
        <v>1.1000000000000001</v>
      </c>
      <c r="J6200" s="112">
        <v>1.1000000000000001</v>
      </c>
    </row>
    <row r="6201" spans="1:10" ht="38.25">
      <c r="A6201" s="123" t="s">
        <v>1738</v>
      </c>
      <c r="B6201" s="97" t="s">
        <v>2163</v>
      </c>
      <c r="C6201" s="96" t="s">
        <v>31</v>
      </c>
      <c r="D6201" s="96" t="s">
        <v>2164</v>
      </c>
      <c r="E6201" s="283" t="s">
        <v>2165</v>
      </c>
      <c r="F6201" s="283"/>
      <c r="G6201" s="98" t="s">
        <v>2166</v>
      </c>
      <c r="H6201" s="99">
        <v>3.0000000000000001E-3</v>
      </c>
      <c r="I6201" s="100">
        <v>187.65</v>
      </c>
      <c r="J6201" s="124">
        <v>0.56000000000000005</v>
      </c>
    </row>
    <row r="6202" spans="1:10" ht="38.25">
      <c r="A6202" s="123" t="s">
        <v>1738</v>
      </c>
      <c r="B6202" s="97" t="s">
        <v>2167</v>
      </c>
      <c r="C6202" s="96" t="s">
        <v>31</v>
      </c>
      <c r="D6202" s="96" t="s">
        <v>2168</v>
      </c>
      <c r="E6202" s="283" t="s">
        <v>2165</v>
      </c>
      <c r="F6202" s="283"/>
      <c r="G6202" s="98" t="s">
        <v>2169</v>
      </c>
      <c r="H6202" s="99">
        <v>6.0000000000000001E-3</v>
      </c>
      <c r="I6202" s="100">
        <v>68.58</v>
      </c>
      <c r="J6202" s="124">
        <v>0.41</v>
      </c>
    </row>
    <row r="6203" spans="1:10">
      <c r="A6203" s="123" t="s">
        <v>1738</v>
      </c>
      <c r="B6203" s="97" t="s">
        <v>2170</v>
      </c>
      <c r="C6203" s="96" t="s">
        <v>31</v>
      </c>
      <c r="D6203" s="96" t="s">
        <v>1958</v>
      </c>
      <c r="E6203" s="283" t="s">
        <v>1737</v>
      </c>
      <c r="F6203" s="283"/>
      <c r="G6203" s="98" t="s">
        <v>33</v>
      </c>
      <c r="H6203" s="99">
        <v>8.9999999999999993E-3</v>
      </c>
      <c r="I6203" s="100">
        <v>14.46</v>
      </c>
      <c r="J6203" s="124">
        <v>0.13</v>
      </c>
    </row>
    <row r="6204" spans="1:10">
      <c r="A6204" s="115"/>
      <c r="B6204" s="116"/>
      <c r="C6204" s="116"/>
      <c r="D6204" s="116"/>
      <c r="E6204" s="116" t="s">
        <v>1728</v>
      </c>
      <c r="F6204" s="117">
        <v>0.27</v>
      </c>
      <c r="G6204" s="116" t="s">
        <v>1729</v>
      </c>
      <c r="H6204" s="117">
        <v>0</v>
      </c>
      <c r="I6204" s="116" t="s">
        <v>1730</v>
      </c>
      <c r="J6204" s="118">
        <v>0.27</v>
      </c>
    </row>
    <row r="6205" spans="1:10" ht="15" thickBot="1">
      <c r="A6205" s="115"/>
      <c r="B6205" s="116"/>
      <c r="C6205" s="116"/>
      <c r="D6205" s="116"/>
      <c r="E6205" s="116" t="s">
        <v>1731</v>
      </c>
      <c r="F6205" s="117">
        <v>0.28000000000000003</v>
      </c>
      <c r="G6205" s="116"/>
      <c r="H6205" s="276" t="s">
        <v>1732</v>
      </c>
      <c r="I6205" s="276"/>
      <c r="J6205" s="118">
        <v>1.38</v>
      </c>
    </row>
    <row r="6206" spans="1:10" ht="15" thickTop="1">
      <c r="A6206" s="119"/>
      <c r="B6206" s="95"/>
      <c r="C6206" s="95"/>
      <c r="D6206" s="95"/>
      <c r="E6206" s="95"/>
      <c r="F6206" s="95"/>
      <c r="G6206" s="95"/>
      <c r="H6206" s="95"/>
      <c r="I6206" s="95"/>
      <c r="J6206" s="120"/>
    </row>
    <row r="6207" spans="1:10" ht="15">
      <c r="A6207" s="121" t="s">
        <v>1284</v>
      </c>
      <c r="B6207" s="83" t="s">
        <v>1</v>
      </c>
      <c r="C6207" s="82" t="s">
        <v>2</v>
      </c>
      <c r="D6207" s="82" t="s">
        <v>3</v>
      </c>
      <c r="E6207" s="281" t="s">
        <v>1722</v>
      </c>
      <c r="F6207" s="281"/>
      <c r="G6207" s="84" t="s">
        <v>4</v>
      </c>
      <c r="H6207" s="83" t="s">
        <v>5</v>
      </c>
      <c r="I6207" s="83" t="s">
        <v>6</v>
      </c>
      <c r="J6207" s="122" t="s">
        <v>8</v>
      </c>
    </row>
    <row r="6208" spans="1:10" ht="25.5">
      <c r="A6208" s="111" t="s">
        <v>1723</v>
      </c>
      <c r="B6208" s="86" t="s">
        <v>640</v>
      </c>
      <c r="C6208" s="85" t="s">
        <v>44</v>
      </c>
      <c r="D6208" s="85" t="s">
        <v>641</v>
      </c>
      <c r="E6208" s="284" t="s">
        <v>1761</v>
      </c>
      <c r="F6208" s="284"/>
      <c r="G6208" s="87" t="s">
        <v>78</v>
      </c>
      <c r="H6208" s="88">
        <v>1</v>
      </c>
      <c r="I6208" s="89">
        <v>3.52</v>
      </c>
      <c r="J6208" s="112">
        <v>3.52</v>
      </c>
    </row>
    <row r="6209" spans="1:10">
      <c r="A6209" s="221"/>
      <c r="B6209" s="222"/>
      <c r="C6209" s="222"/>
      <c r="D6209" s="222"/>
      <c r="E6209" s="222"/>
      <c r="F6209" s="222" t="s">
        <v>1762</v>
      </c>
      <c r="G6209" s="222"/>
      <c r="H6209" s="222"/>
      <c r="I6209" s="222"/>
      <c r="J6209" s="125">
        <v>0</v>
      </c>
    </row>
    <row r="6210" spans="1:10">
      <c r="A6210" s="221"/>
      <c r="B6210" s="222"/>
      <c r="C6210" s="222"/>
      <c r="D6210" s="222"/>
      <c r="E6210" s="222"/>
      <c r="F6210" s="222" t="s">
        <v>1763</v>
      </c>
      <c r="G6210" s="222"/>
      <c r="H6210" s="222"/>
      <c r="I6210" s="222"/>
      <c r="J6210" s="125">
        <v>1</v>
      </c>
    </row>
    <row r="6211" spans="1:10">
      <c r="A6211" s="221"/>
      <c r="B6211" s="222"/>
      <c r="C6211" s="222"/>
      <c r="D6211" s="222"/>
      <c r="E6211" s="222"/>
      <c r="F6211" s="222" t="s">
        <v>1764</v>
      </c>
      <c r="G6211" s="222"/>
      <c r="H6211" s="222"/>
      <c r="I6211" s="222"/>
      <c r="J6211" s="125">
        <v>0</v>
      </c>
    </row>
    <row r="6212" spans="1:10" ht="15">
      <c r="A6212" s="279" t="s">
        <v>1784</v>
      </c>
      <c r="B6212" s="280" t="s">
        <v>1</v>
      </c>
      <c r="C6212" s="281" t="s">
        <v>2</v>
      </c>
      <c r="D6212" s="281" t="s">
        <v>1785</v>
      </c>
      <c r="E6212" s="280" t="s">
        <v>1766</v>
      </c>
      <c r="F6212" s="83" t="s">
        <v>1767</v>
      </c>
      <c r="G6212" s="83" t="s">
        <v>1768</v>
      </c>
      <c r="H6212" s="83"/>
      <c r="I6212" s="83"/>
      <c r="J6212" s="122" t="s">
        <v>1769</v>
      </c>
    </row>
    <row r="6213" spans="1:10" ht="25.5">
      <c r="A6213" s="113" t="s">
        <v>1725</v>
      </c>
      <c r="B6213" s="91" t="s">
        <v>3117</v>
      </c>
      <c r="C6213" s="90" t="s">
        <v>44</v>
      </c>
      <c r="D6213" s="90" t="s">
        <v>3118</v>
      </c>
      <c r="E6213" s="93">
        <v>1</v>
      </c>
      <c r="F6213" s="92" t="s">
        <v>78</v>
      </c>
      <c r="G6213" s="277" t="s">
        <v>3119</v>
      </c>
      <c r="H6213" s="277"/>
      <c r="I6213" s="278"/>
      <c r="J6213" s="127" t="s">
        <v>3119</v>
      </c>
    </row>
    <row r="6214" spans="1:10">
      <c r="A6214" s="221"/>
      <c r="B6214" s="222"/>
      <c r="C6214" s="222"/>
      <c r="D6214" s="222"/>
      <c r="E6214" s="222"/>
      <c r="F6214" s="222" t="s">
        <v>1938</v>
      </c>
      <c r="G6214" s="222"/>
      <c r="H6214" s="222"/>
      <c r="I6214" s="222"/>
      <c r="J6214" s="125">
        <v>0.74</v>
      </c>
    </row>
    <row r="6215" spans="1:10" ht="15">
      <c r="A6215" s="279" t="s">
        <v>1765</v>
      </c>
      <c r="B6215" s="280" t="s">
        <v>1</v>
      </c>
      <c r="C6215" s="281" t="s">
        <v>2</v>
      </c>
      <c r="D6215" s="281" t="s">
        <v>1727</v>
      </c>
      <c r="E6215" s="280" t="s">
        <v>1766</v>
      </c>
      <c r="F6215" s="83" t="s">
        <v>1767</v>
      </c>
      <c r="G6215" s="83" t="s">
        <v>1768</v>
      </c>
      <c r="H6215" s="83"/>
      <c r="I6215" s="83"/>
      <c r="J6215" s="122" t="s">
        <v>1769</v>
      </c>
    </row>
    <row r="6216" spans="1:10">
      <c r="A6216" s="123" t="s">
        <v>1723</v>
      </c>
      <c r="B6216" s="97" t="s">
        <v>1957</v>
      </c>
      <c r="C6216" s="96" t="s">
        <v>44</v>
      </c>
      <c r="D6216" s="96" t="s">
        <v>1958</v>
      </c>
      <c r="E6216" s="99">
        <v>8.3333299999999999E-2</v>
      </c>
      <c r="F6216" s="98" t="s">
        <v>1950</v>
      </c>
      <c r="G6216" s="282" t="s">
        <v>1959</v>
      </c>
      <c r="H6216" s="282"/>
      <c r="I6216" s="283"/>
      <c r="J6216" s="126" t="s">
        <v>3120</v>
      </c>
    </row>
    <row r="6217" spans="1:10">
      <c r="A6217" s="123" t="s">
        <v>1723</v>
      </c>
      <c r="B6217" s="97" t="s">
        <v>1948</v>
      </c>
      <c r="C6217" s="96" t="s">
        <v>44</v>
      </c>
      <c r="D6217" s="96" t="s">
        <v>1949</v>
      </c>
      <c r="E6217" s="99">
        <v>8.3333299999999999E-2</v>
      </c>
      <c r="F6217" s="98" t="s">
        <v>1950</v>
      </c>
      <c r="G6217" s="282" t="s">
        <v>1951</v>
      </c>
      <c r="H6217" s="282"/>
      <c r="I6217" s="283"/>
      <c r="J6217" s="126" t="s">
        <v>3121</v>
      </c>
    </row>
    <row r="6218" spans="1:10">
      <c r="A6218" s="221"/>
      <c r="B6218" s="222"/>
      <c r="C6218" s="222"/>
      <c r="D6218" s="222"/>
      <c r="E6218" s="222"/>
      <c r="F6218" s="222" t="s">
        <v>1774</v>
      </c>
      <c r="G6218" s="222"/>
      <c r="H6218" s="222"/>
      <c r="I6218" s="222"/>
      <c r="J6218" s="125">
        <v>2.7783000000000002</v>
      </c>
    </row>
    <row r="6219" spans="1:10">
      <c r="A6219" s="115"/>
      <c r="B6219" s="116"/>
      <c r="C6219" s="116"/>
      <c r="D6219" s="116"/>
      <c r="E6219" s="116" t="s">
        <v>1728</v>
      </c>
      <c r="F6219" s="117">
        <v>0</v>
      </c>
      <c r="G6219" s="116" t="s">
        <v>1729</v>
      </c>
      <c r="H6219" s="117">
        <v>2.08</v>
      </c>
      <c r="I6219" s="116" t="s">
        <v>1730</v>
      </c>
      <c r="J6219" s="118">
        <v>2.0753075032099999</v>
      </c>
    </row>
    <row r="6220" spans="1:10" ht="15" thickBot="1">
      <c r="A6220" s="115"/>
      <c r="B6220" s="116"/>
      <c r="C6220" s="116"/>
      <c r="D6220" s="116"/>
      <c r="E6220" s="116" t="s">
        <v>1731</v>
      </c>
      <c r="F6220" s="117">
        <v>0.92</v>
      </c>
      <c r="G6220" s="116"/>
      <c r="H6220" s="276" t="s">
        <v>1732</v>
      </c>
      <c r="I6220" s="276"/>
      <c r="J6220" s="118">
        <v>4.4400000000000004</v>
      </c>
    </row>
    <row r="6221" spans="1:10" ht="15" thickTop="1">
      <c r="A6221" s="119"/>
      <c r="B6221" s="95"/>
      <c r="C6221" s="95"/>
      <c r="D6221" s="95"/>
      <c r="E6221" s="95"/>
      <c r="F6221" s="95"/>
      <c r="G6221" s="95"/>
      <c r="H6221" s="95"/>
      <c r="I6221" s="95"/>
      <c r="J6221" s="120"/>
    </row>
    <row r="6222" spans="1:10" ht="15">
      <c r="A6222" s="121" t="s">
        <v>1288</v>
      </c>
      <c r="B6222" s="83" t="s">
        <v>1</v>
      </c>
      <c r="C6222" s="82" t="s">
        <v>2</v>
      </c>
      <c r="D6222" s="82" t="s">
        <v>3</v>
      </c>
      <c r="E6222" s="281" t="s">
        <v>1722</v>
      </c>
      <c r="F6222" s="281"/>
      <c r="G6222" s="84" t="s">
        <v>4</v>
      </c>
      <c r="H6222" s="83" t="s">
        <v>5</v>
      </c>
      <c r="I6222" s="83" t="s">
        <v>6</v>
      </c>
      <c r="J6222" s="122" t="s">
        <v>8</v>
      </c>
    </row>
    <row r="6223" spans="1:10" ht="38.25">
      <c r="A6223" s="111" t="s">
        <v>1723</v>
      </c>
      <c r="B6223" s="86" t="s">
        <v>1289</v>
      </c>
      <c r="C6223" s="85" t="s">
        <v>44</v>
      </c>
      <c r="D6223" s="85" t="s">
        <v>1290</v>
      </c>
      <c r="E6223" s="284" t="s">
        <v>1761</v>
      </c>
      <c r="F6223" s="284"/>
      <c r="G6223" s="87" t="s">
        <v>78</v>
      </c>
      <c r="H6223" s="88">
        <v>1</v>
      </c>
      <c r="I6223" s="89">
        <v>20.170000000000002</v>
      </c>
      <c r="J6223" s="112">
        <v>20.170000000000002</v>
      </c>
    </row>
    <row r="6224" spans="1:10">
      <c r="A6224" s="221"/>
      <c r="B6224" s="222"/>
      <c r="C6224" s="222"/>
      <c r="D6224" s="222"/>
      <c r="E6224" s="222"/>
      <c r="F6224" s="222" t="s">
        <v>1762</v>
      </c>
      <c r="G6224" s="222"/>
      <c r="H6224" s="222"/>
      <c r="I6224" s="222"/>
      <c r="J6224" s="125">
        <v>0</v>
      </c>
    </row>
    <row r="6225" spans="1:10">
      <c r="A6225" s="221"/>
      <c r="B6225" s="222"/>
      <c r="C6225" s="222"/>
      <c r="D6225" s="222"/>
      <c r="E6225" s="222"/>
      <c r="F6225" s="222" t="s">
        <v>1763</v>
      </c>
      <c r="G6225" s="222"/>
      <c r="H6225" s="222"/>
      <c r="I6225" s="222"/>
      <c r="J6225" s="125">
        <v>1</v>
      </c>
    </row>
    <row r="6226" spans="1:10">
      <c r="A6226" s="221"/>
      <c r="B6226" s="222"/>
      <c r="C6226" s="222"/>
      <c r="D6226" s="222"/>
      <c r="E6226" s="222"/>
      <c r="F6226" s="222" t="s">
        <v>1764</v>
      </c>
      <c r="G6226" s="222"/>
      <c r="H6226" s="222"/>
      <c r="I6226" s="222"/>
      <c r="J6226" s="125">
        <v>0</v>
      </c>
    </row>
    <row r="6227" spans="1:10" ht="15">
      <c r="A6227" s="279" t="s">
        <v>1784</v>
      </c>
      <c r="B6227" s="280" t="s">
        <v>1</v>
      </c>
      <c r="C6227" s="281" t="s">
        <v>2</v>
      </c>
      <c r="D6227" s="281" t="s">
        <v>1785</v>
      </c>
      <c r="E6227" s="280" t="s">
        <v>1766</v>
      </c>
      <c r="F6227" s="83" t="s">
        <v>1767</v>
      </c>
      <c r="G6227" s="83" t="s">
        <v>1768</v>
      </c>
      <c r="H6227" s="83"/>
      <c r="I6227" s="83"/>
      <c r="J6227" s="122" t="s">
        <v>1769</v>
      </c>
    </row>
    <row r="6228" spans="1:10" ht="38.25">
      <c r="A6228" s="113" t="s">
        <v>1725</v>
      </c>
      <c r="B6228" s="91" t="s">
        <v>2594</v>
      </c>
      <c r="C6228" s="90" t="s">
        <v>44</v>
      </c>
      <c r="D6228" s="90" t="s">
        <v>2595</v>
      </c>
      <c r="E6228" s="93">
        <v>1</v>
      </c>
      <c r="F6228" s="92" t="s">
        <v>46</v>
      </c>
      <c r="G6228" s="277" t="s">
        <v>2530</v>
      </c>
      <c r="H6228" s="277"/>
      <c r="I6228" s="278"/>
      <c r="J6228" s="127" t="s">
        <v>2530</v>
      </c>
    </row>
    <row r="6229" spans="1:10" ht="25.5">
      <c r="A6229" s="113" t="s">
        <v>1725</v>
      </c>
      <c r="B6229" s="91" t="s">
        <v>3994</v>
      </c>
      <c r="C6229" s="90" t="s">
        <v>44</v>
      </c>
      <c r="D6229" s="90" t="s">
        <v>3995</v>
      </c>
      <c r="E6229" s="93">
        <v>0.02</v>
      </c>
      <c r="F6229" s="92" t="s">
        <v>46</v>
      </c>
      <c r="G6229" s="277" t="s">
        <v>3996</v>
      </c>
      <c r="H6229" s="277"/>
      <c r="I6229" s="278"/>
      <c r="J6229" s="127" t="s">
        <v>3997</v>
      </c>
    </row>
    <row r="6230" spans="1:10" ht="25.5">
      <c r="A6230" s="113" t="s">
        <v>1725</v>
      </c>
      <c r="B6230" s="91" t="s">
        <v>3998</v>
      </c>
      <c r="C6230" s="90" t="s">
        <v>44</v>
      </c>
      <c r="D6230" s="90" t="s">
        <v>3999</v>
      </c>
      <c r="E6230" s="93">
        <v>0.5</v>
      </c>
      <c r="F6230" s="92" t="s">
        <v>46</v>
      </c>
      <c r="G6230" s="277" t="s">
        <v>4000</v>
      </c>
      <c r="H6230" s="277"/>
      <c r="I6230" s="278"/>
      <c r="J6230" s="127" t="s">
        <v>4001</v>
      </c>
    </row>
    <row r="6231" spans="1:10" ht="25.5">
      <c r="A6231" s="113" t="s">
        <v>1725</v>
      </c>
      <c r="B6231" s="91" t="s">
        <v>4002</v>
      </c>
      <c r="C6231" s="90" t="s">
        <v>44</v>
      </c>
      <c r="D6231" s="90" t="s">
        <v>4003</v>
      </c>
      <c r="E6231" s="93">
        <v>1.03</v>
      </c>
      <c r="F6231" s="92" t="s">
        <v>78</v>
      </c>
      <c r="G6231" s="277" t="s">
        <v>4004</v>
      </c>
      <c r="H6231" s="277"/>
      <c r="I6231" s="278"/>
      <c r="J6231" s="127" t="s">
        <v>4005</v>
      </c>
    </row>
    <row r="6232" spans="1:10">
      <c r="A6232" s="221"/>
      <c r="B6232" s="222"/>
      <c r="C6232" s="222"/>
      <c r="D6232" s="222"/>
      <c r="E6232" s="222"/>
      <c r="F6232" s="222" t="s">
        <v>1938</v>
      </c>
      <c r="G6232" s="222"/>
      <c r="H6232" s="222"/>
      <c r="I6232" s="222"/>
      <c r="J6232" s="125">
        <v>15.741300000000001</v>
      </c>
    </row>
    <row r="6233" spans="1:10" ht="15">
      <c r="A6233" s="279" t="s">
        <v>1765</v>
      </c>
      <c r="B6233" s="280" t="s">
        <v>1</v>
      </c>
      <c r="C6233" s="281" t="s">
        <v>2</v>
      </c>
      <c r="D6233" s="281" t="s">
        <v>1727</v>
      </c>
      <c r="E6233" s="280" t="s">
        <v>1766</v>
      </c>
      <c r="F6233" s="83" t="s">
        <v>1767</v>
      </c>
      <c r="G6233" s="83" t="s">
        <v>1768</v>
      </c>
      <c r="H6233" s="83"/>
      <c r="I6233" s="83"/>
      <c r="J6233" s="122" t="s">
        <v>1769</v>
      </c>
    </row>
    <row r="6234" spans="1:10">
      <c r="A6234" s="123" t="s">
        <v>1723</v>
      </c>
      <c r="B6234" s="97" t="s">
        <v>1979</v>
      </c>
      <c r="C6234" s="96" t="s">
        <v>44</v>
      </c>
      <c r="D6234" s="96" t="s">
        <v>1980</v>
      </c>
      <c r="E6234" s="99">
        <v>0.125</v>
      </c>
      <c r="F6234" s="98" t="s">
        <v>1950</v>
      </c>
      <c r="G6234" s="282" t="s">
        <v>1981</v>
      </c>
      <c r="H6234" s="282"/>
      <c r="I6234" s="283"/>
      <c r="J6234" s="126" t="s">
        <v>4006</v>
      </c>
    </row>
    <row r="6235" spans="1:10">
      <c r="A6235" s="123" t="s">
        <v>1723</v>
      </c>
      <c r="B6235" s="97" t="s">
        <v>3570</v>
      </c>
      <c r="C6235" s="96" t="s">
        <v>44</v>
      </c>
      <c r="D6235" s="96" t="s">
        <v>3571</v>
      </c>
      <c r="E6235" s="99">
        <v>0.125</v>
      </c>
      <c r="F6235" s="98" t="s">
        <v>1950</v>
      </c>
      <c r="G6235" s="282" t="s">
        <v>3577</v>
      </c>
      <c r="H6235" s="282"/>
      <c r="I6235" s="283"/>
      <c r="J6235" s="126" t="s">
        <v>4007</v>
      </c>
    </row>
    <row r="6236" spans="1:10">
      <c r="A6236" s="221"/>
      <c r="B6236" s="222"/>
      <c r="C6236" s="222"/>
      <c r="D6236" s="222"/>
      <c r="E6236" s="222"/>
      <c r="F6236" s="222" t="s">
        <v>1774</v>
      </c>
      <c r="G6236" s="222"/>
      <c r="H6236" s="222"/>
      <c r="I6236" s="222"/>
      <c r="J6236" s="125">
        <v>4.4250999999999996</v>
      </c>
    </row>
    <row r="6237" spans="1:10">
      <c r="A6237" s="115"/>
      <c r="B6237" s="116"/>
      <c r="C6237" s="116"/>
      <c r="D6237" s="116"/>
      <c r="E6237" s="116" t="s">
        <v>1728</v>
      </c>
      <c r="F6237" s="117">
        <v>0</v>
      </c>
      <c r="G6237" s="116" t="s">
        <v>1729</v>
      </c>
      <c r="H6237" s="117">
        <v>3.36</v>
      </c>
      <c r="I6237" s="116" t="s">
        <v>1730</v>
      </c>
      <c r="J6237" s="118">
        <v>3.3622749999999999</v>
      </c>
    </row>
    <row r="6238" spans="1:10" ht="15" thickBot="1">
      <c r="A6238" s="115"/>
      <c r="B6238" s="116"/>
      <c r="C6238" s="116"/>
      <c r="D6238" s="116"/>
      <c r="E6238" s="116" t="s">
        <v>1731</v>
      </c>
      <c r="F6238" s="117">
        <v>5.29</v>
      </c>
      <c r="G6238" s="116"/>
      <c r="H6238" s="276" t="s">
        <v>1732</v>
      </c>
      <c r="I6238" s="276"/>
      <c r="J6238" s="118">
        <v>25.46</v>
      </c>
    </row>
    <row r="6239" spans="1:10" ht="15" thickTop="1">
      <c r="A6239" s="119"/>
      <c r="B6239" s="95"/>
      <c r="C6239" s="95"/>
      <c r="D6239" s="95"/>
      <c r="E6239" s="95"/>
      <c r="F6239" s="95"/>
      <c r="G6239" s="95"/>
      <c r="H6239" s="95"/>
      <c r="I6239" s="95"/>
      <c r="J6239" s="120"/>
    </row>
    <row r="6240" spans="1:10" ht="15">
      <c r="A6240" s="121" t="s">
        <v>1291</v>
      </c>
      <c r="B6240" s="83" t="s">
        <v>1</v>
      </c>
      <c r="C6240" s="82" t="s">
        <v>2</v>
      </c>
      <c r="D6240" s="82" t="s">
        <v>3</v>
      </c>
      <c r="E6240" s="281" t="s">
        <v>1722</v>
      </c>
      <c r="F6240" s="281"/>
      <c r="G6240" s="84" t="s">
        <v>4</v>
      </c>
      <c r="H6240" s="83" t="s">
        <v>5</v>
      </c>
      <c r="I6240" s="83" t="s">
        <v>6</v>
      </c>
      <c r="J6240" s="122" t="s">
        <v>8</v>
      </c>
    </row>
    <row r="6241" spans="1:10" ht="38.25">
      <c r="A6241" s="111" t="s">
        <v>1723</v>
      </c>
      <c r="B6241" s="86" t="s">
        <v>1292</v>
      </c>
      <c r="C6241" s="85" t="s">
        <v>44</v>
      </c>
      <c r="D6241" s="85" t="s">
        <v>1293</v>
      </c>
      <c r="E6241" s="284" t="s">
        <v>1761</v>
      </c>
      <c r="F6241" s="284"/>
      <c r="G6241" s="87" t="s">
        <v>78</v>
      </c>
      <c r="H6241" s="88">
        <v>1</v>
      </c>
      <c r="I6241" s="89">
        <v>29.21</v>
      </c>
      <c r="J6241" s="112">
        <v>29.21</v>
      </c>
    </row>
    <row r="6242" spans="1:10">
      <c r="A6242" s="221"/>
      <c r="B6242" s="222"/>
      <c r="C6242" s="222"/>
      <c r="D6242" s="222"/>
      <c r="E6242" s="222"/>
      <c r="F6242" s="222" t="s">
        <v>1762</v>
      </c>
      <c r="G6242" s="222"/>
      <c r="H6242" s="222"/>
      <c r="I6242" s="222"/>
      <c r="J6242" s="125">
        <v>0</v>
      </c>
    </row>
    <row r="6243" spans="1:10">
      <c r="A6243" s="221"/>
      <c r="B6243" s="222"/>
      <c r="C6243" s="222"/>
      <c r="D6243" s="222"/>
      <c r="E6243" s="222"/>
      <c r="F6243" s="222" t="s">
        <v>1763</v>
      </c>
      <c r="G6243" s="222"/>
      <c r="H6243" s="222"/>
      <c r="I6243" s="222"/>
      <c r="J6243" s="125">
        <v>1</v>
      </c>
    </row>
    <row r="6244" spans="1:10">
      <c r="A6244" s="221"/>
      <c r="B6244" s="222"/>
      <c r="C6244" s="222"/>
      <c r="D6244" s="222"/>
      <c r="E6244" s="222"/>
      <c r="F6244" s="222" t="s">
        <v>1764</v>
      </c>
      <c r="G6244" s="222"/>
      <c r="H6244" s="222"/>
      <c r="I6244" s="222"/>
      <c r="J6244" s="125">
        <v>0</v>
      </c>
    </row>
    <row r="6245" spans="1:10" ht="15">
      <c r="A6245" s="279" t="s">
        <v>1784</v>
      </c>
      <c r="B6245" s="280" t="s">
        <v>1</v>
      </c>
      <c r="C6245" s="281" t="s">
        <v>2</v>
      </c>
      <c r="D6245" s="281" t="s">
        <v>1785</v>
      </c>
      <c r="E6245" s="280" t="s">
        <v>1766</v>
      </c>
      <c r="F6245" s="83" t="s">
        <v>1767</v>
      </c>
      <c r="G6245" s="83" t="s">
        <v>1768</v>
      </c>
      <c r="H6245" s="83"/>
      <c r="I6245" s="83"/>
      <c r="J6245" s="122" t="s">
        <v>1769</v>
      </c>
    </row>
    <row r="6246" spans="1:10" ht="25.5">
      <c r="A6246" s="113" t="s">
        <v>1725</v>
      </c>
      <c r="B6246" s="91" t="s">
        <v>3874</v>
      </c>
      <c r="C6246" s="90" t="s">
        <v>44</v>
      </c>
      <c r="D6246" s="90" t="s">
        <v>3875</v>
      </c>
      <c r="E6246" s="93">
        <v>1.03</v>
      </c>
      <c r="F6246" s="92" t="s">
        <v>78</v>
      </c>
      <c r="G6246" s="277" t="s">
        <v>4008</v>
      </c>
      <c r="H6246" s="277"/>
      <c r="I6246" s="278"/>
      <c r="J6246" s="127" t="s">
        <v>4009</v>
      </c>
    </row>
    <row r="6247" spans="1:10" ht="25.5">
      <c r="A6247" s="113" t="s">
        <v>1725</v>
      </c>
      <c r="B6247" s="91" t="s">
        <v>4010</v>
      </c>
      <c r="C6247" s="90" t="s">
        <v>44</v>
      </c>
      <c r="D6247" s="90" t="s">
        <v>4011</v>
      </c>
      <c r="E6247" s="93">
        <v>0.66666669999999995</v>
      </c>
      <c r="F6247" s="92" t="s">
        <v>46</v>
      </c>
      <c r="G6247" s="277" t="s">
        <v>3582</v>
      </c>
      <c r="H6247" s="277"/>
      <c r="I6247" s="278"/>
      <c r="J6247" s="127" t="s">
        <v>4012</v>
      </c>
    </row>
    <row r="6248" spans="1:10" ht="38.25">
      <c r="A6248" s="113" t="s">
        <v>1725</v>
      </c>
      <c r="B6248" s="91" t="s">
        <v>2594</v>
      </c>
      <c r="C6248" s="90" t="s">
        <v>44</v>
      </c>
      <c r="D6248" s="90" t="s">
        <v>2595</v>
      </c>
      <c r="E6248" s="93">
        <v>0.66666669999999995</v>
      </c>
      <c r="F6248" s="92" t="s">
        <v>46</v>
      </c>
      <c r="G6248" s="277" t="s">
        <v>2530</v>
      </c>
      <c r="H6248" s="277"/>
      <c r="I6248" s="278"/>
      <c r="J6248" s="127" t="s">
        <v>4013</v>
      </c>
    </row>
    <row r="6249" spans="1:10" ht="25.5">
      <c r="A6249" s="113" t="s">
        <v>1725</v>
      </c>
      <c r="B6249" s="91" t="s">
        <v>4014</v>
      </c>
      <c r="C6249" s="90" t="s">
        <v>44</v>
      </c>
      <c r="D6249" s="90" t="s">
        <v>4015</v>
      </c>
      <c r="E6249" s="93">
        <v>0.02</v>
      </c>
      <c r="F6249" s="92" t="s">
        <v>46</v>
      </c>
      <c r="G6249" s="277" t="s">
        <v>4016</v>
      </c>
      <c r="H6249" s="277"/>
      <c r="I6249" s="278"/>
      <c r="J6249" s="127" t="s">
        <v>4017</v>
      </c>
    </row>
    <row r="6250" spans="1:10">
      <c r="A6250" s="221"/>
      <c r="B6250" s="222"/>
      <c r="C6250" s="222"/>
      <c r="D6250" s="222"/>
      <c r="E6250" s="222"/>
      <c r="F6250" s="222" t="s">
        <v>1938</v>
      </c>
      <c r="G6250" s="222"/>
      <c r="H6250" s="222"/>
      <c r="I6250" s="222"/>
      <c r="J6250" s="125">
        <v>23.305700000000002</v>
      </c>
    </row>
    <row r="6251" spans="1:10" ht="15">
      <c r="A6251" s="279" t="s">
        <v>1765</v>
      </c>
      <c r="B6251" s="280" t="s">
        <v>1</v>
      </c>
      <c r="C6251" s="281" t="s">
        <v>2</v>
      </c>
      <c r="D6251" s="281" t="s">
        <v>1727</v>
      </c>
      <c r="E6251" s="280" t="s">
        <v>1766</v>
      </c>
      <c r="F6251" s="83" t="s">
        <v>1767</v>
      </c>
      <c r="G6251" s="83" t="s">
        <v>1768</v>
      </c>
      <c r="H6251" s="83"/>
      <c r="I6251" s="83"/>
      <c r="J6251" s="122" t="s">
        <v>1769</v>
      </c>
    </row>
    <row r="6252" spans="1:10">
      <c r="A6252" s="123" t="s">
        <v>1723</v>
      </c>
      <c r="B6252" s="97" t="s">
        <v>3570</v>
      </c>
      <c r="C6252" s="96" t="s">
        <v>44</v>
      </c>
      <c r="D6252" s="96" t="s">
        <v>3571</v>
      </c>
      <c r="E6252" s="99">
        <v>0.1666667</v>
      </c>
      <c r="F6252" s="98" t="s">
        <v>1950</v>
      </c>
      <c r="G6252" s="282" t="s">
        <v>3577</v>
      </c>
      <c r="H6252" s="282"/>
      <c r="I6252" s="283"/>
      <c r="J6252" s="126" t="s">
        <v>4018</v>
      </c>
    </row>
    <row r="6253" spans="1:10">
      <c r="A6253" s="123" t="s">
        <v>1723</v>
      </c>
      <c r="B6253" s="97" t="s">
        <v>1979</v>
      </c>
      <c r="C6253" s="96" t="s">
        <v>44</v>
      </c>
      <c r="D6253" s="96" t="s">
        <v>1980</v>
      </c>
      <c r="E6253" s="99">
        <v>0.1666667</v>
      </c>
      <c r="F6253" s="98" t="s">
        <v>1950</v>
      </c>
      <c r="G6253" s="282" t="s">
        <v>1981</v>
      </c>
      <c r="H6253" s="282"/>
      <c r="I6253" s="283"/>
      <c r="J6253" s="126" t="s">
        <v>4019</v>
      </c>
    </row>
    <row r="6254" spans="1:10">
      <c r="A6254" s="221"/>
      <c r="B6254" s="222"/>
      <c r="C6254" s="222"/>
      <c r="D6254" s="222"/>
      <c r="E6254" s="222"/>
      <c r="F6254" s="222" t="s">
        <v>1774</v>
      </c>
      <c r="G6254" s="222"/>
      <c r="H6254" s="222"/>
      <c r="I6254" s="222"/>
      <c r="J6254" s="125">
        <v>5.9</v>
      </c>
    </row>
    <row r="6255" spans="1:10">
      <c r="A6255" s="115"/>
      <c r="B6255" s="116"/>
      <c r="C6255" s="116"/>
      <c r="D6255" s="116"/>
      <c r="E6255" s="116" t="s">
        <v>1728</v>
      </c>
      <c r="F6255" s="117">
        <v>0</v>
      </c>
      <c r="G6255" s="116" t="s">
        <v>1729</v>
      </c>
      <c r="H6255" s="117">
        <v>4.4800000000000004</v>
      </c>
      <c r="I6255" s="116" t="s">
        <v>1730</v>
      </c>
      <c r="J6255" s="118">
        <v>4.4830342299400003</v>
      </c>
    </row>
    <row r="6256" spans="1:10" ht="15" thickBot="1">
      <c r="A6256" s="115"/>
      <c r="B6256" s="116"/>
      <c r="C6256" s="116"/>
      <c r="D6256" s="116"/>
      <c r="E6256" s="116" t="s">
        <v>1731</v>
      </c>
      <c r="F6256" s="117">
        <v>7.66</v>
      </c>
      <c r="G6256" s="116"/>
      <c r="H6256" s="276" t="s">
        <v>1732</v>
      </c>
      <c r="I6256" s="276"/>
      <c r="J6256" s="118">
        <v>36.869999999999997</v>
      </c>
    </row>
    <row r="6257" spans="1:10" ht="15" thickTop="1">
      <c r="A6257" s="119"/>
      <c r="B6257" s="95"/>
      <c r="C6257" s="95"/>
      <c r="D6257" s="95"/>
      <c r="E6257" s="95"/>
      <c r="F6257" s="95"/>
      <c r="G6257" s="95"/>
      <c r="H6257" s="95"/>
      <c r="I6257" s="95"/>
      <c r="J6257" s="120"/>
    </row>
    <row r="6258" spans="1:10" ht="15">
      <c r="A6258" s="121" t="s">
        <v>1294</v>
      </c>
      <c r="B6258" s="83" t="s">
        <v>1</v>
      </c>
      <c r="C6258" s="82" t="s">
        <v>2</v>
      </c>
      <c r="D6258" s="82" t="s">
        <v>3</v>
      </c>
      <c r="E6258" s="281" t="s">
        <v>1722</v>
      </c>
      <c r="F6258" s="281"/>
      <c r="G6258" s="84" t="s">
        <v>4</v>
      </c>
      <c r="H6258" s="83" t="s">
        <v>5</v>
      </c>
      <c r="I6258" s="83" t="s">
        <v>6</v>
      </c>
      <c r="J6258" s="122" t="s">
        <v>8</v>
      </c>
    </row>
    <row r="6259" spans="1:10" ht="25.5">
      <c r="A6259" s="111" t="s">
        <v>1723</v>
      </c>
      <c r="B6259" s="86" t="s">
        <v>1295</v>
      </c>
      <c r="C6259" s="85" t="s">
        <v>44</v>
      </c>
      <c r="D6259" s="85" t="s">
        <v>1296</v>
      </c>
      <c r="E6259" s="284" t="s">
        <v>1761</v>
      </c>
      <c r="F6259" s="284"/>
      <c r="G6259" s="87" t="s">
        <v>78</v>
      </c>
      <c r="H6259" s="88">
        <v>1</v>
      </c>
      <c r="I6259" s="89">
        <v>34.840000000000003</v>
      </c>
      <c r="J6259" s="112">
        <v>34.840000000000003</v>
      </c>
    </row>
    <row r="6260" spans="1:10">
      <c r="A6260" s="221"/>
      <c r="B6260" s="222"/>
      <c r="C6260" s="222"/>
      <c r="D6260" s="222"/>
      <c r="E6260" s="222"/>
      <c r="F6260" s="222" t="s">
        <v>1762</v>
      </c>
      <c r="G6260" s="222"/>
      <c r="H6260" s="222"/>
      <c r="I6260" s="222"/>
      <c r="J6260" s="125">
        <v>0</v>
      </c>
    </row>
    <row r="6261" spans="1:10">
      <c r="A6261" s="221"/>
      <c r="B6261" s="222"/>
      <c r="C6261" s="222"/>
      <c r="D6261" s="222"/>
      <c r="E6261" s="222"/>
      <c r="F6261" s="222" t="s">
        <v>1763</v>
      </c>
      <c r="G6261" s="222"/>
      <c r="H6261" s="222"/>
      <c r="I6261" s="222"/>
      <c r="J6261" s="125">
        <v>1</v>
      </c>
    </row>
    <row r="6262" spans="1:10">
      <c r="A6262" s="221"/>
      <c r="B6262" s="222"/>
      <c r="C6262" s="222"/>
      <c r="D6262" s="222"/>
      <c r="E6262" s="222"/>
      <c r="F6262" s="222" t="s">
        <v>1764</v>
      </c>
      <c r="G6262" s="222"/>
      <c r="H6262" s="222"/>
      <c r="I6262" s="222"/>
      <c r="J6262" s="125">
        <v>0</v>
      </c>
    </row>
    <row r="6263" spans="1:10" ht="15">
      <c r="A6263" s="279" t="s">
        <v>1784</v>
      </c>
      <c r="B6263" s="280" t="s">
        <v>1</v>
      </c>
      <c r="C6263" s="281" t="s">
        <v>2</v>
      </c>
      <c r="D6263" s="281" t="s">
        <v>1785</v>
      </c>
      <c r="E6263" s="280" t="s">
        <v>1766</v>
      </c>
      <c r="F6263" s="83" t="s">
        <v>1767</v>
      </c>
      <c r="G6263" s="83" t="s">
        <v>1768</v>
      </c>
      <c r="H6263" s="83"/>
      <c r="I6263" s="83"/>
      <c r="J6263" s="122" t="s">
        <v>1769</v>
      </c>
    </row>
    <row r="6264" spans="1:10" ht="25.5">
      <c r="A6264" s="113" t="s">
        <v>1725</v>
      </c>
      <c r="B6264" s="91" t="s">
        <v>4020</v>
      </c>
      <c r="C6264" s="90" t="s">
        <v>44</v>
      </c>
      <c r="D6264" s="90" t="s">
        <v>4021</v>
      </c>
      <c r="E6264" s="93">
        <v>1.05</v>
      </c>
      <c r="F6264" s="92" t="s">
        <v>78</v>
      </c>
      <c r="G6264" s="277" t="s">
        <v>4022</v>
      </c>
      <c r="H6264" s="277"/>
      <c r="I6264" s="278"/>
      <c r="J6264" s="127" t="s">
        <v>4023</v>
      </c>
    </row>
    <row r="6265" spans="1:10">
      <c r="A6265" s="221"/>
      <c r="B6265" s="222"/>
      <c r="C6265" s="222"/>
      <c r="D6265" s="222"/>
      <c r="E6265" s="222"/>
      <c r="F6265" s="222" t="s">
        <v>1938</v>
      </c>
      <c r="G6265" s="222"/>
      <c r="H6265" s="222"/>
      <c r="I6265" s="222"/>
      <c r="J6265" s="125">
        <v>31.3005</v>
      </c>
    </row>
    <row r="6266" spans="1:10" ht="15">
      <c r="A6266" s="279" t="s">
        <v>1765</v>
      </c>
      <c r="B6266" s="280" t="s">
        <v>1</v>
      </c>
      <c r="C6266" s="281" t="s">
        <v>2</v>
      </c>
      <c r="D6266" s="281" t="s">
        <v>1727</v>
      </c>
      <c r="E6266" s="280" t="s">
        <v>1766</v>
      </c>
      <c r="F6266" s="83" t="s">
        <v>1767</v>
      </c>
      <c r="G6266" s="83" t="s">
        <v>1768</v>
      </c>
      <c r="H6266" s="83"/>
      <c r="I6266" s="83"/>
      <c r="J6266" s="122" t="s">
        <v>1769</v>
      </c>
    </row>
    <row r="6267" spans="1:10">
      <c r="A6267" s="123" t="s">
        <v>1723</v>
      </c>
      <c r="B6267" s="97" t="s">
        <v>3570</v>
      </c>
      <c r="C6267" s="96" t="s">
        <v>44</v>
      </c>
      <c r="D6267" s="96" t="s">
        <v>3571</v>
      </c>
      <c r="E6267" s="99">
        <v>0.1</v>
      </c>
      <c r="F6267" s="98" t="s">
        <v>1950</v>
      </c>
      <c r="G6267" s="282" t="s">
        <v>3577</v>
      </c>
      <c r="H6267" s="282"/>
      <c r="I6267" s="283"/>
      <c r="J6267" s="126" t="s">
        <v>3768</v>
      </c>
    </row>
    <row r="6268" spans="1:10">
      <c r="A6268" s="123" t="s">
        <v>1723</v>
      </c>
      <c r="B6268" s="97" t="s">
        <v>1979</v>
      </c>
      <c r="C6268" s="96" t="s">
        <v>44</v>
      </c>
      <c r="D6268" s="96" t="s">
        <v>1980</v>
      </c>
      <c r="E6268" s="99">
        <v>0.1</v>
      </c>
      <c r="F6268" s="98" t="s">
        <v>1950</v>
      </c>
      <c r="G6268" s="282" t="s">
        <v>1981</v>
      </c>
      <c r="H6268" s="282"/>
      <c r="I6268" s="283"/>
      <c r="J6268" s="126" t="s">
        <v>4024</v>
      </c>
    </row>
    <row r="6269" spans="1:10">
      <c r="A6269" s="221"/>
      <c r="B6269" s="222"/>
      <c r="C6269" s="222"/>
      <c r="D6269" s="222"/>
      <c r="E6269" s="222"/>
      <c r="F6269" s="222" t="s">
        <v>1774</v>
      </c>
      <c r="G6269" s="222"/>
      <c r="H6269" s="222"/>
      <c r="I6269" s="222"/>
      <c r="J6269" s="125">
        <v>3.54</v>
      </c>
    </row>
    <row r="6270" spans="1:10">
      <c r="A6270" s="115"/>
      <c r="B6270" s="116"/>
      <c r="C6270" s="116"/>
      <c r="D6270" s="116"/>
      <c r="E6270" s="116" t="s">
        <v>1728</v>
      </c>
      <c r="F6270" s="117">
        <v>0</v>
      </c>
      <c r="G6270" s="116" t="s">
        <v>1729</v>
      </c>
      <c r="H6270" s="117">
        <v>2.69</v>
      </c>
      <c r="I6270" s="116" t="s">
        <v>1730</v>
      </c>
      <c r="J6270" s="118">
        <v>2.6898200000000001</v>
      </c>
    </row>
    <row r="6271" spans="1:10" ht="15" thickBot="1">
      <c r="A6271" s="115"/>
      <c r="B6271" s="116"/>
      <c r="C6271" s="116"/>
      <c r="D6271" s="116"/>
      <c r="E6271" s="116" t="s">
        <v>1731</v>
      </c>
      <c r="F6271" s="117">
        <v>9.14</v>
      </c>
      <c r="G6271" s="116"/>
      <c r="H6271" s="276" t="s">
        <v>1732</v>
      </c>
      <c r="I6271" s="276"/>
      <c r="J6271" s="118">
        <v>43.98</v>
      </c>
    </row>
    <row r="6272" spans="1:10" ht="15" thickTop="1">
      <c r="A6272" s="119"/>
      <c r="B6272" s="95"/>
      <c r="C6272" s="95"/>
      <c r="D6272" s="95"/>
      <c r="E6272" s="95"/>
      <c r="F6272" s="95"/>
      <c r="G6272" s="95"/>
      <c r="H6272" s="95"/>
      <c r="I6272" s="95"/>
      <c r="J6272" s="120"/>
    </row>
    <row r="6273" spans="1:10" ht="15">
      <c r="A6273" s="121" t="s">
        <v>1297</v>
      </c>
      <c r="B6273" s="83" t="s">
        <v>1</v>
      </c>
      <c r="C6273" s="82" t="s">
        <v>2</v>
      </c>
      <c r="D6273" s="82" t="s">
        <v>3</v>
      </c>
      <c r="E6273" s="281" t="s">
        <v>1722</v>
      </c>
      <c r="F6273" s="281"/>
      <c r="G6273" s="84" t="s">
        <v>4</v>
      </c>
      <c r="H6273" s="83" t="s">
        <v>5</v>
      </c>
      <c r="I6273" s="83" t="s">
        <v>6</v>
      </c>
      <c r="J6273" s="122" t="s">
        <v>8</v>
      </c>
    </row>
    <row r="6274" spans="1:10">
      <c r="A6274" s="111" t="s">
        <v>1723</v>
      </c>
      <c r="B6274" s="86" t="s">
        <v>1298</v>
      </c>
      <c r="C6274" s="85" t="s">
        <v>44</v>
      </c>
      <c r="D6274" s="85" t="s">
        <v>1299</v>
      </c>
      <c r="E6274" s="284" t="s">
        <v>1761</v>
      </c>
      <c r="F6274" s="284"/>
      <c r="G6274" s="87" t="s">
        <v>519</v>
      </c>
      <c r="H6274" s="88">
        <v>1</v>
      </c>
      <c r="I6274" s="89">
        <v>43.3</v>
      </c>
      <c r="J6274" s="112">
        <v>43.3</v>
      </c>
    </row>
    <row r="6275" spans="1:10">
      <c r="A6275" s="221"/>
      <c r="B6275" s="222"/>
      <c r="C6275" s="222"/>
      <c r="D6275" s="222"/>
      <c r="E6275" s="222"/>
      <c r="F6275" s="222" t="s">
        <v>1762</v>
      </c>
      <c r="G6275" s="222"/>
      <c r="H6275" s="222"/>
      <c r="I6275" s="222"/>
      <c r="J6275" s="125">
        <v>0</v>
      </c>
    </row>
    <row r="6276" spans="1:10">
      <c r="A6276" s="221"/>
      <c r="B6276" s="222"/>
      <c r="C6276" s="222"/>
      <c r="D6276" s="222"/>
      <c r="E6276" s="222"/>
      <c r="F6276" s="222" t="s">
        <v>1763</v>
      </c>
      <c r="G6276" s="222"/>
      <c r="H6276" s="222"/>
      <c r="I6276" s="222"/>
      <c r="J6276" s="125">
        <v>1</v>
      </c>
    </row>
    <row r="6277" spans="1:10">
      <c r="A6277" s="221"/>
      <c r="B6277" s="222"/>
      <c r="C6277" s="222"/>
      <c r="D6277" s="222"/>
      <c r="E6277" s="222"/>
      <c r="F6277" s="222" t="s">
        <v>1764</v>
      </c>
      <c r="G6277" s="222"/>
      <c r="H6277" s="222"/>
      <c r="I6277" s="222"/>
      <c r="J6277" s="125">
        <v>0</v>
      </c>
    </row>
    <row r="6278" spans="1:10" ht="15">
      <c r="A6278" s="279" t="s">
        <v>1784</v>
      </c>
      <c r="B6278" s="280" t="s">
        <v>1</v>
      </c>
      <c r="C6278" s="281" t="s">
        <v>2</v>
      </c>
      <c r="D6278" s="281" t="s">
        <v>1785</v>
      </c>
      <c r="E6278" s="280" t="s">
        <v>1766</v>
      </c>
      <c r="F6278" s="83" t="s">
        <v>1767</v>
      </c>
      <c r="G6278" s="83" t="s">
        <v>1768</v>
      </c>
      <c r="H6278" s="83"/>
      <c r="I6278" s="83"/>
      <c r="J6278" s="122" t="s">
        <v>1769</v>
      </c>
    </row>
    <row r="6279" spans="1:10" ht="25.5">
      <c r="A6279" s="113" t="s">
        <v>1725</v>
      </c>
      <c r="B6279" s="91" t="s">
        <v>4025</v>
      </c>
      <c r="C6279" s="90" t="s">
        <v>44</v>
      </c>
      <c r="D6279" s="90" t="s">
        <v>4026</v>
      </c>
      <c r="E6279" s="93">
        <v>1</v>
      </c>
      <c r="F6279" s="92" t="s">
        <v>46</v>
      </c>
      <c r="G6279" s="277" t="s">
        <v>4027</v>
      </c>
      <c r="H6279" s="277"/>
      <c r="I6279" s="278"/>
      <c r="J6279" s="127" t="s">
        <v>4027</v>
      </c>
    </row>
    <row r="6280" spans="1:10">
      <c r="A6280" s="221"/>
      <c r="B6280" s="222"/>
      <c r="C6280" s="222"/>
      <c r="D6280" s="222"/>
      <c r="E6280" s="222"/>
      <c r="F6280" s="222" t="s">
        <v>1938</v>
      </c>
      <c r="G6280" s="222"/>
      <c r="H6280" s="222"/>
      <c r="I6280" s="222"/>
      <c r="J6280" s="125">
        <v>34.450000000000003</v>
      </c>
    </row>
    <row r="6281" spans="1:10" ht="15">
      <c r="A6281" s="279" t="s">
        <v>1765</v>
      </c>
      <c r="B6281" s="280" t="s">
        <v>1</v>
      </c>
      <c r="C6281" s="281" t="s">
        <v>2</v>
      </c>
      <c r="D6281" s="281" t="s">
        <v>1727</v>
      </c>
      <c r="E6281" s="280" t="s">
        <v>1766</v>
      </c>
      <c r="F6281" s="83" t="s">
        <v>1767</v>
      </c>
      <c r="G6281" s="83" t="s">
        <v>1768</v>
      </c>
      <c r="H6281" s="83"/>
      <c r="I6281" s="83"/>
      <c r="J6281" s="122" t="s">
        <v>1769</v>
      </c>
    </row>
    <row r="6282" spans="1:10">
      <c r="A6282" s="123" t="s">
        <v>1723</v>
      </c>
      <c r="B6282" s="97" t="s">
        <v>1979</v>
      </c>
      <c r="C6282" s="96" t="s">
        <v>44</v>
      </c>
      <c r="D6282" s="96" t="s">
        <v>1980</v>
      </c>
      <c r="E6282" s="99">
        <v>0.25</v>
      </c>
      <c r="F6282" s="98" t="s">
        <v>1950</v>
      </c>
      <c r="G6282" s="282" t="s">
        <v>1981</v>
      </c>
      <c r="H6282" s="282"/>
      <c r="I6282" s="283"/>
      <c r="J6282" s="126" t="s">
        <v>4028</v>
      </c>
    </row>
    <row r="6283" spans="1:10">
      <c r="A6283" s="123" t="s">
        <v>1723</v>
      </c>
      <c r="B6283" s="97" t="s">
        <v>3570</v>
      </c>
      <c r="C6283" s="96" t="s">
        <v>44</v>
      </c>
      <c r="D6283" s="96" t="s">
        <v>3571</v>
      </c>
      <c r="E6283" s="99">
        <v>0.25</v>
      </c>
      <c r="F6283" s="98" t="s">
        <v>1950</v>
      </c>
      <c r="G6283" s="282" t="s">
        <v>3577</v>
      </c>
      <c r="H6283" s="282"/>
      <c r="I6283" s="283"/>
      <c r="J6283" s="126" t="s">
        <v>4029</v>
      </c>
    </row>
    <row r="6284" spans="1:10">
      <c r="A6284" s="221"/>
      <c r="B6284" s="222"/>
      <c r="C6284" s="222"/>
      <c r="D6284" s="222"/>
      <c r="E6284" s="222"/>
      <c r="F6284" s="222" t="s">
        <v>1774</v>
      </c>
      <c r="G6284" s="222"/>
      <c r="H6284" s="222"/>
      <c r="I6284" s="222"/>
      <c r="J6284" s="125">
        <v>8.85</v>
      </c>
    </row>
    <row r="6285" spans="1:10">
      <c r="A6285" s="115"/>
      <c r="B6285" s="116"/>
      <c r="C6285" s="116"/>
      <c r="D6285" s="116"/>
      <c r="E6285" s="116" t="s">
        <v>1728</v>
      </c>
      <c r="F6285" s="117">
        <v>0</v>
      </c>
      <c r="G6285" s="116" t="s">
        <v>1729</v>
      </c>
      <c r="H6285" s="117">
        <v>6.72</v>
      </c>
      <c r="I6285" s="116" t="s">
        <v>1730</v>
      </c>
      <c r="J6285" s="118">
        <v>6.7245499999999998</v>
      </c>
    </row>
    <row r="6286" spans="1:10" ht="15" thickBot="1">
      <c r="A6286" s="115"/>
      <c r="B6286" s="116"/>
      <c r="C6286" s="116"/>
      <c r="D6286" s="116"/>
      <c r="E6286" s="116" t="s">
        <v>1731</v>
      </c>
      <c r="F6286" s="117">
        <v>11.36</v>
      </c>
      <c r="G6286" s="116"/>
      <c r="H6286" s="276" t="s">
        <v>1732</v>
      </c>
      <c r="I6286" s="276"/>
      <c r="J6286" s="118">
        <v>54.66</v>
      </c>
    </row>
    <row r="6287" spans="1:10" ht="15" thickTop="1">
      <c r="A6287" s="119"/>
      <c r="B6287" s="95"/>
      <c r="C6287" s="95"/>
      <c r="D6287" s="95"/>
      <c r="E6287" s="95"/>
      <c r="F6287" s="95"/>
      <c r="G6287" s="95"/>
      <c r="H6287" s="95"/>
      <c r="I6287" s="95"/>
      <c r="J6287" s="120"/>
    </row>
    <row r="6288" spans="1:10" ht="15">
      <c r="A6288" s="121" t="s">
        <v>1300</v>
      </c>
      <c r="B6288" s="83" t="s">
        <v>1</v>
      </c>
      <c r="C6288" s="82" t="s">
        <v>2</v>
      </c>
      <c r="D6288" s="82" t="s">
        <v>3</v>
      </c>
      <c r="E6288" s="281" t="s">
        <v>1722</v>
      </c>
      <c r="F6288" s="281"/>
      <c r="G6288" s="84" t="s">
        <v>4</v>
      </c>
      <c r="H6288" s="83" t="s">
        <v>5</v>
      </c>
      <c r="I6288" s="83" t="s">
        <v>6</v>
      </c>
      <c r="J6288" s="122" t="s">
        <v>8</v>
      </c>
    </row>
    <row r="6289" spans="1:10">
      <c r="A6289" s="111" t="s">
        <v>1723</v>
      </c>
      <c r="B6289" s="86" t="s">
        <v>1301</v>
      </c>
      <c r="C6289" s="85" t="s">
        <v>44</v>
      </c>
      <c r="D6289" s="85" t="s">
        <v>1302</v>
      </c>
      <c r="E6289" s="284" t="s">
        <v>1761</v>
      </c>
      <c r="F6289" s="284"/>
      <c r="G6289" s="87" t="s">
        <v>519</v>
      </c>
      <c r="H6289" s="88">
        <v>1</v>
      </c>
      <c r="I6289" s="89">
        <v>50.2</v>
      </c>
      <c r="J6289" s="112">
        <v>50.2</v>
      </c>
    </row>
    <row r="6290" spans="1:10">
      <c r="A6290" s="221"/>
      <c r="B6290" s="222"/>
      <c r="C6290" s="222"/>
      <c r="D6290" s="222"/>
      <c r="E6290" s="222"/>
      <c r="F6290" s="222" t="s">
        <v>1762</v>
      </c>
      <c r="G6290" s="222"/>
      <c r="H6290" s="222"/>
      <c r="I6290" s="222"/>
      <c r="J6290" s="125">
        <v>0</v>
      </c>
    </row>
    <row r="6291" spans="1:10">
      <c r="A6291" s="221"/>
      <c r="B6291" s="222"/>
      <c r="C6291" s="222"/>
      <c r="D6291" s="222"/>
      <c r="E6291" s="222"/>
      <c r="F6291" s="222" t="s">
        <v>1763</v>
      </c>
      <c r="G6291" s="222"/>
      <c r="H6291" s="222"/>
      <c r="I6291" s="222"/>
      <c r="J6291" s="125">
        <v>1</v>
      </c>
    </row>
    <row r="6292" spans="1:10">
      <c r="A6292" s="221"/>
      <c r="B6292" s="222"/>
      <c r="C6292" s="222"/>
      <c r="D6292" s="222"/>
      <c r="E6292" s="222"/>
      <c r="F6292" s="222" t="s">
        <v>1764</v>
      </c>
      <c r="G6292" s="222"/>
      <c r="H6292" s="222"/>
      <c r="I6292" s="222"/>
      <c r="J6292" s="125">
        <v>0</v>
      </c>
    </row>
    <row r="6293" spans="1:10" ht="15">
      <c r="A6293" s="279" t="s">
        <v>1784</v>
      </c>
      <c r="B6293" s="280" t="s">
        <v>1</v>
      </c>
      <c r="C6293" s="281" t="s">
        <v>2</v>
      </c>
      <c r="D6293" s="281" t="s">
        <v>1785</v>
      </c>
      <c r="E6293" s="280" t="s">
        <v>1766</v>
      </c>
      <c r="F6293" s="83" t="s">
        <v>1767</v>
      </c>
      <c r="G6293" s="83" t="s">
        <v>1768</v>
      </c>
      <c r="H6293" s="83"/>
      <c r="I6293" s="83"/>
      <c r="J6293" s="122" t="s">
        <v>1769</v>
      </c>
    </row>
    <row r="6294" spans="1:10" ht="25.5">
      <c r="A6294" s="113" t="s">
        <v>1725</v>
      </c>
      <c r="B6294" s="91" t="s">
        <v>4030</v>
      </c>
      <c r="C6294" s="90" t="s">
        <v>44</v>
      </c>
      <c r="D6294" s="90" t="s">
        <v>4031</v>
      </c>
      <c r="E6294" s="93">
        <v>1</v>
      </c>
      <c r="F6294" s="92" t="s">
        <v>46</v>
      </c>
      <c r="G6294" s="277" t="s">
        <v>4032</v>
      </c>
      <c r="H6294" s="277"/>
      <c r="I6294" s="278"/>
      <c r="J6294" s="127" t="s">
        <v>4032</v>
      </c>
    </row>
    <row r="6295" spans="1:10">
      <c r="A6295" s="221"/>
      <c r="B6295" s="222"/>
      <c r="C6295" s="222"/>
      <c r="D6295" s="222"/>
      <c r="E6295" s="222"/>
      <c r="F6295" s="222" t="s">
        <v>1938</v>
      </c>
      <c r="G6295" s="222"/>
      <c r="H6295" s="222"/>
      <c r="I6295" s="222"/>
      <c r="J6295" s="125">
        <v>41.35</v>
      </c>
    </row>
    <row r="6296" spans="1:10" ht="15">
      <c r="A6296" s="279" t="s">
        <v>1765</v>
      </c>
      <c r="B6296" s="280" t="s">
        <v>1</v>
      </c>
      <c r="C6296" s="281" t="s">
        <v>2</v>
      </c>
      <c r="D6296" s="281" t="s">
        <v>1727</v>
      </c>
      <c r="E6296" s="280" t="s">
        <v>1766</v>
      </c>
      <c r="F6296" s="83" t="s">
        <v>1767</v>
      </c>
      <c r="G6296" s="83" t="s">
        <v>1768</v>
      </c>
      <c r="H6296" s="83"/>
      <c r="I6296" s="83"/>
      <c r="J6296" s="122" t="s">
        <v>1769</v>
      </c>
    </row>
    <row r="6297" spans="1:10">
      <c r="A6297" s="123" t="s">
        <v>1723</v>
      </c>
      <c r="B6297" s="97" t="s">
        <v>1979</v>
      </c>
      <c r="C6297" s="96" t="s">
        <v>44</v>
      </c>
      <c r="D6297" s="96" t="s">
        <v>1980</v>
      </c>
      <c r="E6297" s="99">
        <v>0.25</v>
      </c>
      <c r="F6297" s="98" t="s">
        <v>1950</v>
      </c>
      <c r="G6297" s="282" t="s">
        <v>1981</v>
      </c>
      <c r="H6297" s="282"/>
      <c r="I6297" s="283"/>
      <c r="J6297" s="126" t="s">
        <v>4028</v>
      </c>
    </row>
    <row r="6298" spans="1:10">
      <c r="A6298" s="123" t="s">
        <v>1723</v>
      </c>
      <c r="B6298" s="97" t="s">
        <v>3570</v>
      </c>
      <c r="C6298" s="96" t="s">
        <v>44</v>
      </c>
      <c r="D6298" s="96" t="s">
        <v>3571</v>
      </c>
      <c r="E6298" s="99">
        <v>0.25</v>
      </c>
      <c r="F6298" s="98" t="s">
        <v>1950</v>
      </c>
      <c r="G6298" s="282" t="s">
        <v>3577</v>
      </c>
      <c r="H6298" s="282"/>
      <c r="I6298" s="283"/>
      <c r="J6298" s="126" t="s">
        <v>4029</v>
      </c>
    </row>
    <row r="6299" spans="1:10">
      <c r="A6299" s="221"/>
      <c r="B6299" s="222"/>
      <c r="C6299" s="222"/>
      <c r="D6299" s="222"/>
      <c r="E6299" s="222"/>
      <c r="F6299" s="222" t="s">
        <v>1774</v>
      </c>
      <c r="G6299" s="222"/>
      <c r="H6299" s="222"/>
      <c r="I6299" s="222"/>
      <c r="J6299" s="125">
        <v>8.85</v>
      </c>
    </row>
    <row r="6300" spans="1:10">
      <c r="A6300" s="115"/>
      <c r="B6300" s="116"/>
      <c r="C6300" s="116"/>
      <c r="D6300" s="116"/>
      <c r="E6300" s="116" t="s">
        <v>1728</v>
      </c>
      <c r="F6300" s="117">
        <v>0</v>
      </c>
      <c r="G6300" s="116" t="s">
        <v>1729</v>
      </c>
      <c r="H6300" s="117">
        <v>6.72</v>
      </c>
      <c r="I6300" s="116" t="s">
        <v>1730</v>
      </c>
      <c r="J6300" s="118">
        <v>6.7245499999999998</v>
      </c>
    </row>
    <row r="6301" spans="1:10" ht="15" thickBot="1">
      <c r="A6301" s="115"/>
      <c r="B6301" s="116"/>
      <c r="C6301" s="116"/>
      <c r="D6301" s="116"/>
      <c r="E6301" s="116" t="s">
        <v>1731</v>
      </c>
      <c r="F6301" s="117">
        <v>13.17</v>
      </c>
      <c r="G6301" s="116"/>
      <c r="H6301" s="276" t="s">
        <v>1732</v>
      </c>
      <c r="I6301" s="276"/>
      <c r="J6301" s="118">
        <v>63.37</v>
      </c>
    </row>
    <row r="6302" spans="1:10" ht="15" thickTop="1">
      <c r="A6302" s="119"/>
      <c r="B6302" s="95"/>
      <c r="C6302" s="95"/>
      <c r="D6302" s="95"/>
      <c r="E6302" s="95"/>
      <c r="F6302" s="95"/>
      <c r="G6302" s="95"/>
      <c r="H6302" s="95"/>
      <c r="I6302" s="95"/>
      <c r="J6302" s="120"/>
    </row>
    <row r="6303" spans="1:10" ht="15">
      <c r="A6303" s="121" t="s">
        <v>1303</v>
      </c>
      <c r="B6303" s="83" t="s">
        <v>1</v>
      </c>
      <c r="C6303" s="82" t="s">
        <v>2</v>
      </c>
      <c r="D6303" s="82" t="s">
        <v>3</v>
      </c>
      <c r="E6303" s="281" t="s">
        <v>1722</v>
      </c>
      <c r="F6303" s="281"/>
      <c r="G6303" s="84" t="s">
        <v>4</v>
      </c>
      <c r="H6303" s="83" t="s">
        <v>5</v>
      </c>
      <c r="I6303" s="83" t="s">
        <v>6</v>
      </c>
      <c r="J6303" s="122" t="s">
        <v>8</v>
      </c>
    </row>
    <row r="6304" spans="1:10" ht="25.5">
      <c r="A6304" s="111" t="s">
        <v>1723</v>
      </c>
      <c r="B6304" s="86" t="s">
        <v>1304</v>
      </c>
      <c r="C6304" s="85" t="s">
        <v>44</v>
      </c>
      <c r="D6304" s="85" t="s">
        <v>1305</v>
      </c>
      <c r="E6304" s="284" t="s">
        <v>1761</v>
      </c>
      <c r="F6304" s="284"/>
      <c r="G6304" s="87" t="s">
        <v>78</v>
      </c>
      <c r="H6304" s="88">
        <v>1</v>
      </c>
      <c r="I6304" s="89">
        <v>42.61</v>
      </c>
      <c r="J6304" s="112">
        <v>42.61</v>
      </c>
    </row>
    <row r="6305" spans="1:10">
      <c r="A6305" s="221"/>
      <c r="B6305" s="222"/>
      <c r="C6305" s="222"/>
      <c r="D6305" s="222"/>
      <c r="E6305" s="222"/>
      <c r="F6305" s="222" t="s">
        <v>1762</v>
      </c>
      <c r="G6305" s="222"/>
      <c r="H6305" s="222"/>
      <c r="I6305" s="222"/>
      <c r="J6305" s="125">
        <v>0</v>
      </c>
    </row>
    <row r="6306" spans="1:10">
      <c r="A6306" s="221"/>
      <c r="B6306" s="222"/>
      <c r="C6306" s="222"/>
      <c r="D6306" s="222"/>
      <c r="E6306" s="222"/>
      <c r="F6306" s="222" t="s">
        <v>1763</v>
      </c>
      <c r="G6306" s="222"/>
      <c r="H6306" s="222"/>
      <c r="I6306" s="222"/>
      <c r="J6306" s="125">
        <v>1</v>
      </c>
    </row>
    <row r="6307" spans="1:10">
      <c r="A6307" s="221"/>
      <c r="B6307" s="222"/>
      <c r="C6307" s="222"/>
      <c r="D6307" s="222"/>
      <c r="E6307" s="222"/>
      <c r="F6307" s="222" t="s">
        <v>1764</v>
      </c>
      <c r="G6307" s="222"/>
      <c r="H6307" s="222"/>
      <c r="I6307" s="222"/>
      <c r="J6307" s="125">
        <v>0</v>
      </c>
    </row>
    <row r="6308" spans="1:10" ht="15">
      <c r="A6308" s="279" t="s">
        <v>1784</v>
      </c>
      <c r="B6308" s="280" t="s">
        <v>1</v>
      </c>
      <c r="C6308" s="281" t="s">
        <v>2</v>
      </c>
      <c r="D6308" s="281" t="s">
        <v>1785</v>
      </c>
      <c r="E6308" s="280" t="s">
        <v>1766</v>
      </c>
      <c r="F6308" s="83" t="s">
        <v>1767</v>
      </c>
      <c r="G6308" s="83" t="s">
        <v>1768</v>
      </c>
      <c r="H6308" s="83"/>
      <c r="I6308" s="83"/>
      <c r="J6308" s="122" t="s">
        <v>1769</v>
      </c>
    </row>
    <row r="6309" spans="1:10" ht="25.5">
      <c r="A6309" s="113" t="s">
        <v>1725</v>
      </c>
      <c r="B6309" s="91" t="s">
        <v>4033</v>
      </c>
      <c r="C6309" s="90" t="s">
        <v>44</v>
      </c>
      <c r="D6309" s="90" t="s">
        <v>4034</v>
      </c>
      <c r="E6309" s="93">
        <v>1</v>
      </c>
      <c r="F6309" s="92" t="s">
        <v>78</v>
      </c>
      <c r="G6309" s="277" t="s">
        <v>4035</v>
      </c>
      <c r="H6309" s="277"/>
      <c r="I6309" s="278"/>
      <c r="J6309" s="127" t="s">
        <v>4035</v>
      </c>
    </row>
    <row r="6310" spans="1:10">
      <c r="A6310" s="221"/>
      <c r="B6310" s="222"/>
      <c r="C6310" s="222"/>
      <c r="D6310" s="222"/>
      <c r="E6310" s="222"/>
      <c r="F6310" s="222" t="s">
        <v>1938</v>
      </c>
      <c r="G6310" s="222"/>
      <c r="H6310" s="222"/>
      <c r="I6310" s="222"/>
      <c r="J6310" s="125">
        <v>27.03</v>
      </c>
    </row>
    <row r="6311" spans="1:10" ht="15">
      <c r="A6311" s="279" t="s">
        <v>1765</v>
      </c>
      <c r="B6311" s="280" t="s">
        <v>1</v>
      </c>
      <c r="C6311" s="281" t="s">
        <v>2</v>
      </c>
      <c r="D6311" s="281" t="s">
        <v>1727</v>
      </c>
      <c r="E6311" s="280" t="s">
        <v>1766</v>
      </c>
      <c r="F6311" s="83" t="s">
        <v>1767</v>
      </c>
      <c r="G6311" s="83" t="s">
        <v>1768</v>
      </c>
      <c r="H6311" s="83"/>
      <c r="I6311" s="83"/>
      <c r="J6311" s="122" t="s">
        <v>1769</v>
      </c>
    </row>
    <row r="6312" spans="1:10">
      <c r="A6312" s="123" t="s">
        <v>1723</v>
      </c>
      <c r="B6312" s="97" t="s">
        <v>3570</v>
      </c>
      <c r="C6312" s="96" t="s">
        <v>44</v>
      </c>
      <c r="D6312" s="96" t="s">
        <v>3571</v>
      </c>
      <c r="E6312" s="99">
        <v>0.44</v>
      </c>
      <c r="F6312" s="98" t="s">
        <v>1950</v>
      </c>
      <c r="G6312" s="282" t="s">
        <v>3577</v>
      </c>
      <c r="H6312" s="282"/>
      <c r="I6312" s="283"/>
      <c r="J6312" s="126" t="s">
        <v>4036</v>
      </c>
    </row>
    <row r="6313" spans="1:10">
      <c r="A6313" s="123" t="s">
        <v>1723</v>
      </c>
      <c r="B6313" s="97" t="s">
        <v>1979</v>
      </c>
      <c r="C6313" s="96" t="s">
        <v>44</v>
      </c>
      <c r="D6313" s="96" t="s">
        <v>1980</v>
      </c>
      <c r="E6313" s="99">
        <v>0.44</v>
      </c>
      <c r="F6313" s="98" t="s">
        <v>1950</v>
      </c>
      <c r="G6313" s="282" t="s">
        <v>1981</v>
      </c>
      <c r="H6313" s="282"/>
      <c r="I6313" s="283"/>
      <c r="J6313" s="126" t="s">
        <v>4037</v>
      </c>
    </row>
    <row r="6314" spans="1:10">
      <c r="A6314" s="221"/>
      <c r="B6314" s="222"/>
      <c r="C6314" s="222"/>
      <c r="D6314" s="222"/>
      <c r="E6314" s="222"/>
      <c r="F6314" s="222" t="s">
        <v>1774</v>
      </c>
      <c r="G6314" s="222"/>
      <c r="H6314" s="222"/>
      <c r="I6314" s="222"/>
      <c r="J6314" s="125">
        <v>15.576000000000001</v>
      </c>
    </row>
    <row r="6315" spans="1:10">
      <c r="A6315" s="115"/>
      <c r="B6315" s="116"/>
      <c r="C6315" s="116"/>
      <c r="D6315" s="116"/>
      <c r="E6315" s="116" t="s">
        <v>1728</v>
      </c>
      <c r="F6315" s="117">
        <v>0</v>
      </c>
      <c r="G6315" s="116" t="s">
        <v>1729</v>
      </c>
      <c r="H6315" s="117">
        <v>11.84</v>
      </c>
      <c r="I6315" s="116" t="s">
        <v>1730</v>
      </c>
      <c r="J6315" s="118">
        <v>11.835208</v>
      </c>
    </row>
    <row r="6316" spans="1:10" ht="15" thickBot="1">
      <c r="A6316" s="115"/>
      <c r="B6316" s="116"/>
      <c r="C6316" s="116"/>
      <c r="D6316" s="116"/>
      <c r="E6316" s="116" t="s">
        <v>1731</v>
      </c>
      <c r="F6316" s="117">
        <v>11.18</v>
      </c>
      <c r="G6316" s="116"/>
      <c r="H6316" s="276" t="s">
        <v>1732</v>
      </c>
      <c r="I6316" s="276"/>
      <c r="J6316" s="118">
        <v>53.79</v>
      </c>
    </row>
    <row r="6317" spans="1:10" ht="15" thickTop="1">
      <c r="A6317" s="119"/>
      <c r="B6317" s="95"/>
      <c r="C6317" s="95"/>
      <c r="D6317" s="95"/>
      <c r="E6317" s="95"/>
      <c r="F6317" s="95"/>
      <c r="G6317" s="95"/>
      <c r="H6317" s="95"/>
      <c r="I6317" s="95"/>
      <c r="J6317" s="120"/>
    </row>
    <row r="6318" spans="1:10" ht="15">
      <c r="A6318" s="121" t="s">
        <v>1309</v>
      </c>
      <c r="B6318" s="83" t="s">
        <v>1</v>
      </c>
      <c r="C6318" s="82" t="s">
        <v>2</v>
      </c>
      <c r="D6318" s="82" t="s">
        <v>3</v>
      </c>
      <c r="E6318" s="281" t="s">
        <v>1722</v>
      </c>
      <c r="F6318" s="281"/>
      <c r="G6318" s="84" t="s">
        <v>4</v>
      </c>
      <c r="H6318" s="83" t="s">
        <v>5</v>
      </c>
      <c r="I6318" s="83" t="s">
        <v>6</v>
      </c>
      <c r="J6318" s="122" t="s">
        <v>8</v>
      </c>
    </row>
    <row r="6319" spans="1:10">
      <c r="A6319" s="111" t="s">
        <v>1723</v>
      </c>
      <c r="B6319" s="86" t="s">
        <v>1310</v>
      </c>
      <c r="C6319" s="85" t="s">
        <v>1246</v>
      </c>
      <c r="D6319" s="85" t="s">
        <v>1311</v>
      </c>
      <c r="E6319" s="284" t="s">
        <v>4038</v>
      </c>
      <c r="F6319" s="284"/>
      <c r="G6319" s="87" t="s">
        <v>704</v>
      </c>
      <c r="H6319" s="88">
        <v>1</v>
      </c>
      <c r="I6319" s="89">
        <v>24.01</v>
      </c>
      <c r="J6319" s="112">
        <v>24.01</v>
      </c>
    </row>
    <row r="6320" spans="1:10" ht="25.5">
      <c r="A6320" s="113" t="s">
        <v>1725</v>
      </c>
      <c r="B6320" s="91" t="s">
        <v>4039</v>
      </c>
      <c r="C6320" s="90" t="s">
        <v>1246</v>
      </c>
      <c r="D6320" s="90" t="s">
        <v>4040</v>
      </c>
      <c r="E6320" s="278" t="s">
        <v>1743</v>
      </c>
      <c r="F6320" s="278"/>
      <c r="G6320" s="92" t="s">
        <v>704</v>
      </c>
      <c r="H6320" s="93">
        <v>1</v>
      </c>
      <c r="I6320" s="94">
        <v>18.350000000000001</v>
      </c>
      <c r="J6320" s="114">
        <v>18.350000000000001</v>
      </c>
    </row>
    <row r="6321" spans="1:10">
      <c r="A6321" s="113" t="s">
        <v>1725</v>
      </c>
      <c r="B6321" s="91" t="s">
        <v>4041</v>
      </c>
      <c r="C6321" s="90" t="s">
        <v>1246</v>
      </c>
      <c r="D6321" s="90" t="s">
        <v>4042</v>
      </c>
      <c r="E6321" s="278" t="s">
        <v>1748</v>
      </c>
      <c r="F6321" s="278"/>
      <c r="G6321" s="92" t="s">
        <v>33</v>
      </c>
      <c r="H6321" s="93">
        <v>0.2</v>
      </c>
      <c r="I6321" s="94">
        <v>11.68</v>
      </c>
      <c r="J6321" s="114">
        <v>2.33</v>
      </c>
    </row>
    <row r="6322" spans="1:10">
      <c r="A6322" s="113" t="s">
        <v>1725</v>
      </c>
      <c r="B6322" s="91" t="s">
        <v>4043</v>
      </c>
      <c r="C6322" s="90" t="s">
        <v>1246</v>
      </c>
      <c r="D6322" s="90" t="s">
        <v>4044</v>
      </c>
      <c r="E6322" s="278" t="s">
        <v>1748</v>
      </c>
      <c r="F6322" s="278"/>
      <c r="G6322" s="92" t="s">
        <v>33</v>
      </c>
      <c r="H6322" s="93">
        <v>0.2</v>
      </c>
      <c r="I6322" s="94">
        <v>16.649999999999999</v>
      </c>
      <c r="J6322" s="114">
        <v>3.33</v>
      </c>
    </row>
    <row r="6323" spans="1:10">
      <c r="A6323" s="115"/>
      <c r="B6323" s="116"/>
      <c r="C6323" s="116"/>
      <c r="D6323" s="116"/>
      <c r="E6323" s="116" t="s">
        <v>1728</v>
      </c>
      <c r="F6323" s="117">
        <v>5.66</v>
      </c>
      <c r="G6323" s="116" t="s">
        <v>1729</v>
      </c>
      <c r="H6323" s="117">
        <v>0</v>
      </c>
      <c r="I6323" s="116" t="s">
        <v>1730</v>
      </c>
      <c r="J6323" s="118">
        <v>5.66</v>
      </c>
    </row>
    <row r="6324" spans="1:10" ht="15" thickBot="1">
      <c r="A6324" s="115"/>
      <c r="B6324" s="116"/>
      <c r="C6324" s="116"/>
      <c r="D6324" s="116"/>
      <c r="E6324" s="116" t="s">
        <v>1731</v>
      </c>
      <c r="F6324" s="117">
        <v>6.3</v>
      </c>
      <c r="G6324" s="116"/>
      <c r="H6324" s="276" t="s">
        <v>1732</v>
      </c>
      <c r="I6324" s="276"/>
      <c r="J6324" s="118">
        <v>30.31</v>
      </c>
    </row>
    <row r="6325" spans="1:10" ht="15" thickTop="1">
      <c r="A6325" s="119"/>
      <c r="B6325" s="95"/>
      <c r="C6325" s="95"/>
      <c r="D6325" s="95"/>
      <c r="E6325" s="95"/>
      <c r="F6325" s="95"/>
      <c r="G6325" s="95"/>
      <c r="H6325" s="95"/>
      <c r="I6325" s="95"/>
      <c r="J6325" s="120"/>
    </row>
    <row r="6326" spans="1:10" ht="15">
      <c r="A6326" s="121" t="s">
        <v>1312</v>
      </c>
      <c r="B6326" s="83" t="s">
        <v>1</v>
      </c>
      <c r="C6326" s="82" t="s">
        <v>2</v>
      </c>
      <c r="D6326" s="82" t="s">
        <v>3</v>
      </c>
      <c r="E6326" s="281" t="s">
        <v>1722</v>
      </c>
      <c r="F6326" s="281"/>
      <c r="G6326" s="84" t="s">
        <v>4</v>
      </c>
      <c r="H6326" s="83" t="s">
        <v>5</v>
      </c>
      <c r="I6326" s="83" t="s">
        <v>6</v>
      </c>
      <c r="J6326" s="122" t="s">
        <v>8</v>
      </c>
    </row>
    <row r="6327" spans="1:10">
      <c r="A6327" s="111" t="s">
        <v>1723</v>
      </c>
      <c r="B6327" s="86" t="s">
        <v>1313</v>
      </c>
      <c r="C6327" s="85" t="s">
        <v>44</v>
      </c>
      <c r="D6327" s="85" t="s">
        <v>1314</v>
      </c>
      <c r="E6327" s="284" t="s">
        <v>1761</v>
      </c>
      <c r="F6327" s="284"/>
      <c r="G6327" s="87" t="s">
        <v>46</v>
      </c>
      <c r="H6327" s="88">
        <v>1</v>
      </c>
      <c r="I6327" s="89">
        <v>3.22</v>
      </c>
      <c r="J6327" s="112">
        <v>3.22</v>
      </c>
    </row>
    <row r="6328" spans="1:10">
      <c r="A6328" s="221"/>
      <c r="B6328" s="222"/>
      <c r="C6328" s="222"/>
      <c r="D6328" s="222"/>
      <c r="E6328" s="222"/>
      <c r="F6328" s="222" t="s">
        <v>1762</v>
      </c>
      <c r="G6328" s="222"/>
      <c r="H6328" s="222"/>
      <c r="I6328" s="222"/>
      <c r="J6328" s="125">
        <v>0</v>
      </c>
    </row>
    <row r="6329" spans="1:10">
      <c r="A6329" s="221"/>
      <c r="B6329" s="222"/>
      <c r="C6329" s="222"/>
      <c r="D6329" s="222"/>
      <c r="E6329" s="222"/>
      <c r="F6329" s="222" t="s">
        <v>1763</v>
      </c>
      <c r="G6329" s="222"/>
      <c r="H6329" s="222"/>
      <c r="I6329" s="222"/>
      <c r="J6329" s="125">
        <v>1</v>
      </c>
    </row>
    <row r="6330" spans="1:10">
      <c r="A6330" s="221"/>
      <c r="B6330" s="222"/>
      <c r="C6330" s="222"/>
      <c r="D6330" s="222"/>
      <c r="E6330" s="222"/>
      <c r="F6330" s="222" t="s">
        <v>1764</v>
      </c>
      <c r="G6330" s="222"/>
      <c r="H6330" s="222"/>
      <c r="I6330" s="222"/>
      <c r="J6330" s="125">
        <v>0</v>
      </c>
    </row>
    <row r="6331" spans="1:10" ht="15">
      <c r="A6331" s="279" t="s">
        <v>1784</v>
      </c>
      <c r="B6331" s="280" t="s">
        <v>1</v>
      </c>
      <c r="C6331" s="281" t="s">
        <v>2</v>
      </c>
      <c r="D6331" s="281" t="s">
        <v>1785</v>
      </c>
      <c r="E6331" s="280" t="s">
        <v>1766</v>
      </c>
      <c r="F6331" s="83" t="s">
        <v>1767</v>
      </c>
      <c r="G6331" s="83" t="s">
        <v>1768</v>
      </c>
      <c r="H6331" s="83"/>
      <c r="I6331" s="83"/>
      <c r="J6331" s="122" t="s">
        <v>1769</v>
      </c>
    </row>
    <row r="6332" spans="1:10" ht="25.5">
      <c r="A6332" s="113" t="s">
        <v>1725</v>
      </c>
      <c r="B6332" s="91" t="s">
        <v>4045</v>
      </c>
      <c r="C6332" s="90" t="s">
        <v>44</v>
      </c>
      <c r="D6332" s="90" t="s">
        <v>4046</v>
      </c>
      <c r="E6332" s="93">
        <v>1</v>
      </c>
      <c r="F6332" s="92" t="s">
        <v>46</v>
      </c>
      <c r="G6332" s="277" t="s">
        <v>4047</v>
      </c>
      <c r="H6332" s="277"/>
      <c r="I6332" s="278"/>
      <c r="J6332" s="127" t="s">
        <v>4047</v>
      </c>
    </row>
    <row r="6333" spans="1:10">
      <c r="A6333" s="221"/>
      <c r="B6333" s="222"/>
      <c r="C6333" s="222"/>
      <c r="D6333" s="222"/>
      <c r="E6333" s="222"/>
      <c r="F6333" s="222" t="s">
        <v>1938</v>
      </c>
      <c r="G6333" s="222"/>
      <c r="H6333" s="222"/>
      <c r="I6333" s="222"/>
      <c r="J6333" s="125">
        <v>1.45</v>
      </c>
    </row>
    <row r="6334" spans="1:10" ht="15">
      <c r="A6334" s="279" t="s">
        <v>1765</v>
      </c>
      <c r="B6334" s="280" t="s">
        <v>1</v>
      </c>
      <c r="C6334" s="281" t="s">
        <v>2</v>
      </c>
      <c r="D6334" s="281" t="s">
        <v>1727</v>
      </c>
      <c r="E6334" s="280" t="s">
        <v>1766</v>
      </c>
      <c r="F6334" s="83" t="s">
        <v>1767</v>
      </c>
      <c r="G6334" s="83" t="s">
        <v>1768</v>
      </c>
      <c r="H6334" s="83"/>
      <c r="I6334" s="83"/>
      <c r="J6334" s="122" t="s">
        <v>1769</v>
      </c>
    </row>
    <row r="6335" spans="1:10">
      <c r="A6335" s="123" t="s">
        <v>1723</v>
      </c>
      <c r="B6335" s="97" t="s">
        <v>3570</v>
      </c>
      <c r="C6335" s="96" t="s">
        <v>44</v>
      </c>
      <c r="D6335" s="96" t="s">
        <v>3571</v>
      </c>
      <c r="E6335" s="99">
        <v>4.9886600000000003E-2</v>
      </c>
      <c r="F6335" s="98" t="s">
        <v>1950</v>
      </c>
      <c r="G6335" s="282" t="s">
        <v>3577</v>
      </c>
      <c r="H6335" s="282"/>
      <c r="I6335" s="283"/>
      <c r="J6335" s="126" t="s">
        <v>4048</v>
      </c>
    </row>
    <row r="6336" spans="1:10">
      <c r="A6336" s="123" t="s">
        <v>1723</v>
      </c>
      <c r="B6336" s="97" t="s">
        <v>1979</v>
      </c>
      <c r="C6336" s="96" t="s">
        <v>44</v>
      </c>
      <c r="D6336" s="96" t="s">
        <v>1980</v>
      </c>
      <c r="E6336" s="99">
        <v>4.9886600000000003E-2</v>
      </c>
      <c r="F6336" s="98" t="s">
        <v>1950</v>
      </c>
      <c r="G6336" s="282" t="s">
        <v>1981</v>
      </c>
      <c r="H6336" s="282"/>
      <c r="I6336" s="283"/>
      <c r="J6336" s="126" t="s">
        <v>4049</v>
      </c>
    </row>
    <row r="6337" spans="1:10">
      <c r="A6337" s="221"/>
      <c r="B6337" s="222"/>
      <c r="C6337" s="222"/>
      <c r="D6337" s="222"/>
      <c r="E6337" s="222"/>
      <c r="F6337" s="222" t="s">
        <v>1774</v>
      </c>
      <c r="G6337" s="222"/>
      <c r="H6337" s="222"/>
      <c r="I6337" s="222"/>
      <c r="J6337" s="125">
        <v>1.766</v>
      </c>
    </row>
    <row r="6338" spans="1:10">
      <c r="A6338" s="115"/>
      <c r="B6338" s="116"/>
      <c r="C6338" s="116"/>
      <c r="D6338" s="116"/>
      <c r="E6338" s="116" t="s">
        <v>1728</v>
      </c>
      <c r="F6338" s="117">
        <v>0</v>
      </c>
      <c r="G6338" s="116" t="s">
        <v>1729</v>
      </c>
      <c r="H6338" s="117">
        <v>1.34</v>
      </c>
      <c r="I6338" s="116" t="s">
        <v>1730</v>
      </c>
      <c r="J6338" s="118">
        <v>1.34185974412</v>
      </c>
    </row>
    <row r="6339" spans="1:10" ht="15" thickBot="1">
      <c r="A6339" s="115"/>
      <c r="B6339" s="116"/>
      <c r="C6339" s="116"/>
      <c r="D6339" s="116"/>
      <c r="E6339" s="116" t="s">
        <v>1731</v>
      </c>
      <c r="F6339" s="117">
        <v>0.84</v>
      </c>
      <c r="G6339" s="116"/>
      <c r="H6339" s="276" t="s">
        <v>1732</v>
      </c>
      <c r="I6339" s="276"/>
      <c r="J6339" s="118">
        <v>4.0599999999999996</v>
      </c>
    </row>
    <row r="6340" spans="1:10" ht="15" thickTop="1">
      <c r="A6340" s="119"/>
      <c r="B6340" s="95"/>
      <c r="C6340" s="95"/>
      <c r="D6340" s="95"/>
      <c r="E6340" s="95"/>
      <c r="F6340" s="95"/>
      <c r="G6340" s="95"/>
      <c r="H6340" s="95"/>
      <c r="I6340" s="95"/>
      <c r="J6340" s="120"/>
    </row>
    <row r="6341" spans="1:10" ht="15">
      <c r="A6341" s="121" t="s">
        <v>1315</v>
      </c>
      <c r="B6341" s="83" t="s">
        <v>1</v>
      </c>
      <c r="C6341" s="82" t="s">
        <v>2</v>
      </c>
      <c r="D6341" s="82" t="s">
        <v>3</v>
      </c>
      <c r="E6341" s="281" t="s">
        <v>1722</v>
      </c>
      <c r="F6341" s="281"/>
      <c r="G6341" s="84" t="s">
        <v>4</v>
      </c>
      <c r="H6341" s="83" t="s">
        <v>5</v>
      </c>
      <c r="I6341" s="83" t="s">
        <v>6</v>
      </c>
      <c r="J6341" s="122" t="s">
        <v>8</v>
      </c>
    </row>
    <row r="6342" spans="1:10">
      <c r="A6342" s="111" t="s">
        <v>1723</v>
      </c>
      <c r="B6342" s="86" t="s">
        <v>1316</v>
      </c>
      <c r="C6342" s="85" t="s">
        <v>44</v>
      </c>
      <c r="D6342" s="85" t="s">
        <v>1317</v>
      </c>
      <c r="E6342" s="284" t="s">
        <v>1761</v>
      </c>
      <c r="F6342" s="284"/>
      <c r="G6342" s="87" t="s">
        <v>46</v>
      </c>
      <c r="H6342" s="88">
        <v>1</v>
      </c>
      <c r="I6342" s="89">
        <v>4.6100000000000003</v>
      </c>
      <c r="J6342" s="112">
        <v>4.6100000000000003</v>
      </c>
    </row>
    <row r="6343" spans="1:10">
      <c r="A6343" s="221"/>
      <c r="B6343" s="222"/>
      <c r="C6343" s="222"/>
      <c r="D6343" s="222"/>
      <c r="E6343" s="222"/>
      <c r="F6343" s="222" t="s">
        <v>1762</v>
      </c>
      <c r="G6343" s="222"/>
      <c r="H6343" s="222"/>
      <c r="I6343" s="222"/>
      <c r="J6343" s="125">
        <v>0</v>
      </c>
    </row>
    <row r="6344" spans="1:10">
      <c r="A6344" s="221"/>
      <c r="B6344" s="222"/>
      <c r="C6344" s="222"/>
      <c r="D6344" s="222"/>
      <c r="E6344" s="222"/>
      <c r="F6344" s="222" t="s">
        <v>1763</v>
      </c>
      <c r="G6344" s="222"/>
      <c r="H6344" s="222"/>
      <c r="I6344" s="222"/>
      <c r="J6344" s="125">
        <v>1</v>
      </c>
    </row>
    <row r="6345" spans="1:10">
      <c r="A6345" s="221"/>
      <c r="B6345" s="222"/>
      <c r="C6345" s="222"/>
      <c r="D6345" s="222"/>
      <c r="E6345" s="222"/>
      <c r="F6345" s="222" t="s">
        <v>1764</v>
      </c>
      <c r="G6345" s="222"/>
      <c r="H6345" s="222"/>
      <c r="I6345" s="222"/>
      <c r="J6345" s="125">
        <v>0</v>
      </c>
    </row>
    <row r="6346" spans="1:10" ht="15">
      <c r="A6346" s="279" t="s">
        <v>1784</v>
      </c>
      <c r="B6346" s="280" t="s">
        <v>1</v>
      </c>
      <c r="C6346" s="281" t="s">
        <v>2</v>
      </c>
      <c r="D6346" s="281" t="s">
        <v>1785</v>
      </c>
      <c r="E6346" s="280" t="s">
        <v>1766</v>
      </c>
      <c r="F6346" s="83" t="s">
        <v>1767</v>
      </c>
      <c r="G6346" s="83" t="s">
        <v>1768</v>
      </c>
      <c r="H6346" s="83"/>
      <c r="I6346" s="83"/>
      <c r="J6346" s="122" t="s">
        <v>1769</v>
      </c>
    </row>
    <row r="6347" spans="1:10" ht="25.5">
      <c r="A6347" s="113" t="s">
        <v>1725</v>
      </c>
      <c r="B6347" s="91" t="s">
        <v>4050</v>
      </c>
      <c r="C6347" s="90" t="s">
        <v>44</v>
      </c>
      <c r="D6347" s="90" t="s">
        <v>4051</v>
      </c>
      <c r="E6347" s="93">
        <v>1</v>
      </c>
      <c r="F6347" s="92" t="s">
        <v>46</v>
      </c>
      <c r="G6347" s="277" t="s">
        <v>4052</v>
      </c>
      <c r="H6347" s="277"/>
      <c r="I6347" s="278"/>
      <c r="J6347" s="127" t="s">
        <v>4052</v>
      </c>
    </row>
    <row r="6348" spans="1:10">
      <c r="A6348" s="221"/>
      <c r="B6348" s="222"/>
      <c r="C6348" s="222"/>
      <c r="D6348" s="222"/>
      <c r="E6348" s="222"/>
      <c r="F6348" s="222" t="s">
        <v>1938</v>
      </c>
      <c r="G6348" s="222"/>
      <c r="H6348" s="222"/>
      <c r="I6348" s="222"/>
      <c r="J6348" s="125">
        <v>2.25</v>
      </c>
    </row>
    <row r="6349" spans="1:10" ht="15">
      <c r="A6349" s="279" t="s">
        <v>1765</v>
      </c>
      <c r="B6349" s="280" t="s">
        <v>1</v>
      </c>
      <c r="C6349" s="281" t="s">
        <v>2</v>
      </c>
      <c r="D6349" s="281" t="s">
        <v>1727</v>
      </c>
      <c r="E6349" s="280" t="s">
        <v>1766</v>
      </c>
      <c r="F6349" s="83" t="s">
        <v>1767</v>
      </c>
      <c r="G6349" s="83" t="s">
        <v>1768</v>
      </c>
      <c r="H6349" s="83"/>
      <c r="I6349" s="83"/>
      <c r="J6349" s="122" t="s">
        <v>1769</v>
      </c>
    </row>
    <row r="6350" spans="1:10">
      <c r="A6350" s="123" t="s">
        <v>1723</v>
      </c>
      <c r="B6350" s="97" t="s">
        <v>1979</v>
      </c>
      <c r="C6350" s="96" t="s">
        <v>44</v>
      </c>
      <c r="D6350" s="96" t="s">
        <v>1980</v>
      </c>
      <c r="E6350" s="99">
        <v>6.6666699999999995E-2</v>
      </c>
      <c r="F6350" s="98" t="s">
        <v>1950</v>
      </c>
      <c r="G6350" s="282" t="s">
        <v>1981</v>
      </c>
      <c r="H6350" s="282"/>
      <c r="I6350" s="283"/>
      <c r="J6350" s="126" t="s">
        <v>3759</v>
      </c>
    </row>
    <row r="6351" spans="1:10">
      <c r="A6351" s="123" t="s">
        <v>1723</v>
      </c>
      <c r="B6351" s="97" t="s">
        <v>3570</v>
      </c>
      <c r="C6351" s="96" t="s">
        <v>44</v>
      </c>
      <c r="D6351" s="96" t="s">
        <v>3571</v>
      </c>
      <c r="E6351" s="99">
        <v>6.6666699999999995E-2</v>
      </c>
      <c r="F6351" s="98" t="s">
        <v>1950</v>
      </c>
      <c r="G6351" s="282" t="s">
        <v>3577</v>
      </c>
      <c r="H6351" s="282"/>
      <c r="I6351" s="283"/>
      <c r="J6351" s="126" t="s">
        <v>4053</v>
      </c>
    </row>
    <row r="6352" spans="1:10">
      <c r="A6352" s="221"/>
      <c r="B6352" s="222"/>
      <c r="C6352" s="222"/>
      <c r="D6352" s="222"/>
      <c r="E6352" s="222"/>
      <c r="F6352" s="222" t="s">
        <v>1774</v>
      </c>
      <c r="G6352" s="222"/>
      <c r="H6352" s="222"/>
      <c r="I6352" s="222"/>
      <c r="J6352" s="125">
        <v>2.36</v>
      </c>
    </row>
    <row r="6353" spans="1:10">
      <c r="A6353" s="115"/>
      <c r="B6353" s="116"/>
      <c r="C6353" s="116"/>
      <c r="D6353" s="116"/>
      <c r="E6353" s="116" t="s">
        <v>1728</v>
      </c>
      <c r="F6353" s="117">
        <v>0</v>
      </c>
      <c r="G6353" s="116" t="s">
        <v>1729</v>
      </c>
      <c r="H6353" s="117">
        <v>1.79</v>
      </c>
      <c r="I6353" s="116" t="s">
        <v>1730</v>
      </c>
      <c r="J6353" s="118">
        <v>1.79321422994</v>
      </c>
    </row>
    <row r="6354" spans="1:10" ht="15" thickBot="1">
      <c r="A6354" s="115"/>
      <c r="B6354" s="116"/>
      <c r="C6354" s="116"/>
      <c r="D6354" s="116"/>
      <c r="E6354" s="116" t="s">
        <v>1731</v>
      </c>
      <c r="F6354" s="117">
        <v>1.2</v>
      </c>
      <c r="G6354" s="116"/>
      <c r="H6354" s="276" t="s">
        <v>1732</v>
      </c>
      <c r="I6354" s="276"/>
      <c r="J6354" s="118">
        <v>5.81</v>
      </c>
    </row>
    <row r="6355" spans="1:10" ht="15" thickTop="1">
      <c r="A6355" s="119"/>
      <c r="B6355" s="95"/>
      <c r="C6355" s="95"/>
      <c r="D6355" s="95"/>
      <c r="E6355" s="95"/>
      <c r="F6355" s="95"/>
      <c r="G6355" s="95"/>
      <c r="H6355" s="95"/>
      <c r="I6355" s="95"/>
      <c r="J6355" s="120"/>
    </row>
    <row r="6356" spans="1:10" ht="15">
      <c r="A6356" s="121" t="s">
        <v>1318</v>
      </c>
      <c r="B6356" s="83" t="s">
        <v>1</v>
      </c>
      <c r="C6356" s="82" t="s">
        <v>2</v>
      </c>
      <c r="D6356" s="82" t="s">
        <v>3</v>
      </c>
      <c r="E6356" s="281" t="s">
        <v>1722</v>
      </c>
      <c r="F6356" s="281"/>
      <c r="G6356" s="84" t="s">
        <v>4</v>
      </c>
      <c r="H6356" s="83" t="s">
        <v>5</v>
      </c>
      <c r="I6356" s="83" t="s">
        <v>6</v>
      </c>
      <c r="J6356" s="122" t="s">
        <v>8</v>
      </c>
    </row>
    <row r="6357" spans="1:10">
      <c r="A6357" s="111" t="s">
        <v>1723</v>
      </c>
      <c r="B6357" s="86" t="s">
        <v>1319</v>
      </c>
      <c r="C6357" s="85" t="s">
        <v>44</v>
      </c>
      <c r="D6357" s="85" t="s">
        <v>1320</v>
      </c>
      <c r="E6357" s="284" t="s">
        <v>1761</v>
      </c>
      <c r="F6357" s="284"/>
      <c r="G6357" s="87" t="s">
        <v>46</v>
      </c>
      <c r="H6357" s="88">
        <v>1</v>
      </c>
      <c r="I6357" s="89">
        <v>7.21</v>
      </c>
      <c r="J6357" s="112">
        <v>7.21</v>
      </c>
    </row>
    <row r="6358" spans="1:10">
      <c r="A6358" s="221"/>
      <c r="B6358" s="222"/>
      <c r="C6358" s="222"/>
      <c r="D6358" s="222"/>
      <c r="E6358" s="222"/>
      <c r="F6358" s="222" t="s">
        <v>1762</v>
      </c>
      <c r="G6358" s="222"/>
      <c r="H6358" s="222"/>
      <c r="I6358" s="222"/>
      <c r="J6358" s="125">
        <v>0</v>
      </c>
    </row>
    <row r="6359" spans="1:10">
      <c r="A6359" s="221"/>
      <c r="B6359" s="222"/>
      <c r="C6359" s="222"/>
      <c r="D6359" s="222"/>
      <c r="E6359" s="222"/>
      <c r="F6359" s="222" t="s">
        <v>1763</v>
      </c>
      <c r="G6359" s="222"/>
      <c r="H6359" s="222"/>
      <c r="I6359" s="222"/>
      <c r="J6359" s="125">
        <v>1</v>
      </c>
    </row>
    <row r="6360" spans="1:10">
      <c r="A6360" s="221"/>
      <c r="B6360" s="222"/>
      <c r="C6360" s="222"/>
      <c r="D6360" s="222"/>
      <c r="E6360" s="222"/>
      <c r="F6360" s="222" t="s">
        <v>1764</v>
      </c>
      <c r="G6360" s="222"/>
      <c r="H6360" s="222"/>
      <c r="I6360" s="222"/>
      <c r="J6360" s="125">
        <v>0</v>
      </c>
    </row>
    <row r="6361" spans="1:10" ht="15">
      <c r="A6361" s="279" t="s">
        <v>1784</v>
      </c>
      <c r="B6361" s="280" t="s">
        <v>1</v>
      </c>
      <c r="C6361" s="281" t="s">
        <v>2</v>
      </c>
      <c r="D6361" s="281" t="s">
        <v>1785</v>
      </c>
      <c r="E6361" s="280" t="s">
        <v>1766</v>
      </c>
      <c r="F6361" s="83" t="s">
        <v>1767</v>
      </c>
      <c r="G6361" s="83" t="s">
        <v>1768</v>
      </c>
      <c r="H6361" s="83"/>
      <c r="I6361" s="83"/>
      <c r="J6361" s="122" t="s">
        <v>1769</v>
      </c>
    </row>
    <row r="6362" spans="1:10" ht="25.5">
      <c r="A6362" s="113" t="s">
        <v>1725</v>
      </c>
      <c r="B6362" s="91" t="s">
        <v>4054</v>
      </c>
      <c r="C6362" s="90" t="s">
        <v>44</v>
      </c>
      <c r="D6362" s="90" t="s">
        <v>4055</v>
      </c>
      <c r="E6362" s="93">
        <v>1</v>
      </c>
      <c r="F6362" s="92" t="s">
        <v>46</v>
      </c>
      <c r="G6362" s="277" t="s">
        <v>2185</v>
      </c>
      <c r="H6362" s="277"/>
      <c r="I6362" s="278"/>
      <c r="J6362" s="127" t="s">
        <v>2185</v>
      </c>
    </row>
    <row r="6363" spans="1:10">
      <c r="A6363" s="221"/>
      <c r="B6363" s="222"/>
      <c r="C6363" s="222"/>
      <c r="D6363" s="222"/>
      <c r="E6363" s="222"/>
      <c r="F6363" s="222" t="s">
        <v>1938</v>
      </c>
      <c r="G6363" s="222"/>
      <c r="H6363" s="222"/>
      <c r="I6363" s="222"/>
      <c r="J6363" s="125">
        <v>4.8499999999999996</v>
      </c>
    </row>
    <row r="6364" spans="1:10" ht="15">
      <c r="A6364" s="279" t="s">
        <v>1765</v>
      </c>
      <c r="B6364" s="280" t="s">
        <v>1</v>
      </c>
      <c r="C6364" s="281" t="s">
        <v>2</v>
      </c>
      <c r="D6364" s="281" t="s">
        <v>1727</v>
      </c>
      <c r="E6364" s="280" t="s">
        <v>1766</v>
      </c>
      <c r="F6364" s="83" t="s">
        <v>1767</v>
      </c>
      <c r="G6364" s="83" t="s">
        <v>1768</v>
      </c>
      <c r="H6364" s="83"/>
      <c r="I6364" s="83"/>
      <c r="J6364" s="122" t="s">
        <v>1769</v>
      </c>
    </row>
    <row r="6365" spans="1:10">
      <c r="A6365" s="123" t="s">
        <v>1723</v>
      </c>
      <c r="B6365" s="97" t="s">
        <v>3570</v>
      </c>
      <c r="C6365" s="96" t="s">
        <v>44</v>
      </c>
      <c r="D6365" s="96" t="s">
        <v>3571</v>
      </c>
      <c r="E6365" s="99">
        <v>6.6666699999999995E-2</v>
      </c>
      <c r="F6365" s="98" t="s">
        <v>1950</v>
      </c>
      <c r="G6365" s="282" t="s">
        <v>3577</v>
      </c>
      <c r="H6365" s="282"/>
      <c r="I6365" s="283"/>
      <c r="J6365" s="126" t="s">
        <v>4053</v>
      </c>
    </row>
    <row r="6366" spans="1:10">
      <c r="A6366" s="123" t="s">
        <v>1723</v>
      </c>
      <c r="B6366" s="97" t="s">
        <v>1979</v>
      </c>
      <c r="C6366" s="96" t="s">
        <v>44</v>
      </c>
      <c r="D6366" s="96" t="s">
        <v>1980</v>
      </c>
      <c r="E6366" s="99">
        <v>6.6666699999999995E-2</v>
      </c>
      <c r="F6366" s="98" t="s">
        <v>1950</v>
      </c>
      <c r="G6366" s="282" t="s">
        <v>1981</v>
      </c>
      <c r="H6366" s="282"/>
      <c r="I6366" s="283"/>
      <c r="J6366" s="126" t="s">
        <v>3759</v>
      </c>
    </row>
    <row r="6367" spans="1:10">
      <c r="A6367" s="221"/>
      <c r="B6367" s="222"/>
      <c r="C6367" s="222"/>
      <c r="D6367" s="222"/>
      <c r="E6367" s="222"/>
      <c r="F6367" s="222" t="s">
        <v>1774</v>
      </c>
      <c r="G6367" s="222"/>
      <c r="H6367" s="222"/>
      <c r="I6367" s="222"/>
      <c r="J6367" s="125">
        <v>2.36</v>
      </c>
    </row>
    <row r="6368" spans="1:10">
      <c r="A6368" s="115"/>
      <c r="B6368" s="116"/>
      <c r="C6368" s="116"/>
      <c r="D6368" s="116"/>
      <c r="E6368" s="116" t="s">
        <v>1728</v>
      </c>
      <c r="F6368" s="117">
        <v>0</v>
      </c>
      <c r="G6368" s="116" t="s">
        <v>1729</v>
      </c>
      <c r="H6368" s="117">
        <v>1.79</v>
      </c>
      <c r="I6368" s="116" t="s">
        <v>1730</v>
      </c>
      <c r="J6368" s="118">
        <v>1.79321422994</v>
      </c>
    </row>
    <row r="6369" spans="1:10" ht="15" thickBot="1">
      <c r="A6369" s="115"/>
      <c r="B6369" s="116"/>
      <c r="C6369" s="116"/>
      <c r="D6369" s="116"/>
      <c r="E6369" s="116" t="s">
        <v>1731</v>
      </c>
      <c r="F6369" s="117">
        <v>1.89</v>
      </c>
      <c r="G6369" s="116"/>
      <c r="H6369" s="276" t="s">
        <v>1732</v>
      </c>
      <c r="I6369" s="276"/>
      <c r="J6369" s="118">
        <v>9.1</v>
      </c>
    </row>
    <row r="6370" spans="1:10" ht="15" thickTop="1">
      <c r="A6370" s="119"/>
      <c r="B6370" s="95"/>
      <c r="C6370" s="95"/>
      <c r="D6370" s="95"/>
      <c r="E6370" s="95"/>
      <c r="F6370" s="95"/>
      <c r="G6370" s="95"/>
      <c r="H6370" s="95"/>
      <c r="I6370" s="95"/>
      <c r="J6370" s="120"/>
    </row>
    <row r="6371" spans="1:10" ht="15">
      <c r="A6371" s="121" t="s">
        <v>1321</v>
      </c>
      <c r="B6371" s="83" t="s">
        <v>1</v>
      </c>
      <c r="C6371" s="82" t="s">
        <v>2</v>
      </c>
      <c r="D6371" s="82" t="s">
        <v>3</v>
      </c>
      <c r="E6371" s="281" t="s">
        <v>1722</v>
      </c>
      <c r="F6371" s="281"/>
      <c r="G6371" s="84" t="s">
        <v>4</v>
      </c>
      <c r="H6371" s="83" t="s">
        <v>5</v>
      </c>
      <c r="I6371" s="83" t="s">
        <v>6</v>
      </c>
      <c r="J6371" s="122" t="s">
        <v>8</v>
      </c>
    </row>
    <row r="6372" spans="1:10">
      <c r="A6372" s="111" t="s">
        <v>1723</v>
      </c>
      <c r="B6372" s="86" t="s">
        <v>1322</v>
      </c>
      <c r="C6372" s="85" t="s">
        <v>1246</v>
      </c>
      <c r="D6372" s="85" t="s">
        <v>1323</v>
      </c>
      <c r="E6372" s="284" t="s">
        <v>4038</v>
      </c>
      <c r="F6372" s="284"/>
      <c r="G6372" s="87" t="s">
        <v>704</v>
      </c>
      <c r="H6372" s="88">
        <v>1</v>
      </c>
      <c r="I6372" s="89">
        <v>392.97</v>
      </c>
      <c r="J6372" s="112">
        <v>392.97</v>
      </c>
    </row>
    <row r="6373" spans="1:10" ht="25.5">
      <c r="A6373" s="113" t="s">
        <v>1725</v>
      </c>
      <c r="B6373" s="91" t="s">
        <v>4056</v>
      </c>
      <c r="C6373" s="90" t="s">
        <v>1246</v>
      </c>
      <c r="D6373" s="90" t="s">
        <v>4057</v>
      </c>
      <c r="E6373" s="278" t="s">
        <v>1743</v>
      </c>
      <c r="F6373" s="278"/>
      <c r="G6373" s="92" t="s">
        <v>704</v>
      </c>
      <c r="H6373" s="93">
        <v>1</v>
      </c>
      <c r="I6373" s="94">
        <v>378.81</v>
      </c>
      <c r="J6373" s="114">
        <v>378.81</v>
      </c>
    </row>
    <row r="6374" spans="1:10">
      <c r="A6374" s="113" t="s">
        <v>1725</v>
      </c>
      <c r="B6374" s="91" t="s">
        <v>4043</v>
      </c>
      <c r="C6374" s="90" t="s">
        <v>1246</v>
      </c>
      <c r="D6374" s="90" t="s">
        <v>4044</v>
      </c>
      <c r="E6374" s="278" t="s">
        <v>1748</v>
      </c>
      <c r="F6374" s="278"/>
      <c r="G6374" s="92" t="s">
        <v>33</v>
      </c>
      <c r="H6374" s="93">
        <v>0.5</v>
      </c>
      <c r="I6374" s="94">
        <v>16.649999999999999</v>
      </c>
      <c r="J6374" s="114">
        <v>8.32</v>
      </c>
    </row>
    <row r="6375" spans="1:10">
      <c r="A6375" s="113" t="s">
        <v>1725</v>
      </c>
      <c r="B6375" s="91" t="s">
        <v>4041</v>
      </c>
      <c r="C6375" s="90" t="s">
        <v>1246</v>
      </c>
      <c r="D6375" s="90" t="s">
        <v>4042</v>
      </c>
      <c r="E6375" s="278" t="s">
        <v>1748</v>
      </c>
      <c r="F6375" s="278"/>
      <c r="G6375" s="92" t="s">
        <v>33</v>
      </c>
      <c r="H6375" s="93">
        <v>0.5</v>
      </c>
      <c r="I6375" s="94">
        <v>11.68</v>
      </c>
      <c r="J6375" s="114">
        <v>5.84</v>
      </c>
    </row>
    <row r="6376" spans="1:10">
      <c r="A6376" s="115"/>
      <c r="B6376" s="116"/>
      <c r="C6376" s="116"/>
      <c r="D6376" s="116"/>
      <c r="E6376" s="116" t="s">
        <v>1728</v>
      </c>
      <c r="F6376" s="117">
        <v>14.16</v>
      </c>
      <c r="G6376" s="116" t="s">
        <v>1729</v>
      </c>
      <c r="H6376" s="117">
        <v>0</v>
      </c>
      <c r="I6376" s="116" t="s">
        <v>1730</v>
      </c>
      <c r="J6376" s="118">
        <v>14.16</v>
      </c>
    </row>
    <row r="6377" spans="1:10" ht="15" thickBot="1">
      <c r="A6377" s="115"/>
      <c r="B6377" s="116"/>
      <c r="C6377" s="116"/>
      <c r="D6377" s="116"/>
      <c r="E6377" s="116" t="s">
        <v>1731</v>
      </c>
      <c r="F6377" s="117">
        <v>103.11</v>
      </c>
      <c r="G6377" s="116"/>
      <c r="H6377" s="276" t="s">
        <v>1732</v>
      </c>
      <c r="I6377" s="276"/>
      <c r="J6377" s="118">
        <v>496.08</v>
      </c>
    </row>
    <row r="6378" spans="1:10" ht="15" thickTop="1">
      <c r="A6378" s="119"/>
      <c r="B6378" s="95"/>
      <c r="C6378" s="95"/>
      <c r="D6378" s="95"/>
      <c r="E6378" s="95"/>
      <c r="F6378" s="95"/>
      <c r="G6378" s="95"/>
      <c r="H6378" s="95"/>
      <c r="I6378" s="95"/>
      <c r="J6378" s="120"/>
    </row>
    <row r="6379" spans="1:10" ht="15">
      <c r="A6379" s="121" t="s">
        <v>1324</v>
      </c>
      <c r="B6379" s="83" t="s">
        <v>1</v>
      </c>
      <c r="C6379" s="82" t="s">
        <v>2</v>
      </c>
      <c r="D6379" s="82" t="s">
        <v>3</v>
      </c>
      <c r="E6379" s="281" t="s">
        <v>1722</v>
      </c>
      <c r="F6379" s="281"/>
      <c r="G6379" s="84" t="s">
        <v>4</v>
      </c>
      <c r="H6379" s="83" t="s">
        <v>5</v>
      </c>
      <c r="I6379" s="83" t="s">
        <v>6</v>
      </c>
      <c r="J6379" s="122" t="s">
        <v>8</v>
      </c>
    </row>
    <row r="6380" spans="1:10" ht="25.5">
      <c r="A6380" s="111" t="s">
        <v>1723</v>
      </c>
      <c r="B6380" s="86" t="s">
        <v>1325</v>
      </c>
      <c r="C6380" s="85" t="s">
        <v>31</v>
      </c>
      <c r="D6380" s="85" t="s">
        <v>1326</v>
      </c>
      <c r="E6380" s="284" t="s">
        <v>3468</v>
      </c>
      <c r="F6380" s="284"/>
      <c r="G6380" s="87" t="s">
        <v>704</v>
      </c>
      <c r="H6380" s="88">
        <v>1</v>
      </c>
      <c r="I6380" s="89">
        <v>41.81</v>
      </c>
      <c r="J6380" s="112">
        <v>41.81</v>
      </c>
    </row>
    <row r="6381" spans="1:10">
      <c r="A6381" s="123" t="s">
        <v>1738</v>
      </c>
      <c r="B6381" s="97" t="s">
        <v>4058</v>
      </c>
      <c r="C6381" s="96" t="s">
        <v>31</v>
      </c>
      <c r="D6381" s="96" t="s">
        <v>1980</v>
      </c>
      <c r="E6381" s="283" t="s">
        <v>1737</v>
      </c>
      <c r="F6381" s="283"/>
      <c r="G6381" s="98" t="s">
        <v>33</v>
      </c>
      <c r="H6381" s="99">
        <v>0.18629999999999999</v>
      </c>
      <c r="I6381" s="100">
        <v>20.22</v>
      </c>
      <c r="J6381" s="124">
        <v>3.76</v>
      </c>
    </row>
    <row r="6382" spans="1:10">
      <c r="A6382" s="123" t="s">
        <v>1738</v>
      </c>
      <c r="B6382" s="97" t="s">
        <v>4059</v>
      </c>
      <c r="C6382" s="96" t="s">
        <v>31</v>
      </c>
      <c r="D6382" s="96" t="s">
        <v>4060</v>
      </c>
      <c r="E6382" s="283" t="s">
        <v>1737</v>
      </c>
      <c r="F6382" s="283"/>
      <c r="G6382" s="98" t="s">
        <v>33</v>
      </c>
      <c r="H6382" s="99">
        <v>0.18629999999999999</v>
      </c>
      <c r="I6382" s="100">
        <v>16.309999999999999</v>
      </c>
      <c r="J6382" s="124">
        <v>3.03</v>
      </c>
    </row>
    <row r="6383" spans="1:10" ht="25.5">
      <c r="A6383" s="113" t="s">
        <v>1725</v>
      </c>
      <c r="B6383" s="91" t="s">
        <v>4061</v>
      </c>
      <c r="C6383" s="90" t="s">
        <v>31</v>
      </c>
      <c r="D6383" s="90" t="s">
        <v>4062</v>
      </c>
      <c r="E6383" s="278" t="s">
        <v>1743</v>
      </c>
      <c r="F6383" s="278"/>
      <c r="G6383" s="92" t="s">
        <v>704</v>
      </c>
      <c r="H6383" s="93">
        <v>1</v>
      </c>
      <c r="I6383" s="94">
        <v>35.020000000000003</v>
      </c>
      <c r="J6383" s="114">
        <v>35.020000000000003</v>
      </c>
    </row>
    <row r="6384" spans="1:10">
      <c r="A6384" s="115"/>
      <c r="B6384" s="116"/>
      <c r="C6384" s="116"/>
      <c r="D6384" s="116"/>
      <c r="E6384" s="116" t="s">
        <v>1728</v>
      </c>
      <c r="F6384" s="117">
        <v>5.21</v>
      </c>
      <c r="G6384" s="116" t="s">
        <v>1729</v>
      </c>
      <c r="H6384" s="117">
        <v>0</v>
      </c>
      <c r="I6384" s="116" t="s">
        <v>1730</v>
      </c>
      <c r="J6384" s="118">
        <v>5.21</v>
      </c>
    </row>
    <row r="6385" spans="1:10" ht="15" thickBot="1">
      <c r="A6385" s="115"/>
      <c r="B6385" s="116"/>
      <c r="C6385" s="116"/>
      <c r="D6385" s="116"/>
      <c r="E6385" s="116" t="s">
        <v>1731</v>
      </c>
      <c r="F6385" s="117">
        <v>10.97</v>
      </c>
      <c r="G6385" s="116"/>
      <c r="H6385" s="276" t="s">
        <v>1732</v>
      </c>
      <c r="I6385" s="276"/>
      <c r="J6385" s="118">
        <v>52.78</v>
      </c>
    </row>
    <row r="6386" spans="1:10" ht="15" thickTop="1">
      <c r="A6386" s="119"/>
      <c r="B6386" s="95"/>
      <c r="C6386" s="95"/>
      <c r="D6386" s="95"/>
      <c r="E6386" s="95"/>
      <c r="F6386" s="95"/>
      <c r="G6386" s="95"/>
      <c r="H6386" s="95"/>
      <c r="I6386" s="95"/>
      <c r="J6386" s="120"/>
    </row>
    <row r="6387" spans="1:10" ht="15">
      <c r="A6387" s="121" t="s">
        <v>1327</v>
      </c>
      <c r="B6387" s="83" t="s">
        <v>1</v>
      </c>
      <c r="C6387" s="82" t="s">
        <v>2</v>
      </c>
      <c r="D6387" s="82" t="s">
        <v>3</v>
      </c>
      <c r="E6387" s="281" t="s">
        <v>1722</v>
      </c>
      <c r="F6387" s="281"/>
      <c r="G6387" s="84" t="s">
        <v>4</v>
      </c>
      <c r="H6387" s="83" t="s">
        <v>5</v>
      </c>
      <c r="I6387" s="83" t="s">
        <v>6</v>
      </c>
      <c r="J6387" s="122" t="s">
        <v>8</v>
      </c>
    </row>
    <row r="6388" spans="1:10" ht="38.25">
      <c r="A6388" s="111" t="s">
        <v>1723</v>
      </c>
      <c r="B6388" s="86" t="s">
        <v>1328</v>
      </c>
      <c r="C6388" s="85" t="s">
        <v>44</v>
      </c>
      <c r="D6388" s="85" t="s">
        <v>1329</v>
      </c>
      <c r="E6388" s="284" t="s">
        <v>1761</v>
      </c>
      <c r="F6388" s="284"/>
      <c r="G6388" s="87" t="s">
        <v>46</v>
      </c>
      <c r="H6388" s="88">
        <v>1</v>
      </c>
      <c r="I6388" s="89">
        <v>26.1</v>
      </c>
      <c r="J6388" s="112">
        <v>26.1</v>
      </c>
    </row>
    <row r="6389" spans="1:10">
      <c r="A6389" s="221"/>
      <c r="B6389" s="222"/>
      <c r="C6389" s="222"/>
      <c r="D6389" s="222"/>
      <c r="E6389" s="222"/>
      <c r="F6389" s="222" t="s">
        <v>1762</v>
      </c>
      <c r="G6389" s="222"/>
      <c r="H6389" s="222"/>
      <c r="I6389" s="222"/>
      <c r="J6389" s="125">
        <v>0</v>
      </c>
    </row>
    <row r="6390" spans="1:10">
      <c r="A6390" s="221"/>
      <c r="B6390" s="222"/>
      <c r="C6390" s="222"/>
      <c r="D6390" s="222"/>
      <c r="E6390" s="222"/>
      <c r="F6390" s="222" t="s">
        <v>1763</v>
      </c>
      <c r="G6390" s="222"/>
      <c r="H6390" s="222"/>
      <c r="I6390" s="222"/>
      <c r="J6390" s="125">
        <v>1</v>
      </c>
    </row>
    <row r="6391" spans="1:10">
      <c r="A6391" s="221"/>
      <c r="B6391" s="222"/>
      <c r="C6391" s="222"/>
      <c r="D6391" s="222"/>
      <c r="E6391" s="222"/>
      <c r="F6391" s="222" t="s">
        <v>1764</v>
      </c>
      <c r="G6391" s="222"/>
      <c r="H6391" s="222"/>
      <c r="I6391" s="222"/>
      <c r="J6391" s="125">
        <v>0</v>
      </c>
    </row>
    <row r="6392" spans="1:10" ht="15">
      <c r="A6392" s="279" t="s">
        <v>1784</v>
      </c>
      <c r="B6392" s="280" t="s">
        <v>1</v>
      </c>
      <c r="C6392" s="281" t="s">
        <v>2</v>
      </c>
      <c r="D6392" s="281" t="s">
        <v>1785</v>
      </c>
      <c r="E6392" s="280" t="s">
        <v>1766</v>
      </c>
      <c r="F6392" s="83" t="s">
        <v>1767</v>
      </c>
      <c r="G6392" s="83" t="s">
        <v>1768</v>
      </c>
      <c r="H6392" s="83"/>
      <c r="I6392" s="83"/>
      <c r="J6392" s="122" t="s">
        <v>1769</v>
      </c>
    </row>
    <row r="6393" spans="1:10" ht="38.25">
      <c r="A6393" s="113" t="s">
        <v>1725</v>
      </c>
      <c r="B6393" s="91" t="s">
        <v>3049</v>
      </c>
      <c r="C6393" s="90" t="s">
        <v>44</v>
      </c>
      <c r="D6393" s="90" t="s">
        <v>3050</v>
      </c>
      <c r="E6393" s="93">
        <v>1</v>
      </c>
      <c r="F6393" s="92" t="s">
        <v>46</v>
      </c>
      <c r="G6393" s="277" t="s">
        <v>3550</v>
      </c>
      <c r="H6393" s="277"/>
      <c r="I6393" s="278"/>
      <c r="J6393" s="127" t="s">
        <v>3550</v>
      </c>
    </row>
    <row r="6394" spans="1:10">
      <c r="A6394" s="221"/>
      <c r="B6394" s="222"/>
      <c r="C6394" s="222"/>
      <c r="D6394" s="222"/>
      <c r="E6394" s="222"/>
      <c r="F6394" s="222" t="s">
        <v>1938</v>
      </c>
      <c r="G6394" s="222"/>
      <c r="H6394" s="222"/>
      <c r="I6394" s="222"/>
      <c r="J6394" s="125">
        <v>26.1</v>
      </c>
    </row>
    <row r="6395" spans="1:10">
      <c r="A6395" s="115"/>
      <c r="B6395" s="116"/>
      <c r="C6395" s="116"/>
      <c r="D6395" s="116"/>
      <c r="E6395" s="116" t="s">
        <v>1728</v>
      </c>
      <c r="F6395" s="117">
        <v>0</v>
      </c>
      <c r="G6395" s="116" t="s">
        <v>1729</v>
      </c>
      <c r="H6395" s="117">
        <v>0</v>
      </c>
      <c r="I6395" s="116" t="s">
        <v>1730</v>
      </c>
      <c r="J6395" s="118">
        <v>0</v>
      </c>
    </row>
    <row r="6396" spans="1:10" ht="15" thickBot="1">
      <c r="A6396" s="115"/>
      <c r="B6396" s="116"/>
      <c r="C6396" s="116"/>
      <c r="D6396" s="116"/>
      <c r="E6396" s="116" t="s">
        <v>1731</v>
      </c>
      <c r="F6396" s="117">
        <v>6.84</v>
      </c>
      <c r="G6396" s="116"/>
      <c r="H6396" s="276" t="s">
        <v>1732</v>
      </c>
      <c r="I6396" s="276"/>
      <c r="J6396" s="118">
        <v>32.94</v>
      </c>
    </row>
    <row r="6397" spans="1:10" ht="15" thickTop="1">
      <c r="A6397" s="119"/>
      <c r="B6397" s="95"/>
      <c r="C6397" s="95"/>
      <c r="D6397" s="95"/>
      <c r="E6397" s="95"/>
      <c r="F6397" s="95"/>
      <c r="G6397" s="95"/>
      <c r="H6397" s="95"/>
      <c r="I6397" s="95"/>
      <c r="J6397" s="120"/>
    </row>
    <row r="6398" spans="1:10" ht="15">
      <c r="A6398" s="121" t="s">
        <v>1330</v>
      </c>
      <c r="B6398" s="83" t="s">
        <v>1</v>
      </c>
      <c r="C6398" s="82" t="s">
        <v>2</v>
      </c>
      <c r="D6398" s="82" t="s">
        <v>3</v>
      </c>
      <c r="E6398" s="281" t="s">
        <v>1722</v>
      </c>
      <c r="F6398" s="281"/>
      <c r="G6398" s="84" t="s">
        <v>4</v>
      </c>
      <c r="H6398" s="83" t="s">
        <v>5</v>
      </c>
      <c r="I6398" s="83" t="s">
        <v>6</v>
      </c>
      <c r="J6398" s="122" t="s">
        <v>8</v>
      </c>
    </row>
    <row r="6399" spans="1:10" ht="25.5">
      <c r="A6399" s="111" t="s">
        <v>1723</v>
      </c>
      <c r="B6399" s="86" t="s">
        <v>1331</v>
      </c>
      <c r="C6399" s="85" t="s">
        <v>18</v>
      </c>
      <c r="D6399" s="85" t="s">
        <v>1332</v>
      </c>
      <c r="E6399" s="284" t="s">
        <v>3468</v>
      </c>
      <c r="F6399" s="284"/>
      <c r="G6399" s="87" t="s">
        <v>28</v>
      </c>
      <c r="H6399" s="88">
        <v>1</v>
      </c>
      <c r="I6399" s="89">
        <v>49.58</v>
      </c>
      <c r="J6399" s="112">
        <v>49.58</v>
      </c>
    </row>
    <row r="6400" spans="1:10">
      <c r="A6400" s="123" t="s">
        <v>1738</v>
      </c>
      <c r="B6400" s="97" t="s">
        <v>3570</v>
      </c>
      <c r="C6400" s="96" t="s">
        <v>44</v>
      </c>
      <c r="D6400" s="96" t="s">
        <v>3571</v>
      </c>
      <c r="E6400" s="283" t="s">
        <v>1761</v>
      </c>
      <c r="F6400" s="283"/>
      <c r="G6400" s="98" t="s">
        <v>1950</v>
      </c>
      <c r="H6400" s="99">
        <v>0.2</v>
      </c>
      <c r="I6400" s="100">
        <v>15.93</v>
      </c>
      <c r="J6400" s="124">
        <v>3.18</v>
      </c>
    </row>
    <row r="6401" spans="1:10">
      <c r="A6401" s="123" t="s">
        <v>1738</v>
      </c>
      <c r="B6401" s="97" t="s">
        <v>1979</v>
      </c>
      <c r="C6401" s="96" t="s">
        <v>44</v>
      </c>
      <c r="D6401" s="96" t="s">
        <v>1980</v>
      </c>
      <c r="E6401" s="283" t="s">
        <v>1761</v>
      </c>
      <c r="F6401" s="283"/>
      <c r="G6401" s="98" t="s">
        <v>1950</v>
      </c>
      <c r="H6401" s="99">
        <v>0.2</v>
      </c>
      <c r="I6401" s="100">
        <v>19.47</v>
      </c>
      <c r="J6401" s="124">
        <v>3.89</v>
      </c>
    </row>
    <row r="6402" spans="1:10">
      <c r="A6402" s="113" t="s">
        <v>1725</v>
      </c>
      <c r="B6402" s="91" t="s">
        <v>4063</v>
      </c>
      <c r="C6402" s="90" t="s">
        <v>18</v>
      </c>
      <c r="D6402" s="90" t="s">
        <v>4064</v>
      </c>
      <c r="E6402" s="278" t="s">
        <v>1743</v>
      </c>
      <c r="F6402" s="278"/>
      <c r="G6402" s="92" t="s">
        <v>704</v>
      </c>
      <c r="H6402" s="93">
        <v>1</v>
      </c>
      <c r="I6402" s="94">
        <v>42.51</v>
      </c>
      <c r="J6402" s="114">
        <v>42.51</v>
      </c>
    </row>
    <row r="6403" spans="1:10">
      <c r="A6403" s="115"/>
      <c r="B6403" s="116"/>
      <c r="C6403" s="116"/>
      <c r="D6403" s="116"/>
      <c r="E6403" s="116" t="s">
        <v>1728</v>
      </c>
      <c r="F6403" s="117">
        <v>0</v>
      </c>
      <c r="G6403" s="116" t="s">
        <v>1729</v>
      </c>
      <c r="H6403" s="117">
        <v>5.37</v>
      </c>
      <c r="I6403" s="116" t="s">
        <v>1730</v>
      </c>
      <c r="J6403" s="118">
        <v>5.37</v>
      </c>
    </row>
    <row r="6404" spans="1:10" ht="15" thickBot="1">
      <c r="A6404" s="115"/>
      <c r="B6404" s="116"/>
      <c r="C6404" s="116"/>
      <c r="D6404" s="116"/>
      <c r="E6404" s="116" t="s">
        <v>1731</v>
      </c>
      <c r="F6404" s="117">
        <v>13</v>
      </c>
      <c r="G6404" s="116"/>
      <c r="H6404" s="276" t="s">
        <v>1732</v>
      </c>
      <c r="I6404" s="276"/>
      <c r="J6404" s="118">
        <v>62.58</v>
      </c>
    </row>
    <row r="6405" spans="1:10" ht="15" thickTop="1">
      <c r="A6405" s="119"/>
      <c r="B6405" s="95"/>
      <c r="C6405" s="95"/>
      <c r="D6405" s="95"/>
      <c r="E6405" s="95"/>
      <c r="F6405" s="95"/>
      <c r="G6405" s="95"/>
      <c r="H6405" s="95"/>
      <c r="I6405" s="95"/>
      <c r="J6405" s="120"/>
    </row>
    <row r="6406" spans="1:10" ht="15">
      <c r="A6406" s="121" t="s">
        <v>1333</v>
      </c>
      <c r="B6406" s="83" t="s">
        <v>1</v>
      </c>
      <c r="C6406" s="82" t="s">
        <v>2</v>
      </c>
      <c r="D6406" s="82" t="s">
        <v>3</v>
      </c>
      <c r="E6406" s="281" t="s">
        <v>1722</v>
      </c>
      <c r="F6406" s="281"/>
      <c r="G6406" s="84" t="s">
        <v>4</v>
      </c>
      <c r="H6406" s="83" t="s">
        <v>5</v>
      </c>
      <c r="I6406" s="83" t="s">
        <v>6</v>
      </c>
      <c r="J6406" s="122" t="s">
        <v>8</v>
      </c>
    </row>
    <row r="6407" spans="1:10" ht="25.5">
      <c r="A6407" s="111" t="s">
        <v>1723</v>
      </c>
      <c r="B6407" s="86" t="s">
        <v>1334</v>
      </c>
      <c r="C6407" s="85" t="s">
        <v>18</v>
      </c>
      <c r="D6407" s="85" t="s">
        <v>1335</v>
      </c>
      <c r="E6407" s="284" t="s">
        <v>3468</v>
      </c>
      <c r="F6407" s="284"/>
      <c r="G6407" s="87" t="s">
        <v>28</v>
      </c>
      <c r="H6407" s="88">
        <v>1</v>
      </c>
      <c r="I6407" s="89">
        <v>39.799999999999997</v>
      </c>
      <c r="J6407" s="112">
        <v>39.799999999999997</v>
      </c>
    </row>
    <row r="6408" spans="1:10">
      <c r="A6408" s="123" t="s">
        <v>1738</v>
      </c>
      <c r="B6408" s="97" t="s">
        <v>1979</v>
      </c>
      <c r="C6408" s="96" t="s">
        <v>44</v>
      </c>
      <c r="D6408" s="96" t="s">
        <v>1980</v>
      </c>
      <c r="E6408" s="283" t="s">
        <v>1761</v>
      </c>
      <c r="F6408" s="283"/>
      <c r="G6408" s="98" t="s">
        <v>1950</v>
      </c>
      <c r="H6408" s="99">
        <v>0.2</v>
      </c>
      <c r="I6408" s="100">
        <v>19.47</v>
      </c>
      <c r="J6408" s="124">
        <v>3.89</v>
      </c>
    </row>
    <row r="6409" spans="1:10">
      <c r="A6409" s="123" t="s">
        <v>1738</v>
      </c>
      <c r="B6409" s="97" t="s">
        <v>3570</v>
      </c>
      <c r="C6409" s="96" t="s">
        <v>44</v>
      </c>
      <c r="D6409" s="96" t="s">
        <v>3571</v>
      </c>
      <c r="E6409" s="283" t="s">
        <v>1761</v>
      </c>
      <c r="F6409" s="283"/>
      <c r="G6409" s="98" t="s">
        <v>1950</v>
      </c>
      <c r="H6409" s="99">
        <v>0.2</v>
      </c>
      <c r="I6409" s="100">
        <v>15.93</v>
      </c>
      <c r="J6409" s="124">
        <v>3.18</v>
      </c>
    </row>
    <row r="6410" spans="1:10" ht="25.5">
      <c r="A6410" s="113" t="s">
        <v>1725</v>
      </c>
      <c r="B6410" s="91" t="s">
        <v>4065</v>
      </c>
      <c r="C6410" s="90" t="s">
        <v>18</v>
      </c>
      <c r="D6410" s="90" t="s">
        <v>4066</v>
      </c>
      <c r="E6410" s="278" t="s">
        <v>1743</v>
      </c>
      <c r="F6410" s="278"/>
      <c r="G6410" s="92" t="s">
        <v>704</v>
      </c>
      <c r="H6410" s="93">
        <v>1</v>
      </c>
      <c r="I6410" s="94">
        <v>32.729999999999997</v>
      </c>
      <c r="J6410" s="114">
        <v>32.729999999999997</v>
      </c>
    </row>
    <row r="6411" spans="1:10">
      <c r="A6411" s="115"/>
      <c r="B6411" s="116"/>
      <c r="C6411" s="116"/>
      <c r="D6411" s="116"/>
      <c r="E6411" s="116" t="s">
        <v>1728</v>
      </c>
      <c r="F6411" s="117">
        <v>0</v>
      </c>
      <c r="G6411" s="116" t="s">
        <v>1729</v>
      </c>
      <c r="H6411" s="117">
        <v>5.37</v>
      </c>
      <c r="I6411" s="116" t="s">
        <v>1730</v>
      </c>
      <c r="J6411" s="118">
        <v>5.37</v>
      </c>
    </row>
    <row r="6412" spans="1:10" ht="15" thickBot="1">
      <c r="A6412" s="115"/>
      <c r="B6412" s="116"/>
      <c r="C6412" s="116"/>
      <c r="D6412" s="116"/>
      <c r="E6412" s="116" t="s">
        <v>1731</v>
      </c>
      <c r="F6412" s="117">
        <v>10.44</v>
      </c>
      <c r="G6412" s="116"/>
      <c r="H6412" s="276" t="s">
        <v>1732</v>
      </c>
      <c r="I6412" s="276"/>
      <c r="J6412" s="118">
        <v>50.24</v>
      </c>
    </row>
    <row r="6413" spans="1:10" ht="15" thickTop="1">
      <c r="A6413" s="119"/>
      <c r="B6413" s="95"/>
      <c r="C6413" s="95"/>
      <c r="D6413" s="95"/>
      <c r="E6413" s="95"/>
      <c r="F6413" s="95"/>
      <c r="G6413" s="95"/>
      <c r="H6413" s="95"/>
      <c r="I6413" s="95"/>
      <c r="J6413" s="120"/>
    </row>
    <row r="6414" spans="1:10" ht="15">
      <c r="A6414" s="121" t="s">
        <v>1339</v>
      </c>
      <c r="B6414" s="83" t="s">
        <v>1</v>
      </c>
      <c r="C6414" s="82" t="s">
        <v>2</v>
      </c>
      <c r="D6414" s="82" t="s">
        <v>3</v>
      </c>
      <c r="E6414" s="281" t="s">
        <v>1722</v>
      </c>
      <c r="F6414" s="281"/>
      <c r="G6414" s="84" t="s">
        <v>4</v>
      </c>
      <c r="H6414" s="83" t="s">
        <v>5</v>
      </c>
      <c r="I6414" s="83" t="s">
        <v>6</v>
      </c>
      <c r="J6414" s="122" t="s">
        <v>8</v>
      </c>
    </row>
    <row r="6415" spans="1:10" ht="25.5">
      <c r="A6415" s="111" t="s">
        <v>1723</v>
      </c>
      <c r="B6415" s="86" t="s">
        <v>1340</v>
      </c>
      <c r="C6415" s="85" t="s">
        <v>18</v>
      </c>
      <c r="D6415" s="85" t="s">
        <v>1341</v>
      </c>
      <c r="E6415" s="284" t="s">
        <v>3468</v>
      </c>
      <c r="F6415" s="284"/>
      <c r="G6415" s="87" t="s">
        <v>28</v>
      </c>
      <c r="H6415" s="88">
        <v>1</v>
      </c>
      <c r="I6415" s="89">
        <v>0.8</v>
      </c>
      <c r="J6415" s="112">
        <v>0.8</v>
      </c>
    </row>
    <row r="6416" spans="1:10">
      <c r="A6416" s="123" t="s">
        <v>1738</v>
      </c>
      <c r="B6416" s="97" t="s">
        <v>1979</v>
      </c>
      <c r="C6416" s="96" t="s">
        <v>44</v>
      </c>
      <c r="D6416" s="96" t="s">
        <v>1980</v>
      </c>
      <c r="E6416" s="283" t="s">
        <v>1761</v>
      </c>
      <c r="F6416" s="283"/>
      <c r="G6416" s="98" t="s">
        <v>1950</v>
      </c>
      <c r="H6416" s="99">
        <v>0.01</v>
      </c>
      <c r="I6416" s="100">
        <v>19.47</v>
      </c>
      <c r="J6416" s="124">
        <v>0.19</v>
      </c>
    </row>
    <row r="6417" spans="1:10">
      <c r="A6417" s="113" t="s">
        <v>1725</v>
      </c>
      <c r="B6417" s="91" t="s">
        <v>4067</v>
      </c>
      <c r="C6417" s="90" t="s">
        <v>31</v>
      </c>
      <c r="D6417" s="90" t="s">
        <v>4068</v>
      </c>
      <c r="E6417" s="278" t="s">
        <v>1743</v>
      </c>
      <c r="F6417" s="278"/>
      <c r="G6417" s="92" t="s">
        <v>704</v>
      </c>
      <c r="H6417" s="93">
        <v>1</v>
      </c>
      <c r="I6417" s="94">
        <v>0.28999999999999998</v>
      </c>
      <c r="J6417" s="114">
        <v>0.28999999999999998</v>
      </c>
    </row>
    <row r="6418" spans="1:10" ht="25.5">
      <c r="A6418" s="113" t="s">
        <v>1725</v>
      </c>
      <c r="B6418" s="91" t="s">
        <v>4069</v>
      </c>
      <c r="C6418" s="90" t="s">
        <v>31</v>
      </c>
      <c r="D6418" s="90" t="s">
        <v>4070</v>
      </c>
      <c r="E6418" s="278" t="s">
        <v>1743</v>
      </c>
      <c r="F6418" s="278"/>
      <c r="G6418" s="92" t="s">
        <v>704</v>
      </c>
      <c r="H6418" s="93">
        <v>1</v>
      </c>
      <c r="I6418" s="94">
        <v>0.18</v>
      </c>
      <c r="J6418" s="114">
        <v>0.18</v>
      </c>
    </row>
    <row r="6419" spans="1:10">
      <c r="A6419" s="113" t="s">
        <v>1725</v>
      </c>
      <c r="B6419" s="91" t="s">
        <v>4071</v>
      </c>
      <c r="C6419" s="90" t="s">
        <v>1246</v>
      </c>
      <c r="D6419" s="90" t="s">
        <v>4072</v>
      </c>
      <c r="E6419" s="278" t="s">
        <v>1743</v>
      </c>
      <c r="F6419" s="278"/>
      <c r="G6419" s="92" t="s">
        <v>704</v>
      </c>
      <c r="H6419" s="93">
        <v>1</v>
      </c>
      <c r="I6419" s="94">
        <v>0.14000000000000001</v>
      </c>
      <c r="J6419" s="114">
        <v>0.14000000000000001</v>
      </c>
    </row>
    <row r="6420" spans="1:10">
      <c r="A6420" s="115"/>
      <c r="B6420" s="116"/>
      <c r="C6420" s="116"/>
      <c r="D6420" s="116"/>
      <c r="E6420" s="116" t="s">
        <v>1728</v>
      </c>
      <c r="F6420" s="117">
        <v>0</v>
      </c>
      <c r="G6420" s="116" t="s">
        <v>1729</v>
      </c>
      <c r="H6420" s="117">
        <v>0.15</v>
      </c>
      <c r="I6420" s="116" t="s">
        <v>1730</v>
      </c>
      <c r="J6420" s="118">
        <v>0.15</v>
      </c>
    </row>
    <row r="6421" spans="1:10" ht="15" thickBot="1">
      <c r="A6421" s="115"/>
      <c r="B6421" s="116"/>
      <c r="C6421" s="116"/>
      <c r="D6421" s="116"/>
      <c r="E6421" s="116" t="s">
        <v>1731</v>
      </c>
      <c r="F6421" s="117">
        <v>0.2</v>
      </c>
      <c r="G6421" s="116"/>
      <c r="H6421" s="276" t="s">
        <v>1732</v>
      </c>
      <c r="I6421" s="276"/>
      <c r="J6421" s="118">
        <v>1</v>
      </c>
    </row>
    <row r="6422" spans="1:10" ht="15" thickTop="1">
      <c r="A6422" s="119"/>
      <c r="B6422" s="95"/>
      <c r="C6422" s="95"/>
      <c r="D6422" s="95"/>
      <c r="E6422" s="95"/>
      <c r="F6422" s="95"/>
      <c r="G6422" s="95"/>
      <c r="H6422" s="95"/>
      <c r="I6422" s="95"/>
      <c r="J6422" s="120"/>
    </row>
    <row r="6423" spans="1:10" ht="15">
      <c r="A6423" s="121" t="s">
        <v>1342</v>
      </c>
      <c r="B6423" s="83" t="s">
        <v>1</v>
      </c>
      <c r="C6423" s="82" t="s">
        <v>2</v>
      </c>
      <c r="D6423" s="82" t="s">
        <v>3</v>
      </c>
      <c r="E6423" s="281" t="s">
        <v>1722</v>
      </c>
      <c r="F6423" s="281"/>
      <c r="G6423" s="84" t="s">
        <v>4</v>
      </c>
      <c r="H6423" s="83" t="s">
        <v>5</v>
      </c>
      <c r="I6423" s="83" t="s">
        <v>6</v>
      </c>
      <c r="J6423" s="122" t="s">
        <v>8</v>
      </c>
    </row>
    <row r="6424" spans="1:10" ht="25.5">
      <c r="A6424" s="111" t="s">
        <v>1723</v>
      </c>
      <c r="B6424" s="86" t="s">
        <v>1343</v>
      </c>
      <c r="C6424" s="85" t="s">
        <v>18</v>
      </c>
      <c r="D6424" s="85" t="s">
        <v>1344</v>
      </c>
      <c r="E6424" s="284" t="s">
        <v>3468</v>
      </c>
      <c r="F6424" s="284"/>
      <c r="G6424" s="87" t="s">
        <v>28</v>
      </c>
      <c r="H6424" s="88">
        <v>1</v>
      </c>
      <c r="I6424" s="89">
        <v>0.48</v>
      </c>
      <c r="J6424" s="112">
        <v>0.48</v>
      </c>
    </row>
    <row r="6425" spans="1:10">
      <c r="A6425" s="123" t="s">
        <v>1738</v>
      </c>
      <c r="B6425" s="97" t="s">
        <v>1979</v>
      </c>
      <c r="C6425" s="96" t="s">
        <v>44</v>
      </c>
      <c r="D6425" s="96" t="s">
        <v>1980</v>
      </c>
      <c r="E6425" s="283" t="s">
        <v>1761</v>
      </c>
      <c r="F6425" s="283"/>
      <c r="G6425" s="98" t="s">
        <v>1950</v>
      </c>
      <c r="H6425" s="99">
        <v>0.01</v>
      </c>
      <c r="I6425" s="100">
        <v>19.47</v>
      </c>
      <c r="J6425" s="124">
        <v>0.19</v>
      </c>
    </row>
    <row r="6426" spans="1:10">
      <c r="A6426" s="113" t="s">
        <v>1725</v>
      </c>
      <c r="B6426" s="91" t="s">
        <v>4073</v>
      </c>
      <c r="C6426" s="90" t="s">
        <v>2777</v>
      </c>
      <c r="D6426" s="90" t="s">
        <v>4074</v>
      </c>
      <c r="E6426" s="278" t="s">
        <v>1743</v>
      </c>
      <c r="F6426" s="278"/>
      <c r="G6426" s="92" t="s">
        <v>46</v>
      </c>
      <c r="H6426" s="93">
        <v>1</v>
      </c>
      <c r="I6426" s="94">
        <v>0.28999999999999998</v>
      </c>
      <c r="J6426" s="114">
        <v>0.28999999999999998</v>
      </c>
    </row>
    <row r="6427" spans="1:10">
      <c r="A6427" s="115"/>
      <c r="B6427" s="116"/>
      <c r="C6427" s="116"/>
      <c r="D6427" s="116"/>
      <c r="E6427" s="116" t="s">
        <v>1728</v>
      </c>
      <c r="F6427" s="117">
        <v>0</v>
      </c>
      <c r="G6427" s="116" t="s">
        <v>1729</v>
      </c>
      <c r="H6427" s="117">
        <v>0.15</v>
      </c>
      <c r="I6427" s="116" t="s">
        <v>1730</v>
      </c>
      <c r="J6427" s="118">
        <v>0.15</v>
      </c>
    </row>
    <row r="6428" spans="1:10" ht="15" thickBot="1">
      <c r="A6428" s="115"/>
      <c r="B6428" s="116"/>
      <c r="C6428" s="116"/>
      <c r="D6428" s="116"/>
      <c r="E6428" s="116" t="s">
        <v>1731</v>
      </c>
      <c r="F6428" s="117">
        <v>0.12</v>
      </c>
      <c r="G6428" s="116"/>
      <c r="H6428" s="276" t="s">
        <v>1732</v>
      </c>
      <c r="I6428" s="276"/>
      <c r="J6428" s="118">
        <v>0.6</v>
      </c>
    </row>
    <row r="6429" spans="1:10" ht="15" thickTop="1">
      <c r="A6429" s="119"/>
      <c r="B6429" s="95"/>
      <c r="C6429" s="95"/>
      <c r="D6429" s="95"/>
      <c r="E6429" s="95"/>
      <c r="F6429" s="95"/>
      <c r="G6429" s="95"/>
      <c r="H6429" s="95"/>
      <c r="I6429" s="95"/>
      <c r="J6429" s="120"/>
    </row>
    <row r="6430" spans="1:10" ht="15">
      <c r="A6430" s="121" t="s">
        <v>1348</v>
      </c>
      <c r="B6430" s="83" t="s">
        <v>1</v>
      </c>
      <c r="C6430" s="82" t="s">
        <v>2</v>
      </c>
      <c r="D6430" s="82" t="s">
        <v>3</v>
      </c>
      <c r="E6430" s="281" t="s">
        <v>1722</v>
      </c>
      <c r="F6430" s="281"/>
      <c r="G6430" s="84" t="s">
        <v>4</v>
      </c>
      <c r="H6430" s="83" t="s">
        <v>5</v>
      </c>
      <c r="I6430" s="83" t="s">
        <v>6</v>
      </c>
      <c r="J6430" s="122" t="s">
        <v>8</v>
      </c>
    </row>
    <row r="6431" spans="1:10" ht="25.5">
      <c r="A6431" s="111" t="s">
        <v>1723</v>
      </c>
      <c r="B6431" s="86" t="s">
        <v>1349</v>
      </c>
      <c r="C6431" s="85" t="s">
        <v>18</v>
      </c>
      <c r="D6431" s="85" t="s">
        <v>1350</v>
      </c>
      <c r="E6431" s="284" t="s">
        <v>3468</v>
      </c>
      <c r="F6431" s="284"/>
      <c r="G6431" s="87" t="s">
        <v>28</v>
      </c>
      <c r="H6431" s="88">
        <v>1</v>
      </c>
      <c r="I6431" s="89">
        <v>72.8</v>
      </c>
      <c r="J6431" s="112">
        <v>72.8</v>
      </c>
    </row>
    <row r="6432" spans="1:10">
      <c r="A6432" s="123" t="s">
        <v>1738</v>
      </c>
      <c r="B6432" s="97" t="s">
        <v>3570</v>
      </c>
      <c r="C6432" s="96" t="s">
        <v>44</v>
      </c>
      <c r="D6432" s="96" t="s">
        <v>3571</v>
      </c>
      <c r="E6432" s="283" t="s">
        <v>1761</v>
      </c>
      <c r="F6432" s="283"/>
      <c r="G6432" s="98" t="s">
        <v>1950</v>
      </c>
      <c r="H6432" s="99">
        <v>0.5</v>
      </c>
      <c r="I6432" s="100">
        <v>15.93</v>
      </c>
      <c r="J6432" s="124">
        <v>7.96</v>
      </c>
    </row>
    <row r="6433" spans="1:10">
      <c r="A6433" s="123" t="s">
        <v>1738</v>
      </c>
      <c r="B6433" s="97" t="s">
        <v>1979</v>
      </c>
      <c r="C6433" s="96" t="s">
        <v>44</v>
      </c>
      <c r="D6433" s="96" t="s">
        <v>1980</v>
      </c>
      <c r="E6433" s="283" t="s">
        <v>1761</v>
      </c>
      <c r="F6433" s="283"/>
      <c r="G6433" s="98" t="s">
        <v>1950</v>
      </c>
      <c r="H6433" s="99">
        <v>0.5</v>
      </c>
      <c r="I6433" s="100">
        <v>19.47</v>
      </c>
      <c r="J6433" s="124">
        <v>9.73</v>
      </c>
    </row>
    <row r="6434" spans="1:10" ht="38.25">
      <c r="A6434" s="113" t="s">
        <v>1725</v>
      </c>
      <c r="B6434" s="91" t="s">
        <v>4075</v>
      </c>
      <c r="C6434" s="90" t="s">
        <v>3092</v>
      </c>
      <c r="D6434" s="90" t="s">
        <v>4076</v>
      </c>
      <c r="E6434" s="278" t="s">
        <v>1743</v>
      </c>
      <c r="F6434" s="278"/>
      <c r="G6434" s="92" t="s">
        <v>46</v>
      </c>
      <c r="H6434" s="93">
        <v>1</v>
      </c>
      <c r="I6434" s="94">
        <v>55.11</v>
      </c>
      <c r="J6434" s="114">
        <v>55.11</v>
      </c>
    </row>
    <row r="6435" spans="1:10">
      <c r="A6435" s="115"/>
      <c r="B6435" s="116"/>
      <c r="C6435" s="116"/>
      <c r="D6435" s="116"/>
      <c r="E6435" s="116" t="s">
        <v>1728</v>
      </c>
      <c r="F6435" s="117">
        <v>0</v>
      </c>
      <c r="G6435" s="116" t="s">
        <v>1729</v>
      </c>
      <c r="H6435" s="117">
        <v>13.44</v>
      </c>
      <c r="I6435" s="116" t="s">
        <v>1730</v>
      </c>
      <c r="J6435" s="118">
        <v>13.44</v>
      </c>
    </row>
    <row r="6436" spans="1:10" ht="15" thickBot="1">
      <c r="A6436" s="115"/>
      <c r="B6436" s="116"/>
      <c r="C6436" s="116"/>
      <c r="D6436" s="116"/>
      <c r="E6436" s="116" t="s">
        <v>1731</v>
      </c>
      <c r="F6436" s="117">
        <v>19.100000000000001</v>
      </c>
      <c r="G6436" s="116"/>
      <c r="H6436" s="276" t="s">
        <v>1732</v>
      </c>
      <c r="I6436" s="276"/>
      <c r="J6436" s="118">
        <v>91.9</v>
      </c>
    </row>
    <row r="6437" spans="1:10" ht="15" thickTop="1">
      <c r="A6437" s="119"/>
      <c r="B6437" s="95"/>
      <c r="C6437" s="95"/>
      <c r="D6437" s="95"/>
      <c r="E6437" s="95"/>
      <c r="F6437" s="95"/>
      <c r="G6437" s="95"/>
      <c r="H6437" s="95"/>
      <c r="I6437" s="95"/>
      <c r="J6437" s="120"/>
    </row>
    <row r="6438" spans="1:10" ht="15">
      <c r="A6438" s="121" t="s">
        <v>1351</v>
      </c>
      <c r="B6438" s="83" t="s">
        <v>1</v>
      </c>
      <c r="C6438" s="82" t="s">
        <v>2</v>
      </c>
      <c r="D6438" s="82" t="s">
        <v>3</v>
      </c>
      <c r="E6438" s="281" t="s">
        <v>1722</v>
      </c>
      <c r="F6438" s="281"/>
      <c r="G6438" s="84" t="s">
        <v>4</v>
      </c>
      <c r="H6438" s="83" t="s">
        <v>5</v>
      </c>
      <c r="I6438" s="83" t="s">
        <v>6</v>
      </c>
      <c r="J6438" s="122" t="s">
        <v>8</v>
      </c>
    </row>
    <row r="6439" spans="1:10" ht="25.5">
      <c r="A6439" s="111" t="s">
        <v>1723</v>
      </c>
      <c r="B6439" s="86" t="s">
        <v>1352</v>
      </c>
      <c r="C6439" s="85" t="s">
        <v>18</v>
      </c>
      <c r="D6439" s="85" t="s">
        <v>1353</v>
      </c>
      <c r="E6439" s="284" t="s">
        <v>3468</v>
      </c>
      <c r="F6439" s="284"/>
      <c r="G6439" s="87" t="s">
        <v>28</v>
      </c>
      <c r="H6439" s="88">
        <v>1</v>
      </c>
      <c r="I6439" s="89">
        <v>249.39</v>
      </c>
      <c r="J6439" s="112">
        <v>249.39</v>
      </c>
    </row>
    <row r="6440" spans="1:10">
      <c r="A6440" s="113" t="s">
        <v>1725</v>
      </c>
      <c r="B6440" s="91" t="s">
        <v>4077</v>
      </c>
      <c r="C6440" s="90" t="s">
        <v>2777</v>
      </c>
      <c r="D6440" s="90" t="s">
        <v>4078</v>
      </c>
      <c r="E6440" s="278" t="s">
        <v>1743</v>
      </c>
      <c r="F6440" s="278"/>
      <c r="G6440" s="92" t="s">
        <v>46</v>
      </c>
      <c r="H6440" s="93">
        <v>1</v>
      </c>
      <c r="I6440" s="94">
        <v>249.39</v>
      </c>
      <c r="J6440" s="114">
        <v>249.39</v>
      </c>
    </row>
    <row r="6441" spans="1:10">
      <c r="A6441" s="115"/>
      <c r="B6441" s="116"/>
      <c r="C6441" s="116"/>
      <c r="D6441" s="116"/>
      <c r="E6441" s="116" t="s">
        <v>1728</v>
      </c>
      <c r="F6441" s="117">
        <v>0</v>
      </c>
      <c r="G6441" s="116" t="s">
        <v>1729</v>
      </c>
      <c r="H6441" s="117">
        <v>0</v>
      </c>
      <c r="I6441" s="116" t="s">
        <v>1730</v>
      </c>
      <c r="J6441" s="118">
        <v>0</v>
      </c>
    </row>
    <row r="6442" spans="1:10" ht="15" thickBot="1">
      <c r="A6442" s="115"/>
      <c r="B6442" s="116"/>
      <c r="C6442" s="116"/>
      <c r="D6442" s="116"/>
      <c r="E6442" s="116" t="s">
        <v>1731</v>
      </c>
      <c r="F6442" s="117">
        <v>65.430000000000007</v>
      </c>
      <c r="G6442" s="116"/>
      <c r="H6442" s="276" t="s">
        <v>1732</v>
      </c>
      <c r="I6442" s="276"/>
      <c r="J6442" s="118">
        <v>314.82</v>
      </c>
    </row>
    <row r="6443" spans="1:10" ht="15" thickTop="1">
      <c r="A6443" s="119"/>
      <c r="B6443" s="95"/>
      <c r="C6443" s="95"/>
      <c r="D6443" s="95"/>
      <c r="E6443" s="95"/>
      <c r="F6443" s="95"/>
      <c r="G6443" s="95"/>
      <c r="H6443" s="95"/>
      <c r="I6443" s="95"/>
      <c r="J6443" s="120"/>
    </row>
    <row r="6444" spans="1:10" ht="15">
      <c r="A6444" s="121" t="s">
        <v>1354</v>
      </c>
      <c r="B6444" s="83" t="s">
        <v>1</v>
      </c>
      <c r="C6444" s="82" t="s">
        <v>2</v>
      </c>
      <c r="D6444" s="82" t="s">
        <v>3</v>
      </c>
      <c r="E6444" s="281" t="s">
        <v>1722</v>
      </c>
      <c r="F6444" s="281"/>
      <c r="G6444" s="84" t="s">
        <v>4</v>
      </c>
      <c r="H6444" s="83" t="s">
        <v>5</v>
      </c>
      <c r="I6444" s="83" t="s">
        <v>6</v>
      </c>
      <c r="J6444" s="122" t="s">
        <v>8</v>
      </c>
    </row>
    <row r="6445" spans="1:10" ht="25.5">
      <c r="A6445" s="111" t="s">
        <v>1723</v>
      </c>
      <c r="B6445" s="86" t="s">
        <v>1355</v>
      </c>
      <c r="C6445" s="85" t="s">
        <v>18</v>
      </c>
      <c r="D6445" s="85" t="s">
        <v>1356</v>
      </c>
      <c r="E6445" s="284" t="s">
        <v>3468</v>
      </c>
      <c r="F6445" s="284"/>
      <c r="G6445" s="87" t="s">
        <v>28</v>
      </c>
      <c r="H6445" s="88">
        <v>1</v>
      </c>
      <c r="I6445" s="89">
        <v>16.16</v>
      </c>
      <c r="J6445" s="112">
        <v>16.16</v>
      </c>
    </row>
    <row r="6446" spans="1:10">
      <c r="A6446" s="123" t="s">
        <v>1738</v>
      </c>
      <c r="B6446" s="97" t="s">
        <v>3570</v>
      </c>
      <c r="C6446" s="96" t="s">
        <v>44</v>
      </c>
      <c r="D6446" s="96" t="s">
        <v>3571</v>
      </c>
      <c r="E6446" s="283" t="s">
        <v>1761</v>
      </c>
      <c r="F6446" s="283"/>
      <c r="G6446" s="98" t="s">
        <v>1950</v>
      </c>
      <c r="H6446" s="99">
        <v>0.3</v>
      </c>
      <c r="I6446" s="100">
        <v>15.93</v>
      </c>
      <c r="J6446" s="124">
        <v>4.7699999999999996</v>
      </c>
    </row>
    <row r="6447" spans="1:10">
      <c r="A6447" s="123" t="s">
        <v>1738</v>
      </c>
      <c r="B6447" s="97" t="s">
        <v>1979</v>
      </c>
      <c r="C6447" s="96" t="s">
        <v>44</v>
      </c>
      <c r="D6447" s="96" t="s">
        <v>1980</v>
      </c>
      <c r="E6447" s="283" t="s">
        <v>1761</v>
      </c>
      <c r="F6447" s="283"/>
      <c r="G6447" s="98" t="s">
        <v>1950</v>
      </c>
      <c r="H6447" s="99">
        <v>0.3</v>
      </c>
      <c r="I6447" s="100">
        <v>19.47</v>
      </c>
      <c r="J6447" s="124">
        <v>5.84</v>
      </c>
    </row>
    <row r="6448" spans="1:10" ht="25.5">
      <c r="A6448" s="113" t="s">
        <v>1725</v>
      </c>
      <c r="B6448" s="91" t="s">
        <v>4079</v>
      </c>
      <c r="C6448" s="90" t="s">
        <v>3092</v>
      </c>
      <c r="D6448" s="90" t="s">
        <v>4080</v>
      </c>
      <c r="E6448" s="278" t="s">
        <v>1743</v>
      </c>
      <c r="F6448" s="278"/>
      <c r="G6448" s="92" t="s">
        <v>46</v>
      </c>
      <c r="H6448" s="93">
        <v>1</v>
      </c>
      <c r="I6448" s="94">
        <v>5.55</v>
      </c>
      <c r="J6448" s="114">
        <v>5.55</v>
      </c>
    </row>
    <row r="6449" spans="1:10">
      <c r="A6449" s="115"/>
      <c r="B6449" s="116"/>
      <c r="C6449" s="116"/>
      <c r="D6449" s="116"/>
      <c r="E6449" s="116" t="s">
        <v>1728</v>
      </c>
      <c r="F6449" s="117">
        <v>0</v>
      </c>
      <c r="G6449" s="116" t="s">
        <v>1729</v>
      </c>
      <c r="H6449" s="117">
        <v>8.06</v>
      </c>
      <c r="I6449" s="116" t="s">
        <v>1730</v>
      </c>
      <c r="J6449" s="118">
        <v>8.06</v>
      </c>
    </row>
    <row r="6450" spans="1:10" ht="15" thickBot="1">
      <c r="A6450" s="115"/>
      <c r="B6450" s="116"/>
      <c r="C6450" s="116"/>
      <c r="D6450" s="116"/>
      <c r="E6450" s="116" t="s">
        <v>1731</v>
      </c>
      <c r="F6450" s="117">
        <v>4.24</v>
      </c>
      <c r="G6450" s="116"/>
      <c r="H6450" s="276" t="s">
        <v>1732</v>
      </c>
      <c r="I6450" s="276"/>
      <c r="J6450" s="118">
        <v>20.399999999999999</v>
      </c>
    </row>
    <row r="6451" spans="1:10" ht="15" thickTop="1">
      <c r="A6451" s="119"/>
      <c r="B6451" s="95"/>
      <c r="C6451" s="95"/>
      <c r="D6451" s="95"/>
      <c r="E6451" s="95"/>
      <c r="F6451" s="95"/>
      <c r="G6451" s="95"/>
      <c r="H6451" s="95"/>
      <c r="I6451" s="95"/>
      <c r="J6451" s="120"/>
    </row>
    <row r="6452" spans="1:10" ht="15">
      <c r="A6452" s="121" t="s">
        <v>1357</v>
      </c>
      <c r="B6452" s="83" t="s">
        <v>1</v>
      </c>
      <c r="C6452" s="82" t="s">
        <v>2</v>
      </c>
      <c r="D6452" s="82" t="s">
        <v>3</v>
      </c>
      <c r="E6452" s="281" t="s">
        <v>1722</v>
      </c>
      <c r="F6452" s="281"/>
      <c r="G6452" s="84" t="s">
        <v>4</v>
      </c>
      <c r="H6452" s="83" t="s">
        <v>5</v>
      </c>
      <c r="I6452" s="83" t="s">
        <v>6</v>
      </c>
      <c r="J6452" s="122" t="s">
        <v>8</v>
      </c>
    </row>
    <row r="6453" spans="1:10">
      <c r="A6453" s="111" t="s">
        <v>1723</v>
      </c>
      <c r="B6453" s="86" t="s">
        <v>1358</v>
      </c>
      <c r="C6453" s="85" t="s">
        <v>44</v>
      </c>
      <c r="D6453" s="85" t="s">
        <v>1359</v>
      </c>
      <c r="E6453" s="284" t="s">
        <v>1761</v>
      </c>
      <c r="F6453" s="284"/>
      <c r="G6453" s="87" t="s">
        <v>519</v>
      </c>
      <c r="H6453" s="88">
        <v>1</v>
      </c>
      <c r="I6453" s="89">
        <v>26.74</v>
      </c>
      <c r="J6453" s="112">
        <v>26.74</v>
      </c>
    </row>
    <row r="6454" spans="1:10">
      <c r="A6454" s="221"/>
      <c r="B6454" s="222"/>
      <c r="C6454" s="222"/>
      <c r="D6454" s="222"/>
      <c r="E6454" s="222"/>
      <c r="F6454" s="222" t="s">
        <v>1762</v>
      </c>
      <c r="G6454" s="222"/>
      <c r="H6454" s="222"/>
      <c r="I6454" s="222"/>
      <c r="J6454" s="125">
        <v>0</v>
      </c>
    </row>
    <row r="6455" spans="1:10">
      <c r="A6455" s="221"/>
      <c r="B6455" s="222"/>
      <c r="C6455" s="222"/>
      <c r="D6455" s="222"/>
      <c r="E6455" s="222"/>
      <c r="F6455" s="222" t="s">
        <v>1763</v>
      </c>
      <c r="G6455" s="222"/>
      <c r="H6455" s="222"/>
      <c r="I6455" s="222"/>
      <c r="J6455" s="125">
        <v>1</v>
      </c>
    </row>
    <row r="6456" spans="1:10">
      <c r="A6456" s="221"/>
      <c r="B6456" s="222"/>
      <c r="C6456" s="222"/>
      <c r="D6456" s="222"/>
      <c r="E6456" s="222"/>
      <c r="F6456" s="222" t="s">
        <v>1764</v>
      </c>
      <c r="G6456" s="222"/>
      <c r="H6456" s="222"/>
      <c r="I6456" s="222"/>
      <c r="J6456" s="125">
        <v>0</v>
      </c>
    </row>
    <row r="6457" spans="1:10" ht="15">
      <c r="A6457" s="279" t="s">
        <v>1784</v>
      </c>
      <c r="B6457" s="280" t="s">
        <v>1</v>
      </c>
      <c r="C6457" s="281" t="s">
        <v>2</v>
      </c>
      <c r="D6457" s="281" t="s">
        <v>1785</v>
      </c>
      <c r="E6457" s="280" t="s">
        <v>1766</v>
      </c>
      <c r="F6457" s="83" t="s">
        <v>1767</v>
      </c>
      <c r="G6457" s="83" t="s">
        <v>1768</v>
      </c>
      <c r="H6457" s="83"/>
      <c r="I6457" s="83"/>
      <c r="J6457" s="122" t="s">
        <v>1769</v>
      </c>
    </row>
    <row r="6458" spans="1:10">
      <c r="A6458" s="113" t="s">
        <v>1725</v>
      </c>
      <c r="B6458" s="91" t="s">
        <v>4081</v>
      </c>
      <c r="C6458" s="90" t="s">
        <v>44</v>
      </c>
      <c r="D6458" s="90" t="s">
        <v>4082</v>
      </c>
      <c r="E6458" s="93">
        <v>1</v>
      </c>
      <c r="F6458" s="92" t="s">
        <v>46</v>
      </c>
      <c r="G6458" s="277" t="s">
        <v>4083</v>
      </c>
      <c r="H6458" s="277"/>
      <c r="I6458" s="278"/>
      <c r="J6458" s="127" t="s">
        <v>4083</v>
      </c>
    </row>
    <row r="6459" spans="1:10">
      <c r="A6459" s="221"/>
      <c r="B6459" s="222"/>
      <c r="C6459" s="222"/>
      <c r="D6459" s="222"/>
      <c r="E6459" s="222"/>
      <c r="F6459" s="222" t="s">
        <v>1938</v>
      </c>
      <c r="G6459" s="222"/>
      <c r="H6459" s="222"/>
      <c r="I6459" s="222"/>
      <c r="J6459" s="125">
        <v>12.58</v>
      </c>
    </row>
    <row r="6460" spans="1:10" ht="15">
      <c r="A6460" s="279" t="s">
        <v>1765</v>
      </c>
      <c r="B6460" s="280" t="s">
        <v>1</v>
      </c>
      <c r="C6460" s="281" t="s">
        <v>2</v>
      </c>
      <c r="D6460" s="281" t="s">
        <v>1727</v>
      </c>
      <c r="E6460" s="280" t="s">
        <v>1766</v>
      </c>
      <c r="F6460" s="83" t="s">
        <v>1767</v>
      </c>
      <c r="G6460" s="83" t="s">
        <v>1768</v>
      </c>
      <c r="H6460" s="83"/>
      <c r="I6460" s="83"/>
      <c r="J6460" s="122" t="s">
        <v>1769</v>
      </c>
    </row>
    <row r="6461" spans="1:10">
      <c r="A6461" s="123" t="s">
        <v>1723</v>
      </c>
      <c r="B6461" s="97" t="s">
        <v>1979</v>
      </c>
      <c r="C6461" s="96" t="s">
        <v>44</v>
      </c>
      <c r="D6461" s="96" t="s">
        <v>1980</v>
      </c>
      <c r="E6461" s="99">
        <v>0.4</v>
      </c>
      <c r="F6461" s="98" t="s">
        <v>1950</v>
      </c>
      <c r="G6461" s="282" t="s">
        <v>1981</v>
      </c>
      <c r="H6461" s="282"/>
      <c r="I6461" s="283"/>
      <c r="J6461" s="126" t="s">
        <v>3635</v>
      </c>
    </row>
    <row r="6462" spans="1:10">
      <c r="A6462" s="123" t="s">
        <v>1723</v>
      </c>
      <c r="B6462" s="97" t="s">
        <v>3570</v>
      </c>
      <c r="C6462" s="96" t="s">
        <v>44</v>
      </c>
      <c r="D6462" s="96" t="s">
        <v>3571</v>
      </c>
      <c r="E6462" s="99">
        <v>0.4</v>
      </c>
      <c r="F6462" s="98" t="s">
        <v>1950</v>
      </c>
      <c r="G6462" s="282" t="s">
        <v>3577</v>
      </c>
      <c r="H6462" s="282"/>
      <c r="I6462" s="283"/>
      <c r="J6462" s="126" t="s">
        <v>3634</v>
      </c>
    </row>
    <row r="6463" spans="1:10">
      <c r="A6463" s="221"/>
      <c r="B6463" s="222"/>
      <c r="C6463" s="222"/>
      <c r="D6463" s="222"/>
      <c r="E6463" s="222"/>
      <c r="F6463" s="222" t="s">
        <v>1774</v>
      </c>
      <c r="G6463" s="222"/>
      <c r="H6463" s="222"/>
      <c r="I6463" s="222"/>
      <c r="J6463" s="125">
        <v>14.16</v>
      </c>
    </row>
    <row r="6464" spans="1:10">
      <c r="A6464" s="115"/>
      <c r="B6464" s="116"/>
      <c r="C6464" s="116"/>
      <c r="D6464" s="116"/>
      <c r="E6464" s="116" t="s">
        <v>1728</v>
      </c>
      <c r="F6464" s="117">
        <v>0</v>
      </c>
      <c r="G6464" s="116" t="s">
        <v>1729</v>
      </c>
      <c r="H6464" s="117">
        <v>10.76</v>
      </c>
      <c r="I6464" s="116" t="s">
        <v>1730</v>
      </c>
      <c r="J6464" s="118">
        <v>10.75928</v>
      </c>
    </row>
    <row r="6465" spans="1:10" ht="15" thickBot="1">
      <c r="A6465" s="115"/>
      <c r="B6465" s="116"/>
      <c r="C6465" s="116"/>
      <c r="D6465" s="116"/>
      <c r="E6465" s="116" t="s">
        <v>1731</v>
      </c>
      <c r="F6465" s="117">
        <v>7.01</v>
      </c>
      <c r="G6465" s="116"/>
      <c r="H6465" s="276" t="s">
        <v>1732</v>
      </c>
      <c r="I6465" s="276"/>
      <c r="J6465" s="118">
        <v>33.75</v>
      </c>
    </row>
    <row r="6466" spans="1:10" ht="15" thickTop="1">
      <c r="A6466" s="119"/>
      <c r="B6466" s="95"/>
      <c r="C6466" s="95"/>
      <c r="D6466" s="95"/>
      <c r="E6466" s="95"/>
      <c r="F6466" s="95"/>
      <c r="G6466" s="95"/>
      <c r="H6466" s="95"/>
      <c r="I6466" s="95"/>
      <c r="J6466" s="120"/>
    </row>
    <row r="6467" spans="1:10" ht="15">
      <c r="A6467" s="121" t="s">
        <v>1360</v>
      </c>
      <c r="B6467" s="83" t="s">
        <v>1</v>
      </c>
      <c r="C6467" s="82" t="s">
        <v>2</v>
      </c>
      <c r="D6467" s="82" t="s">
        <v>3</v>
      </c>
      <c r="E6467" s="281" t="s">
        <v>1722</v>
      </c>
      <c r="F6467" s="281"/>
      <c r="G6467" s="84" t="s">
        <v>4</v>
      </c>
      <c r="H6467" s="83" t="s">
        <v>5</v>
      </c>
      <c r="I6467" s="83" t="s">
        <v>6</v>
      </c>
      <c r="J6467" s="122" t="s">
        <v>8</v>
      </c>
    </row>
    <row r="6468" spans="1:10" ht="25.5">
      <c r="A6468" s="111" t="s">
        <v>1723</v>
      </c>
      <c r="B6468" s="86" t="s">
        <v>1361</v>
      </c>
      <c r="C6468" s="85" t="s">
        <v>1246</v>
      </c>
      <c r="D6468" s="85" t="s">
        <v>1362</v>
      </c>
      <c r="E6468" s="284" t="s">
        <v>4038</v>
      </c>
      <c r="F6468" s="284"/>
      <c r="G6468" s="87" t="s">
        <v>704</v>
      </c>
      <c r="H6468" s="88">
        <v>1</v>
      </c>
      <c r="I6468" s="89">
        <v>65.180000000000007</v>
      </c>
      <c r="J6468" s="112">
        <v>65.180000000000007</v>
      </c>
    </row>
    <row r="6469" spans="1:10">
      <c r="A6469" s="113" t="s">
        <v>1725</v>
      </c>
      <c r="B6469" s="91" t="s">
        <v>4084</v>
      </c>
      <c r="C6469" s="90" t="s">
        <v>1246</v>
      </c>
      <c r="D6469" s="90" t="s">
        <v>4085</v>
      </c>
      <c r="E6469" s="278" t="s">
        <v>1743</v>
      </c>
      <c r="F6469" s="278"/>
      <c r="G6469" s="92" t="s">
        <v>704</v>
      </c>
      <c r="H6469" s="93">
        <v>1</v>
      </c>
      <c r="I6469" s="94">
        <v>65.180000000000007</v>
      </c>
      <c r="J6469" s="114">
        <v>65.180000000000007</v>
      </c>
    </row>
    <row r="6470" spans="1:10">
      <c r="A6470" s="115"/>
      <c r="B6470" s="116"/>
      <c r="C6470" s="116"/>
      <c r="D6470" s="116"/>
      <c r="E6470" s="116" t="s">
        <v>1728</v>
      </c>
      <c r="F6470" s="117">
        <v>0</v>
      </c>
      <c r="G6470" s="116" t="s">
        <v>1729</v>
      </c>
      <c r="H6470" s="117">
        <v>0</v>
      </c>
      <c r="I6470" s="116" t="s">
        <v>1730</v>
      </c>
      <c r="J6470" s="118">
        <v>0</v>
      </c>
    </row>
    <row r="6471" spans="1:10" ht="15" thickBot="1">
      <c r="A6471" s="115"/>
      <c r="B6471" s="116"/>
      <c r="C6471" s="116"/>
      <c r="D6471" s="116"/>
      <c r="E6471" s="116" t="s">
        <v>1731</v>
      </c>
      <c r="F6471" s="117">
        <v>17.100000000000001</v>
      </c>
      <c r="G6471" s="116"/>
      <c r="H6471" s="276" t="s">
        <v>1732</v>
      </c>
      <c r="I6471" s="276"/>
      <c r="J6471" s="118">
        <v>82.28</v>
      </c>
    </row>
    <row r="6472" spans="1:10" ht="15" thickTop="1">
      <c r="A6472" s="119"/>
      <c r="B6472" s="95"/>
      <c r="C6472" s="95"/>
      <c r="D6472" s="95"/>
      <c r="E6472" s="95"/>
      <c r="F6472" s="95"/>
      <c r="G6472" s="95"/>
      <c r="H6472" s="95"/>
      <c r="I6472" s="95"/>
      <c r="J6472" s="120"/>
    </row>
    <row r="6473" spans="1:10" ht="15">
      <c r="A6473" s="121" t="s">
        <v>1363</v>
      </c>
      <c r="B6473" s="83" t="s">
        <v>1</v>
      </c>
      <c r="C6473" s="82" t="s">
        <v>2</v>
      </c>
      <c r="D6473" s="82" t="s">
        <v>3</v>
      </c>
      <c r="E6473" s="281" t="s">
        <v>1722</v>
      </c>
      <c r="F6473" s="281"/>
      <c r="G6473" s="84" t="s">
        <v>4</v>
      </c>
      <c r="H6473" s="83" t="s">
        <v>5</v>
      </c>
      <c r="I6473" s="83" t="s">
        <v>6</v>
      </c>
      <c r="J6473" s="122" t="s">
        <v>8</v>
      </c>
    </row>
    <row r="6474" spans="1:10">
      <c r="A6474" s="111" t="s">
        <v>1723</v>
      </c>
      <c r="B6474" s="86" t="s">
        <v>1364</v>
      </c>
      <c r="C6474" s="85" t="s">
        <v>44</v>
      </c>
      <c r="D6474" s="85" t="s">
        <v>1365</v>
      </c>
      <c r="E6474" s="284" t="s">
        <v>1761</v>
      </c>
      <c r="F6474" s="284"/>
      <c r="G6474" s="87" t="s">
        <v>519</v>
      </c>
      <c r="H6474" s="88">
        <v>1</v>
      </c>
      <c r="I6474" s="89">
        <v>73.52</v>
      </c>
      <c r="J6474" s="112">
        <v>73.52</v>
      </c>
    </row>
    <row r="6475" spans="1:10">
      <c r="A6475" s="221"/>
      <c r="B6475" s="222"/>
      <c r="C6475" s="222"/>
      <c r="D6475" s="222"/>
      <c r="E6475" s="222"/>
      <c r="F6475" s="222" t="s">
        <v>1762</v>
      </c>
      <c r="G6475" s="222"/>
      <c r="H6475" s="222"/>
      <c r="I6475" s="222"/>
      <c r="J6475" s="125">
        <v>0</v>
      </c>
    </row>
    <row r="6476" spans="1:10">
      <c r="A6476" s="221"/>
      <c r="B6476" s="222"/>
      <c r="C6476" s="222"/>
      <c r="D6476" s="222"/>
      <c r="E6476" s="222"/>
      <c r="F6476" s="222" t="s">
        <v>1763</v>
      </c>
      <c r="G6476" s="222"/>
      <c r="H6476" s="222"/>
      <c r="I6476" s="222"/>
      <c r="J6476" s="125">
        <v>1</v>
      </c>
    </row>
    <row r="6477" spans="1:10">
      <c r="A6477" s="221"/>
      <c r="B6477" s="222"/>
      <c r="C6477" s="222"/>
      <c r="D6477" s="222"/>
      <c r="E6477" s="222"/>
      <c r="F6477" s="222" t="s">
        <v>1764</v>
      </c>
      <c r="G6477" s="222"/>
      <c r="H6477" s="222"/>
      <c r="I6477" s="222"/>
      <c r="J6477" s="125">
        <v>0</v>
      </c>
    </row>
    <row r="6478" spans="1:10" ht="15">
      <c r="A6478" s="279" t="s">
        <v>1784</v>
      </c>
      <c r="B6478" s="280" t="s">
        <v>1</v>
      </c>
      <c r="C6478" s="281" t="s">
        <v>2</v>
      </c>
      <c r="D6478" s="281" t="s">
        <v>1785</v>
      </c>
      <c r="E6478" s="280" t="s">
        <v>1766</v>
      </c>
      <c r="F6478" s="83" t="s">
        <v>1767</v>
      </c>
      <c r="G6478" s="83" t="s">
        <v>1768</v>
      </c>
      <c r="H6478" s="83"/>
      <c r="I6478" s="83"/>
      <c r="J6478" s="122" t="s">
        <v>1769</v>
      </c>
    </row>
    <row r="6479" spans="1:10">
      <c r="A6479" s="113" t="s">
        <v>1725</v>
      </c>
      <c r="B6479" s="91" t="s">
        <v>4086</v>
      </c>
      <c r="C6479" s="90" t="s">
        <v>44</v>
      </c>
      <c r="D6479" s="90" t="s">
        <v>4087</v>
      </c>
      <c r="E6479" s="93">
        <v>1</v>
      </c>
      <c r="F6479" s="92" t="s">
        <v>46</v>
      </c>
      <c r="G6479" s="277" t="s">
        <v>4088</v>
      </c>
      <c r="H6479" s="277"/>
      <c r="I6479" s="278"/>
      <c r="J6479" s="127" t="s">
        <v>4088</v>
      </c>
    </row>
    <row r="6480" spans="1:10">
      <c r="A6480" s="221"/>
      <c r="B6480" s="222"/>
      <c r="C6480" s="222"/>
      <c r="D6480" s="222"/>
      <c r="E6480" s="222"/>
      <c r="F6480" s="222" t="s">
        <v>1938</v>
      </c>
      <c r="G6480" s="222"/>
      <c r="H6480" s="222"/>
      <c r="I6480" s="222"/>
      <c r="J6480" s="125">
        <v>59.36</v>
      </c>
    </row>
    <row r="6481" spans="1:10" ht="15">
      <c r="A6481" s="279" t="s">
        <v>1765</v>
      </c>
      <c r="B6481" s="280" t="s">
        <v>1</v>
      </c>
      <c r="C6481" s="281" t="s">
        <v>2</v>
      </c>
      <c r="D6481" s="281" t="s">
        <v>1727</v>
      </c>
      <c r="E6481" s="280" t="s">
        <v>1766</v>
      </c>
      <c r="F6481" s="83" t="s">
        <v>1767</v>
      </c>
      <c r="G6481" s="83" t="s">
        <v>1768</v>
      </c>
      <c r="H6481" s="83"/>
      <c r="I6481" s="83"/>
      <c r="J6481" s="122" t="s">
        <v>1769</v>
      </c>
    </row>
    <row r="6482" spans="1:10">
      <c r="A6482" s="123" t="s">
        <v>1723</v>
      </c>
      <c r="B6482" s="97" t="s">
        <v>3570</v>
      </c>
      <c r="C6482" s="96" t="s">
        <v>44</v>
      </c>
      <c r="D6482" s="96" t="s">
        <v>3571</v>
      </c>
      <c r="E6482" s="99">
        <v>0.4</v>
      </c>
      <c r="F6482" s="98" t="s">
        <v>1950</v>
      </c>
      <c r="G6482" s="282" t="s">
        <v>3577</v>
      </c>
      <c r="H6482" s="282"/>
      <c r="I6482" s="283"/>
      <c r="J6482" s="126" t="s">
        <v>3634</v>
      </c>
    </row>
    <row r="6483" spans="1:10">
      <c r="A6483" s="123" t="s">
        <v>1723</v>
      </c>
      <c r="B6483" s="97" t="s">
        <v>1979</v>
      </c>
      <c r="C6483" s="96" t="s">
        <v>44</v>
      </c>
      <c r="D6483" s="96" t="s">
        <v>1980</v>
      </c>
      <c r="E6483" s="99">
        <v>0.4</v>
      </c>
      <c r="F6483" s="98" t="s">
        <v>1950</v>
      </c>
      <c r="G6483" s="282" t="s">
        <v>1981</v>
      </c>
      <c r="H6483" s="282"/>
      <c r="I6483" s="283"/>
      <c r="J6483" s="126" t="s">
        <v>3635</v>
      </c>
    </row>
    <row r="6484" spans="1:10">
      <c r="A6484" s="221"/>
      <c r="B6484" s="222"/>
      <c r="C6484" s="222"/>
      <c r="D6484" s="222"/>
      <c r="E6484" s="222"/>
      <c r="F6484" s="222" t="s">
        <v>1774</v>
      </c>
      <c r="G6484" s="222"/>
      <c r="H6484" s="222"/>
      <c r="I6484" s="222"/>
      <c r="J6484" s="125">
        <v>14.16</v>
      </c>
    </row>
    <row r="6485" spans="1:10">
      <c r="A6485" s="115"/>
      <c r="B6485" s="116"/>
      <c r="C6485" s="116"/>
      <c r="D6485" s="116"/>
      <c r="E6485" s="116" t="s">
        <v>1728</v>
      </c>
      <c r="F6485" s="117">
        <v>0</v>
      </c>
      <c r="G6485" s="116" t="s">
        <v>1729</v>
      </c>
      <c r="H6485" s="117">
        <v>10.76</v>
      </c>
      <c r="I6485" s="116" t="s">
        <v>1730</v>
      </c>
      <c r="J6485" s="118">
        <v>10.75928</v>
      </c>
    </row>
    <row r="6486" spans="1:10" ht="15" thickBot="1">
      <c r="A6486" s="115"/>
      <c r="B6486" s="116"/>
      <c r="C6486" s="116"/>
      <c r="D6486" s="116"/>
      <c r="E6486" s="116" t="s">
        <v>1731</v>
      </c>
      <c r="F6486" s="117">
        <v>19.29</v>
      </c>
      <c r="G6486" s="116"/>
      <c r="H6486" s="276" t="s">
        <v>1732</v>
      </c>
      <c r="I6486" s="276"/>
      <c r="J6486" s="118">
        <v>92.81</v>
      </c>
    </row>
    <row r="6487" spans="1:10" ht="15" thickTop="1">
      <c r="A6487" s="119"/>
      <c r="B6487" s="95"/>
      <c r="C6487" s="95"/>
      <c r="D6487" s="95"/>
      <c r="E6487" s="95"/>
      <c r="F6487" s="95"/>
      <c r="G6487" s="95"/>
      <c r="H6487" s="95"/>
      <c r="I6487" s="95"/>
      <c r="J6487" s="120"/>
    </row>
    <row r="6488" spans="1:10" ht="15">
      <c r="A6488" s="121" t="s">
        <v>1370</v>
      </c>
      <c r="B6488" s="83" t="s">
        <v>1</v>
      </c>
      <c r="C6488" s="82" t="s">
        <v>2</v>
      </c>
      <c r="D6488" s="82" t="s">
        <v>3</v>
      </c>
      <c r="E6488" s="281" t="s">
        <v>1722</v>
      </c>
      <c r="F6488" s="281"/>
      <c r="G6488" s="84" t="s">
        <v>4</v>
      </c>
      <c r="H6488" s="83" t="s">
        <v>5</v>
      </c>
      <c r="I6488" s="83" t="s">
        <v>6</v>
      </c>
      <c r="J6488" s="122" t="s">
        <v>8</v>
      </c>
    </row>
    <row r="6489" spans="1:10" ht="25.5">
      <c r="A6489" s="111" t="s">
        <v>1723</v>
      </c>
      <c r="B6489" s="86" t="s">
        <v>1371</v>
      </c>
      <c r="C6489" s="85" t="s">
        <v>18</v>
      </c>
      <c r="D6489" s="85" t="s">
        <v>1372</v>
      </c>
      <c r="E6489" s="284" t="s">
        <v>4089</v>
      </c>
      <c r="F6489" s="284"/>
      <c r="G6489" s="87" t="s">
        <v>28</v>
      </c>
      <c r="H6489" s="88">
        <v>1</v>
      </c>
      <c r="I6489" s="89">
        <v>124.24</v>
      </c>
      <c r="J6489" s="112">
        <v>124.24</v>
      </c>
    </row>
    <row r="6490" spans="1:10" ht="25.5">
      <c r="A6490" s="113" t="s">
        <v>1725</v>
      </c>
      <c r="B6490" s="91" t="s">
        <v>4090</v>
      </c>
      <c r="C6490" s="90" t="s">
        <v>4091</v>
      </c>
      <c r="D6490" s="90" t="s">
        <v>4092</v>
      </c>
      <c r="E6490" s="278" t="s">
        <v>1743</v>
      </c>
      <c r="F6490" s="278"/>
      <c r="G6490" s="92" t="s">
        <v>704</v>
      </c>
      <c r="H6490" s="93">
        <v>1</v>
      </c>
      <c r="I6490" s="94">
        <v>124.24</v>
      </c>
      <c r="J6490" s="114">
        <v>124.24</v>
      </c>
    </row>
    <row r="6491" spans="1:10">
      <c r="A6491" s="115"/>
      <c r="B6491" s="116"/>
      <c r="C6491" s="116"/>
      <c r="D6491" s="116"/>
      <c r="E6491" s="116" t="s">
        <v>1728</v>
      </c>
      <c r="F6491" s="117">
        <v>0</v>
      </c>
      <c r="G6491" s="116" t="s">
        <v>1729</v>
      </c>
      <c r="H6491" s="117">
        <v>0</v>
      </c>
      <c r="I6491" s="116" t="s">
        <v>1730</v>
      </c>
      <c r="J6491" s="118">
        <v>0</v>
      </c>
    </row>
    <row r="6492" spans="1:10" ht="15" thickBot="1">
      <c r="A6492" s="115"/>
      <c r="B6492" s="116"/>
      <c r="C6492" s="116"/>
      <c r="D6492" s="116"/>
      <c r="E6492" s="116" t="s">
        <v>1731</v>
      </c>
      <c r="F6492" s="117">
        <v>32.6</v>
      </c>
      <c r="G6492" s="116"/>
      <c r="H6492" s="276" t="s">
        <v>1732</v>
      </c>
      <c r="I6492" s="276"/>
      <c r="J6492" s="118">
        <v>156.84</v>
      </c>
    </row>
    <row r="6493" spans="1:10" ht="15" thickTop="1">
      <c r="A6493" s="119"/>
      <c r="B6493" s="95"/>
      <c r="C6493" s="95"/>
      <c r="D6493" s="95"/>
      <c r="E6493" s="95"/>
      <c r="F6493" s="95"/>
      <c r="G6493" s="95"/>
      <c r="H6493" s="95"/>
      <c r="I6493" s="95"/>
      <c r="J6493" s="120"/>
    </row>
    <row r="6494" spans="1:10" ht="15">
      <c r="A6494" s="121" t="s">
        <v>1373</v>
      </c>
      <c r="B6494" s="83" t="s">
        <v>1</v>
      </c>
      <c r="C6494" s="82" t="s">
        <v>2</v>
      </c>
      <c r="D6494" s="82" t="s">
        <v>3</v>
      </c>
      <c r="E6494" s="281" t="s">
        <v>1722</v>
      </c>
      <c r="F6494" s="281"/>
      <c r="G6494" s="84" t="s">
        <v>4</v>
      </c>
      <c r="H6494" s="83" t="s">
        <v>5</v>
      </c>
      <c r="I6494" s="83" t="s">
        <v>6</v>
      </c>
      <c r="J6494" s="122" t="s">
        <v>8</v>
      </c>
    </row>
    <row r="6495" spans="1:10" ht="25.5">
      <c r="A6495" s="111" t="s">
        <v>1723</v>
      </c>
      <c r="B6495" s="86" t="s">
        <v>1374</v>
      </c>
      <c r="C6495" s="85" t="s">
        <v>18</v>
      </c>
      <c r="D6495" s="85" t="s">
        <v>1375</v>
      </c>
      <c r="E6495" s="284" t="s">
        <v>4089</v>
      </c>
      <c r="F6495" s="284"/>
      <c r="G6495" s="87" t="s">
        <v>28</v>
      </c>
      <c r="H6495" s="88">
        <v>1</v>
      </c>
      <c r="I6495" s="89">
        <v>123.47</v>
      </c>
      <c r="J6495" s="112">
        <v>123.47</v>
      </c>
    </row>
    <row r="6496" spans="1:10" ht="25.5">
      <c r="A6496" s="123" t="s">
        <v>1738</v>
      </c>
      <c r="B6496" s="97" t="s">
        <v>4093</v>
      </c>
      <c r="C6496" s="96" t="s">
        <v>31</v>
      </c>
      <c r="D6496" s="96" t="s">
        <v>4094</v>
      </c>
      <c r="E6496" s="283" t="s">
        <v>1737</v>
      </c>
      <c r="F6496" s="283"/>
      <c r="G6496" s="98" t="s">
        <v>33</v>
      </c>
      <c r="H6496" s="99">
        <v>1.6859999999999999</v>
      </c>
      <c r="I6496" s="100">
        <v>25.42</v>
      </c>
      <c r="J6496" s="124">
        <v>42.85</v>
      </c>
    </row>
    <row r="6497" spans="1:10">
      <c r="A6497" s="123" t="s">
        <v>1738</v>
      </c>
      <c r="B6497" s="97" t="s">
        <v>2273</v>
      </c>
      <c r="C6497" s="96" t="s">
        <v>44</v>
      </c>
      <c r="D6497" s="96" t="s">
        <v>2274</v>
      </c>
      <c r="E6497" s="283" t="s">
        <v>1761</v>
      </c>
      <c r="F6497" s="283"/>
      <c r="G6497" s="98" t="s">
        <v>1950</v>
      </c>
      <c r="H6497" s="99">
        <v>1.6859999999999999</v>
      </c>
      <c r="I6497" s="100">
        <v>16.47</v>
      </c>
      <c r="J6497" s="124">
        <v>27.76</v>
      </c>
    </row>
    <row r="6498" spans="1:10" ht="25.5">
      <c r="A6498" s="113" t="s">
        <v>1725</v>
      </c>
      <c r="B6498" s="91" t="s">
        <v>4095</v>
      </c>
      <c r="C6498" s="90" t="s">
        <v>3092</v>
      </c>
      <c r="D6498" s="90" t="s">
        <v>4096</v>
      </c>
      <c r="E6498" s="278" t="s">
        <v>1743</v>
      </c>
      <c r="F6498" s="278"/>
      <c r="G6498" s="92" t="s">
        <v>71</v>
      </c>
      <c r="H6498" s="93">
        <v>0.03</v>
      </c>
      <c r="I6498" s="94">
        <v>1762.2</v>
      </c>
      <c r="J6498" s="114">
        <v>52.86</v>
      </c>
    </row>
    <row r="6499" spans="1:10">
      <c r="A6499" s="115"/>
      <c r="B6499" s="116"/>
      <c r="C6499" s="116"/>
      <c r="D6499" s="116"/>
      <c r="E6499" s="116" t="s">
        <v>1728</v>
      </c>
      <c r="F6499" s="117">
        <v>37.090000000000003</v>
      </c>
      <c r="G6499" s="116" t="s">
        <v>1729</v>
      </c>
      <c r="H6499" s="117">
        <v>20.73</v>
      </c>
      <c r="I6499" s="116" t="s">
        <v>1730</v>
      </c>
      <c r="J6499" s="118">
        <v>57.82</v>
      </c>
    </row>
    <row r="6500" spans="1:10" ht="15" thickBot="1">
      <c r="A6500" s="115"/>
      <c r="B6500" s="116"/>
      <c r="C6500" s="116"/>
      <c r="D6500" s="116"/>
      <c r="E6500" s="116" t="s">
        <v>1731</v>
      </c>
      <c r="F6500" s="117">
        <v>32.39</v>
      </c>
      <c r="G6500" s="116"/>
      <c r="H6500" s="276" t="s">
        <v>1732</v>
      </c>
      <c r="I6500" s="276"/>
      <c r="J6500" s="118">
        <v>155.86000000000001</v>
      </c>
    </row>
    <row r="6501" spans="1:10" ht="15" thickTop="1">
      <c r="A6501" s="119"/>
      <c r="B6501" s="95"/>
      <c r="C6501" s="95"/>
      <c r="D6501" s="95"/>
      <c r="E6501" s="95"/>
      <c r="F6501" s="95"/>
      <c r="G6501" s="95"/>
      <c r="H6501" s="95"/>
      <c r="I6501" s="95"/>
      <c r="J6501" s="120"/>
    </row>
    <row r="6502" spans="1:10" ht="15">
      <c r="A6502" s="121" t="s">
        <v>1376</v>
      </c>
      <c r="B6502" s="83" t="s">
        <v>1</v>
      </c>
      <c r="C6502" s="82" t="s">
        <v>2</v>
      </c>
      <c r="D6502" s="82" t="s">
        <v>3</v>
      </c>
      <c r="E6502" s="281" t="s">
        <v>1722</v>
      </c>
      <c r="F6502" s="281"/>
      <c r="G6502" s="84" t="s">
        <v>4</v>
      </c>
      <c r="H6502" s="83" t="s">
        <v>5</v>
      </c>
      <c r="I6502" s="83" t="s">
        <v>6</v>
      </c>
      <c r="J6502" s="122" t="s">
        <v>8</v>
      </c>
    </row>
    <row r="6503" spans="1:10" ht="25.5">
      <c r="A6503" s="111" t="s">
        <v>1723</v>
      </c>
      <c r="B6503" s="86" t="s">
        <v>1377</v>
      </c>
      <c r="C6503" s="85" t="s">
        <v>18</v>
      </c>
      <c r="D6503" s="85" t="s">
        <v>1378</v>
      </c>
      <c r="E6503" s="284" t="s">
        <v>4089</v>
      </c>
      <c r="F6503" s="284"/>
      <c r="G6503" s="87" t="s">
        <v>28</v>
      </c>
      <c r="H6503" s="88">
        <v>1</v>
      </c>
      <c r="I6503" s="89">
        <v>141.09</v>
      </c>
      <c r="J6503" s="112">
        <v>141.09</v>
      </c>
    </row>
    <row r="6504" spans="1:10">
      <c r="A6504" s="123" t="s">
        <v>1738</v>
      </c>
      <c r="B6504" s="97" t="s">
        <v>2273</v>
      </c>
      <c r="C6504" s="96" t="s">
        <v>44</v>
      </c>
      <c r="D6504" s="96" t="s">
        <v>2274</v>
      </c>
      <c r="E6504" s="283" t="s">
        <v>1761</v>
      </c>
      <c r="F6504" s="283"/>
      <c r="G6504" s="98" t="s">
        <v>1950</v>
      </c>
      <c r="H6504" s="99">
        <v>1.6859999999999999</v>
      </c>
      <c r="I6504" s="100">
        <v>16.47</v>
      </c>
      <c r="J6504" s="124">
        <v>27.76</v>
      </c>
    </row>
    <row r="6505" spans="1:10" ht="25.5">
      <c r="A6505" s="123" t="s">
        <v>1738</v>
      </c>
      <c r="B6505" s="97" t="s">
        <v>4093</v>
      </c>
      <c r="C6505" s="96" t="s">
        <v>31</v>
      </c>
      <c r="D6505" s="96" t="s">
        <v>4094</v>
      </c>
      <c r="E6505" s="283" t="s">
        <v>1737</v>
      </c>
      <c r="F6505" s="283"/>
      <c r="G6505" s="98" t="s">
        <v>33</v>
      </c>
      <c r="H6505" s="99">
        <v>1.6859999999999999</v>
      </c>
      <c r="I6505" s="100">
        <v>25.42</v>
      </c>
      <c r="J6505" s="124">
        <v>42.85</v>
      </c>
    </row>
    <row r="6506" spans="1:10" ht="25.5">
      <c r="A6506" s="113" t="s">
        <v>1725</v>
      </c>
      <c r="B6506" s="91" t="s">
        <v>4095</v>
      </c>
      <c r="C6506" s="90" t="s">
        <v>3092</v>
      </c>
      <c r="D6506" s="90" t="s">
        <v>4096</v>
      </c>
      <c r="E6506" s="278" t="s">
        <v>1743</v>
      </c>
      <c r="F6506" s="278"/>
      <c r="G6506" s="92" t="s">
        <v>71</v>
      </c>
      <c r="H6506" s="93">
        <v>0.04</v>
      </c>
      <c r="I6506" s="94">
        <v>1762.2</v>
      </c>
      <c r="J6506" s="114">
        <v>70.48</v>
      </c>
    </row>
    <row r="6507" spans="1:10">
      <c r="A6507" s="115"/>
      <c r="B6507" s="116"/>
      <c r="C6507" s="116"/>
      <c r="D6507" s="116"/>
      <c r="E6507" s="116" t="s">
        <v>1728</v>
      </c>
      <c r="F6507" s="117">
        <v>37.090000000000003</v>
      </c>
      <c r="G6507" s="116" t="s">
        <v>1729</v>
      </c>
      <c r="H6507" s="117">
        <v>20.73</v>
      </c>
      <c r="I6507" s="116" t="s">
        <v>1730</v>
      </c>
      <c r="J6507" s="118">
        <v>57.82</v>
      </c>
    </row>
    <row r="6508" spans="1:10" ht="15" thickBot="1">
      <c r="A6508" s="115"/>
      <c r="B6508" s="116"/>
      <c r="C6508" s="116"/>
      <c r="D6508" s="116"/>
      <c r="E6508" s="116" t="s">
        <v>1731</v>
      </c>
      <c r="F6508" s="117">
        <v>37.020000000000003</v>
      </c>
      <c r="G6508" s="116"/>
      <c r="H6508" s="276" t="s">
        <v>1732</v>
      </c>
      <c r="I6508" s="276"/>
      <c r="J6508" s="118">
        <v>178.11</v>
      </c>
    </row>
    <row r="6509" spans="1:10" ht="15" thickTop="1">
      <c r="A6509" s="119"/>
      <c r="B6509" s="95"/>
      <c r="C6509" s="95"/>
      <c r="D6509" s="95"/>
      <c r="E6509" s="95"/>
      <c r="F6509" s="95"/>
      <c r="G6509" s="95"/>
      <c r="H6509" s="95"/>
      <c r="I6509" s="95"/>
      <c r="J6509" s="120"/>
    </row>
    <row r="6510" spans="1:10" ht="15">
      <c r="A6510" s="121" t="s">
        <v>1379</v>
      </c>
      <c r="B6510" s="83" t="s">
        <v>1</v>
      </c>
      <c r="C6510" s="82" t="s">
        <v>2</v>
      </c>
      <c r="D6510" s="82" t="s">
        <v>3</v>
      </c>
      <c r="E6510" s="281" t="s">
        <v>1722</v>
      </c>
      <c r="F6510" s="281"/>
      <c r="G6510" s="84" t="s">
        <v>4</v>
      </c>
      <c r="H6510" s="83" t="s">
        <v>5</v>
      </c>
      <c r="I6510" s="83" t="s">
        <v>6</v>
      </c>
      <c r="J6510" s="122" t="s">
        <v>8</v>
      </c>
    </row>
    <row r="6511" spans="1:10" ht="25.5">
      <c r="A6511" s="111" t="s">
        <v>1723</v>
      </c>
      <c r="B6511" s="86" t="s">
        <v>1380</v>
      </c>
      <c r="C6511" s="85" t="s">
        <v>18</v>
      </c>
      <c r="D6511" s="85" t="s">
        <v>1381</v>
      </c>
      <c r="E6511" s="284" t="s">
        <v>4089</v>
      </c>
      <c r="F6511" s="284"/>
      <c r="G6511" s="87" t="s">
        <v>28</v>
      </c>
      <c r="H6511" s="88">
        <v>1</v>
      </c>
      <c r="I6511" s="89">
        <v>141.09</v>
      </c>
      <c r="J6511" s="112">
        <v>141.09</v>
      </c>
    </row>
    <row r="6512" spans="1:10">
      <c r="A6512" s="123" t="s">
        <v>1738</v>
      </c>
      <c r="B6512" s="97" t="s">
        <v>2273</v>
      </c>
      <c r="C6512" s="96" t="s">
        <v>44</v>
      </c>
      <c r="D6512" s="96" t="s">
        <v>2274</v>
      </c>
      <c r="E6512" s="283" t="s">
        <v>1761</v>
      </c>
      <c r="F6512" s="283"/>
      <c r="G6512" s="98" t="s">
        <v>1950</v>
      </c>
      <c r="H6512" s="99">
        <v>1.6859999999999999</v>
      </c>
      <c r="I6512" s="100">
        <v>16.47</v>
      </c>
      <c r="J6512" s="124">
        <v>27.76</v>
      </c>
    </row>
    <row r="6513" spans="1:10" ht="25.5">
      <c r="A6513" s="123" t="s">
        <v>1738</v>
      </c>
      <c r="B6513" s="97" t="s">
        <v>4093</v>
      </c>
      <c r="C6513" s="96" t="s">
        <v>31</v>
      </c>
      <c r="D6513" s="96" t="s">
        <v>4094</v>
      </c>
      <c r="E6513" s="283" t="s">
        <v>1737</v>
      </c>
      <c r="F6513" s="283"/>
      <c r="G6513" s="98" t="s">
        <v>33</v>
      </c>
      <c r="H6513" s="99">
        <v>1.6859999999999999</v>
      </c>
      <c r="I6513" s="100">
        <v>25.42</v>
      </c>
      <c r="J6513" s="124">
        <v>42.85</v>
      </c>
    </row>
    <row r="6514" spans="1:10" ht="25.5">
      <c r="A6514" s="113" t="s">
        <v>1725</v>
      </c>
      <c r="B6514" s="91" t="s">
        <v>4095</v>
      </c>
      <c r="C6514" s="90" t="s">
        <v>3092</v>
      </c>
      <c r="D6514" s="90" t="s">
        <v>4096</v>
      </c>
      <c r="E6514" s="278" t="s">
        <v>1743</v>
      </c>
      <c r="F6514" s="278"/>
      <c r="G6514" s="92" t="s">
        <v>71</v>
      </c>
      <c r="H6514" s="93">
        <v>0.04</v>
      </c>
      <c r="I6514" s="94">
        <v>1762.2</v>
      </c>
      <c r="J6514" s="114">
        <v>70.48</v>
      </c>
    </row>
    <row r="6515" spans="1:10">
      <c r="A6515" s="115"/>
      <c r="B6515" s="116"/>
      <c r="C6515" s="116"/>
      <c r="D6515" s="116"/>
      <c r="E6515" s="116" t="s">
        <v>1728</v>
      </c>
      <c r="F6515" s="117">
        <v>37.090000000000003</v>
      </c>
      <c r="G6515" s="116" t="s">
        <v>1729</v>
      </c>
      <c r="H6515" s="117">
        <v>20.73</v>
      </c>
      <c r="I6515" s="116" t="s">
        <v>1730</v>
      </c>
      <c r="J6515" s="118">
        <v>57.82</v>
      </c>
    </row>
    <row r="6516" spans="1:10" ht="15" thickBot="1">
      <c r="A6516" s="115"/>
      <c r="B6516" s="116"/>
      <c r="C6516" s="116"/>
      <c r="D6516" s="116"/>
      <c r="E6516" s="116" t="s">
        <v>1731</v>
      </c>
      <c r="F6516" s="117">
        <v>37.020000000000003</v>
      </c>
      <c r="G6516" s="116"/>
      <c r="H6516" s="276" t="s">
        <v>1732</v>
      </c>
      <c r="I6516" s="276"/>
      <c r="J6516" s="118">
        <v>178.11</v>
      </c>
    </row>
    <row r="6517" spans="1:10" ht="15" thickTop="1">
      <c r="A6517" s="119"/>
      <c r="B6517" s="95"/>
      <c r="C6517" s="95"/>
      <c r="D6517" s="95"/>
      <c r="E6517" s="95"/>
      <c r="F6517" s="95"/>
      <c r="G6517" s="95"/>
      <c r="H6517" s="95"/>
      <c r="I6517" s="95"/>
      <c r="J6517" s="120"/>
    </row>
    <row r="6518" spans="1:10" ht="15">
      <c r="A6518" s="121" t="s">
        <v>1382</v>
      </c>
      <c r="B6518" s="83" t="s">
        <v>1</v>
      </c>
      <c r="C6518" s="82" t="s">
        <v>2</v>
      </c>
      <c r="D6518" s="82" t="s">
        <v>3</v>
      </c>
      <c r="E6518" s="281" t="s">
        <v>1722</v>
      </c>
      <c r="F6518" s="281"/>
      <c r="G6518" s="84" t="s">
        <v>4</v>
      </c>
      <c r="H6518" s="83" t="s">
        <v>5</v>
      </c>
      <c r="I6518" s="83" t="s">
        <v>6</v>
      </c>
      <c r="J6518" s="122" t="s">
        <v>8</v>
      </c>
    </row>
    <row r="6519" spans="1:10" ht="25.5">
      <c r="A6519" s="111" t="s">
        <v>1723</v>
      </c>
      <c r="B6519" s="86" t="s">
        <v>1383</v>
      </c>
      <c r="C6519" s="85" t="s">
        <v>18</v>
      </c>
      <c r="D6519" s="85" t="s">
        <v>1384</v>
      </c>
      <c r="E6519" s="284" t="s">
        <v>4089</v>
      </c>
      <c r="F6519" s="284"/>
      <c r="G6519" s="87" t="s">
        <v>28</v>
      </c>
      <c r="H6519" s="88">
        <v>1</v>
      </c>
      <c r="I6519" s="89">
        <v>181.98</v>
      </c>
      <c r="J6519" s="112">
        <v>181.98</v>
      </c>
    </row>
    <row r="6520" spans="1:10" ht="25.5">
      <c r="A6520" s="123" t="s">
        <v>1738</v>
      </c>
      <c r="B6520" s="97" t="s">
        <v>4093</v>
      </c>
      <c r="C6520" s="96" t="s">
        <v>31</v>
      </c>
      <c r="D6520" s="96" t="s">
        <v>4094</v>
      </c>
      <c r="E6520" s="283" t="s">
        <v>1737</v>
      </c>
      <c r="F6520" s="283"/>
      <c r="G6520" s="98" t="s">
        <v>33</v>
      </c>
      <c r="H6520" s="99">
        <v>1.6859999999999999</v>
      </c>
      <c r="I6520" s="100">
        <v>25.42</v>
      </c>
      <c r="J6520" s="124">
        <v>42.85</v>
      </c>
    </row>
    <row r="6521" spans="1:10">
      <c r="A6521" s="123" t="s">
        <v>1738</v>
      </c>
      <c r="B6521" s="97" t="s">
        <v>2273</v>
      </c>
      <c r="C6521" s="96" t="s">
        <v>44</v>
      </c>
      <c r="D6521" s="96" t="s">
        <v>2274</v>
      </c>
      <c r="E6521" s="283" t="s">
        <v>1761</v>
      </c>
      <c r="F6521" s="283"/>
      <c r="G6521" s="98" t="s">
        <v>1950</v>
      </c>
      <c r="H6521" s="99">
        <v>1.6859999999999999</v>
      </c>
      <c r="I6521" s="100">
        <v>16.47</v>
      </c>
      <c r="J6521" s="124">
        <v>27.76</v>
      </c>
    </row>
    <row r="6522" spans="1:10" ht="25.5">
      <c r="A6522" s="113" t="s">
        <v>1725</v>
      </c>
      <c r="B6522" s="91" t="s">
        <v>4097</v>
      </c>
      <c r="C6522" s="90" t="s">
        <v>3092</v>
      </c>
      <c r="D6522" s="90" t="s">
        <v>4098</v>
      </c>
      <c r="E6522" s="278" t="s">
        <v>1743</v>
      </c>
      <c r="F6522" s="278"/>
      <c r="G6522" s="92" t="s">
        <v>71</v>
      </c>
      <c r="H6522" s="93">
        <v>0.09</v>
      </c>
      <c r="I6522" s="94">
        <v>1237.45</v>
      </c>
      <c r="J6522" s="114">
        <v>111.37</v>
      </c>
    </row>
    <row r="6523" spans="1:10">
      <c r="A6523" s="115"/>
      <c r="B6523" s="116"/>
      <c r="C6523" s="116"/>
      <c r="D6523" s="116"/>
      <c r="E6523" s="116" t="s">
        <v>1728</v>
      </c>
      <c r="F6523" s="117">
        <v>37.090000000000003</v>
      </c>
      <c r="G6523" s="116" t="s">
        <v>1729</v>
      </c>
      <c r="H6523" s="117">
        <v>20.73</v>
      </c>
      <c r="I6523" s="116" t="s">
        <v>1730</v>
      </c>
      <c r="J6523" s="118">
        <v>57.82</v>
      </c>
    </row>
    <row r="6524" spans="1:10" ht="15" thickBot="1">
      <c r="A6524" s="115"/>
      <c r="B6524" s="116"/>
      <c r="C6524" s="116"/>
      <c r="D6524" s="116"/>
      <c r="E6524" s="116" t="s">
        <v>1731</v>
      </c>
      <c r="F6524" s="117">
        <v>47.75</v>
      </c>
      <c r="G6524" s="116"/>
      <c r="H6524" s="276" t="s">
        <v>1732</v>
      </c>
      <c r="I6524" s="276"/>
      <c r="J6524" s="118">
        <v>229.73</v>
      </c>
    </row>
    <row r="6525" spans="1:10" ht="15" thickTop="1">
      <c r="A6525" s="119"/>
      <c r="B6525" s="95"/>
      <c r="C6525" s="95"/>
      <c r="D6525" s="95"/>
      <c r="E6525" s="95"/>
      <c r="F6525" s="95"/>
      <c r="G6525" s="95"/>
      <c r="H6525" s="95"/>
      <c r="I6525" s="95"/>
      <c r="J6525" s="120"/>
    </row>
    <row r="6526" spans="1:10" ht="15">
      <c r="A6526" s="121" t="s">
        <v>1385</v>
      </c>
      <c r="B6526" s="83" t="s">
        <v>1</v>
      </c>
      <c r="C6526" s="82" t="s">
        <v>2</v>
      </c>
      <c r="D6526" s="82" t="s">
        <v>3</v>
      </c>
      <c r="E6526" s="281" t="s">
        <v>1722</v>
      </c>
      <c r="F6526" s="281"/>
      <c r="G6526" s="84" t="s">
        <v>4</v>
      </c>
      <c r="H6526" s="83" t="s">
        <v>5</v>
      </c>
      <c r="I6526" s="83" t="s">
        <v>6</v>
      </c>
      <c r="J6526" s="122" t="s">
        <v>8</v>
      </c>
    </row>
    <row r="6527" spans="1:10" ht="25.5">
      <c r="A6527" s="111" t="s">
        <v>1723</v>
      </c>
      <c r="B6527" s="86" t="s">
        <v>1386</v>
      </c>
      <c r="C6527" s="85" t="s">
        <v>18</v>
      </c>
      <c r="D6527" s="85" t="s">
        <v>1387</v>
      </c>
      <c r="E6527" s="284" t="s">
        <v>4089</v>
      </c>
      <c r="F6527" s="284"/>
      <c r="G6527" s="87" t="s">
        <v>28</v>
      </c>
      <c r="H6527" s="88">
        <v>1</v>
      </c>
      <c r="I6527" s="89">
        <v>3145.31</v>
      </c>
      <c r="J6527" s="112">
        <v>3145.31</v>
      </c>
    </row>
    <row r="6528" spans="1:10">
      <c r="A6528" s="123" t="s">
        <v>1738</v>
      </c>
      <c r="B6528" s="97" t="s">
        <v>2269</v>
      </c>
      <c r="C6528" s="96" t="s">
        <v>44</v>
      </c>
      <c r="D6528" s="96" t="s">
        <v>2270</v>
      </c>
      <c r="E6528" s="283" t="s">
        <v>1761</v>
      </c>
      <c r="F6528" s="283"/>
      <c r="G6528" s="98" t="s">
        <v>1950</v>
      </c>
      <c r="H6528" s="99">
        <v>3.5</v>
      </c>
      <c r="I6528" s="100">
        <v>17.05</v>
      </c>
      <c r="J6528" s="124">
        <v>59.67</v>
      </c>
    </row>
    <row r="6529" spans="1:10">
      <c r="A6529" s="123" t="s">
        <v>1738</v>
      </c>
      <c r="B6529" s="97" t="s">
        <v>2273</v>
      </c>
      <c r="C6529" s="96" t="s">
        <v>44</v>
      </c>
      <c r="D6529" s="96" t="s">
        <v>2274</v>
      </c>
      <c r="E6529" s="283" t="s">
        <v>1761</v>
      </c>
      <c r="F6529" s="283"/>
      <c r="G6529" s="98" t="s">
        <v>1950</v>
      </c>
      <c r="H6529" s="99">
        <v>3.5</v>
      </c>
      <c r="I6529" s="100">
        <v>16.47</v>
      </c>
      <c r="J6529" s="124">
        <v>57.64</v>
      </c>
    </row>
    <row r="6530" spans="1:10" ht="25.5">
      <c r="A6530" s="113" t="s">
        <v>1725</v>
      </c>
      <c r="B6530" s="91" t="s">
        <v>4099</v>
      </c>
      <c r="C6530" s="90" t="s">
        <v>3092</v>
      </c>
      <c r="D6530" s="90" t="s">
        <v>4100</v>
      </c>
      <c r="E6530" s="278" t="s">
        <v>1743</v>
      </c>
      <c r="F6530" s="278"/>
      <c r="G6530" s="92" t="s">
        <v>71</v>
      </c>
      <c r="H6530" s="93">
        <v>1</v>
      </c>
      <c r="I6530" s="94">
        <v>3028</v>
      </c>
      <c r="J6530" s="114">
        <v>3028</v>
      </c>
    </row>
    <row r="6531" spans="1:10">
      <c r="A6531" s="115"/>
      <c r="B6531" s="116"/>
      <c r="C6531" s="116"/>
      <c r="D6531" s="116"/>
      <c r="E6531" s="116" t="s">
        <v>1728</v>
      </c>
      <c r="F6531" s="117">
        <v>0</v>
      </c>
      <c r="G6531" s="116" t="s">
        <v>1729</v>
      </c>
      <c r="H6531" s="117">
        <v>90.75</v>
      </c>
      <c r="I6531" s="116" t="s">
        <v>1730</v>
      </c>
      <c r="J6531" s="118">
        <v>90.75</v>
      </c>
    </row>
    <row r="6532" spans="1:10" ht="15" thickBot="1">
      <c r="A6532" s="115"/>
      <c r="B6532" s="116"/>
      <c r="C6532" s="116"/>
      <c r="D6532" s="116"/>
      <c r="E6532" s="116" t="s">
        <v>1731</v>
      </c>
      <c r="F6532" s="117">
        <v>825.32</v>
      </c>
      <c r="G6532" s="116"/>
      <c r="H6532" s="276" t="s">
        <v>1732</v>
      </c>
      <c r="I6532" s="276"/>
      <c r="J6532" s="118">
        <v>3970.63</v>
      </c>
    </row>
    <row r="6533" spans="1:10" ht="15" thickTop="1">
      <c r="A6533" s="119"/>
      <c r="B6533" s="95"/>
      <c r="C6533" s="95"/>
      <c r="D6533" s="95"/>
      <c r="E6533" s="95"/>
      <c r="F6533" s="95"/>
      <c r="G6533" s="95"/>
      <c r="H6533" s="95"/>
      <c r="I6533" s="95"/>
      <c r="J6533" s="120"/>
    </row>
    <row r="6534" spans="1:10" ht="15">
      <c r="A6534" s="121" t="s">
        <v>1388</v>
      </c>
      <c r="B6534" s="83" t="s">
        <v>1</v>
      </c>
      <c r="C6534" s="82" t="s">
        <v>2</v>
      </c>
      <c r="D6534" s="82" t="s">
        <v>3</v>
      </c>
      <c r="E6534" s="281" t="s">
        <v>1722</v>
      </c>
      <c r="F6534" s="281"/>
      <c r="G6534" s="84" t="s">
        <v>4</v>
      </c>
      <c r="H6534" s="83" t="s">
        <v>5</v>
      </c>
      <c r="I6534" s="83" t="s">
        <v>6</v>
      </c>
      <c r="J6534" s="122" t="s">
        <v>8</v>
      </c>
    </row>
    <row r="6535" spans="1:10" ht="25.5">
      <c r="A6535" s="111" t="s">
        <v>1723</v>
      </c>
      <c r="B6535" s="86" t="s">
        <v>1389</v>
      </c>
      <c r="C6535" s="85" t="s">
        <v>18</v>
      </c>
      <c r="D6535" s="85" t="s">
        <v>1390</v>
      </c>
      <c r="E6535" s="284" t="s">
        <v>4089</v>
      </c>
      <c r="F6535" s="284"/>
      <c r="G6535" s="87" t="s">
        <v>28</v>
      </c>
      <c r="H6535" s="88">
        <v>1</v>
      </c>
      <c r="I6535" s="89">
        <v>1560.92</v>
      </c>
      <c r="J6535" s="112">
        <v>1560.92</v>
      </c>
    </row>
    <row r="6536" spans="1:10">
      <c r="A6536" s="123" t="s">
        <v>1738</v>
      </c>
      <c r="B6536" s="97" t="s">
        <v>2269</v>
      </c>
      <c r="C6536" s="96" t="s">
        <v>44</v>
      </c>
      <c r="D6536" s="96" t="s">
        <v>2270</v>
      </c>
      <c r="E6536" s="283" t="s">
        <v>1761</v>
      </c>
      <c r="F6536" s="283"/>
      <c r="G6536" s="98" t="s">
        <v>1950</v>
      </c>
      <c r="H6536" s="99">
        <v>1.5</v>
      </c>
      <c r="I6536" s="100">
        <v>17.05</v>
      </c>
      <c r="J6536" s="124">
        <v>25.57</v>
      </c>
    </row>
    <row r="6537" spans="1:10">
      <c r="A6537" s="123" t="s">
        <v>1738</v>
      </c>
      <c r="B6537" s="97" t="s">
        <v>2273</v>
      </c>
      <c r="C6537" s="96" t="s">
        <v>44</v>
      </c>
      <c r="D6537" s="96" t="s">
        <v>2274</v>
      </c>
      <c r="E6537" s="283" t="s">
        <v>1761</v>
      </c>
      <c r="F6537" s="283"/>
      <c r="G6537" s="98" t="s">
        <v>1950</v>
      </c>
      <c r="H6537" s="99">
        <v>1.5</v>
      </c>
      <c r="I6537" s="100">
        <v>16.47</v>
      </c>
      <c r="J6537" s="124">
        <v>24.7</v>
      </c>
    </row>
    <row r="6538" spans="1:10" ht="25.5">
      <c r="A6538" s="113" t="s">
        <v>1725</v>
      </c>
      <c r="B6538" s="91" t="s">
        <v>4101</v>
      </c>
      <c r="C6538" s="90" t="s">
        <v>3092</v>
      </c>
      <c r="D6538" s="90" t="s">
        <v>4102</v>
      </c>
      <c r="E6538" s="278" t="s">
        <v>1743</v>
      </c>
      <c r="F6538" s="278"/>
      <c r="G6538" s="92" t="s">
        <v>71</v>
      </c>
      <c r="H6538" s="93">
        <v>1</v>
      </c>
      <c r="I6538" s="94">
        <v>1510.65</v>
      </c>
      <c r="J6538" s="114">
        <v>1510.65</v>
      </c>
    </row>
    <row r="6539" spans="1:10">
      <c r="A6539" s="115"/>
      <c r="B6539" s="116"/>
      <c r="C6539" s="116"/>
      <c r="D6539" s="116"/>
      <c r="E6539" s="116" t="s">
        <v>1728</v>
      </c>
      <c r="F6539" s="117">
        <v>0</v>
      </c>
      <c r="G6539" s="116" t="s">
        <v>1729</v>
      </c>
      <c r="H6539" s="117">
        <v>38.89</v>
      </c>
      <c r="I6539" s="116" t="s">
        <v>1730</v>
      </c>
      <c r="J6539" s="118">
        <v>38.89</v>
      </c>
    </row>
    <row r="6540" spans="1:10" ht="15" thickBot="1">
      <c r="A6540" s="115"/>
      <c r="B6540" s="116"/>
      <c r="C6540" s="116"/>
      <c r="D6540" s="116"/>
      <c r="E6540" s="116" t="s">
        <v>1731</v>
      </c>
      <c r="F6540" s="117">
        <v>409.58</v>
      </c>
      <c r="G6540" s="116"/>
      <c r="H6540" s="276" t="s">
        <v>1732</v>
      </c>
      <c r="I6540" s="276"/>
      <c r="J6540" s="118">
        <v>1970.5</v>
      </c>
    </row>
    <row r="6541" spans="1:10" ht="15" thickTop="1">
      <c r="A6541" s="119"/>
      <c r="B6541" s="95"/>
      <c r="C6541" s="95"/>
      <c r="D6541" s="95"/>
      <c r="E6541" s="95"/>
      <c r="F6541" s="95"/>
      <c r="G6541" s="95"/>
      <c r="H6541" s="95"/>
      <c r="I6541" s="95"/>
      <c r="J6541" s="120"/>
    </row>
    <row r="6542" spans="1:10" ht="15">
      <c r="A6542" s="121" t="s">
        <v>1391</v>
      </c>
      <c r="B6542" s="83" t="s">
        <v>1</v>
      </c>
      <c r="C6542" s="82" t="s">
        <v>2</v>
      </c>
      <c r="D6542" s="82" t="s">
        <v>3</v>
      </c>
      <c r="E6542" s="281" t="s">
        <v>1722</v>
      </c>
      <c r="F6542" s="281"/>
      <c r="G6542" s="84" t="s">
        <v>4</v>
      </c>
      <c r="H6542" s="83" t="s">
        <v>5</v>
      </c>
      <c r="I6542" s="83" t="s">
        <v>6</v>
      </c>
      <c r="J6542" s="122" t="s">
        <v>8</v>
      </c>
    </row>
    <row r="6543" spans="1:10" ht="25.5">
      <c r="A6543" s="111" t="s">
        <v>1723</v>
      </c>
      <c r="B6543" s="86" t="s">
        <v>1392</v>
      </c>
      <c r="C6543" s="85" t="s">
        <v>18</v>
      </c>
      <c r="D6543" s="85" t="s">
        <v>1393</v>
      </c>
      <c r="E6543" s="284" t="s">
        <v>3468</v>
      </c>
      <c r="F6543" s="284"/>
      <c r="G6543" s="87" t="s">
        <v>28</v>
      </c>
      <c r="H6543" s="88">
        <v>1</v>
      </c>
      <c r="I6543" s="89">
        <v>422.98</v>
      </c>
      <c r="J6543" s="112">
        <v>422.98</v>
      </c>
    </row>
    <row r="6544" spans="1:10">
      <c r="A6544" s="123" t="s">
        <v>1738</v>
      </c>
      <c r="B6544" s="97" t="s">
        <v>2269</v>
      </c>
      <c r="C6544" s="96" t="s">
        <v>44</v>
      </c>
      <c r="D6544" s="96" t="s">
        <v>2270</v>
      </c>
      <c r="E6544" s="283" t="s">
        <v>1761</v>
      </c>
      <c r="F6544" s="283"/>
      <c r="G6544" s="98" t="s">
        <v>1950</v>
      </c>
      <c r="H6544" s="99">
        <v>0.35</v>
      </c>
      <c r="I6544" s="100">
        <v>17.05</v>
      </c>
      <c r="J6544" s="124">
        <v>5.96</v>
      </c>
    </row>
    <row r="6545" spans="1:10">
      <c r="A6545" s="123" t="s">
        <v>1738</v>
      </c>
      <c r="B6545" s="97" t="s">
        <v>2273</v>
      </c>
      <c r="C6545" s="96" t="s">
        <v>44</v>
      </c>
      <c r="D6545" s="96" t="s">
        <v>2274</v>
      </c>
      <c r="E6545" s="283" t="s">
        <v>1761</v>
      </c>
      <c r="F6545" s="283"/>
      <c r="G6545" s="98" t="s">
        <v>1950</v>
      </c>
      <c r="H6545" s="99">
        <v>0.35</v>
      </c>
      <c r="I6545" s="100">
        <v>16.47</v>
      </c>
      <c r="J6545" s="124">
        <v>5.76</v>
      </c>
    </row>
    <row r="6546" spans="1:10" ht="25.5">
      <c r="A6546" s="113" t="s">
        <v>1725</v>
      </c>
      <c r="B6546" s="91" t="s">
        <v>4103</v>
      </c>
      <c r="C6546" s="90" t="s">
        <v>18</v>
      </c>
      <c r="D6546" s="90" t="s">
        <v>4104</v>
      </c>
      <c r="E6546" s="278" t="s">
        <v>1743</v>
      </c>
      <c r="F6546" s="278"/>
      <c r="G6546" s="92" t="s">
        <v>704</v>
      </c>
      <c r="H6546" s="93">
        <v>1</v>
      </c>
      <c r="I6546" s="94">
        <v>411.26</v>
      </c>
      <c r="J6546" s="114">
        <v>411.26</v>
      </c>
    </row>
    <row r="6547" spans="1:10">
      <c r="A6547" s="115"/>
      <c r="B6547" s="116"/>
      <c r="C6547" s="116"/>
      <c r="D6547" s="116"/>
      <c r="E6547" s="116" t="s">
        <v>1728</v>
      </c>
      <c r="F6547" s="117">
        <v>0</v>
      </c>
      <c r="G6547" s="116" t="s">
        <v>1729</v>
      </c>
      <c r="H6547" s="117">
        <v>9.07</v>
      </c>
      <c r="I6547" s="116" t="s">
        <v>1730</v>
      </c>
      <c r="J6547" s="118">
        <v>9.07</v>
      </c>
    </row>
    <row r="6548" spans="1:10" ht="15" thickBot="1">
      <c r="A6548" s="115"/>
      <c r="B6548" s="116"/>
      <c r="C6548" s="116"/>
      <c r="D6548" s="116"/>
      <c r="E6548" s="116" t="s">
        <v>1731</v>
      </c>
      <c r="F6548" s="117">
        <v>110.98</v>
      </c>
      <c r="G6548" s="116"/>
      <c r="H6548" s="276" t="s">
        <v>1732</v>
      </c>
      <c r="I6548" s="276"/>
      <c r="J6548" s="118">
        <v>533.96</v>
      </c>
    </row>
    <row r="6549" spans="1:10" ht="15" thickTop="1">
      <c r="A6549" s="119"/>
      <c r="B6549" s="95"/>
      <c r="C6549" s="95"/>
      <c r="D6549" s="95"/>
      <c r="E6549" s="95"/>
      <c r="F6549" s="95"/>
      <c r="G6549" s="95"/>
      <c r="H6549" s="95"/>
      <c r="I6549" s="95"/>
      <c r="J6549" s="120"/>
    </row>
    <row r="6550" spans="1:10" ht="15">
      <c r="A6550" s="121" t="s">
        <v>1394</v>
      </c>
      <c r="B6550" s="83" t="s">
        <v>1</v>
      </c>
      <c r="C6550" s="82" t="s">
        <v>2</v>
      </c>
      <c r="D6550" s="82" t="s">
        <v>3</v>
      </c>
      <c r="E6550" s="281" t="s">
        <v>1722</v>
      </c>
      <c r="F6550" s="281"/>
      <c r="G6550" s="84" t="s">
        <v>4</v>
      </c>
      <c r="H6550" s="83" t="s">
        <v>5</v>
      </c>
      <c r="I6550" s="83" t="s">
        <v>6</v>
      </c>
      <c r="J6550" s="122" t="s">
        <v>8</v>
      </c>
    </row>
    <row r="6551" spans="1:10" ht="25.5">
      <c r="A6551" s="111" t="s">
        <v>1723</v>
      </c>
      <c r="B6551" s="86" t="s">
        <v>1395</v>
      </c>
      <c r="C6551" s="85" t="s">
        <v>18</v>
      </c>
      <c r="D6551" s="85" t="s">
        <v>1396</v>
      </c>
      <c r="E6551" s="284" t="s">
        <v>4089</v>
      </c>
      <c r="F6551" s="284"/>
      <c r="G6551" s="87" t="s">
        <v>28</v>
      </c>
      <c r="H6551" s="88">
        <v>1</v>
      </c>
      <c r="I6551" s="89">
        <v>1059.4100000000001</v>
      </c>
      <c r="J6551" s="112">
        <v>1059.4100000000001</v>
      </c>
    </row>
    <row r="6552" spans="1:10">
      <c r="A6552" s="123" t="s">
        <v>1738</v>
      </c>
      <c r="B6552" s="97" t="s">
        <v>2269</v>
      </c>
      <c r="C6552" s="96" t="s">
        <v>44</v>
      </c>
      <c r="D6552" s="96" t="s">
        <v>2270</v>
      </c>
      <c r="E6552" s="283" t="s">
        <v>1761</v>
      </c>
      <c r="F6552" s="283"/>
      <c r="G6552" s="98" t="s">
        <v>1950</v>
      </c>
      <c r="H6552" s="99">
        <v>1.5</v>
      </c>
      <c r="I6552" s="100">
        <v>17.05</v>
      </c>
      <c r="J6552" s="124">
        <v>25.57</v>
      </c>
    </row>
    <row r="6553" spans="1:10">
      <c r="A6553" s="123" t="s">
        <v>1738</v>
      </c>
      <c r="B6553" s="97" t="s">
        <v>2273</v>
      </c>
      <c r="C6553" s="96" t="s">
        <v>44</v>
      </c>
      <c r="D6553" s="96" t="s">
        <v>2274</v>
      </c>
      <c r="E6553" s="283" t="s">
        <v>1761</v>
      </c>
      <c r="F6553" s="283"/>
      <c r="G6553" s="98" t="s">
        <v>1950</v>
      </c>
      <c r="H6553" s="99">
        <v>1.5</v>
      </c>
      <c r="I6553" s="100">
        <v>16.47</v>
      </c>
      <c r="J6553" s="124">
        <v>24.7</v>
      </c>
    </row>
    <row r="6554" spans="1:10" ht="25.5">
      <c r="A6554" s="113" t="s">
        <v>1725</v>
      </c>
      <c r="B6554" s="91" t="s">
        <v>4105</v>
      </c>
      <c r="C6554" s="90" t="s">
        <v>3092</v>
      </c>
      <c r="D6554" s="90" t="s">
        <v>4106</v>
      </c>
      <c r="E6554" s="278" t="s">
        <v>1743</v>
      </c>
      <c r="F6554" s="278"/>
      <c r="G6554" s="92" t="s">
        <v>71</v>
      </c>
      <c r="H6554" s="93">
        <v>1</v>
      </c>
      <c r="I6554" s="94">
        <v>1009.14</v>
      </c>
      <c r="J6554" s="114">
        <v>1009.14</v>
      </c>
    </row>
    <row r="6555" spans="1:10">
      <c r="A6555" s="115"/>
      <c r="B6555" s="116"/>
      <c r="C6555" s="116"/>
      <c r="D6555" s="116"/>
      <c r="E6555" s="116" t="s">
        <v>1728</v>
      </c>
      <c r="F6555" s="117">
        <v>0</v>
      </c>
      <c r="G6555" s="116" t="s">
        <v>1729</v>
      </c>
      <c r="H6555" s="117">
        <v>38.89</v>
      </c>
      <c r="I6555" s="116" t="s">
        <v>1730</v>
      </c>
      <c r="J6555" s="118">
        <v>38.89</v>
      </c>
    </row>
    <row r="6556" spans="1:10" ht="15" thickBot="1">
      <c r="A6556" s="115"/>
      <c r="B6556" s="116"/>
      <c r="C6556" s="116"/>
      <c r="D6556" s="116"/>
      <c r="E6556" s="116" t="s">
        <v>1731</v>
      </c>
      <c r="F6556" s="117">
        <v>277.98</v>
      </c>
      <c r="G6556" s="116"/>
      <c r="H6556" s="276" t="s">
        <v>1732</v>
      </c>
      <c r="I6556" s="276"/>
      <c r="J6556" s="118">
        <v>1337.39</v>
      </c>
    </row>
    <row r="6557" spans="1:10" ht="15" thickTop="1">
      <c r="A6557" s="119"/>
      <c r="B6557" s="95"/>
      <c r="C6557" s="95"/>
      <c r="D6557" s="95"/>
      <c r="E6557" s="95"/>
      <c r="F6557" s="95"/>
      <c r="G6557" s="95"/>
      <c r="H6557" s="95"/>
      <c r="I6557" s="95"/>
      <c r="J6557" s="120"/>
    </row>
    <row r="6558" spans="1:10" ht="15">
      <c r="A6558" s="121" t="s">
        <v>1397</v>
      </c>
      <c r="B6558" s="83" t="s">
        <v>1</v>
      </c>
      <c r="C6558" s="82" t="s">
        <v>2</v>
      </c>
      <c r="D6558" s="82" t="s">
        <v>3</v>
      </c>
      <c r="E6558" s="281" t="s">
        <v>1722</v>
      </c>
      <c r="F6558" s="281"/>
      <c r="G6558" s="84" t="s">
        <v>4</v>
      </c>
      <c r="H6558" s="83" t="s">
        <v>5</v>
      </c>
      <c r="I6558" s="83" t="s">
        <v>6</v>
      </c>
      <c r="J6558" s="122" t="s">
        <v>8</v>
      </c>
    </row>
    <row r="6559" spans="1:10" ht="25.5">
      <c r="A6559" s="111" t="s">
        <v>1723</v>
      </c>
      <c r="B6559" s="86" t="s">
        <v>1398</v>
      </c>
      <c r="C6559" s="85" t="s">
        <v>18</v>
      </c>
      <c r="D6559" s="85" t="s">
        <v>1399</v>
      </c>
      <c r="E6559" s="284" t="s">
        <v>4089</v>
      </c>
      <c r="F6559" s="284"/>
      <c r="G6559" s="87" t="s">
        <v>28</v>
      </c>
      <c r="H6559" s="88">
        <v>1</v>
      </c>
      <c r="I6559" s="89">
        <v>17.45</v>
      </c>
      <c r="J6559" s="112">
        <v>17.45</v>
      </c>
    </row>
    <row r="6560" spans="1:10">
      <c r="A6560" s="123" t="s">
        <v>1738</v>
      </c>
      <c r="B6560" s="97" t="s">
        <v>2269</v>
      </c>
      <c r="C6560" s="96" t="s">
        <v>44</v>
      </c>
      <c r="D6560" s="96" t="s">
        <v>2270</v>
      </c>
      <c r="E6560" s="283" t="s">
        <v>1761</v>
      </c>
      <c r="F6560" s="283"/>
      <c r="G6560" s="98" t="s">
        <v>1950</v>
      </c>
      <c r="H6560" s="99">
        <v>6.3600000000000004E-2</v>
      </c>
      <c r="I6560" s="100">
        <v>17.05</v>
      </c>
      <c r="J6560" s="124">
        <v>1.08</v>
      </c>
    </row>
    <row r="6561" spans="1:10">
      <c r="A6561" s="123" t="s">
        <v>1738</v>
      </c>
      <c r="B6561" s="97" t="s">
        <v>1957</v>
      </c>
      <c r="C6561" s="96" t="s">
        <v>44</v>
      </c>
      <c r="D6561" s="96" t="s">
        <v>1958</v>
      </c>
      <c r="E6561" s="283" t="s">
        <v>1761</v>
      </c>
      <c r="F6561" s="283"/>
      <c r="G6561" s="98" t="s">
        <v>1950</v>
      </c>
      <c r="H6561" s="99">
        <v>6.3600000000000004E-2</v>
      </c>
      <c r="I6561" s="100">
        <v>14.13</v>
      </c>
      <c r="J6561" s="124">
        <v>0.89</v>
      </c>
    </row>
    <row r="6562" spans="1:10">
      <c r="A6562" s="113" t="s">
        <v>1725</v>
      </c>
      <c r="B6562" s="91" t="s">
        <v>4107</v>
      </c>
      <c r="C6562" s="90" t="s">
        <v>18</v>
      </c>
      <c r="D6562" s="90" t="s">
        <v>4108</v>
      </c>
      <c r="E6562" s="278" t="s">
        <v>1743</v>
      </c>
      <c r="F6562" s="278"/>
      <c r="G6562" s="92" t="s">
        <v>704</v>
      </c>
      <c r="H6562" s="93">
        <v>1</v>
      </c>
      <c r="I6562" s="94">
        <v>15.48</v>
      </c>
      <c r="J6562" s="114">
        <v>15.48</v>
      </c>
    </row>
    <row r="6563" spans="1:10">
      <c r="A6563" s="115"/>
      <c r="B6563" s="116"/>
      <c r="C6563" s="116"/>
      <c r="D6563" s="116"/>
      <c r="E6563" s="116" t="s">
        <v>1728</v>
      </c>
      <c r="F6563" s="117">
        <v>0</v>
      </c>
      <c r="G6563" s="116" t="s">
        <v>1729</v>
      </c>
      <c r="H6563" s="117">
        <v>1.49</v>
      </c>
      <c r="I6563" s="116" t="s">
        <v>1730</v>
      </c>
      <c r="J6563" s="118">
        <v>1.49</v>
      </c>
    </row>
    <row r="6564" spans="1:10" ht="15" thickBot="1">
      <c r="A6564" s="115"/>
      <c r="B6564" s="116"/>
      <c r="C6564" s="116"/>
      <c r="D6564" s="116"/>
      <c r="E6564" s="116" t="s">
        <v>1731</v>
      </c>
      <c r="F6564" s="117">
        <v>4.57</v>
      </c>
      <c r="G6564" s="116"/>
      <c r="H6564" s="276" t="s">
        <v>1732</v>
      </c>
      <c r="I6564" s="276"/>
      <c r="J6564" s="118">
        <v>22.02</v>
      </c>
    </row>
    <row r="6565" spans="1:10" ht="15" thickTop="1">
      <c r="A6565" s="119"/>
      <c r="B6565" s="95"/>
      <c r="C6565" s="95"/>
      <c r="D6565" s="95"/>
      <c r="E6565" s="95"/>
      <c r="F6565" s="95"/>
      <c r="G6565" s="95"/>
      <c r="H6565" s="95"/>
      <c r="I6565" s="95"/>
      <c r="J6565" s="120"/>
    </row>
    <row r="6566" spans="1:10" ht="15">
      <c r="A6566" s="121" t="s">
        <v>1400</v>
      </c>
      <c r="B6566" s="83" t="s">
        <v>1</v>
      </c>
      <c r="C6566" s="82" t="s">
        <v>2</v>
      </c>
      <c r="D6566" s="82" t="s">
        <v>3</v>
      </c>
      <c r="E6566" s="281" t="s">
        <v>1722</v>
      </c>
      <c r="F6566" s="281"/>
      <c r="G6566" s="84" t="s">
        <v>4</v>
      </c>
      <c r="H6566" s="83" t="s">
        <v>5</v>
      </c>
      <c r="I6566" s="83" t="s">
        <v>6</v>
      </c>
      <c r="J6566" s="122" t="s">
        <v>8</v>
      </c>
    </row>
    <row r="6567" spans="1:10" ht="25.5">
      <c r="A6567" s="111" t="s">
        <v>1723</v>
      </c>
      <c r="B6567" s="86" t="s">
        <v>1401</v>
      </c>
      <c r="C6567" s="85" t="s">
        <v>18</v>
      </c>
      <c r="D6567" s="85" t="s">
        <v>1402</v>
      </c>
      <c r="E6567" s="284" t="s">
        <v>4089</v>
      </c>
      <c r="F6567" s="284"/>
      <c r="G6567" s="87" t="s">
        <v>28</v>
      </c>
      <c r="H6567" s="88">
        <v>1</v>
      </c>
      <c r="I6567" s="89">
        <v>17.579999999999998</v>
      </c>
      <c r="J6567" s="112">
        <v>17.579999999999998</v>
      </c>
    </row>
    <row r="6568" spans="1:10">
      <c r="A6568" s="123" t="s">
        <v>1738</v>
      </c>
      <c r="B6568" s="97" t="s">
        <v>4109</v>
      </c>
      <c r="C6568" s="96" t="s">
        <v>31</v>
      </c>
      <c r="D6568" s="96" t="s">
        <v>4110</v>
      </c>
      <c r="E6568" s="283" t="s">
        <v>1737</v>
      </c>
      <c r="F6568" s="283"/>
      <c r="G6568" s="98" t="s">
        <v>33</v>
      </c>
      <c r="H6568" s="99">
        <v>0.3</v>
      </c>
      <c r="I6568" s="100">
        <v>21.31</v>
      </c>
      <c r="J6568" s="124">
        <v>6.39</v>
      </c>
    </row>
    <row r="6569" spans="1:10">
      <c r="A6569" s="113" t="s">
        <v>1725</v>
      </c>
      <c r="B6569" s="91" t="s">
        <v>4111</v>
      </c>
      <c r="C6569" s="90" t="s">
        <v>18</v>
      </c>
      <c r="D6569" s="90" t="s">
        <v>4112</v>
      </c>
      <c r="E6569" s="278" t="s">
        <v>1743</v>
      </c>
      <c r="F6569" s="278"/>
      <c r="G6569" s="92" t="s">
        <v>704</v>
      </c>
      <c r="H6569" s="93">
        <v>1</v>
      </c>
      <c r="I6569" s="94">
        <v>11.19</v>
      </c>
      <c r="J6569" s="114">
        <v>11.19</v>
      </c>
    </row>
    <row r="6570" spans="1:10">
      <c r="A6570" s="115"/>
      <c r="B6570" s="116"/>
      <c r="C6570" s="116"/>
      <c r="D6570" s="116"/>
      <c r="E6570" s="116" t="s">
        <v>1728</v>
      </c>
      <c r="F6570" s="117">
        <v>5.1100000000000003</v>
      </c>
      <c r="G6570" s="116" t="s">
        <v>1729</v>
      </c>
      <c r="H6570" s="117">
        <v>0</v>
      </c>
      <c r="I6570" s="116" t="s">
        <v>1730</v>
      </c>
      <c r="J6570" s="118">
        <v>5.1100000000000003</v>
      </c>
    </row>
    <row r="6571" spans="1:10" ht="15" thickBot="1">
      <c r="A6571" s="115"/>
      <c r="B6571" s="116"/>
      <c r="C6571" s="116"/>
      <c r="D6571" s="116"/>
      <c r="E6571" s="116" t="s">
        <v>1731</v>
      </c>
      <c r="F6571" s="117">
        <v>4.6100000000000003</v>
      </c>
      <c r="G6571" s="116"/>
      <c r="H6571" s="276" t="s">
        <v>1732</v>
      </c>
      <c r="I6571" s="276"/>
      <c r="J6571" s="118">
        <v>22.19</v>
      </c>
    </row>
    <row r="6572" spans="1:10" ht="15" thickTop="1">
      <c r="A6572" s="119"/>
      <c r="B6572" s="95"/>
      <c r="C6572" s="95"/>
      <c r="D6572" s="95"/>
      <c r="E6572" s="95"/>
      <c r="F6572" s="95"/>
      <c r="G6572" s="95"/>
      <c r="H6572" s="95"/>
      <c r="I6572" s="95"/>
      <c r="J6572" s="120"/>
    </row>
    <row r="6573" spans="1:10" ht="15">
      <c r="A6573" s="121" t="s">
        <v>1403</v>
      </c>
      <c r="B6573" s="83" t="s">
        <v>1</v>
      </c>
      <c r="C6573" s="82" t="s">
        <v>2</v>
      </c>
      <c r="D6573" s="82" t="s">
        <v>3</v>
      </c>
      <c r="E6573" s="281" t="s">
        <v>1722</v>
      </c>
      <c r="F6573" s="281"/>
      <c r="G6573" s="84" t="s">
        <v>4</v>
      </c>
      <c r="H6573" s="83" t="s">
        <v>5</v>
      </c>
      <c r="I6573" s="83" t="s">
        <v>6</v>
      </c>
      <c r="J6573" s="122" t="s">
        <v>8</v>
      </c>
    </row>
    <row r="6574" spans="1:10" ht="25.5">
      <c r="A6574" s="111" t="s">
        <v>1723</v>
      </c>
      <c r="B6574" s="86" t="s">
        <v>1404</v>
      </c>
      <c r="C6574" s="85" t="s">
        <v>18</v>
      </c>
      <c r="D6574" s="85" t="s">
        <v>1405</v>
      </c>
      <c r="E6574" s="284" t="s">
        <v>4089</v>
      </c>
      <c r="F6574" s="284"/>
      <c r="G6574" s="87" t="s">
        <v>28</v>
      </c>
      <c r="H6574" s="88">
        <v>1</v>
      </c>
      <c r="I6574" s="89">
        <v>33.83</v>
      </c>
      <c r="J6574" s="112">
        <v>33.83</v>
      </c>
    </row>
    <row r="6575" spans="1:10">
      <c r="A6575" s="123" t="s">
        <v>1738</v>
      </c>
      <c r="B6575" s="97" t="s">
        <v>1979</v>
      </c>
      <c r="C6575" s="96" t="s">
        <v>44</v>
      </c>
      <c r="D6575" s="96" t="s">
        <v>1980</v>
      </c>
      <c r="E6575" s="283" t="s">
        <v>1761</v>
      </c>
      <c r="F6575" s="283"/>
      <c r="G6575" s="98" t="s">
        <v>1950</v>
      </c>
      <c r="H6575" s="99">
        <v>0.3</v>
      </c>
      <c r="I6575" s="100">
        <v>19.47</v>
      </c>
      <c r="J6575" s="124">
        <v>5.84</v>
      </c>
    </row>
    <row r="6576" spans="1:10">
      <c r="A6576" s="113" t="s">
        <v>1725</v>
      </c>
      <c r="B6576" s="91" t="s">
        <v>4113</v>
      </c>
      <c r="C6576" s="90" t="s">
        <v>18</v>
      </c>
      <c r="D6576" s="90" t="s">
        <v>4114</v>
      </c>
      <c r="E6576" s="278" t="s">
        <v>1743</v>
      </c>
      <c r="F6576" s="278"/>
      <c r="G6576" s="92" t="s">
        <v>704</v>
      </c>
      <c r="H6576" s="93">
        <v>1</v>
      </c>
      <c r="I6576" s="94">
        <v>27.99</v>
      </c>
      <c r="J6576" s="114">
        <v>27.99</v>
      </c>
    </row>
    <row r="6577" spans="1:10">
      <c r="A6577" s="115"/>
      <c r="B6577" s="116"/>
      <c r="C6577" s="116"/>
      <c r="D6577" s="116"/>
      <c r="E6577" s="116" t="s">
        <v>1728</v>
      </c>
      <c r="F6577" s="117">
        <v>0</v>
      </c>
      <c r="G6577" s="116" t="s">
        <v>1729</v>
      </c>
      <c r="H6577" s="117">
        <v>4.5599999999999996</v>
      </c>
      <c r="I6577" s="116" t="s">
        <v>1730</v>
      </c>
      <c r="J6577" s="118">
        <v>4.5599999999999996</v>
      </c>
    </row>
    <row r="6578" spans="1:10" ht="15" thickBot="1">
      <c r="A6578" s="115"/>
      <c r="B6578" s="116"/>
      <c r="C6578" s="116"/>
      <c r="D6578" s="116"/>
      <c r="E6578" s="116" t="s">
        <v>1731</v>
      </c>
      <c r="F6578" s="117">
        <v>8.8699999999999992</v>
      </c>
      <c r="G6578" s="116"/>
      <c r="H6578" s="276" t="s">
        <v>1732</v>
      </c>
      <c r="I6578" s="276"/>
      <c r="J6578" s="118">
        <v>42.7</v>
      </c>
    </row>
    <row r="6579" spans="1:10" ht="15" thickTop="1">
      <c r="A6579" s="119"/>
      <c r="B6579" s="95"/>
      <c r="C6579" s="95"/>
      <c r="D6579" s="95"/>
      <c r="E6579" s="95"/>
      <c r="F6579" s="95"/>
      <c r="G6579" s="95"/>
      <c r="H6579" s="95"/>
      <c r="I6579" s="95"/>
      <c r="J6579" s="120"/>
    </row>
    <row r="6580" spans="1:10" ht="15">
      <c r="A6580" s="121" t="s">
        <v>1406</v>
      </c>
      <c r="B6580" s="83" t="s">
        <v>1</v>
      </c>
      <c r="C6580" s="82" t="s">
        <v>2</v>
      </c>
      <c r="D6580" s="82" t="s">
        <v>3</v>
      </c>
      <c r="E6580" s="281" t="s">
        <v>1722</v>
      </c>
      <c r="F6580" s="281"/>
      <c r="G6580" s="84" t="s">
        <v>4</v>
      </c>
      <c r="H6580" s="83" t="s">
        <v>5</v>
      </c>
      <c r="I6580" s="83" t="s">
        <v>6</v>
      </c>
      <c r="J6580" s="122" t="s">
        <v>8</v>
      </c>
    </row>
    <row r="6581" spans="1:10" ht="25.5">
      <c r="A6581" s="111" t="s">
        <v>1723</v>
      </c>
      <c r="B6581" s="86" t="s">
        <v>1407</v>
      </c>
      <c r="C6581" s="85" t="s">
        <v>18</v>
      </c>
      <c r="D6581" s="85" t="s">
        <v>1408</v>
      </c>
      <c r="E6581" s="284" t="s">
        <v>4089</v>
      </c>
      <c r="F6581" s="284"/>
      <c r="G6581" s="87" t="s">
        <v>28</v>
      </c>
      <c r="H6581" s="88">
        <v>1</v>
      </c>
      <c r="I6581" s="89">
        <v>204.3</v>
      </c>
      <c r="J6581" s="112">
        <v>204.3</v>
      </c>
    </row>
    <row r="6582" spans="1:10" ht="25.5">
      <c r="A6582" s="123" t="s">
        <v>1738</v>
      </c>
      <c r="B6582" s="97" t="s">
        <v>4093</v>
      </c>
      <c r="C6582" s="96" t="s">
        <v>31</v>
      </c>
      <c r="D6582" s="96" t="s">
        <v>4094</v>
      </c>
      <c r="E6582" s="283" t="s">
        <v>1737</v>
      </c>
      <c r="F6582" s="283"/>
      <c r="G6582" s="98" t="s">
        <v>33</v>
      </c>
      <c r="H6582" s="99">
        <v>1.4750000000000001</v>
      </c>
      <c r="I6582" s="100">
        <v>25.42</v>
      </c>
      <c r="J6582" s="124">
        <v>37.49</v>
      </c>
    </row>
    <row r="6583" spans="1:10">
      <c r="A6583" s="123" t="s">
        <v>1738</v>
      </c>
      <c r="B6583" s="97" t="s">
        <v>2273</v>
      </c>
      <c r="C6583" s="96" t="s">
        <v>44</v>
      </c>
      <c r="D6583" s="96" t="s">
        <v>2274</v>
      </c>
      <c r="E6583" s="283" t="s">
        <v>1761</v>
      </c>
      <c r="F6583" s="283"/>
      <c r="G6583" s="98" t="s">
        <v>1950</v>
      </c>
      <c r="H6583" s="99">
        <v>1.6859999999999999</v>
      </c>
      <c r="I6583" s="100">
        <v>16.47</v>
      </c>
      <c r="J6583" s="124">
        <v>27.76</v>
      </c>
    </row>
    <row r="6584" spans="1:10" ht="38.25">
      <c r="A6584" s="113" t="s">
        <v>1725</v>
      </c>
      <c r="B6584" s="91" t="s">
        <v>4115</v>
      </c>
      <c r="C6584" s="90" t="s">
        <v>2777</v>
      </c>
      <c r="D6584" s="90" t="s">
        <v>4116</v>
      </c>
      <c r="E6584" s="278" t="s">
        <v>1727</v>
      </c>
      <c r="F6584" s="278"/>
      <c r="G6584" s="92" t="s">
        <v>46</v>
      </c>
      <c r="H6584" s="93">
        <v>1</v>
      </c>
      <c r="I6584" s="94">
        <v>139.05000000000001</v>
      </c>
      <c r="J6584" s="114">
        <v>139.05000000000001</v>
      </c>
    </row>
    <row r="6585" spans="1:10">
      <c r="A6585" s="115"/>
      <c r="B6585" s="116"/>
      <c r="C6585" s="116"/>
      <c r="D6585" s="116"/>
      <c r="E6585" s="116" t="s">
        <v>1728</v>
      </c>
      <c r="F6585" s="117">
        <v>32.450000000000003</v>
      </c>
      <c r="G6585" s="116" t="s">
        <v>1729</v>
      </c>
      <c r="H6585" s="117">
        <v>20.73</v>
      </c>
      <c r="I6585" s="116" t="s">
        <v>1730</v>
      </c>
      <c r="J6585" s="118">
        <v>53.18</v>
      </c>
    </row>
    <row r="6586" spans="1:10" ht="15" thickBot="1">
      <c r="A6586" s="115"/>
      <c r="B6586" s="116"/>
      <c r="C6586" s="116"/>
      <c r="D6586" s="116"/>
      <c r="E6586" s="116" t="s">
        <v>1731</v>
      </c>
      <c r="F6586" s="117">
        <v>53.6</v>
      </c>
      <c r="G6586" s="116"/>
      <c r="H6586" s="276" t="s">
        <v>1732</v>
      </c>
      <c r="I6586" s="276"/>
      <c r="J6586" s="118">
        <v>257.89999999999998</v>
      </c>
    </row>
    <row r="6587" spans="1:10" ht="15" thickTop="1">
      <c r="A6587" s="119"/>
      <c r="B6587" s="95"/>
      <c r="C6587" s="95"/>
      <c r="D6587" s="95"/>
      <c r="E6587" s="95"/>
      <c r="F6587" s="95"/>
      <c r="G6587" s="95"/>
      <c r="H6587" s="95"/>
      <c r="I6587" s="95"/>
      <c r="J6587" s="120"/>
    </row>
    <row r="6588" spans="1:10" ht="15">
      <c r="A6588" s="121" t="s">
        <v>1413</v>
      </c>
      <c r="B6588" s="83" t="s">
        <v>1</v>
      </c>
      <c r="C6588" s="82" t="s">
        <v>2</v>
      </c>
      <c r="D6588" s="82" t="s">
        <v>3</v>
      </c>
      <c r="E6588" s="281" t="s">
        <v>1722</v>
      </c>
      <c r="F6588" s="281"/>
      <c r="G6588" s="84" t="s">
        <v>4</v>
      </c>
      <c r="H6588" s="83" t="s">
        <v>5</v>
      </c>
      <c r="I6588" s="83" t="s">
        <v>6</v>
      </c>
      <c r="J6588" s="122" t="s">
        <v>8</v>
      </c>
    </row>
    <row r="6589" spans="1:10" ht="25.5">
      <c r="A6589" s="111" t="s">
        <v>1723</v>
      </c>
      <c r="B6589" s="86" t="s">
        <v>1414</v>
      </c>
      <c r="C6589" s="85" t="s">
        <v>18</v>
      </c>
      <c r="D6589" s="85" t="s">
        <v>1415</v>
      </c>
      <c r="E6589" s="284" t="s">
        <v>4089</v>
      </c>
      <c r="F6589" s="284"/>
      <c r="G6589" s="87" t="s">
        <v>1416</v>
      </c>
      <c r="H6589" s="88">
        <v>1</v>
      </c>
      <c r="I6589" s="89">
        <v>3632.9</v>
      </c>
      <c r="J6589" s="112">
        <v>3632.9</v>
      </c>
    </row>
    <row r="6590" spans="1:10">
      <c r="A6590" s="123" t="s">
        <v>1738</v>
      </c>
      <c r="B6590" s="97" t="s">
        <v>2273</v>
      </c>
      <c r="C6590" s="96" t="s">
        <v>44</v>
      </c>
      <c r="D6590" s="96" t="s">
        <v>2274</v>
      </c>
      <c r="E6590" s="283" t="s">
        <v>1761</v>
      </c>
      <c r="F6590" s="283"/>
      <c r="G6590" s="98" t="s">
        <v>1950</v>
      </c>
      <c r="H6590" s="99">
        <v>6.1319999999999997</v>
      </c>
      <c r="I6590" s="100">
        <v>16.47</v>
      </c>
      <c r="J6590" s="124">
        <v>100.99</v>
      </c>
    </row>
    <row r="6591" spans="1:10" ht="25.5">
      <c r="A6591" s="123" t="s">
        <v>1738</v>
      </c>
      <c r="B6591" s="97" t="s">
        <v>4093</v>
      </c>
      <c r="C6591" s="96" t="s">
        <v>31</v>
      </c>
      <c r="D6591" s="96" t="s">
        <v>4094</v>
      </c>
      <c r="E6591" s="283" t="s">
        <v>1737</v>
      </c>
      <c r="F6591" s="283"/>
      <c r="G6591" s="98" t="s">
        <v>33</v>
      </c>
      <c r="H6591" s="99">
        <v>6.1319999999999997</v>
      </c>
      <c r="I6591" s="100">
        <v>25.42</v>
      </c>
      <c r="J6591" s="124">
        <v>155.87</v>
      </c>
    </row>
    <row r="6592" spans="1:10">
      <c r="A6592" s="113" t="s">
        <v>1725</v>
      </c>
      <c r="B6592" s="91" t="s">
        <v>4117</v>
      </c>
      <c r="C6592" s="90" t="s">
        <v>18</v>
      </c>
      <c r="D6592" s="90" t="s">
        <v>4118</v>
      </c>
      <c r="E6592" s="278" t="s">
        <v>1743</v>
      </c>
      <c r="F6592" s="278"/>
      <c r="G6592" s="92" t="s">
        <v>704</v>
      </c>
      <c r="H6592" s="93">
        <v>1</v>
      </c>
      <c r="I6592" s="94">
        <v>3376.04</v>
      </c>
      <c r="J6592" s="114">
        <v>3376.04</v>
      </c>
    </row>
    <row r="6593" spans="1:10">
      <c r="A6593" s="115"/>
      <c r="B6593" s="116"/>
      <c r="C6593" s="116"/>
      <c r="D6593" s="116"/>
      <c r="E6593" s="116" t="s">
        <v>1728</v>
      </c>
      <c r="F6593" s="117">
        <v>134.9</v>
      </c>
      <c r="G6593" s="116" t="s">
        <v>1729</v>
      </c>
      <c r="H6593" s="117">
        <v>75.430000000000007</v>
      </c>
      <c r="I6593" s="116" t="s">
        <v>1730</v>
      </c>
      <c r="J6593" s="118">
        <v>210.33</v>
      </c>
    </row>
    <row r="6594" spans="1:10" ht="15" thickBot="1">
      <c r="A6594" s="115"/>
      <c r="B6594" s="116"/>
      <c r="C6594" s="116"/>
      <c r="D6594" s="116"/>
      <c r="E6594" s="116" t="s">
        <v>1731</v>
      </c>
      <c r="F6594" s="117">
        <v>953.27</v>
      </c>
      <c r="G6594" s="116"/>
      <c r="H6594" s="276" t="s">
        <v>1732</v>
      </c>
      <c r="I6594" s="276"/>
      <c r="J6594" s="118">
        <v>4586.17</v>
      </c>
    </row>
    <row r="6595" spans="1:10" ht="15" thickTop="1">
      <c r="A6595" s="119"/>
      <c r="B6595" s="95"/>
      <c r="C6595" s="95"/>
      <c r="D6595" s="95"/>
      <c r="E6595" s="95"/>
      <c r="F6595" s="95"/>
      <c r="G6595" s="95"/>
      <c r="H6595" s="95"/>
      <c r="I6595" s="95"/>
      <c r="J6595" s="120"/>
    </row>
    <row r="6596" spans="1:10" ht="15">
      <c r="A6596" s="121" t="s">
        <v>1417</v>
      </c>
      <c r="B6596" s="83" t="s">
        <v>1</v>
      </c>
      <c r="C6596" s="82" t="s">
        <v>2</v>
      </c>
      <c r="D6596" s="82" t="s">
        <v>3</v>
      </c>
      <c r="E6596" s="281" t="s">
        <v>1722</v>
      </c>
      <c r="F6596" s="281"/>
      <c r="G6596" s="84" t="s">
        <v>4</v>
      </c>
      <c r="H6596" s="83" t="s">
        <v>5</v>
      </c>
      <c r="I6596" s="83" t="s">
        <v>6</v>
      </c>
      <c r="J6596" s="122" t="s">
        <v>8</v>
      </c>
    </row>
    <row r="6597" spans="1:10" ht="25.5">
      <c r="A6597" s="111" t="s">
        <v>1723</v>
      </c>
      <c r="B6597" s="86" t="s">
        <v>1418</v>
      </c>
      <c r="C6597" s="85" t="s">
        <v>18</v>
      </c>
      <c r="D6597" s="85" t="s">
        <v>1419</v>
      </c>
      <c r="E6597" s="284" t="s">
        <v>1724</v>
      </c>
      <c r="F6597" s="284"/>
      <c r="G6597" s="87" t="s">
        <v>28</v>
      </c>
      <c r="H6597" s="88">
        <v>1</v>
      </c>
      <c r="I6597" s="89">
        <v>4539.3599999999997</v>
      </c>
      <c r="J6597" s="112">
        <v>4539.3599999999997</v>
      </c>
    </row>
    <row r="6598" spans="1:10">
      <c r="A6598" s="123" t="s">
        <v>1738</v>
      </c>
      <c r="B6598" s="97" t="s">
        <v>2273</v>
      </c>
      <c r="C6598" s="96" t="s">
        <v>44</v>
      </c>
      <c r="D6598" s="96" t="s">
        <v>2274</v>
      </c>
      <c r="E6598" s="283" t="s">
        <v>1761</v>
      </c>
      <c r="F6598" s="283"/>
      <c r="G6598" s="98" t="s">
        <v>1950</v>
      </c>
      <c r="H6598" s="99">
        <v>6.1319999999999997</v>
      </c>
      <c r="I6598" s="100">
        <v>16.47</v>
      </c>
      <c r="J6598" s="124">
        <v>100.99</v>
      </c>
    </row>
    <row r="6599" spans="1:10" ht="25.5">
      <c r="A6599" s="123" t="s">
        <v>1738</v>
      </c>
      <c r="B6599" s="97" t="s">
        <v>4093</v>
      </c>
      <c r="C6599" s="96" t="s">
        <v>31</v>
      </c>
      <c r="D6599" s="96" t="s">
        <v>4094</v>
      </c>
      <c r="E6599" s="283" t="s">
        <v>1737</v>
      </c>
      <c r="F6599" s="283"/>
      <c r="G6599" s="98" t="s">
        <v>33</v>
      </c>
      <c r="H6599" s="99">
        <v>6.1319999999999997</v>
      </c>
      <c r="I6599" s="100">
        <v>25.42</v>
      </c>
      <c r="J6599" s="124">
        <v>155.87</v>
      </c>
    </row>
    <row r="6600" spans="1:10">
      <c r="A6600" s="113" t="s">
        <v>1725</v>
      </c>
      <c r="B6600" s="91" t="s">
        <v>4119</v>
      </c>
      <c r="C6600" s="90" t="s">
        <v>18</v>
      </c>
      <c r="D6600" s="90" t="s">
        <v>4120</v>
      </c>
      <c r="E6600" s="278" t="s">
        <v>1743</v>
      </c>
      <c r="F6600" s="278"/>
      <c r="G6600" s="92" t="s">
        <v>704</v>
      </c>
      <c r="H6600" s="93">
        <v>1</v>
      </c>
      <c r="I6600" s="94">
        <v>4282.5</v>
      </c>
      <c r="J6600" s="114">
        <v>4282.5</v>
      </c>
    </row>
    <row r="6601" spans="1:10">
      <c r="A6601" s="115"/>
      <c r="B6601" s="116"/>
      <c r="C6601" s="116"/>
      <c r="D6601" s="116"/>
      <c r="E6601" s="116" t="s">
        <v>1728</v>
      </c>
      <c r="F6601" s="117">
        <v>134.9</v>
      </c>
      <c r="G6601" s="116" t="s">
        <v>1729</v>
      </c>
      <c r="H6601" s="117">
        <v>75.430000000000007</v>
      </c>
      <c r="I6601" s="116" t="s">
        <v>1730</v>
      </c>
      <c r="J6601" s="118">
        <v>210.33</v>
      </c>
    </row>
    <row r="6602" spans="1:10" ht="15" thickBot="1">
      <c r="A6602" s="115"/>
      <c r="B6602" s="116"/>
      <c r="C6602" s="116"/>
      <c r="D6602" s="116"/>
      <c r="E6602" s="116" t="s">
        <v>1731</v>
      </c>
      <c r="F6602" s="117">
        <v>1191.1199999999999</v>
      </c>
      <c r="G6602" s="116"/>
      <c r="H6602" s="276" t="s">
        <v>1732</v>
      </c>
      <c r="I6602" s="276"/>
      <c r="J6602" s="118">
        <v>5730.48</v>
      </c>
    </row>
    <row r="6603" spans="1:10" ht="15" thickTop="1">
      <c r="A6603" s="119"/>
      <c r="B6603" s="95"/>
      <c r="C6603" s="95"/>
      <c r="D6603" s="95"/>
      <c r="E6603" s="95"/>
      <c r="F6603" s="95"/>
      <c r="G6603" s="95"/>
      <c r="H6603" s="95"/>
      <c r="I6603" s="95"/>
      <c r="J6603" s="120"/>
    </row>
    <row r="6604" spans="1:10" ht="15">
      <c r="A6604" s="121" t="s">
        <v>1420</v>
      </c>
      <c r="B6604" s="83" t="s">
        <v>1</v>
      </c>
      <c r="C6604" s="82" t="s">
        <v>2</v>
      </c>
      <c r="D6604" s="82" t="s">
        <v>3</v>
      </c>
      <c r="E6604" s="281" t="s">
        <v>1722</v>
      </c>
      <c r="F6604" s="281"/>
      <c r="G6604" s="84" t="s">
        <v>4</v>
      </c>
      <c r="H6604" s="83" t="s">
        <v>5</v>
      </c>
      <c r="I6604" s="83" t="s">
        <v>6</v>
      </c>
      <c r="J6604" s="122" t="s">
        <v>8</v>
      </c>
    </row>
    <row r="6605" spans="1:10" ht="25.5">
      <c r="A6605" s="111" t="s">
        <v>1723</v>
      </c>
      <c r="B6605" s="86" t="s">
        <v>1421</v>
      </c>
      <c r="C6605" s="85" t="s">
        <v>18</v>
      </c>
      <c r="D6605" s="85" t="s">
        <v>1422</v>
      </c>
      <c r="E6605" s="284" t="s">
        <v>4089</v>
      </c>
      <c r="F6605" s="284"/>
      <c r="G6605" s="87" t="s">
        <v>28</v>
      </c>
      <c r="H6605" s="88">
        <v>1</v>
      </c>
      <c r="I6605" s="89">
        <v>6972.04</v>
      </c>
      <c r="J6605" s="112">
        <v>6972.04</v>
      </c>
    </row>
    <row r="6606" spans="1:10" ht="25.5">
      <c r="A6606" s="123" t="s">
        <v>1738</v>
      </c>
      <c r="B6606" s="97" t="s">
        <v>4093</v>
      </c>
      <c r="C6606" s="96" t="s">
        <v>31</v>
      </c>
      <c r="D6606" s="96" t="s">
        <v>4094</v>
      </c>
      <c r="E6606" s="283" t="s">
        <v>1737</v>
      </c>
      <c r="F6606" s="283"/>
      <c r="G6606" s="98" t="s">
        <v>33</v>
      </c>
      <c r="H6606" s="99">
        <v>6.1319999999999997</v>
      </c>
      <c r="I6606" s="100">
        <v>25.42</v>
      </c>
      <c r="J6606" s="124">
        <v>155.87</v>
      </c>
    </row>
    <row r="6607" spans="1:10">
      <c r="A6607" s="123" t="s">
        <v>1738</v>
      </c>
      <c r="B6607" s="97" t="s">
        <v>2273</v>
      </c>
      <c r="C6607" s="96" t="s">
        <v>44</v>
      </c>
      <c r="D6607" s="96" t="s">
        <v>2274</v>
      </c>
      <c r="E6607" s="283" t="s">
        <v>1761</v>
      </c>
      <c r="F6607" s="283"/>
      <c r="G6607" s="98" t="s">
        <v>1950</v>
      </c>
      <c r="H6607" s="99">
        <v>6.1319999999999997</v>
      </c>
      <c r="I6607" s="100">
        <v>16.47</v>
      </c>
      <c r="J6607" s="124">
        <v>100.99</v>
      </c>
    </row>
    <row r="6608" spans="1:10">
      <c r="A6608" s="113" t="s">
        <v>1725</v>
      </c>
      <c r="B6608" s="91" t="s">
        <v>4121</v>
      </c>
      <c r="C6608" s="90" t="s">
        <v>18</v>
      </c>
      <c r="D6608" s="90" t="s">
        <v>4122</v>
      </c>
      <c r="E6608" s="278" t="s">
        <v>1743</v>
      </c>
      <c r="F6608" s="278"/>
      <c r="G6608" s="92" t="s">
        <v>704</v>
      </c>
      <c r="H6608" s="93">
        <v>1</v>
      </c>
      <c r="I6608" s="94">
        <v>6715.18</v>
      </c>
      <c r="J6608" s="114">
        <v>6715.18</v>
      </c>
    </row>
    <row r="6609" spans="1:10">
      <c r="A6609" s="115"/>
      <c r="B6609" s="116"/>
      <c r="C6609" s="116"/>
      <c r="D6609" s="116"/>
      <c r="E6609" s="116" t="s">
        <v>1728</v>
      </c>
      <c r="F6609" s="117">
        <v>134.9</v>
      </c>
      <c r="G6609" s="116" t="s">
        <v>1729</v>
      </c>
      <c r="H6609" s="117">
        <v>75.430000000000007</v>
      </c>
      <c r="I6609" s="116" t="s">
        <v>1730</v>
      </c>
      <c r="J6609" s="118">
        <v>210.33</v>
      </c>
    </row>
    <row r="6610" spans="1:10" ht="15" thickBot="1">
      <c r="A6610" s="115"/>
      <c r="B6610" s="116"/>
      <c r="C6610" s="116"/>
      <c r="D6610" s="116"/>
      <c r="E6610" s="116" t="s">
        <v>1731</v>
      </c>
      <c r="F6610" s="117">
        <v>1829.46</v>
      </c>
      <c r="G6610" s="116"/>
      <c r="H6610" s="276" t="s">
        <v>1732</v>
      </c>
      <c r="I6610" s="276"/>
      <c r="J6610" s="118">
        <v>8801.5</v>
      </c>
    </row>
    <row r="6611" spans="1:10" ht="15" thickTop="1">
      <c r="A6611" s="119"/>
      <c r="B6611" s="95"/>
      <c r="C6611" s="95"/>
      <c r="D6611" s="95"/>
      <c r="E6611" s="95"/>
      <c r="F6611" s="95"/>
      <c r="G6611" s="95"/>
      <c r="H6611" s="95"/>
      <c r="I6611" s="95"/>
      <c r="J6611" s="120"/>
    </row>
    <row r="6612" spans="1:10" ht="15">
      <c r="A6612" s="121" t="s">
        <v>1423</v>
      </c>
      <c r="B6612" s="83" t="s">
        <v>1</v>
      </c>
      <c r="C6612" s="82" t="s">
        <v>2</v>
      </c>
      <c r="D6612" s="82" t="s">
        <v>3</v>
      </c>
      <c r="E6612" s="281" t="s">
        <v>1722</v>
      </c>
      <c r="F6612" s="281"/>
      <c r="G6612" s="84" t="s">
        <v>4</v>
      </c>
      <c r="H6612" s="83" t="s">
        <v>5</v>
      </c>
      <c r="I6612" s="83" t="s">
        <v>6</v>
      </c>
      <c r="J6612" s="122" t="s">
        <v>8</v>
      </c>
    </row>
    <row r="6613" spans="1:10" ht="25.5">
      <c r="A6613" s="111" t="s">
        <v>1723</v>
      </c>
      <c r="B6613" s="86" t="s">
        <v>1424</v>
      </c>
      <c r="C6613" s="85" t="s">
        <v>18</v>
      </c>
      <c r="D6613" s="85" t="s">
        <v>1425</v>
      </c>
      <c r="E6613" s="284" t="s">
        <v>4089</v>
      </c>
      <c r="F6613" s="284"/>
      <c r="G6613" s="87" t="s">
        <v>28</v>
      </c>
      <c r="H6613" s="88">
        <v>1</v>
      </c>
      <c r="I6613" s="89">
        <v>49.44</v>
      </c>
      <c r="J6613" s="112">
        <v>49.44</v>
      </c>
    </row>
    <row r="6614" spans="1:10" ht="25.5">
      <c r="A6614" s="123" t="s">
        <v>1738</v>
      </c>
      <c r="B6614" s="97" t="s">
        <v>4093</v>
      </c>
      <c r="C6614" s="96" t="s">
        <v>31</v>
      </c>
      <c r="D6614" s="96" t="s">
        <v>4094</v>
      </c>
      <c r="E6614" s="283" t="s">
        <v>1737</v>
      </c>
      <c r="F6614" s="283"/>
      <c r="G6614" s="98" t="s">
        <v>33</v>
      </c>
      <c r="H6614" s="99">
        <v>1.0309999999999999</v>
      </c>
      <c r="I6614" s="100">
        <v>25.42</v>
      </c>
      <c r="J6614" s="124">
        <v>26.2</v>
      </c>
    </row>
    <row r="6615" spans="1:10">
      <c r="A6615" s="123" t="s">
        <v>1738</v>
      </c>
      <c r="B6615" s="97" t="s">
        <v>2273</v>
      </c>
      <c r="C6615" s="96" t="s">
        <v>44</v>
      </c>
      <c r="D6615" s="96" t="s">
        <v>2274</v>
      </c>
      <c r="E6615" s="283" t="s">
        <v>1761</v>
      </c>
      <c r="F6615" s="283"/>
      <c r="G6615" s="98" t="s">
        <v>1950</v>
      </c>
      <c r="H6615" s="99">
        <v>1.411</v>
      </c>
      <c r="I6615" s="100">
        <v>16.47</v>
      </c>
      <c r="J6615" s="124">
        <v>23.23</v>
      </c>
    </row>
    <row r="6616" spans="1:10">
      <c r="A6616" s="113" t="s">
        <v>1725</v>
      </c>
      <c r="B6616" s="91" t="s">
        <v>4123</v>
      </c>
      <c r="C6616" s="90" t="s">
        <v>18</v>
      </c>
      <c r="D6616" s="90" t="s">
        <v>4124</v>
      </c>
      <c r="E6616" s="278" t="s">
        <v>1743</v>
      </c>
      <c r="F6616" s="278"/>
      <c r="G6616" s="92" t="s">
        <v>704</v>
      </c>
      <c r="H6616" s="93">
        <v>1</v>
      </c>
      <c r="I6616" s="94">
        <v>0.01</v>
      </c>
      <c r="J6616" s="114">
        <v>0.01</v>
      </c>
    </row>
    <row r="6617" spans="1:10">
      <c r="A6617" s="115"/>
      <c r="B6617" s="116"/>
      <c r="C6617" s="116"/>
      <c r="D6617" s="116"/>
      <c r="E6617" s="116" t="s">
        <v>1728</v>
      </c>
      <c r="F6617" s="117">
        <v>22.68</v>
      </c>
      <c r="G6617" s="116" t="s">
        <v>1729</v>
      </c>
      <c r="H6617" s="117">
        <v>17.350000000000001</v>
      </c>
      <c r="I6617" s="116" t="s">
        <v>1730</v>
      </c>
      <c r="J6617" s="118">
        <v>40.03</v>
      </c>
    </row>
    <row r="6618" spans="1:10" ht="15" thickBot="1">
      <c r="A6618" s="115"/>
      <c r="B6618" s="116"/>
      <c r="C6618" s="116"/>
      <c r="D6618" s="116"/>
      <c r="E6618" s="116" t="s">
        <v>1731</v>
      </c>
      <c r="F6618" s="117">
        <v>12.97</v>
      </c>
      <c r="G6618" s="116"/>
      <c r="H6618" s="276" t="s">
        <v>1732</v>
      </c>
      <c r="I6618" s="276"/>
      <c r="J6618" s="118">
        <v>62.41</v>
      </c>
    </row>
    <row r="6619" spans="1:10" ht="15" thickTop="1">
      <c r="A6619" s="119"/>
      <c r="B6619" s="95"/>
      <c r="C6619" s="95"/>
      <c r="D6619" s="95"/>
      <c r="E6619" s="95"/>
      <c r="F6619" s="95"/>
      <c r="G6619" s="95"/>
      <c r="H6619" s="95"/>
      <c r="I6619" s="95"/>
      <c r="J6619" s="120"/>
    </row>
    <row r="6620" spans="1:10" ht="15">
      <c r="A6620" s="121" t="s">
        <v>1426</v>
      </c>
      <c r="B6620" s="83" t="s">
        <v>1</v>
      </c>
      <c r="C6620" s="82" t="s">
        <v>2</v>
      </c>
      <c r="D6620" s="82" t="s">
        <v>3</v>
      </c>
      <c r="E6620" s="281" t="s">
        <v>1722</v>
      </c>
      <c r="F6620" s="281"/>
      <c r="G6620" s="84" t="s">
        <v>4</v>
      </c>
      <c r="H6620" s="83" t="s">
        <v>5</v>
      </c>
      <c r="I6620" s="83" t="s">
        <v>6</v>
      </c>
      <c r="J6620" s="122" t="s">
        <v>8</v>
      </c>
    </row>
    <row r="6621" spans="1:10" ht="25.5">
      <c r="A6621" s="111" t="s">
        <v>1723</v>
      </c>
      <c r="B6621" s="86" t="s">
        <v>1427</v>
      </c>
      <c r="C6621" s="85" t="s">
        <v>18</v>
      </c>
      <c r="D6621" s="85" t="s">
        <v>1428</v>
      </c>
      <c r="E6621" s="284" t="s">
        <v>4089</v>
      </c>
      <c r="F6621" s="284"/>
      <c r="G6621" s="87" t="s">
        <v>28</v>
      </c>
      <c r="H6621" s="88">
        <v>1</v>
      </c>
      <c r="I6621" s="89">
        <v>828.88</v>
      </c>
      <c r="J6621" s="112">
        <v>828.88</v>
      </c>
    </row>
    <row r="6622" spans="1:10" ht="25.5">
      <c r="A6622" s="123" t="s">
        <v>1738</v>
      </c>
      <c r="B6622" s="97" t="s">
        <v>4093</v>
      </c>
      <c r="C6622" s="96" t="s">
        <v>31</v>
      </c>
      <c r="D6622" s="96" t="s">
        <v>4094</v>
      </c>
      <c r="E6622" s="283" t="s">
        <v>1737</v>
      </c>
      <c r="F6622" s="283"/>
      <c r="G6622" s="98" t="s">
        <v>33</v>
      </c>
      <c r="H6622" s="99">
        <v>1.0309999999999999</v>
      </c>
      <c r="I6622" s="100">
        <v>25.42</v>
      </c>
      <c r="J6622" s="124">
        <v>26.2</v>
      </c>
    </row>
    <row r="6623" spans="1:10">
      <c r="A6623" s="123" t="s">
        <v>1738</v>
      </c>
      <c r="B6623" s="97" t="s">
        <v>2273</v>
      </c>
      <c r="C6623" s="96" t="s">
        <v>44</v>
      </c>
      <c r="D6623" s="96" t="s">
        <v>2274</v>
      </c>
      <c r="E6623" s="283" t="s">
        <v>1761</v>
      </c>
      <c r="F6623" s="283"/>
      <c r="G6623" s="98" t="s">
        <v>1950</v>
      </c>
      <c r="H6623" s="99">
        <v>1.411</v>
      </c>
      <c r="I6623" s="100">
        <v>16.47</v>
      </c>
      <c r="J6623" s="124">
        <v>23.23</v>
      </c>
    </row>
    <row r="6624" spans="1:10">
      <c r="A6624" s="113" t="s">
        <v>1725</v>
      </c>
      <c r="B6624" s="91" t="s">
        <v>4125</v>
      </c>
      <c r="C6624" s="90" t="s">
        <v>18</v>
      </c>
      <c r="D6624" s="90" t="s">
        <v>4126</v>
      </c>
      <c r="E6624" s="278" t="s">
        <v>1743</v>
      </c>
      <c r="F6624" s="278"/>
      <c r="G6624" s="92" t="s">
        <v>704</v>
      </c>
      <c r="H6624" s="93">
        <v>1</v>
      </c>
      <c r="I6624" s="94">
        <v>779.45</v>
      </c>
      <c r="J6624" s="114">
        <v>779.45</v>
      </c>
    </row>
    <row r="6625" spans="1:10">
      <c r="A6625" s="115"/>
      <c r="B6625" s="116"/>
      <c r="C6625" s="116"/>
      <c r="D6625" s="116"/>
      <c r="E6625" s="116" t="s">
        <v>1728</v>
      </c>
      <c r="F6625" s="117">
        <v>22.68</v>
      </c>
      <c r="G6625" s="116" t="s">
        <v>1729</v>
      </c>
      <c r="H6625" s="117">
        <v>17.350000000000001</v>
      </c>
      <c r="I6625" s="116" t="s">
        <v>1730</v>
      </c>
      <c r="J6625" s="118">
        <v>40.03</v>
      </c>
    </row>
    <row r="6626" spans="1:10" ht="15" thickBot="1">
      <c r="A6626" s="115"/>
      <c r="B6626" s="116"/>
      <c r="C6626" s="116"/>
      <c r="D6626" s="116"/>
      <c r="E6626" s="116" t="s">
        <v>1731</v>
      </c>
      <c r="F6626" s="117">
        <v>217.49</v>
      </c>
      <c r="G6626" s="116"/>
      <c r="H6626" s="276" t="s">
        <v>1732</v>
      </c>
      <c r="I6626" s="276"/>
      <c r="J6626" s="118">
        <v>1046.3699999999999</v>
      </c>
    </row>
    <row r="6627" spans="1:10" ht="15" thickTop="1">
      <c r="A6627" s="119"/>
      <c r="B6627" s="95"/>
      <c r="C6627" s="95"/>
      <c r="D6627" s="95"/>
      <c r="E6627" s="95"/>
      <c r="F6627" s="95"/>
      <c r="G6627" s="95"/>
      <c r="H6627" s="95"/>
      <c r="I6627" s="95"/>
      <c r="J6627" s="120"/>
    </row>
    <row r="6628" spans="1:10" ht="15">
      <c r="A6628" s="121" t="s">
        <v>1429</v>
      </c>
      <c r="B6628" s="83" t="s">
        <v>1</v>
      </c>
      <c r="C6628" s="82" t="s">
        <v>2</v>
      </c>
      <c r="D6628" s="82" t="s">
        <v>3</v>
      </c>
      <c r="E6628" s="281" t="s">
        <v>1722</v>
      </c>
      <c r="F6628" s="281"/>
      <c r="G6628" s="84" t="s">
        <v>4</v>
      </c>
      <c r="H6628" s="83" t="s">
        <v>5</v>
      </c>
      <c r="I6628" s="83" t="s">
        <v>6</v>
      </c>
      <c r="J6628" s="122" t="s">
        <v>8</v>
      </c>
    </row>
    <row r="6629" spans="1:10" ht="25.5">
      <c r="A6629" s="111" t="s">
        <v>1723</v>
      </c>
      <c r="B6629" s="86" t="s">
        <v>1430</v>
      </c>
      <c r="C6629" s="85" t="s">
        <v>18</v>
      </c>
      <c r="D6629" s="85" t="s">
        <v>1431</v>
      </c>
      <c r="E6629" s="284" t="s">
        <v>4089</v>
      </c>
      <c r="F6629" s="284"/>
      <c r="G6629" s="87" t="s">
        <v>1416</v>
      </c>
      <c r="H6629" s="88">
        <v>1</v>
      </c>
      <c r="I6629" s="89">
        <v>49.44</v>
      </c>
      <c r="J6629" s="112">
        <v>49.44</v>
      </c>
    </row>
    <row r="6630" spans="1:10">
      <c r="A6630" s="123" t="s">
        <v>1738</v>
      </c>
      <c r="B6630" s="97" t="s">
        <v>2273</v>
      </c>
      <c r="C6630" s="96" t="s">
        <v>44</v>
      </c>
      <c r="D6630" s="96" t="s">
        <v>2274</v>
      </c>
      <c r="E6630" s="283" t="s">
        <v>1761</v>
      </c>
      <c r="F6630" s="283"/>
      <c r="G6630" s="98" t="s">
        <v>1950</v>
      </c>
      <c r="H6630" s="99">
        <v>1.411</v>
      </c>
      <c r="I6630" s="100">
        <v>16.47</v>
      </c>
      <c r="J6630" s="124">
        <v>23.23</v>
      </c>
    </row>
    <row r="6631" spans="1:10" ht="25.5">
      <c r="A6631" s="123" t="s">
        <v>1738</v>
      </c>
      <c r="B6631" s="97" t="s">
        <v>4093</v>
      </c>
      <c r="C6631" s="96" t="s">
        <v>31</v>
      </c>
      <c r="D6631" s="96" t="s">
        <v>4094</v>
      </c>
      <c r="E6631" s="283" t="s">
        <v>1737</v>
      </c>
      <c r="F6631" s="283"/>
      <c r="G6631" s="98" t="s">
        <v>33</v>
      </c>
      <c r="H6631" s="99">
        <v>1.0309999999999999</v>
      </c>
      <c r="I6631" s="100">
        <v>25.42</v>
      </c>
      <c r="J6631" s="124">
        <v>26.2</v>
      </c>
    </row>
    <row r="6632" spans="1:10">
      <c r="A6632" s="113" t="s">
        <v>1725</v>
      </c>
      <c r="B6632" s="91" t="s">
        <v>4127</v>
      </c>
      <c r="C6632" s="90" t="s">
        <v>18</v>
      </c>
      <c r="D6632" s="90" t="s">
        <v>4128</v>
      </c>
      <c r="E6632" s="278" t="s">
        <v>1743</v>
      </c>
      <c r="F6632" s="278"/>
      <c r="G6632" s="92" t="s">
        <v>704</v>
      </c>
      <c r="H6632" s="93">
        <v>1</v>
      </c>
      <c r="I6632" s="94">
        <v>0.01</v>
      </c>
      <c r="J6632" s="114">
        <v>0.01</v>
      </c>
    </row>
    <row r="6633" spans="1:10">
      <c r="A6633" s="115"/>
      <c r="B6633" s="116"/>
      <c r="C6633" s="116"/>
      <c r="D6633" s="116"/>
      <c r="E6633" s="116" t="s">
        <v>1728</v>
      </c>
      <c r="F6633" s="117">
        <v>22.68</v>
      </c>
      <c r="G6633" s="116" t="s">
        <v>1729</v>
      </c>
      <c r="H6633" s="117">
        <v>17.350000000000001</v>
      </c>
      <c r="I6633" s="116" t="s">
        <v>1730</v>
      </c>
      <c r="J6633" s="118">
        <v>40.03</v>
      </c>
    </row>
    <row r="6634" spans="1:10" ht="15" thickBot="1">
      <c r="A6634" s="115"/>
      <c r="B6634" s="116"/>
      <c r="C6634" s="116"/>
      <c r="D6634" s="116"/>
      <c r="E6634" s="116" t="s">
        <v>1731</v>
      </c>
      <c r="F6634" s="117">
        <v>12.97</v>
      </c>
      <c r="G6634" s="116"/>
      <c r="H6634" s="276" t="s">
        <v>1732</v>
      </c>
      <c r="I6634" s="276"/>
      <c r="J6634" s="118">
        <v>62.41</v>
      </c>
    </row>
    <row r="6635" spans="1:10" ht="15" thickTop="1">
      <c r="A6635" s="119"/>
      <c r="B6635" s="95"/>
      <c r="C6635" s="95"/>
      <c r="D6635" s="95"/>
      <c r="E6635" s="95"/>
      <c r="F6635" s="95"/>
      <c r="G6635" s="95"/>
      <c r="H6635" s="95"/>
      <c r="I6635" s="95"/>
      <c r="J6635" s="120"/>
    </row>
    <row r="6636" spans="1:10" ht="15">
      <c r="A6636" s="121" t="s">
        <v>1432</v>
      </c>
      <c r="B6636" s="83" t="s">
        <v>1</v>
      </c>
      <c r="C6636" s="82" t="s">
        <v>2</v>
      </c>
      <c r="D6636" s="82" t="s">
        <v>3</v>
      </c>
      <c r="E6636" s="281" t="s">
        <v>1722</v>
      </c>
      <c r="F6636" s="281"/>
      <c r="G6636" s="84" t="s">
        <v>4</v>
      </c>
      <c r="H6636" s="83" t="s">
        <v>5</v>
      </c>
      <c r="I6636" s="83" t="s">
        <v>6</v>
      </c>
      <c r="J6636" s="122" t="s">
        <v>8</v>
      </c>
    </row>
    <row r="6637" spans="1:10" ht="25.5">
      <c r="A6637" s="111" t="s">
        <v>1723</v>
      </c>
      <c r="B6637" s="86" t="s">
        <v>1433</v>
      </c>
      <c r="C6637" s="85" t="s">
        <v>18</v>
      </c>
      <c r="D6637" s="85" t="s">
        <v>1434</v>
      </c>
      <c r="E6637" s="284" t="s">
        <v>4089</v>
      </c>
      <c r="F6637" s="284"/>
      <c r="G6637" s="87" t="s">
        <v>1416</v>
      </c>
      <c r="H6637" s="88">
        <v>1</v>
      </c>
      <c r="I6637" s="89">
        <v>5797.18</v>
      </c>
      <c r="J6637" s="112">
        <v>5797.18</v>
      </c>
    </row>
    <row r="6638" spans="1:10" ht="25.5">
      <c r="A6638" s="123" t="s">
        <v>1738</v>
      </c>
      <c r="B6638" s="97" t="s">
        <v>4093</v>
      </c>
      <c r="C6638" s="96" t="s">
        <v>31</v>
      </c>
      <c r="D6638" s="96" t="s">
        <v>4094</v>
      </c>
      <c r="E6638" s="283" t="s">
        <v>1737</v>
      </c>
      <c r="F6638" s="283"/>
      <c r="G6638" s="98" t="s">
        <v>33</v>
      </c>
      <c r="H6638" s="99">
        <v>1.0309999999999999</v>
      </c>
      <c r="I6638" s="100">
        <v>25.42</v>
      </c>
      <c r="J6638" s="124">
        <v>26.2</v>
      </c>
    </row>
    <row r="6639" spans="1:10">
      <c r="A6639" s="123" t="s">
        <v>1738</v>
      </c>
      <c r="B6639" s="97" t="s">
        <v>2273</v>
      </c>
      <c r="C6639" s="96" t="s">
        <v>44</v>
      </c>
      <c r="D6639" s="96" t="s">
        <v>2274</v>
      </c>
      <c r="E6639" s="283" t="s">
        <v>1761</v>
      </c>
      <c r="F6639" s="283"/>
      <c r="G6639" s="98" t="s">
        <v>1950</v>
      </c>
      <c r="H6639" s="99">
        <v>1.411</v>
      </c>
      <c r="I6639" s="100">
        <v>16.47</v>
      </c>
      <c r="J6639" s="124">
        <v>23.23</v>
      </c>
    </row>
    <row r="6640" spans="1:10">
      <c r="A6640" s="113" t="s">
        <v>1725</v>
      </c>
      <c r="B6640" s="91" t="s">
        <v>4129</v>
      </c>
      <c r="C6640" s="90" t="s">
        <v>18</v>
      </c>
      <c r="D6640" s="90" t="s">
        <v>4130</v>
      </c>
      <c r="E6640" s="278" t="s">
        <v>1743</v>
      </c>
      <c r="F6640" s="278"/>
      <c r="G6640" s="92" t="s">
        <v>704</v>
      </c>
      <c r="H6640" s="93">
        <v>1</v>
      </c>
      <c r="I6640" s="94">
        <v>5747.75</v>
      </c>
      <c r="J6640" s="114">
        <v>5747.75</v>
      </c>
    </row>
    <row r="6641" spans="1:10">
      <c r="A6641" s="115"/>
      <c r="B6641" s="116"/>
      <c r="C6641" s="116"/>
      <c r="D6641" s="116"/>
      <c r="E6641" s="116" t="s">
        <v>1728</v>
      </c>
      <c r="F6641" s="117">
        <v>22.68</v>
      </c>
      <c r="G6641" s="116" t="s">
        <v>1729</v>
      </c>
      <c r="H6641" s="117">
        <v>17.350000000000001</v>
      </c>
      <c r="I6641" s="116" t="s">
        <v>1730</v>
      </c>
      <c r="J6641" s="118">
        <v>40.03</v>
      </c>
    </row>
    <row r="6642" spans="1:10" ht="15" thickBot="1">
      <c r="A6642" s="115"/>
      <c r="B6642" s="116"/>
      <c r="C6642" s="116"/>
      <c r="D6642" s="116"/>
      <c r="E6642" s="116" t="s">
        <v>1731</v>
      </c>
      <c r="F6642" s="117">
        <v>1521.18</v>
      </c>
      <c r="G6642" s="116"/>
      <c r="H6642" s="276" t="s">
        <v>1732</v>
      </c>
      <c r="I6642" s="276"/>
      <c r="J6642" s="118">
        <v>7318.36</v>
      </c>
    </row>
    <row r="6643" spans="1:10" ht="15" thickTop="1">
      <c r="A6643" s="119"/>
      <c r="B6643" s="95"/>
      <c r="C6643" s="95"/>
      <c r="D6643" s="95"/>
      <c r="E6643" s="95"/>
      <c r="F6643" s="95"/>
      <c r="G6643" s="95"/>
      <c r="H6643" s="95"/>
      <c r="I6643" s="95"/>
      <c r="J6643" s="120"/>
    </row>
    <row r="6644" spans="1:10" ht="15">
      <c r="A6644" s="121" t="s">
        <v>1437</v>
      </c>
      <c r="B6644" s="83" t="s">
        <v>1</v>
      </c>
      <c r="C6644" s="82" t="s">
        <v>2</v>
      </c>
      <c r="D6644" s="82" t="s">
        <v>3</v>
      </c>
      <c r="E6644" s="281" t="s">
        <v>1722</v>
      </c>
      <c r="F6644" s="281"/>
      <c r="G6644" s="84" t="s">
        <v>4</v>
      </c>
      <c r="H6644" s="83" t="s">
        <v>5</v>
      </c>
      <c r="I6644" s="83" t="s">
        <v>6</v>
      </c>
      <c r="J6644" s="122" t="s">
        <v>8</v>
      </c>
    </row>
    <row r="6645" spans="1:10" ht="51">
      <c r="A6645" s="111" t="s">
        <v>1723</v>
      </c>
      <c r="B6645" s="86" t="s">
        <v>1438</v>
      </c>
      <c r="C6645" s="85" t="s">
        <v>18</v>
      </c>
      <c r="D6645" s="85" t="s">
        <v>1439</v>
      </c>
      <c r="E6645" s="284" t="s">
        <v>4089</v>
      </c>
      <c r="F6645" s="284"/>
      <c r="G6645" s="87" t="s">
        <v>28</v>
      </c>
      <c r="H6645" s="88">
        <v>1</v>
      </c>
      <c r="I6645" s="89">
        <v>31217.29</v>
      </c>
      <c r="J6645" s="112">
        <v>31217.29</v>
      </c>
    </row>
    <row r="6646" spans="1:10">
      <c r="A6646" s="123" t="s">
        <v>1738</v>
      </c>
      <c r="B6646" s="97" t="s">
        <v>1979</v>
      </c>
      <c r="C6646" s="96" t="s">
        <v>44</v>
      </c>
      <c r="D6646" s="96" t="s">
        <v>1980</v>
      </c>
      <c r="E6646" s="283" t="s">
        <v>1761</v>
      </c>
      <c r="F6646" s="283"/>
      <c r="G6646" s="98" t="s">
        <v>1950</v>
      </c>
      <c r="H6646" s="99">
        <v>4.2149999999999999</v>
      </c>
      <c r="I6646" s="100">
        <v>19.47</v>
      </c>
      <c r="J6646" s="124">
        <v>82.06</v>
      </c>
    </row>
    <row r="6647" spans="1:10">
      <c r="A6647" s="123" t="s">
        <v>1738</v>
      </c>
      <c r="B6647" s="97" t="s">
        <v>3570</v>
      </c>
      <c r="C6647" s="96" t="s">
        <v>44</v>
      </c>
      <c r="D6647" s="96" t="s">
        <v>3571</v>
      </c>
      <c r="E6647" s="283" t="s">
        <v>1761</v>
      </c>
      <c r="F6647" s="283"/>
      <c r="G6647" s="98" t="s">
        <v>1950</v>
      </c>
      <c r="H6647" s="99">
        <v>3.161</v>
      </c>
      <c r="I6647" s="100">
        <v>15.93</v>
      </c>
      <c r="J6647" s="124">
        <v>50.35</v>
      </c>
    </row>
    <row r="6648" spans="1:10" ht="25.5">
      <c r="A6648" s="113" t="s">
        <v>1725</v>
      </c>
      <c r="B6648" s="91" t="s">
        <v>4131</v>
      </c>
      <c r="C6648" s="90" t="s">
        <v>3092</v>
      </c>
      <c r="D6648" s="90" t="s">
        <v>4132</v>
      </c>
      <c r="E6648" s="278" t="s">
        <v>1743</v>
      </c>
      <c r="F6648" s="278"/>
      <c r="G6648" s="92" t="s">
        <v>46</v>
      </c>
      <c r="H6648" s="93">
        <v>1</v>
      </c>
      <c r="I6648" s="94">
        <v>31084.880000000001</v>
      </c>
      <c r="J6648" s="114">
        <v>31084.880000000001</v>
      </c>
    </row>
    <row r="6649" spans="1:10">
      <c r="A6649" s="115"/>
      <c r="B6649" s="116"/>
      <c r="C6649" s="116"/>
      <c r="D6649" s="116"/>
      <c r="E6649" s="116" t="s">
        <v>1728</v>
      </c>
      <c r="F6649" s="117">
        <v>0</v>
      </c>
      <c r="G6649" s="116" t="s">
        <v>1729</v>
      </c>
      <c r="H6649" s="117">
        <v>101.05</v>
      </c>
      <c r="I6649" s="116" t="s">
        <v>1730</v>
      </c>
      <c r="J6649" s="118">
        <v>101.05</v>
      </c>
    </row>
    <row r="6650" spans="1:10" ht="15" thickBot="1">
      <c r="A6650" s="115"/>
      <c r="B6650" s="116"/>
      <c r="C6650" s="116"/>
      <c r="D6650" s="116"/>
      <c r="E6650" s="116" t="s">
        <v>1731</v>
      </c>
      <c r="F6650" s="117">
        <v>8191.41</v>
      </c>
      <c r="G6650" s="116"/>
      <c r="H6650" s="276" t="s">
        <v>1732</v>
      </c>
      <c r="I6650" s="276"/>
      <c r="J6650" s="118">
        <v>39408.699999999997</v>
      </c>
    </row>
    <row r="6651" spans="1:10" ht="15" thickTop="1">
      <c r="A6651" s="119"/>
      <c r="B6651" s="95"/>
      <c r="C6651" s="95"/>
      <c r="D6651" s="95"/>
      <c r="E6651" s="95"/>
      <c r="F6651" s="95"/>
      <c r="G6651" s="95"/>
      <c r="H6651" s="95"/>
      <c r="I6651" s="95"/>
      <c r="J6651" s="120"/>
    </row>
    <row r="6652" spans="1:10" ht="15">
      <c r="A6652" s="121" t="s">
        <v>1440</v>
      </c>
      <c r="B6652" s="83" t="s">
        <v>1</v>
      </c>
      <c r="C6652" s="82" t="s">
        <v>2</v>
      </c>
      <c r="D6652" s="82" t="s">
        <v>3</v>
      </c>
      <c r="E6652" s="281" t="s">
        <v>1722</v>
      </c>
      <c r="F6652" s="281"/>
      <c r="G6652" s="84" t="s">
        <v>4</v>
      </c>
      <c r="H6652" s="83" t="s">
        <v>5</v>
      </c>
      <c r="I6652" s="83" t="s">
        <v>6</v>
      </c>
      <c r="J6652" s="122" t="s">
        <v>8</v>
      </c>
    </row>
    <row r="6653" spans="1:10" ht="51">
      <c r="A6653" s="111" t="s">
        <v>1723</v>
      </c>
      <c r="B6653" s="86" t="s">
        <v>1441</v>
      </c>
      <c r="C6653" s="85" t="s">
        <v>18</v>
      </c>
      <c r="D6653" s="85" t="s">
        <v>1442</v>
      </c>
      <c r="E6653" s="284" t="s">
        <v>4089</v>
      </c>
      <c r="F6653" s="284"/>
      <c r="G6653" s="87" t="s">
        <v>28</v>
      </c>
      <c r="H6653" s="88">
        <v>1</v>
      </c>
      <c r="I6653" s="89">
        <v>31219</v>
      </c>
      <c r="J6653" s="112">
        <v>31219</v>
      </c>
    </row>
    <row r="6654" spans="1:10">
      <c r="A6654" s="123" t="s">
        <v>1738</v>
      </c>
      <c r="B6654" s="97" t="s">
        <v>1979</v>
      </c>
      <c r="C6654" s="96" t="s">
        <v>44</v>
      </c>
      <c r="D6654" s="96" t="s">
        <v>1980</v>
      </c>
      <c r="E6654" s="283" t="s">
        <v>1761</v>
      </c>
      <c r="F6654" s="283"/>
      <c r="G6654" s="98" t="s">
        <v>1950</v>
      </c>
      <c r="H6654" s="99">
        <v>4.2149999999999999</v>
      </c>
      <c r="I6654" s="100">
        <v>19.47</v>
      </c>
      <c r="J6654" s="124">
        <v>82.06</v>
      </c>
    </row>
    <row r="6655" spans="1:10">
      <c r="A6655" s="123" t="s">
        <v>1738</v>
      </c>
      <c r="B6655" s="97" t="s">
        <v>2273</v>
      </c>
      <c r="C6655" s="96" t="s">
        <v>44</v>
      </c>
      <c r="D6655" s="96" t="s">
        <v>2274</v>
      </c>
      <c r="E6655" s="283" t="s">
        <v>1761</v>
      </c>
      <c r="F6655" s="283"/>
      <c r="G6655" s="98" t="s">
        <v>1950</v>
      </c>
      <c r="H6655" s="99">
        <v>3.161</v>
      </c>
      <c r="I6655" s="100">
        <v>16.47</v>
      </c>
      <c r="J6655" s="124">
        <v>52.06</v>
      </c>
    </row>
    <row r="6656" spans="1:10" ht="25.5">
      <c r="A6656" s="113" t="s">
        <v>1725</v>
      </c>
      <c r="B6656" s="91" t="s">
        <v>4131</v>
      </c>
      <c r="C6656" s="90" t="s">
        <v>3092</v>
      </c>
      <c r="D6656" s="90" t="s">
        <v>4132</v>
      </c>
      <c r="E6656" s="278" t="s">
        <v>1743</v>
      </c>
      <c r="F6656" s="278"/>
      <c r="G6656" s="92" t="s">
        <v>46</v>
      </c>
      <c r="H6656" s="93">
        <v>1</v>
      </c>
      <c r="I6656" s="94">
        <v>31084.880000000001</v>
      </c>
      <c r="J6656" s="114">
        <v>31084.880000000001</v>
      </c>
    </row>
    <row r="6657" spans="1:10">
      <c r="A6657" s="115"/>
      <c r="B6657" s="116"/>
      <c r="C6657" s="116"/>
      <c r="D6657" s="116"/>
      <c r="E6657" s="116" t="s">
        <v>1728</v>
      </c>
      <c r="F6657" s="117">
        <v>0</v>
      </c>
      <c r="G6657" s="116" t="s">
        <v>1729</v>
      </c>
      <c r="H6657" s="117">
        <v>103.01</v>
      </c>
      <c r="I6657" s="116" t="s">
        <v>1730</v>
      </c>
      <c r="J6657" s="118">
        <v>103.01</v>
      </c>
    </row>
    <row r="6658" spans="1:10" ht="15" thickBot="1">
      <c r="A6658" s="115"/>
      <c r="B6658" s="116"/>
      <c r="C6658" s="116"/>
      <c r="D6658" s="116"/>
      <c r="E6658" s="116" t="s">
        <v>1731</v>
      </c>
      <c r="F6658" s="117">
        <v>8191.86</v>
      </c>
      <c r="G6658" s="116"/>
      <c r="H6658" s="276" t="s">
        <v>1732</v>
      </c>
      <c r="I6658" s="276"/>
      <c r="J6658" s="118">
        <v>39410.86</v>
      </c>
    </row>
    <row r="6659" spans="1:10" ht="15" thickTop="1">
      <c r="A6659" s="119"/>
      <c r="B6659" s="95"/>
      <c r="C6659" s="95"/>
      <c r="D6659" s="95"/>
      <c r="E6659" s="95"/>
      <c r="F6659" s="95"/>
      <c r="G6659" s="95"/>
      <c r="H6659" s="95"/>
      <c r="I6659" s="95"/>
      <c r="J6659" s="120"/>
    </row>
    <row r="6660" spans="1:10" ht="15">
      <c r="A6660" s="121" t="s">
        <v>1445</v>
      </c>
      <c r="B6660" s="83" t="s">
        <v>1</v>
      </c>
      <c r="C6660" s="82" t="s">
        <v>2</v>
      </c>
      <c r="D6660" s="82" t="s">
        <v>3</v>
      </c>
      <c r="E6660" s="281" t="s">
        <v>1722</v>
      </c>
      <c r="F6660" s="281"/>
      <c r="G6660" s="84" t="s">
        <v>4</v>
      </c>
      <c r="H6660" s="83" t="s">
        <v>5</v>
      </c>
      <c r="I6660" s="83" t="s">
        <v>6</v>
      </c>
      <c r="J6660" s="122" t="s">
        <v>8</v>
      </c>
    </row>
    <row r="6661" spans="1:10" ht="51">
      <c r="A6661" s="111" t="s">
        <v>1723</v>
      </c>
      <c r="B6661" s="86" t="s">
        <v>1446</v>
      </c>
      <c r="C6661" s="85" t="s">
        <v>18</v>
      </c>
      <c r="D6661" s="85" t="s">
        <v>1447</v>
      </c>
      <c r="E6661" s="284" t="s">
        <v>1724</v>
      </c>
      <c r="F6661" s="284"/>
      <c r="G6661" s="87" t="s">
        <v>28</v>
      </c>
      <c r="H6661" s="88">
        <v>1</v>
      </c>
      <c r="I6661" s="89">
        <v>4486.4399999999996</v>
      </c>
      <c r="J6661" s="112">
        <v>4486.4399999999996</v>
      </c>
    </row>
    <row r="6662" spans="1:10">
      <c r="A6662" s="123" t="s">
        <v>1738</v>
      </c>
      <c r="B6662" s="97" t="s">
        <v>2273</v>
      </c>
      <c r="C6662" s="96" t="s">
        <v>44</v>
      </c>
      <c r="D6662" s="96" t="s">
        <v>2274</v>
      </c>
      <c r="E6662" s="283" t="s">
        <v>1761</v>
      </c>
      <c r="F6662" s="283"/>
      <c r="G6662" s="98" t="s">
        <v>1950</v>
      </c>
      <c r="H6662" s="99">
        <v>3.161</v>
      </c>
      <c r="I6662" s="100">
        <v>16.47</v>
      </c>
      <c r="J6662" s="124">
        <v>52.06</v>
      </c>
    </row>
    <row r="6663" spans="1:10">
      <c r="A6663" s="123" t="s">
        <v>1738</v>
      </c>
      <c r="B6663" s="97" t="s">
        <v>1979</v>
      </c>
      <c r="C6663" s="96" t="s">
        <v>44</v>
      </c>
      <c r="D6663" s="96" t="s">
        <v>1980</v>
      </c>
      <c r="E6663" s="283" t="s">
        <v>1761</v>
      </c>
      <c r="F6663" s="283"/>
      <c r="G6663" s="98" t="s">
        <v>1950</v>
      </c>
      <c r="H6663" s="99">
        <v>4.2149999999999999</v>
      </c>
      <c r="I6663" s="100">
        <v>19.47</v>
      </c>
      <c r="J6663" s="124">
        <v>82.06</v>
      </c>
    </row>
    <row r="6664" spans="1:10" ht="25.5">
      <c r="A6664" s="113" t="s">
        <v>1725</v>
      </c>
      <c r="B6664" s="91" t="s">
        <v>4133</v>
      </c>
      <c r="C6664" s="90" t="s">
        <v>2428</v>
      </c>
      <c r="D6664" s="90" t="s">
        <v>4134</v>
      </c>
      <c r="E6664" s="278" t="s">
        <v>1743</v>
      </c>
      <c r="F6664" s="278"/>
      <c r="G6664" s="92" t="s">
        <v>704</v>
      </c>
      <c r="H6664" s="93">
        <v>1</v>
      </c>
      <c r="I6664" s="94">
        <v>4352.32</v>
      </c>
      <c r="J6664" s="114">
        <v>4352.32</v>
      </c>
    </row>
    <row r="6665" spans="1:10">
      <c r="A6665" s="115"/>
      <c r="B6665" s="116"/>
      <c r="C6665" s="116"/>
      <c r="D6665" s="116"/>
      <c r="E6665" s="116" t="s">
        <v>1728</v>
      </c>
      <c r="F6665" s="117">
        <v>0</v>
      </c>
      <c r="G6665" s="116" t="s">
        <v>1729</v>
      </c>
      <c r="H6665" s="117">
        <v>103.01</v>
      </c>
      <c r="I6665" s="116" t="s">
        <v>1730</v>
      </c>
      <c r="J6665" s="118">
        <v>103.01</v>
      </c>
    </row>
    <row r="6666" spans="1:10" ht="15" thickBot="1">
      <c r="A6666" s="115"/>
      <c r="B6666" s="116"/>
      <c r="C6666" s="116"/>
      <c r="D6666" s="116"/>
      <c r="E6666" s="116" t="s">
        <v>1731</v>
      </c>
      <c r="F6666" s="117">
        <v>1177.24</v>
      </c>
      <c r="G6666" s="116"/>
      <c r="H6666" s="276" t="s">
        <v>1732</v>
      </c>
      <c r="I6666" s="276"/>
      <c r="J6666" s="118">
        <v>5663.68</v>
      </c>
    </row>
    <row r="6667" spans="1:10" ht="15" thickTop="1">
      <c r="A6667" s="119"/>
      <c r="B6667" s="95"/>
      <c r="C6667" s="95"/>
      <c r="D6667" s="95"/>
      <c r="E6667" s="95"/>
      <c r="F6667" s="95"/>
      <c r="G6667" s="95"/>
      <c r="H6667" s="95"/>
      <c r="I6667" s="95"/>
      <c r="J6667" s="120"/>
    </row>
    <row r="6668" spans="1:10" ht="15">
      <c r="A6668" s="121" t="s">
        <v>1448</v>
      </c>
      <c r="B6668" s="83" t="s">
        <v>1</v>
      </c>
      <c r="C6668" s="82" t="s">
        <v>2</v>
      </c>
      <c r="D6668" s="82" t="s">
        <v>3</v>
      </c>
      <c r="E6668" s="281" t="s">
        <v>1722</v>
      </c>
      <c r="F6668" s="281"/>
      <c r="G6668" s="84" t="s">
        <v>4</v>
      </c>
      <c r="H6668" s="83" t="s">
        <v>5</v>
      </c>
      <c r="I6668" s="83" t="s">
        <v>6</v>
      </c>
      <c r="J6668" s="122" t="s">
        <v>8</v>
      </c>
    </row>
    <row r="6669" spans="1:10" ht="51">
      <c r="A6669" s="111" t="s">
        <v>1723</v>
      </c>
      <c r="B6669" s="86" t="s">
        <v>1449</v>
      </c>
      <c r="C6669" s="85" t="s">
        <v>18</v>
      </c>
      <c r="D6669" s="85" t="s">
        <v>1450</v>
      </c>
      <c r="E6669" s="284" t="s">
        <v>4089</v>
      </c>
      <c r="F6669" s="284"/>
      <c r="G6669" s="87" t="s">
        <v>28</v>
      </c>
      <c r="H6669" s="88">
        <v>1</v>
      </c>
      <c r="I6669" s="89">
        <v>4755.67</v>
      </c>
      <c r="J6669" s="112">
        <v>4755.67</v>
      </c>
    </row>
    <row r="6670" spans="1:10">
      <c r="A6670" s="123" t="s">
        <v>1738</v>
      </c>
      <c r="B6670" s="97" t="s">
        <v>2273</v>
      </c>
      <c r="C6670" s="96" t="s">
        <v>44</v>
      </c>
      <c r="D6670" s="96" t="s">
        <v>2274</v>
      </c>
      <c r="E6670" s="283" t="s">
        <v>1761</v>
      </c>
      <c r="F6670" s="283"/>
      <c r="G6670" s="98" t="s">
        <v>1950</v>
      </c>
      <c r="H6670" s="99">
        <v>3.161</v>
      </c>
      <c r="I6670" s="100">
        <v>16.47</v>
      </c>
      <c r="J6670" s="124">
        <v>52.06</v>
      </c>
    </row>
    <row r="6671" spans="1:10">
      <c r="A6671" s="123" t="s">
        <v>1738</v>
      </c>
      <c r="B6671" s="97" t="s">
        <v>1979</v>
      </c>
      <c r="C6671" s="96" t="s">
        <v>44</v>
      </c>
      <c r="D6671" s="96" t="s">
        <v>1980</v>
      </c>
      <c r="E6671" s="283" t="s">
        <v>1761</v>
      </c>
      <c r="F6671" s="283"/>
      <c r="G6671" s="98" t="s">
        <v>1950</v>
      </c>
      <c r="H6671" s="99">
        <v>4.2149999999999999</v>
      </c>
      <c r="I6671" s="100">
        <v>19.47</v>
      </c>
      <c r="J6671" s="124">
        <v>82.06</v>
      </c>
    </row>
    <row r="6672" spans="1:10" ht="25.5">
      <c r="A6672" s="113" t="s">
        <v>1725</v>
      </c>
      <c r="B6672" s="91" t="s">
        <v>4135</v>
      </c>
      <c r="C6672" s="90" t="s">
        <v>2428</v>
      </c>
      <c r="D6672" s="90" t="s">
        <v>4136</v>
      </c>
      <c r="E6672" s="278" t="s">
        <v>1743</v>
      </c>
      <c r="F6672" s="278"/>
      <c r="G6672" s="92" t="s">
        <v>704</v>
      </c>
      <c r="H6672" s="93">
        <v>1</v>
      </c>
      <c r="I6672" s="94">
        <v>4621.55</v>
      </c>
      <c r="J6672" s="114">
        <v>4621.55</v>
      </c>
    </row>
    <row r="6673" spans="1:10">
      <c r="A6673" s="115"/>
      <c r="B6673" s="116"/>
      <c r="C6673" s="116"/>
      <c r="D6673" s="116"/>
      <c r="E6673" s="116" t="s">
        <v>1728</v>
      </c>
      <c r="F6673" s="117">
        <v>0</v>
      </c>
      <c r="G6673" s="116" t="s">
        <v>1729</v>
      </c>
      <c r="H6673" s="117">
        <v>103.01</v>
      </c>
      <c r="I6673" s="116" t="s">
        <v>1730</v>
      </c>
      <c r="J6673" s="118">
        <v>103.01</v>
      </c>
    </row>
    <row r="6674" spans="1:10" ht="15" thickBot="1">
      <c r="A6674" s="115"/>
      <c r="B6674" s="116"/>
      <c r="C6674" s="116"/>
      <c r="D6674" s="116"/>
      <c r="E6674" s="116" t="s">
        <v>1731</v>
      </c>
      <c r="F6674" s="117">
        <v>1247.8800000000001</v>
      </c>
      <c r="G6674" s="116"/>
      <c r="H6674" s="276" t="s">
        <v>1732</v>
      </c>
      <c r="I6674" s="276"/>
      <c r="J6674" s="118">
        <v>6003.55</v>
      </c>
    </row>
    <row r="6675" spans="1:10" ht="15" thickTop="1">
      <c r="A6675" s="119"/>
      <c r="B6675" s="95"/>
      <c r="C6675" s="95"/>
      <c r="D6675" s="95"/>
      <c r="E6675" s="95"/>
      <c r="F6675" s="95"/>
      <c r="G6675" s="95"/>
      <c r="H6675" s="95"/>
      <c r="I6675" s="95"/>
      <c r="J6675" s="120"/>
    </row>
    <row r="6676" spans="1:10" ht="15">
      <c r="A6676" s="121" t="s">
        <v>1451</v>
      </c>
      <c r="B6676" s="83" t="s">
        <v>1</v>
      </c>
      <c r="C6676" s="82" t="s">
        <v>2</v>
      </c>
      <c r="D6676" s="82" t="s">
        <v>3</v>
      </c>
      <c r="E6676" s="281" t="s">
        <v>1722</v>
      </c>
      <c r="F6676" s="281"/>
      <c r="G6676" s="84" t="s">
        <v>4</v>
      </c>
      <c r="H6676" s="83" t="s">
        <v>5</v>
      </c>
      <c r="I6676" s="83" t="s">
        <v>6</v>
      </c>
      <c r="J6676" s="122" t="s">
        <v>8</v>
      </c>
    </row>
    <row r="6677" spans="1:10" ht="51">
      <c r="A6677" s="111" t="s">
        <v>1723</v>
      </c>
      <c r="B6677" s="86" t="s">
        <v>1452</v>
      </c>
      <c r="C6677" s="85" t="s">
        <v>18</v>
      </c>
      <c r="D6677" s="85" t="s">
        <v>1453</v>
      </c>
      <c r="E6677" s="284" t="s">
        <v>4089</v>
      </c>
      <c r="F6677" s="284"/>
      <c r="G6677" s="87" t="s">
        <v>28</v>
      </c>
      <c r="H6677" s="88">
        <v>1</v>
      </c>
      <c r="I6677" s="89">
        <v>8398.06</v>
      </c>
      <c r="J6677" s="112">
        <v>8398.06</v>
      </c>
    </row>
    <row r="6678" spans="1:10">
      <c r="A6678" s="123" t="s">
        <v>1738</v>
      </c>
      <c r="B6678" s="97" t="s">
        <v>2273</v>
      </c>
      <c r="C6678" s="96" t="s">
        <v>44</v>
      </c>
      <c r="D6678" s="96" t="s">
        <v>2274</v>
      </c>
      <c r="E6678" s="283" t="s">
        <v>1761</v>
      </c>
      <c r="F6678" s="283"/>
      <c r="G6678" s="98" t="s">
        <v>1950</v>
      </c>
      <c r="H6678" s="99">
        <v>3.161</v>
      </c>
      <c r="I6678" s="100">
        <v>16.47</v>
      </c>
      <c r="J6678" s="124">
        <v>52.06</v>
      </c>
    </row>
    <row r="6679" spans="1:10">
      <c r="A6679" s="123" t="s">
        <v>1738</v>
      </c>
      <c r="B6679" s="97" t="s">
        <v>1979</v>
      </c>
      <c r="C6679" s="96" t="s">
        <v>44</v>
      </c>
      <c r="D6679" s="96" t="s">
        <v>1980</v>
      </c>
      <c r="E6679" s="283" t="s">
        <v>1761</v>
      </c>
      <c r="F6679" s="283"/>
      <c r="G6679" s="98" t="s">
        <v>1950</v>
      </c>
      <c r="H6679" s="99">
        <v>4.2149999999999999</v>
      </c>
      <c r="I6679" s="100">
        <v>19.47</v>
      </c>
      <c r="J6679" s="124">
        <v>82.06</v>
      </c>
    </row>
    <row r="6680" spans="1:10" ht="38.25">
      <c r="A6680" s="113" t="s">
        <v>1725</v>
      </c>
      <c r="B6680" s="91" t="s">
        <v>4137</v>
      </c>
      <c r="C6680" s="90" t="s">
        <v>18</v>
      </c>
      <c r="D6680" s="90" t="s">
        <v>4138</v>
      </c>
      <c r="E6680" s="278" t="s">
        <v>1743</v>
      </c>
      <c r="F6680" s="278"/>
      <c r="G6680" s="92" t="s">
        <v>704</v>
      </c>
      <c r="H6680" s="93">
        <v>1</v>
      </c>
      <c r="I6680" s="94">
        <v>8263.94</v>
      </c>
      <c r="J6680" s="114">
        <v>8263.94</v>
      </c>
    </row>
    <row r="6681" spans="1:10">
      <c r="A6681" s="115"/>
      <c r="B6681" s="116"/>
      <c r="C6681" s="116"/>
      <c r="D6681" s="116"/>
      <c r="E6681" s="116" t="s">
        <v>1728</v>
      </c>
      <c r="F6681" s="117">
        <v>0</v>
      </c>
      <c r="G6681" s="116" t="s">
        <v>1729</v>
      </c>
      <c r="H6681" s="117">
        <v>103.01</v>
      </c>
      <c r="I6681" s="116" t="s">
        <v>1730</v>
      </c>
      <c r="J6681" s="118">
        <v>103.01</v>
      </c>
    </row>
    <row r="6682" spans="1:10" ht="15" thickBot="1">
      <c r="A6682" s="115"/>
      <c r="B6682" s="116"/>
      <c r="C6682" s="116"/>
      <c r="D6682" s="116"/>
      <c r="E6682" s="116" t="s">
        <v>1731</v>
      </c>
      <c r="F6682" s="117">
        <v>2203.65</v>
      </c>
      <c r="G6682" s="116"/>
      <c r="H6682" s="276" t="s">
        <v>1732</v>
      </c>
      <c r="I6682" s="276"/>
      <c r="J6682" s="118">
        <v>10601.71</v>
      </c>
    </row>
    <row r="6683" spans="1:10" ht="15" thickTop="1">
      <c r="A6683" s="119"/>
      <c r="B6683" s="95"/>
      <c r="C6683" s="95"/>
      <c r="D6683" s="95"/>
      <c r="E6683" s="95"/>
      <c r="F6683" s="95"/>
      <c r="G6683" s="95"/>
      <c r="H6683" s="95"/>
      <c r="I6683" s="95"/>
      <c r="J6683" s="120"/>
    </row>
    <row r="6684" spans="1:10" ht="15">
      <c r="A6684" s="121" t="s">
        <v>1454</v>
      </c>
      <c r="B6684" s="83" t="s">
        <v>1</v>
      </c>
      <c r="C6684" s="82" t="s">
        <v>2</v>
      </c>
      <c r="D6684" s="82" t="s">
        <v>3</v>
      </c>
      <c r="E6684" s="281" t="s">
        <v>1722</v>
      </c>
      <c r="F6684" s="281"/>
      <c r="G6684" s="84" t="s">
        <v>4</v>
      </c>
      <c r="H6684" s="83" t="s">
        <v>5</v>
      </c>
      <c r="I6684" s="83" t="s">
        <v>6</v>
      </c>
      <c r="J6684" s="122" t="s">
        <v>8</v>
      </c>
    </row>
    <row r="6685" spans="1:10" ht="51">
      <c r="A6685" s="111" t="s">
        <v>1723</v>
      </c>
      <c r="B6685" s="86" t="s">
        <v>1455</v>
      </c>
      <c r="C6685" s="85" t="s">
        <v>18</v>
      </c>
      <c r="D6685" s="85" t="s">
        <v>1456</v>
      </c>
      <c r="E6685" s="284" t="s">
        <v>4089</v>
      </c>
      <c r="F6685" s="284"/>
      <c r="G6685" s="87" t="s">
        <v>28</v>
      </c>
      <c r="H6685" s="88">
        <v>1</v>
      </c>
      <c r="I6685" s="89">
        <v>9167.5</v>
      </c>
      <c r="J6685" s="112">
        <v>9167.5</v>
      </c>
    </row>
    <row r="6686" spans="1:10">
      <c r="A6686" s="123" t="s">
        <v>1738</v>
      </c>
      <c r="B6686" s="97" t="s">
        <v>1979</v>
      </c>
      <c r="C6686" s="96" t="s">
        <v>44</v>
      </c>
      <c r="D6686" s="96" t="s">
        <v>1980</v>
      </c>
      <c r="E6686" s="283" t="s">
        <v>1761</v>
      </c>
      <c r="F6686" s="283"/>
      <c r="G6686" s="98" t="s">
        <v>1950</v>
      </c>
      <c r="H6686" s="99">
        <v>4.2149999999999999</v>
      </c>
      <c r="I6686" s="100">
        <v>19.47</v>
      </c>
      <c r="J6686" s="124">
        <v>82.06</v>
      </c>
    </row>
    <row r="6687" spans="1:10">
      <c r="A6687" s="123" t="s">
        <v>1738</v>
      </c>
      <c r="B6687" s="97" t="s">
        <v>2273</v>
      </c>
      <c r="C6687" s="96" t="s">
        <v>44</v>
      </c>
      <c r="D6687" s="96" t="s">
        <v>2274</v>
      </c>
      <c r="E6687" s="283" t="s">
        <v>1761</v>
      </c>
      <c r="F6687" s="283"/>
      <c r="G6687" s="98" t="s">
        <v>1950</v>
      </c>
      <c r="H6687" s="99">
        <v>3.161</v>
      </c>
      <c r="I6687" s="100">
        <v>16.47</v>
      </c>
      <c r="J6687" s="124">
        <v>52.06</v>
      </c>
    </row>
    <row r="6688" spans="1:10" ht="38.25">
      <c r="A6688" s="113" t="s">
        <v>1725</v>
      </c>
      <c r="B6688" s="91" t="s">
        <v>4139</v>
      </c>
      <c r="C6688" s="90" t="s">
        <v>18</v>
      </c>
      <c r="D6688" s="90" t="s">
        <v>4140</v>
      </c>
      <c r="E6688" s="278" t="s">
        <v>1743</v>
      </c>
      <c r="F6688" s="278"/>
      <c r="G6688" s="92" t="s">
        <v>704</v>
      </c>
      <c r="H6688" s="93">
        <v>1</v>
      </c>
      <c r="I6688" s="94">
        <v>9033.3799999999992</v>
      </c>
      <c r="J6688" s="114">
        <v>9033.3799999999992</v>
      </c>
    </row>
    <row r="6689" spans="1:10">
      <c r="A6689" s="115"/>
      <c r="B6689" s="116"/>
      <c r="C6689" s="116"/>
      <c r="D6689" s="116"/>
      <c r="E6689" s="116" t="s">
        <v>1728</v>
      </c>
      <c r="F6689" s="117">
        <v>0</v>
      </c>
      <c r="G6689" s="116" t="s">
        <v>1729</v>
      </c>
      <c r="H6689" s="117">
        <v>103.01</v>
      </c>
      <c r="I6689" s="116" t="s">
        <v>1730</v>
      </c>
      <c r="J6689" s="118">
        <v>103.01</v>
      </c>
    </row>
    <row r="6690" spans="1:10" ht="15" thickBot="1">
      <c r="A6690" s="115"/>
      <c r="B6690" s="116"/>
      <c r="C6690" s="116"/>
      <c r="D6690" s="116"/>
      <c r="E6690" s="116" t="s">
        <v>1731</v>
      </c>
      <c r="F6690" s="117">
        <v>2405.5500000000002</v>
      </c>
      <c r="G6690" s="116"/>
      <c r="H6690" s="276" t="s">
        <v>1732</v>
      </c>
      <c r="I6690" s="276"/>
      <c r="J6690" s="118">
        <v>11573.05</v>
      </c>
    </row>
    <row r="6691" spans="1:10" ht="15" thickTop="1">
      <c r="A6691" s="119"/>
      <c r="B6691" s="95"/>
      <c r="C6691" s="95"/>
      <c r="D6691" s="95"/>
      <c r="E6691" s="95"/>
      <c r="F6691" s="95"/>
      <c r="G6691" s="95"/>
      <c r="H6691" s="95"/>
      <c r="I6691" s="95"/>
      <c r="J6691" s="120"/>
    </row>
    <row r="6692" spans="1:10" ht="15">
      <c r="A6692" s="121" t="s">
        <v>1461</v>
      </c>
      <c r="B6692" s="83" t="s">
        <v>1</v>
      </c>
      <c r="C6692" s="82" t="s">
        <v>2</v>
      </c>
      <c r="D6692" s="82" t="s">
        <v>3</v>
      </c>
      <c r="E6692" s="281" t="s">
        <v>1722</v>
      </c>
      <c r="F6692" s="281"/>
      <c r="G6692" s="84" t="s">
        <v>4</v>
      </c>
      <c r="H6692" s="83" t="s">
        <v>5</v>
      </c>
      <c r="I6692" s="83" t="s">
        <v>6</v>
      </c>
      <c r="J6692" s="122" t="s">
        <v>8</v>
      </c>
    </row>
    <row r="6693" spans="1:10">
      <c r="A6693" s="111" t="s">
        <v>1723</v>
      </c>
      <c r="B6693" s="86" t="s">
        <v>1462</v>
      </c>
      <c r="C6693" s="85" t="s">
        <v>18</v>
      </c>
      <c r="D6693" s="85" t="s">
        <v>1463</v>
      </c>
      <c r="E6693" s="284" t="s">
        <v>4089</v>
      </c>
      <c r="F6693" s="284"/>
      <c r="G6693" s="87" t="s">
        <v>210</v>
      </c>
      <c r="H6693" s="88">
        <v>1</v>
      </c>
      <c r="I6693" s="89">
        <v>19.190000000000001</v>
      </c>
      <c r="J6693" s="112">
        <v>19.190000000000001</v>
      </c>
    </row>
    <row r="6694" spans="1:10">
      <c r="A6694" s="123" t="s">
        <v>1738</v>
      </c>
      <c r="B6694" s="97" t="s">
        <v>2269</v>
      </c>
      <c r="C6694" s="96" t="s">
        <v>44</v>
      </c>
      <c r="D6694" s="96" t="s">
        <v>2270</v>
      </c>
      <c r="E6694" s="283" t="s">
        <v>1761</v>
      </c>
      <c r="F6694" s="283"/>
      <c r="G6694" s="98" t="s">
        <v>1950</v>
      </c>
      <c r="H6694" s="99">
        <v>0.127</v>
      </c>
      <c r="I6694" s="100">
        <v>17.05</v>
      </c>
      <c r="J6694" s="124">
        <v>2.16</v>
      </c>
    </row>
    <row r="6695" spans="1:10">
      <c r="A6695" s="123" t="s">
        <v>1738</v>
      </c>
      <c r="B6695" s="97" t="s">
        <v>2273</v>
      </c>
      <c r="C6695" s="96" t="s">
        <v>44</v>
      </c>
      <c r="D6695" s="96" t="s">
        <v>2274</v>
      </c>
      <c r="E6695" s="283" t="s">
        <v>1761</v>
      </c>
      <c r="F6695" s="283"/>
      <c r="G6695" s="98" t="s">
        <v>1950</v>
      </c>
      <c r="H6695" s="99">
        <v>0.127</v>
      </c>
      <c r="I6695" s="100">
        <v>16.47</v>
      </c>
      <c r="J6695" s="124">
        <v>2.09</v>
      </c>
    </row>
    <row r="6696" spans="1:10">
      <c r="A6696" s="113" t="s">
        <v>1725</v>
      </c>
      <c r="B6696" s="91" t="s">
        <v>4141</v>
      </c>
      <c r="C6696" s="90" t="s">
        <v>44</v>
      </c>
      <c r="D6696" s="90" t="s">
        <v>4142</v>
      </c>
      <c r="E6696" s="278" t="s">
        <v>1743</v>
      </c>
      <c r="F6696" s="278"/>
      <c r="G6696" s="92" t="s">
        <v>121</v>
      </c>
      <c r="H6696" s="93">
        <v>1.05</v>
      </c>
      <c r="I6696" s="94">
        <v>14.23</v>
      </c>
      <c r="J6696" s="114">
        <v>14.94</v>
      </c>
    </row>
    <row r="6697" spans="1:10">
      <c r="A6697" s="115"/>
      <c r="B6697" s="116"/>
      <c r="C6697" s="116"/>
      <c r="D6697" s="116"/>
      <c r="E6697" s="116" t="s">
        <v>1728</v>
      </c>
      <c r="F6697" s="117">
        <v>0</v>
      </c>
      <c r="G6697" s="116" t="s">
        <v>1729</v>
      </c>
      <c r="H6697" s="117">
        <v>3.29</v>
      </c>
      <c r="I6697" s="116" t="s">
        <v>1730</v>
      </c>
      <c r="J6697" s="118">
        <v>3.29</v>
      </c>
    </row>
    <row r="6698" spans="1:10" ht="15" thickBot="1">
      <c r="A6698" s="115"/>
      <c r="B6698" s="116"/>
      <c r="C6698" s="116"/>
      <c r="D6698" s="116"/>
      <c r="E6698" s="116" t="s">
        <v>1731</v>
      </c>
      <c r="F6698" s="117">
        <v>5.03</v>
      </c>
      <c r="G6698" s="116"/>
      <c r="H6698" s="276" t="s">
        <v>1732</v>
      </c>
      <c r="I6698" s="276"/>
      <c r="J6698" s="118">
        <v>24.22</v>
      </c>
    </row>
    <row r="6699" spans="1:10" ht="15" thickTop="1">
      <c r="A6699" s="119"/>
      <c r="B6699" s="95"/>
      <c r="C6699" s="95"/>
      <c r="D6699" s="95"/>
      <c r="E6699" s="95"/>
      <c r="F6699" s="95"/>
      <c r="G6699" s="95"/>
      <c r="H6699" s="95"/>
      <c r="I6699" s="95"/>
      <c r="J6699" s="120"/>
    </row>
    <row r="6700" spans="1:10" ht="15">
      <c r="A6700" s="121" t="s">
        <v>1464</v>
      </c>
      <c r="B6700" s="83" t="s">
        <v>1</v>
      </c>
      <c r="C6700" s="82" t="s">
        <v>2</v>
      </c>
      <c r="D6700" s="82" t="s">
        <v>3</v>
      </c>
      <c r="E6700" s="281" t="s">
        <v>1722</v>
      </c>
      <c r="F6700" s="281"/>
      <c r="G6700" s="84" t="s">
        <v>4</v>
      </c>
      <c r="H6700" s="83" t="s">
        <v>5</v>
      </c>
      <c r="I6700" s="83" t="s">
        <v>6</v>
      </c>
      <c r="J6700" s="122" t="s">
        <v>8</v>
      </c>
    </row>
    <row r="6701" spans="1:10" ht="25.5">
      <c r="A6701" s="111" t="s">
        <v>1723</v>
      </c>
      <c r="B6701" s="86" t="s">
        <v>1465</v>
      </c>
      <c r="C6701" s="85" t="s">
        <v>18</v>
      </c>
      <c r="D6701" s="85" t="s">
        <v>1466</v>
      </c>
      <c r="E6701" s="284" t="s">
        <v>4089</v>
      </c>
      <c r="F6701" s="284"/>
      <c r="G6701" s="87" t="s">
        <v>28</v>
      </c>
      <c r="H6701" s="88">
        <v>1</v>
      </c>
      <c r="I6701" s="89">
        <v>24.21</v>
      </c>
      <c r="J6701" s="112">
        <v>24.21</v>
      </c>
    </row>
    <row r="6702" spans="1:10">
      <c r="A6702" s="123" t="s">
        <v>1738</v>
      </c>
      <c r="B6702" s="97" t="s">
        <v>2269</v>
      </c>
      <c r="C6702" s="96" t="s">
        <v>44</v>
      </c>
      <c r="D6702" s="96" t="s">
        <v>2270</v>
      </c>
      <c r="E6702" s="283" t="s">
        <v>1761</v>
      </c>
      <c r="F6702" s="283"/>
      <c r="G6702" s="98" t="s">
        <v>1950</v>
      </c>
      <c r="H6702" s="99">
        <v>0.40899999999999997</v>
      </c>
      <c r="I6702" s="100">
        <v>17.05</v>
      </c>
      <c r="J6702" s="124">
        <v>6.97</v>
      </c>
    </row>
    <row r="6703" spans="1:10">
      <c r="A6703" s="123" t="s">
        <v>1738</v>
      </c>
      <c r="B6703" s="97" t="s">
        <v>2273</v>
      </c>
      <c r="C6703" s="96" t="s">
        <v>44</v>
      </c>
      <c r="D6703" s="96" t="s">
        <v>2274</v>
      </c>
      <c r="E6703" s="283" t="s">
        <v>1761</v>
      </c>
      <c r="F6703" s="283"/>
      <c r="G6703" s="98" t="s">
        <v>1950</v>
      </c>
      <c r="H6703" s="99">
        <v>0.40899999999999997</v>
      </c>
      <c r="I6703" s="100">
        <v>16.47</v>
      </c>
      <c r="J6703" s="124">
        <v>6.73</v>
      </c>
    </row>
    <row r="6704" spans="1:10" ht="25.5">
      <c r="A6704" s="113" t="s">
        <v>1725</v>
      </c>
      <c r="B6704" s="91" t="s">
        <v>4143</v>
      </c>
      <c r="C6704" s="90" t="s">
        <v>2428</v>
      </c>
      <c r="D6704" s="90" t="s">
        <v>4144</v>
      </c>
      <c r="E6704" s="278" t="s">
        <v>1743</v>
      </c>
      <c r="F6704" s="278"/>
      <c r="G6704" s="92" t="s">
        <v>267</v>
      </c>
      <c r="H6704" s="93">
        <v>1.1000000000000001</v>
      </c>
      <c r="I6704" s="94">
        <v>9.56</v>
      </c>
      <c r="J6704" s="114">
        <v>10.51</v>
      </c>
    </row>
    <row r="6705" spans="1:10">
      <c r="A6705" s="115"/>
      <c r="B6705" s="116"/>
      <c r="C6705" s="116"/>
      <c r="D6705" s="116"/>
      <c r="E6705" s="116" t="s">
        <v>1728</v>
      </c>
      <c r="F6705" s="117">
        <v>0</v>
      </c>
      <c r="G6705" s="116" t="s">
        <v>1729</v>
      </c>
      <c r="H6705" s="117">
        <v>10.6</v>
      </c>
      <c r="I6705" s="116" t="s">
        <v>1730</v>
      </c>
      <c r="J6705" s="118">
        <v>10.6</v>
      </c>
    </row>
    <row r="6706" spans="1:10" ht="15" thickBot="1">
      <c r="A6706" s="115"/>
      <c r="B6706" s="116"/>
      <c r="C6706" s="116"/>
      <c r="D6706" s="116"/>
      <c r="E6706" s="116" t="s">
        <v>1731</v>
      </c>
      <c r="F6706" s="117">
        <v>6.35</v>
      </c>
      <c r="G6706" s="116"/>
      <c r="H6706" s="276" t="s">
        <v>1732</v>
      </c>
      <c r="I6706" s="276"/>
      <c r="J6706" s="118">
        <v>30.56</v>
      </c>
    </row>
    <row r="6707" spans="1:10" ht="15" thickTop="1">
      <c r="A6707" s="119"/>
      <c r="B6707" s="95"/>
      <c r="C6707" s="95"/>
      <c r="D6707" s="95"/>
      <c r="E6707" s="95"/>
      <c r="F6707" s="95"/>
      <c r="G6707" s="95"/>
      <c r="H6707" s="95"/>
      <c r="I6707" s="95"/>
      <c r="J6707" s="120"/>
    </row>
    <row r="6708" spans="1:10" ht="15">
      <c r="A6708" s="121" t="s">
        <v>1467</v>
      </c>
      <c r="B6708" s="83" t="s">
        <v>1</v>
      </c>
      <c r="C6708" s="82" t="s">
        <v>2</v>
      </c>
      <c r="D6708" s="82" t="s">
        <v>3</v>
      </c>
      <c r="E6708" s="281" t="s">
        <v>1722</v>
      </c>
      <c r="F6708" s="281"/>
      <c r="G6708" s="84" t="s">
        <v>4</v>
      </c>
      <c r="H6708" s="83" t="s">
        <v>5</v>
      </c>
      <c r="I6708" s="83" t="s">
        <v>6</v>
      </c>
      <c r="J6708" s="122" t="s">
        <v>8</v>
      </c>
    </row>
    <row r="6709" spans="1:10" ht="25.5">
      <c r="A6709" s="111" t="s">
        <v>1723</v>
      </c>
      <c r="B6709" s="86" t="s">
        <v>1468</v>
      </c>
      <c r="C6709" s="85" t="s">
        <v>18</v>
      </c>
      <c r="D6709" s="85" t="s">
        <v>1469</v>
      </c>
      <c r="E6709" s="284" t="s">
        <v>4089</v>
      </c>
      <c r="F6709" s="284"/>
      <c r="G6709" s="87" t="s">
        <v>78</v>
      </c>
      <c r="H6709" s="88">
        <v>1</v>
      </c>
      <c r="I6709" s="89">
        <v>27.46</v>
      </c>
      <c r="J6709" s="112">
        <v>27.46</v>
      </c>
    </row>
    <row r="6710" spans="1:10">
      <c r="A6710" s="123" t="s">
        <v>1738</v>
      </c>
      <c r="B6710" s="97" t="s">
        <v>2273</v>
      </c>
      <c r="C6710" s="96" t="s">
        <v>44</v>
      </c>
      <c r="D6710" s="96" t="s">
        <v>2274</v>
      </c>
      <c r="E6710" s="283" t="s">
        <v>1761</v>
      </c>
      <c r="F6710" s="283"/>
      <c r="G6710" s="98" t="s">
        <v>1950</v>
      </c>
      <c r="H6710" s="99">
        <v>0.40899999999999997</v>
      </c>
      <c r="I6710" s="100">
        <v>16.47</v>
      </c>
      <c r="J6710" s="124">
        <v>6.73</v>
      </c>
    </row>
    <row r="6711" spans="1:10">
      <c r="A6711" s="123" t="s">
        <v>1738</v>
      </c>
      <c r="B6711" s="97" t="s">
        <v>2269</v>
      </c>
      <c r="C6711" s="96" t="s">
        <v>44</v>
      </c>
      <c r="D6711" s="96" t="s">
        <v>2270</v>
      </c>
      <c r="E6711" s="283" t="s">
        <v>1761</v>
      </c>
      <c r="F6711" s="283"/>
      <c r="G6711" s="98" t="s">
        <v>1950</v>
      </c>
      <c r="H6711" s="99">
        <v>0.40899999999999997</v>
      </c>
      <c r="I6711" s="100">
        <v>17.05</v>
      </c>
      <c r="J6711" s="124">
        <v>6.97</v>
      </c>
    </row>
    <row r="6712" spans="1:10" ht="25.5">
      <c r="A6712" s="113" t="s">
        <v>1725</v>
      </c>
      <c r="B6712" s="91" t="s">
        <v>4145</v>
      </c>
      <c r="C6712" s="90" t="s">
        <v>2428</v>
      </c>
      <c r="D6712" s="90" t="s">
        <v>4146</v>
      </c>
      <c r="E6712" s="278" t="s">
        <v>1743</v>
      </c>
      <c r="F6712" s="278"/>
      <c r="G6712" s="92" t="s">
        <v>267</v>
      </c>
      <c r="H6712" s="93">
        <v>1.1000000000000001</v>
      </c>
      <c r="I6712" s="94">
        <v>12.51</v>
      </c>
      <c r="J6712" s="114">
        <v>13.76</v>
      </c>
    </row>
    <row r="6713" spans="1:10">
      <c r="A6713" s="115"/>
      <c r="B6713" s="116"/>
      <c r="C6713" s="116"/>
      <c r="D6713" s="116"/>
      <c r="E6713" s="116" t="s">
        <v>1728</v>
      </c>
      <c r="F6713" s="117">
        <v>0</v>
      </c>
      <c r="G6713" s="116" t="s">
        <v>1729</v>
      </c>
      <c r="H6713" s="117">
        <v>10.6</v>
      </c>
      <c r="I6713" s="116" t="s">
        <v>1730</v>
      </c>
      <c r="J6713" s="118">
        <v>10.6</v>
      </c>
    </row>
    <row r="6714" spans="1:10" ht="15" thickBot="1">
      <c r="A6714" s="115"/>
      <c r="B6714" s="116"/>
      <c r="C6714" s="116"/>
      <c r="D6714" s="116"/>
      <c r="E6714" s="116" t="s">
        <v>1731</v>
      </c>
      <c r="F6714" s="117">
        <v>7.2</v>
      </c>
      <c r="G6714" s="116"/>
      <c r="H6714" s="276" t="s">
        <v>1732</v>
      </c>
      <c r="I6714" s="276"/>
      <c r="J6714" s="118">
        <v>34.659999999999997</v>
      </c>
    </row>
    <row r="6715" spans="1:10" ht="15" thickTop="1">
      <c r="A6715" s="119"/>
      <c r="B6715" s="95"/>
      <c r="C6715" s="95"/>
      <c r="D6715" s="95"/>
      <c r="E6715" s="95"/>
      <c r="F6715" s="95"/>
      <c r="G6715" s="95"/>
      <c r="H6715" s="95"/>
      <c r="I6715" s="95"/>
      <c r="J6715" s="120"/>
    </row>
    <row r="6716" spans="1:10" ht="15">
      <c r="A6716" s="121" t="s">
        <v>1470</v>
      </c>
      <c r="B6716" s="83" t="s">
        <v>1</v>
      </c>
      <c r="C6716" s="82" t="s">
        <v>2</v>
      </c>
      <c r="D6716" s="82" t="s">
        <v>3</v>
      </c>
      <c r="E6716" s="281" t="s">
        <v>1722</v>
      </c>
      <c r="F6716" s="281"/>
      <c r="G6716" s="84" t="s">
        <v>4</v>
      </c>
      <c r="H6716" s="83" t="s">
        <v>5</v>
      </c>
      <c r="I6716" s="83" t="s">
        <v>6</v>
      </c>
      <c r="J6716" s="122" t="s">
        <v>8</v>
      </c>
    </row>
    <row r="6717" spans="1:10" ht="25.5">
      <c r="A6717" s="111" t="s">
        <v>1723</v>
      </c>
      <c r="B6717" s="86" t="s">
        <v>1471</v>
      </c>
      <c r="C6717" s="85" t="s">
        <v>18</v>
      </c>
      <c r="D6717" s="85" t="s">
        <v>1472</v>
      </c>
      <c r="E6717" s="284" t="s">
        <v>4089</v>
      </c>
      <c r="F6717" s="284"/>
      <c r="G6717" s="87" t="s">
        <v>78</v>
      </c>
      <c r="H6717" s="88">
        <v>1</v>
      </c>
      <c r="I6717" s="89">
        <v>31.57</v>
      </c>
      <c r="J6717" s="112">
        <v>31.57</v>
      </c>
    </row>
    <row r="6718" spans="1:10">
      <c r="A6718" s="123" t="s">
        <v>1738</v>
      </c>
      <c r="B6718" s="97" t="s">
        <v>2273</v>
      </c>
      <c r="C6718" s="96" t="s">
        <v>44</v>
      </c>
      <c r="D6718" s="96" t="s">
        <v>2274</v>
      </c>
      <c r="E6718" s="283" t="s">
        <v>1761</v>
      </c>
      <c r="F6718" s="283"/>
      <c r="G6718" s="98" t="s">
        <v>1950</v>
      </c>
      <c r="H6718" s="99">
        <v>0.40899999999999997</v>
      </c>
      <c r="I6718" s="100">
        <v>16.47</v>
      </c>
      <c r="J6718" s="124">
        <v>6.73</v>
      </c>
    </row>
    <row r="6719" spans="1:10">
      <c r="A6719" s="123" t="s">
        <v>1738</v>
      </c>
      <c r="B6719" s="97" t="s">
        <v>1979</v>
      </c>
      <c r="C6719" s="96" t="s">
        <v>44</v>
      </c>
      <c r="D6719" s="96" t="s">
        <v>1980</v>
      </c>
      <c r="E6719" s="283" t="s">
        <v>1761</v>
      </c>
      <c r="F6719" s="283"/>
      <c r="G6719" s="98" t="s">
        <v>1950</v>
      </c>
      <c r="H6719" s="99">
        <v>0.40899999999999997</v>
      </c>
      <c r="I6719" s="100">
        <v>19.47</v>
      </c>
      <c r="J6719" s="124">
        <v>7.96</v>
      </c>
    </row>
    <row r="6720" spans="1:10" ht="25.5">
      <c r="A6720" s="113" t="s">
        <v>1725</v>
      </c>
      <c r="B6720" s="91" t="s">
        <v>4147</v>
      </c>
      <c r="C6720" s="90" t="s">
        <v>2428</v>
      </c>
      <c r="D6720" s="90" t="s">
        <v>4148</v>
      </c>
      <c r="E6720" s="278" t="s">
        <v>1743</v>
      </c>
      <c r="F6720" s="278"/>
      <c r="G6720" s="92" t="s">
        <v>267</v>
      </c>
      <c r="H6720" s="93">
        <v>1.1000000000000001</v>
      </c>
      <c r="I6720" s="94">
        <v>15.35</v>
      </c>
      <c r="J6720" s="114">
        <v>16.88</v>
      </c>
    </row>
    <row r="6721" spans="1:10">
      <c r="A6721" s="115"/>
      <c r="B6721" s="116"/>
      <c r="C6721" s="116"/>
      <c r="D6721" s="116"/>
      <c r="E6721" s="116" t="s">
        <v>1728</v>
      </c>
      <c r="F6721" s="117">
        <v>0</v>
      </c>
      <c r="G6721" s="116" t="s">
        <v>1729</v>
      </c>
      <c r="H6721" s="117">
        <v>11.25</v>
      </c>
      <c r="I6721" s="116" t="s">
        <v>1730</v>
      </c>
      <c r="J6721" s="118">
        <v>11.25</v>
      </c>
    </row>
    <row r="6722" spans="1:10" ht="15" thickBot="1">
      <c r="A6722" s="115"/>
      <c r="B6722" s="116"/>
      <c r="C6722" s="116"/>
      <c r="D6722" s="116"/>
      <c r="E6722" s="116" t="s">
        <v>1731</v>
      </c>
      <c r="F6722" s="117">
        <v>8.2799999999999994</v>
      </c>
      <c r="G6722" s="116"/>
      <c r="H6722" s="276" t="s">
        <v>1732</v>
      </c>
      <c r="I6722" s="276"/>
      <c r="J6722" s="118">
        <v>39.85</v>
      </c>
    </row>
    <row r="6723" spans="1:10" ht="15" thickTop="1">
      <c r="A6723" s="119"/>
      <c r="B6723" s="95"/>
      <c r="C6723" s="95"/>
      <c r="D6723" s="95"/>
      <c r="E6723" s="95"/>
      <c r="F6723" s="95"/>
      <c r="G6723" s="95"/>
      <c r="H6723" s="95"/>
      <c r="I6723" s="95"/>
      <c r="J6723" s="120"/>
    </row>
    <row r="6724" spans="1:10" ht="15">
      <c r="A6724" s="121" t="s">
        <v>1473</v>
      </c>
      <c r="B6724" s="83" t="s">
        <v>1</v>
      </c>
      <c r="C6724" s="82" t="s">
        <v>2</v>
      </c>
      <c r="D6724" s="82" t="s">
        <v>3</v>
      </c>
      <c r="E6724" s="281" t="s">
        <v>1722</v>
      </c>
      <c r="F6724" s="281"/>
      <c r="G6724" s="84" t="s">
        <v>4</v>
      </c>
      <c r="H6724" s="83" t="s">
        <v>5</v>
      </c>
      <c r="I6724" s="83" t="s">
        <v>6</v>
      </c>
      <c r="J6724" s="122" t="s">
        <v>8</v>
      </c>
    </row>
    <row r="6725" spans="1:10" ht="25.5">
      <c r="A6725" s="111" t="s">
        <v>1723</v>
      </c>
      <c r="B6725" s="86" t="s">
        <v>1474</v>
      </c>
      <c r="C6725" s="85" t="s">
        <v>18</v>
      </c>
      <c r="D6725" s="85" t="s">
        <v>1475</v>
      </c>
      <c r="E6725" s="284" t="s">
        <v>4089</v>
      </c>
      <c r="F6725" s="284"/>
      <c r="G6725" s="87" t="s">
        <v>78</v>
      </c>
      <c r="H6725" s="88">
        <v>1</v>
      </c>
      <c r="I6725" s="89">
        <v>33.18</v>
      </c>
      <c r="J6725" s="112">
        <v>33.18</v>
      </c>
    </row>
    <row r="6726" spans="1:10">
      <c r="A6726" s="123" t="s">
        <v>1738</v>
      </c>
      <c r="B6726" s="97" t="s">
        <v>2269</v>
      </c>
      <c r="C6726" s="96" t="s">
        <v>44</v>
      </c>
      <c r="D6726" s="96" t="s">
        <v>2270</v>
      </c>
      <c r="E6726" s="283" t="s">
        <v>1761</v>
      </c>
      <c r="F6726" s="283"/>
      <c r="G6726" s="98" t="s">
        <v>1950</v>
      </c>
      <c r="H6726" s="99">
        <v>0.40899999999999997</v>
      </c>
      <c r="I6726" s="100">
        <v>17.05</v>
      </c>
      <c r="J6726" s="124">
        <v>6.97</v>
      </c>
    </row>
    <row r="6727" spans="1:10">
      <c r="A6727" s="123" t="s">
        <v>1738</v>
      </c>
      <c r="B6727" s="97" t="s">
        <v>2273</v>
      </c>
      <c r="C6727" s="96" t="s">
        <v>44</v>
      </c>
      <c r="D6727" s="96" t="s">
        <v>2274</v>
      </c>
      <c r="E6727" s="283" t="s">
        <v>1761</v>
      </c>
      <c r="F6727" s="283"/>
      <c r="G6727" s="98" t="s">
        <v>1950</v>
      </c>
      <c r="H6727" s="99">
        <v>0.40899999999999997</v>
      </c>
      <c r="I6727" s="100">
        <v>16.47</v>
      </c>
      <c r="J6727" s="124">
        <v>6.73</v>
      </c>
    </row>
    <row r="6728" spans="1:10" ht="25.5">
      <c r="A6728" s="113" t="s">
        <v>1725</v>
      </c>
      <c r="B6728" s="91" t="s">
        <v>4149</v>
      </c>
      <c r="C6728" s="90" t="s">
        <v>2428</v>
      </c>
      <c r="D6728" s="90" t="s">
        <v>4150</v>
      </c>
      <c r="E6728" s="278" t="s">
        <v>1743</v>
      </c>
      <c r="F6728" s="278"/>
      <c r="G6728" s="92" t="s">
        <v>267</v>
      </c>
      <c r="H6728" s="93">
        <v>1.1000000000000001</v>
      </c>
      <c r="I6728" s="94">
        <v>17.71</v>
      </c>
      <c r="J6728" s="114">
        <v>19.48</v>
      </c>
    </row>
    <row r="6729" spans="1:10">
      <c r="A6729" s="115"/>
      <c r="B6729" s="116"/>
      <c r="C6729" s="116"/>
      <c r="D6729" s="116"/>
      <c r="E6729" s="116" t="s">
        <v>1728</v>
      </c>
      <c r="F6729" s="117">
        <v>0</v>
      </c>
      <c r="G6729" s="116" t="s">
        <v>1729</v>
      </c>
      <c r="H6729" s="117">
        <v>10.6</v>
      </c>
      <c r="I6729" s="116" t="s">
        <v>1730</v>
      </c>
      <c r="J6729" s="118">
        <v>10.6</v>
      </c>
    </row>
    <row r="6730" spans="1:10" ht="15" thickBot="1">
      <c r="A6730" s="115"/>
      <c r="B6730" s="116"/>
      <c r="C6730" s="116"/>
      <c r="D6730" s="116"/>
      <c r="E6730" s="116" t="s">
        <v>1731</v>
      </c>
      <c r="F6730" s="117">
        <v>8.6999999999999993</v>
      </c>
      <c r="G6730" s="116"/>
      <c r="H6730" s="276" t="s">
        <v>1732</v>
      </c>
      <c r="I6730" s="276"/>
      <c r="J6730" s="118">
        <v>41.88</v>
      </c>
    </row>
    <row r="6731" spans="1:10" ht="15" thickTop="1">
      <c r="A6731" s="119"/>
      <c r="B6731" s="95"/>
      <c r="C6731" s="95"/>
      <c r="D6731" s="95"/>
      <c r="E6731" s="95"/>
      <c r="F6731" s="95"/>
      <c r="G6731" s="95"/>
      <c r="H6731" s="95"/>
      <c r="I6731" s="95"/>
      <c r="J6731" s="120"/>
    </row>
    <row r="6732" spans="1:10" ht="15">
      <c r="A6732" s="121" t="s">
        <v>1477</v>
      </c>
      <c r="B6732" s="83" t="s">
        <v>1</v>
      </c>
      <c r="C6732" s="82" t="s">
        <v>2</v>
      </c>
      <c r="D6732" s="82" t="s">
        <v>3</v>
      </c>
      <c r="E6732" s="281" t="s">
        <v>1722</v>
      </c>
      <c r="F6732" s="281"/>
      <c r="G6732" s="84" t="s">
        <v>4</v>
      </c>
      <c r="H6732" s="83" t="s">
        <v>5</v>
      </c>
      <c r="I6732" s="83" t="s">
        <v>6</v>
      </c>
      <c r="J6732" s="122" t="s">
        <v>8</v>
      </c>
    </row>
    <row r="6733" spans="1:10" ht="38.25">
      <c r="A6733" s="111" t="s">
        <v>1723</v>
      </c>
      <c r="B6733" s="86" t="s">
        <v>1478</v>
      </c>
      <c r="C6733" s="85" t="s">
        <v>31</v>
      </c>
      <c r="D6733" s="85" t="s">
        <v>1479</v>
      </c>
      <c r="E6733" s="284" t="s">
        <v>2958</v>
      </c>
      <c r="F6733" s="284"/>
      <c r="G6733" s="87" t="s">
        <v>267</v>
      </c>
      <c r="H6733" s="88">
        <v>1</v>
      </c>
      <c r="I6733" s="89">
        <v>93.06</v>
      </c>
      <c r="J6733" s="112">
        <v>93.06</v>
      </c>
    </row>
    <row r="6734" spans="1:10" ht="25.5">
      <c r="A6734" s="123" t="s">
        <v>1738</v>
      </c>
      <c r="B6734" s="97" t="s">
        <v>3240</v>
      </c>
      <c r="C6734" s="96" t="s">
        <v>31</v>
      </c>
      <c r="D6734" s="96" t="s">
        <v>3241</v>
      </c>
      <c r="E6734" s="283" t="s">
        <v>1737</v>
      </c>
      <c r="F6734" s="283"/>
      <c r="G6734" s="98" t="s">
        <v>33</v>
      </c>
      <c r="H6734" s="99">
        <v>0.25159999999999999</v>
      </c>
      <c r="I6734" s="100">
        <v>15.57</v>
      </c>
      <c r="J6734" s="124">
        <v>3.91</v>
      </c>
    </row>
    <row r="6735" spans="1:10" ht="25.5">
      <c r="A6735" s="123" t="s">
        <v>1738</v>
      </c>
      <c r="B6735" s="97" t="s">
        <v>3238</v>
      </c>
      <c r="C6735" s="96" t="s">
        <v>31</v>
      </c>
      <c r="D6735" s="96" t="s">
        <v>3239</v>
      </c>
      <c r="E6735" s="283" t="s">
        <v>1737</v>
      </c>
      <c r="F6735" s="283"/>
      <c r="G6735" s="98" t="s">
        <v>33</v>
      </c>
      <c r="H6735" s="99">
        <v>0.25159999999999999</v>
      </c>
      <c r="I6735" s="100">
        <v>19.399999999999999</v>
      </c>
      <c r="J6735" s="124">
        <v>4.88</v>
      </c>
    </row>
    <row r="6736" spans="1:10" ht="51">
      <c r="A6736" s="113" t="s">
        <v>1725</v>
      </c>
      <c r="B6736" s="91" t="s">
        <v>4151</v>
      </c>
      <c r="C6736" s="90" t="s">
        <v>31</v>
      </c>
      <c r="D6736" s="90" t="s">
        <v>4152</v>
      </c>
      <c r="E6736" s="278" t="s">
        <v>1743</v>
      </c>
      <c r="F6736" s="278"/>
      <c r="G6736" s="92" t="s">
        <v>267</v>
      </c>
      <c r="H6736" s="93">
        <v>1.0225</v>
      </c>
      <c r="I6736" s="94">
        <v>37.44</v>
      </c>
      <c r="J6736" s="114">
        <v>38.28</v>
      </c>
    </row>
    <row r="6737" spans="1:10" ht="25.5">
      <c r="A6737" s="113" t="s">
        <v>1725</v>
      </c>
      <c r="B6737" s="91" t="s">
        <v>4153</v>
      </c>
      <c r="C6737" s="90" t="s">
        <v>31</v>
      </c>
      <c r="D6737" s="90" t="s">
        <v>4154</v>
      </c>
      <c r="E6737" s="278" t="s">
        <v>1743</v>
      </c>
      <c r="F6737" s="278"/>
      <c r="G6737" s="92" t="s">
        <v>267</v>
      </c>
      <c r="H6737" s="93">
        <v>1.0225</v>
      </c>
      <c r="I6737" s="94">
        <v>44.98</v>
      </c>
      <c r="J6737" s="114">
        <v>45.99</v>
      </c>
    </row>
    <row r="6738" spans="1:10">
      <c r="A6738" s="115"/>
      <c r="B6738" s="116"/>
      <c r="C6738" s="116"/>
      <c r="D6738" s="116"/>
      <c r="E6738" s="116" t="s">
        <v>1728</v>
      </c>
      <c r="F6738" s="117">
        <v>6.89</v>
      </c>
      <c r="G6738" s="116" t="s">
        <v>1729</v>
      </c>
      <c r="H6738" s="117">
        <v>0</v>
      </c>
      <c r="I6738" s="116" t="s">
        <v>1730</v>
      </c>
      <c r="J6738" s="118">
        <v>6.89</v>
      </c>
    </row>
    <row r="6739" spans="1:10" ht="15" thickBot="1">
      <c r="A6739" s="115"/>
      <c r="B6739" s="116"/>
      <c r="C6739" s="116"/>
      <c r="D6739" s="116"/>
      <c r="E6739" s="116" t="s">
        <v>1731</v>
      </c>
      <c r="F6739" s="117">
        <v>24.41</v>
      </c>
      <c r="G6739" s="116"/>
      <c r="H6739" s="276" t="s">
        <v>1732</v>
      </c>
      <c r="I6739" s="276"/>
      <c r="J6739" s="118">
        <v>117.47</v>
      </c>
    </row>
    <row r="6740" spans="1:10" ht="15" thickTop="1">
      <c r="A6740" s="119"/>
      <c r="B6740" s="95"/>
      <c r="C6740" s="95"/>
      <c r="D6740" s="95"/>
      <c r="E6740" s="95"/>
      <c r="F6740" s="95"/>
      <c r="G6740" s="95"/>
      <c r="H6740" s="95"/>
      <c r="I6740" s="95"/>
      <c r="J6740" s="120"/>
    </row>
    <row r="6741" spans="1:10" ht="15">
      <c r="A6741" s="121" t="s">
        <v>1480</v>
      </c>
      <c r="B6741" s="83" t="s">
        <v>1</v>
      </c>
      <c r="C6741" s="82" t="s">
        <v>2</v>
      </c>
      <c r="D6741" s="82" t="s">
        <v>3</v>
      </c>
      <c r="E6741" s="281" t="s">
        <v>1722</v>
      </c>
      <c r="F6741" s="281"/>
      <c r="G6741" s="84" t="s">
        <v>4</v>
      </c>
      <c r="H6741" s="83" t="s">
        <v>5</v>
      </c>
      <c r="I6741" s="83" t="s">
        <v>6</v>
      </c>
      <c r="J6741" s="122" t="s">
        <v>8</v>
      </c>
    </row>
    <row r="6742" spans="1:10" ht="38.25">
      <c r="A6742" s="111" t="s">
        <v>1723</v>
      </c>
      <c r="B6742" s="86" t="s">
        <v>1481</v>
      </c>
      <c r="C6742" s="85" t="s">
        <v>31</v>
      </c>
      <c r="D6742" s="85" t="s">
        <v>1482</v>
      </c>
      <c r="E6742" s="284" t="s">
        <v>4089</v>
      </c>
      <c r="F6742" s="284"/>
      <c r="G6742" s="87" t="s">
        <v>267</v>
      </c>
      <c r="H6742" s="88">
        <v>1</v>
      </c>
      <c r="I6742" s="89">
        <v>40.700000000000003</v>
      </c>
      <c r="J6742" s="112">
        <v>40.700000000000003</v>
      </c>
    </row>
    <row r="6743" spans="1:10" ht="38.25">
      <c r="A6743" s="123" t="s">
        <v>1738</v>
      </c>
      <c r="B6743" s="97" t="s">
        <v>4155</v>
      </c>
      <c r="C6743" s="96" t="s">
        <v>31</v>
      </c>
      <c r="D6743" s="96" t="s">
        <v>4156</v>
      </c>
      <c r="E6743" s="283" t="s">
        <v>2958</v>
      </c>
      <c r="F6743" s="283"/>
      <c r="G6743" s="98" t="s">
        <v>267</v>
      </c>
      <c r="H6743" s="99">
        <v>1</v>
      </c>
      <c r="I6743" s="100">
        <v>37.61</v>
      </c>
      <c r="J6743" s="124">
        <v>37.61</v>
      </c>
    </row>
    <row r="6744" spans="1:10" ht="38.25">
      <c r="A6744" s="123" t="s">
        <v>1738</v>
      </c>
      <c r="B6744" s="97" t="s">
        <v>4157</v>
      </c>
      <c r="C6744" s="96" t="s">
        <v>31</v>
      </c>
      <c r="D6744" s="96" t="s">
        <v>4158</v>
      </c>
      <c r="E6744" s="283" t="s">
        <v>2958</v>
      </c>
      <c r="F6744" s="283"/>
      <c r="G6744" s="98" t="s">
        <v>267</v>
      </c>
      <c r="H6744" s="99">
        <v>1</v>
      </c>
      <c r="I6744" s="100">
        <v>3.09</v>
      </c>
      <c r="J6744" s="124">
        <v>3.09</v>
      </c>
    </row>
    <row r="6745" spans="1:10">
      <c r="A6745" s="115"/>
      <c r="B6745" s="116"/>
      <c r="C6745" s="116"/>
      <c r="D6745" s="116"/>
      <c r="E6745" s="116" t="s">
        <v>1728</v>
      </c>
      <c r="F6745" s="117">
        <v>2.96</v>
      </c>
      <c r="G6745" s="116" t="s">
        <v>1729</v>
      </c>
      <c r="H6745" s="117">
        <v>0</v>
      </c>
      <c r="I6745" s="116" t="s">
        <v>1730</v>
      </c>
      <c r="J6745" s="118">
        <v>2.96</v>
      </c>
    </row>
    <row r="6746" spans="1:10" ht="15" thickBot="1">
      <c r="A6746" s="115"/>
      <c r="B6746" s="116"/>
      <c r="C6746" s="116"/>
      <c r="D6746" s="116"/>
      <c r="E6746" s="116" t="s">
        <v>1731</v>
      </c>
      <c r="F6746" s="117">
        <v>10.67</v>
      </c>
      <c r="G6746" s="116"/>
      <c r="H6746" s="276" t="s">
        <v>1732</v>
      </c>
      <c r="I6746" s="276"/>
      <c r="J6746" s="118">
        <v>51.37</v>
      </c>
    </row>
    <row r="6747" spans="1:10" ht="15" thickTop="1">
      <c r="A6747" s="119"/>
      <c r="B6747" s="95"/>
      <c r="C6747" s="95"/>
      <c r="D6747" s="95"/>
      <c r="E6747" s="95"/>
      <c r="F6747" s="95"/>
      <c r="G6747" s="95"/>
      <c r="H6747" s="95"/>
      <c r="I6747" s="95"/>
      <c r="J6747" s="120"/>
    </row>
    <row r="6748" spans="1:10" ht="15">
      <c r="A6748" s="121" t="s">
        <v>1483</v>
      </c>
      <c r="B6748" s="83" t="s">
        <v>1</v>
      </c>
      <c r="C6748" s="82" t="s">
        <v>2</v>
      </c>
      <c r="D6748" s="82" t="s">
        <v>3</v>
      </c>
      <c r="E6748" s="281" t="s">
        <v>1722</v>
      </c>
      <c r="F6748" s="281"/>
      <c r="G6748" s="84" t="s">
        <v>4</v>
      </c>
      <c r="H6748" s="83" t="s">
        <v>5</v>
      </c>
      <c r="I6748" s="83" t="s">
        <v>6</v>
      </c>
      <c r="J6748" s="122" t="s">
        <v>8</v>
      </c>
    </row>
    <row r="6749" spans="1:10" ht="38.25">
      <c r="A6749" s="111" t="s">
        <v>1723</v>
      </c>
      <c r="B6749" s="86" t="s">
        <v>1484</v>
      </c>
      <c r="C6749" s="85" t="s">
        <v>31</v>
      </c>
      <c r="D6749" s="85" t="s">
        <v>1485</v>
      </c>
      <c r="E6749" s="284" t="s">
        <v>2958</v>
      </c>
      <c r="F6749" s="284"/>
      <c r="G6749" s="87" t="s">
        <v>267</v>
      </c>
      <c r="H6749" s="88">
        <v>1</v>
      </c>
      <c r="I6749" s="89">
        <v>75.23</v>
      </c>
      <c r="J6749" s="112">
        <v>75.23</v>
      </c>
    </row>
    <row r="6750" spans="1:10" ht="25.5">
      <c r="A6750" s="123" t="s">
        <v>1738</v>
      </c>
      <c r="B6750" s="97" t="s">
        <v>3240</v>
      </c>
      <c r="C6750" s="96" t="s">
        <v>31</v>
      </c>
      <c r="D6750" s="96" t="s">
        <v>3241</v>
      </c>
      <c r="E6750" s="283" t="s">
        <v>1737</v>
      </c>
      <c r="F6750" s="283"/>
      <c r="G6750" s="98" t="s">
        <v>33</v>
      </c>
      <c r="H6750" s="99">
        <v>6.4699999999999994E-2</v>
      </c>
      <c r="I6750" s="100">
        <v>15.57</v>
      </c>
      <c r="J6750" s="124">
        <v>1</v>
      </c>
    </row>
    <row r="6751" spans="1:10" ht="25.5">
      <c r="A6751" s="123" t="s">
        <v>1738</v>
      </c>
      <c r="B6751" s="97" t="s">
        <v>3238</v>
      </c>
      <c r="C6751" s="96" t="s">
        <v>31</v>
      </c>
      <c r="D6751" s="96" t="s">
        <v>3239</v>
      </c>
      <c r="E6751" s="283" t="s">
        <v>1737</v>
      </c>
      <c r="F6751" s="283"/>
      <c r="G6751" s="98" t="s">
        <v>33</v>
      </c>
      <c r="H6751" s="99">
        <v>6.4699999999999994E-2</v>
      </c>
      <c r="I6751" s="100">
        <v>19.399999999999999</v>
      </c>
      <c r="J6751" s="124">
        <v>1.25</v>
      </c>
    </row>
    <row r="6752" spans="1:10" ht="25.5">
      <c r="A6752" s="113" t="s">
        <v>1725</v>
      </c>
      <c r="B6752" s="91" t="s">
        <v>4159</v>
      </c>
      <c r="C6752" s="90" t="s">
        <v>31</v>
      </c>
      <c r="D6752" s="90" t="s">
        <v>4160</v>
      </c>
      <c r="E6752" s="278" t="s">
        <v>1743</v>
      </c>
      <c r="F6752" s="278"/>
      <c r="G6752" s="92" t="s">
        <v>267</v>
      </c>
      <c r="H6752" s="93">
        <v>1.0225</v>
      </c>
      <c r="I6752" s="94">
        <v>35.44</v>
      </c>
      <c r="J6752" s="114">
        <v>36.229999999999997</v>
      </c>
    </row>
    <row r="6753" spans="1:10" ht="51">
      <c r="A6753" s="113" t="s">
        <v>1725</v>
      </c>
      <c r="B6753" s="91" t="s">
        <v>4161</v>
      </c>
      <c r="C6753" s="90" t="s">
        <v>31</v>
      </c>
      <c r="D6753" s="90" t="s">
        <v>4162</v>
      </c>
      <c r="E6753" s="278" t="s">
        <v>1743</v>
      </c>
      <c r="F6753" s="278"/>
      <c r="G6753" s="92" t="s">
        <v>267</v>
      </c>
      <c r="H6753" s="93">
        <v>1.0225</v>
      </c>
      <c r="I6753" s="94">
        <v>35.950000000000003</v>
      </c>
      <c r="J6753" s="114">
        <v>36.75</v>
      </c>
    </row>
    <row r="6754" spans="1:10">
      <c r="A6754" s="115"/>
      <c r="B6754" s="116"/>
      <c r="C6754" s="116"/>
      <c r="D6754" s="116"/>
      <c r="E6754" s="116" t="s">
        <v>1728</v>
      </c>
      <c r="F6754" s="117">
        <v>1.77</v>
      </c>
      <c r="G6754" s="116" t="s">
        <v>1729</v>
      </c>
      <c r="H6754" s="117">
        <v>0</v>
      </c>
      <c r="I6754" s="116" t="s">
        <v>1730</v>
      </c>
      <c r="J6754" s="118">
        <v>1.77</v>
      </c>
    </row>
    <row r="6755" spans="1:10" ht="15" thickBot="1">
      <c r="A6755" s="115"/>
      <c r="B6755" s="116"/>
      <c r="C6755" s="116"/>
      <c r="D6755" s="116"/>
      <c r="E6755" s="116" t="s">
        <v>1731</v>
      </c>
      <c r="F6755" s="117">
        <v>19.739999999999998</v>
      </c>
      <c r="G6755" s="116"/>
      <c r="H6755" s="276" t="s">
        <v>1732</v>
      </c>
      <c r="I6755" s="276"/>
      <c r="J6755" s="118">
        <v>94.97</v>
      </c>
    </row>
    <row r="6756" spans="1:10" ht="15" thickTop="1">
      <c r="A6756" s="119"/>
      <c r="B6756" s="95"/>
      <c r="C6756" s="95"/>
      <c r="D6756" s="95"/>
      <c r="E6756" s="95"/>
      <c r="F6756" s="95"/>
      <c r="G6756" s="95"/>
      <c r="H6756" s="95"/>
      <c r="I6756" s="95"/>
      <c r="J6756" s="120"/>
    </row>
    <row r="6757" spans="1:10" ht="15">
      <c r="A6757" s="121" t="s">
        <v>1486</v>
      </c>
      <c r="B6757" s="83" t="s">
        <v>1</v>
      </c>
      <c r="C6757" s="82" t="s">
        <v>2</v>
      </c>
      <c r="D6757" s="82" t="s">
        <v>3</v>
      </c>
      <c r="E6757" s="281" t="s">
        <v>1722</v>
      </c>
      <c r="F6757" s="281"/>
      <c r="G6757" s="84" t="s">
        <v>4</v>
      </c>
      <c r="H6757" s="83" t="s">
        <v>5</v>
      </c>
      <c r="I6757" s="83" t="s">
        <v>6</v>
      </c>
      <c r="J6757" s="122" t="s">
        <v>8</v>
      </c>
    </row>
    <row r="6758" spans="1:10" ht="38.25">
      <c r="A6758" s="111" t="s">
        <v>1723</v>
      </c>
      <c r="B6758" s="86" t="s">
        <v>1484</v>
      </c>
      <c r="C6758" s="85" t="s">
        <v>31</v>
      </c>
      <c r="D6758" s="85" t="s">
        <v>1485</v>
      </c>
      <c r="E6758" s="284" t="s">
        <v>2958</v>
      </c>
      <c r="F6758" s="284"/>
      <c r="G6758" s="87" t="s">
        <v>267</v>
      </c>
      <c r="H6758" s="88">
        <v>1</v>
      </c>
      <c r="I6758" s="89">
        <v>75.23</v>
      </c>
      <c r="J6758" s="112">
        <v>75.23</v>
      </c>
    </row>
    <row r="6759" spans="1:10" ht="25.5">
      <c r="A6759" s="123" t="s">
        <v>1738</v>
      </c>
      <c r="B6759" s="97" t="s">
        <v>3240</v>
      </c>
      <c r="C6759" s="96" t="s">
        <v>31</v>
      </c>
      <c r="D6759" s="96" t="s">
        <v>3241</v>
      </c>
      <c r="E6759" s="283" t="s">
        <v>1737</v>
      </c>
      <c r="F6759" s="283"/>
      <c r="G6759" s="98" t="s">
        <v>33</v>
      </c>
      <c r="H6759" s="99">
        <v>6.4699999999999994E-2</v>
      </c>
      <c r="I6759" s="100">
        <v>15.57</v>
      </c>
      <c r="J6759" s="124">
        <v>1</v>
      </c>
    </row>
    <row r="6760" spans="1:10" ht="25.5">
      <c r="A6760" s="123" t="s">
        <v>1738</v>
      </c>
      <c r="B6760" s="97" t="s">
        <v>3238</v>
      </c>
      <c r="C6760" s="96" t="s">
        <v>31</v>
      </c>
      <c r="D6760" s="96" t="s">
        <v>3239</v>
      </c>
      <c r="E6760" s="283" t="s">
        <v>1737</v>
      </c>
      <c r="F6760" s="283"/>
      <c r="G6760" s="98" t="s">
        <v>33</v>
      </c>
      <c r="H6760" s="99">
        <v>6.4699999999999994E-2</v>
      </c>
      <c r="I6760" s="100">
        <v>19.399999999999999</v>
      </c>
      <c r="J6760" s="124">
        <v>1.25</v>
      </c>
    </row>
    <row r="6761" spans="1:10" ht="25.5">
      <c r="A6761" s="113" t="s">
        <v>1725</v>
      </c>
      <c r="B6761" s="91" t="s">
        <v>4159</v>
      </c>
      <c r="C6761" s="90" t="s">
        <v>31</v>
      </c>
      <c r="D6761" s="90" t="s">
        <v>4160</v>
      </c>
      <c r="E6761" s="278" t="s">
        <v>1743</v>
      </c>
      <c r="F6761" s="278"/>
      <c r="G6761" s="92" t="s">
        <v>267</v>
      </c>
      <c r="H6761" s="93">
        <v>1.0225</v>
      </c>
      <c r="I6761" s="94">
        <v>35.44</v>
      </c>
      <c r="J6761" s="114">
        <v>36.229999999999997</v>
      </c>
    </row>
    <row r="6762" spans="1:10" ht="51">
      <c r="A6762" s="113" t="s">
        <v>1725</v>
      </c>
      <c r="B6762" s="91" t="s">
        <v>4161</v>
      </c>
      <c r="C6762" s="90" t="s">
        <v>31</v>
      </c>
      <c r="D6762" s="90" t="s">
        <v>4162</v>
      </c>
      <c r="E6762" s="278" t="s">
        <v>1743</v>
      </c>
      <c r="F6762" s="278"/>
      <c r="G6762" s="92" t="s">
        <v>267</v>
      </c>
      <c r="H6762" s="93">
        <v>1.0225</v>
      </c>
      <c r="I6762" s="94">
        <v>35.950000000000003</v>
      </c>
      <c r="J6762" s="114">
        <v>36.75</v>
      </c>
    </row>
    <row r="6763" spans="1:10">
      <c r="A6763" s="115"/>
      <c r="B6763" s="116"/>
      <c r="C6763" s="116"/>
      <c r="D6763" s="116"/>
      <c r="E6763" s="116" t="s">
        <v>1728</v>
      </c>
      <c r="F6763" s="117">
        <v>1.77</v>
      </c>
      <c r="G6763" s="116" t="s">
        <v>1729</v>
      </c>
      <c r="H6763" s="117">
        <v>0</v>
      </c>
      <c r="I6763" s="116" t="s">
        <v>1730</v>
      </c>
      <c r="J6763" s="118">
        <v>1.77</v>
      </c>
    </row>
    <row r="6764" spans="1:10" ht="15" thickBot="1">
      <c r="A6764" s="115"/>
      <c r="B6764" s="116"/>
      <c r="C6764" s="116"/>
      <c r="D6764" s="116"/>
      <c r="E6764" s="116" t="s">
        <v>1731</v>
      </c>
      <c r="F6764" s="117">
        <v>19.739999999999998</v>
      </c>
      <c r="G6764" s="116"/>
      <c r="H6764" s="276" t="s">
        <v>1732</v>
      </c>
      <c r="I6764" s="276"/>
      <c r="J6764" s="118">
        <v>94.97</v>
      </c>
    </row>
    <row r="6765" spans="1:10" ht="15" thickTop="1">
      <c r="A6765" s="119"/>
      <c r="B6765" s="95"/>
      <c r="C6765" s="95"/>
      <c r="D6765" s="95"/>
      <c r="E6765" s="95"/>
      <c r="F6765" s="95"/>
      <c r="G6765" s="95"/>
      <c r="H6765" s="95"/>
      <c r="I6765" s="95"/>
      <c r="J6765" s="120"/>
    </row>
    <row r="6766" spans="1:10" ht="15">
      <c r="A6766" s="121" t="s">
        <v>1487</v>
      </c>
      <c r="B6766" s="83" t="s">
        <v>1</v>
      </c>
      <c r="C6766" s="82" t="s">
        <v>2</v>
      </c>
      <c r="D6766" s="82" t="s">
        <v>3</v>
      </c>
      <c r="E6766" s="281" t="s">
        <v>1722</v>
      </c>
      <c r="F6766" s="281"/>
      <c r="G6766" s="84" t="s">
        <v>4</v>
      </c>
      <c r="H6766" s="83" t="s">
        <v>5</v>
      </c>
      <c r="I6766" s="83" t="s">
        <v>6</v>
      </c>
      <c r="J6766" s="122" t="s">
        <v>8</v>
      </c>
    </row>
    <row r="6767" spans="1:10" ht="38.25">
      <c r="A6767" s="111" t="s">
        <v>1723</v>
      </c>
      <c r="B6767" s="86" t="s">
        <v>1488</v>
      </c>
      <c r="C6767" s="85" t="s">
        <v>31</v>
      </c>
      <c r="D6767" s="85" t="s">
        <v>1489</v>
      </c>
      <c r="E6767" s="284" t="s">
        <v>4089</v>
      </c>
      <c r="F6767" s="284"/>
      <c r="G6767" s="87" t="s">
        <v>267</v>
      </c>
      <c r="H6767" s="88">
        <v>1</v>
      </c>
      <c r="I6767" s="89">
        <v>32.549999999999997</v>
      </c>
      <c r="J6767" s="112">
        <v>32.549999999999997</v>
      </c>
    </row>
    <row r="6768" spans="1:10" ht="38.25">
      <c r="A6768" s="123" t="s">
        <v>1738</v>
      </c>
      <c r="B6768" s="97" t="s">
        <v>4157</v>
      </c>
      <c r="C6768" s="96" t="s">
        <v>31</v>
      </c>
      <c r="D6768" s="96" t="s">
        <v>4158</v>
      </c>
      <c r="E6768" s="283" t="s">
        <v>2958</v>
      </c>
      <c r="F6768" s="283"/>
      <c r="G6768" s="98" t="s">
        <v>267</v>
      </c>
      <c r="H6768" s="99">
        <v>1</v>
      </c>
      <c r="I6768" s="100">
        <v>3.09</v>
      </c>
      <c r="J6768" s="124">
        <v>3.09</v>
      </c>
    </row>
    <row r="6769" spans="1:10" ht="38.25">
      <c r="A6769" s="123" t="s">
        <v>1738</v>
      </c>
      <c r="B6769" s="97" t="s">
        <v>4163</v>
      </c>
      <c r="C6769" s="96" t="s">
        <v>31</v>
      </c>
      <c r="D6769" s="96" t="s">
        <v>4164</v>
      </c>
      <c r="E6769" s="283" t="s">
        <v>2958</v>
      </c>
      <c r="F6769" s="283"/>
      <c r="G6769" s="98" t="s">
        <v>267</v>
      </c>
      <c r="H6769" s="99">
        <v>1</v>
      </c>
      <c r="I6769" s="100">
        <v>29.46</v>
      </c>
      <c r="J6769" s="124">
        <v>29.46</v>
      </c>
    </row>
    <row r="6770" spans="1:10">
      <c r="A6770" s="115"/>
      <c r="B6770" s="116"/>
      <c r="C6770" s="116"/>
      <c r="D6770" s="116"/>
      <c r="E6770" s="116" t="s">
        <v>1728</v>
      </c>
      <c r="F6770" s="117">
        <v>2.8</v>
      </c>
      <c r="G6770" s="116" t="s">
        <v>1729</v>
      </c>
      <c r="H6770" s="117">
        <v>0</v>
      </c>
      <c r="I6770" s="116" t="s">
        <v>1730</v>
      </c>
      <c r="J6770" s="118">
        <v>2.8</v>
      </c>
    </row>
    <row r="6771" spans="1:10" ht="15" thickBot="1">
      <c r="A6771" s="115"/>
      <c r="B6771" s="116"/>
      <c r="C6771" s="116"/>
      <c r="D6771" s="116"/>
      <c r="E6771" s="116" t="s">
        <v>1731</v>
      </c>
      <c r="F6771" s="117">
        <v>8.5399999999999991</v>
      </c>
      <c r="G6771" s="116"/>
      <c r="H6771" s="276" t="s">
        <v>1732</v>
      </c>
      <c r="I6771" s="276"/>
      <c r="J6771" s="118">
        <v>41.09</v>
      </c>
    </row>
    <row r="6772" spans="1:10" ht="15" thickTop="1">
      <c r="A6772" s="119"/>
      <c r="B6772" s="95"/>
      <c r="C6772" s="95"/>
      <c r="D6772" s="95"/>
      <c r="E6772" s="95"/>
      <c r="F6772" s="95"/>
      <c r="G6772" s="95"/>
      <c r="H6772" s="95"/>
      <c r="I6772" s="95"/>
      <c r="J6772" s="120"/>
    </row>
    <row r="6773" spans="1:10" ht="15">
      <c r="A6773" s="121" t="s">
        <v>1490</v>
      </c>
      <c r="B6773" s="83" t="s">
        <v>1</v>
      </c>
      <c r="C6773" s="82" t="s">
        <v>2</v>
      </c>
      <c r="D6773" s="82" t="s">
        <v>3</v>
      </c>
      <c r="E6773" s="281" t="s">
        <v>1722</v>
      </c>
      <c r="F6773" s="281"/>
      <c r="G6773" s="84" t="s">
        <v>4</v>
      </c>
      <c r="H6773" s="83" t="s">
        <v>5</v>
      </c>
      <c r="I6773" s="83" t="s">
        <v>6</v>
      </c>
      <c r="J6773" s="122" t="s">
        <v>8</v>
      </c>
    </row>
    <row r="6774" spans="1:10" ht="38.25">
      <c r="A6774" s="111" t="s">
        <v>1723</v>
      </c>
      <c r="B6774" s="86" t="s">
        <v>1491</v>
      </c>
      <c r="C6774" s="85" t="s">
        <v>31</v>
      </c>
      <c r="D6774" s="85" t="s">
        <v>1492</v>
      </c>
      <c r="E6774" s="284" t="s">
        <v>4089</v>
      </c>
      <c r="F6774" s="284"/>
      <c r="G6774" s="87" t="s">
        <v>267</v>
      </c>
      <c r="H6774" s="88">
        <v>1</v>
      </c>
      <c r="I6774" s="89">
        <v>49.05</v>
      </c>
      <c r="J6774" s="112">
        <v>49.05</v>
      </c>
    </row>
    <row r="6775" spans="1:10" ht="38.25">
      <c r="A6775" s="123" t="s">
        <v>1738</v>
      </c>
      <c r="B6775" s="97" t="s">
        <v>4157</v>
      </c>
      <c r="C6775" s="96" t="s">
        <v>31</v>
      </c>
      <c r="D6775" s="96" t="s">
        <v>4158</v>
      </c>
      <c r="E6775" s="283" t="s">
        <v>2958</v>
      </c>
      <c r="F6775" s="283"/>
      <c r="G6775" s="98" t="s">
        <v>267</v>
      </c>
      <c r="H6775" s="99">
        <v>1</v>
      </c>
      <c r="I6775" s="100">
        <v>3.09</v>
      </c>
      <c r="J6775" s="124">
        <v>3.09</v>
      </c>
    </row>
    <row r="6776" spans="1:10" ht="38.25">
      <c r="A6776" s="123" t="s">
        <v>1738</v>
      </c>
      <c r="B6776" s="97" t="s">
        <v>4165</v>
      </c>
      <c r="C6776" s="96" t="s">
        <v>31</v>
      </c>
      <c r="D6776" s="96" t="s">
        <v>4166</v>
      </c>
      <c r="E6776" s="283" t="s">
        <v>2958</v>
      </c>
      <c r="F6776" s="283"/>
      <c r="G6776" s="98" t="s">
        <v>267</v>
      </c>
      <c r="H6776" s="99">
        <v>1</v>
      </c>
      <c r="I6776" s="100">
        <v>45.96</v>
      </c>
      <c r="J6776" s="124">
        <v>45.96</v>
      </c>
    </row>
    <row r="6777" spans="1:10">
      <c r="A6777" s="115"/>
      <c r="B6777" s="116"/>
      <c r="C6777" s="116"/>
      <c r="D6777" s="116"/>
      <c r="E6777" s="116" t="s">
        <v>1728</v>
      </c>
      <c r="F6777" s="117">
        <v>3.08</v>
      </c>
      <c r="G6777" s="116" t="s">
        <v>1729</v>
      </c>
      <c r="H6777" s="117">
        <v>0</v>
      </c>
      <c r="I6777" s="116" t="s">
        <v>1730</v>
      </c>
      <c r="J6777" s="118">
        <v>3.08</v>
      </c>
    </row>
    <row r="6778" spans="1:10" ht="15" thickBot="1">
      <c r="A6778" s="115"/>
      <c r="B6778" s="116"/>
      <c r="C6778" s="116"/>
      <c r="D6778" s="116"/>
      <c r="E6778" s="116" t="s">
        <v>1731</v>
      </c>
      <c r="F6778" s="117">
        <v>12.87</v>
      </c>
      <c r="G6778" s="116"/>
      <c r="H6778" s="276" t="s">
        <v>1732</v>
      </c>
      <c r="I6778" s="276"/>
      <c r="J6778" s="118">
        <v>61.92</v>
      </c>
    </row>
    <row r="6779" spans="1:10" ht="15" thickTop="1">
      <c r="A6779" s="119"/>
      <c r="B6779" s="95"/>
      <c r="C6779" s="95"/>
      <c r="D6779" s="95"/>
      <c r="E6779" s="95"/>
      <c r="F6779" s="95"/>
      <c r="G6779" s="95"/>
      <c r="H6779" s="95"/>
      <c r="I6779" s="95"/>
      <c r="J6779" s="120"/>
    </row>
    <row r="6780" spans="1:10" ht="15">
      <c r="A6780" s="121" t="s">
        <v>1495</v>
      </c>
      <c r="B6780" s="83" t="s">
        <v>1</v>
      </c>
      <c r="C6780" s="82" t="s">
        <v>2</v>
      </c>
      <c r="D6780" s="82" t="s">
        <v>3</v>
      </c>
      <c r="E6780" s="281" t="s">
        <v>1722</v>
      </c>
      <c r="F6780" s="281"/>
      <c r="G6780" s="84" t="s">
        <v>4</v>
      </c>
      <c r="H6780" s="83" t="s">
        <v>5</v>
      </c>
      <c r="I6780" s="83" t="s">
        <v>6</v>
      </c>
      <c r="J6780" s="122" t="s">
        <v>8</v>
      </c>
    </row>
    <row r="6781" spans="1:10" ht="25.5">
      <c r="A6781" s="111" t="s">
        <v>1723</v>
      </c>
      <c r="B6781" s="86" t="s">
        <v>1496</v>
      </c>
      <c r="C6781" s="85" t="s">
        <v>18</v>
      </c>
      <c r="D6781" s="85" t="s">
        <v>1497</v>
      </c>
      <c r="E6781" s="284" t="s">
        <v>4089</v>
      </c>
      <c r="F6781" s="284"/>
      <c r="G6781" s="87" t="s">
        <v>28</v>
      </c>
      <c r="H6781" s="88">
        <v>1</v>
      </c>
      <c r="I6781" s="89">
        <v>251.66</v>
      </c>
      <c r="J6781" s="112">
        <v>251.66</v>
      </c>
    </row>
    <row r="6782" spans="1:10">
      <c r="A6782" s="123" t="s">
        <v>1738</v>
      </c>
      <c r="B6782" s="97" t="s">
        <v>2920</v>
      </c>
      <c r="C6782" s="96" t="s">
        <v>44</v>
      </c>
      <c r="D6782" s="96" t="s">
        <v>2921</v>
      </c>
      <c r="E6782" s="283" t="s">
        <v>1761</v>
      </c>
      <c r="F6782" s="283"/>
      <c r="G6782" s="98" t="s">
        <v>1950</v>
      </c>
      <c r="H6782" s="99">
        <v>0.54900000000000004</v>
      </c>
      <c r="I6782" s="100">
        <v>18.66</v>
      </c>
      <c r="J6782" s="124">
        <v>10.24</v>
      </c>
    </row>
    <row r="6783" spans="1:10" ht="25.5">
      <c r="A6783" s="123" t="s">
        <v>1738</v>
      </c>
      <c r="B6783" s="97" t="s">
        <v>2916</v>
      </c>
      <c r="C6783" s="96" t="s">
        <v>44</v>
      </c>
      <c r="D6783" s="96" t="s">
        <v>2917</v>
      </c>
      <c r="E6783" s="283" t="s">
        <v>1761</v>
      </c>
      <c r="F6783" s="283"/>
      <c r="G6783" s="98" t="s">
        <v>1950</v>
      </c>
      <c r="H6783" s="99">
        <v>0.36599999999999999</v>
      </c>
      <c r="I6783" s="100">
        <v>15.2</v>
      </c>
      <c r="J6783" s="124">
        <v>5.56</v>
      </c>
    </row>
    <row r="6784" spans="1:10">
      <c r="A6784" s="113" t="s">
        <v>1725</v>
      </c>
      <c r="B6784" s="91" t="s">
        <v>4167</v>
      </c>
      <c r="C6784" s="90" t="s">
        <v>18</v>
      </c>
      <c r="D6784" s="90" t="s">
        <v>4168</v>
      </c>
      <c r="E6784" s="278" t="s">
        <v>1743</v>
      </c>
      <c r="F6784" s="278"/>
      <c r="G6784" s="92" t="s">
        <v>704</v>
      </c>
      <c r="H6784" s="93">
        <v>1</v>
      </c>
      <c r="I6784" s="94">
        <v>235.86</v>
      </c>
      <c r="J6784" s="114">
        <v>235.86</v>
      </c>
    </row>
    <row r="6785" spans="1:10">
      <c r="A6785" s="115"/>
      <c r="B6785" s="116"/>
      <c r="C6785" s="116"/>
      <c r="D6785" s="116"/>
      <c r="E6785" s="116" t="s">
        <v>1728</v>
      </c>
      <c r="F6785" s="117">
        <v>0</v>
      </c>
      <c r="G6785" s="116" t="s">
        <v>1729</v>
      </c>
      <c r="H6785" s="117">
        <v>12.35</v>
      </c>
      <c r="I6785" s="116" t="s">
        <v>1730</v>
      </c>
      <c r="J6785" s="118">
        <v>12.35</v>
      </c>
    </row>
    <row r="6786" spans="1:10" ht="15" thickBot="1">
      <c r="A6786" s="115"/>
      <c r="B6786" s="116"/>
      <c r="C6786" s="116"/>
      <c r="D6786" s="116"/>
      <c r="E6786" s="116" t="s">
        <v>1731</v>
      </c>
      <c r="F6786" s="117">
        <v>66.03</v>
      </c>
      <c r="G6786" s="116"/>
      <c r="H6786" s="276" t="s">
        <v>1732</v>
      </c>
      <c r="I6786" s="276"/>
      <c r="J6786" s="118">
        <v>317.69</v>
      </c>
    </row>
    <row r="6787" spans="1:10" ht="15" thickTop="1">
      <c r="A6787" s="119"/>
      <c r="B6787" s="95"/>
      <c r="C6787" s="95"/>
      <c r="D6787" s="95"/>
      <c r="E6787" s="95"/>
      <c r="F6787" s="95"/>
      <c r="G6787" s="95"/>
      <c r="H6787" s="95"/>
      <c r="I6787" s="95"/>
      <c r="J6787" s="120"/>
    </row>
    <row r="6788" spans="1:10" ht="15">
      <c r="A6788" s="121" t="s">
        <v>1498</v>
      </c>
      <c r="B6788" s="83" t="s">
        <v>1</v>
      </c>
      <c r="C6788" s="82" t="s">
        <v>2</v>
      </c>
      <c r="D6788" s="82" t="s">
        <v>3</v>
      </c>
      <c r="E6788" s="281" t="s">
        <v>1722</v>
      </c>
      <c r="F6788" s="281"/>
      <c r="G6788" s="84" t="s">
        <v>4</v>
      </c>
      <c r="H6788" s="83" t="s">
        <v>5</v>
      </c>
      <c r="I6788" s="83" t="s">
        <v>6</v>
      </c>
      <c r="J6788" s="122" t="s">
        <v>8</v>
      </c>
    </row>
    <row r="6789" spans="1:10" ht="25.5">
      <c r="A6789" s="111" t="s">
        <v>1723</v>
      </c>
      <c r="B6789" s="86" t="s">
        <v>1499</v>
      </c>
      <c r="C6789" s="85" t="s">
        <v>18</v>
      </c>
      <c r="D6789" s="85" t="s">
        <v>1500</v>
      </c>
      <c r="E6789" s="284" t="s">
        <v>4089</v>
      </c>
      <c r="F6789" s="284"/>
      <c r="G6789" s="87" t="s">
        <v>28</v>
      </c>
      <c r="H6789" s="88">
        <v>1</v>
      </c>
      <c r="I6789" s="89">
        <v>347.07</v>
      </c>
      <c r="J6789" s="112">
        <v>347.07</v>
      </c>
    </row>
    <row r="6790" spans="1:10">
      <c r="A6790" s="123" t="s">
        <v>1738</v>
      </c>
      <c r="B6790" s="97" t="s">
        <v>2920</v>
      </c>
      <c r="C6790" s="96" t="s">
        <v>44</v>
      </c>
      <c r="D6790" s="96" t="s">
        <v>2921</v>
      </c>
      <c r="E6790" s="283" t="s">
        <v>1761</v>
      </c>
      <c r="F6790" s="283"/>
      <c r="G6790" s="98" t="s">
        <v>1950</v>
      </c>
      <c r="H6790" s="99">
        <v>0.54900000000000004</v>
      </c>
      <c r="I6790" s="100">
        <v>18.66</v>
      </c>
      <c r="J6790" s="124">
        <v>10.24</v>
      </c>
    </row>
    <row r="6791" spans="1:10" ht="25.5">
      <c r="A6791" s="123" t="s">
        <v>1738</v>
      </c>
      <c r="B6791" s="97" t="s">
        <v>2916</v>
      </c>
      <c r="C6791" s="96" t="s">
        <v>44</v>
      </c>
      <c r="D6791" s="96" t="s">
        <v>2917</v>
      </c>
      <c r="E6791" s="283" t="s">
        <v>1761</v>
      </c>
      <c r="F6791" s="283"/>
      <c r="G6791" s="98" t="s">
        <v>1950</v>
      </c>
      <c r="H6791" s="99">
        <v>0.36599999999999999</v>
      </c>
      <c r="I6791" s="100">
        <v>15.2</v>
      </c>
      <c r="J6791" s="124">
        <v>5.56</v>
      </c>
    </row>
    <row r="6792" spans="1:10">
      <c r="A6792" s="113" t="s">
        <v>1725</v>
      </c>
      <c r="B6792" s="91" t="s">
        <v>4169</v>
      </c>
      <c r="C6792" s="90" t="s">
        <v>18</v>
      </c>
      <c r="D6792" s="90" t="s">
        <v>4170</v>
      </c>
      <c r="E6792" s="278" t="s">
        <v>1743</v>
      </c>
      <c r="F6792" s="278"/>
      <c r="G6792" s="92" t="s">
        <v>704</v>
      </c>
      <c r="H6792" s="93">
        <v>1</v>
      </c>
      <c r="I6792" s="94">
        <v>331.27</v>
      </c>
      <c r="J6792" s="114">
        <v>331.27</v>
      </c>
    </row>
    <row r="6793" spans="1:10">
      <c r="A6793" s="115"/>
      <c r="B6793" s="116"/>
      <c r="C6793" s="116"/>
      <c r="D6793" s="116"/>
      <c r="E6793" s="116" t="s">
        <v>1728</v>
      </c>
      <c r="F6793" s="117">
        <v>0</v>
      </c>
      <c r="G6793" s="116" t="s">
        <v>1729</v>
      </c>
      <c r="H6793" s="117">
        <v>12.35</v>
      </c>
      <c r="I6793" s="116" t="s">
        <v>1730</v>
      </c>
      <c r="J6793" s="118">
        <v>12.35</v>
      </c>
    </row>
    <row r="6794" spans="1:10" ht="15" thickBot="1">
      <c r="A6794" s="115"/>
      <c r="B6794" s="116"/>
      <c r="C6794" s="116"/>
      <c r="D6794" s="116"/>
      <c r="E6794" s="116" t="s">
        <v>1731</v>
      </c>
      <c r="F6794" s="117">
        <v>91.07</v>
      </c>
      <c r="G6794" s="116"/>
      <c r="H6794" s="276" t="s">
        <v>1732</v>
      </c>
      <c r="I6794" s="276"/>
      <c r="J6794" s="118">
        <v>438.14</v>
      </c>
    </row>
    <row r="6795" spans="1:10" ht="15" thickTop="1">
      <c r="A6795" s="119"/>
      <c r="B6795" s="95"/>
      <c r="C6795" s="95"/>
      <c r="D6795" s="95"/>
      <c r="E6795" s="95"/>
      <c r="F6795" s="95"/>
      <c r="G6795" s="95"/>
      <c r="H6795" s="95"/>
      <c r="I6795" s="95"/>
      <c r="J6795" s="120"/>
    </row>
    <row r="6796" spans="1:10" ht="15">
      <c r="A6796" s="121" t="s">
        <v>1503</v>
      </c>
      <c r="B6796" s="83" t="s">
        <v>1</v>
      </c>
      <c r="C6796" s="82" t="s">
        <v>2</v>
      </c>
      <c r="D6796" s="82" t="s">
        <v>3</v>
      </c>
      <c r="E6796" s="281" t="s">
        <v>1722</v>
      </c>
      <c r="F6796" s="281"/>
      <c r="G6796" s="84" t="s">
        <v>4</v>
      </c>
      <c r="H6796" s="83" t="s">
        <v>5</v>
      </c>
      <c r="I6796" s="83" t="s">
        <v>6</v>
      </c>
      <c r="J6796" s="122" t="s">
        <v>8</v>
      </c>
    </row>
    <row r="6797" spans="1:10" ht="25.5">
      <c r="A6797" s="111" t="s">
        <v>1723</v>
      </c>
      <c r="B6797" s="86" t="s">
        <v>1504</v>
      </c>
      <c r="C6797" s="85" t="s">
        <v>18</v>
      </c>
      <c r="D6797" s="85" t="s">
        <v>1505</v>
      </c>
      <c r="E6797" s="284" t="s">
        <v>4089</v>
      </c>
      <c r="F6797" s="284"/>
      <c r="G6797" s="87" t="s">
        <v>28</v>
      </c>
      <c r="H6797" s="88">
        <v>1</v>
      </c>
      <c r="I6797" s="89">
        <v>224.14</v>
      </c>
      <c r="J6797" s="112">
        <v>224.14</v>
      </c>
    </row>
    <row r="6798" spans="1:10">
      <c r="A6798" s="123" t="s">
        <v>1738</v>
      </c>
      <c r="B6798" s="97" t="s">
        <v>2920</v>
      </c>
      <c r="C6798" s="96" t="s">
        <v>44</v>
      </c>
      <c r="D6798" s="96" t="s">
        <v>2921</v>
      </c>
      <c r="E6798" s="283" t="s">
        <v>1761</v>
      </c>
      <c r="F6798" s="283"/>
      <c r="G6798" s="98" t="s">
        <v>1950</v>
      </c>
      <c r="H6798" s="99">
        <v>0.72250000000000003</v>
      </c>
      <c r="I6798" s="100">
        <v>18.66</v>
      </c>
      <c r="J6798" s="124">
        <v>13.48</v>
      </c>
    </row>
    <row r="6799" spans="1:10" ht="25.5">
      <c r="A6799" s="123" t="s">
        <v>1738</v>
      </c>
      <c r="B6799" s="97" t="s">
        <v>2916</v>
      </c>
      <c r="C6799" s="96" t="s">
        <v>44</v>
      </c>
      <c r="D6799" s="96" t="s">
        <v>2917</v>
      </c>
      <c r="E6799" s="283" t="s">
        <v>1761</v>
      </c>
      <c r="F6799" s="283"/>
      <c r="G6799" s="98" t="s">
        <v>1950</v>
      </c>
      <c r="H6799" s="99">
        <v>0.72250000000000003</v>
      </c>
      <c r="I6799" s="100">
        <v>15.2</v>
      </c>
      <c r="J6799" s="124">
        <v>10.98</v>
      </c>
    </row>
    <row r="6800" spans="1:10">
      <c r="A6800" s="113" t="s">
        <v>1725</v>
      </c>
      <c r="B6800" s="91" t="s">
        <v>4171</v>
      </c>
      <c r="C6800" s="90" t="s">
        <v>18</v>
      </c>
      <c r="D6800" s="90" t="s">
        <v>4172</v>
      </c>
      <c r="E6800" s="278" t="s">
        <v>1743</v>
      </c>
      <c r="F6800" s="278"/>
      <c r="G6800" s="92" t="s">
        <v>704</v>
      </c>
      <c r="H6800" s="93">
        <v>1</v>
      </c>
      <c r="I6800" s="94">
        <v>199.32</v>
      </c>
      <c r="J6800" s="114">
        <v>199.32</v>
      </c>
    </row>
    <row r="6801" spans="1:10" ht="25.5">
      <c r="A6801" s="113" t="s">
        <v>1725</v>
      </c>
      <c r="B6801" s="91" t="s">
        <v>2891</v>
      </c>
      <c r="C6801" s="90" t="s">
        <v>44</v>
      </c>
      <c r="D6801" s="90" t="s">
        <v>2892</v>
      </c>
      <c r="E6801" s="278" t="s">
        <v>1743</v>
      </c>
      <c r="F6801" s="278"/>
      <c r="G6801" s="92" t="s">
        <v>78</v>
      </c>
      <c r="H6801" s="93">
        <v>2.2599999999999998</v>
      </c>
      <c r="I6801" s="94">
        <v>0.16</v>
      </c>
      <c r="J6801" s="114">
        <v>0.36</v>
      </c>
    </row>
    <row r="6802" spans="1:10">
      <c r="A6802" s="115"/>
      <c r="B6802" s="116"/>
      <c r="C6802" s="116"/>
      <c r="D6802" s="116"/>
      <c r="E6802" s="116" t="s">
        <v>1728</v>
      </c>
      <c r="F6802" s="117">
        <v>0</v>
      </c>
      <c r="G6802" s="116" t="s">
        <v>1729</v>
      </c>
      <c r="H6802" s="117">
        <v>19</v>
      </c>
      <c r="I6802" s="116" t="s">
        <v>1730</v>
      </c>
      <c r="J6802" s="118">
        <v>19</v>
      </c>
    </row>
    <row r="6803" spans="1:10" ht="15" thickBot="1">
      <c r="A6803" s="115"/>
      <c r="B6803" s="116"/>
      <c r="C6803" s="116"/>
      <c r="D6803" s="116"/>
      <c r="E6803" s="116" t="s">
        <v>1731</v>
      </c>
      <c r="F6803" s="117">
        <v>58.81</v>
      </c>
      <c r="G6803" s="116"/>
      <c r="H6803" s="276" t="s">
        <v>1732</v>
      </c>
      <c r="I6803" s="276"/>
      <c r="J6803" s="118">
        <v>282.95</v>
      </c>
    </row>
    <row r="6804" spans="1:10" ht="15" thickTop="1">
      <c r="A6804" s="119"/>
      <c r="B6804" s="95"/>
      <c r="C6804" s="95"/>
      <c r="D6804" s="95"/>
      <c r="E6804" s="95"/>
      <c r="F6804" s="95"/>
      <c r="G6804" s="95"/>
      <c r="H6804" s="95"/>
      <c r="I6804" s="95"/>
      <c r="J6804" s="120"/>
    </row>
    <row r="6805" spans="1:10" ht="15">
      <c r="A6805" s="121" t="s">
        <v>1506</v>
      </c>
      <c r="B6805" s="83" t="s">
        <v>1</v>
      </c>
      <c r="C6805" s="82" t="s">
        <v>2</v>
      </c>
      <c r="D6805" s="82" t="s">
        <v>3</v>
      </c>
      <c r="E6805" s="281" t="s">
        <v>1722</v>
      </c>
      <c r="F6805" s="281"/>
      <c r="G6805" s="84" t="s">
        <v>4</v>
      </c>
      <c r="H6805" s="83" t="s">
        <v>5</v>
      </c>
      <c r="I6805" s="83" t="s">
        <v>6</v>
      </c>
      <c r="J6805" s="122" t="s">
        <v>8</v>
      </c>
    </row>
    <row r="6806" spans="1:10" ht="25.5">
      <c r="A6806" s="111" t="s">
        <v>1723</v>
      </c>
      <c r="B6806" s="86" t="s">
        <v>1507</v>
      </c>
      <c r="C6806" s="85" t="s">
        <v>18</v>
      </c>
      <c r="D6806" s="85" t="s">
        <v>1508</v>
      </c>
      <c r="E6806" s="284" t="s">
        <v>4089</v>
      </c>
      <c r="F6806" s="284"/>
      <c r="G6806" s="87" t="s">
        <v>28</v>
      </c>
      <c r="H6806" s="88">
        <v>1</v>
      </c>
      <c r="I6806" s="89">
        <v>122.61</v>
      </c>
      <c r="J6806" s="112">
        <v>122.61</v>
      </c>
    </row>
    <row r="6807" spans="1:10" ht="25.5">
      <c r="A6807" s="123" t="s">
        <v>1738</v>
      </c>
      <c r="B6807" s="97" t="s">
        <v>2916</v>
      </c>
      <c r="C6807" s="96" t="s">
        <v>44</v>
      </c>
      <c r="D6807" s="96" t="s">
        <v>2917</v>
      </c>
      <c r="E6807" s="283" t="s">
        <v>1761</v>
      </c>
      <c r="F6807" s="283"/>
      <c r="G6807" s="98" t="s">
        <v>1950</v>
      </c>
      <c r="H6807" s="99">
        <v>0.72250000000000003</v>
      </c>
      <c r="I6807" s="100">
        <v>15.2</v>
      </c>
      <c r="J6807" s="124">
        <v>10.98</v>
      </c>
    </row>
    <row r="6808" spans="1:10">
      <c r="A6808" s="123" t="s">
        <v>1738</v>
      </c>
      <c r="B6808" s="97" t="s">
        <v>2920</v>
      </c>
      <c r="C6808" s="96" t="s">
        <v>44</v>
      </c>
      <c r="D6808" s="96" t="s">
        <v>2921</v>
      </c>
      <c r="E6808" s="283" t="s">
        <v>1761</v>
      </c>
      <c r="F6808" s="283"/>
      <c r="G6808" s="98" t="s">
        <v>1950</v>
      </c>
      <c r="H6808" s="99">
        <v>0.72250000000000003</v>
      </c>
      <c r="I6808" s="100">
        <v>18.66</v>
      </c>
      <c r="J6808" s="124">
        <v>13.48</v>
      </c>
    </row>
    <row r="6809" spans="1:10">
      <c r="A6809" s="113" t="s">
        <v>1725</v>
      </c>
      <c r="B6809" s="91" t="s">
        <v>4173</v>
      </c>
      <c r="C6809" s="90" t="s">
        <v>18</v>
      </c>
      <c r="D6809" s="90" t="s">
        <v>4174</v>
      </c>
      <c r="E6809" s="278" t="s">
        <v>1743</v>
      </c>
      <c r="F6809" s="278"/>
      <c r="G6809" s="92" t="s">
        <v>704</v>
      </c>
      <c r="H6809" s="93">
        <v>1</v>
      </c>
      <c r="I6809" s="94">
        <v>97.79</v>
      </c>
      <c r="J6809" s="114">
        <v>97.79</v>
      </c>
    </row>
    <row r="6810" spans="1:10" ht="25.5">
      <c r="A6810" s="113" t="s">
        <v>1725</v>
      </c>
      <c r="B6810" s="91" t="s">
        <v>2891</v>
      </c>
      <c r="C6810" s="90" t="s">
        <v>44</v>
      </c>
      <c r="D6810" s="90" t="s">
        <v>2892</v>
      </c>
      <c r="E6810" s="278" t="s">
        <v>1743</v>
      </c>
      <c r="F6810" s="278"/>
      <c r="G6810" s="92" t="s">
        <v>78</v>
      </c>
      <c r="H6810" s="93">
        <v>2.2599999999999998</v>
      </c>
      <c r="I6810" s="94">
        <v>0.16</v>
      </c>
      <c r="J6810" s="114">
        <v>0.36</v>
      </c>
    </row>
    <row r="6811" spans="1:10">
      <c r="A6811" s="115"/>
      <c r="B6811" s="116"/>
      <c r="C6811" s="116"/>
      <c r="D6811" s="116"/>
      <c r="E6811" s="116" t="s">
        <v>1728</v>
      </c>
      <c r="F6811" s="117">
        <v>0</v>
      </c>
      <c r="G6811" s="116" t="s">
        <v>1729</v>
      </c>
      <c r="H6811" s="117">
        <v>19</v>
      </c>
      <c r="I6811" s="116" t="s">
        <v>1730</v>
      </c>
      <c r="J6811" s="118">
        <v>19</v>
      </c>
    </row>
    <row r="6812" spans="1:10" ht="15" thickBot="1">
      <c r="A6812" s="115"/>
      <c r="B6812" s="116"/>
      <c r="C6812" s="116"/>
      <c r="D6812" s="116"/>
      <c r="E6812" s="116" t="s">
        <v>1731</v>
      </c>
      <c r="F6812" s="117">
        <v>32.17</v>
      </c>
      <c r="G6812" s="116"/>
      <c r="H6812" s="276" t="s">
        <v>1732</v>
      </c>
      <c r="I6812" s="276"/>
      <c r="J6812" s="118">
        <v>154.78</v>
      </c>
    </row>
    <row r="6813" spans="1:10" ht="15" thickTop="1">
      <c r="A6813" s="119"/>
      <c r="B6813" s="95"/>
      <c r="C6813" s="95"/>
      <c r="D6813" s="95"/>
      <c r="E6813" s="95"/>
      <c r="F6813" s="95"/>
      <c r="G6813" s="95"/>
      <c r="H6813" s="95"/>
      <c r="I6813" s="95"/>
      <c r="J6813" s="120"/>
    </row>
    <row r="6814" spans="1:10" ht="15">
      <c r="A6814" s="121" t="s">
        <v>1509</v>
      </c>
      <c r="B6814" s="83" t="s">
        <v>1</v>
      </c>
      <c r="C6814" s="82" t="s">
        <v>2</v>
      </c>
      <c r="D6814" s="82" t="s">
        <v>3</v>
      </c>
      <c r="E6814" s="281" t="s">
        <v>1722</v>
      </c>
      <c r="F6814" s="281"/>
      <c r="G6814" s="84" t="s">
        <v>4</v>
      </c>
      <c r="H6814" s="83" t="s">
        <v>5</v>
      </c>
      <c r="I6814" s="83" t="s">
        <v>6</v>
      </c>
      <c r="J6814" s="122" t="s">
        <v>8</v>
      </c>
    </row>
    <row r="6815" spans="1:10" ht="25.5">
      <c r="A6815" s="111" t="s">
        <v>1723</v>
      </c>
      <c r="B6815" s="86" t="s">
        <v>1510</v>
      </c>
      <c r="C6815" s="85" t="s">
        <v>18</v>
      </c>
      <c r="D6815" s="85" t="s">
        <v>1511</v>
      </c>
      <c r="E6815" s="284" t="s">
        <v>1724</v>
      </c>
      <c r="F6815" s="284"/>
      <c r="G6815" s="87" t="s">
        <v>28</v>
      </c>
      <c r="H6815" s="88">
        <v>1</v>
      </c>
      <c r="I6815" s="89">
        <v>221.44</v>
      </c>
      <c r="J6815" s="112">
        <v>221.44</v>
      </c>
    </row>
    <row r="6816" spans="1:10">
      <c r="A6816" s="123" t="s">
        <v>1738</v>
      </c>
      <c r="B6816" s="97" t="s">
        <v>2920</v>
      </c>
      <c r="C6816" s="96" t="s">
        <v>44</v>
      </c>
      <c r="D6816" s="96" t="s">
        <v>2921</v>
      </c>
      <c r="E6816" s="283" t="s">
        <v>1761</v>
      </c>
      <c r="F6816" s="283"/>
      <c r="G6816" s="98" t="s">
        <v>1950</v>
      </c>
      <c r="H6816" s="99">
        <v>0.72250000000000003</v>
      </c>
      <c r="I6816" s="100">
        <v>18.66</v>
      </c>
      <c r="J6816" s="124">
        <v>13.48</v>
      </c>
    </row>
    <row r="6817" spans="1:10" ht="25.5">
      <c r="A6817" s="123" t="s">
        <v>1738</v>
      </c>
      <c r="B6817" s="97" t="s">
        <v>2916</v>
      </c>
      <c r="C6817" s="96" t="s">
        <v>44</v>
      </c>
      <c r="D6817" s="96" t="s">
        <v>2917</v>
      </c>
      <c r="E6817" s="283" t="s">
        <v>1761</v>
      </c>
      <c r="F6817" s="283"/>
      <c r="G6817" s="98" t="s">
        <v>1950</v>
      </c>
      <c r="H6817" s="99">
        <v>0.72250000000000003</v>
      </c>
      <c r="I6817" s="100">
        <v>15.2</v>
      </c>
      <c r="J6817" s="124">
        <v>10.98</v>
      </c>
    </row>
    <row r="6818" spans="1:10">
      <c r="A6818" s="113" t="s">
        <v>1725</v>
      </c>
      <c r="B6818" s="91" t="s">
        <v>4175</v>
      </c>
      <c r="C6818" s="90" t="s">
        <v>18</v>
      </c>
      <c r="D6818" s="90" t="s">
        <v>4176</v>
      </c>
      <c r="E6818" s="278" t="s">
        <v>1743</v>
      </c>
      <c r="F6818" s="278"/>
      <c r="G6818" s="92" t="s">
        <v>704</v>
      </c>
      <c r="H6818" s="93">
        <v>1</v>
      </c>
      <c r="I6818" s="94">
        <v>196.62</v>
      </c>
      <c r="J6818" s="114">
        <v>196.62</v>
      </c>
    </row>
    <row r="6819" spans="1:10" ht="25.5">
      <c r="A6819" s="113" t="s">
        <v>1725</v>
      </c>
      <c r="B6819" s="91" t="s">
        <v>2891</v>
      </c>
      <c r="C6819" s="90" t="s">
        <v>44</v>
      </c>
      <c r="D6819" s="90" t="s">
        <v>2892</v>
      </c>
      <c r="E6819" s="278" t="s">
        <v>1743</v>
      </c>
      <c r="F6819" s="278"/>
      <c r="G6819" s="92" t="s">
        <v>78</v>
      </c>
      <c r="H6819" s="93">
        <v>2.2599999999999998</v>
      </c>
      <c r="I6819" s="94">
        <v>0.16</v>
      </c>
      <c r="J6819" s="114">
        <v>0.36</v>
      </c>
    </row>
    <row r="6820" spans="1:10">
      <c r="A6820" s="115"/>
      <c r="B6820" s="116"/>
      <c r="C6820" s="116"/>
      <c r="D6820" s="116"/>
      <c r="E6820" s="116" t="s">
        <v>1728</v>
      </c>
      <c r="F6820" s="117">
        <v>0</v>
      </c>
      <c r="G6820" s="116" t="s">
        <v>1729</v>
      </c>
      <c r="H6820" s="117">
        <v>19</v>
      </c>
      <c r="I6820" s="116" t="s">
        <v>1730</v>
      </c>
      <c r="J6820" s="118">
        <v>19</v>
      </c>
    </row>
    <row r="6821" spans="1:10" ht="15" thickBot="1">
      <c r="A6821" s="115"/>
      <c r="B6821" s="116"/>
      <c r="C6821" s="116"/>
      <c r="D6821" s="116"/>
      <c r="E6821" s="116" t="s">
        <v>1731</v>
      </c>
      <c r="F6821" s="117">
        <v>58.1</v>
      </c>
      <c r="G6821" s="116"/>
      <c r="H6821" s="276" t="s">
        <v>1732</v>
      </c>
      <c r="I6821" s="276"/>
      <c r="J6821" s="118">
        <v>279.54000000000002</v>
      </c>
    </row>
    <row r="6822" spans="1:10" ht="15" thickTop="1">
      <c r="A6822" s="119"/>
      <c r="B6822" s="95"/>
      <c r="C6822" s="95"/>
      <c r="D6822" s="95"/>
      <c r="E6822" s="95"/>
      <c r="F6822" s="95"/>
      <c r="G6822" s="95"/>
      <c r="H6822" s="95"/>
      <c r="I6822" s="95"/>
      <c r="J6822" s="120"/>
    </row>
    <row r="6823" spans="1:10" ht="15">
      <c r="A6823" s="121" t="s">
        <v>1512</v>
      </c>
      <c r="B6823" s="83" t="s">
        <v>1</v>
      </c>
      <c r="C6823" s="82" t="s">
        <v>2</v>
      </c>
      <c r="D6823" s="82" t="s">
        <v>3</v>
      </c>
      <c r="E6823" s="281" t="s">
        <v>1722</v>
      </c>
      <c r="F6823" s="281"/>
      <c r="G6823" s="84" t="s">
        <v>4</v>
      </c>
      <c r="H6823" s="83" t="s">
        <v>5</v>
      </c>
      <c r="I6823" s="83" t="s">
        <v>6</v>
      </c>
      <c r="J6823" s="122" t="s">
        <v>8</v>
      </c>
    </row>
    <row r="6824" spans="1:10" ht="25.5">
      <c r="A6824" s="111" t="s">
        <v>1723</v>
      </c>
      <c r="B6824" s="86" t="s">
        <v>1513</v>
      </c>
      <c r="C6824" s="85" t="s">
        <v>18</v>
      </c>
      <c r="D6824" s="85" t="s">
        <v>1514</v>
      </c>
      <c r="E6824" s="284" t="s">
        <v>4089</v>
      </c>
      <c r="F6824" s="284"/>
      <c r="G6824" s="87" t="s">
        <v>28</v>
      </c>
      <c r="H6824" s="88">
        <v>1</v>
      </c>
      <c r="I6824" s="89">
        <v>131.41</v>
      </c>
      <c r="J6824" s="112">
        <v>131.41</v>
      </c>
    </row>
    <row r="6825" spans="1:10">
      <c r="A6825" s="123" t="s">
        <v>1738</v>
      </c>
      <c r="B6825" s="97" t="s">
        <v>2920</v>
      </c>
      <c r="C6825" s="96" t="s">
        <v>44</v>
      </c>
      <c r="D6825" s="96" t="s">
        <v>2921</v>
      </c>
      <c r="E6825" s="283" t="s">
        <v>1761</v>
      </c>
      <c r="F6825" s="283"/>
      <c r="G6825" s="98" t="s">
        <v>1950</v>
      </c>
      <c r="H6825" s="99">
        <v>0.72250000000000003</v>
      </c>
      <c r="I6825" s="100">
        <v>18.66</v>
      </c>
      <c r="J6825" s="124">
        <v>13.48</v>
      </c>
    </row>
    <row r="6826" spans="1:10" ht="25.5">
      <c r="A6826" s="123" t="s">
        <v>1738</v>
      </c>
      <c r="B6826" s="97" t="s">
        <v>2916</v>
      </c>
      <c r="C6826" s="96" t="s">
        <v>44</v>
      </c>
      <c r="D6826" s="96" t="s">
        <v>2917</v>
      </c>
      <c r="E6826" s="283" t="s">
        <v>1761</v>
      </c>
      <c r="F6826" s="283"/>
      <c r="G6826" s="98" t="s">
        <v>1950</v>
      </c>
      <c r="H6826" s="99">
        <v>0.72250000000000003</v>
      </c>
      <c r="I6826" s="100">
        <v>15.2</v>
      </c>
      <c r="J6826" s="124">
        <v>10.98</v>
      </c>
    </row>
    <row r="6827" spans="1:10" ht="25.5">
      <c r="A6827" s="113" t="s">
        <v>1725</v>
      </c>
      <c r="B6827" s="91" t="s">
        <v>2891</v>
      </c>
      <c r="C6827" s="90" t="s">
        <v>44</v>
      </c>
      <c r="D6827" s="90" t="s">
        <v>2892</v>
      </c>
      <c r="E6827" s="278" t="s">
        <v>1743</v>
      </c>
      <c r="F6827" s="278"/>
      <c r="G6827" s="92" t="s">
        <v>78</v>
      </c>
      <c r="H6827" s="93">
        <v>2.2599999999999998</v>
      </c>
      <c r="I6827" s="94">
        <v>0.16</v>
      </c>
      <c r="J6827" s="114">
        <v>0.36</v>
      </c>
    </row>
    <row r="6828" spans="1:10">
      <c r="A6828" s="113" t="s">
        <v>1725</v>
      </c>
      <c r="B6828" s="91" t="s">
        <v>4177</v>
      </c>
      <c r="C6828" s="90" t="s">
        <v>18</v>
      </c>
      <c r="D6828" s="90" t="s">
        <v>4178</v>
      </c>
      <c r="E6828" s="278" t="s">
        <v>1743</v>
      </c>
      <c r="F6828" s="278"/>
      <c r="G6828" s="92" t="s">
        <v>704</v>
      </c>
      <c r="H6828" s="93">
        <v>1</v>
      </c>
      <c r="I6828" s="94">
        <v>106.59</v>
      </c>
      <c r="J6828" s="114">
        <v>106.59</v>
      </c>
    </row>
    <row r="6829" spans="1:10">
      <c r="A6829" s="115"/>
      <c r="B6829" s="116"/>
      <c r="C6829" s="116"/>
      <c r="D6829" s="116"/>
      <c r="E6829" s="116" t="s">
        <v>1728</v>
      </c>
      <c r="F6829" s="117">
        <v>0</v>
      </c>
      <c r="G6829" s="116" t="s">
        <v>1729</v>
      </c>
      <c r="H6829" s="117">
        <v>19</v>
      </c>
      <c r="I6829" s="116" t="s">
        <v>1730</v>
      </c>
      <c r="J6829" s="118">
        <v>19</v>
      </c>
    </row>
    <row r="6830" spans="1:10" ht="15" thickBot="1">
      <c r="A6830" s="115"/>
      <c r="B6830" s="116"/>
      <c r="C6830" s="116"/>
      <c r="D6830" s="116"/>
      <c r="E6830" s="116" t="s">
        <v>1731</v>
      </c>
      <c r="F6830" s="117">
        <v>34.479999999999997</v>
      </c>
      <c r="G6830" s="116"/>
      <c r="H6830" s="276" t="s">
        <v>1732</v>
      </c>
      <c r="I6830" s="276"/>
      <c r="J6830" s="118">
        <v>165.89</v>
      </c>
    </row>
    <row r="6831" spans="1:10" ht="15" thickTop="1">
      <c r="A6831" s="119"/>
      <c r="B6831" s="95"/>
      <c r="C6831" s="95"/>
      <c r="D6831" s="95"/>
      <c r="E6831" s="95"/>
      <c r="F6831" s="95"/>
      <c r="G6831" s="95"/>
      <c r="H6831" s="95"/>
      <c r="I6831" s="95"/>
      <c r="J6831" s="120"/>
    </row>
    <row r="6832" spans="1:10" ht="15">
      <c r="A6832" s="121" t="s">
        <v>1515</v>
      </c>
      <c r="B6832" s="83" t="s">
        <v>1</v>
      </c>
      <c r="C6832" s="82" t="s">
        <v>2</v>
      </c>
      <c r="D6832" s="82" t="s">
        <v>3</v>
      </c>
      <c r="E6832" s="281" t="s">
        <v>1722</v>
      </c>
      <c r="F6832" s="281"/>
      <c r="G6832" s="84" t="s">
        <v>4</v>
      </c>
      <c r="H6832" s="83" t="s">
        <v>5</v>
      </c>
      <c r="I6832" s="83" t="s">
        <v>6</v>
      </c>
      <c r="J6832" s="122" t="s">
        <v>8</v>
      </c>
    </row>
    <row r="6833" spans="1:10" ht="25.5">
      <c r="A6833" s="111" t="s">
        <v>1723</v>
      </c>
      <c r="B6833" s="86" t="s">
        <v>1516</v>
      </c>
      <c r="C6833" s="85" t="s">
        <v>18</v>
      </c>
      <c r="D6833" s="85" t="s">
        <v>1517</v>
      </c>
      <c r="E6833" s="284" t="s">
        <v>4089</v>
      </c>
      <c r="F6833" s="284"/>
      <c r="G6833" s="87" t="s">
        <v>28</v>
      </c>
      <c r="H6833" s="88">
        <v>1</v>
      </c>
      <c r="I6833" s="89">
        <v>122.67</v>
      </c>
      <c r="J6833" s="112">
        <v>122.67</v>
      </c>
    </row>
    <row r="6834" spans="1:10" ht="25.5">
      <c r="A6834" s="123" t="s">
        <v>1738</v>
      </c>
      <c r="B6834" s="97" t="s">
        <v>2916</v>
      </c>
      <c r="C6834" s="96" t="s">
        <v>44</v>
      </c>
      <c r="D6834" s="96" t="s">
        <v>2917</v>
      </c>
      <c r="E6834" s="283" t="s">
        <v>1761</v>
      </c>
      <c r="F6834" s="283"/>
      <c r="G6834" s="98" t="s">
        <v>1950</v>
      </c>
      <c r="H6834" s="99">
        <v>0.72250000000000003</v>
      </c>
      <c r="I6834" s="100">
        <v>15.2</v>
      </c>
      <c r="J6834" s="124">
        <v>10.98</v>
      </c>
    </row>
    <row r="6835" spans="1:10">
      <c r="A6835" s="123" t="s">
        <v>1738</v>
      </c>
      <c r="B6835" s="97" t="s">
        <v>2920</v>
      </c>
      <c r="C6835" s="96" t="s">
        <v>44</v>
      </c>
      <c r="D6835" s="96" t="s">
        <v>2921</v>
      </c>
      <c r="E6835" s="283" t="s">
        <v>1761</v>
      </c>
      <c r="F6835" s="283"/>
      <c r="G6835" s="98" t="s">
        <v>1950</v>
      </c>
      <c r="H6835" s="99">
        <v>0.72250000000000003</v>
      </c>
      <c r="I6835" s="100">
        <v>18.66</v>
      </c>
      <c r="J6835" s="124">
        <v>13.48</v>
      </c>
    </row>
    <row r="6836" spans="1:10">
      <c r="A6836" s="113" t="s">
        <v>1725</v>
      </c>
      <c r="B6836" s="91" t="s">
        <v>3309</v>
      </c>
      <c r="C6836" s="90" t="s">
        <v>31</v>
      </c>
      <c r="D6836" s="90" t="s">
        <v>3310</v>
      </c>
      <c r="E6836" s="278" t="s">
        <v>1743</v>
      </c>
      <c r="F6836" s="278"/>
      <c r="G6836" s="92" t="s">
        <v>704</v>
      </c>
      <c r="H6836" s="93">
        <v>4.5199999999999997E-2</v>
      </c>
      <c r="I6836" s="94">
        <v>9.69</v>
      </c>
      <c r="J6836" s="114">
        <v>0.43</v>
      </c>
    </row>
    <row r="6837" spans="1:10">
      <c r="A6837" s="113" t="s">
        <v>1725</v>
      </c>
      <c r="B6837" s="91" t="s">
        <v>4179</v>
      </c>
      <c r="C6837" s="90" t="s">
        <v>18</v>
      </c>
      <c r="D6837" s="90" t="s">
        <v>4180</v>
      </c>
      <c r="E6837" s="278" t="s">
        <v>1743</v>
      </c>
      <c r="F6837" s="278"/>
      <c r="G6837" s="92" t="s">
        <v>704</v>
      </c>
      <c r="H6837" s="93">
        <v>1</v>
      </c>
      <c r="I6837" s="94">
        <v>97.78</v>
      </c>
      <c r="J6837" s="114">
        <v>97.78</v>
      </c>
    </row>
    <row r="6838" spans="1:10">
      <c r="A6838" s="115"/>
      <c r="B6838" s="116"/>
      <c r="C6838" s="116"/>
      <c r="D6838" s="116"/>
      <c r="E6838" s="116" t="s">
        <v>1728</v>
      </c>
      <c r="F6838" s="117">
        <v>0</v>
      </c>
      <c r="G6838" s="116" t="s">
        <v>1729</v>
      </c>
      <c r="H6838" s="117">
        <v>19</v>
      </c>
      <c r="I6838" s="116" t="s">
        <v>1730</v>
      </c>
      <c r="J6838" s="118">
        <v>19</v>
      </c>
    </row>
    <row r="6839" spans="1:10" ht="15" thickBot="1">
      <c r="A6839" s="115"/>
      <c r="B6839" s="116"/>
      <c r="C6839" s="116"/>
      <c r="D6839" s="116"/>
      <c r="E6839" s="116" t="s">
        <v>1731</v>
      </c>
      <c r="F6839" s="117">
        <v>32.18</v>
      </c>
      <c r="G6839" s="116"/>
      <c r="H6839" s="276" t="s">
        <v>1732</v>
      </c>
      <c r="I6839" s="276"/>
      <c r="J6839" s="118">
        <v>154.85</v>
      </c>
    </row>
    <row r="6840" spans="1:10" ht="15" thickTop="1">
      <c r="A6840" s="119"/>
      <c r="B6840" s="95"/>
      <c r="C6840" s="95"/>
      <c r="D6840" s="95"/>
      <c r="E6840" s="95"/>
      <c r="F6840" s="95"/>
      <c r="G6840" s="95"/>
      <c r="H6840" s="95"/>
      <c r="I6840" s="95"/>
      <c r="J6840" s="120"/>
    </row>
    <row r="6841" spans="1:10" ht="15">
      <c r="A6841" s="121" t="s">
        <v>1522</v>
      </c>
      <c r="B6841" s="83" t="s">
        <v>1</v>
      </c>
      <c r="C6841" s="82" t="s">
        <v>2</v>
      </c>
      <c r="D6841" s="82" t="s">
        <v>3</v>
      </c>
      <c r="E6841" s="281" t="s">
        <v>1722</v>
      </c>
      <c r="F6841" s="281"/>
      <c r="G6841" s="84" t="s">
        <v>4</v>
      </c>
      <c r="H6841" s="83" t="s">
        <v>5</v>
      </c>
      <c r="I6841" s="83" t="s">
        <v>6</v>
      </c>
      <c r="J6841" s="122" t="s">
        <v>8</v>
      </c>
    </row>
    <row r="6842" spans="1:10" ht="25.5">
      <c r="A6842" s="111" t="s">
        <v>1723</v>
      </c>
      <c r="B6842" s="86" t="s">
        <v>1001</v>
      </c>
      <c r="C6842" s="85" t="s">
        <v>44</v>
      </c>
      <c r="D6842" s="85" t="s">
        <v>1002</v>
      </c>
      <c r="E6842" s="284" t="s">
        <v>1761</v>
      </c>
      <c r="F6842" s="284"/>
      <c r="G6842" s="87" t="s">
        <v>78</v>
      </c>
      <c r="H6842" s="88">
        <v>1</v>
      </c>
      <c r="I6842" s="89">
        <v>6.99</v>
      </c>
      <c r="J6842" s="112">
        <v>6.99</v>
      </c>
    </row>
    <row r="6843" spans="1:10">
      <c r="A6843" s="221"/>
      <c r="B6843" s="222"/>
      <c r="C6843" s="222"/>
      <c r="D6843" s="222"/>
      <c r="E6843" s="222"/>
      <c r="F6843" s="222" t="s">
        <v>1762</v>
      </c>
      <c r="G6843" s="222"/>
      <c r="H6843" s="222"/>
      <c r="I6843" s="222"/>
      <c r="J6843" s="125">
        <v>0</v>
      </c>
    </row>
    <row r="6844" spans="1:10">
      <c r="A6844" s="221"/>
      <c r="B6844" s="222"/>
      <c r="C6844" s="222"/>
      <c r="D6844" s="222"/>
      <c r="E6844" s="222"/>
      <c r="F6844" s="222" t="s">
        <v>1763</v>
      </c>
      <c r="G6844" s="222"/>
      <c r="H6844" s="222"/>
      <c r="I6844" s="222"/>
      <c r="J6844" s="125">
        <v>1</v>
      </c>
    </row>
    <row r="6845" spans="1:10">
      <c r="A6845" s="221"/>
      <c r="B6845" s="222"/>
      <c r="C6845" s="222"/>
      <c r="D6845" s="222"/>
      <c r="E6845" s="222"/>
      <c r="F6845" s="222" t="s">
        <v>1764</v>
      </c>
      <c r="G6845" s="222"/>
      <c r="H6845" s="222"/>
      <c r="I6845" s="222"/>
      <c r="J6845" s="125">
        <v>0</v>
      </c>
    </row>
    <row r="6846" spans="1:10" ht="15">
      <c r="A6846" s="279" t="s">
        <v>1765</v>
      </c>
      <c r="B6846" s="280" t="s">
        <v>1</v>
      </c>
      <c r="C6846" s="281" t="s">
        <v>2</v>
      </c>
      <c r="D6846" s="281" t="s">
        <v>1727</v>
      </c>
      <c r="E6846" s="280" t="s">
        <v>1766</v>
      </c>
      <c r="F6846" s="83" t="s">
        <v>1767</v>
      </c>
      <c r="G6846" s="83" t="s">
        <v>1768</v>
      </c>
      <c r="H6846" s="83"/>
      <c r="I6846" s="83"/>
      <c r="J6846" s="122" t="s">
        <v>1769</v>
      </c>
    </row>
    <row r="6847" spans="1:10" ht="38.25">
      <c r="A6847" s="123" t="s">
        <v>1723</v>
      </c>
      <c r="B6847" s="97" t="s">
        <v>3609</v>
      </c>
      <c r="C6847" s="96" t="s">
        <v>44</v>
      </c>
      <c r="D6847" s="96" t="s">
        <v>3610</v>
      </c>
      <c r="E6847" s="99">
        <v>1</v>
      </c>
      <c r="F6847" s="98" t="s">
        <v>78</v>
      </c>
      <c r="G6847" s="282" t="s">
        <v>3611</v>
      </c>
      <c r="H6847" s="282"/>
      <c r="I6847" s="283"/>
      <c r="J6847" s="126" t="s">
        <v>3611</v>
      </c>
    </row>
    <row r="6848" spans="1:10" ht="25.5">
      <c r="A6848" s="123" t="s">
        <v>1723</v>
      </c>
      <c r="B6848" s="97" t="s">
        <v>3612</v>
      </c>
      <c r="C6848" s="96" t="s">
        <v>44</v>
      </c>
      <c r="D6848" s="96" t="s">
        <v>3613</v>
      </c>
      <c r="E6848" s="99">
        <v>1</v>
      </c>
      <c r="F6848" s="98" t="s">
        <v>78</v>
      </c>
      <c r="G6848" s="282" t="s">
        <v>3614</v>
      </c>
      <c r="H6848" s="282"/>
      <c r="I6848" s="283"/>
      <c r="J6848" s="126" t="s">
        <v>3614</v>
      </c>
    </row>
    <row r="6849" spans="1:10">
      <c r="A6849" s="221"/>
      <c r="B6849" s="222"/>
      <c r="C6849" s="222"/>
      <c r="D6849" s="222"/>
      <c r="E6849" s="222"/>
      <c r="F6849" s="222" t="s">
        <v>1774</v>
      </c>
      <c r="G6849" s="222"/>
      <c r="H6849" s="222"/>
      <c r="I6849" s="222"/>
      <c r="J6849" s="125">
        <v>6.99</v>
      </c>
    </row>
    <row r="6850" spans="1:10">
      <c r="A6850" s="115"/>
      <c r="B6850" s="116"/>
      <c r="C6850" s="116"/>
      <c r="D6850" s="116"/>
      <c r="E6850" s="116" t="s">
        <v>1728</v>
      </c>
      <c r="F6850" s="117">
        <v>0</v>
      </c>
      <c r="G6850" s="116" t="s">
        <v>1729</v>
      </c>
      <c r="H6850" s="117">
        <v>3.62</v>
      </c>
      <c r="I6850" s="116" t="s">
        <v>1730</v>
      </c>
      <c r="J6850" s="118">
        <v>3.6192725132999999</v>
      </c>
    </row>
    <row r="6851" spans="1:10" ht="15" thickBot="1">
      <c r="A6851" s="115"/>
      <c r="B6851" s="116"/>
      <c r="C6851" s="116"/>
      <c r="D6851" s="116"/>
      <c r="E6851" s="116" t="s">
        <v>1731</v>
      </c>
      <c r="F6851" s="117">
        <v>1.83</v>
      </c>
      <c r="G6851" s="116"/>
      <c r="H6851" s="276" t="s">
        <v>1732</v>
      </c>
      <c r="I6851" s="276"/>
      <c r="J6851" s="118">
        <v>8.82</v>
      </c>
    </row>
    <row r="6852" spans="1:10" ht="15" thickTop="1">
      <c r="A6852" s="119"/>
      <c r="B6852" s="95"/>
      <c r="C6852" s="95"/>
      <c r="D6852" s="95"/>
      <c r="E6852" s="95"/>
      <c r="F6852" s="95"/>
      <c r="G6852" s="95"/>
      <c r="H6852" s="95"/>
      <c r="I6852" s="95"/>
      <c r="J6852" s="120"/>
    </row>
    <row r="6853" spans="1:10" ht="15">
      <c r="A6853" s="121" t="s">
        <v>1523</v>
      </c>
      <c r="B6853" s="83" t="s">
        <v>1</v>
      </c>
      <c r="C6853" s="82" t="s">
        <v>2</v>
      </c>
      <c r="D6853" s="82" t="s">
        <v>3</v>
      </c>
      <c r="E6853" s="281" t="s">
        <v>1722</v>
      </c>
      <c r="F6853" s="281"/>
      <c r="G6853" s="84" t="s">
        <v>4</v>
      </c>
      <c r="H6853" s="83" t="s">
        <v>5</v>
      </c>
      <c r="I6853" s="83" t="s">
        <v>6</v>
      </c>
      <c r="J6853" s="122" t="s">
        <v>8</v>
      </c>
    </row>
    <row r="6854" spans="1:10" ht="38.25">
      <c r="A6854" s="111" t="s">
        <v>1723</v>
      </c>
      <c r="B6854" s="86" t="s">
        <v>1199</v>
      </c>
      <c r="C6854" s="85" t="s">
        <v>44</v>
      </c>
      <c r="D6854" s="85" t="s">
        <v>1200</v>
      </c>
      <c r="E6854" s="284" t="s">
        <v>1761</v>
      </c>
      <c r="F6854" s="284"/>
      <c r="G6854" s="87" t="s">
        <v>78</v>
      </c>
      <c r="H6854" s="88">
        <v>1</v>
      </c>
      <c r="I6854" s="89">
        <v>13.24</v>
      </c>
      <c r="J6854" s="112">
        <v>13.24</v>
      </c>
    </row>
    <row r="6855" spans="1:10">
      <c r="A6855" s="221"/>
      <c r="B6855" s="222"/>
      <c r="C6855" s="222"/>
      <c r="D6855" s="222"/>
      <c r="E6855" s="222"/>
      <c r="F6855" s="222" t="s">
        <v>1762</v>
      </c>
      <c r="G6855" s="222"/>
      <c r="H6855" s="222"/>
      <c r="I6855" s="222"/>
      <c r="J6855" s="125">
        <v>0</v>
      </c>
    </row>
    <row r="6856" spans="1:10">
      <c r="A6856" s="221"/>
      <c r="B6856" s="222"/>
      <c r="C6856" s="222"/>
      <c r="D6856" s="222"/>
      <c r="E6856" s="222"/>
      <c r="F6856" s="222" t="s">
        <v>1763</v>
      </c>
      <c r="G6856" s="222"/>
      <c r="H6856" s="222"/>
      <c r="I6856" s="222"/>
      <c r="J6856" s="125">
        <v>1</v>
      </c>
    </row>
    <row r="6857" spans="1:10">
      <c r="A6857" s="221"/>
      <c r="B6857" s="222"/>
      <c r="C6857" s="222"/>
      <c r="D6857" s="222"/>
      <c r="E6857" s="222"/>
      <c r="F6857" s="222" t="s">
        <v>1764</v>
      </c>
      <c r="G6857" s="222"/>
      <c r="H6857" s="222"/>
      <c r="I6857" s="222"/>
      <c r="J6857" s="125">
        <v>0</v>
      </c>
    </row>
    <row r="6858" spans="1:10" ht="15">
      <c r="A6858" s="279" t="s">
        <v>1784</v>
      </c>
      <c r="B6858" s="280" t="s">
        <v>1</v>
      </c>
      <c r="C6858" s="281" t="s">
        <v>2</v>
      </c>
      <c r="D6858" s="281" t="s">
        <v>1785</v>
      </c>
      <c r="E6858" s="280" t="s">
        <v>1766</v>
      </c>
      <c r="F6858" s="83" t="s">
        <v>1767</v>
      </c>
      <c r="G6858" s="83" t="s">
        <v>1768</v>
      </c>
      <c r="H6858" s="83"/>
      <c r="I6858" s="83"/>
      <c r="J6858" s="122" t="s">
        <v>1769</v>
      </c>
    </row>
    <row r="6859" spans="1:10" ht="25.5">
      <c r="A6859" s="113" t="s">
        <v>1725</v>
      </c>
      <c r="B6859" s="91" t="s">
        <v>3882</v>
      </c>
      <c r="C6859" s="90" t="s">
        <v>44</v>
      </c>
      <c r="D6859" s="90" t="s">
        <v>3883</v>
      </c>
      <c r="E6859" s="93">
        <v>1.1000000000000001</v>
      </c>
      <c r="F6859" s="92" t="s">
        <v>78</v>
      </c>
      <c r="G6859" s="277" t="s">
        <v>3884</v>
      </c>
      <c r="H6859" s="277"/>
      <c r="I6859" s="278"/>
      <c r="J6859" s="127" t="s">
        <v>3885</v>
      </c>
    </row>
    <row r="6860" spans="1:10">
      <c r="A6860" s="221"/>
      <c r="B6860" s="222"/>
      <c r="C6860" s="222"/>
      <c r="D6860" s="222"/>
      <c r="E6860" s="222"/>
      <c r="F6860" s="222" t="s">
        <v>1938</v>
      </c>
      <c r="G6860" s="222"/>
      <c r="H6860" s="222"/>
      <c r="I6860" s="222"/>
      <c r="J6860" s="125">
        <v>9.3059999999999992</v>
      </c>
    </row>
    <row r="6861" spans="1:10" ht="15">
      <c r="A6861" s="279" t="s">
        <v>1765</v>
      </c>
      <c r="B6861" s="280" t="s">
        <v>1</v>
      </c>
      <c r="C6861" s="281" t="s">
        <v>2</v>
      </c>
      <c r="D6861" s="281" t="s">
        <v>1727</v>
      </c>
      <c r="E6861" s="280" t="s">
        <v>1766</v>
      </c>
      <c r="F6861" s="83" t="s">
        <v>1767</v>
      </c>
      <c r="G6861" s="83" t="s">
        <v>1768</v>
      </c>
      <c r="H6861" s="83"/>
      <c r="I6861" s="83"/>
      <c r="J6861" s="122" t="s">
        <v>1769</v>
      </c>
    </row>
    <row r="6862" spans="1:10">
      <c r="A6862" s="123" t="s">
        <v>1723</v>
      </c>
      <c r="B6862" s="97" t="s">
        <v>1979</v>
      </c>
      <c r="C6862" s="96" t="s">
        <v>44</v>
      </c>
      <c r="D6862" s="96" t="s">
        <v>1980</v>
      </c>
      <c r="E6862" s="99">
        <v>0.1111111</v>
      </c>
      <c r="F6862" s="98" t="s">
        <v>1950</v>
      </c>
      <c r="G6862" s="282" t="s">
        <v>1981</v>
      </c>
      <c r="H6862" s="282"/>
      <c r="I6862" s="283"/>
      <c r="J6862" s="126" t="s">
        <v>3886</v>
      </c>
    </row>
    <row r="6863" spans="1:10">
      <c r="A6863" s="123" t="s">
        <v>1723</v>
      </c>
      <c r="B6863" s="97" t="s">
        <v>3570</v>
      </c>
      <c r="C6863" s="96" t="s">
        <v>44</v>
      </c>
      <c r="D6863" s="96" t="s">
        <v>3571</v>
      </c>
      <c r="E6863" s="99">
        <v>0.1111111</v>
      </c>
      <c r="F6863" s="98" t="s">
        <v>1950</v>
      </c>
      <c r="G6863" s="282" t="s">
        <v>3577</v>
      </c>
      <c r="H6863" s="282"/>
      <c r="I6863" s="283"/>
      <c r="J6863" s="126" t="s">
        <v>3887</v>
      </c>
    </row>
    <row r="6864" spans="1:10">
      <c r="A6864" s="221"/>
      <c r="B6864" s="222"/>
      <c r="C6864" s="222"/>
      <c r="D6864" s="222"/>
      <c r="E6864" s="222"/>
      <c r="F6864" s="222" t="s">
        <v>1774</v>
      </c>
      <c r="G6864" s="222"/>
      <c r="H6864" s="222"/>
      <c r="I6864" s="222"/>
      <c r="J6864" s="125">
        <v>3.9333</v>
      </c>
    </row>
    <row r="6865" spans="1:10">
      <c r="A6865" s="115"/>
      <c r="B6865" s="116"/>
      <c r="C6865" s="116"/>
      <c r="D6865" s="116"/>
      <c r="E6865" s="116" t="s">
        <v>1728</v>
      </c>
      <c r="F6865" s="117">
        <v>0</v>
      </c>
      <c r="G6865" s="116" t="s">
        <v>1729</v>
      </c>
      <c r="H6865" s="117">
        <v>2.99</v>
      </c>
      <c r="I6865" s="116" t="s">
        <v>1730</v>
      </c>
      <c r="J6865" s="118">
        <v>2.9886885900200002</v>
      </c>
    </row>
    <row r="6866" spans="1:10" ht="15" thickBot="1">
      <c r="A6866" s="115"/>
      <c r="B6866" s="116"/>
      <c r="C6866" s="116"/>
      <c r="D6866" s="116"/>
      <c r="E6866" s="116" t="s">
        <v>1731</v>
      </c>
      <c r="F6866" s="117">
        <v>3.47</v>
      </c>
      <c r="G6866" s="116"/>
      <c r="H6866" s="276" t="s">
        <v>1732</v>
      </c>
      <c r="I6866" s="276"/>
      <c r="J6866" s="118">
        <v>16.71</v>
      </c>
    </row>
    <row r="6867" spans="1:10" ht="15" thickTop="1">
      <c r="A6867" s="119"/>
      <c r="B6867" s="95"/>
      <c r="C6867" s="95"/>
      <c r="D6867" s="95"/>
      <c r="E6867" s="95"/>
      <c r="F6867" s="95"/>
      <c r="G6867" s="95"/>
      <c r="H6867" s="95"/>
      <c r="I6867" s="95"/>
      <c r="J6867" s="120"/>
    </row>
    <row r="6868" spans="1:10" ht="15">
      <c r="A6868" s="121" t="s">
        <v>1524</v>
      </c>
      <c r="B6868" s="83" t="s">
        <v>1</v>
      </c>
      <c r="C6868" s="82" t="s">
        <v>2</v>
      </c>
      <c r="D6868" s="82" t="s">
        <v>3</v>
      </c>
      <c r="E6868" s="281" t="s">
        <v>1722</v>
      </c>
      <c r="F6868" s="281"/>
      <c r="G6868" s="84" t="s">
        <v>4</v>
      </c>
      <c r="H6868" s="83" t="s">
        <v>5</v>
      </c>
      <c r="I6868" s="83" t="s">
        <v>6</v>
      </c>
      <c r="J6868" s="122" t="s">
        <v>8</v>
      </c>
    </row>
    <row r="6869" spans="1:10" ht="25.5">
      <c r="A6869" s="111" t="s">
        <v>1723</v>
      </c>
      <c r="B6869" s="86" t="s">
        <v>983</v>
      </c>
      <c r="C6869" s="85" t="s">
        <v>44</v>
      </c>
      <c r="D6869" s="85" t="s">
        <v>984</v>
      </c>
      <c r="E6869" s="284" t="s">
        <v>1761</v>
      </c>
      <c r="F6869" s="284"/>
      <c r="G6869" s="87" t="s">
        <v>46</v>
      </c>
      <c r="H6869" s="88">
        <v>1</v>
      </c>
      <c r="I6869" s="89">
        <v>31.71</v>
      </c>
      <c r="J6869" s="112">
        <v>31.71</v>
      </c>
    </row>
    <row r="6870" spans="1:10">
      <c r="A6870" s="221"/>
      <c r="B6870" s="222"/>
      <c r="C6870" s="222"/>
      <c r="D6870" s="222"/>
      <c r="E6870" s="222"/>
      <c r="F6870" s="222" t="s">
        <v>1762</v>
      </c>
      <c r="G6870" s="222"/>
      <c r="H6870" s="222"/>
      <c r="I6870" s="222"/>
      <c r="J6870" s="125">
        <v>0</v>
      </c>
    </row>
    <row r="6871" spans="1:10">
      <c r="A6871" s="221"/>
      <c r="B6871" s="222"/>
      <c r="C6871" s="222"/>
      <c r="D6871" s="222"/>
      <c r="E6871" s="222"/>
      <c r="F6871" s="222" t="s">
        <v>1763</v>
      </c>
      <c r="G6871" s="222"/>
      <c r="H6871" s="222"/>
      <c r="I6871" s="222"/>
      <c r="J6871" s="125">
        <v>1</v>
      </c>
    </row>
    <row r="6872" spans="1:10">
      <c r="A6872" s="221"/>
      <c r="B6872" s="222"/>
      <c r="C6872" s="222"/>
      <c r="D6872" s="222"/>
      <c r="E6872" s="222"/>
      <c r="F6872" s="222" t="s">
        <v>1764</v>
      </c>
      <c r="G6872" s="222"/>
      <c r="H6872" s="222"/>
      <c r="I6872" s="222"/>
      <c r="J6872" s="125">
        <v>0</v>
      </c>
    </row>
    <row r="6873" spans="1:10" ht="15">
      <c r="A6873" s="279" t="s">
        <v>1784</v>
      </c>
      <c r="B6873" s="280" t="s">
        <v>1</v>
      </c>
      <c r="C6873" s="281" t="s">
        <v>2</v>
      </c>
      <c r="D6873" s="281" t="s">
        <v>1785</v>
      </c>
      <c r="E6873" s="280" t="s">
        <v>1766</v>
      </c>
      <c r="F6873" s="83" t="s">
        <v>1767</v>
      </c>
      <c r="G6873" s="83" t="s">
        <v>1768</v>
      </c>
      <c r="H6873" s="83"/>
      <c r="I6873" s="83"/>
      <c r="J6873" s="122" t="s">
        <v>1769</v>
      </c>
    </row>
    <row r="6874" spans="1:10" ht="38.25">
      <c r="A6874" s="113" t="s">
        <v>1725</v>
      </c>
      <c r="B6874" s="91" t="s">
        <v>2594</v>
      </c>
      <c r="C6874" s="90" t="s">
        <v>44</v>
      </c>
      <c r="D6874" s="90" t="s">
        <v>2595</v>
      </c>
      <c r="E6874" s="93">
        <v>1</v>
      </c>
      <c r="F6874" s="92" t="s">
        <v>46</v>
      </c>
      <c r="G6874" s="277" t="s">
        <v>2530</v>
      </c>
      <c r="H6874" s="277"/>
      <c r="I6874" s="278"/>
      <c r="J6874" s="127" t="s">
        <v>2530</v>
      </c>
    </row>
    <row r="6875" spans="1:10">
      <c r="A6875" s="221"/>
      <c r="B6875" s="222"/>
      <c r="C6875" s="222"/>
      <c r="D6875" s="222"/>
      <c r="E6875" s="222"/>
      <c r="F6875" s="222" t="s">
        <v>1938</v>
      </c>
      <c r="G6875" s="222"/>
      <c r="H6875" s="222"/>
      <c r="I6875" s="222"/>
      <c r="J6875" s="125">
        <v>0.47</v>
      </c>
    </row>
    <row r="6876" spans="1:10" ht="15">
      <c r="A6876" s="279" t="s">
        <v>1765</v>
      </c>
      <c r="B6876" s="280" t="s">
        <v>1</v>
      </c>
      <c r="C6876" s="281" t="s">
        <v>2</v>
      </c>
      <c r="D6876" s="281" t="s">
        <v>1727</v>
      </c>
      <c r="E6876" s="280" t="s">
        <v>1766</v>
      </c>
      <c r="F6876" s="83" t="s">
        <v>1767</v>
      </c>
      <c r="G6876" s="83" t="s">
        <v>1768</v>
      </c>
      <c r="H6876" s="83"/>
      <c r="I6876" s="83"/>
      <c r="J6876" s="122" t="s">
        <v>1769</v>
      </c>
    </row>
    <row r="6877" spans="1:10" ht="25.5">
      <c r="A6877" s="123" t="s">
        <v>1723</v>
      </c>
      <c r="B6877" s="97" t="s">
        <v>3590</v>
      </c>
      <c r="C6877" s="96" t="s">
        <v>44</v>
      </c>
      <c r="D6877" s="96" t="s">
        <v>3591</v>
      </c>
      <c r="E6877" s="99">
        <v>1</v>
      </c>
      <c r="F6877" s="98" t="s">
        <v>46</v>
      </c>
      <c r="G6877" s="282" t="s">
        <v>3592</v>
      </c>
      <c r="H6877" s="282"/>
      <c r="I6877" s="283"/>
      <c r="J6877" s="126" t="s">
        <v>3592</v>
      </c>
    </row>
    <row r="6878" spans="1:10">
      <c r="A6878" s="123" t="s">
        <v>1723</v>
      </c>
      <c r="B6878" s="97" t="s">
        <v>3570</v>
      </c>
      <c r="C6878" s="96" t="s">
        <v>44</v>
      </c>
      <c r="D6878" s="96" t="s">
        <v>3571</v>
      </c>
      <c r="E6878" s="99">
        <v>0.36666670000000001</v>
      </c>
      <c r="F6878" s="98" t="s">
        <v>1950</v>
      </c>
      <c r="G6878" s="282" t="s">
        <v>3577</v>
      </c>
      <c r="H6878" s="282"/>
      <c r="I6878" s="283"/>
      <c r="J6878" s="126" t="s">
        <v>3593</v>
      </c>
    </row>
    <row r="6879" spans="1:10">
      <c r="A6879" s="123" t="s">
        <v>1723</v>
      </c>
      <c r="B6879" s="97" t="s">
        <v>1979</v>
      </c>
      <c r="C6879" s="96" t="s">
        <v>44</v>
      </c>
      <c r="D6879" s="96" t="s">
        <v>1980</v>
      </c>
      <c r="E6879" s="99">
        <v>0.36666670000000001</v>
      </c>
      <c r="F6879" s="98" t="s">
        <v>1950</v>
      </c>
      <c r="G6879" s="282" t="s">
        <v>1981</v>
      </c>
      <c r="H6879" s="282"/>
      <c r="I6879" s="283"/>
      <c r="J6879" s="126" t="s">
        <v>3594</v>
      </c>
    </row>
    <row r="6880" spans="1:10">
      <c r="A6880" s="221"/>
      <c r="B6880" s="222"/>
      <c r="C6880" s="222"/>
      <c r="D6880" s="222"/>
      <c r="E6880" s="222"/>
      <c r="F6880" s="222" t="s">
        <v>1774</v>
      </c>
      <c r="G6880" s="222"/>
      <c r="H6880" s="222"/>
      <c r="I6880" s="222"/>
      <c r="J6880" s="125">
        <v>31.24</v>
      </c>
    </row>
    <row r="6881" spans="1:10">
      <c r="A6881" s="115"/>
      <c r="B6881" s="116"/>
      <c r="C6881" s="116"/>
      <c r="D6881" s="116"/>
      <c r="E6881" s="116" t="s">
        <v>1728</v>
      </c>
      <c r="F6881" s="117">
        <v>0</v>
      </c>
      <c r="G6881" s="116" t="s">
        <v>1729</v>
      </c>
      <c r="H6881" s="117">
        <v>9.86</v>
      </c>
      <c r="I6881" s="116" t="s">
        <v>1730</v>
      </c>
      <c r="J6881" s="118">
        <v>9.8626742299399996</v>
      </c>
    </row>
    <row r="6882" spans="1:10" ht="15" thickBot="1">
      <c r="A6882" s="115"/>
      <c r="B6882" s="116"/>
      <c r="C6882" s="116"/>
      <c r="D6882" s="116"/>
      <c r="E6882" s="116" t="s">
        <v>1731</v>
      </c>
      <c r="F6882" s="117">
        <v>8.32</v>
      </c>
      <c r="G6882" s="116"/>
      <c r="H6882" s="276" t="s">
        <v>1732</v>
      </c>
      <c r="I6882" s="276"/>
      <c r="J6882" s="118">
        <v>40.03</v>
      </c>
    </row>
    <row r="6883" spans="1:10" ht="15" thickTop="1">
      <c r="A6883" s="119"/>
      <c r="B6883" s="95"/>
      <c r="C6883" s="95"/>
      <c r="D6883" s="95"/>
      <c r="E6883" s="95"/>
      <c r="F6883" s="95"/>
      <c r="G6883" s="95"/>
      <c r="H6883" s="95"/>
      <c r="I6883" s="95"/>
      <c r="J6883" s="120"/>
    </row>
    <row r="6884" spans="1:10" ht="15">
      <c r="A6884" s="121" t="s">
        <v>1525</v>
      </c>
      <c r="B6884" s="83" t="s">
        <v>1</v>
      </c>
      <c r="C6884" s="82" t="s">
        <v>2</v>
      </c>
      <c r="D6884" s="82" t="s">
        <v>3</v>
      </c>
      <c r="E6884" s="281" t="s">
        <v>1722</v>
      </c>
      <c r="F6884" s="281"/>
      <c r="G6884" s="84" t="s">
        <v>4</v>
      </c>
      <c r="H6884" s="83" t="s">
        <v>5</v>
      </c>
      <c r="I6884" s="83" t="s">
        <v>6</v>
      </c>
      <c r="J6884" s="122" t="s">
        <v>8</v>
      </c>
    </row>
    <row r="6885" spans="1:10" ht="25.5">
      <c r="A6885" s="111" t="s">
        <v>1723</v>
      </c>
      <c r="B6885" s="86" t="s">
        <v>986</v>
      </c>
      <c r="C6885" s="85" t="s">
        <v>44</v>
      </c>
      <c r="D6885" s="85" t="s">
        <v>987</v>
      </c>
      <c r="E6885" s="284" t="s">
        <v>1761</v>
      </c>
      <c r="F6885" s="284"/>
      <c r="G6885" s="87" t="s">
        <v>46</v>
      </c>
      <c r="H6885" s="88">
        <v>1</v>
      </c>
      <c r="I6885" s="89">
        <v>29.6</v>
      </c>
      <c r="J6885" s="112">
        <v>29.6</v>
      </c>
    </row>
    <row r="6886" spans="1:10">
      <c r="A6886" s="221"/>
      <c r="B6886" s="222"/>
      <c r="C6886" s="222"/>
      <c r="D6886" s="222"/>
      <c r="E6886" s="222"/>
      <c r="F6886" s="222" t="s">
        <v>1762</v>
      </c>
      <c r="G6886" s="222"/>
      <c r="H6886" s="222"/>
      <c r="I6886" s="222"/>
      <c r="J6886" s="125">
        <v>0</v>
      </c>
    </row>
    <row r="6887" spans="1:10">
      <c r="A6887" s="221"/>
      <c r="B6887" s="222"/>
      <c r="C6887" s="222"/>
      <c r="D6887" s="222"/>
      <c r="E6887" s="222"/>
      <c r="F6887" s="222" t="s">
        <v>1763</v>
      </c>
      <c r="G6887" s="222"/>
      <c r="H6887" s="222"/>
      <c r="I6887" s="222"/>
      <c r="J6887" s="125">
        <v>1</v>
      </c>
    </row>
    <row r="6888" spans="1:10">
      <c r="A6888" s="221"/>
      <c r="B6888" s="222"/>
      <c r="C6888" s="222"/>
      <c r="D6888" s="222"/>
      <c r="E6888" s="222"/>
      <c r="F6888" s="222" t="s">
        <v>1764</v>
      </c>
      <c r="G6888" s="222"/>
      <c r="H6888" s="222"/>
      <c r="I6888" s="222"/>
      <c r="J6888" s="125">
        <v>0</v>
      </c>
    </row>
    <row r="6889" spans="1:10" ht="15">
      <c r="A6889" s="279" t="s">
        <v>1784</v>
      </c>
      <c r="B6889" s="280" t="s">
        <v>1</v>
      </c>
      <c r="C6889" s="281" t="s">
        <v>2</v>
      </c>
      <c r="D6889" s="281" t="s">
        <v>1785</v>
      </c>
      <c r="E6889" s="280" t="s">
        <v>1766</v>
      </c>
      <c r="F6889" s="83" t="s">
        <v>1767</v>
      </c>
      <c r="G6889" s="83" t="s">
        <v>1768</v>
      </c>
      <c r="H6889" s="83"/>
      <c r="I6889" s="83"/>
      <c r="J6889" s="122" t="s">
        <v>1769</v>
      </c>
    </row>
    <row r="6890" spans="1:10" ht="38.25">
      <c r="A6890" s="113" t="s">
        <v>1725</v>
      </c>
      <c r="B6890" s="91" t="s">
        <v>2594</v>
      </c>
      <c r="C6890" s="90" t="s">
        <v>44</v>
      </c>
      <c r="D6890" s="90" t="s">
        <v>2595</v>
      </c>
      <c r="E6890" s="93">
        <v>1</v>
      </c>
      <c r="F6890" s="92" t="s">
        <v>46</v>
      </c>
      <c r="G6890" s="277" t="s">
        <v>2530</v>
      </c>
      <c r="H6890" s="277"/>
      <c r="I6890" s="278"/>
      <c r="J6890" s="127" t="s">
        <v>2530</v>
      </c>
    </row>
    <row r="6891" spans="1:10">
      <c r="A6891" s="221"/>
      <c r="B6891" s="222"/>
      <c r="C6891" s="222"/>
      <c r="D6891" s="222"/>
      <c r="E6891" s="222"/>
      <c r="F6891" s="222" t="s">
        <v>1938</v>
      </c>
      <c r="G6891" s="222"/>
      <c r="H6891" s="222"/>
      <c r="I6891" s="222"/>
      <c r="J6891" s="125">
        <v>0.47</v>
      </c>
    </row>
    <row r="6892" spans="1:10" ht="15">
      <c r="A6892" s="279" t="s">
        <v>1765</v>
      </c>
      <c r="B6892" s="280" t="s">
        <v>1</v>
      </c>
      <c r="C6892" s="281" t="s">
        <v>2</v>
      </c>
      <c r="D6892" s="281" t="s">
        <v>1727</v>
      </c>
      <c r="E6892" s="280" t="s">
        <v>1766</v>
      </c>
      <c r="F6892" s="83" t="s">
        <v>1767</v>
      </c>
      <c r="G6892" s="83" t="s">
        <v>1768</v>
      </c>
      <c r="H6892" s="83"/>
      <c r="I6892" s="83"/>
      <c r="J6892" s="122" t="s">
        <v>1769</v>
      </c>
    </row>
    <row r="6893" spans="1:10">
      <c r="A6893" s="123" t="s">
        <v>1723</v>
      </c>
      <c r="B6893" s="97" t="s">
        <v>3570</v>
      </c>
      <c r="C6893" s="96" t="s">
        <v>44</v>
      </c>
      <c r="D6893" s="96" t="s">
        <v>3571</v>
      </c>
      <c r="E6893" s="99">
        <v>0.36666670000000001</v>
      </c>
      <c r="F6893" s="98" t="s">
        <v>1950</v>
      </c>
      <c r="G6893" s="282" t="s">
        <v>3577</v>
      </c>
      <c r="H6893" s="282"/>
      <c r="I6893" s="283"/>
      <c r="J6893" s="126" t="s">
        <v>3593</v>
      </c>
    </row>
    <row r="6894" spans="1:10">
      <c r="A6894" s="123" t="s">
        <v>1723</v>
      </c>
      <c r="B6894" s="97" t="s">
        <v>1979</v>
      </c>
      <c r="C6894" s="96" t="s">
        <v>44</v>
      </c>
      <c r="D6894" s="96" t="s">
        <v>1980</v>
      </c>
      <c r="E6894" s="99">
        <v>0.36666670000000001</v>
      </c>
      <c r="F6894" s="98" t="s">
        <v>1950</v>
      </c>
      <c r="G6894" s="282" t="s">
        <v>1981</v>
      </c>
      <c r="H6894" s="282"/>
      <c r="I6894" s="283"/>
      <c r="J6894" s="126" t="s">
        <v>3594</v>
      </c>
    </row>
    <row r="6895" spans="1:10" ht="38.25">
      <c r="A6895" s="123" t="s">
        <v>1723</v>
      </c>
      <c r="B6895" s="97" t="s">
        <v>3595</v>
      </c>
      <c r="C6895" s="96" t="s">
        <v>44</v>
      </c>
      <c r="D6895" s="96" t="s">
        <v>3596</v>
      </c>
      <c r="E6895" s="99">
        <v>1</v>
      </c>
      <c r="F6895" s="98" t="s">
        <v>46</v>
      </c>
      <c r="G6895" s="282" t="s">
        <v>3597</v>
      </c>
      <c r="H6895" s="282"/>
      <c r="I6895" s="283"/>
      <c r="J6895" s="126" t="s">
        <v>3597</v>
      </c>
    </row>
    <row r="6896" spans="1:10">
      <c r="A6896" s="221"/>
      <c r="B6896" s="222"/>
      <c r="C6896" s="222"/>
      <c r="D6896" s="222"/>
      <c r="E6896" s="222"/>
      <c r="F6896" s="222" t="s">
        <v>1774</v>
      </c>
      <c r="G6896" s="222"/>
      <c r="H6896" s="222"/>
      <c r="I6896" s="222"/>
      <c r="J6896" s="125">
        <v>29.13</v>
      </c>
    </row>
    <row r="6897" spans="1:10">
      <c r="A6897" s="115"/>
      <c r="B6897" s="116"/>
      <c r="C6897" s="116"/>
      <c r="D6897" s="116"/>
      <c r="E6897" s="116" t="s">
        <v>1728</v>
      </c>
      <c r="F6897" s="117">
        <v>0</v>
      </c>
      <c r="G6897" s="116" t="s">
        <v>1729</v>
      </c>
      <c r="H6897" s="117">
        <v>9.86</v>
      </c>
      <c r="I6897" s="116" t="s">
        <v>1730</v>
      </c>
      <c r="J6897" s="118">
        <v>9.8626742299399996</v>
      </c>
    </row>
    <row r="6898" spans="1:10" ht="15" thickBot="1">
      <c r="A6898" s="115"/>
      <c r="B6898" s="116"/>
      <c r="C6898" s="116"/>
      <c r="D6898" s="116"/>
      <c r="E6898" s="116" t="s">
        <v>1731</v>
      </c>
      <c r="F6898" s="117">
        <v>7.76</v>
      </c>
      <c r="G6898" s="116"/>
      <c r="H6898" s="276" t="s">
        <v>1732</v>
      </c>
      <c r="I6898" s="276"/>
      <c r="J6898" s="118">
        <v>37.36</v>
      </c>
    </row>
    <row r="6899" spans="1:10" ht="15" thickTop="1">
      <c r="A6899" s="119"/>
      <c r="B6899" s="95"/>
      <c r="C6899" s="95"/>
      <c r="D6899" s="95"/>
      <c r="E6899" s="95"/>
      <c r="F6899" s="95"/>
      <c r="G6899" s="95"/>
      <c r="H6899" s="95"/>
      <c r="I6899" s="95"/>
      <c r="J6899" s="120"/>
    </row>
    <row r="6900" spans="1:10" ht="15">
      <c r="A6900" s="121" t="s">
        <v>1526</v>
      </c>
      <c r="B6900" s="83" t="s">
        <v>1</v>
      </c>
      <c r="C6900" s="82" t="s">
        <v>2</v>
      </c>
      <c r="D6900" s="82" t="s">
        <v>3</v>
      </c>
      <c r="E6900" s="281" t="s">
        <v>1722</v>
      </c>
      <c r="F6900" s="281"/>
      <c r="G6900" s="84" t="s">
        <v>4</v>
      </c>
      <c r="H6900" s="83" t="s">
        <v>5</v>
      </c>
      <c r="I6900" s="83" t="s">
        <v>6</v>
      </c>
      <c r="J6900" s="122" t="s">
        <v>8</v>
      </c>
    </row>
    <row r="6901" spans="1:10" ht="25.5">
      <c r="A6901" s="111" t="s">
        <v>1723</v>
      </c>
      <c r="B6901" s="86" t="s">
        <v>1527</v>
      </c>
      <c r="C6901" s="85" t="s">
        <v>44</v>
      </c>
      <c r="D6901" s="85" t="s">
        <v>1528</v>
      </c>
      <c r="E6901" s="284" t="s">
        <v>1761</v>
      </c>
      <c r="F6901" s="284"/>
      <c r="G6901" s="87" t="s">
        <v>46</v>
      </c>
      <c r="H6901" s="88">
        <v>1</v>
      </c>
      <c r="I6901" s="89">
        <v>29.6</v>
      </c>
      <c r="J6901" s="112">
        <v>29.6</v>
      </c>
    </row>
    <row r="6902" spans="1:10">
      <c r="A6902" s="221"/>
      <c r="B6902" s="222"/>
      <c r="C6902" s="222"/>
      <c r="D6902" s="222"/>
      <c r="E6902" s="222"/>
      <c r="F6902" s="222" t="s">
        <v>1762</v>
      </c>
      <c r="G6902" s="222"/>
      <c r="H6902" s="222"/>
      <c r="I6902" s="222"/>
      <c r="J6902" s="125">
        <v>0</v>
      </c>
    </row>
    <row r="6903" spans="1:10">
      <c r="A6903" s="221"/>
      <c r="B6903" s="222"/>
      <c r="C6903" s="222"/>
      <c r="D6903" s="222"/>
      <c r="E6903" s="222"/>
      <c r="F6903" s="222" t="s">
        <v>1763</v>
      </c>
      <c r="G6903" s="222"/>
      <c r="H6903" s="222"/>
      <c r="I6903" s="222"/>
      <c r="J6903" s="125">
        <v>1</v>
      </c>
    </row>
    <row r="6904" spans="1:10">
      <c r="A6904" s="221"/>
      <c r="B6904" s="222"/>
      <c r="C6904" s="222"/>
      <c r="D6904" s="222"/>
      <c r="E6904" s="222"/>
      <c r="F6904" s="222" t="s">
        <v>1764</v>
      </c>
      <c r="G6904" s="222"/>
      <c r="H6904" s="222"/>
      <c r="I6904" s="222"/>
      <c r="J6904" s="125">
        <v>0</v>
      </c>
    </row>
    <row r="6905" spans="1:10" ht="15">
      <c r="A6905" s="279" t="s">
        <v>1784</v>
      </c>
      <c r="B6905" s="280" t="s">
        <v>1</v>
      </c>
      <c r="C6905" s="281" t="s">
        <v>2</v>
      </c>
      <c r="D6905" s="281" t="s">
        <v>1785</v>
      </c>
      <c r="E6905" s="280" t="s">
        <v>1766</v>
      </c>
      <c r="F6905" s="83" t="s">
        <v>1767</v>
      </c>
      <c r="G6905" s="83" t="s">
        <v>1768</v>
      </c>
      <c r="H6905" s="83"/>
      <c r="I6905" s="83"/>
      <c r="J6905" s="122" t="s">
        <v>1769</v>
      </c>
    </row>
    <row r="6906" spans="1:10" ht="38.25">
      <c r="A6906" s="113" t="s">
        <v>1725</v>
      </c>
      <c r="B6906" s="91" t="s">
        <v>2594</v>
      </c>
      <c r="C6906" s="90" t="s">
        <v>44</v>
      </c>
      <c r="D6906" s="90" t="s">
        <v>2595</v>
      </c>
      <c r="E6906" s="93">
        <v>1</v>
      </c>
      <c r="F6906" s="92" t="s">
        <v>46</v>
      </c>
      <c r="G6906" s="277" t="s">
        <v>2530</v>
      </c>
      <c r="H6906" s="277"/>
      <c r="I6906" s="278"/>
      <c r="J6906" s="127" t="s">
        <v>2530</v>
      </c>
    </row>
    <row r="6907" spans="1:10">
      <c r="A6907" s="221"/>
      <c r="B6907" s="222"/>
      <c r="C6907" s="222"/>
      <c r="D6907" s="222"/>
      <c r="E6907" s="222"/>
      <c r="F6907" s="222" t="s">
        <v>1938</v>
      </c>
      <c r="G6907" s="222"/>
      <c r="H6907" s="222"/>
      <c r="I6907" s="222"/>
      <c r="J6907" s="125">
        <v>0.47</v>
      </c>
    </row>
    <row r="6908" spans="1:10" ht="15">
      <c r="A6908" s="279" t="s">
        <v>1765</v>
      </c>
      <c r="B6908" s="280" t="s">
        <v>1</v>
      </c>
      <c r="C6908" s="281" t="s">
        <v>2</v>
      </c>
      <c r="D6908" s="281" t="s">
        <v>1727</v>
      </c>
      <c r="E6908" s="280" t="s">
        <v>1766</v>
      </c>
      <c r="F6908" s="83" t="s">
        <v>1767</v>
      </c>
      <c r="G6908" s="83" t="s">
        <v>1768</v>
      </c>
      <c r="H6908" s="83"/>
      <c r="I6908" s="83"/>
      <c r="J6908" s="122" t="s">
        <v>1769</v>
      </c>
    </row>
    <row r="6909" spans="1:10">
      <c r="A6909" s="123" t="s">
        <v>1723</v>
      </c>
      <c r="B6909" s="97" t="s">
        <v>3570</v>
      </c>
      <c r="C6909" s="96" t="s">
        <v>44</v>
      </c>
      <c r="D6909" s="96" t="s">
        <v>3571</v>
      </c>
      <c r="E6909" s="99">
        <v>0.36666670000000001</v>
      </c>
      <c r="F6909" s="98" t="s">
        <v>1950</v>
      </c>
      <c r="G6909" s="282" t="s">
        <v>3577</v>
      </c>
      <c r="H6909" s="282"/>
      <c r="I6909" s="283"/>
      <c r="J6909" s="126" t="s">
        <v>3593</v>
      </c>
    </row>
    <row r="6910" spans="1:10">
      <c r="A6910" s="123" t="s">
        <v>1723</v>
      </c>
      <c r="B6910" s="97" t="s">
        <v>1979</v>
      </c>
      <c r="C6910" s="96" t="s">
        <v>44</v>
      </c>
      <c r="D6910" s="96" t="s">
        <v>1980</v>
      </c>
      <c r="E6910" s="99">
        <v>0.36666670000000001</v>
      </c>
      <c r="F6910" s="98" t="s">
        <v>1950</v>
      </c>
      <c r="G6910" s="282" t="s">
        <v>1981</v>
      </c>
      <c r="H6910" s="282"/>
      <c r="I6910" s="283"/>
      <c r="J6910" s="126" t="s">
        <v>3594</v>
      </c>
    </row>
    <row r="6911" spans="1:10" ht="38.25">
      <c r="A6911" s="123" t="s">
        <v>1723</v>
      </c>
      <c r="B6911" s="97" t="s">
        <v>3595</v>
      </c>
      <c r="C6911" s="96" t="s">
        <v>44</v>
      </c>
      <c r="D6911" s="96" t="s">
        <v>3596</v>
      </c>
      <c r="E6911" s="99">
        <v>1</v>
      </c>
      <c r="F6911" s="98" t="s">
        <v>46</v>
      </c>
      <c r="G6911" s="282" t="s">
        <v>3597</v>
      </c>
      <c r="H6911" s="282"/>
      <c r="I6911" s="283"/>
      <c r="J6911" s="126" t="s">
        <v>3597</v>
      </c>
    </row>
    <row r="6912" spans="1:10">
      <c r="A6912" s="221"/>
      <c r="B6912" s="222"/>
      <c r="C6912" s="222"/>
      <c r="D6912" s="222"/>
      <c r="E6912" s="222"/>
      <c r="F6912" s="222" t="s">
        <v>1774</v>
      </c>
      <c r="G6912" s="222"/>
      <c r="H6912" s="222"/>
      <c r="I6912" s="222"/>
      <c r="J6912" s="125">
        <v>29.13</v>
      </c>
    </row>
    <row r="6913" spans="1:10">
      <c r="A6913" s="115"/>
      <c r="B6913" s="116"/>
      <c r="C6913" s="116"/>
      <c r="D6913" s="116"/>
      <c r="E6913" s="116" t="s">
        <v>1728</v>
      </c>
      <c r="F6913" s="117">
        <v>0</v>
      </c>
      <c r="G6913" s="116" t="s">
        <v>1729</v>
      </c>
      <c r="H6913" s="117">
        <v>9.86</v>
      </c>
      <c r="I6913" s="116" t="s">
        <v>1730</v>
      </c>
      <c r="J6913" s="118">
        <v>9.8626742299399996</v>
      </c>
    </row>
    <row r="6914" spans="1:10" ht="15" thickBot="1">
      <c r="A6914" s="115"/>
      <c r="B6914" s="116"/>
      <c r="C6914" s="116"/>
      <c r="D6914" s="116"/>
      <c r="E6914" s="116" t="s">
        <v>1731</v>
      </c>
      <c r="F6914" s="117">
        <v>7.76</v>
      </c>
      <c r="G6914" s="116"/>
      <c r="H6914" s="276" t="s">
        <v>1732</v>
      </c>
      <c r="I6914" s="276"/>
      <c r="J6914" s="118">
        <v>37.36</v>
      </c>
    </row>
    <row r="6915" spans="1:10" ht="15" thickTop="1">
      <c r="A6915" s="119"/>
      <c r="B6915" s="95"/>
      <c r="C6915" s="95"/>
      <c r="D6915" s="95"/>
      <c r="E6915" s="95"/>
      <c r="F6915" s="95"/>
      <c r="G6915" s="95"/>
      <c r="H6915" s="95"/>
      <c r="I6915" s="95"/>
      <c r="J6915" s="120"/>
    </row>
    <row r="6916" spans="1:10" ht="15">
      <c r="A6916" s="121" t="s">
        <v>1529</v>
      </c>
      <c r="B6916" s="83" t="s">
        <v>1</v>
      </c>
      <c r="C6916" s="82" t="s">
        <v>2</v>
      </c>
      <c r="D6916" s="82" t="s">
        <v>3</v>
      </c>
      <c r="E6916" s="281" t="s">
        <v>1722</v>
      </c>
      <c r="F6916" s="281"/>
      <c r="G6916" s="84" t="s">
        <v>4</v>
      </c>
      <c r="H6916" s="83" t="s">
        <v>5</v>
      </c>
      <c r="I6916" s="83" t="s">
        <v>6</v>
      </c>
      <c r="J6916" s="122" t="s">
        <v>8</v>
      </c>
    </row>
    <row r="6917" spans="1:10" ht="25.5">
      <c r="A6917" s="111" t="s">
        <v>1723</v>
      </c>
      <c r="B6917" s="86" t="s">
        <v>1530</v>
      </c>
      <c r="C6917" s="85" t="s">
        <v>44</v>
      </c>
      <c r="D6917" s="85" t="s">
        <v>1531</v>
      </c>
      <c r="E6917" s="284" t="s">
        <v>1761</v>
      </c>
      <c r="F6917" s="284"/>
      <c r="G6917" s="87" t="s">
        <v>46</v>
      </c>
      <c r="H6917" s="88">
        <v>1</v>
      </c>
      <c r="I6917" s="89">
        <v>27.49</v>
      </c>
      <c r="J6917" s="112">
        <v>27.49</v>
      </c>
    </row>
    <row r="6918" spans="1:10">
      <c r="A6918" s="221"/>
      <c r="B6918" s="222"/>
      <c r="C6918" s="222"/>
      <c r="D6918" s="222"/>
      <c r="E6918" s="222"/>
      <c r="F6918" s="222" t="s">
        <v>1762</v>
      </c>
      <c r="G6918" s="222"/>
      <c r="H6918" s="222"/>
      <c r="I6918" s="222"/>
      <c r="J6918" s="125">
        <v>0</v>
      </c>
    </row>
    <row r="6919" spans="1:10">
      <c r="A6919" s="221"/>
      <c r="B6919" s="222"/>
      <c r="C6919" s="222"/>
      <c r="D6919" s="222"/>
      <c r="E6919" s="222"/>
      <c r="F6919" s="222" t="s">
        <v>1763</v>
      </c>
      <c r="G6919" s="222"/>
      <c r="H6919" s="222"/>
      <c r="I6919" s="222"/>
      <c r="J6919" s="125">
        <v>1</v>
      </c>
    </row>
    <row r="6920" spans="1:10">
      <c r="A6920" s="221"/>
      <c r="B6920" s="222"/>
      <c r="C6920" s="222"/>
      <c r="D6920" s="222"/>
      <c r="E6920" s="222"/>
      <c r="F6920" s="222" t="s">
        <v>1764</v>
      </c>
      <c r="G6920" s="222"/>
      <c r="H6920" s="222"/>
      <c r="I6920" s="222"/>
      <c r="J6920" s="125">
        <v>0</v>
      </c>
    </row>
    <row r="6921" spans="1:10" ht="15">
      <c r="A6921" s="279" t="s">
        <v>1784</v>
      </c>
      <c r="B6921" s="280" t="s">
        <v>1</v>
      </c>
      <c r="C6921" s="281" t="s">
        <v>2</v>
      </c>
      <c r="D6921" s="281" t="s">
        <v>1785</v>
      </c>
      <c r="E6921" s="280" t="s">
        <v>1766</v>
      </c>
      <c r="F6921" s="83" t="s">
        <v>1767</v>
      </c>
      <c r="G6921" s="83" t="s">
        <v>1768</v>
      </c>
      <c r="H6921" s="83"/>
      <c r="I6921" s="83"/>
      <c r="J6921" s="122" t="s">
        <v>1769</v>
      </c>
    </row>
    <row r="6922" spans="1:10" ht="38.25">
      <c r="A6922" s="113" t="s">
        <v>1725</v>
      </c>
      <c r="B6922" s="91" t="s">
        <v>2594</v>
      </c>
      <c r="C6922" s="90" t="s">
        <v>44</v>
      </c>
      <c r="D6922" s="90" t="s">
        <v>2595</v>
      </c>
      <c r="E6922" s="93">
        <v>1</v>
      </c>
      <c r="F6922" s="92" t="s">
        <v>46</v>
      </c>
      <c r="G6922" s="277" t="s">
        <v>2530</v>
      </c>
      <c r="H6922" s="277"/>
      <c r="I6922" s="278"/>
      <c r="J6922" s="127" t="s">
        <v>2530</v>
      </c>
    </row>
    <row r="6923" spans="1:10">
      <c r="A6923" s="221"/>
      <c r="B6923" s="222"/>
      <c r="C6923" s="222"/>
      <c r="D6923" s="222"/>
      <c r="E6923" s="222"/>
      <c r="F6923" s="222" t="s">
        <v>1938</v>
      </c>
      <c r="G6923" s="222"/>
      <c r="H6923" s="222"/>
      <c r="I6923" s="222"/>
      <c r="J6923" s="125">
        <v>0.47</v>
      </c>
    </row>
    <row r="6924" spans="1:10" ht="15">
      <c r="A6924" s="279" t="s">
        <v>1765</v>
      </c>
      <c r="B6924" s="280" t="s">
        <v>1</v>
      </c>
      <c r="C6924" s="281" t="s">
        <v>2</v>
      </c>
      <c r="D6924" s="281" t="s">
        <v>1727</v>
      </c>
      <c r="E6924" s="280" t="s">
        <v>1766</v>
      </c>
      <c r="F6924" s="83" t="s">
        <v>1767</v>
      </c>
      <c r="G6924" s="83" t="s">
        <v>1768</v>
      </c>
      <c r="H6924" s="83"/>
      <c r="I6924" s="83"/>
      <c r="J6924" s="122" t="s">
        <v>1769</v>
      </c>
    </row>
    <row r="6925" spans="1:10">
      <c r="A6925" s="123" t="s">
        <v>1723</v>
      </c>
      <c r="B6925" s="97" t="s">
        <v>3570</v>
      </c>
      <c r="C6925" s="96" t="s">
        <v>44</v>
      </c>
      <c r="D6925" s="96" t="s">
        <v>3571</v>
      </c>
      <c r="E6925" s="99">
        <v>0.36666660000000001</v>
      </c>
      <c r="F6925" s="98" t="s">
        <v>1950</v>
      </c>
      <c r="G6925" s="282" t="s">
        <v>3577</v>
      </c>
      <c r="H6925" s="282"/>
      <c r="I6925" s="283"/>
      <c r="J6925" s="126" t="s">
        <v>3593</v>
      </c>
    </row>
    <row r="6926" spans="1:10">
      <c r="A6926" s="123" t="s">
        <v>1723</v>
      </c>
      <c r="B6926" s="97" t="s">
        <v>1979</v>
      </c>
      <c r="C6926" s="96" t="s">
        <v>44</v>
      </c>
      <c r="D6926" s="96" t="s">
        <v>1980</v>
      </c>
      <c r="E6926" s="99">
        <v>0.36666660000000001</v>
      </c>
      <c r="F6926" s="98" t="s">
        <v>1950</v>
      </c>
      <c r="G6926" s="282" t="s">
        <v>1981</v>
      </c>
      <c r="H6926" s="282"/>
      <c r="I6926" s="283"/>
      <c r="J6926" s="126" t="s">
        <v>3594</v>
      </c>
    </row>
    <row r="6927" spans="1:10" ht="25.5">
      <c r="A6927" s="123" t="s">
        <v>1723</v>
      </c>
      <c r="B6927" s="97" t="s">
        <v>4181</v>
      </c>
      <c r="C6927" s="96" t="s">
        <v>44</v>
      </c>
      <c r="D6927" s="96" t="s">
        <v>4182</v>
      </c>
      <c r="E6927" s="99">
        <v>1</v>
      </c>
      <c r="F6927" s="98" t="s">
        <v>46</v>
      </c>
      <c r="G6927" s="282" t="s">
        <v>4183</v>
      </c>
      <c r="H6927" s="282"/>
      <c r="I6927" s="283"/>
      <c r="J6927" s="126" t="s">
        <v>4183</v>
      </c>
    </row>
    <row r="6928" spans="1:10">
      <c r="A6928" s="221"/>
      <c r="B6928" s="222"/>
      <c r="C6928" s="222"/>
      <c r="D6928" s="222"/>
      <c r="E6928" s="222"/>
      <c r="F6928" s="222" t="s">
        <v>1774</v>
      </c>
      <c r="G6928" s="222"/>
      <c r="H6928" s="222"/>
      <c r="I6928" s="222"/>
      <c r="J6928" s="125">
        <v>27.02</v>
      </c>
    </row>
    <row r="6929" spans="1:10">
      <c r="A6929" s="115"/>
      <c r="B6929" s="116"/>
      <c r="C6929" s="116"/>
      <c r="D6929" s="116"/>
      <c r="E6929" s="116" t="s">
        <v>1728</v>
      </c>
      <c r="F6929" s="117">
        <v>0</v>
      </c>
      <c r="G6929" s="116" t="s">
        <v>1729</v>
      </c>
      <c r="H6929" s="117">
        <v>9.86</v>
      </c>
      <c r="I6929" s="116" t="s">
        <v>1730</v>
      </c>
      <c r="J6929" s="118">
        <v>9.8626715401199991</v>
      </c>
    </row>
    <row r="6930" spans="1:10" ht="15" thickBot="1">
      <c r="A6930" s="115"/>
      <c r="B6930" s="116"/>
      <c r="C6930" s="116"/>
      <c r="D6930" s="116"/>
      <c r="E6930" s="116" t="s">
        <v>1731</v>
      </c>
      <c r="F6930" s="117">
        <v>7.21</v>
      </c>
      <c r="G6930" s="116"/>
      <c r="H6930" s="276" t="s">
        <v>1732</v>
      </c>
      <c r="I6930" s="276"/>
      <c r="J6930" s="118">
        <v>34.700000000000003</v>
      </c>
    </row>
    <row r="6931" spans="1:10" ht="15" thickTop="1">
      <c r="A6931" s="119"/>
      <c r="B6931" s="95"/>
      <c r="C6931" s="95"/>
      <c r="D6931" s="95"/>
      <c r="E6931" s="95"/>
      <c r="F6931" s="95"/>
      <c r="G6931" s="95"/>
      <c r="H6931" s="95"/>
      <c r="I6931" s="95"/>
      <c r="J6931" s="120"/>
    </row>
    <row r="6932" spans="1:10" ht="15">
      <c r="A6932" s="121" t="s">
        <v>1532</v>
      </c>
      <c r="B6932" s="83" t="s">
        <v>1</v>
      </c>
      <c r="C6932" s="82" t="s">
        <v>2</v>
      </c>
      <c r="D6932" s="82" t="s">
        <v>3</v>
      </c>
      <c r="E6932" s="281" t="s">
        <v>1722</v>
      </c>
      <c r="F6932" s="281"/>
      <c r="G6932" s="84" t="s">
        <v>4</v>
      </c>
      <c r="H6932" s="83" t="s">
        <v>5</v>
      </c>
      <c r="I6932" s="83" t="s">
        <v>6</v>
      </c>
      <c r="J6932" s="122" t="s">
        <v>8</v>
      </c>
    </row>
    <row r="6933" spans="1:10" ht="25.5">
      <c r="A6933" s="111" t="s">
        <v>1723</v>
      </c>
      <c r="B6933" s="86" t="s">
        <v>992</v>
      </c>
      <c r="C6933" s="85" t="s">
        <v>44</v>
      </c>
      <c r="D6933" s="85" t="s">
        <v>993</v>
      </c>
      <c r="E6933" s="284" t="s">
        <v>1761</v>
      </c>
      <c r="F6933" s="284"/>
      <c r="G6933" s="87" t="s">
        <v>46</v>
      </c>
      <c r="H6933" s="88">
        <v>1</v>
      </c>
      <c r="I6933" s="89">
        <v>33.82</v>
      </c>
      <c r="J6933" s="112">
        <v>33.82</v>
      </c>
    </row>
    <row r="6934" spans="1:10">
      <c r="A6934" s="221"/>
      <c r="B6934" s="222"/>
      <c r="C6934" s="222"/>
      <c r="D6934" s="222"/>
      <c r="E6934" s="222"/>
      <c r="F6934" s="222" t="s">
        <v>1762</v>
      </c>
      <c r="G6934" s="222"/>
      <c r="H6934" s="222"/>
      <c r="I6934" s="222"/>
      <c r="J6934" s="125">
        <v>0</v>
      </c>
    </row>
    <row r="6935" spans="1:10">
      <c r="A6935" s="221"/>
      <c r="B6935" s="222"/>
      <c r="C6935" s="222"/>
      <c r="D6935" s="222"/>
      <c r="E6935" s="222"/>
      <c r="F6935" s="222" t="s">
        <v>1763</v>
      </c>
      <c r="G6935" s="222"/>
      <c r="H6935" s="222"/>
      <c r="I6935" s="222"/>
      <c r="J6935" s="125">
        <v>1</v>
      </c>
    </row>
    <row r="6936" spans="1:10">
      <c r="A6936" s="221"/>
      <c r="B6936" s="222"/>
      <c r="C6936" s="222"/>
      <c r="D6936" s="222"/>
      <c r="E6936" s="222"/>
      <c r="F6936" s="222" t="s">
        <v>1764</v>
      </c>
      <c r="G6936" s="222"/>
      <c r="H6936" s="222"/>
      <c r="I6936" s="222"/>
      <c r="J6936" s="125">
        <v>0</v>
      </c>
    </row>
    <row r="6937" spans="1:10" ht="15">
      <c r="A6937" s="279" t="s">
        <v>1784</v>
      </c>
      <c r="B6937" s="280" t="s">
        <v>1</v>
      </c>
      <c r="C6937" s="281" t="s">
        <v>2</v>
      </c>
      <c r="D6937" s="281" t="s">
        <v>1785</v>
      </c>
      <c r="E6937" s="280" t="s">
        <v>1766</v>
      </c>
      <c r="F6937" s="83" t="s">
        <v>1767</v>
      </c>
      <c r="G6937" s="83" t="s">
        <v>1768</v>
      </c>
      <c r="H6937" s="83"/>
      <c r="I6937" s="83"/>
      <c r="J6937" s="122" t="s">
        <v>1769</v>
      </c>
    </row>
    <row r="6938" spans="1:10" ht="38.25">
      <c r="A6938" s="113" t="s">
        <v>1725</v>
      </c>
      <c r="B6938" s="91" t="s">
        <v>2594</v>
      </c>
      <c r="C6938" s="90" t="s">
        <v>44</v>
      </c>
      <c r="D6938" s="90" t="s">
        <v>2595</v>
      </c>
      <c r="E6938" s="93">
        <v>1</v>
      </c>
      <c r="F6938" s="92" t="s">
        <v>46</v>
      </c>
      <c r="G6938" s="277" t="s">
        <v>2530</v>
      </c>
      <c r="H6938" s="277"/>
      <c r="I6938" s="278"/>
      <c r="J6938" s="127" t="s">
        <v>2530</v>
      </c>
    </row>
    <row r="6939" spans="1:10">
      <c r="A6939" s="221"/>
      <c r="B6939" s="222"/>
      <c r="C6939" s="222"/>
      <c r="D6939" s="222"/>
      <c r="E6939" s="222"/>
      <c r="F6939" s="222" t="s">
        <v>1938</v>
      </c>
      <c r="G6939" s="222"/>
      <c r="H6939" s="222"/>
      <c r="I6939" s="222"/>
      <c r="J6939" s="125">
        <v>0.47</v>
      </c>
    </row>
    <row r="6940" spans="1:10" ht="15">
      <c r="A6940" s="279" t="s">
        <v>1765</v>
      </c>
      <c r="B6940" s="280" t="s">
        <v>1</v>
      </c>
      <c r="C6940" s="281" t="s">
        <v>2</v>
      </c>
      <c r="D6940" s="281" t="s">
        <v>1727</v>
      </c>
      <c r="E6940" s="280" t="s">
        <v>1766</v>
      </c>
      <c r="F6940" s="83" t="s">
        <v>1767</v>
      </c>
      <c r="G6940" s="83" t="s">
        <v>1768</v>
      </c>
      <c r="H6940" s="83"/>
      <c r="I6940" s="83"/>
      <c r="J6940" s="122" t="s">
        <v>1769</v>
      </c>
    </row>
    <row r="6941" spans="1:10" ht="25.5">
      <c r="A6941" s="123" t="s">
        <v>1723</v>
      </c>
      <c r="B6941" s="97" t="s">
        <v>3586</v>
      </c>
      <c r="C6941" s="96" t="s">
        <v>44</v>
      </c>
      <c r="D6941" s="96" t="s">
        <v>3587</v>
      </c>
      <c r="E6941" s="99">
        <v>1</v>
      </c>
      <c r="F6941" s="98" t="s">
        <v>46</v>
      </c>
      <c r="G6941" s="282" t="s">
        <v>3601</v>
      </c>
      <c r="H6941" s="282"/>
      <c r="I6941" s="283"/>
      <c r="J6941" s="126" t="s">
        <v>3601</v>
      </c>
    </row>
    <row r="6942" spans="1:10">
      <c r="A6942" s="123" t="s">
        <v>1723</v>
      </c>
      <c r="B6942" s="97" t="s">
        <v>1979</v>
      </c>
      <c r="C6942" s="96" t="s">
        <v>44</v>
      </c>
      <c r="D6942" s="96" t="s">
        <v>1980</v>
      </c>
      <c r="E6942" s="99">
        <v>0.36666670000000001</v>
      </c>
      <c r="F6942" s="98" t="s">
        <v>1950</v>
      </c>
      <c r="G6942" s="282" t="s">
        <v>1981</v>
      </c>
      <c r="H6942" s="282"/>
      <c r="I6942" s="283"/>
      <c r="J6942" s="126" t="s">
        <v>3594</v>
      </c>
    </row>
    <row r="6943" spans="1:10">
      <c r="A6943" s="123" t="s">
        <v>1723</v>
      </c>
      <c r="B6943" s="97" t="s">
        <v>3570</v>
      </c>
      <c r="C6943" s="96" t="s">
        <v>44</v>
      </c>
      <c r="D6943" s="96" t="s">
        <v>3571</v>
      </c>
      <c r="E6943" s="99">
        <v>0.36666670000000001</v>
      </c>
      <c r="F6943" s="98" t="s">
        <v>1950</v>
      </c>
      <c r="G6943" s="282" t="s">
        <v>3577</v>
      </c>
      <c r="H6943" s="282"/>
      <c r="I6943" s="283"/>
      <c r="J6943" s="126" t="s">
        <v>3593</v>
      </c>
    </row>
    <row r="6944" spans="1:10">
      <c r="A6944" s="221"/>
      <c r="B6944" s="222"/>
      <c r="C6944" s="222"/>
      <c r="D6944" s="222"/>
      <c r="E6944" s="222"/>
      <c r="F6944" s="222" t="s">
        <v>1774</v>
      </c>
      <c r="G6944" s="222"/>
      <c r="H6944" s="222"/>
      <c r="I6944" s="222"/>
      <c r="J6944" s="125">
        <v>33.35</v>
      </c>
    </row>
    <row r="6945" spans="1:10">
      <c r="A6945" s="115"/>
      <c r="B6945" s="116"/>
      <c r="C6945" s="116"/>
      <c r="D6945" s="116"/>
      <c r="E6945" s="116" t="s">
        <v>1728</v>
      </c>
      <c r="F6945" s="117">
        <v>0</v>
      </c>
      <c r="G6945" s="116" t="s">
        <v>1729</v>
      </c>
      <c r="H6945" s="117">
        <v>9.86</v>
      </c>
      <c r="I6945" s="116" t="s">
        <v>1730</v>
      </c>
      <c r="J6945" s="118">
        <v>9.8626742299399996</v>
      </c>
    </row>
    <row r="6946" spans="1:10" ht="15" thickBot="1">
      <c r="A6946" s="115"/>
      <c r="B6946" s="116"/>
      <c r="C6946" s="116"/>
      <c r="D6946" s="116"/>
      <c r="E6946" s="116" t="s">
        <v>1731</v>
      </c>
      <c r="F6946" s="117">
        <v>8.8699999999999992</v>
      </c>
      <c r="G6946" s="116"/>
      <c r="H6946" s="276" t="s">
        <v>1732</v>
      </c>
      <c r="I6946" s="276"/>
      <c r="J6946" s="118">
        <v>42.69</v>
      </c>
    </row>
    <row r="6947" spans="1:10" ht="15" thickTop="1">
      <c r="A6947" s="119"/>
      <c r="B6947" s="95"/>
      <c r="C6947" s="95"/>
      <c r="D6947" s="95"/>
      <c r="E6947" s="95"/>
      <c r="F6947" s="95"/>
      <c r="G6947" s="95"/>
      <c r="H6947" s="95"/>
      <c r="I6947" s="95"/>
      <c r="J6947" s="120"/>
    </row>
    <row r="6948" spans="1:10" ht="15">
      <c r="A6948" s="121" t="s">
        <v>1533</v>
      </c>
      <c r="B6948" s="83" t="s">
        <v>1</v>
      </c>
      <c r="C6948" s="82" t="s">
        <v>2</v>
      </c>
      <c r="D6948" s="82" t="s">
        <v>3</v>
      </c>
      <c r="E6948" s="281" t="s">
        <v>1722</v>
      </c>
      <c r="F6948" s="281"/>
      <c r="G6948" s="84" t="s">
        <v>4</v>
      </c>
      <c r="H6948" s="83" t="s">
        <v>5</v>
      </c>
      <c r="I6948" s="83" t="s">
        <v>6</v>
      </c>
      <c r="J6948" s="122" t="s">
        <v>8</v>
      </c>
    </row>
    <row r="6949" spans="1:10" ht="25.5">
      <c r="A6949" s="111" t="s">
        <v>1723</v>
      </c>
      <c r="B6949" s="86" t="s">
        <v>995</v>
      </c>
      <c r="C6949" s="85" t="s">
        <v>44</v>
      </c>
      <c r="D6949" s="85" t="s">
        <v>996</v>
      </c>
      <c r="E6949" s="284" t="s">
        <v>1761</v>
      </c>
      <c r="F6949" s="284"/>
      <c r="G6949" s="87" t="s">
        <v>46</v>
      </c>
      <c r="H6949" s="88">
        <v>1</v>
      </c>
      <c r="I6949" s="89">
        <v>4.6500000000000004</v>
      </c>
      <c r="J6949" s="112">
        <v>4.6500000000000004</v>
      </c>
    </row>
    <row r="6950" spans="1:10">
      <c r="A6950" s="221"/>
      <c r="B6950" s="222"/>
      <c r="C6950" s="222"/>
      <c r="D6950" s="222"/>
      <c r="E6950" s="222"/>
      <c r="F6950" s="222" t="s">
        <v>1762</v>
      </c>
      <c r="G6950" s="222"/>
      <c r="H6950" s="222"/>
      <c r="I6950" s="222"/>
      <c r="J6950" s="125">
        <v>0</v>
      </c>
    </row>
    <row r="6951" spans="1:10">
      <c r="A6951" s="221"/>
      <c r="B6951" s="222"/>
      <c r="C6951" s="222"/>
      <c r="D6951" s="222"/>
      <c r="E6951" s="222"/>
      <c r="F6951" s="222" t="s">
        <v>1763</v>
      </c>
      <c r="G6951" s="222"/>
      <c r="H6951" s="222"/>
      <c r="I6951" s="222"/>
      <c r="J6951" s="125">
        <v>1</v>
      </c>
    </row>
    <row r="6952" spans="1:10">
      <c r="A6952" s="221"/>
      <c r="B6952" s="222"/>
      <c r="C6952" s="222"/>
      <c r="D6952" s="222"/>
      <c r="E6952" s="222"/>
      <c r="F6952" s="222" t="s">
        <v>1764</v>
      </c>
      <c r="G6952" s="222"/>
      <c r="H6952" s="222"/>
      <c r="I6952" s="222"/>
      <c r="J6952" s="125">
        <v>0</v>
      </c>
    </row>
    <row r="6953" spans="1:10" ht="15">
      <c r="A6953" s="279" t="s">
        <v>1784</v>
      </c>
      <c r="B6953" s="280" t="s">
        <v>1</v>
      </c>
      <c r="C6953" s="281" t="s">
        <v>2</v>
      </c>
      <c r="D6953" s="281" t="s">
        <v>1785</v>
      </c>
      <c r="E6953" s="280" t="s">
        <v>1766</v>
      </c>
      <c r="F6953" s="83" t="s">
        <v>1767</v>
      </c>
      <c r="G6953" s="83" t="s">
        <v>1768</v>
      </c>
      <c r="H6953" s="83"/>
      <c r="I6953" s="83"/>
      <c r="J6953" s="122" t="s">
        <v>1769</v>
      </c>
    </row>
    <row r="6954" spans="1:10" ht="25.5">
      <c r="A6954" s="113" t="s">
        <v>1725</v>
      </c>
      <c r="B6954" s="91" t="s">
        <v>3602</v>
      </c>
      <c r="C6954" s="90" t="s">
        <v>44</v>
      </c>
      <c r="D6954" s="90" t="s">
        <v>3603</v>
      </c>
      <c r="E6954" s="93">
        <v>1</v>
      </c>
      <c r="F6954" s="92" t="s">
        <v>46</v>
      </c>
      <c r="G6954" s="277" t="s">
        <v>3604</v>
      </c>
      <c r="H6954" s="277"/>
      <c r="I6954" s="278"/>
      <c r="J6954" s="127" t="s">
        <v>3604</v>
      </c>
    </row>
    <row r="6955" spans="1:10">
      <c r="A6955" s="221"/>
      <c r="B6955" s="222"/>
      <c r="C6955" s="222"/>
      <c r="D6955" s="222"/>
      <c r="E6955" s="222"/>
      <c r="F6955" s="222" t="s">
        <v>1938</v>
      </c>
      <c r="G6955" s="222"/>
      <c r="H6955" s="222"/>
      <c r="I6955" s="222"/>
      <c r="J6955" s="125">
        <v>3.19</v>
      </c>
    </row>
    <row r="6956" spans="1:10" ht="15">
      <c r="A6956" s="279" t="s">
        <v>1765</v>
      </c>
      <c r="B6956" s="280" t="s">
        <v>1</v>
      </c>
      <c r="C6956" s="281" t="s">
        <v>2</v>
      </c>
      <c r="D6956" s="281" t="s">
        <v>1727</v>
      </c>
      <c r="E6956" s="280" t="s">
        <v>1766</v>
      </c>
      <c r="F6956" s="83" t="s">
        <v>1767</v>
      </c>
      <c r="G6956" s="83" t="s">
        <v>1768</v>
      </c>
      <c r="H6956" s="83"/>
      <c r="I6956" s="83"/>
      <c r="J6956" s="122" t="s">
        <v>1769</v>
      </c>
    </row>
    <row r="6957" spans="1:10">
      <c r="A6957" s="123" t="s">
        <v>1723</v>
      </c>
      <c r="B6957" s="97" t="s">
        <v>3570</v>
      </c>
      <c r="C6957" s="96" t="s">
        <v>44</v>
      </c>
      <c r="D6957" s="96" t="s">
        <v>3571</v>
      </c>
      <c r="E6957" s="99">
        <v>9.1666700000000004E-2</v>
      </c>
      <c r="F6957" s="98" t="s">
        <v>1950</v>
      </c>
      <c r="G6957" s="282" t="s">
        <v>3577</v>
      </c>
      <c r="H6957" s="282"/>
      <c r="I6957" s="283"/>
      <c r="J6957" s="126" t="s">
        <v>3605</v>
      </c>
    </row>
    <row r="6958" spans="1:10">
      <c r="A6958" s="221"/>
      <c r="B6958" s="222"/>
      <c r="C6958" s="222"/>
      <c r="D6958" s="222"/>
      <c r="E6958" s="222"/>
      <c r="F6958" s="222" t="s">
        <v>1774</v>
      </c>
      <c r="G6958" s="222"/>
      <c r="H6958" s="222"/>
      <c r="I6958" s="222"/>
      <c r="J6958" s="125">
        <v>1.4602999999999999</v>
      </c>
    </row>
    <row r="6959" spans="1:10">
      <c r="A6959" s="115"/>
      <c r="B6959" s="116"/>
      <c r="C6959" s="116"/>
      <c r="D6959" s="116"/>
      <c r="E6959" s="116" t="s">
        <v>1728</v>
      </c>
      <c r="F6959" s="117">
        <v>0</v>
      </c>
      <c r="G6959" s="116" t="s">
        <v>1729</v>
      </c>
      <c r="H6959" s="117">
        <v>1.07</v>
      </c>
      <c r="I6959" s="116" t="s">
        <v>1730</v>
      </c>
      <c r="J6959" s="118">
        <v>1.07078622271</v>
      </c>
    </row>
    <row r="6960" spans="1:10" ht="15" thickBot="1">
      <c r="A6960" s="115"/>
      <c r="B6960" s="116"/>
      <c r="C6960" s="116"/>
      <c r="D6960" s="116"/>
      <c r="E6960" s="116" t="s">
        <v>1731</v>
      </c>
      <c r="F6960" s="117">
        <v>1.22</v>
      </c>
      <c r="G6960" s="116"/>
      <c r="H6960" s="276" t="s">
        <v>1732</v>
      </c>
      <c r="I6960" s="276"/>
      <c r="J6960" s="118">
        <v>5.87</v>
      </c>
    </row>
    <row r="6961" spans="1:10" ht="15" thickTop="1">
      <c r="A6961" s="119"/>
      <c r="B6961" s="95"/>
      <c r="C6961" s="95"/>
      <c r="D6961" s="95"/>
      <c r="E6961" s="95"/>
      <c r="F6961" s="95"/>
      <c r="G6961" s="95"/>
      <c r="H6961" s="95"/>
      <c r="I6961" s="95"/>
      <c r="J6961" s="120"/>
    </row>
    <row r="6962" spans="1:10" ht="15">
      <c r="A6962" s="121" t="s">
        <v>1534</v>
      </c>
      <c r="B6962" s="83" t="s">
        <v>1</v>
      </c>
      <c r="C6962" s="82" t="s">
        <v>2</v>
      </c>
      <c r="D6962" s="82" t="s">
        <v>3</v>
      </c>
      <c r="E6962" s="281" t="s">
        <v>1722</v>
      </c>
      <c r="F6962" s="281"/>
      <c r="G6962" s="84" t="s">
        <v>4</v>
      </c>
      <c r="H6962" s="83" t="s">
        <v>5</v>
      </c>
      <c r="I6962" s="83" t="s">
        <v>6</v>
      </c>
      <c r="J6962" s="122" t="s">
        <v>8</v>
      </c>
    </row>
    <row r="6963" spans="1:10" ht="38.25">
      <c r="A6963" s="111" t="s">
        <v>1723</v>
      </c>
      <c r="B6963" s="86" t="s">
        <v>977</v>
      </c>
      <c r="C6963" s="85" t="s">
        <v>44</v>
      </c>
      <c r="D6963" s="85" t="s">
        <v>978</v>
      </c>
      <c r="E6963" s="284" t="s">
        <v>1761</v>
      </c>
      <c r="F6963" s="284"/>
      <c r="G6963" s="87" t="s">
        <v>46</v>
      </c>
      <c r="H6963" s="88">
        <v>1</v>
      </c>
      <c r="I6963" s="89">
        <v>7.68</v>
      </c>
      <c r="J6963" s="112">
        <v>7.68</v>
      </c>
    </row>
    <row r="6964" spans="1:10">
      <c r="A6964" s="221"/>
      <c r="B6964" s="222"/>
      <c r="C6964" s="222"/>
      <c r="D6964" s="222"/>
      <c r="E6964" s="222"/>
      <c r="F6964" s="222" t="s">
        <v>1762</v>
      </c>
      <c r="G6964" s="222"/>
      <c r="H6964" s="222"/>
      <c r="I6964" s="222"/>
      <c r="J6964" s="125">
        <v>0</v>
      </c>
    </row>
    <row r="6965" spans="1:10">
      <c r="A6965" s="221"/>
      <c r="B6965" s="222"/>
      <c r="C6965" s="222"/>
      <c r="D6965" s="222"/>
      <c r="E6965" s="222"/>
      <c r="F6965" s="222" t="s">
        <v>1763</v>
      </c>
      <c r="G6965" s="222"/>
      <c r="H6965" s="222"/>
      <c r="I6965" s="222"/>
      <c r="J6965" s="125">
        <v>1</v>
      </c>
    </row>
    <row r="6966" spans="1:10">
      <c r="A6966" s="221"/>
      <c r="B6966" s="222"/>
      <c r="C6966" s="222"/>
      <c r="D6966" s="222"/>
      <c r="E6966" s="222"/>
      <c r="F6966" s="222" t="s">
        <v>1764</v>
      </c>
      <c r="G6966" s="222"/>
      <c r="H6966" s="222"/>
      <c r="I6966" s="222"/>
      <c r="J6966" s="125">
        <v>0</v>
      </c>
    </row>
    <row r="6967" spans="1:10" ht="15">
      <c r="A6967" s="279" t="s">
        <v>1784</v>
      </c>
      <c r="B6967" s="280" t="s">
        <v>1</v>
      </c>
      <c r="C6967" s="281" t="s">
        <v>2</v>
      </c>
      <c r="D6967" s="281" t="s">
        <v>1785</v>
      </c>
      <c r="E6967" s="280" t="s">
        <v>1766</v>
      </c>
      <c r="F6967" s="83" t="s">
        <v>1767</v>
      </c>
      <c r="G6967" s="83" t="s">
        <v>1768</v>
      </c>
      <c r="H6967" s="83"/>
      <c r="I6967" s="83"/>
      <c r="J6967" s="122" t="s">
        <v>1769</v>
      </c>
    </row>
    <row r="6968" spans="1:10" ht="51">
      <c r="A6968" s="113" t="s">
        <v>1725</v>
      </c>
      <c r="B6968" s="91" t="s">
        <v>3580</v>
      </c>
      <c r="C6968" s="90" t="s">
        <v>44</v>
      </c>
      <c r="D6968" s="90" t="s">
        <v>3581</v>
      </c>
      <c r="E6968" s="93">
        <v>1</v>
      </c>
      <c r="F6968" s="92" t="s">
        <v>46</v>
      </c>
      <c r="G6968" s="277" t="s">
        <v>3582</v>
      </c>
      <c r="H6968" s="277"/>
      <c r="I6968" s="278"/>
      <c r="J6968" s="127" t="s">
        <v>3582</v>
      </c>
    </row>
    <row r="6969" spans="1:10">
      <c r="A6969" s="221"/>
      <c r="B6969" s="222"/>
      <c r="C6969" s="222"/>
      <c r="D6969" s="222"/>
      <c r="E6969" s="222"/>
      <c r="F6969" s="222" t="s">
        <v>1938</v>
      </c>
      <c r="G6969" s="222"/>
      <c r="H6969" s="222"/>
      <c r="I6969" s="222"/>
      <c r="J6969" s="125">
        <v>1.84</v>
      </c>
    </row>
    <row r="6970" spans="1:10" ht="15">
      <c r="A6970" s="279" t="s">
        <v>1765</v>
      </c>
      <c r="B6970" s="280" t="s">
        <v>1</v>
      </c>
      <c r="C6970" s="281" t="s">
        <v>2</v>
      </c>
      <c r="D6970" s="281" t="s">
        <v>1727</v>
      </c>
      <c r="E6970" s="280" t="s">
        <v>1766</v>
      </c>
      <c r="F6970" s="83" t="s">
        <v>1767</v>
      </c>
      <c r="G6970" s="83" t="s">
        <v>1768</v>
      </c>
      <c r="H6970" s="83"/>
      <c r="I6970" s="83"/>
      <c r="J6970" s="122" t="s">
        <v>1769</v>
      </c>
    </row>
    <row r="6971" spans="1:10">
      <c r="A6971" s="123" t="s">
        <v>1723</v>
      </c>
      <c r="B6971" s="97" t="s">
        <v>1957</v>
      </c>
      <c r="C6971" s="96" t="s">
        <v>44</v>
      </c>
      <c r="D6971" s="96" t="s">
        <v>1958</v>
      </c>
      <c r="E6971" s="99">
        <v>0.10476190000000001</v>
      </c>
      <c r="F6971" s="98" t="s">
        <v>1950</v>
      </c>
      <c r="G6971" s="282" t="s">
        <v>1959</v>
      </c>
      <c r="H6971" s="282"/>
      <c r="I6971" s="283"/>
      <c r="J6971" s="126" t="s">
        <v>3583</v>
      </c>
    </row>
    <row r="6972" spans="1:10">
      <c r="A6972" s="123" t="s">
        <v>1723</v>
      </c>
      <c r="B6972" s="97" t="s">
        <v>1948</v>
      </c>
      <c r="C6972" s="96" t="s">
        <v>44</v>
      </c>
      <c r="D6972" s="96" t="s">
        <v>1949</v>
      </c>
      <c r="E6972" s="99">
        <v>0.20952380000000001</v>
      </c>
      <c r="F6972" s="98" t="s">
        <v>1950</v>
      </c>
      <c r="G6972" s="282" t="s">
        <v>1951</v>
      </c>
      <c r="H6972" s="282"/>
      <c r="I6972" s="283"/>
      <c r="J6972" s="126" t="s">
        <v>3584</v>
      </c>
    </row>
    <row r="6973" spans="1:10" ht="25.5">
      <c r="A6973" s="123" t="s">
        <v>1723</v>
      </c>
      <c r="B6973" s="97" t="s">
        <v>2486</v>
      </c>
      <c r="C6973" s="96" t="s">
        <v>44</v>
      </c>
      <c r="D6973" s="96" t="s">
        <v>2487</v>
      </c>
      <c r="E6973" s="99">
        <v>7.4189999999999998E-4</v>
      </c>
      <c r="F6973" s="98" t="s">
        <v>93</v>
      </c>
      <c r="G6973" s="282" t="s">
        <v>2488</v>
      </c>
      <c r="H6973" s="282"/>
      <c r="I6973" s="283"/>
      <c r="J6973" s="126" t="s">
        <v>3585</v>
      </c>
    </row>
    <row r="6974" spans="1:10">
      <c r="A6974" s="221"/>
      <c r="B6974" s="222"/>
      <c r="C6974" s="222"/>
      <c r="D6974" s="222"/>
      <c r="E6974" s="222"/>
      <c r="F6974" s="222" t="s">
        <v>1774</v>
      </c>
      <c r="G6974" s="222"/>
      <c r="H6974" s="222"/>
      <c r="I6974" s="222"/>
      <c r="J6974" s="125">
        <v>5.8419999999999996</v>
      </c>
    </row>
    <row r="6975" spans="1:10">
      <c r="A6975" s="115"/>
      <c r="B6975" s="116"/>
      <c r="C6975" s="116"/>
      <c r="D6975" s="116"/>
      <c r="E6975" s="116" t="s">
        <v>1728</v>
      </c>
      <c r="F6975" s="117">
        <v>0</v>
      </c>
      <c r="G6975" s="116" t="s">
        <v>1729</v>
      </c>
      <c r="H6975" s="117">
        <v>4.22</v>
      </c>
      <c r="I6975" s="116" t="s">
        <v>1730</v>
      </c>
      <c r="J6975" s="118">
        <v>4.2244682508429996</v>
      </c>
    </row>
    <row r="6976" spans="1:10" ht="15" thickBot="1">
      <c r="A6976" s="115"/>
      <c r="B6976" s="116"/>
      <c r="C6976" s="116"/>
      <c r="D6976" s="116"/>
      <c r="E6976" s="116" t="s">
        <v>1731</v>
      </c>
      <c r="F6976" s="117">
        <v>2.0099999999999998</v>
      </c>
      <c r="G6976" s="116"/>
      <c r="H6976" s="276" t="s">
        <v>1732</v>
      </c>
      <c r="I6976" s="276"/>
      <c r="J6976" s="118">
        <v>9.69</v>
      </c>
    </row>
    <row r="6977" spans="1:10" ht="15" thickTop="1">
      <c r="A6977" s="119"/>
      <c r="B6977" s="95"/>
      <c r="C6977" s="95"/>
      <c r="D6977" s="95"/>
      <c r="E6977" s="95"/>
      <c r="F6977" s="95"/>
      <c r="G6977" s="95"/>
      <c r="H6977" s="95"/>
      <c r="I6977" s="95"/>
      <c r="J6977" s="120"/>
    </row>
    <row r="6978" spans="1:10" ht="15">
      <c r="A6978" s="121" t="s">
        <v>1535</v>
      </c>
      <c r="B6978" s="83" t="s">
        <v>1</v>
      </c>
      <c r="C6978" s="82" t="s">
        <v>2</v>
      </c>
      <c r="D6978" s="82" t="s">
        <v>3</v>
      </c>
      <c r="E6978" s="281" t="s">
        <v>1722</v>
      </c>
      <c r="F6978" s="281"/>
      <c r="G6978" s="84" t="s">
        <v>4</v>
      </c>
      <c r="H6978" s="83" t="s">
        <v>5</v>
      </c>
      <c r="I6978" s="83" t="s">
        <v>6</v>
      </c>
      <c r="J6978" s="122" t="s">
        <v>8</v>
      </c>
    </row>
    <row r="6979" spans="1:10" ht="38.25">
      <c r="A6979" s="111" t="s">
        <v>1723</v>
      </c>
      <c r="B6979" s="86" t="s">
        <v>1040</v>
      </c>
      <c r="C6979" s="85" t="s">
        <v>44</v>
      </c>
      <c r="D6979" s="85" t="s">
        <v>1041</v>
      </c>
      <c r="E6979" s="284" t="s">
        <v>1761</v>
      </c>
      <c r="F6979" s="284"/>
      <c r="G6979" s="87" t="s">
        <v>46</v>
      </c>
      <c r="H6979" s="88">
        <v>1</v>
      </c>
      <c r="I6979" s="89">
        <v>9.2799999999999994</v>
      </c>
      <c r="J6979" s="112">
        <v>9.2799999999999994</v>
      </c>
    </row>
    <row r="6980" spans="1:10">
      <c r="A6980" s="221"/>
      <c r="B6980" s="222"/>
      <c r="C6980" s="222"/>
      <c r="D6980" s="222"/>
      <c r="E6980" s="222"/>
      <c r="F6980" s="222" t="s">
        <v>1762</v>
      </c>
      <c r="G6980" s="222"/>
      <c r="H6980" s="222"/>
      <c r="I6980" s="222"/>
      <c r="J6980" s="125">
        <v>0</v>
      </c>
    </row>
    <row r="6981" spans="1:10">
      <c r="A6981" s="221"/>
      <c r="B6981" s="222"/>
      <c r="C6981" s="222"/>
      <c r="D6981" s="222"/>
      <c r="E6981" s="222"/>
      <c r="F6981" s="222" t="s">
        <v>1763</v>
      </c>
      <c r="G6981" s="222"/>
      <c r="H6981" s="222"/>
      <c r="I6981" s="222"/>
      <c r="J6981" s="125">
        <v>1</v>
      </c>
    </row>
    <row r="6982" spans="1:10">
      <c r="A6982" s="221"/>
      <c r="B6982" s="222"/>
      <c r="C6982" s="222"/>
      <c r="D6982" s="222"/>
      <c r="E6982" s="222"/>
      <c r="F6982" s="222" t="s">
        <v>1764</v>
      </c>
      <c r="G6982" s="222"/>
      <c r="H6982" s="222"/>
      <c r="I6982" s="222"/>
      <c r="J6982" s="125">
        <v>0</v>
      </c>
    </row>
    <row r="6983" spans="1:10" ht="15">
      <c r="A6983" s="279" t="s">
        <v>1765</v>
      </c>
      <c r="B6983" s="280" t="s">
        <v>1</v>
      </c>
      <c r="C6983" s="281" t="s">
        <v>2</v>
      </c>
      <c r="D6983" s="281" t="s">
        <v>1727</v>
      </c>
      <c r="E6983" s="280" t="s">
        <v>1766</v>
      </c>
      <c r="F6983" s="83" t="s">
        <v>1767</v>
      </c>
      <c r="G6983" s="83" t="s">
        <v>1768</v>
      </c>
      <c r="H6983" s="83"/>
      <c r="I6983" s="83"/>
      <c r="J6983" s="122" t="s">
        <v>1769</v>
      </c>
    </row>
    <row r="6984" spans="1:10" ht="38.25">
      <c r="A6984" s="123" t="s">
        <v>1723</v>
      </c>
      <c r="B6984" s="97" t="s">
        <v>3668</v>
      </c>
      <c r="C6984" s="96" t="s">
        <v>44</v>
      </c>
      <c r="D6984" s="96" t="s">
        <v>3669</v>
      </c>
      <c r="E6984" s="99">
        <v>1</v>
      </c>
      <c r="F6984" s="98" t="s">
        <v>46</v>
      </c>
      <c r="G6984" s="282" t="s">
        <v>3670</v>
      </c>
      <c r="H6984" s="282"/>
      <c r="I6984" s="283"/>
      <c r="J6984" s="126" t="s">
        <v>3670</v>
      </c>
    </row>
    <row r="6985" spans="1:10" ht="25.5">
      <c r="A6985" s="123" t="s">
        <v>1723</v>
      </c>
      <c r="B6985" s="97" t="s">
        <v>3671</v>
      </c>
      <c r="C6985" s="96" t="s">
        <v>44</v>
      </c>
      <c r="D6985" s="96" t="s">
        <v>3672</v>
      </c>
      <c r="E6985" s="99">
        <v>1</v>
      </c>
      <c r="F6985" s="98" t="s">
        <v>46</v>
      </c>
      <c r="G6985" s="282" t="s">
        <v>3673</v>
      </c>
      <c r="H6985" s="282"/>
      <c r="I6985" s="283"/>
      <c r="J6985" s="126" t="s">
        <v>3673</v>
      </c>
    </row>
    <row r="6986" spans="1:10" ht="25.5">
      <c r="A6986" s="123" t="s">
        <v>1723</v>
      </c>
      <c r="B6986" s="97" t="s">
        <v>3687</v>
      </c>
      <c r="C6986" s="96" t="s">
        <v>44</v>
      </c>
      <c r="D6986" s="96" t="s">
        <v>3688</v>
      </c>
      <c r="E6986" s="99">
        <v>1</v>
      </c>
      <c r="F6986" s="98" t="s">
        <v>46</v>
      </c>
      <c r="G6986" s="282" t="s">
        <v>2563</v>
      </c>
      <c r="H6986" s="282"/>
      <c r="I6986" s="283"/>
      <c r="J6986" s="126" t="s">
        <v>2563</v>
      </c>
    </row>
    <row r="6987" spans="1:10">
      <c r="A6987" s="221"/>
      <c r="B6987" s="222"/>
      <c r="C6987" s="222"/>
      <c r="D6987" s="222"/>
      <c r="E6987" s="222"/>
      <c r="F6987" s="222" t="s">
        <v>1774</v>
      </c>
      <c r="G6987" s="222"/>
      <c r="H6987" s="222"/>
      <c r="I6987" s="222"/>
      <c r="J6987" s="125">
        <v>9.2799999999999994</v>
      </c>
    </row>
    <row r="6988" spans="1:10">
      <c r="A6988" s="115"/>
      <c r="B6988" s="116"/>
      <c r="C6988" s="116"/>
      <c r="D6988" s="116"/>
      <c r="E6988" s="116" t="s">
        <v>1728</v>
      </c>
      <c r="F6988" s="117">
        <v>0</v>
      </c>
      <c r="G6988" s="116" t="s">
        <v>1729</v>
      </c>
      <c r="H6988" s="117">
        <v>2.76</v>
      </c>
      <c r="I6988" s="116" t="s">
        <v>1730</v>
      </c>
      <c r="J6988" s="118">
        <v>2.7645747227099999</v>
      </c>
    </row>
    <row r="6989" spans="1:10" ht="15" thickBot="1">
      <c r="A6989" s="115"/>
      <c r="B6989" s="116"/>
      <c r="C6989" s="116"/>
      <c r="D6989" s="116"/>
      <c r="E6989" s="116" t="s">
        <v>1731</v>
      </c>
      <c r="F6989" s="117">
        <v>2.4300000000000002</v>
      </c>
      <c r="G6989" s="116"/>
      <c r="H6989" s="276" t="s">
        <v>1732</v>
      </c>
      <c r="I6989" s="276"/>
      <c r="J6989" s="118">
        <v>11.71</v>
      </c>
    </row>
    <row r="6990" spans="1:10" ht="15" thickTop="1">
      <c r="A6990" s="119"/>
      <c r="B6990" s="95"/>
      <c r="C6990" s="95"/>
      <c r="D6990" s="95"/>
      <c r="E6990" s="95"/>
      <c r="F6990" s="95"/>
      <c r="G6990" s="95"/>
      <c r="H6990" s="95"/>
      <c r="I6990" s="95"/>
      <c r="J6990" s="120"/>
    </row>
    <row r="6991" spans="1:10" ht="15">
      <c r="A6991" s="121" t="s">
        <v>1538</v>
      </c>
      <c r="B6991" s="83" t="s">
        <v>1</v>
      </c>
      <c r="C6991" s="82" t="s">
        <v>2</v>
      </c>
      <c r="D6991" s="82" t="s">
        <v>3</v>
      </c>
      <c r="E6991" s="281" t="s">
        <v>1722</v>
      </c>
      <c r="F6991" s="281"/>
      <c r="G6991" s="84" t="s">
        <v>4</v>
      </c>
      <c r="H6991" s="83" t="s">
        <v>5</v>
      </c>
      <c r="I6991" s="83" t="s">
        <v>6</v>
      </c>
      <c r="J6991" s="122" t="s">
        <v>8</v>
      </c>
    </row>
    <row r="6992" spans="1:10" ht="25.5">
      <c r="A6992" s="111" t="s">
        <v>1723</v>
      </c>
      <c r="B6992" s="86" t="s">
        <v>1236</v>
      </c>
      <c r="C6992" s="85" t="s">
        <v>44</v>
      </c>
      <c r="D6992" s="85" t="s">
        <v>1237</v>
      </c>
      <c r="E6992" s="284" t="s">
        <v>1761</v>
      </c>
      <c r="F6992" s="284"/>
      <c r="G6992" s="87" t="s">
        <v>78</v>
      </c>
      <c r="H6992" s="88">
        <v>1</v>
      </c>
      <c r="I6992" s="89">
        <v>6.57</v>
      </c>
      <c r="J6992" s="112">
        <v>6.57</v>
      </c>
    </row>
    <row r="6993" spans="1:10">
      <c r="A6993" s="221"/>
      <c r="B6993" s="222"/>
      <c r="C6993" s="222"/>
      <c r="D6993" s="222"/>
      <c r="E6993" s="222"/>
      <c r="F6993" s="222" t="s">
        <v>1762</v>
      </c>
      <c r="G6993" s="222"/>
      <c r="H6993" s="222"/>
      <c r="I6993" s="222"/>
      <c r="J6993" s="125">
        <v>0</v>
      </c>
    </row>
    <row r="6994" spans="1:10">
      <c r="A6994" s="221"/>
      <c r="B6994" s="222"/>
      <c r="C6994" s="222"/>
      <c r="D6994" s="222"/>
      <c r="E6994" s="222"/>
      <c r="F6994" s="222" t="s">
        <v>1763</v>
      </c>
      <c r="G6994" s="222"/>
      <c r="H6994" s="222"/>
      <c r="I6994" s="222"/>
      <c r="J6994" s="125">
        <v>1</v>
      </c>
    </row>
    <row r="6995" spans="1:10">
      <c r="A6995" s="221"/>
      <c r="B6995" s="222"/>
      <c r="C6995" s="222"/>
      <c r="D6995" s="222"/>
      <c r="E6995" s="222"/>
      <c r="F6995" s="222" t="s">
        <v>1764</v>
      </c>
      <c r="G6995" s="222"/>
      <c r="H6995" s="222"/>
      <c r="I6995" s="222"/>
      <c r="J6995" s="125">
        <v>0</v>
      </c>
    </row>
    <row r="6996" spans="1:10" ht="15">
      <c r="A6996" s="279" t="s">
        <v>1784</v>
      </c>
      <c r="B6996" s="280" t="s">
        <v>1</v>
      </c>
      <c r="C6996" s="281" t="s">
        <v>2</v>
      </c>
      <c r="D6996" s="281" t="s">
        <v>1785</v>
      </c>
      <c r="E6996" s="280" t="s">
        <v>1766</v>
      </c>
      <c r="F6996" s="83" t="s">
        <v>1767</v>
      </c>
      <c r="G6996" s="83" t="s">
        <v>1768</v>
      </c>
      <c r="H6996" s="83"/>
      <c r="I6996" s="83"/>
      <c r="J6996" s="122" t="s">
        <v>1769</v>
      </c>
    </row>
    <row r="6997" spans="1:10" ht="38.25">
      <c r="A6997" s="113" t="s">
        <v>1725</v>
      </c>
      <c r="B6997" s="91" t="s">
        <v>3956</v>
      </c>
      <c r="C6997" s="90" t="s">
        <v>44</v>
      </c>
      <c r="D6997" s="90" t="s">
        <v>3957</v>
      </c>
      <c r="E6997" s="93">
        <v>1</v>
      </c>
      <c r="F6997" s="92" t="s">
        <v>78</v>
      </c>
      <c r="G6997" s="277" t="s">
        <v>3958</v>
      </c>
      <c r="H6997" s="277"/>
      <c r="I6997" s="278"/>
      <c r="J6997" s="127" t="s">
        <v>3958</v>
      </c>
    </row>
    <row r="6998" spans="1:10">
      <c r="A6998" s="221"/>
      <c r="B6998" s="222"/>
      <c r="C6998" s="222"/>
      <c r="D6998" s="222"/>
      <c r="E6998" s="222"/>
      <c r="F6998" s="222" t="s">
        <v>1938</v>
      </c>
      <c r="G6998" s="222"/>
      <c r="H6998" s="222"/>
      <c r="I6998" s="222"/>
      <c r="J6998" s="125">
        <v>2.68</v>
      </c>
    </row>
    <row r="6999" spans="1:10" ht="15">
      <c r="A6999" s="279" t="s">
        <v>1765</v>
      </c>
      <c r="B6999" s="280" t="s">
        <v>1</v>
      </c>
      <c r="C6999" s="281" t="s">
        <v>2</v>
      </c>
      <c r="D6999" s="281" t="s">
        <v>1727</v>
      </c>
      <c r="E6999" s="280" t="s">
        <v>1766</v>
      </c>
      <c r="F6999" s="83" t="s">
        <v>1767</v>
      </c>
      <c r="G6999" s="83" t="s">
        <v>1768</v>
      </c>
      <c r="H6999" s="83"/>
      <c r="I6999" s="83"/>
      <c r="J6999" s="122" t="s">
        <v>1769</v>
      </c>
    </row>
    <row r="7000" spans="1:10">
      <c r="A7000" s="123" t="s">
        <v>1723</v>
      </c>
      <c r="B7000" s="97" t="s">
        <v>1979</v>
      </c>
      <c r="C7000" s="96" t="s">
        <v>44</v>
      </c>
      <c r="D7000" s="96" t="s">
        <v>1980</v>
      </c>
      <c r="E7000" s="99">
        <v>0.11</v>
      </c>
      <c r="F7000" s="98" t="s">
        <v>1950</v>
      </c>
      <c r="G7000" s="282" t="s">
        <v>1981</v>
      </c>
      <c r="H7000" s="282"/>
      <c r="I7000" s="283"/>
      <c r="J7000" s="126" t="s">
        <v>3959</v>
      </c>
    </row>
    <row r="7001" spans="1:10">
      <c r="A7001" s="123" t="s">
        <v>1723</v>
      </c>
      <c r="B7001" s="97" t="s">
        <v>3570</v>
      </c>
      <c r="C7001" s="96" t="s">
        <v>44</v>
      </c>
      <c r="D7001" s="96" t="s">
        <v>3571</v>
      </c>
      <c r="E7001" s="99">
        <v>0.11</v>
      </c>
      <c r="F7001" s="98" t="s">
        <v>1950</v>
      </c>
      <c r="G7001" s="282" t="s">
        <v>3577</v>
      </c>
      <c r="H7001" s="282"/>
      <c r="I7001" s="283"/>
      <c r="J7001" s="126" t="s">
        <v>3774</v>
      </c>
    </row>
    <row r="7002" spans="1:10">
      <c r="A7002" s="221"/>
      <c r="B7002" s="222"/>
      <c r="C7002" s="222"/>
      <c r="D7002" s="222"/>
      <c r="E7002" s="222"/>
      <c r="F7002" s="222" t="s">
        <v>1774</v>
      </c>
      <c r="G7002" s="222"/>
      <c r="H7002" s="222"/>
      <c r="I7002" s="222"/>
      <c r="J7002" s="125">
        <v>3.8940000000000001</v>
      </c>
    </row>
    <row r="7003" spans="1:10">
      <c r="A7003" s="115"/>
      <c r="B7003" s="116"/>
      <c r="C7003" s="116"/>
      <c r="D7003" s="116"/>
      <c r="E7003" s="116" t="s">
        <v>1728</v>
      </c>
      <c r="F7003" s="117">
        <v>0</v>
      </c>
      <c r="G7003" s="116" t="s">
        <v>1729</v>
      </c>
      <c r="H7003" s="117">
        <v>2.96</v>
      </c>
      <c r="I7003" s="116" t="s">
        <v>1730</v>
      </c>
      <c r="J7003" s="118">
        <v>2.9588019999999999</v>
      </c>
    </row>
    <row r="7004" spans="1:10" ht="15" thickBot="1">
      <c r="A7004" s="115"/>
      <c r="B7004" s="116"/>
      <c r="C7004" s="116"/>
      <c r="D7004" s="116"/>
      <c r="E7004" s="116" t="s">
        <v>1731</v>
      </c>
      <c r="F7004" s="117">
        <v>1.72</v>
      </c>
      <c r="G7004" s="116"/>
      <c r="H7004" s="276" t="s">
        <v>1732</v>
      </c>
      <c r="I7004" s="276"/>
      <c r="J7004" s="118">
        <v>8.2899999999999991</v>
      </c>
    </row>
    <row r="7005" spans="1:10" ht="15" thickTop="1">
      <c r="A7005" s="119"/>
      <c r="B7005" s="95"/>
      <c r="C7005" s="95"/>
      <c r="D7005" s="95"/>
      <c r="E7005" s="95"/>
      <c r="F7005" s="95"/>
      <c r="G7005" s="95"/>
      <c r="H7005" s="95"/>
      <c r="I7005" s="95"/>
      <c r="J7005" s="120"/>
    </row>
    <row r="7006" spans="1:10" ht="15">
      <c r="A7006" s="121" t="s">
        <v>1539</v>
      </c>
      <c r="B7006" s="83" t="s">
        <v>1</v>
      </c>
      <c r="C7006" s="82" t="s">
        <v>2</v>
      </c>
      <c r="D7006" s="82" t="s">
        <v>3</v>
      </c>
      <c r="E7006" s="281" t="s">
        <v>1722</v>
      </c>
      <c r="F7006" s="281"/>
      <c r="G7006" s="84" t="s">
        <v>4</v>
      </c>
      <c r="H7006" s="83" t="s">
        <v>5</v>
      </c>
      <c r="I7006" s="83" t="s">
        <v>6</v>
      </c>
      <c r="J7006" s="122" t="s">
        <v>8</v>
      </c>
    </row>
    <row r="7007" spans="1:10" ht="25.5">
      <c r="A7007" s="111" t="s">
        <v>1723</v>
      </c>
      <c r="B7007" s="86" t="s">
        <v>1242</v>
      </c>
      <c r="C7007" s="85" t="s">
        <v>44</v>
      </c>
      <c r="D7007" s="85" t="s">
        <v>1243</v>
      </c>
      <c r="E7007" s="284" t="s">
        <v>1761</v>
      </c>
      <c r="F7007" s="284"/>
      <c r="G7007" s="87" t="s">
        <v>46</v>
      </c>
      <c r="H7007" s="88">
        <v>1</v>
      </c>
      <c r="I7007" s="89">
        <v>29.73</v>
      </c>
      <c r="J7007" s="112">
        <v>29.73</v>
      </c>
    </row>
    <row r="7008" spans="1:10">
      <c r="A7008" s="221"/>
      <c r="B7008" s="222"/>
      <c r="C7008" s="222"/>
      <c r="D7008" s="222"/>
      <c r="E7008" s="222"/>
      <c r="F7008" s="222" t="s">
        <v>1762</v>
      </c>
      <c r="G7008" s="222"/>
      <c r="H7008" s="222"/>
      <c r="I7008" s="222"/>
      <c r="J7008" s="125">
        <v>0</v>
      </c>
    </row>
    <row r="7009" spans="1:10">
      <c r="A7009" s="221"/>
      <c r="B7009" s="222"/>
      <c r="C7009" s="222"/>
      <c r="D7009" s="222"/>
      <c r="E7009" s="222"/>
      <c r="F7009" s="222" t="s">
        <v>1763</v>
      </c>
      <c r="G7009" s="222"/>
      <c r="H7009" s="222"/>
      <c r="I7009" s="222"/>
      <c r="J7009" s="125">
        <v>1</v>
      </c>
    </row>
    <row r="7010" spans="1:10">
      <c r="A7010" s="221"/>
      <c r="B7010" s="222"/>
      <c r="C7010" s="222"/>
      <c r="D7010" s="222"/>
      <c r="E7010" s="222"/>
      <c r="F7010" s="222" t="s">
        <v>1764</v>
      </c>
      <c r="G7010" s="222"/>
      <c r="H7010" s="222"/>
      <c r="I7010" s="222"/>
      <c r="J7010" s="125">
        <v>0</v>
      </c>
    </row>
    <row r="7011" spans="1:10" ht="15">
      <c r="A7011" s="279" t="s">
        <v>1784</v>
      </c>
      <c r="B7011" s="280" t="s">
        <v>1</v>
      </c>
      <c r="C7011" s="281" t="s">
        <v>2</v>
      </c>
      <c r="D7011" s="281" t="s">
        <v>1785</v>
      </c>
      <c r="E7011" s="280" t="s">
        <v>1766</v>
      </c>
      <c r="F7011" s="83" t="s">
        <v>1767</v>
      </c>
      <c r="G7011" s="83" t="s">
        <v>1768</v>
      </c>
      <c r="H7011" s="83"/>
      <c r="I7011" s="83"/>
      <c r="J7011" s="122" t="s">
        <v>1769</v>
      </c>
    </row>
    <row r="7012" spans="1:10" ht="25.5">
      <c r="A7012" s="113" t="s">
        <v>1725</v>
      </c>
      <c r="B7012" s="91" t="s">
        <v>3965</v>
      </c>
      <c r="C7012" s="90" t="s">
        <v>44</v>
      </c>
      <c r="D7012" s="90" t="s">
        <v>3966</v>
      </c>
      <c r="E7012" s="93">
        <v>1</v>
      </c>
      <c r="F7012" s="92" t="s">
        <v>46</v>
      </c>
      <c r="G7012" s="277" t="s">
        <v>3967</v>
      </c>
      <c r="H7012" s="277"/>
      <c r="I7012" s="278"/>
      <c r="J7012" s="127" t="s">
        <v>3967</v>
      </c>
    </row>
    <row r="7013" spans="1:10">
      <c r="A7013" s="221"/>
      <c r="B7013" s="222"/>
      <c r="C7013" s="222"/>
      <c r="D7013" s="222"/>
      <c r="E7013" s="222"/>
      <c r="F7013" s="222" t="s">
        <v>1938</v>
      </c>
      <c r="G7013" s="222"/>
      <c r="H7013" s="222"/>
      <c r="I7013" s="222"/>
      <c r="J7013" s="125">
        <v>27.96</v>
      </c>
    </row>
    <row r="7014" spans="1:10" ht="15">
      <c r="A7014" s="279" t="s">
        <v>1765</v>
      </c>
      <c r="B7014" s="280" t="s">
        <v>1</v>
      </c>
      <c r="C7014" s="281" t="s">
        <v>2</v>
      </c>
      <c r="D7014" s="281" t="s">
        <v>1727</v>
      </c>
      <c r="E7014" s="280" t="s">
        <v>1766</v>
      </c>
      <c r="F7014" s="83" t="s">
        <v>1767</v>
      </c>
      <c r="G7014" s="83" t="s">
        <v>1768</v>
      </c>
      <c r="H7014" s="83"/>
      <c r="I7014" s="83"/>
      <c r="J7014" s="122" t="s">
        <v>1769</v>
      </c>
    </row>
    <row r="7015" spans="1:10">
      <c r="A7015" s="123" t="s">
        <v>1723</v>
      </c>
      <c r="B7015" s="97" t="s">
        <v>3570</v>
      </c>
      <c r="C7015" s="96" t="s">
        <v>44</v>
      </c>
      <c r="D7015" s="96" t="s">
        <v>3571</v>
      </c>
      <c r="E7015" s="99">
        <v>0.05</v>
      </c>
      <c r="F7015" s="98" t="s">
        <v>1950</v>
      </c>
      <c r="G7015" s="282" t="s">
        <v>3577</v>
      </c>
      <c r="H7015" s="282"/>
      <c r="I7015" s="283"/>
      <c r="J7015" s="126" t="s">
        <v>3968</v>
      </c>
    </row>
    <row r="7016" spans="1:10">
      <c r="A7016" s="123" t="s">
        <v>1723</v>
      </c>
      <c r="B7016" s="97" t="s">
        <v>1979</v>
      </c>
      <c r="C7016" s="96" t="s">
        <v>44</v>
      </c>
      <c r="D7016" s="96" t="s">
        <v>1980</v>
      </c>
      <c r="E7016" s="99">
        <v>0.05</v>
      </c>
      <c r="F7016" s="98" t="s">
        <v>1950</v>
      </c>
      <c r="G7016" s="282" t="s">
        <v>1981</v>
      </c>
      <c r="H7016" s="282"/>
      <c r="I7016" s="283"/>
      <c r="J7016" s="126" t="s">
        <v>3969</v>
      </c>
    </row>
    <row r="7017" spans="1:10">
      <c r="A7017" s="221"/>
      <c r="B7017" s="222"/>
      <c r="C7017" s="222"/>
      <c r="D7017" s="222"/>
      <c r="E7017" s="222"/>
      <c r="F7017" s="222" t="s">
        <v>1774</v>
      </c>
      <c r="G7017" s="222"/>
      <c r="H7017" s="222"/>
      <c r="I7017" s="222"/>
      <c r="J7017" s="125">
        <v>1.77</v>
      </c>
    </row>
    <row r="7018" spans="1:10">
      <c r="A7018" s="115"/>
      <c r="B7018" s="116"/>
      <c r="C7018" s="116"/>
      <c r="D7018" s="116"/>
      <c r="E7018" s="116" t="s">
        <v>1728</v>
      </c>
      <c r="F7018" s="117">
        <v>0</v>
      </c>
      <c r="G7018" s="116" t="s">
        <v>1729</v>
      </c>
      <c r="H7018" s="117">
        <v>1.34</v>
      </c>
      <c r="I7018" s="116" t="s">
        <v>1730</v>
      </c>
      <c r="J7018" s="118">
        <v>1.34491</v>
      </c>
    </row>
    <row r="7019" spans="1:10" ht="15" thickBot="1">
      <c r="A7019" s="115"/>
      <c r="B7019" s="116"/>
      <c r="C7019" s="116"/>
      <c r="D7019" s="116"/>
      <c r="E7019" s="116" t="s">
        <v>1731</v>
      </c>
      <c r="F7019" s="117">
        <v>7.8</v>
      </c>
      <c r="G7019" s="116"/>
      <c r="H7019" s="276" t="s">
        <v>1732</v>
      </c>
      <c r="I7019" s="276"/>
      <c r="J7019" s="118">
        <v>37.53</v>
      </c>
    </row>
    <row r="7020" spans="1:10" ht="15" thickTop="1">
      <c r="A7020" s="119"/>
      <c r="B7020" s="95"/>
      <c r="C7020" s="95"/>
      <c r="D7020" s="95"/>
      <c r="E7020" s="95"/>
      <c r="F7020" s="95"/>
      <c r="G7020" s="95"/>
      <c r="H7020" s="95"/>
      <c r="I7020" s="95"/>
      <c r="J7020" s="120"/>
    </row>
    <row r="7021" spans="1:10" ht="15">
      <c r="A7021" s="121" t="s">
        <v>1542</v>
      </c>
      <c r="B7021" s="83" t="s">
        <v>1</v>
      </c>
      <c r="C7021" s="82" t="s">
        <v>2</v>
      </c>
      <c r="D7021" s="82" t="s">
        <v>3</v>
      </c>
      <c r="E7021" s="281" t="s">
        <v>1722</v>
      </c>
      <c r="F7021" s="281"/>
      <c r="G7021" s="84" t="s">
        <v>4</v>
      </c>
      <c r="H7021" s="83" t="s">
        <v>5</v>
      </c>
      <c r="I7021" s="83" t="s">
        <v>6</v>
      </c>
      <c r="J7021" s="122" t="s">
        <v>8</v>
      </c>
    </row>
    <row r="7022" spans="1:10" ht="25.5">
      <c r="A7022" s="111" t="s">
        <v>1723</v>
      </c>
      <c r="B7022" s="86" t="s">
        <v>1245</v>
      </c>
      <c r="C7022" s="85" t="s">
        <v>1246</v>
      </c>
      <c r="D7022" s="85" t="s">
        <v>1247</v>
      </c>
      <c r="E7022" s="284" t="s">
        <v>3970</v>
      </c>
      <c r="F7022" s="284"/>
      <c r="G7022" s="87" t="s">
        <v>704</v>
      </c>
      <c r="H7022" s="88">
        <v>1</v>
      </c>
      <c r="I7022" s="89">
        <v>17.71</v>
      </c>
      <c r="J7022" s="112">
        <v>17.71</v>
      </c>
    </row>
    <row r="7023" spans="1:10" ht="25.5">
      <c r="A7023" s="113" t="s">
        <v>1725</v>
      </c>
      <c r="B7023" s="91" t="s">
        <v>3971</v>
      </c>
      <c r="C7023" s="90" t="s">
        <v>1246</v>
      </c>
      <c r="D7023" s="90" t="s">
        <v>3972</v>
      </c>
      <c r="E7023" s="278" t="s">
        <v>1743</v>
      </c>
      <c r="F7023" s="278"/>
      <c r="G7023" s="92" t="s">
        <v>704</v>
      </c>
      <c r="H7023" s="93">
        <v>1</v>
      </c>
      <c r="I7023" s="94">
        <v>17.71</v>
      </c>
      <c r="J7023" s="114">
        <v>17.71</v>
      </c>
    </row>
    <row r="7024" spans="1:10">
      <c r="A7024" s="115"/>
      <c r="B7024" s="116"/>
      <c r="C7024" s="116"/>
      <c r="D7024" s="116"/>
      <c r="E7024" s="116" t="s">
        <v>1728</v>
      </c>
      <c r="F7024" s="117">
        <v>0</v>
      </c>
      <c r="G7024" s="116" t="s">
        <v>1729</v>
      </c>
      <c r="H7024" s="117">
        <v>0</v>
      </c>
      <c r="I7024" s="116" t="s">
        <v>1730</v>
      </c>
      <c r="J7024" s="118">
        <v>0</v>
      </c>
    </row>
    <row r="7025" spans="1:10" ht="15" thickBot="1">
      <c r="A7025" s="115"/>
      <c r="B7025" s="116"/>
      <c r="C7025" s="116"/>
      <c r="D7025" s="116"/>
      <c r="E7025" s="116" t="s">
        <v>1731</v>
      </c>
      <c r="F7025" s="117">
        <v>4.6399999999999997</v>
      </c>
      <c r="G7025" s="116"/>
      <c r="H7025" s="276" t="s">
        <v>1732</v>
      </c>
      <c r="I7025" s="276"/>
      <c r="J7025" s="118">
        <v>22.35</v>
      </c>
    </row>
    <row r="7026" spans="1:10" ht="15" thickTop="1">
      <c r="A7026" s="119"/>
      <c r="B7026" s="95"/>
      <c r="C7026" s="95"/>
      <c r="D7026" s="95"/>
      <c r="E7026" s="95"/>
      <c r="F7026" s="95"/>
      <c r="G7026" s="95"/>
      <c r="H7026" s="95"/>
      <c r="I7026" s="95"/>
      <c r="J7026" s="120"/>
    </row>
    <row r="7027" spans="1:10" ht="15">
      <c r="A7027" s="121" t="s">
        <v>1546</v>
      </c>
      <c r="B7027" s="83" t="s">
        <v>1</v>
      </c>
      <c r="C7027" s="82" t="s">
        <v>2</v>
      </c>
      <c r="D7027" s="82" t="s">
        <v>3</v>
      </c>
      <c r="E7027" s="281" t="s">
        <v>1722</v>
      </c>
      <c r="F7027" s="281"/>
      <c r="G7027" s="84" t="s">
        <v>4</v>
      </c>
      <c r="H7027" s="83" t="s">
        <v>5</v>
      </c>
      <c r="I7027" s="83" t="s">
        <v>6</v>
      </c>
      <c r="J7027" s="122" t="s">
        <v>8</v>
      </c>
    </row>
    <row r="7028" spans="1:10" ht="38.25">
      <c r="A7028" s="111" t="s">
        <v>1723</v>
      </c>
      <c r="B7028" s="86" t="s">
        <v>1547</v>
      </c>
      <c r="C7028" s="85" t="s">
        <v>18</v>
      </c>
      <c r="D7028" s="85" t="s">
        <v>1548</v>
      </c>
      <c r="E7028" s="284" t="s">
        <v>4089</v>
      </c>
      <c r="F7028" s="284"/>
      <c r="G7028" s="87" t="s">
        <v>28</v>
      </c>
      <c r="H7028" s="88">
        <v>1</v>
      </c>
      <c r="I7028" s="89">
        <v>507.96</v>
      </c>
      <c r="J7028" s="112">
        <v>507.96</v>
      </c>
    </row>
    <row r="7029" spans="1:10">
      <c r="A7029" s="123" t="s">
        <v>1738</v>
      </c>
      <c r="B7029" s="97" t="s">
        <v>2273</v>
      </c>
      <c r="C7029" s="96" t="s">
        <v>44</v>
      </c>
      <c r="D7029" s="96" t="s">
        <v>2274</v>
      </c>
      <c r="E7029" s="283" t="s">
        <v>1761</v>
      </c>
      <c r="F7029" s="283"/>
      <c r="G7029" s="98" t="s">
        <v>1950</v>
      </c>
      <c r="H7029" s="99">
        <v>1.5329999999999999</v>
      </c>
      <c r="I7029" s="100">
        <v>16.47</v>
      </c>
      <c r="J7029" s="124">
        <v>25.24</v>
      </c>
    </row>
    <row r="7030" spans="1:10">
      <c r="A7030" s="123" t="s">
        <v>1738</v>
      </c>
      <c r="B7030" s="97" t="s">
        <v>1979</v>
      </c>
      <c r="C7030" s="96" t="s">
        <v>44</v>
      </c>
      <c r="D7030" s="96" t="s">
        <v>1980</v>
      </c>
      <c r="E7030" s="283" t="s">
        <v>1761</v>
      </c>
      <c r="F7030" s="283"/>
      <c r="G7030" s="98" t="s">
        <v>1950</v>
      </c>
      <c r="H7030" s="99">
        <v>1.6859999999999999</v>
      </c>
      <c r="I7030" s="100">
        <v>19.47</v>
      </c>
      <c r="J7030" s="124">
        <v>32.82</v>
      </c>
    </row>
    <row r="7031" spans="1:10" ht="25.5">
      <c r="A7031" s="113" t="s">
        <v>1725</v>
      </c>
      <c r="B7031" s="91" t="s">
        <v>4184</v>
      </c>
      <c r="C7031" s="90" t="s">
        <v>18</v>
      </c>
      <c r="D7031" s="90" t="s">
        <v>4185</v>
      </c>
      <c r="E7031" s="278" t="s">
        <v>1743</v>
      </c>
      <c r="F7031" s="278"/>
      <c r="G7031" s="92" t="s">
        <v>704</v>
      </c>
      <c r="H7031" s="93">
        <v>1</v>
      </c>
      <c r="I7031" s="94">
        <v>449.9</v>
      </c>
      <c r="J7031" s="114">
        <v>449.9</v>
      </c>
    </row>
    <row r="7032" spans="1:10">
      <c r="A7032" s="115"/>
      <c r="B7032" s="116"/>
      <c r="C7032" s="116"/>
      <c r="D7032" s="116"/>
      <c r="E7032" s="116" t="s">
        <v>1728</v>
      </c>
      <c r="F7032" s="117">
        <v>0</v>
      </c>
      <c r="G7032" s="116" t="s">
        <v>1729</v>
      </c>
      <c r="H7032" s="117">
        <v>44.5</v>
      </c>
      <c r="I7032" s="116" t="s">
        <v>1730</v>
      </c>
      <c r="J7032" s="118">
        <v>44.5</v>
      </c>
    </row>
    <row r="7033" spans="1:10" ht="15" thickBot="1">
      <c r="A7033" s="115"/>
      <c r="B7033" s="116"/>
      <c r="C7033" s="116"/>
      <c r="D7033" s="116"/>
      <c r="E7033" s="116" t="s">
        <v>1731</v>
      </c>
      <c r="F7033" s="117">
        <v>133.28</v>
      </c>
      <c r="G7033" s="116"/>
      <c r="H7033" s="276" t="s">
        <v>1732</v>
      </c>
      <c r="I7033" s="276"/>
      <c r="J7033" s="118">
        <v>641.24</v>
      </c>
    </row>
    <row r="7034" spans="1:10" ht="15" thickTop="1">
      <c r="A7034" s="119"/>
      <c r="B7034" s="95"/>
      <c r="C7034" s="95"/>
      <c r="D7034" s="95"/>
      <c r="E7034" s="95"/>
      <c r="F7034" s="95"/>
      <c r="G7034" s="95"/>
      <c r="H7034" s="95"/>
      <c r="I7034" s="95"/>
      <c r="J7034" s="120"/>
    </row>
    <row r="7035" spans="1:10" ht="15">
      <c r="A7035" s="121" t="s">
        <v>1549</v>
      </c>
      <c r="B7035" s="83" t="s">
        <v>1</v>
      </c>
      <c r="C7035" s="82" t="s">
        <v>2</v>
      </c>
      <c r="D7035" s="82" t="s">
        <v>3</v>
      </c>
      <c r="E7035" s="281" t="s">
        <v>1722</v>
      </c>
      <c r="F7035" s="281"/>
      <c r="G7035" s="84" t="s">
        <v>4</v>
      </c>
      <c r="H7035" s="83" t="s">
        <v>5</v>
      </c>
      <c r="I7035" s="83" t="s">
        <v>6</v>
      </c>
      <c r="J7035" s="122" t="s">
        <v>8</v>
      </c>
    </row>
    <row r="7036" spans="1:10" ht="25.5">
      <c r="A7036" s="111" t="s">
        <v>1723</v>
      </c>
      <c r="B7036" s="86" t="s">
        <v>1550</v>
      </c>
      <c r="C7036" s="85" t="s">
        <v>18</v>
      </c>
      <c r="D7036" s="85" t="s">
        <v>1551</v>
      </c>
      <c r="E7036" s="284" t="s">
        <v>4089</v>
      </c>
      <c r="F7036" s="284"/>
      <c r="G7036" s="87" t="s">
        <v>28</v>
      </c>
      <c r="H7036" s="88">
        <v>1</v>
      </c>
      <c r="I7036" s="89">
        <v>484.28</v>
      </c>
      <c r="J7036" s="112">
        <v>484.28</v>
      </c>
    </row>
    <row r="7037" spans="1:10">
      <c r="A7037" s="123" t="s">
        <v>1738</v>
      </c>
      <c r="B7037" s="97" t="s">
        <v>1979</v>
      </c>
      <c r="C7037" s="96" t="s">
        <v>44</v>
      </c>
      <c r="D7037" s="96" t="s">
        <v>1980</v>
      </c>
      <c r="E7037" s="283" t="s">
        <v>1761</v>
      </c>
      <c r="F7037" s="283"/>
      <c r="G7037" s="98" t="s">
        <v>1950</v>
      </c>
      <c r="H7037" s="99">
        <v>1.6859999999999999</v>
      </c>
      <c r="I7037" s="100">
        <v>19.47</v>
      </c>
      <c r="J7037" s="124">
        <v>32.82</v>
      </c>
    </row>
    <row r="7038" spans="1:10">
      <c r="A7038" s="123" t="s">
        <v>1738</v>
      </c>
      <c r="B7038" s="97" t="s">
        <v>2273</v>
      </c>
      <c r="C7038" s="96" t="s">
        <v>44</v>
      </c>
      <c r="D7038" s="96" t="s">
        <v>2274</v>
      </c>
      <c r="E7038" s="283" t="s">
        <v>1761</v>
      </c>
      <c r="F7038" s="283"/>
      <c r="G7038" s="98" t="s">
        <v>1950</v>
      </c>
      <c r="H7038" s="99">
        <v>1.5329999999999999</v>
      </c>
      <c r="I7038" s="100">
        <v>16.47</v>
      </c>
      <c r="J7038" s="124">
        <v>25.24</v>
      </c>
    </row>
    <row r="7039" spans="1:10">
      <c r="A7039" s="113" t="s">
        <v>1725</v>
      </c>
      <c r="B7039" s="91" t="s">
        <v>4186</v>
      </c>
      <c r="C7039" s="90" t="s">
        <v>18</v>
      </c>
      <c r="D7039" s="90" t="s">
        <v>4187</v>
      </c>
      <c r="E7039" s="278" t="s">
        <v>1743</v>
      </c>
      <c r="F7039" s="278"/>
      <c r="G7039" s="92" t="s">
        <v>704</v>
      </c>
      <c r="H7039" s="93">
        <v>1</v>
      </c>
      <c r="I7039" s="94">
        <v>426.22</v>
      </c>
      <c r="J7039" s="114">
        <v>426.22</v>
      </c>
    </row>
    <row r="7040" spans="1:10">
      <c r="A7040" s="115"/>
      <c r="B7040" s="116"/>
      <c r="C7040" s="116"/>
      <c r="D7040" s="116"/>
      <c r="E7040" s="116" t="s">
        <v>1728</v>
      </c>
      <c r="F7040" s="117">
        <v>0</v>
      </c>
      <c r="G7040" s="116" t="s">
        <v>1729</v>
      </c>
      <c r="H7040" s="117">
        <v>44.5</v>
      </c>
      <c r="I7040" s="116" t="s">
        <v>1730</v>
      </c>
      <c r="J7040" s="118">
        <v>44.5</v>
      </c>
    </row>
    <row r="7041" spans="1:10" ht="15" thickBot="1">
      <c r="A7041" s="115"/>
      <c r="B7041" s="116"/>
      <c r="C7041" s="116"/>
      <c r="D7041" s="116"/>
      <c r="E7041" s="116" t="s">
        <v>1731</v>
      </c>
      <c r="F7041" s="117">
        <v>127.07</v>
      </c>
      <c r="G7041" s="116"/>
      <c r="H7041" s="276" t="s">
        <v>1732</v>
      </c>
      <c r="I7041" s="276"/>
      <c r="J7041" s="118">
        <v>611.35</v>
      </c>
    </row>
    <row r="7042" spans="1:10" ht="15" thickTop="1">
      <c r="A7042" s="119"/>
      <c r="B7042" s="95"/>
      <c r="C7042" s="95"/>
      <c r="D7042" s="95"/>
      <c r="E7042" s="95"/>
      <c r="F7042" s="95"/>
      <c r="G7042" s="95"/>
      <c r="H7042" s="95"/>
      <c r="I7042" s="95"/>
      <c r="J7042" s="120"/>
    </row>
    <row r="7043" spans="1:10" ht="15">
      <c r="A7043" s="121" t="s">
        <v>1554</v>
      </c>
      <c r="B7043" s="83" t="s">
        <v>1</v>
      </c>
      <c r="C7043" s="82" t="s">
        <v>2</v>
      </c>
      <c r="D7043" s="82" t="s">
        <v>3</v>
      </c>
      <c r="E7043" s="281" t="s">
        <v>1722</v>
      </c>
      <c r="F7043" s="281"/>
      <c r="G7043" s="84" t="s">
        <v>4</v>
      </c>
      <c r="H7043" s="83" t="s">
        <v>5</v>
      </c>
      <c r="I7043" s="83" t="s">
        <v>6</v>
      </c>
      <c r="J7043" s="122" t="s">
        <v>8</v>
      </c>
    </row>
    <row r="7044" spans="1:10" ht="38.25">
      <c r="A7044" s="111" t="s">
        <v>1723</v>
      </c>
      <c r="B7044" s="86" t="s">
        <v>1555</v>
      </c>
      <c r="C7044" s="85" t="s">
        <v>18</v>
      </c>
      <c r="D7044" s="85" t="s">
        <v>1556</v>
      </c>
      <c r="E7044" s="284" t="s">
        <v>4089</v>
      </c>
      <c r="F7044" s="284"/>
      <c r="G7044" s="87" t="s">
        <v>28</v>
      </c>
      <c r="H7044" s="88">
        <v>1</v>
      </c>
      <c r="I7044" s="89">
        <v>3708.34</v>
      </c>
      <c r="J7044" s="112">
        <v>3708.34</v>
      </c>
    </row>
    <row r="7045" spans="1:10">
      <c r="A7045" s="123" t="s">
        <v>1738</v>
      </c>
      <c r="B7045" s="97" t="s">
        <v>1979</v>
      </c>
      <c r="C7045" s="96" t="s">
        <v>44</v>
      </c>
      <c r="D7045" s="96" t="s">
        <v>1980</v>
      </c>
      <c r="E7045" s="283" t="s">
        <v>1761</v>
      </c>
      <c r="F7045" s="283"/>
      <c r="G7045" s="98" t="s">
        <v>1950</v>
      </c>
      <c r="H7045" s="99">
        <v>1.5</v>
      </c>
      <c r="I7045" s="100">
        <v>19.47</v>
      </c>
      <c r="J7045" s="124">
        <v>29.2</v>
      </c>
    </row>
    <row r="7046" spans="1:10">
      <c r="A7046" s="123" t="s">
        <v>1738</v>
      </c>
      <c r="B7046" s="97" t="s">
        <v>2273</v>
      </c>
      <c r="C7046" s="96" t="s">
        <v>44</v>
      </c>
      <c r="D7046" s="96" t="s">
        <v>2274</v>
      </c>
      <c r="E7046" s="283" t="s">
        <v>1761</v>
      </c>
      <c r="F7046" s="283"/>
      <c r="G7046" s="98" t="s">
        <v>1950</v>
      </c>
      <c r="H7046" s="99">
        <v>4.5</v>
      </c>
      <c r="I7046" s="100">
        <v>16.47</v>
      </c>
      <c r="J7046" s="124">
        <v>74.11</v>
      </c>
    </row>
    <row r="7047" spans="1:10">
      <c r="A7047" s="113" t="s">
        <v>1725</v>
      </c>
      <c r="B7047" s="91" t="s">
        <v>4188</v>
      </c>
      <c r="C7047" s="90" t="s">
        <v>18</v>
      </c>
      <c r="D7047" s="90" t="s">
        <v>4189</v>
      </c>
      <c r="E7047" s="278" t="s">
        <v>1743</v>
      </c>
      <c r="F7047" s="278"/>
      <c r="G7047" s="92" t="s">
        <v>704</v>
      </c>
      <c r="H7047" s="93">
        <v>1</v>
      </c>
      <c r="I7047" s="94">
        <v>583.46</v>
      </c>
      <c r="J7047" s="114">
        <v>583.46</v>
      </c>
    </row>
    <row r="7048" spans="1:10">
      <c r="A7048" s="113" t="s">
        <v>1725</v>
      </c>
      <c r="B7048" s="91" t="s">
        <v>4190</v>
      </c>
      <c r="C7048" s="90" t="s">
        <v>18</v>
      </c>
      <c r="D7048" s="90" t="s">
        <v>4191</v>
      </c>
      <c r="E7048" s="278" t="s">
        <v>1743</v>
      </c>
      <c r="F7048" s="278"/>
      <c r="G7048" s="92" t="s">
        <v>704</v>
      </c>
      <c r="H7048" s="93">
        <v>1</v>
      </c>
      <c r="I7048" s="94">
        <v>3021.57</v>
      </c>
      <c r="J7048" s="114">
        <v>3021.57</v>
      </c>
    </row>
    <row r="7049" spans="1:10">
      <c r="A7049" s="115"/>
      <c r="B7049" s="116"/>
      <c r="C7049" s="116"/>
      <c r="D7049" s="116"/>
      <c r="E7049" s="116" t="s">
        <v>1728</v>
      </c>
      <c r="F7049" s="117">
        <v>0</v>
      </c>
      <c r="G7049" s="116" t="s">
        <v>1729</v>
      </c>
      <c r="H7049" s="117">
        <v>78.17</v>
      </c>
      <c r="I7049" s="116" t="s">
        <v>1730</v>
      </c>
      <c r="J7049" s="118">
        <v>78.17</v>
      </c>
    </row>
    <row r="7050" spans="1:10" ht="15" thickBot="1">
      <c r="A7050" s="115"/>
      <c r="B7050" s="116"/>
      <c r="C7050" s="116"/>
      <c r="D7050" s="116"/>
      <c r="E7050" s="116" t="s">
        <v>1731</v>
      </c>
      <c r="F7050" s="117">
        <v>973.06</v>
      </c>
      <c r="G7050" s="116"/>
      <c r="H7050" s="276" t="s">
        <v>1732</v>
      </c>
      <c r="I7050" s="276"/>
      <c r="J7050" s="118">
        <v>4681.3999999999996</v>
      </c>
    </row>
    <row r="7051" spans="1:10" ht="15" thickTop="1">
      <c r="A7051" s="119"/>
      <c r="B7051" s="95"/>
      <c r="C7051" s="95"/>
      <c r="D7051" s="95"/>
      <c r="E7051" s="95"/>
      <c r="F7051" s="95"/>
      <c r="G7051" s="95"/>
      <c r="H7051" s="95"/>
      <c r="I7051" s="95"/>
      <c r="J7051" s="120"/>
    </row>
    <row r="7052" spans="1:10" ht="15">
      <c r="A7052" s="121" t="s">
        <v>1562</v>
      </c>
      <c r="B7052" s="83" t="s">
        <v>1</v>
      </c>
      <c r="C7052" s="82" t="s">
        <v>2</v>
      </c>
      <c r="D7052" s="82" t="s">
        <v>3</v>
      </c>
      <c r="E7052" s="281" t="s">
        <v>1722</v>
      </c>
      <c r="F7052" s="281"/>
      <c r="G7052" s="84" t="s">
        <v>4</v>
      </c>
      <c r="H7052" s="83" t="s">
        <v>5</v>
      </c>
      <c r="I7052" s="83" t="s">
        <v>6</v>
      </c>
      <c r="J7052" s="122" t="s">
        <v>8</v>
      </c>
    </row>
    <row r="7053" spans="1:10">
      <c r="A7053" s="111" t="s">
        <v>1723</v>
      </c>
      <c r="B7053" s="86" t="s">
        <v>1563</v>
      </c>
      <c r="C7053" s="85" t="s">
        <v>1246</v>
      </c>
      <c r="D7053" s="85" t="s">
        <v>1564</v>
      </c>
      <c r="E7053" s="284" t="s">
        <v>4192</v>
      </c>
      <c r="F7053" s="284"/>
      <c r="G7053" s="87" t="s">
        <v>704</v>
      </c>
      <c r="H7053" s="88">
        <v>1</v>
      </c>
      <c r="I7053" s="89">
        <v>104.23</v>
      </c>
      <c r="J7053" s="112">
        <v>104.23</v>
      </c>
    </row>
    <row r="7054" spans="1:10">
      <c r="A7054" s="113" t="s">
        <v>1725</v>
      </c>
      <c r="B7054" s="91" t="s">
        <v>4193</v>
      </c>
      <c r="C7054" s="90" t="s">
        <v>1246</v>
      </c>
      <c r="D7054" s="90" t="s">
        <v>4194</v>
      </c>
      <c r="E7054" s="278" t="s">
        <v>1748</v>
      </c>
      <c r="F7054" s="278"/>
      <c r="G7054" s="92" t="s">
        <v>33</v>
      </c>
      <c r="H7054" s="93">
        <v>0.17</v>
      </c>
      <c r="I7054" s="94">
        <v>16.64</v>
      </c>
      <c r="J7054" s="114">
        <v>2.82</v>
      </c>
    </row>
    <row r="7055" spans="1:10">
      <c r="A7055" s="113" t="s">
        <v>1725</v>
      </c>
      <c r="B7055" s="91" t="s">
        <v>4041</v>
      </c>
      <c r="C7055" s="90" t="s">
        <v>1246</v>
      </c>
      <c r="D7055" s="90" t="s">
        <v>4042</v>
      </c>
      <c r="E7055" s="278" t="s">
        <v>1748</v>
      </c>
      <c r="F7055" s="278"/>
      <c r="G7055" s="92" t="s">
        <v>33</v>
      </c>
      <c r="H7055" s="93">
        <v>0.17</v>
      </c>
      <c r="I7055" s="94">
        <v>11.68</v>
      </c>
      <c r="J7055" s="114">
        <v>1.98</v>
      </c>
    </row>
    <row r="7056" spans="1:10">
      <c r="A7056" s="113" t="s">
        <v>1725</v>
      </c>
      <c r="B7056" s="91" t="s">
        <v>4195</v>
      </c>
      <c r="C7056" s="90" t="s">
        <v>1246</v>
      </c>
      <c r="D7056" s="90" t="s">
        <v>4196</v>
      </c>
      <c r="E7056" s="278" t="s">
        <v>1743</v>
      </c>
      <c r="F7056" s="278"/>
      <c r="G7056" s="92" t="s">
        <v>704</v>
      </c>
      <c r="H7056" s="93">
        <v>1</v>
      </c>
      <c r="I7056" s="94">
        <v>99.43</v>
      </c>
      <c r="J7056" s="114">
        <v>99.43</v>
      </c>
    </row>
    <row r="7057" spans="1:10">
      <c r="A7057" s="115"/>
      <c r="B7057" s="116"/>
      <c r="C7057" s="116"/>
      <c r="D7057" s="116"/>
      <c r="E7057" s="116" t="s">
        <v>1728</v>
      </c>
      <c r="F7057" s="117">
        <v>4.8</v>
      </c>
      <c r="G7057" s="116" t="s">
        <v>1729</v>
      </c>
      <c r="H7057" s="117">
        <v>0</v>
      </c>
      <c r="I7057" s="116" t="s">
        <v>1730</v>
      </c>
      <c r="J7057" s="118">
        <v>4.8</v>
      </c>
    </row>
    <row r="7058" spans="1:10" ht="15" thickBot="1">
      <c r="A7058" s="115"/>
      <c r="B7058" s="116"/>
      <c r="C7058" s="116"/>
      <c r="D7058" s="116"/>
      <c r="E7058" s="116" t="s">
        <v>1731</v>
      </c>
      <c r="F7058" s="117">
        <v>27.34</v>
      </c>
      <c r="G7058" s="116"/>
      <c r="H7058" s="276" t="s">
        <v>1732</v>
      </c>
      <c r="I7058" s="276"/>
      <c r="J7058" s="118">
        <v>131.57</v>
      </c>
    </row>
    <row r="7059" spans="1:10" ht="15" thickTop="1">
      <c r="A7059" s="119"/>
      <c r="B7059" s="95"/>
      <c r="C7059" s="95"/>
      <c r="D7059" s="95"/>
      <c r="E7059" s="95"/>
      <c r="F7059" s="95"/>
      <c r="G7059" s="95"/>
      <c r="H7059" s="95"/>
      <c r="I7059" s="95"/>
      <c r="J7059" s="120"/>
    </row>
    <row r="7060" spans="1:10" ht="15">
      <c r="A7060" s="121" t="s">
        <v>1565</v>
      </c>
      <c r="B7060" s="83" t="s">
        <v>1</v>
      </c>
      <c r="C7060" s="82" t="s">
        <v>2</v>
      </c>
      <c r="D7060" s="82" t="s">
        <v>3</v>
      </c>
      <c r="E7060" s="281" t="s">
        <v>1722</v>
      </c>
      <c r="F7060" s="281"/>
      <c r="G7060" s="84" t="s">
        <v>4</v>
      </c>
      <c r="H7060" s="83" t="s">
        <v>5</v>
      </c>
      <c r="I7060" s="83" t="s">
        <v>6</v>
      </c>
      <c r="J7060" s="122" t="s">
        <v>8</v>
      </c>
    </row>
    <row r="7061" spans="1:10">
      <c r="A7061" s="111" t="s">
        <v>1723</v>
      </c>
      <c r="B7061" s="86" t="s">
        <v>1566</v>
      </c>
      <c r="C7061" s="85" t="s">
        <v>1246</v>
      </c>
      <c r="D7061" s="85" t="s">
        <v>1567</v>
      </c>
      <c r="E7061" s="284" t="s">
        <v>4192</v>
      </c>
      <c r="F7061" s="284"/>
      <c r="G7061" s="87" t="s">
        <v>704</v>
      </c>
      <c r="H7061" s="88">
        <v>1</v>
      </c>
      <c r="I7061" s="89">
        <v>175.2</v>
      </c>
      <c r="J7061" s="112">
        <v>175.2</v>
      </c>
    </row>
    <row r="7062" spans="1:10">
      <c r="A7062" s="123" t="s">
        <v>1738</v>
      </c>
      <c r="B7062" s="97" t="s">
        <v>4197</v>
      </c>
      <c r="C7062" s="96" t="s">
        <v>1246</v>
      </c>
      <c r="D7062" s="96" t="s">
        <v>4198</v>
      </c>
      <c r="E7062" s="283" t="s">
        <v>4199</v>
      </c>
      <c r="F7062" s="283"/>
      <c r="G7062" s="98" t="s">
        <v>93</v>
      </c>
      <c r="H7062" s="99">
        <v>1.8E-3</v>
      </c>
      <c r="I7062" s="100">
        <v>446.76</v>
      </c>
      <c r="J7062" s="124">
        <v>0.8</v>
      </c>
    </row>
    <row r="7063" spans="1:10">
      <c r="A7063" s="113" t="s">
        <v>1725</v>
      </c>
      <c r="B7063" s="91" t="s">
        <v>4200</v>
      </c>
      <c r="C7063" s="90" t="s">
        <v>1246</v>
      </c>
      <c r="D7063" s="90" t="s">
        <v>4201</v>
      </c>
      <c r="E7063" s="278" t="s">
        <v>1748</v>
      </c>
      <c r="F7063" s="278"/>
      <c r="G7063" s="92" t="s">
        <v>33</v>
      </c>
      <c r="H7063" s="93">
        <v>0.5</v>
      </c>
      <c r="I7063" s="94">
        <v>16.649999999999999</v>
      </c>
      <c r="J7063" s="114">
        <v>8.32</v>
      </c>
    </row>
    <row r="7064" spans="1:10">
      <c r="A7064" s="113" t="s">
        <v>1725</v>
      </c>
      <c r="B7064" s="91" t="s">
        <v>4202</v>
      </c>
      <c r="C7064" s="90" t="s">
        <v>1246</v>
      </c>
      <c r="D7064" s="90" t="s">
        <v>4203</v>
      </c>
      <c r="E7064" s="278" t="s">
        <v>1743</v>
      </c>
      <c r="F7064" s="278"/>
      <c r="G7064" s="92" t="s">
        <v>704</v>
      </c>
      <c r="H7064" s="93">
        <v>1</v>
      </c>
      <c r="I7064" s="94">
        <v>160.24</v>
      </c>
      <c r="J7064" s="114">
        <v>160.24</v>
      </c>
    </row>
    <row r="7065" spans="1:10">
      <c r="A7065" s="113" t="s">
        <v>1725</v>
      </c>
      <c r="B7065" s="91" t="s">
        <v>4204</v>
      </c>
      <c r="C7065" s="90" t="s">
        <v>1246</v>
      </c>
      <c r="D7065" s="90" t="s">
        <v>4205</v>
      </c>
      <c r="E7065" s="278" t="s">
        <v>1748</v>
      </c>
      <c r="F7065" s="278"/>
      <c r="G7065" s="92" t="s">
        <v>33</v>
      </c>
      <c r="H7065" s="93">
        <v>0.5</v>
      </c>
      <c r="I7065" s="94">
        <v>11.68</v>
      </c>
      <c r="J7065" s="114">
        <v>5.84</v>
      </c>
    </row>
    <row r="7066" spans="1:10">
      <c r="A7066" s="115"/>
      <c r="B7066" s="116"/>
      <c r="C7066" s="116"/>
      <c r="D7066" s="116"/>
      <c r="E7066" s="116" t="s">
        <v>1728</v>
      </c>
      <c r="F7066" s="117">
        <v>14.28</v>
      </c>
      <c r="G7066" s="116" t="s">
        <v>1729</v>
      </c>
      <c r="H7066" s="117">
        <v>0</v>
      </c>
      <c r="I7066" s="116" t="s">
        <v>1730</v>
      </c>
      <c r="J7066" s="118">
        <v>14.28</v>
      </c>
    </row>
    <row r="7067" spans="1:10" ht="15" thickBot="1">
      <c r="A7067" s="115"/>
      <c r="B7067" s="116"/>
      <c r="C7067" s="116"/>
      <c r="D7067" s="116"/>
      <c r="E7067" s="116" t="s">
        <v>1731</v>
      </c>
      <c r="F7067" s="117">
        <v>45.97</v>
      </c>
      <c r="G7067" s="116"/>
      <c r="H7067" s="276" t="s">
        <v>1732</v>
      </c>
      <c r="I7067" s="276"/>
      <c r="J7067" s="118">
        <v>221.17</v>
      </c>
    </row>
    <row r="7068" spans="1:10" ht="15" thickTop="1">
      <c r="A7068" s="119"/>
      <c r="B7068" s="95"/>
      <c r="C7068" s="95"/>
      <c r="D7068" s="95"/>
      <c r="E7068" s="95"/>
      <c r="F7068" s="95"/>
      <c r="G7068" s="95"/>
      <c r="H7068" s="95"/>
      <c r="I7068" s="95"/>
      <c r="J7068" s="120"/>
    </row>
    <row r="7069" spans="1:10" ht="15">
      <c r="A7069" s="121" t="s">
        <v>1572</v>
      </c>
      <c r="B7069" s="83" t="s">
        <v>1</v>
      </c>
      <c r="C7069" s="82" t="s">
        <v>2</v>
      </c>
      <c r="D7069" s="82" t="s">
        <v>3</v>
      </c>
      <c r="E7069" s="281" t="s">
        <v>1722</v>
      </c>
      <c r="F7069" s="281"/>
      <c r="G7069" s="84" t="s">
        <v>4</v>
      </c>
      <c r="H7069" s="83" t="s">
        <v>5</v>
      </c>
      <c r="I7069" s="83" t="s">
        <v>6</v>
      </c>
      <c r="J7069" s="122" t="s">
        <v>8</v>
      </c>
    </row>
    <row r="7070" spans="1:10">
      <c r="A7070" s="111" t="s">
        <v>1723</v>
      </c>
      <c r="B7070" s="86" t="s">
        <v>1573</v>
      </c>
      <c r="C7070" s="85" t="s">
        <v>1246</v>
      </c>
      <c r="D7070" s="85" t="s">
        <v>1574</v>
      </c>
      <c r="E7070" s="284" t="s">
        <v>4192</v>
      </c>
      <c r="F7070" s="284"/>
      <c r="G7070" s="87" t="s">
        <v>704</v>
      </c>
      <c r="H7070" s="88">
        <v>1</v>
      </c>
      <c r="I7070" s="89">
        <v>25.07</v>
      </c>
      <c r="J7070" s="112">
        <v>25.07</v>
      </c>
    </row>
    <row r="7071" spans="1:10">
      <c r="A7071" s="113" t="s">
        <v>1725</v>
      </c>
      <c r="B7071" s="91" t="s">
        <v>4043</v>
      </c>
      <c r="C7071" s="90" t="s">
        <v>1246</v>
      </c>
      <c r="D7071" s="90" t="s">
        <v>4044</v>
      </c>
      <c r="E7071" s="278" t="s">
        <v>1748</v>
      </c>
      <c r="F7071" s="278"/>
      <c r="G7071" s="92" t="s">
        <v>33</v>
      </c>
      <c r="H7071" s="93">
        <v>0.4</v>
      </c>
      <c r="I7071" s="94">
        <v>16.649999999999999</v>
      </c>
      <c r="J7071" s="114">
        <v>6.66</v>
      </c>
    </row>
    <row r="7072" spans="1:10" ht="25.5">
      <c r="A7072" s="113" t="s">
        <v>1725</v>
      </c>
      <c r="B7072" s="91" t="s">
        <v>4206</v>
      </c>
      <c r="C7072" s="90" t="s">
        <v>1246</v>
      </c>
      <c r="D7072" s="90" t="s">
        <v>4207</v>
      </c>
      <c r="E7072" s="278" t="s">
        <v>1743</v>
      </c>
      <c r="F7072" s="278"/>
      <c r="G7072" s="92" t="s">
        <v>704</v>
      </c>
      <c r="H7072" s="93">
        <v>1</v>
      </c>
      <c r="I7072" s="94">
        <v>13.74</v>
      </c>
      <c r="J7072" s="114">
        <v>13.74</v>
      </c>
    </row>
    <row r="7073" spans="1:10">
      <c r="A7073" s="113" t="s">
        <v>1725</v>
      </c>
      <c r="B7073" s="91" t="s">
        <v>4041</v>
      </c>
      <c r="C7073" s="90" t="s">
        <v>1246</v>
      </c>
      <c r="D7073" s="90" t="s">
        <v>4042</v>
      </c>
      <c r="E7073" s="278" t="s">
        <v>1748</v>
      </c>
      <c r="F7073" s="278"/>
      <c r="G7073" s="92" t="s">
        <v>33</v>
      </c>
      <c r="H7073" s="93">
        <v>0.4</v>
      </c>
      <c r="I7073" s="94">
        <v>11.68</v>
      </c>
      <c r="J7073" s="114">
        <v>4.67</v>
      </c>
    </row>
    <row r="7074" spans="1:10">
      <c r="A7074" s="115"/>
      <c r="B7074" s="116"/>
      <c r="C7074" s="116"/>
      <c r="D7074" s="116"/>
      <c r="E7074" s="116" t="s">
        <v>1728</v>
      </c>
      <c r="F7074" s="117">
        <v>11.33</v>
      </c>
      <c r="G7074" s="116" t="s">
        <v>1729</v>
      </c>
      <c r="H7074" s="117">
        <v>0</v>
      </c>
      <c r="I7074" s="116" t="s">
        <v>1730</v>
      </c>
      <c r="J7074" s="118">
        <v>11.33</v>
      </c>
    </row>
    <row r="7075" spans="1:10" ht="15" thickBot="1">
      <c r="A7075" s="115"/>
      <c r="B7075" s="116"/>
      <c r="C7075" s="116"/>
      <c r="D7075" s="116"/>
      <c r="E7075" s="116" t="s">
        <v>1731</v>
      </c>
      <c r="F7075" s="117">
        <v>6.57</v>
      </c>
      <c r="G7075" s="116"/>
      <c r="H7075" s="276" t="s">
        <v>1732</v>
      </c>
      <c r="I7075" s="276"/>
      <c r="J7075" s="118">
        <v>31.64</v>
      </c>
    </row>
    <row r="7076" spans="1:10" ht="15" thickTop="1">
      <c r="A7076" s="119"/>
      <c r="B7076" s="95"/>
      <c r="C7076" s="95"/>
      <c r="D7076" s="95"/>
      <c r="E7076" s="95"/>
      <c r="F7076" s="95"/>
      <c r="G7076" s="95"/>
      <c r="H7076" s="95"/>
      <c r="I7076" s="95"/>
      <c r="J7076" s="120"/>
    </row>
    <row r="7077" spans="1:10" ht="15">
      <c r="A7077" s="121" t="s">
        <v>1579</v>
      </c>
      <c r="B7077" s="83" t="s">
        <v>1</v>
      </c>
      <c r="C7077" s="82" t="s">
        <v>2</v>
      </c>
      <c r="D7077" s="82" t="s">
        <v>3</v>
      </c>
      <c r="E7077" s="281" t="s">
        <v>1722</v>
      </c>
      <c r="F7077" s="281"/>
      <c r="G7077" s="84" t="s">
        <v>4</v>
      </c>
      <c r="H7077" s="83" t="s">
        <v>5</v>
      </c>
      <c r="I7077" s="83" t="s">
        <v>6</v>
      </c>
      <c r="J7077" s="122" t="s">
        <v>8</v>
      </c>
    </row>
    <row r="7078" spans="1:10" ht="38.25">
      <c r="A7078" s="111" t="s">
        <v>1723</v>
      </c>
      <c r="B7078" s="86" t="s">
        <v>1580</v>
      </c>
      <c r="C7078" s="85" t="s">
        <v>18</v>
      </c>
      <c r="D7078" s="85" t="s">
        <v>1581</v>
      </c>
      <c r="E7078" s="284" t="s">
        <v>1737</v>
      </c>
      <c r="F7078" s="284"/>
      <c r="G7078" s="87" t="s">
        <v>28</v>
      </c>
      <c r="H7078" s="88">
        <v>1</v>
      </c>
      <c r="I7078" s="89">
        <v>8.18</v>
      </c>
      <c r="J7078" s="112">
        <v>8.18</v>
      </c>
    </row>
    <row r="7079" spans="1:10" ht="25.5">
      <c r="A7079" s="123" t="s">
        <v>1738</v>
      </c>
      <c r="B7079" s="97" t="s">
        <v>4208</v>
      </c>
      <c r="C7079" s="96" t="s">
        <v>44</v>
      </c>
      <c r="D7079" s="96" t="s">
        <v>4209</v>
      </c>
      <c r="E7079" s="283" t="s">
        <v>1761</v>
      </c>
      <c r="F7079" s="283"/>
      <c r="G7079" s="98" t="s">
        <v>46</v>
      </c>
      <c r="H7079" s="99">
        <v>1</v>
      </c>
      <c r="I7079" s="100">
        <v>6.09</v>
      </c>
      <c r="J7079" s="124">
        <v>6.09</v>
      </c>
    </row>
    <row r="7080" spans="1:10" ht="38.25">
      <c r="A7080" s="113" t="s">
        <v>1725</v>
      </c>
      <c r="B7080" s="91" t="s">
        <v>4210</v>
      </c>
      <c r="C7080" s="90" t="s">
        <v>44</v>
      </c>
      <c r="D7080" s="90" t="s">
        <v>4211</v>
      </c>
      <c r="E7080" s="278" t="s">
        <v>1743</v>
      </c>
      <c r="F7080" s="278"/>
      <c r="G7080" s="92" t="s">
        <v>71</v>
      </c>
      <c r="H7080" s="93">
        <v>3.1752000000000002E-2</v>
      </c>
      <c r="I7080" s="94">
        <v>66.09</v>
      </c>
      <c r="J7080" s="114">
        <v>2.09</v>
      </c>
    </row>
    <row r="7081" spans="1:10">
      <c r="A7081" s="115"/>
      <c r="B7081" s="116"/>
      <c r="C7081" s="116"/>
      <c r="D7081" s="116"/>
      <c r="E7081" s="116" t="s">
        <v>1728</v>
      </c>
      <c r="F7081" s="117">
        <v>0</v>
      </c>
      <c r="G7081" s="116" t="s">
        <v>1729</v>
      </c>
      <c r="H7081" s="117">
        <v>4.26</v>
      </c>
      <c r="I7081" s="116" t="s">
        <v>1730</v>
      </c>
      <c r="J7081" s="118">
        <v>4.26</v>
      </c>
    </row>
    <row r="7082" spans="1:10" ht="15" thickBot="1">
      <c r="A7082" s="115"/>
      <c r="B7082" s="116"/>
      <c r="C7082" s="116"/>
      <c r="D7082" s="116"/>
      <c r="E7082" s="116" t="s">
        <v>1731</v>
      </c>
      <c r="F7082" s="117">
        <v>2.14</v>
      </c>
      <c r="G7082" s="116"/>
      <c r="H7082" s="276" t="s">
        <v>1732</v>
      </c>
      <c r="I7082" s="276"/>
      <c r="J7082" s="118">
        <v>10.32</v>
      </c>
    </row>
    <row r="7083" spans="1:10" ht="15" thickTop="1">
      <c r="A7083" s="119"/>
      <c r="B7083" s="95"/>
      <c r="C7083" s="95"/>
      <c r="D7083" s="95"/>
      <c r="E7083" s="95"/>
      <c r="F7083" s="95"/>
      <c r="G7083" s="95"/>
      <c r="H7083" s="95"/>
      <c r="I7083" s="95"/>
      <c r="J7083" s="120"/>
    </row>
    <row r="7084" spans="1:10" ht="15">
      <c r="A7084" s="121" t="s">
        <v>1584</v>
      </c>
      <c r="B7084" s="83" t="s">
        <v>1</v>
      </c>
      <c r="C7084" s="82" t="s">
        <v>2</v>
      </c>
      <c r="D7084" s="82" t="s">
        <v>3</v>
      </c>
      <c r="E7084" s="281" t="s">
        <v>1722</v>
      </c>
      <c r="F7084" s="281"/>
      <c r="G7084" s="84" t="s">
        <v>4</v>
      </c>
      <c r="H7084" s="83" t="s">
        <v>5</v>
      </c>
      <c r="I7084" s="83" t="s">
        <v>6</v>
      </c>
      <c r="J7084" s="122" t="s">
        <v>8</v>
      </c>
    </row>
    <row r="7085" spans="1:10" ht="38.25">
      <c r="A7085" s="111" t="s">
        <v>1723</v>
      </c>
      <c r="B7085" s="86" t="s">
        <v>1585</v>
      </c>
      <c r="C7085" s="85" t="s">
        <v>18</v>
      </c>
      <c r="D7085" s="85" t="s">
        <v>1586</v>
      </c>
      <c r="E7085" s="284" t="s">
        <v>1737</v>
      </c>
      <c r="F7085" s="284"/>
      <c r="G7085" s="87" t="s">
        <v>28</v>
      </c>
      <c r="H7085" s="88">
        <v>1</v>
      </c>
      <c r="I7085" s="89">
        <v>8.73</v>
      </c>
      <c r="J7085" s="112">
        <v>8.73</v>
      </c>
    </row>
    <row r="7086" spans="1:10" ht="25.5">
      <c r="A7086" s="123" t="s">
        <v>1738</v>
      </c>
      <c r="B7086" s="97" t="s">
        <v>4208</v>
      </c>
      <c r="C7086" s="96" t="s">
        <v>44</v>
      </c>
      <c r="D7086" s="96" t="s">
        <v>4209</v>
      </c>
      <c r="E7086" s="283" t="s">
        <v>1761</v>
      </c>
      <c r="F7086" s="283"/>
      <c r="G7086" s="98" t="s">
        <v>46</v>
      </c>
      <c r="H7086" s="99">
        <v>1</v>
      </c>
      <c r="I7086" s="100">
        <v>6.09</v>
      </c>
      <c r="J7086" s="124">
        <v>6.09</v>
      </c>
    </row>
    <row r="7087" spans="1:10" ht="38.25">
      <c r="A7087" s="113" t="s">
        <v>1725</v>
      </c>
      <c r="B7087" s="91" t="s">
        <v>4210</v>
      </c>
      <c r="C7087" s="90" t="s">
        <v>44</v>
      </c>
      <c r="D7087" s="90" t="s">
        <v>4211</v>
      </c>
      <c r="E7087" s="278" t="s">
        <v>1743</v>
      </c>
      <c r="F7087" s="278"/>
      <c r="G7087" s="92" t="s">
        <v>71</v>
      </c>
      <c r="H7087" s="93">
        <v>0.04</v>
      </c>
      <c r="I7087" s="94">
        <v>66.09</v>
      </c>
      <c r="J7087" s="114">
        <v>2.64</v>
      </c>
    </row>
    <row r="7088" spans="1:10">
      <c r="A7088" s="115"/>
      <c r="B7088" s="116"/>
      <c r="C7088" s="116"/>
      <c r="D7088" s="116"/>
      <c r="E7088" s="116" t="s">
        <v>1728</v>
      </c>
      <c r="F7088" s="117">
        <v>0</v>
      </c>
      <c r="G7088" s="116" t="s">
        <v>1729</v>
      </c>
      <c r="H7088" s="117">
        <v>4.26</v>
      </c>
      <c r="I7088" s="116" t="s">
        <v>1730</v>
      </c>
      <c r="J7088" s="118">
        <v>4.26</v>
      </c>
    </row>
    <row r="7089" spans="1:10" ht="15" thickBot="1">
      <c r="A7089" s="115"/>
      <c r="B7089" s="116"/>
      <c r="C7089" s="116"/>
      <c r="D7089" s="116"/>
      <c r="E7089" s="116" t="s">
        <v>1731</v>
      </c>
      <c r="F7089" s="117">
        <v>2.29</v>
      </c>
      <c r="G7089" s="116"/>
      <c r="H7089" s="276" t="s">
        <v>1732</v>
      </c>
      <c r="I7089" s="276"/>
      <c r="J7089" s="118">
        <v>11.02</v>
      </c>
    </row>
    <row r="7090" spans="1:10" ht="15" thickTop="1">
      <c r="A7090" s="119"/>
      <c r="B7090" s="95"/>
      <c r="C7090" s="95"/>
      <c r="D7090" s="95"/>
      <c r="E7090" s="95"/>
      <c r="F7090" s="95"/>
      <c r="G7090" s="95"/>
      <c r="H7090" s="95"/>
      <c r="I7090" s="95"/>
      <c r="J7090" s="120"/>
    </row>
    <row r="7091" spans="1:10" ht="15">
      <c r="A7091" s="121" t="s">
        <v>1587</v>
      </c>
      <c r="B7091" s="83" t="s">
        <v>1</v>
      </c>
      <c r="C7091" s="82" t="s">
        <v>2</v>
      </c>
      <c r="D7091" s="82" t="s">
        <v>3</v>
      </c>
      <c r="E7091" s="281" t="s">
        <v>1722</v>
      </c>
      <c r="F7091" s="281"/>
      <c r="G7091" s="84" t="s">
        <v>4</v>
      </c>
      <c r="H7091" s="83" t="s">
        <v>5</v>
      </c>
      <c r="I7091" s="83" t="s">
        <v>6</v>
      </c>
      <c r="J7091" s="122" t="s">
        <v>8</v>
      </c>
    </row>
    <row r="7092" spans="1:10" ht="25.5">
      <c r="A7092" s="111" t="s">
        <v>1723</v>
      </c>
      <c r="B7092" s="86" t="s">
        <v>1588</v>
      </c>
      <c r="C7092" s="85" t="s">
        <v>44</v>
      </c>
      <c r="D7092" s="85" t="s">
        <v>1589</v>
      </c>
      <c r="E7092" s="284" t="s">
        <v>1761</v>
      </c>
      <c r="F7092" s="284"/>
      <c r="G7092" s="87" t="s">
        <v>46</v>
      </c>
      <c r="H7092" s="88">
        <v>1</v>
      </c>
      <c r="I7092" s="89">
        <v>48.22</v>
      </c>
      <c r="J7092" s="112">
        <v>48.22</v>
      </c>
    </row>
    <row r="7093" spans="1:10">
      <c r="A7093" s="221"/>
      <c r="B7093" s="222"/>
      <c r="C7093" s="222"/>
      <c r="D7093" s="222"/>
      <c r="E7093" s="222"/>
      <c r="F7093" s="222" t="s">
        <v>1762</v>
      </c>
      <c r="G7093" s="222"/>
      <c r="H7093" s="222"/>
      <c r="I7093" s="222"/>
      <c r="J7093" s="125">
        <v>0</v>
      </c>
    </row>
    <row r="7094" spans="1:10">
      <c r="A7094" s="221"/>
      <c r="B7094" s="222"/>
      <c r="C7094" s="222"/>
      <c r="D7094" s="222"/>
      <c r="E7094" s="222"/>
      <c r="F7094" s="222" t="s">
        <v>1763</v>
      </c>
      <c r="G7094" s="222"/>
      <c r="H7094" s="222"/>
      <c r="I7094" s="222"/>
      <c r="J7094" s="125">
        <v>1</v>
      </c>
    </row>
    <row r="7095" spans="1:10">
      <c r="A7095" s="221"/>
      <c r="B7095" s="222"/>
      <c r="C7095" s="222"/>
      <c r="D7095" s="222"/>
      <c r="E7095" s="222"/>
      <c r="F7095" s="222" t="s">
        <v>1764</v>
      </c>
      <c r="G7095" s="222"/>
      <c r="H7095" s="222"/>
      <c r="I7095" s="222"/>
      <c r="J7095" s="125">
        <v>0</v>
      </c>
    </row>
    <row r="7096" spans="1:10" ht="15">
      <c r="A7096" s="279" t="s">
        <v>1784</v>
      </c>
      <c r="B7096" s="280" t="s">
        <v>1</v>
      </c>
      <c r="C7096" s="281" t="s">
        <v>2</v>
      </c>
      <c r="D7096" s="281" t="s">
        <v>1785</v>
      </c>
      <c r="E7096" s="280" t="s">
        <v>1766</v>
      </c>
      <c r="F7096" s="83" t="s">
        <v>1767</v>
      </c>
      <c r="G7096" s="83" t="s">
        <v>1768</v>
      </c>
      <c r="H7096" s="83"/>
      <c r="I7096" s="83"/>
      <c r="J7096" s="122" t="s">
        <v>1769</v>
      </c>
    </row>
    <row r="7097" spans="1:10" ht="38.25">
      <c r="A7097" s="113" t="s">
        <v>1725</v>
      </c>
      <c r="B7097" s="91" t="s">
        <v>4212</v>
      </c>
      <c r="C7097" s="90" t="s">
        <v>44</v>
      </c>
      <c r="D7097" s="90" t="s">
        <v>4213</v>
      </c>
      <c r="E7097" s="93">
        <v>1</v>
      </c>
      <c r="F7097" s="92" t="s">
        <v>71</v>
      </c>
      <c r="G7097" s="277" t="s">
        <v>4214</v>
      </c>
      <c r="H7097" s="277"/>
      <c r="I7097" s="278"/>
      <c r="J7097" s="127" t="s">
        <v>4214</v>
      </c>
    </row>
    <row r="7098" spans="1:10">
      <c r="A7098" s="221"/>
      <c r="B7098" s="222"/>
      <c r="C7098" s="222"/>
      <c r="D7098" s="222"/>
      <c r="E7098" s="222"/>
      <c r="F7098" s="222" t="s">
        <v>1938</v>
      </c>
      <c r="G7098" s="222"/>
      <c r="H7098" s="222"/>
      <c r="I7098" s="222"/>
      <c r="J7098" s="125">
        <v>42.13</v>
      </c>
    </row>
    <row r="7099" spans="1:10" ht="15">
      <c r="A7099" s="279" t="s">
        <v>1765</v>
      </c>
      <c r="B7099" s="280" t="s">
        <v>1</v>
      </c>
      <c r="C7099" s="281" t="s">
        <v>2</v>
      </c>
      <c r="D7099" s="281" t="s">
        <v>1727</v>
      </c>
      <c r="E7099" s="280" t="s">
        <v>1766</v>
      </c>
      <c r="F7099" s="83" t="s">
        <v>1767</v>
      </c>
      <c r="G7099" s="83" t="s">
        <v>1768</v>
      </c>
      <c r="H7099" s="83"/>
      <c r="I7099" s="83"/>
      <c r="J7099" s="122" t="s">
        <v>1769</v>
      </c>
    </row>
    <row r="7100" spans="1:10" ht="25.5">
      <c r="A7100" s="123" t="s">
        <v>1723</v>
      </c>
      <c r="B7100" s="97" t="s">
        <v>4208</v>
      </c>
      <c r="C7100" s="96" t="s">
        <v>44</v>
      </c>
      <c r="D7100" s="96" t="s">
        <v>4209</v>
      </c>
      <c r="E7100" s="99">
        <v>1</v>
      </c>
      <c r="F7100" s="98" t="s">
        <v>46</v>
      </c>
      <c r="G7100" s="282" t="s">
        <v>4215</v>
      </c>
      <c r="H7100" s="282"/>
      <c r="I7100" s="283"/>
      <c r="J7100" s="126" t="s">
        <v>4215</v>
      </c>
    </row>
    <row r="7101" spans="1:10">
      <c r="A7101" s="221"/>
      <c r="B7101" s="222"/>
      <c r="C7101" s="222"/>
      <c r="D7101" s="222"/>
      <c r="E7101" s="222"/>
      <c r="F7101" s="222" t="s">
        <v>1774</v>
      </c>
      <c r="G7101" s="222"/>
      <c r="H7101" s="222"/>
      <c r="I7101" s="222"/>
      <c r="J7101" s="125">
        <v>6.09</v>
      </c>
    </row>
    <row r="7102" spans="1:10">
      <c r="A7102" s="115"/>
      <c r="B7102" s="116"/>
      <c r="C7102" s="116"/>
      <c r="D7102" s="116"/>
      <c r="E7102" s="116" t="s">
        <v>1728</v>
      </c>
      <c r="F7102" s="117">
        <v>0</v>
      </c>
      <c r="G7102" s="116" t="s">
        <v>1729</v>
      </c>
      <c r="H7102" s="117">
        <v>4.26</v>
      </c>
      <c r="I7102" s="116" t="s">
        <v>1730</v>
      </c>
      <c r="J7102" s="118">
        <v>4.26080033642</v>
      </c>
    </row>
    <row r="7103" spans="1:10" ht="15" thickBot="1">
      <c r="A7103" s="115"/>
      <c r="B7103" s="116"/>
      <c r="C7103" s="116"/>
      <c r="D7103" s="116"/>
      <c r="E7103" s="116" t="s">
        <v>1731</v>
      </c>
      <c r="F7103" s="117">
        <v>12.65</v>
      </c>
      <c r="G7103" s="116"/>
      <c r="H7103" s="276" t="s">
        <v>1732</v>
      </c>
      <c r="I7103" s="276"/>
      <c r="J7103" s="118">
        <v>60.87</v>
      </c>
    </row>
    <row r="7104" spans="1:10" ht="15" thickTop="1">
      <c r="A7104" s="119"/>
      <c r="B7104" s="95"/>
      <c r="C7104" s="95"/>
      <c r="D7104" s="95"/>
      <c r="E7104" s="95"/>
      <c r="F7104" s="95"/>
      <c r="G7104" s="95"/>
      <c r="H7104" s="95"/>
      <c r="I7104" s="95"/>
      <c r="J7104" s="120"/>
    </row>
    <row r="7105" spans="1:10" ht="15">
      <c r="A7105" s="121" t="s">
        <v>1592</v>
      </c>
      <c r="B7105" s="83" t="s">
        <v>1</v>
      </c>
      <c r="C7105" s="82" t="s">
        <v>2</v>
      </c>
      <c r="D7105" s="82" t="s">
        <v>3</v>
      </c>
      <c r="E7105" s="281" t="s">
        <v>1722</v>
      </c>
      <c r="F7105" s="281"/>
      <c r="G7105" s="84" t="s">
        <v>4</v>
      </c>
      <c r="H7105" s="83" t="s">
        <v>5</v>
      </c>
      <c r="I7105" s="83" t="s">
        <v>6</v>
      </c>
      <c r="J7105" s="122" t="s">
        <v>8</v>
      </c>
    </row>
    <row r="7106" spans="1:10" ht="38.25">
      <c r="A7106" s="111" t="s">
        <v>1723</v>
      </c>
      <c r="B7106" s="86" t="s">
        <v>1593</v>
      </c>
      <c r="C7106" s="85" t="s">
        <v>18</v>
      </c>
      <c r="D7106" s="85" t="s">
        <v>1594</v>
      </c>
      <c r="E7106" s="284" t="s">
        <v>1737</v>
      </c>
      <c r="F7106" s="284"/>
      <c r="G7106" s="87" t="s">
        <v>28</v>
      </c>
      <c r="H7106" s="88">
        <v>1</v>
      </c>
      <c r="I7106" s="89">
        <v>14.02</v>
      </c>
      <c r="J7106" s="112">
        <v>14.02</v>
      </c>
    </row>
    <row r="7107" spans="1:10" ht="25.5">
      <c r="A7107" s="123" t="s">
        <v>1738</v>
      </c>
      <c r="B7107" s="97" t="s">
        <v>4208</v>
      </c>
      <c r="C7107" s="96" t="s">
        <v>44</v>
      </c>
      <c r="D7107" s="96" t="s">
        <v>4209</v>
      </c>
      <c r="E7107" s="283" t="s">
        <v>1761</v>
      </c>
      <c r="F7107" s="283"/>
      <c r="G7107" s="98" t="s">
        <v>46</v>
      </c>
      <c r="H7107" s="99">
        <v>1</v>
      </c>
      <c r="I7107" s="100">
        <v>6.09</v>
      </c>
      <c r="J7107" s="124">
        <v>6.09</v>
      </c>
    </row>
    <row r="7108" spans="1:10" ht="38.25">
      <c r="A7108" s="113" t="s">
        <v>1725</v>
      </c>
      <c r="B7108" s="91" t="s">
        <v>4210</v>
      </c>
      <c r="C7108" s="90" t="s">
        <v>44</v>
      </c>
      <c r="D7108" s="90" t="s">
        <v>4211</v>
      </c>
      <c r="E7108" s="278" t="s">
        <v>1743</v>
      </c>
      <c r="F7108" s="278"/>
      <c r="G7108" s="92" t="s">
        <v>71</v>
      </c>
      <c r="H7108" s="93">
        <v>0.12</v>
      </c>
      <c r="I7108" s="94">
        <v>66.09</v>
      </c>
      <c r="J7108" s="114">
        <v>7.93</v>
      </c>
    </row>
    <row r="7109" spans="1:10">
      <c r="A7109" s="115"/>
      <c r="B7109" s="116"/>
      <c r="C7109" s="116"/>
      <c r="D7109" s="116"/>
      <c r="E7109" s="116" t="s">
        <v>1728</v>
      </c>
      <c r="F7109" s="117">
        <v>0</v>
      </c>
      <c r="G7109" s="116" t="s">
        <v>1729</v>
      </c>
      <c r="H7109" s="117">
        <v>4.26</v>
      </c>
      <c r="I7109" s="116" t="s">
        <v>1730</v>
      </c>
      <c r="J7109" s="118">
        <v>4.26</v>
      </c>
    </row>
    <row r="7110" spans="1:10" ht="15" thickBot="1">
      <c r="A7110" s="115"/>
      <c r="B7110" s="116"/>
      <c r="C7110" s="116"/>
      <c r="D7110" s="116"/>
      <c r="E7110" s="116" t="s">
        <v>1731</v>
      </c>
      <c r="F7110" s="117">
        <v>3.67</v>
      </c>
      <c r="G7110" s="116"/>
      <c r="H7110" s="276" t="s">
        <v>1732</v>
      </c>
      <c r="I7110" s="276"/>
      <c r="J7110" s="118">
        <v>17.690000000000001</v>
      </c>
    </row>
    <row r="7111" spans="1:10" ht="15" thickTop="1">
      <c r="A7111" s="119"/>
      <c r="B7111" s="95"/>
      <c r="C7111" s="95"/>
      <c r="D7111" s="95"/>
      <c r="E7111" s="95"/>
      <c r="F7111" s="95"/>
      <c r="G7111" s="95"/>
      <c r="H7111" s="95"/>
      <c r="I7111" s="95"/>
      <c r="J7111" s="120"/>
    </row>
    <row r="7112" spans="1:10" ht="15">
      <c r="A7112" s="121" t="s">
        <v>1595</v>
      </c>
      <c r="B7112" s="83" t="s">
        <v>1</v>
      </c>
      <c r="C7112" s="82" t="s">
        <v>2</v>
      </c>
      <c r="D7112" s="82" t="s">
        <v>3</v>
      </c>
      <c r="E7112" s="281" t="s">
        <v>1722</v>
      </c>
      <c r="F7112" s="281"/>
      <c r="G7112" s="84" t="s">
        <v>4</v>
      </c>
      <c r="H7112" s="83" t="s">
        <v>5</v>
      </c>
      <c r="I7112" s="83" t="s">
        <v>6</v>
      </c>
      <c r="J7112" s="122" t="s">
        <v>8</v>
      </c>
    </row>
    <row r="7113" spans="1:10" ht="38.25">
      <c r="A7113" s="111" t="s">
        <v>1723</v>
      </c>
      <c r="B7113" s="86" t="s">
        <v>1580</v>
      </c>
      <c r="C7113" s="85" t="s">
        <v>18</v>
      </c>
      <c r="D7113" s="85" t="s">
        <v>1581</v>
      </c>
      <c r="E7113" s="284" t="s">
        <v>1737</v>
      </c>
      <c r="F7113" s="284"/>
      <c r="G7113" s="87" t="s">
        <v>28</v>
      </c>
      <c r="H7113" s="88">
        <v>1</v>
      </c>
      <c r="I7113" s="89">
        <v>8.18</v>
      </c>
      <c r="J7113" s="112">
        <v>8.18</v>
      </c>
    </row>
    <row r="7114" spans="1:10" ht="25.5">
      <c r="A7114" s="123" t="s">
        <v>1738</v>
      </c>
      <c r="B7114" s="97" t="s">
        <v>4208</v>
      </c>
      <c r="C7114" s="96" t="s">
        <v>44</v>
      </c>
      <c r="D7114" s="96" t="s">
        <v>4209</v>
      </c>
      <c r="E7114" s="283" t="s">
        <v>1761</v>
      </c>
      <c r="F7114" s="283"/>
      <c r="G7114" s="98" t="s">
        <v>46</v>
      </c>
      <c r="H7114" s="99">
        <v>1</v>
      </c>
      <c r="I7114" s="100">
        <v>6.09</v>
      </c>
      <c r="J7114" s="124">
        <v>6.09</v>
      </c>
    </row>
    <row r="7115" spans="1:10" ht="38.25">
      <c r="A7115" s="113" t="s">
        <v>1725</v>
      </c>
      <c r="B7115" s="91" t="s">
        <v>4210</v>
      </c>
      <c r="C7115" s="90" t="s">
        <v>44</v>
      </c>
      <c r="D7115" s="90" t="s">
        <v>4211</v>
      </c>
      <c r="E7115" s="278" t="s">
        <v>1743</v>
      </c>
      <c r="F7115" s="278"/>
      <c r="G7115" s="92" t="s">
        <v>71</v>
      </c>
      <c r="H7115" s="93">
        <v>3.1752000000000002E-2</v>
      </c>
      <c r="I7115" s="94">
        <v>66.09</v>
      </c>
      <c r="J7115" s="114">
        <v>2.09</v>
      </c>
    </row>
    <row r="7116" spans="1:10">
      <c r="A7116" s="115"/>
      <c r="B7116" s="116"/>
      <c r="C7116" s="116"/>
      <c r="D7116" s="116"/>
      <c r="E7116" s="116" t="s">
        <v>1728</v>
      </c>
      <c r="F7116" s="117">
        <v>0</v>
      </c>
      <c r="G7116" s="116" t="s">
        <v>1729</v>
      </c>
      <c r="H7116" s="117">
        <v>4.26</v>
      </c>
      <c r="I7116" s="116" t="s">
        <v>1730</v>
      </c>
      <c r="J7116" s="118">
        <v>4.26</v>
      </c>
    </row>
    <row r="7117" spans="1:10" ht="15" thickBot="1">
      <c r="A7117" s="115"/>
      <c r="B7117" s="116"/>
      <c r="C7117" s="116"/>
      <c r="D7117" s="116"/>
      <c r="E7117" s="116" t="s">
        <v>1731</v>
      </c>
      <c r="F7117" s="117">
        <v>2.14</v>
      </c>
      <c r="G7117" s="116"/>
      <c r="H7117" s="276" t="s">
        <v>1732</v>
      </c>
      <c r="I7117" s="276"/>
      <c r="J7117" s="118">
        <v>10.32</v>
      </c>
    </row>
    <row r="7118" spans="1:10" ht="15" thickTop="1">
      <c r="A7118" s="119"/>
      <c r="B7118" s="95"/>
      <c r="C7118" s="95"/>
      <c r="D7118" s="95"/>
      <c r="E7118" s="95"/>
      <c r="F7118" s="95"/>
      <c r="G7118" s="95"/>
      <c r="H7118" s="95"/>
      <c r="I7118" s="95"/>
      <c r="J7118" s="120"/>
    </row>
    <row r="7119" spans="1:10" ht="15">
      <c r="A7119" s="121" t="s">
        <v>1599</v>
      </c>
      <c r="B7119" s="83" t="s">
        <v>1</v>
      </c>
      <c r="C7119" s="82" t="s">
        <v>2</v>
      </c>
      <c r="D7119" s="82" t="s">
        <v>3</v>
      </c>
      <c r="E7119" s="281" t="s">
        <v>1722</v>
      </c>
      <c r="F7119" s="281"/>
      <c r="G7119" s="84" t="s">
        <v>4</v>
      </c>
      <c r="H7119" s="83" t="s">
        <v>5</v>
      </c>
      <c r="I7119" s="83" t="s">
        <v>6</v>
      </c>
      <c r="J7119" s="122" t="s">
        <v>8</v>
      </c>
    </row>
    <row r="7120" spans="1:10" ht="51">
      <c r="A7120" s="111" t="s">
        <v>1723</v>
      </c>
      <c r="B7120" s="86" t="s">
        <v>1600</v>
      </c>
      <c r="C7120" s="85" t="s">
        <v>44</v>
      </c>
      <c r="D7120" s="85" t="s">
        <v>1601</v>
      </c>
      <c r="E7120" s="284" t="s">
        <v>1761</v>
      </c>
      <c r="F7120" s="284"/>
      <c r="G7120" s="87" t="s">
        <v>78</v>
      </c>
      <c r="H7120" s="88">
        <v>1</v>
      </c>
      <c r="I7120" s="89">
        <v>359.97</v>
      </c>
      <c r="J7120" s="112">
        <v>359.97</v>
      </c>
    </row>
    <row r="7121" spans="1:10">
      <c r="A7121" s="221"/>
      <c r="B7121" s="222"/>
      <c r="C7121" s="222"/>
      <c r="D7121" s="222"/>
      <c r="E7121" s="222"/>
      <c r="F7121" s="222" t="s">
        <v>1762</v>
      </c>
      <c r="G7121" s="222"/>
      <c r="H7121" s="222"/>
      <c r="I7121" s="222"/>
      <c r="J7121" s="125">
        <v>0</v>
      </c>
    </row>
    <row r="7122" spans="1:10">
      <c r="A7122" s="221"/>
      <c r="B7122" s="222"/>
      <c r="C7122" s="222"/>
      <c r="D7122" s="222"/>
      <c r="E7122" s="222"/>
      <c r="F7122" s="222" t="s">
        <v>1763</v>
      </c>
      <c r="G7122" s="222"/>
      <c r="H7122" s="222"/>
      <c r="I7122" s="222"/>
      <c r="J7122" s="125">
        <v>1</v>
      </c>
    </row>
    <row r="7123" spans="1:10">
      <c r="A7123" s="221"/>
      <c r="B7123" s="222"/>
      <c r="C7123" s="222"/>
      <c r="D7123" s="222"/>
      <c r="E7123" s="222"/>
      <c r="F7123" s="222" t="s">
        <v>1764</v>
      </c>
      <c r="G7123" s="222"/>
      <c r="H7123" s="222"/>
      <c r="I7123" s="222"/>
      <c r="J7123" s="125">
        <v>0</v>
      </c>
    </row>
    <row r="7124" spans="1:10" ht="15">
      <c r="A7124" s="279" t="s">
        <v>1765</v>
      </c>
      <c r="B7124" s="280" t="s">
        <v>1</v>
      </c>
      <c r="C7124" s="281" t="s">
        <v>2</v>
      </c>
      <c r="D7124" s="281" t="s">
        <v>1727</v>
      </c>
      <c r="E7124" s="280" t="s">
        <v>1766</v>
      </c>
      <c r="F7124" s="83" t="s">
        <v>1767</v>
      </c>
      <c r="G7124" s="83" t="s">
        <v>1768</v>
      </c>
      <c r="H7124" s="83"/>
      <c r="I7124" s="83"/>
      <c r="J7124" s="122" t="s">
        <v>1769</v>
      </c>
    </row>
    <row r="7125" spans="1:10" ht="25.5">
      <c r="A7125" s="123" t="s">
        <v>1723</v>
      </c>
      <c r="B7125" s="97" t="s">
        <v>4216</v>
      </c>
      <c r="C7125" s="96" t="s">
        <v>44</v>
      </c>
      <c r="D7125" s="96" t="s">
        <v>4217</v>
      </c>
      <c r="E7125" s="99">
        <v>1</v>
      </c>
      <c r="F7125" s="98" t="s">
        <v>78</v>
      </c>
      <c r="G7125" s="282" t="s">
        <v>4218</v>
      </c>
      <c r="H7125" s="282"/>
      <c r="I7125" s="283"/>
      <c r="J7125" s="126" t="s">
        <v>4218</v>
      </c>
    </row>
    <row r="7126" spans="1:10" ht="63.75">
      <c r="A7126" s="123" t="s">
        <v>1723</v>
      </c>
      <c r="B7126" s="97" t="s">
        <v>4219</v>
      </c>
      <c r="C7126" s="96" t="s">
        <v>44</v>
      </c>
      <c r="D7126" s="96" t="s">
        <v>4220</v>
      </c>
      <c r="E7126" s="99">
        <v>1</v>
      </c>
      <c r="F7126" s="98" t="s">
        <v>78</v>
      </c>
      <c r="G7126" s="282" t="s">
        <v>4221</v>
      </c>
      <c r="H7126" s="282"/>
      <c r="I7126" s="283"/>
      <c r="J7126" s="126" t="s">
        <v>4221</v>
      </c>
    </row>
    <row r="7127" spans="1:10">
      <c r="A7127" s="221"/>
      <c r="B7127" s="222"/>
      <c r="C7127" s="222"/>
      <c r="D7127" s="222"/>
      <c r="E7127" s="222"/>
      <c r="F7127" s="222" t="s">
        <v>1774</v>
      </c>
      <c r="G7127" s="222"/>
      <c r="H7127" s="222"/>
      <c r="I7127" s="222"/>
      <c r="J7127" s="125">
        <v>359.97</v>
      </c>
    </row>
    <row r="7128" spans="1:10">
      <c r="A7128" s="115"/>
      <c r="B7128" s="116"/>
      <c r="C7128" s="116"/>
      <c r="D7128" s="116"/>
      <c r="E7128" s="116" t="s">
        <v>1728</v>
      </c>
      <c r="F7128" s="117">
        <v>0</v>
      </c>
      <c r="G7128" s="116" t="s">
        <v>1729</v>
      </c>
      <c r="H7128" s="117">
        <v>107.06</v>
      </c>
      <c r="I7128" s="116" t="s">
        <v>1730</v>
      </c>
      <c r="J7128" s="118">
        <v>107.05791248924135</v>
      </c>
    </row>
    <row r="7129" spans="1:10" ht="15" thickBot="1">
      <c r="A7129" s="115"/>
      <c r="B7129" s="116"/>
      <c r="C7129" s="116"/>
      <c r="D7129" s="116"/>
      <c r="E7129" s="116" t="s">
        <v>1731</v>
      </c>
      <c r="F7129" s="117">
        <v>94.45</v>
      </c>
      <c r="G7129" s="116"/>
      <c r="H7129" s="276" t="s">
        <v>1732</v>
      </c>
      <c r="I7129" s="276"/>
      <c r="J7129" s="118">
        <v>454.42</v>
      </c>
    </row>
    <row r="7130" spans="1:10" ht="15" thickTop="1">
      <c r="A7130" s="119"/>
      <c r="B7130" s="95"/>
      <c r="C7130" s="95"/>
      <c r="D7130" s="95"/>
      <c r="E7130" s="95"/>
      <c r="F7130" s="95"/>
      <c r="G7130" s="95"/>
      <c r="H7130" s="95"/>
      <c r="I7130" s="95"/>
      <c r="J7130" s="120"/>
    </row>
    <row r="7131" spans="1:10" ht="15">
      <c r="A7131" s="121" t="s">
        <v>1602</v>
      </c>
      <c r="B7131" s="83" t="s">
        <v>1</v>
      </c>
      <c r="C7131" s="82" t="s">
        <v>2</v>
      </c>
      <c r="D7131" s="82" t="s">
        <v>3</v>
      </c>
      <c r="E7131" s="281" t="s">
        <v>1722</v>
      </c>
      <c r="F7131" s="281"/>
      <c r="G7131" s="84" t="s">
        <v>4</v>
      </c>
      <c r="H7131" s="83" t="s">
        <v>5</v>
      </c>
      <c r="I7131" s="83" t="s">
        <v>6</v>
      </c>
      <c r="J7131" s="122" t="s">
        <v>8</v>
      </c>
    </row>
    <row r="7132" spans="1:10" ht="51">
      <c r="A7132" s="111" t="s">
        <v>1723</v>
      </c>
      <c r="B7132" s="86" t="s">
        <v>1603</v>
      </c>
      <c r="C7132" s="85" t="s">
        <v>44</v>
      </c>
      <c r="D7132" s="85" t="s">
        <v>1604</v>
      </c>
      <c r="E7132" s="284" t="s">
        <v>1761</v>
      </c>
      <c r="F7132" s="284"/>
      <c r="G7132" s="87" t="s">
        <v>78</v>
      </c>
      <c r="H7132" s="88">
        <v>1</v>
      </c>
      <c r="I7132" s="89">
        <v>481.77</v>
      </c>
      <c r="J7132" s="112">
        <v>481.77</v>
      </c>
    </row>
    <row r="7133" spans="1:10">
      <c r="A7133" s="221"/>
      <c r="B7133" s="222"/>
      <c r="C7133" s="222"/>
      <c r="D7133" s="222"/>
      <c r="E7133" s="222"/>
      <c r="F7133" s="222" t="s">
        <v>1762</v>
      </c>
      <c r="G7133" s="222"/>
      <c r="H7133" s="222"/>
      <c r="I7133" s="222"/>
      <c r="J7133" s="125">
        <v>0</v>
      </c>
    </row>
    <row r="7134" spans="1:10">
      <c r="A7134" s="221"/>
      <c r="B7134" s="222"/>
      <c r="C7134" s="222"/>
      <c r="D7134" s="222"/>
      <c r="E7134" s="222"/>
      <c r="F7134" s="222" t="s">
        <v>1763</v>
      </c>
      <c r="G7134" s="222"/>
      <c r="H7134" s="222"/>
      <c r="I7134" s="222"/>
      <c r="J7134" s="125">
        <v>1</v>
      </c>
    </row>
    <row r="7135" spans="1:10">
      <c r="A7135" s="221"/>
      <c r="B7135" s="222"/>
      <c r="C7135" s="222"/>
      <c r="D7135" s="222"/>
      <c r="E7135" s="222"/>
      <c r="F7135" s="222" t="s">
        <v>1764</v>
      </c>
      <c r="G7135" s="222"/>
      <c r="H7135" s="222"/>
      <c r="I7135" s="222"/>
      <c r="J7135" s="125">
        <v>0</v>
      </c>
    </row>
    <row r="7136" spans="1:10" ht="15">
      <c r="A7136" s="279" t="s">
        <v>1765</v>
      </c>
      <c r="B7136" s="280" t="s">
        <v>1</v>
      </c>
      <c r="C7136" s="281" t="s">
        <v>2</v>
      </c>
      <c r="D7136" s="281" t="s">
        <v>1727</v>
      </c>
      <c r="E7136" s="280" t="s">
        <v>1766</v>
      </c>
      <c r="F7136" s="83" t="s">
        <v>1767</v>
      </c>
      <c r="G7136" s="83" t="s">
        <v>1768</v>
      </c>
      <c r="H7136" s="83"/>
      <c r="I7136" s="83"/>
      <c r="J7136" s="122" t="s">
        <v>1769</v>
      </c>
    </row>
    <row r="7137" spans="1:10" ht="51">
      <c r="A7137" s="123" t="s">
        <v>1723</v>
      </c>
      <c r="B7137" s="97" t="s">
        <v>4222</v>
      </c>
      <c r="C7137" s="96" t="s">
        <v>44</v>
      </c>
      <c r="D7137" s="96" t="s">
        <v>4223</v>
      </c>
      <c r="E7137" s="99">
        <v>1</v>
      </c>
      <c r="F7137" s="98" t="s">
        <v>78</v>
      </c>
      <c r="G7137" s="282" t="s">
        <v>4224</v>
      </c>
      <c r="H7137" s="282"/>
      <c r="I7137" s="283"/>
      <c r="J7137" s="126" t="s">
        <v>4224</v>
      </c>
    </row>
    <row r="7138" spans="1:10" ht="25.5">
      <c r="A7138" s="123" t="s">
        <v>1723</v>
      </c>
      <c r="B7138" s="97" t="s">
        <v>4225</v>
      </c>
      <c r="C7138" s="96" t="s">
        <v>44</v>
      </c>
      <c r="D7138" s="96" t="s">
        <v>4226</v>
      </c>
      <c r="E7138" s="99">
        <v>1</v>
      </c>
      <c r="F7138" s="98" t="s">
        <v>78</v>
      </c>
      <c r="G7138" s="282" t="s">
        <v>4227</v>
      </c>
      <c r="H7138" s="282"/>
      <c r="I7138" s="283"/>
      <c r="J7138" s="126" t="s">
        <v>4227</v>
      </c>
    </row>
    <row r="7139" spans="1:10">
      <c r="A7139" s="221"/>
      <c r="B7139" s="222"/>
      <c r="C7139" s="222"/>
      <c r="D7139" s="222"/>
      <c r="E7139" s="222"/>
      <c r="F7139" s="222" t="s">
        <v>1774</v>
      </c>
      <c r="G7139" s="222"/>
      <c r="H7139" s="222"/>
      <c r="I7139" s="222"/>
      <c r="J7139" s="125">
        <v>481.77</v>
      </c>
    </row>
    <row r="7140" spans="1:10">
      <c r="A7140" s="115"/>
      <c r="B7140" s="116"/>
      <c r="C7140" s="116"/>
      <c r="D7140" s="116"/>
      <c r="E7140" s="116" t="s">
        <v>1728</v>
      </c>
      <c r="F7140" s="117">
        <v>0</v>
      </c>
      <c r="G7140" s="116" t="s">
        <v>1729</v>
      </c>
      <c r="H7140" s="117">
        <v>141.61000000000001</v>
      </c>
      <c r="I7140" s="116" t="s">
        <v>1730</v>
      </c>
      <c r="J7140" s="118">
        <v>141.61135807239538</v>
      </c>
    </row>
    <row r="7141" spans="1:10" ht="15" thickBot="1">
      <c r="A7141" s="115"/>
      <c r="B7141" s="116"/>
      <c r="C7141" s="116"/>
      <c r="D7141" s="116"/>
      <c r="E7141" s="116" t="s">
        <v>1731</v>
      </c>
      <c r="F7141" s="117">
        <v>126.41</v>
      </c>
      <c r="G7141" s="116"/>
      <c r="H7141" s="276" t="s">
        <v>1732</v>
      </c>
      <c r="I7141" s="276"/>
      <c r="J7141" s="118">
        <v>608.17999999999995</v>
      </c>
    </row>
    <row r="7142" spans="1:10" ht="15" thickTop="1">
      <c r="A7142" s="119"/>
      <c r="B7142" s="95"/>
      <c r="C7142" s="95"/>
      <c r="D7142" s="95"/>
      <c r="E7142" s="95"/>
      <c r="F7142" s="95"/>
      <c r="G7142" s="95"/>
      <c r="H7142" s="95"/>
      <c r="I7142" s="95"/>
      <c r="J7142" s="120"/>
    </row>
    <row r="7143" spans="1:10" ht="15">
      <c r="A7143" s="121" t="s">
        <v>1605</v>
      </c>
      <c r="B7143" s="83" t="s">
        <v>1</v>
      </c>
      <c r="C7143" s="82" t="s">
        <v>2</v>
      </c>
      <c r="D7143" s="82" t="s">
        <v>3</v>
      </c>
      <c r="E7143" s="281" t="s">
        <v>1722</v>
      </c>
      <c r="F7143" s="281"/>
      <c r="G7143" s="84" t="s">
        <v>4</v>
      </c>
      <c r="H7143" s="83" t="s">
        <v>5</v>
      </c>
      <c r="I7143" s="83" t="s">
        <v>6</v>
      </c>
      <c r="J7143" s="122" t="s">
        <v>8</v>
      </c>
    </row>
    <row r="7144" spans="1:10" ht="51">
      <c r="A7144" s="111" t="s">
        <v>1723</v>
      </c>
      <c r="B7144" s="86" t="s">
        <v>1606</v>
      </c>
      <c r="C7144" s="85" t="s">
        <v>44</v>
      </c>
      <c r="D7144" s="85" t="s">
        <v>1607</v>
      </c>
      <c r="E7144" s="284" t="s">
        <v>1761</v>
      </c>
      <c r="F7144" s="284"/>
      <c r="G7144" s="87" t="s">
        <v>78</v>
      </c>
      <c r="H7144" s="88">
        <v>1</v>
      </c>
      <c r="I7144" s="89">
        <v>623.66999999999996</v>
      </c>
      <c r="J7144" s="112">
        <v>623.66999999999996</v>
      </c>
    </row>
    <row r="7145" spans="1:10">
      <c r="A7145" s="221"/>
      <c r="B7145" s="222"/>
      <c r="C7145" s="222"/>
      <c r="D7145" s="222"/>
      <c r="E7145" s="222"/>
      <c r="F7145" s="222" t="s">
        <v>1762</v>
      </c>
      <c r="G7145" s="222"/>
      <c r="H7145" s="222"/>
      <c r="I7145" s="222"/>
      <c r="J7145" s="125">
        <v>0</v>
      </c>
    </row>
    <row r="7146" spans="1:10">
      <c r="A7146" s="221"/>
      <c r="B7146" s="222"/>
      <c r="C7146" s="222"/>
      <c r="D7146" s="222"/>
      <c r="E7146" s="222"/>
      <c r="F7146" s="222" t="s">
        <v>1763</v>
      </c>
      <c r="G7146" s="222"/>
      <c r="H7146" s="222"/>
      <c r="I7146" s="222"/>
      <c r="J7146" s="125">
        <v>1</v>
      </c>
    </row>
    <row r="7147" spans="1:10">
      <c r="A7147" s="221"/>
      <c r="B7147" s="222"/>
      <c r="C7147" s="222"/>
      <c r="D7147" s="222"/>
      <c r="E7147" s="222"/>
      <c r="F7147" s="222" t="s">
        <v>1764</v>
      </c>
      <c r="G7147" s="222"/>
      <c r="H7147" s="222"/>
      <c r="I7147" s="222"/>
      <c r="J7147" s="125">
        <v>0</v>
      </c>
    </row>
    <row r="7148" spans="1:10" ht="15">
      <c r="A7148" s="279" t="s">
        <v>1765</v>
      </c>
      <c r="B7148" s="280" t="s">
        <v>1</v>
      </c>
      <c r="C7148" s="281" t="s">
        <v>2</v>
      </c>
      <c r="D7148" s="281" t="s">
        <v>1727</v>
      </c>
      <c r="E7148" s="280" t="s">
        <v>1766</v>
      </c>
      <c r="F7148" s="83" t="s">
        <v>1767</v>
      </c>
      <c r="G7148" s="83" t="s">
        <v>1768</v>
      </c>
      <c r="H7148" s="83"/>
      <c r="I7148" s="83"/>
      <c r="J7148" s="122" t="s">
        <v>1769</v>
      </c>
    </row>
    <row r="7149" spans="1:10" ht="51">
      <c r="A7149" s="123" t="s">
        <v>1723</v>
      </c>
      <c r="B7149" s="97" t="s">
        <v>4228</v>
      </c>
      <c r="C7149" s="96" t="s">
        <v>44</v>
      </c>
      <c r="D7149" s="96" t="s">
        <v>4229</v>
      </c>
      <c r="E7149" s="99">
        <v>1</v>
      </c>
      <c r="F7149" s="98" t="s">
        <v>78</v>
      </c>
      <c r="G7149" s="282" t="s">
        <v>2886</v>
      </c>
      <c r="H7149" s="282"/>
      <c r="I7149" s="283"/>
      <c r="J7149" s="126" t="s">
        <v>2886</v>
      </c>
    </row>
    <row r="7150" spans="1:10" ht="51">
      <c r="A7150" s="123" t="s">
        <v>1723</v>
      </c>
      <c r="B7150" s="97" t="s">
        <v>4222</v>
      </c>
      <c r="C7150" s="96" t="s">
        <v>44</v>
      </c>
      <c r="D7150" s="96" t="s">
        <v>4223</v>
      </c>
      <c r="E7150" s="99">
        <v>1</v>
      </c>
      <c r="F7150" s="98" t="s">
        <v>78</v>
      </c>
      <c r="G7150" s="282" t="s">
        <v>4224</v>
      </c>
      <c r="H7150" s="282"/>
      <c r="I7150" s="283"/>
      <c r="J7150" s="126" t="s">
        <v>4224</v>
      </c>
    </row>
    <row r="7151" spans="1:10" ht="25.5">
      <c r="A7151" s="123" t="s">
        <v>1723</v>
      </c>
      <c r="B7151" s="97" t="s">
        <v>4225</v>
      </c>
      <c r="C7151" s="96" t="s">
        <v>44</v>
      </c>
      <c r="D7151" s="96" t="s">
        <v>4226</v>
      </c>
      <c r="E7151" s="99">
        <v>1</v>
      </c>
      <c r="F7151" s="98" t="s">
        <v>78</v>
      </c>
      <c r="G7151" s="282" t="s">
        <v>4227</v>
      </c>
      <c r="H7151" s="282"/>
      <c r="I7151" s="283"/>
      <c r="J7151" s="126" t="s">
        <v>4227</v>
      </c>
    </row>
    <row r="7152" spans="1:10" ht="25.5">
      <c r="A7152" s="123" t="s">
        <v>1723</v>
      </c>
      <c r="B7152" s="97" t="s">
        <v>4230</v>
      </c>
      <c r="C7152" s="96" t="s">
        <v>44</v>
      </c>
      <c r="D7152" s="96" t="s">
        <v>4231</v>
      </c>
      <c r="E7152" s="99">
        <v>1</v>
      </c>
      <c r="F7152" s="98" t="s">
        <v>78</v>
      </c>
      <c r="G7152" s="282" t="s">
        <v>4232</v>
      </c>
      <c r="H7152" s="282"/>
      <c r="I7152" s="283"/>
      <c r="J7152" s="126" t="s">
        <v>4232</v>
      </c>
    </row>
    <row r="7153" spans="1:10">
      <c r="A7153" s="221"/>
      <c r="B7153" s="222"/>
      <c r="C7153" s="222"/>
      <c r="D7153" s="222"/>
      <c r="E7153" s="222"/>
      <c r="F7153" s="222" t="s">
        <v>1774</v>
      </c>
      <c r="G7153" s="222"/>
      <c r="H7153" s="222"/>
      <c r="I7153" s="222"/>
      <c r="J7153" s="125">
        <v>623.66999999999996</v>
      </c>
    </row>
    <row r="7154" spans="1:10">
      <c r="A7154" s="115"/>
      <c r="B7154" s="116"/>
      <c r="C7154" s="116"/>
      <c r="D7154" s="116"/>
      <c r="E7154" s="116" t="s">
        <v>1728</v>
      </c>
      <c r="F7154" s="117">
        <v>0</v>
      </c>
      <c r="G7154" s="116" t="s">
        <v>1729</v>
      </c>
      <c r="H7154" s="117">
        <v>181.16</v>
      </c>
      <c r="I7154" s="116" t="s">
        <v>1730</v>
      </c>
      <c r="J7154" s="118">
        <v>181.15690584442478</v>
      </c>
    </row>
    <row r="7155" spans="1:10" ht="15" thickBot="1">
      <c r="A7155" s="115"/>
      <c r="B7155" s="116"/>
      <c r="C7155" s="116"/>
      <c r="D7155" s="116"/>
      <c r="E7155" s="116" t="s">
        <v>1731</v>
      </c>
      <c r="F7155" s="117">
        <v>163.65</v>
      </c>
      <c r="G7155" s="116"/>
      <c r="H7155" s="276" t="s">
        <v>1732</v>
      </c>
      <c r="I7155" s="276"/>
      <c r="J7155" s="118">
        <v>787.32</v>
      </c>
    </row>
    <row r="7156" spans="1:10" ht="15" thickTop="1">
      <c r="A7156" s="119"/>
      <c r="B7156" s="95"/>
      <c r="C7156" s="95"/>
      <c r="D7156" s="95"/>
      <c r="E7156" s="95"/>
      <c r="F7156" s="95"/>
      <c r="G7156" s="95"/>
      <c r="H7156" s="95"/>
      <c r="I7156" s="95"/>
      <c r="J7156" s="120"/>
    </row>
    <row r="7157" spans="1:10" ht="15">
      <c r="A7157" s="121" t="s">
        <v>1608</v>
      </c>
      <c r="B7157" s="83" t="s">
        <v>1</v>
      </c>
      <c r="C7157" s="82" t="s">
        <v>2</v>
      </c>
      <c r="D7157" s="82" t="s">
        <v>3</v>
      </c>
      <c r="E7157" s="281" t="s">
        <v>1722</v>
      </c>
      <c r="F7157" s="281"/>
      <c r="G7157" s="84" t="s">
        <v>4</v>
      </c>
      <c r="H7157" s="83" t="s">
        <v>5</v>
      </c>
      <c r="I7157" s="83" t="s">
        <v>6</v>
      </c>
      <c r="J7157" s="122" t="s">
        <v>8</v>
      </c>
    </row>
    <row r="7158" spans="1:10" ht="25.5">
      <c r="A7158" s="111" t="s">
        <v>1723</v>
      </c>
      <c r="B7158" s="86" t="s">
        <v>1609</v>
      </c>
      <c r="C7158" s="85" t="s">
        <v>18</v>
      </c>
      <c r="D7158" s="85" t="s">
        <v>1610</v>
      </c>
      <c r="E7158" s="284" t="s">
        <v>4233</v>
      </c>
      <c r="F7158" s="284"/>
      <c r="G7158" s="87" t="s">
        <v>78</v>
      </c>
      <c r="H7158" s="88">
        <v>1</v>
      </c>
      <c r="I7158" s="89">
        <v>5.1100000000000003</v>
      </c>
      <c r="J7158" s="112">
        <v>5.1100000000000003</v>
      </c>
    </row>
    <row r="7159" spans="1:10">
      <c r="A7159" s="123" t="s">
        <v>1738</v>
      </c>
      <c r="B7159" s="97" t="s">
        <v>2413</v>
      </c>
      <c r="C7159" s="96" t="s">
        <v>44</v>
      </c>
      <c r="D7159" s="96" t="s">
        <v>2414</v>
      </c>
      <c r="E7159" s="283" t="s">
        <v>1761</v>
      </c>
      <c r="F7159" s="283"/>
      <c r="G7159" s="98" t="s">
        <v>1950</v>
      </c>
      <c r="H7159" s="99">
        <v>5.2200000000000003E-2</v>
      </c>
      <c r="I7159" s="100">
        <v>16.82</v>
      </c>
      <c r="J7159" s="124">
        <v>0.87</v>
      </c>
    </row>
    <row r="7160" spans="1:10">
      <c r="A7160" s="123" t="s">
        <v>1738</v>
      </c>
      <c r="B7160" s="97" t="s">
        <v>2417</v>
      </c>
      <c r="C7160" s="96" t="s">
        <v>44</v>
      </c>
      <c r="D7160" s="96" t="s">
        <v>2418</v>
      </c>
      <c r="E7160" s="283" t="s">
        <v>1761</v>
      </c>
      <c r="F7160" s="283"/>
      <c r="G7160" s="98" t="s">
        <v>1950</v>
      </c>
      <c r="H7160" s="99">
        <v>0.1043</v>
      </c>
      <c r="I7160" s="100">
        <v>20.27</v>
      </c>
      <c r="J7160" s="124">
        <v>2.11</v>
      </c>
    </row>
    <row r="7161" spans="1:10" ht="25.5">
      <c r="A7161" s="113" t="s">
        <v>1725</v>
      </c>
      <c r="B7161" s="91" t="s">
        <v>2409</v>
      </c>
      <c r="C7161" s="90" t="s">
        <v>44</v>
      </c>
      <c r="D7161" s="90" t="s">
        <v>2410</v>
      </c>
      <c r="E7161" s="278" t="s">
        <v>1743</v>
      </c>
      <c r="F7161" s="278"/>
      <c r="G7161" s="92" t="s">
        <v>2248</v>
      </c>
      <c r="H7161" s="93">
        <v>4.36E-2</v>
      </c>
      <c r="I7161" s="94">
        <v>30.52</v>
      </c>
      <c r="J7161" s="114">
        <v>1.33</v>
      </c>
    </row>
    <row r="7162" spans="1:10">
      <c r="A7162" s="113" t="s">
        <v>1725</v>
      </c>
      <c r="B7162" s="91" t="s">
        <v>2397</v>
      </c>
      <c r="C7162" s="90" t="s">
        <v>44</v>
      </c>
      <c r="D7162" s="90" t="s">
        <v>2398</v>
      </c>
      <c r="E7162" s="278" t="s">
        <v>1743</v>
      </c>
      <c r="F7162" s="278"/>
      <c r="G7162" s="92" t="s">
        <v>2248</v>
      </c>
      <c r="H7162" s="93">
        <v>5.0000000000000001E-3</v>
      </c>
      <c r="I7162" s="94">
        <v>19.41</v>
      </c>
      <c r="J7162" s="114">
        <v>0.09</v>
      </c>
    </row>
    <row r="7163" spans="1:10">
      <c r="A7163" s="113" t="s">
        <v>1725</v>
      </c>
      <c r="B7163" s="91" t="s">
        <v>3466</v>
      </c>
      <c r="C7163" s="90" t="s">
        <v>44</v>
      </c>
      <c r="D7163" s="90" t="s">
        <v>3467</v>
      </c>
      <c r="E7163" s="278" t="s">
        <v>1743</v>
      </c>
      <c r="F7163" s="278"/>
      <c r="G7163" s="92" t="s">
        <v>2248</v>
      </c>
      <c r="H7163" s="93">
        <v>2.18E-2</v>
      </c>
      <c r="I7163" s="94">
        <v>32.9</v>
      </c>
      <c r="J7163" s="114">
        <v>0.71</v>
      </c>
    </row>
    <row r="7164" spans="1:10">
      <c r="A7164" s="115"/>
      <c r="B7164" s="116"/>
      <c r="C7164" s="116"/>
      <c r="D7164" s="116"/>
      <c r="E7164" s="116" t="s">
        <v>1728</v>
      </c>
      <c r="F7164" s="117">
        <v>0</v>
      </c>
      <c r="G7164" s="116" t="s">
        <v>1729</v>
      </c>
      <c r="H7164" s="117">
        <v>2.13</v>
      </c>
      <c r="I7164" s="116" t="s">
        <v>1730</v>
      </c>
      <c r="J7164" s="118">
        <v>2.13</v>
      </c>
    </row>
    <row r="7165" spans="1:10" ht="15" thickBot="1">
      <c r="A7165" s="115"/>
      <c r="B7165" s="116"/>
      <c r="C7165" s="116"/>
      <c r="D7165" s="116"/>
      <c r="E7165" s="116" t="s">
        <v>1731</v>
      </c>
      <c r="F7165" s="117">
        <v>1.34</v>
      </c>
      <c r="G7165" s="116"/>
      <c r="H7165" s="276" t="s">
        <v>1732</v>
      </c>
      <c r="I7165" s="276"/>
      <c r="J7165" s="118">
        <v>6.45</v>
      </c>
    </row>
    <row r="7166" spans="1:10" ht="15" thickTop="1">
      <c r="A7166" s="119"/>
      <c r="B7166" s="95"/>
      <c r="C7166" s="95"/>
      <c r="D7166" s="95"/>
      <c r="E7166" s="95"/>
      <c r="F7166" s="95"/>
      <c r="G7166" s="95"/>
      <c r="H7166" s="95"/>
      <c r="I7166" s="95"/>
      <c r="J7166" s="120"/>
    </row>
    <row r="7167" spans="1:10" ht="15">
      <c r="A7167" s="121" t="s">
        <v>1611</v>
      </c>
      <c r="B7167" s="83" t="s">
        <v>1</v>
      </c>
      <c r="C7167" s="82" t="s">
        <v>2</v>
      </c>
      <c r="D7167" s="82" t="s">
        <v>3</v>
      </c>
      <c r="E7167" s="281" t="s">
        <v>1722</v>
      </c>
      <c r="F7167" s="281"/>
      <c r="G7167" s="84" t="s">
        <v>4</v>
      </c>
      <c r="H7167" s="83" t="s">
        <v>5</v>
      </c>
      <c r="I7167" s="83" t="s">
        <v>6</v>
      </c>
      <c r="J7167" s="122" t="s">
        <v>8</v>
      </c>
    </row>
    <row r="7168" spans="1:10" ht="25.5">
      <c r="A7168" s="111" t="s">
        <v>1723</v>
      </c>
      <c r="B7168" s="86" t="s">
        <v>1612</v>
      </c>
      <c r="C7168" s="85" t="s">
        <v>18</v>
      </c>
      <c r="D7168" s="85" t="s">
        <v>1613</v>
      </c>
      <c r="E7168" s="284" t="s">
        <v>4233</v>
      </c>
      <c r="F7168" s="284"/>
      <c r="G7168" s="87" t="s">
        <v>78</v>
      </c>
      <c r="H7168" s="88">
        <v>1</v>
      </c>
      <c r="I7168" s="89">
        <v>37.24</v>
      </c>
      <c r="J7168" s="112">
        <v>37.24</v>
      </c>
    </row>
    <row r="7169" spans="1:10">
      <c r="A7169" s="123" t="s">
        <v>1738</v>
      </c>
      <c r="B7169" s="97" t="s">
        <v>2413</v>
      </c>
      <c r="C7169" s="96" t="s">
        <v>44</v>
      </c>
      <c r="D7169" s="96" t="s">
        <v>2414</v>
      </c>
      <c r="E7169" s="283" t="s">
        <v>1761</v>
      </c>
      <c r="F7169" s="283"/>
      <c r="G7169" s="98" t="s">
        <v>1950</v>
      </c>
      <c r="H7169" s="99">
        <v>0.36724000000000001</v>
      </c>
      <c r="I7169" s="100">
        <v>16.82</v>
      </c>
      <c r="J7169" s="124">
        <v>6.17</v>
      </c>
    </row>
    <row r="7170" spans="1:10">
      <c r="A7170" s="123" t="s">
        <v>1738</v>
      </c>
      <c r="B7170" s="97" t="s">
        <v>2417</v>
      </c>
      <c r="C7170" s="96" t="s">
        <v>44</v>
      </c>
      <c r="D7170" s="96" t="s">
        <v>2418</v>
      </c>
      <c r="E7170" s="283" t="s">
        <v>1761</v>
      </c>
      <c r="F7170" s="283"/>
      <c r="G7170" s="98" t="s">
        <v>1950</v>
      </c>
      <c r="H7170" s="99">
        <v>0.73448999999999998</v>
      </c>
      <c r="I7170" s="100">
        <v>20.27</v>
      </c>
      <c r="J7170" s="124">
        <v>14.88</v>
      </c>
    </row>
    <row r="7171" spans="1:10" ht="25.5">
      <c r="A7171" s="113" t="s">
        <v>1725</v>
      </c>
      <c r="B7171" s="91" t="s">
        <v>2409</v>
      </c>
      <c r="C7171" s="90" t="s">
        <v>44</v>
      </c>
      <c r="D7171" s="90" t="s">
        <v>2410</v>
      </c>
      <c r="E7171" s="278" t="s">
        <v>1743</v>
      </c>
      <c r="F7171" s="278"/>
      <c r="G7171" s="92" t="s">
        <v>2248</v>
      </c>
      <c r="H7171" s="93">
        <v>0.32795000000000002</v>
      </c>
      <c r="I7171" s="94">
        <v>30.52</v>
      </c>
      <c r="J7171" s="114">
        <v>10</v>
      </c>
    </row>
    <row r="7172" spans="1:10">
      <c r="A7172" s="113" t="s">
        <v>1725</v>
      </c>
      <c r="B7172" s="91" t="s">
        <v>2397</v>
      </c>
      <c r="C7172" s="90" t="s">
        <v>44</v>
      </c>
      <c r="D7172" s="90" t="s">
        <v>2398</v>
      </c>
      <c r="E7172" s="278" t="s">
        <v>1743</v>
      </c>
      <c r="F7172" s="278"/>
      <c r="G7172" s="92" t="s">
        <v>2248</v>
      </c>
      <c r="H7172" s="93">
        <v>3.3090000000000001E-2</v>
      </c>
      <c r="I7172" s="94">
        <v>19.41</v>
      </c>
      <c r="J7172" s="114">
        <v>0.64</v>
      </c>
    </row>
    <row r="7173" spans="1:10">
      <c r="A7173" s="113" t="s">
        <v>1725</v>
      </c>
      <c r="B7173" s="91" t="s">
        <v>3466</v>
      </c>
      <c r="C7173" s="90" t="s">
        <v>44</v>
      </c>
      <c r="D7173" s="90" t="s">
        <v>3467</v>
      </c>
      <c r="E7173" s="278" t="s">
        <v>1743</v>
      </c>
      <c r="F7173" s="278"/>
      <c r="G7173" s="92" t="s">
        <v>2248</v>
      </c>
      <c r="H7173" s="93">
        <v>0.16875999999999999</v>
      </c>
      <c r="I7173" s="94">
        <v>32.9</v>
      </c>
      <c r="J7173" s="114">
        <v>5.55</v>
      </c>
    </row>
    <row r="7174" spans="1:10">
      <c r="A7174" s="115"/>
      <c r="B7174" s="116"/>
      <c r="C7174" s="116"/>
      <c r="D7174" s="116"/>
      <c r="E7174" s="116" t="s">
        <v>1728</v>
      </c>
      <c r="F7174" s="117">
        <v>0</v>
      </c>
      <c r="G7174" s="116" t="s">
        <v>1729</v>
      </c>
      <c r="H7174" s="117">
        <v>15.07</v>
      </c>
      <c r="I7174" s="116" t="s">
        <v>1730</v>
      </c>
      <c r="J7174" s="118">
        <v>15.07</v>
      </c>
    </row>
    <row r="7175" spans="1:10" ht="15" thickBot="1">
      <c r="A7175" s="115"/>
      <c r="B7175" s="116"/>
      <c r="C7175" s="116"/>
      <c r="D7175" s="116"/>
      <c r="E7175" s="116" t="s">
        <v>1731</v>
      </c>
      <c r="F7175" s="117">
        <v>9.77</v>
      </c>
      <c r="G7175" s="116"/>
      <c r="H7175" s="276" t="s">
        <v>1732</v>
      </c>
      <c r="I7175" s="276"/>
      <c r="J7175" s="118">
        <v>47.01</v>
      </c>
    </row>
    <row r="7176" spans="1:10" ht="15" thickTop="1">
      <c r="A7176" s="119"/>
      <c r="B7176" s="95"/>
      <c r="C7176" s="95"/>
      <c r="D7176" s="95"/>
      <c r="E7176" s="95"/>
      <c r="F7176" s="95"/>
      <c r="G7176" s="95"/>
      <c r="H7176" s="95"/>
      <c r="I7176" s="95"/>
      <c r="J7176" s="120"/>
    </row>
    <row r="7177" spans="1:10" ht="15">
      <c r="A7177" s="121" t="s">
        <v>1618</v>
      </c>
      <c r="B7177" s="83" t="s">
        <v>1</v>
      </c>
      <c r="C7177" s="82" t="s">
        <v>2</v>
      </c>
      <c r="D7177" s="82" t="s">
        <v>3</v>
      </c>
      <c r="E7177" s="281" t="s">
        <v>1722</v>
      </c>
      <c r="F7177" s="281"/>
      <c r="G7177" s="84" t="s">
        <v>4</v>
      </c>
      <c r="H7177" s="83" t="s">
        <v>5</v>
      </c>
      <c r="I7177" s="83" t="s">
        <v>6</v>
      </c>
      <c r="J7177" s="122" t="s">
        <v>8</v>
      </c>
    </row>
    <row r="7178" spans="1:10" ht="25.5">
      <c r="A7178" s="111" t="s">
        <v>1723</v>
      </c>
      <c r="B7178" s="86" t="s">
        <v>1619</v>
      </c>
      <c r="C7178" s="85" t="s">
        <v>18</v>
      </c>
      <c r="D7178" s="85" t="s">
        <v>1620</v>
      </c>
      <c r="E7178" s="284" t="s">
        <v>1724</v>
      </c>
      <c r="F7178" s="284"/>
      <c r="G7178" s="87" t="s">
        <v>28</v>
      </c>
      <c r="H7178" s="88">
        <v>1</v>
      </c>
      <c r="I7178" s="89">
        <v>104.87</v>
      </c>
      <c r="J7178" s="112">
        <v>104.87</v>
      </c>
    </row>
    <row r="7179" spans="1:10">
      <c r="A7179" s="123" t="s">
        <v>1738</v>
      </c>
      <c r="B7179" s="97" t="s">
        <v>2273</v>
      </c>
      <c r="C7179" s="96" t="s">
        <v>44</v>
      </c>
      <c r="D7179" s="96" t="s">
        <v>2274</v>
      </c>
      <c r="E7179" s="283" t="s">
        <v>1761</v>
      </c>
      <c r="F7179" s="283"/>
      <c r="G7179" s="98" t="s">
        <v>1950</v>
      </c>
      <c r="H7179" s="99">
        <v>0.25</v>
      </c>
      <c r="I7179" s="100">
        <v>16.47</v>
      </c>
      <c r="J7179" s="124">
        <v>4.1100000000000003</v>
      </c>
    </row>
    <row r="7180" spans="1:10">
      <c r="A7180" s="123" t="s">
        <v>1738</v>
      </c>
      <c r="B7180" s="97" t="s">
        <v>2269</v>
      </c>
      <c r="C7180" s="96" t="s">
        <v>44</v>
      </c>
      <c r="D7180" s="96" t="s">
        <v>2270</v>
      </c>
      <c r="E7180" s="283" t="s">
        <v>1761</v>
      </c>
      <c r="F7180" s="283"/>
      <c r="G7180" s="98" t="s">
        <v>1950</v>
      </c>
      <c r="H7180" s="99">
        <v>0.25</v>
      </c>
      <c r="I7180" s="100">
        <v>17.05</v>
      </c>
      <c r="J7180" s="124">
        <v>4.26</v>
      </c>
    </row>
    <row r="7181" spans="1:10">
      <c r="A7181" s="113" t="s">
        <v>1725</v>
      </c>
      <c r="B7181" s="91" t="s">
        <v>4234</v>
      </c>
      <c r="C7181" s="90" t="s">
        <v>18</v>
      </c>
      <c r="D7181" s="90" t="s">
        <v>4235</v>
      </c>
      <c r="E7181" s="278" t="s">
        <v>1743</v>
      </c>
      <c r="F7181" s="278"/>
      <c r="G7181" s="92" t="s">
        <v>704</v>
      </c>
      <c r="H7181" s="93">
        <v>1</v>
      </c>
      <c r="I7181" s="94">
        <v>96.5</v>
      </c>
      <c r="J7181" s="114">
        <v>96.5</v>
      </c>
    </row>
    <row r="7182" spans="1:10">
      <c r="A7182" s="115"/>
      <c r="B7182" s="116"/>
      <c r="C7182" s="116"/>
      <c r="D7182" s="116"/>
      <c r="E7182" s="116" t="s">
        <v>1728</v>
      </c>
      <c r="F7182" s="117">
        <v>0</v>
      </c>
      <c r="G7182" s="116" t="s">
        <v>1729</v>
      </c>
      <c r="H7182" s="117">
        <v>6.47</v>
      </c>
      <c r="I7182" s="116" t="s">
        <v>1730</v>
      </c>
      <c r="J7182" s="118">
        <v>6.47</v>
      </c>
    </row>
    <row r="7183" spans="1:10" ht="15" thickBot="1">
      <c r="A7183" s="115"/>
      <c r="B7183" s="116"/>
      <c r="C7183" s="116"/>
      <c r="D7183" s="116"/>
      <c r="E7183" s="116" t="s">
        <v>1731</v>
      </c>
      <c r="F7183" s="117">
        <v>27.51</v>
      </c>
      <c r="G7183" s="116"/>
      <c r="H7183" s="276" t="s">
        <v>1732</v>
      </c>
      <c r="I7183" s="276"/>
      <c r="J7183" s="118">
        <v>132.38</v>
      </c>
    </row>
    <row r="7184" spans="1:10" ht="15" thickTop="1">
      <c r="A7184" s="119"/>
      <c r="B7184" s="95"/>
      <c r="C7184" s="95"/>
      <c r="D7184" s="95"/>
      <c r="E7184" s="95"/>
      <c r="F7184" s="95"/>
      <c r="G7184" s="95"/>
      <c r="H7184" s="95"/>
      <c r="I7184" s="95"/>
      <c r="J7184" s="120"/>
    </row>
    <row r="7185" spans="1:10" ht="15">
      <c r="A7185" s="121" t="s">
        <v>1621</v>
      </c>
      <c r="B7185" s="83" t="s">
        <v>1</v>
      </c>
      <c r="C7185" s="82" t="s">
        <v>2</v>
      </c>
      <c r="D7185" s="82" t="s">
        <v>3</v>
      </c>
      <c r="E7185" s="281" t="s">
        <v>1722</v>
      </c>
      <c r="F7185" s="281"/>
      <c r="G7185" s="84" t="s">
        <v>4</v>
      </c>
      <c r="H7185" s="83" t="s">
        <v>5</v>
      </c>
      <c r="I7185" s="83" t="s">
        <v>6</v>
      </c>
      <c r="J7185" s="122" t="s">
        <v>8</v>
      </c>
    </row>
    <row r="7186" spans="1:10" ht="25.5">
      <c r="A7186" s="111" t="s">
        <v>1723</v>
      </c>
      <c r="B7186" s="86" t="s">
        <v>1622</v>
      </c>
      <c r="C7186" s="85" t="s">
        <v>18</v>
      </c>
      <c r="D7186" s="85" t="s">
        <v>1623</v>
      </c>
      <c r="E7186" s="284" t="s">
        <v>1724</v>
      </c>
      <c r="F7186" s="284"/>
      <c r="G7186" s="87" t="s">
        <v>28</v>
      </c>
      <c r="H7186" s="88">
        <v>1</v>
      </c>
      <c r="I7186" s="89">
        <v>104.87</v>
      </c>
      <c r="J7186" s="112">
        <v>104.87</v>
      </c>
    </row>
    <row r="7187" spans="1:10">
      <c r="A7187" s="123" t="s">
        <v>1738</v>
      </c>
      <c r="B7187" s="97" t="s">
        <v>2269</v>
      </c>
      <c r="C7187" s="96" t="s">
        <v>44</v>
      </c>
      <c r="D7187" s="96" t="s">
        <v>2270</v>
      </c>
      <c r="E7187" s="283" t="s">
        <v>1761</v>
      </c>
      <c r="F7187" s="283"/>
      <c r="G7187" s="98" t="s">
        <v>1950</v>
      </c>
      <c r="H7187" s="99">
        <v>0.25</v>
      </c>
      <c r="I7187" s="100">
        <v>17.05</v>
      </c>
      <c r="J7187" s="124">
        <v>4.26</v>
      </c>
    </row>
    <row r="7188" spans="1:10">
      <c r="A7188" s="123" t="s">
        <v>1738</v>
      </c>
      <c r="B7188" s="97" t="s">
        <v>2273</v>
      </c>
      <c r="C7188" s="96" t="s">
        <v>44</v>
      </c>
      <c r="D7188" s="96" t="s">
        <v>2274</v>
      </c>
      <c r="E7188" s="283" t="s">
        <v>1761</v>
      </c>
      <c r="F7188" s="283"/>
      <c r="G7188" s="98" t="s">
        <v>1950</v>
      </c>
      <c r="H7188" s="99">
        <v>0.25</v>
      </c>
      <c r="I7188" s="100">
        <v>16.47</v>
      </c>
      <c r="J7188" s="124">
        <v>4.1100000000000003</v>
      </c>
    </row>
    <row r="7189" spans="1:10">
      <c r="A7189" s="113" t="s">
        <v>1725</v>
      </c>
      <c r="B7189" s="91" t="s">
        <v>4236</v>
      </c>
      <c r="C7189" s="90" t="s">
        <v>18</v>
      </c>
      <c r="D7189" s="90" t="s">
        <v>4237</v>
      </c>
      <c r="E7189" s="278" t="s">
        <v>1743</v>
      </c>
      <c r="F7189" s="278"/>
      <c r="G7189" s="92" t="s">
        <v>704</v>
      </c>
      <c r="H7189" s="93">
        <v>1</v>
      </c>
      <c r="I7189" s="94">
        <v>96.5</v>
      </c>
      <c r="J7189" s="114">
        <v>96.5</v>
      </c>
    </row>
    <row r="7190" spans="1:10">
      <c r="A7190" s="115"/>
      <c r="B7190" s="116"/>
      <c r="C7190" s="116"/>
      <c r="D7190" s="116"/>
      <c r="E7190" s="116" t="s">
        <v>1728</v>
      </c>
      <c r="F7190" s="117">
        <v>0</v>
      </c>
      <c r="G7190" s="116" t="s">
        <v>1729</v>
      </c>
      <c r="H7190" s="117">
        <v>6.47</v>
      </c>
      <c r="I7190" s="116" t="s">
        <v>1730</v>
      </c>
      <c r="J7190" s="118">
        <v>6.47</v>
      </c>
    </row>
    <row r="7191" spans="1:10" ht="15" thickBot="1">
      <c r="A7191" s="115"/>
      <c r="B7191" s="116"/>
      <c r="C7191" s="116"/>
      <c r="D7191" s="116"/>
      <c r="E7191" s="116" t="s">
        <v>1731</v>
      </c>
      <c r="F7191" s="117">
        <v>27.51</v>
      </c>
      <c r="G7191" s="116"/>
      <c r="H7191" s="276" t="s">
        <v>1732</v>
      </c>
      <c r="I7191" s="276"/>
      <c r="J7191" s="118">
        <v>132.38</v>
      </c>
    </row>
    <row r="7192" spans="1:10" ht="15" thickTop="1">
      <c r="A7192" s="119"/>
      <c r="B7192" s="95"/>
      <c r="C7192" s="95"/>
      <c r="D7192" s="95"/>
      <c r="E7192" s="95"/>
      <c r="F7192" s="95"/>
      <c r="G7192" s="95"/>
      <c r="H7192" s="95"/>
      <c r="I7192" s="95"/>
      <c r="J7192" s="120"/>
    </row>
    <row r="7193" spans="1:10" ht="15">
      <c r="A7193" s="121" t="s">
        <v>1624</v>
      </c>
      <c r="B7193" s="83" t="s">
        <v>1</v>
      </c>
      <c r="C7193" s="82" t="s">
        <v>2</v>
      </c>
      <c r="D7193" s="82" t="s">
        <v>3</v>
      </c>
      <c r="E7193" s="281" t="s">
        <v>1722</v>
      </c>
      <c r="F7193" s="281"/>
      <c r="G7193" s="84" t="s">
        <v>4</v>
      </c>
      <c r="H7193" s="83" t="s">
        <v>5</v>
      </c>
      <c r="I7193" s="83" t="s">
        <v>6</v>
      </c>
      <c r="J7193" s="122" t="s">
        <v>8</v>
      </c>
    </row>
    <row r="7194" spans="1:10" ht="51">
      <c r="A7194" s="111" t="s">
        <v>1723</v>
      </c>
      <c r="B7194" s="86" t="s">
        <v>1625</v>
      </c>
      <c r="C7194" s="85" t="s">
        <v>18</v>
      </c>
      <c r="D7194" s="85" t="s">
        <v>1626</v>
      </c>
      <c r="E7194" s="284" t="s">
        <v>1724</v>
      </c>
      <c r="F7194" s="284"/>
      <c r="G7194" s="87" t="s">
        <v>78</v>
      </c>
      <c r="H7194" s="88">
        <v>1</v>
      </c>
      <c r="I7194" s="89">
        <v>89.44</v>
      </c>
      <c r="J7194" s="112">
        <v>89.44</v>
      </c>
    </row>
    <row r="7195" spans="1:10">
      <c r="A7195" s="123" t="s">
        <v>1738</v>
      </c>
      <c r="B7195" s="97" t="s">
        <v>4238</v>
      </c>
      <c r="C7195" s="96" t="s">
        <v>44</v>
      </c>
      <c r="D7195" s="96" t="s">
        <v>4239</v>
      </c>
      <c r="E7195" s="283" t="s">
        <v>1761</v>
      </c>
      <c r="F7195" s="283"/>
      <c r="G7195" s="98" t="s">
        <v>78</v>
      </c>
      <c r="H7195" s="99">
        <v>1</v>
      </c>
      <c r="I7195" s="100">
        <v>6.22</v>
      </c>
      <c r="J7195" s="124">
        <v>6.22</v>
      </c>
    </row>
    <row r="7196" spans="1:10">
      <c r="A7196" s="123" t="s">
        <v>1738</v>
      </c>
      <c r="B7196" s="97" t="s">
        <v>2273</v>
      </c>
      <c r="C7196" s="96" t="s">
        <v>44</v>
      </c>
      <c r="D7196" s="96" t="s">
        <v>2274</v>
      </c>
      <c r="E7196" s="283" t="s">
        <v>1761</v>
      </c>
      <c r="F7196" s="283"/>
      <c r="G7196" s="98" t="s">
        <v>1950</v>
      </c>
      <c r="H7196" s="99">
        <v>1.4417</v>
      </c>
      <c r="I7196" s="100">
        <v>16.47</v>
      </c>
      <c r="J7196" s="124">
        <v>23.74</v>
      </c>
    </row>
    <row r="7197" spans="1:10">
      <c r="A7197" s="123" t="s">
        <v>1738</v>
      </c>
      <c r="B7197" s="97" t="s">
        <v>2269</v>
      </c>
      <c r="C7197" s="96" t="s">
        <v>44</v>
      </c>
      <c r="D7197" s="96" t="s">
        <v>2270</v>
      </c>
      <c r="E7197" s="283" t="s">
        <v>1761</v>
      </c>
      <c r="F7197" s="283"/>
      <c r="G7197" s="98" t="s">
        <v>1950</v>
      </c>
      <c r="H7197" s="99">
        <v>1.4417</v>
      </c>
      <c r="I7197" s="100">
        <v>17.05</v>
      </c>
      <c r="J7197" s="124">
        <v>24.58</v>
      </c>
    </row>
    <row r="7198" spans="1:10" ht="25.5">
      <c r="A7198" s="113" t="s">
        <v>1725</v>
      </c>
      <c r="B7198" s="91" t="s">
        <v>4240</v>
      </c>
      <c r="C7198" s="90" t="s">
        <v>31</v>
      </c>
      <c r="D7198" s="90" t="s">
        <v>4241</v>
      </c>
      <c r="E7198" s="278" t="s">
        <v>1743</v>
      </c>
      <c r="F7198" s="278"/>
      <c r="G7198" s="92" t="s">
        <v>704</v>
      </c>
      <c r="H7198" s="93">
        <v>5.5399999999999998E-2</v>
      </c>
      <c r="I7198" s="94">
        <v>1.92</v>
      </c>
      <c r="J7198" s="114">
        <v>0.1</v>
      </c>
    </row>
    <row r="7199" spans="1:10">
      <c r="A7199" s="113" t="s">
        <v>1725</v>
      </c>
      <c r="B7199" s="91" t="s">
        <v>4242</v>
      </c>
      <c r="C7199" s="90" t="s">
        <v>31</v>
      </c>
      <c r="D7199" s="90" t="s">
        <v>4243</v>
      </c>
      <c r="E7199" s="278" t="s">
        <v>1743</v>
      </c>
      <c r="F7199" s="278"/>
      <c r="G7199" s="92" t="s">
        <v>2625</v>
      </c>
      <c r="H7199" s="93">
        <v>1.9E-3</v>
      </c>
      <c r="I7199" s="94">
        <v>168.82</v>
      </c>
      <c r="J7199" s="114">
        <v>0.32</v>
      </c>
    </row>
    <row r="7200" spans="1:10" ht="25.5">
      <c r="A7200" s="113" t="s">
        <v>1725</v>
      </c>
      <c r="B7200" s="91" t="s">
        <v>4244</v>
      </c>
      <c r="C7200" s="90" t="s">
        <v>31</v>
      </c>
      <c r="D7200" s="90" t="s">
        <v>4245</v>
      </c>
      <c r="E7200" s="278" t="s">
        <v>1743</v>
      </c>
      <c r="F7200" s="278"/>
      <c r="G7200" s="92" t="s">
        <v>704</v>
      </c>
      <c r="H7200" s="93">
        <v>3.8699999999999998E-2</v>
      </c>
      <c r="I7200" s="94">
        <v>4.7</v>
      </c>
      <c r="J7200" s="114">
        <v>0.18</v>
      </c>
    </row>
    <row r="7201" spans="1:10" ht="25.5">
      <c r="A7201" s="113" t="s">
        <v>1725</v>
      </c>
      <c r="B7201" s="91" t="s">
        <v>4246</v>
      </c>
      <c r="C7201" s="90" t="s">
        <v>31</v>
      </c>
      <c r="D7201" s="90" t="s">
        <v>4247</v>
      </c>
      <c r="E7201" s="278" t="s">
        <v>1743</v>
      </c>
      <c r="F7201" s="278"/>
      <c r="G7201" s="92" t="s">
        <v>704</v>
      </c>
      <c r="H7201" s="93">
        <v>9.1300000000000006E-2</v>
      </c>
      <c r="I7201" s="94">
        <v>3.46</v>
      </c>
      <c r="J7201" s="114">
        <v>0.31</v>
      </c>
    </row>
    <row r="7202" spans="1:10" ht="25.5">
      <c r="A7202" s="113" t="s">
        <v>1725</v>
      </c>
      <c r="B7202" s="91" t="s">
        <v>4248</v>
      </c>
      <c r="C7202" s="90" t="s">
        <v>31</v>
      </c>
      <c r="D7202" s="90" t="s">
        <v>4249</v>
      </c>
      <c r="E7202" s="278" t="s">
        <v>1743</v>
      </c>
      <c r="F7202" s="278"/>
      <c r="G7202" s="92" t="s">
        <v>704</v>
      </c>
      <c r="H7202" s="93">
        <v>2.0999999999999999E-3</v>
      </c>
      <c r="I7202" s="94">
        <v>3.98</v>
      </c>
      <c r="J7202" s="114">
        <v>0</v>
      </c>
    </row>
    <row r="7203" spans="1:10">
      <c r="A7203" s="113" t="s">
        <v>1725</v>
      </c>
      <c r="B7203" s="91" t="s">
        <v>4250</v>
      </c>
      <c r="C7203" s="90" t="s">
        <v>4251</v>
      </c>
      <c r="D7203" s="90" t="s">
        <v>4252</v>
      </c>
      <c r="E7203" s="278" t="s">
        <v>1743</v>
      </c>
      <c r="F7203" s="278"/>
      <c r="G7203" s="92" t="s">
        <v>704</v>
      </c>
      <c r="H7203" s="93">
        <v>0.66700000000000004</v>
      </c>
      <c r="I7203" s="94">
        <v>2.08</v>
      </c>
      <c r="J7203" s="114">
        <v>1.38</v>
      </c>
    </row>
    <row r="7204" spans="1:10" ht="25.5">
      <c r="A7204" s="113" t="s">
        <v>1725</v>
      </c>
      <c r="B7204" s="91" t="s">
        <v>4253</v>
      </c>
      <c r="C7204" s="90" t="s">
        <v>31</v>
      </c>
      <c r="D7204" s="90" t="s">
        <v>4254</v>
      </c>
      <c r="E7204" s="278" t="s">
        <v>1743</v>
      </c>
      <c r="F7204" s="278"/>
      <c r="G7204" s="92" t="s">
        <v>704</v>
      </c>
      <c r="H7204" s="93">
        <v>8.3000000000000004E-2</v>
      </c>
      <c r="I7204" s="94">
        <v>3.44</v>
      </c>
      <c r="J7204" s="114">
        <v>0.28000000000000003</v>
      </c>
    </row>
    <row r="7205" spans="1:10" ht="38.25">
      <c r="A7205" s="113" t="s">
        <v>1725</v>
      </c>
      <c r="B7205" s="91" t="s">
        <v>4255</v>
      </c>
      <c r="C7205" s="90" t="s">
        <v>31</v>
      </c>
      <c r="D7205" s="90" t="s">
        <v>4256</v>
      </c>
      <c r="E7205" s="278" t="s">
        <v>1743</v>
      </c>
      <c r="F7205" s="278"/>
      <c r="G7205" s="92" t="s">
        <v>704</v>
      </c>
      <c r="H7205" s="93">
        <v>0.66700000000000004</v>
      </c>
      <c r="I7205" s="94">
        <v>0.33</v>
      </c>
      <c r="J7205" s="114">
        <v>0.22</v>
      </c>
    </row>
    <row r="7206" spans="1:10" ht="25.5">
      <c r="A7206" s="113" t="s">
        <v>1725</v>
      </c>
      <c r="B7206" s="91" t="s">
        <v>4257</v>
      </c>
      <c r="C7206" s="90" t="s">
        <v>31</v>
      </c>
      <c r="D7206" s="90" t="s">
        <v>4258</v>
      </c>
      <c r="E7206" s="278" t="s">
        <v>1743</v>
      </c>
      <c r="F7206" s="278"/>
      <c r="G7206" s="92" t="s">
        <v>267</v>
      </c>
      <c r="H7206" s="93">
        <v>1</v>
      </c>
      <c r="I7206" s="94">
        <v>31.9</v>
      </c>
      <c r="J7206" s="114">
        <v>31.9</v>
      </c>
    </row>
    <row r="7207" spans="1:10" ht="25.5">
      <c r="A7207" s="113" t="s">
        <v>1725</v>
      </c>
      <c r="B7207" s="91" t="s">
        <v>4259</v>
      </c>
      <c r="C7207" s="90" t="s">
        <v>31</v>
      </c>
      <c r="D7207" s="90" t="s">
        <v>4260</v>
      </c>
      <c r="E7207" s="278" t="s">
        <v>1743</v>
      </c>
      <c r="F7207" s="278"/>
      <c r="G7207" s="92" t="s">
        <v>4261</v>
      </c>
      <c r="H7207" s="93">
        <v>5.0000000000000001E-3</v>
      </c>
      <c r="I7207" s="94">
        <v>35.71</v>
      </c>
      <c r="J7207" s="114">
        <v>0.17</v>
      </c>
    </row>
    <row r="7208" spans="1:10">
      <c r="A7208" s="113" t="s">
        <v>1725</v>
      </c>
      <c r="B7208" s="91" t="s">
        <v>4262</v>
      </c>
      <c r="C7208" s="90" t="s">
        <v>4251</v>
      </c>
      <c r="D7208" s="90" t="s">
        <v>4263</v>
      </c>
      <c r="E7208" s="278" t="s">
        <v>1743</v>
      </c>
      <c r="F7208" s="278"/>
      <c r="G7208" s="92" t="s">
        <v>704</v>
      </c>
      <c r="H7208" s="93">
        <v>5.4999999999999997E-3</v>
      </c>
      <c r="I7208" s="94">
        <v>7.96</v>
      </c>
      <c r="J7208" s="114">
        <v>0.04</v>
      </c>
    </row>
    <row r="7209" spans="1:10">
      <c r="A7209" s="115"/>
      <c r="B7209" s="116"/>
      <c r="C7209" s="116"/>
      <c r="D7209" s="116"/>
      <c r="E7209" s="116" t="s">
        <v>1728</v>
      </c>
      <c r="F7209" s="117">
        <v>0</v>
      </c>
      <c r="G7209" s="116" t="s">
        <v>1729</v>
      </c>
      <c r="H7209" s="117">
        <v>39.99</v>
      </c>
      <c r="I7209" s="116" t="s">
        <v>1730</v>
      </c>
      <c r="J7209" s="118">
        <v>39.99</v>
      </c>
    </row>
    <row r="7210" spans="1:10" ht="15" thickBot="1">
      <c r="A7210" s="115"/>
      <c r="B7210" s="116"/>
      <c r="C7210" s="116"/>
      <c r="D7210" s="116"/>
      <c r="E7210" s="116" t="s">
        <v>1731</v>
      </c>
      <c r="F7210" s="117">
        <v>23.46</v>
      </c>
      <c r="G7210" s="116"/>
      <c r="H7210" s="276" t="s">
        <v>1732</v>
      </c>
      <c r="I7210" s="276"/>
      <c r="J7210" s="118">
        <v>112.9</v>
      </c>
    </row>
    <row r="7211" spans="1:10" ht="15" thickTop="1">
      <c r="A7211" s="119"/>
      <c r="B7211" s="95"/>
      <c r="C7211" s="95"/>
      <c r="D7211" s="95"/>
      <c r="E7211" s="95"/>
      <c r="F7211" s="95"/>
      <c r="G7211" s="95"/>
      <c r="H7211" s="95"/>
      <c r="I7211" s="95"/>
      <c r="J7211" s="120"/>
    </row>
    <row r="7212" spans="1:10" ht="15">
      <c r="A7212" s="121" t="s">
        <v>1627</v>
      </c>
      <c r="B7212" s="83" t="s">
        <v>1</v>
      </c>
      <c r="C7212" s="82" t="s">
        <v>2</v>
      </c>
      <c r="D7212" s="82" t="s">
        <v>3</v>
      </c>
      <c r="E7212" s="281" t="s">
        <v>1722</v>
      </c>
      <c r="F7212" s="281"/>
      <c r="G7212" s="84" t="s">
        <v>4</v>
      </c>
      <c r="H7212" s="83" t="s">
        <v>5</v>
      </c>
      <c r="I7212" s="83" t="s">
        <v>6</v>
      </c>
      <c r="J7212" s="122" t="s">
        <v>8</v>
      </c>
    </row>
    <row r="7213" spans="1:10" ht="25.5">
      <c r="A7213" s="111" t="s">
        <v>1723</v>
      </c>
      <c r="B7213" s="86" t="s">
        <v>1628</v>
      </c>
      <c r="C7213" s="85" t="s">
        <v>18</v>
      </c>
      <c r="D7213" s="85" t="s">
        <v>1629</v>
      </c>
      <c r="E7213" s="284" t="s">
        <v>4089</v>
      </c>
      <c r="F7213" s="284"/>
      <c r="G7213" s="87" t="s">
        <v>28</v>
      </c>
      <c r="H7213" s="88">
        <v>1</v>
      </c>
      <c r="I7213" s="89">
        <v>360.27</v>
      </c>
      <c r="J7213" s="112">
        <v>360.27</v>
      </c>
    </row>
    <row r="7214" spans="1:10">
      <c r="A7214" s="123" t="s">
        <v>1738</v>
      </c>
      <c r="B7214" s="97" t="s">
        <v>2273</v>
      </c>
      <c r="C7214" s="96" t="s">
        <v>44</v>
      </c>
      <c r="D7214" s="96" t="s">
        <v>2274</v>
      </c>
      <c r="E7214" s="283" t="s">
        <v>1761</v>
      </c>
      <c r="F7214" s="283"/>
      <c r="G7214" s="98" t="s">
        <v>1950</v>
      </c>
      <c r="H7214" s="99">
        <v>0.25</v>
      </c>
      <c r="I7214" s="100">
        <v>16.47</v>
      </c>
      <c r="J7214" s="124">
        <v>4.1100000000000003</v>
      </c>
    </row>
    <row r="7215" spans="1:10">
      <c r="A7215" s="123" t="s">
        <v>1738</v>
      </c>
      <c r="B7215" s="97" t="s">
        <v>2269</v>
      </c>
      <c r="C7215" s="96" t="s">
        <v>44</v>
      </c>
      <c r="D7215" s="96" t="s">
        <v>2270</v>
      </c>
      <c r="E7215" s="283" t="s">
        <v>1761</v>
      </c>
      <c r="F7215" s="283"/>
      <c r="G7215" s="98" t="s">
        <v>1950</v>
      </c>
      <c r="H7215" s="99">
        <v>0.25</v>
      </c>
      <c r="I7215" s="100">
        <v>17.05</v>
      </c>
      <c r="J7215" s="124">
        <v>4.26</v>
      </c>
    </row>
    <row r="7216" spans="1:10" ht="25.5">
      <c r="A7216" s="113" t="s">
        <v>1725</v>
      </c>
      <c r="B7216" s="91" t="s">
        <v>4264</v>
      </c>
      <c r="C7216" s="90" t="s">
        <v>4251</v>
      </c>
      <c r="D7216" s="90" t="s">
        <v>4265</v>
      </c>
      <c r="E7216" s="278" t="s">
        <v>1743</v>
      </c>
      <c r="F7216" s="278"/>
      <c r="G7216" s="92" t="s">
        <v>704</v>
      </c>
      <c r="H7216" s="93">
        <v>1</v>
      </c>
      <c r="I7216" s="94">
        <v>351.9</v>
      </c>
      <c r="J7216" s="114">
        <v>351.9</v>
      </c>
    </row>
    <row r="7217" spans="1:10">
      <c r="A7217" s="115"/>
      <c r="B7217" s="116"/>
      <c r="C7217" s="116"/>
      <c r="D7217" s="116"/>
      <c r="E7217" s="116" t="s">
        <v>1728</v>
      </c>
      <c r="F7217" s="117">
        <v>0</v>
      </c>
      <c r="G7217" s="116" t="s">
        <v>1729</v>
      </c>
      <c r="H7217" s="117">
        <v>6.47</v>
      </c>
      <c r="I7217" s="116" t="s">
        <v>1730</v>
      </c>
      <c r="J7217" s="118">
        <v>6.47</v>
      </c>
    </row>
    <row r="7218" spans="1:10" ht="15" thickBot="1">
      <c r="A7218" s="115"/>
      <c r="B7218" s="116"/>
      <c r="C7218" s="116"/>
      <c r="D7218" s="116"/>
      <c r="E7218" s="116" t="s">
        <v>1731</v>
      </c>
      <c r="F7218" s="117">
        <v>94.53</v>
      </c>
      <c r="G7218" s="116"/>
      <c r="H7218" s="276" t="s">
        <v>1732</v>
      </c>
      <c r="I7218" s="276"/>
      <c r="J7218" s="118">
        <v>454.8</v>
      </c>
    </row>
    <row r="7219" spans="1:10" ht="15" thickTop="1">
      <c r="A7219" s="119"/>
      <c r="B7219" s="95"/>
      <c r="C7219" s="95"/>
      <c r="D7219" s="95"/>
      <c r="E7219" s="95"/>
      <c r="F7219" s="95"/>
      <c r="G7219" s="95"/>
      <c r="H7219" s="95"/>
      <c r="I7219" s="95"/>
      <c r="J7219" s="120"/>
    </row>
    <row r="7220" spans="1:10" ht="15">
      <c r="A7220" s="121" t="s">
        <v>1630</v>
      </c>
      <c r="B7220" s="83" t="s">
        <v>1</v>
      </c>
      <c r="C7220" s="82" t="s">
        <v>2</v>
      </c>
      <c r="D7220" s="82" t="s">
        <v>3</v>
      </c>
      <c r="E7220" s="281" t="s">
        <v>1722</v>
      </c>
      <c r="F7220" s="281"/>
      <c r="G7220" s="84" t="s">
        <v>4</v>
      </c>
      <c r="H7220" s="83" t="s">
        <v>5</v>
      </c>
      <c r="I7220" s="83" t="s">
        <v>6</v>
      </c>
      <c r="J7220" s="122" t="s">
        <v>8</v>
      </c>
    </row>
    <row r="7221" spans="1:10" ht="25.5">
      <c r="A7221" s="111" t="s">
        <v>1723</v>
      </c>
      <c r="B7221" s="86" t="s">
        <v>1631</v>
      </c>
      <c r="C7221" s="85" t="s">
        <v>18</v>
      </c>
      <c r="D7221" s="85" t="s">
        <v>1632</v>
      </c>
      <c r="E7221" s="284" t="s">
        <v>4089</v>
      </c>
      <c r="F7221" s="284"/>
      <c r="G7221" s="87" t="s">
        <v>28</v>
      </c>
      <c r="H7221" s="88">
        <v>1</v>
      </c>
      <c r="I7221" s="89">
        <v>360.27</v>
      </c>
      <c r="J7221" s="112">
        <v>360.27</v>
      </c>
    </row>
    <row r="7222" spans="1:10">
      <c r="A7222" s="123" t="s">
        <v>1738</v>
      </c>
      <c r="B7222" s="97" t="s">
        <v>2273</v>
      </c>
      <c r="C7222" s="96" t="s">
        <v>44</v>
      </c>
      <c r="D7222" s="96" t="s">
        <v>2274</v>
      </c>
      <c r="E7222" s="283" t="s">
        <v>1761</v>
      </c>
      <c r="F7222" s="283"/>
      <c r="G7222" s="98" t="s">
        <v>1950</v>
      </c>
      <c r="H7222" s="99">
        <v>0.25</v>
      </c>
      <c r="I7222" s="100">
        <v>16.47</v>
      </c>
      <c r="J7222" s="124">
        <v>4.1100000000000003</v>
      </c>
    </row>
    <row r="7223" spans="1:10">
      <c r="A7223" s="123" t="s">
        <v>1738</v>
      </c>
      <c r="B7223" s="97" t="s">
        <v>2269</v>
      </c>
      <c r="C7223" s="96" t="s">
        <v>44</v>
      </c>
      <c r="D7223" s="96" t="s">
        <v>2270</v>
      </c>
      <c r="E7223" s="283" t="s">
        <v>1761</v>
      </c>
      <c r="F7223" s="283"/>
      <c r="G7223" s="98" t="s">
        <v>1950</v>
      </c>
      <c r="H7223" s="99">
        <v>0.25</v>
      </c>
      <c r="I7223" s="100">
        <v>17.05</v>
      </c>
      <c r="J7223" s="124">
        <v>4.26</v>
      </c>
    </row>
    <row r="7224" spans="1:10" ht="25.5">
      <c r="A7224" s="113" t="s">
        <v>1725</v>
      </c>
      <c r="B7224" s="91" t="s">
        <v>4264</v>
      </c>
      <c r="C7224" s="90" t="s">
        <v>4251</v>
      </c>
      <c r="D7224" s="90" t="s">
        <v>4265</v>
      </c>
      <c r="E7224" s="278" t="s">
        <v>1743</v>
      </c>
      <c r="F7224" s="278"/>
      <c r="G7224" s="92" t="s">
        <v>704</v>
      </c>
      <c r="H7224" s="93">
        <v>1</v>
      </c>
      <c r="I7224" s="94">
        <v>351.9</v>
      </c>
      <c r="J7224" s="114">
        <v>351.9</v>
      </c>
    </row>
    <row r="7225" spans="1:10">
      <c r="A7225" s="115"/>
      <c r="B7225" s="116"/>
      <c r="C7225" s="116"/>
      <c r="D7225" s="116"/>
      <c r="E7225" s="116" t="s">
        <v>1728</v>
      </c>
      <c r="F7225" s="117">
        <v>0</v>
      </c>
      <c r="G7225" s="116" t="s">
        <v>1729</v>
      </c>
      <c r="H7225" s="117">
        <v>6.47</v>
      </c>
      <c r="I7225" s="116" t="s">
        <v>1730</v>
      </c>
      <c r="J7225" s="118">
        <v>6.47</v>
      </c>
    </row>
    <row r="7226" spans="1:10" ht="15" thickBot="1">
      <c r="A7226" s="115"/>
      <c r="B7226" s="116"/>
      <c r="C7226" s="116"/>
      <c r="D7226" s="116"/>
      <c r="E7226" s="116" t="s">
        <v>1731</v>
      </c>
      <c r="F7226" s="117">
        <v>94.53</v>
      </c>
      <c r="G7226" s="116"/>
      <c r="H7226" s="276" t="s">
        <v>1732</v>
      </c>
      <c r="I7226" s="276"/>
      <c r="J7226" s="118">
        <v>454.8</v>
      </c>
    </row>
    <row r="7227" spans="1:10" ht="15" thickTop="1">
      <c r="A7227" s="119"/>
      <c r="B7227" s="95"/>
      <c r="C7227" s="95"/>
      <c r="D7227" s="95"/>
      <c r="E7227" s="95"/>
      <c r="F7227" s="95"/>
      <c r="G7227" s="95"/>
      <c r="H7227" s="95"/>
      <c r="I7227" s="95"/>
      <c r="J7227" s="120"/>
    </row>
    <row r="7228" spans="1:10" ht="15">
      <c r="A7228" s="121" t="s">
        <v>1633</v>
      </c>
      <c r="B7228" s="83" t="s">
        <v>1</v>
      </c>
      <c r="C7228" s="82" t="s">
        <v>2</v>
      </c>
      <c r="D7228" s="82" t="s">
        <v>3</v>
      </c>
      <c r="E7228" s="281" t="s">
        <v>1722</v>
      </c>
      <c r="F7228" s="281"/>
      <c r="G7228" s="84" t="s">
        <v>4</v>
      </c>
      <c r="H7228" s="83" t="s">
        <v>5</v>
      </c>
      <c r="I7228" s="83" t="s">
        <v>6</v>
      </c>
      <c r="J7228" s="122" t="s">
        <v>8</v>
      </c>
    </row>
    <row r="7229" spans="1:10" ht="25.5">
      <c r="A7229" s="111" t="s">
        <v>1723</v>
      </c>
      <c r="B7229" s="86" t="s">
        <v>1634</v>
      </c>
      <c r="C7229" s="85" t="s">
        <v>18</v>
      </c>
      <c r="D7229" s="85" t="s">
        <v>1635</v>
      </c>
      <c r="E7229" s="284" t="s">
        <v>4089</v>
      </c>
      <c r="F7229" s="284"/>
      <c r="G7229" s="87" t="s">
        <v>28</v>
      </c>
      <c r="H7229" s="88">
        <v>1</v>
      </c>
      <c r="I7229" s="89">
        <v>5480.08</v>
      </c>
      <c r="J7229" s="112">
        <v>5480.08</v>
      </c>
    </row>
    <row r="7230" spans="1:10">
      <c r="A7230" s="123" t="s">
        <v>1738</v>
      </c>
      <c r="B7230" s="97" t="s">
        <v>1979</v>
      </c>
      <c r="C7230" s="96" t="s">
        <v>44</v>
      </c>
      <c r="D7230" s="96" t="s">
        <v>1980</v>
      </c>
      <c r="E7230" s="283" t="s">
        <v>1761</v>
      </c>
      <c r="F7230" s="283"/>
      <c r="G7230" s="98" t="s">
        <v>1950</v>
      </c>
      <c r="H7230" s="99">
        <v>0.63300000000000001</v>
      </c>
      <c r="I7230" s="100">
        <v>19.47</v>
      </c>
      <c r="J7230" s="124">
        <v>12.32</v>
      </c>
    </row>
    <row r="7231" spans="1:10" ht="25.5">
      <c r="A7231" s="123" t="s">
        <v>1738</v>
      </c>
      <c r="B7231" s="97" t="s">
        <v>2916</v>
      </c>
      <c r="C7231" s="96" t="s">
        <v>44</v>
      </c>
      <c r="D7231" s="96" t="s">
        <v>2917</v>
      </c>
      <c r="E7231" s="283" t="s">
        <v>1761</v>
      </c>
      <c r="F7231" s="283"/>
      <c r="G7231" s="98" t="s">
        <v>1950</v>
      </c>
      <c r="H7231" s="99">
        <v>2.202</v>
      </c>
      <c r="I7231" s="100">
        <v>15.2</v>
      </c>
      <c r="J7231" s="124">
        <v>33.47</v>
      </c>
    </row>
    <row r="7232" spans="1:10">
      <c r="A7232" s="123" t="s">
        <v>1738</v>
      </c>
      <c r="B7232" s="97" t="s">
        <v>2920</v>
      </c>
      <c r="C7232" s="96" t="s">
        <v>44</v>
      </c>
      <c r="D7232" s="96" t="s">
        <v>2921</v>
      </c>
      <c r="E7232" s="283" t="s">
        <v>1761</v>
      </c>
      <c r="F7232" s="283"/>
      <c r="G7232" s="98" t="s">
        <v>1950</v>
      </c>
      <c r="H7232" s="99">
        <v>2.202</v>
      </c>
      <c r="I7232" s="100">
        <v>18.66</v>
      </c>
      <c r="J7232" s="124">
        <v>41.08</v>
      </c>
    </row>
    <row r="7233" spans="1:10">
      <c r="A7233" s="123" t="s">
        <v>1738</v>
      </c>
      <c r="B7233" s="97" t="s">
        <v>3570</v>
      </c>
      <c r="C7233" s="96" t="s">
        <v>44</v>
      </c>
      <c r="D7233" s="96" t="s">
        <v>3571</v>
      </c>
      <c r="E7233" s="283" t="s">
        <v>1761</v>
      </c>
      <c r="F7233" s="283"/>
      <c r="G7233" s="98" t="s">
        <v>1950</v>
      </c>
      <c r="H7233" s="99">
        <v>0.63300000000000001</v>
      </c>
      <c r="I7233" s="100">
        <v>15.93</v>
      </c>
      <c r="J7233" s="124">
        <v>10.08</v>
      </c>
    </row>
    <row r="7234" spans="1:10" ht="25.5">
      <c r="A7234" s="113" t="s">
        <v>1725</v>
      </c>
      <c r="B7234" s="91" t="s">
        <v>4266</v>
      </c>
      <c r="C7234" s="90" t="s">
        <v>18</v>
      </c>
      <c r="D7234" s="90" t="s">
        <v>4267</v>
      </c>
      <c r="E7234" s="278" t="s">
        <v>1743</v>
      </c>
      <c r="F7234" s="278"/>
      <c r="G7234" s="92" t="s">
        <v>704</v>
      </c>
      <c r="H7234" s="93">
        <v>1</v>
      </c>
      <c r="I7234" s="94">
        <v>5383.13</v>
      </c>
      <c r="J7234" s="114">
        <v>5383.13</v>
      </c>
    </row>
    <row r="7235" spans="1:10">
      <c r="A7235" s="115"/>
      <c r="B7235" s="116"/>
      <c r="C7235" s="116"/>
      <c r="D7235" s="116"/>
      <c r="E7235" s="116" t="s">
        <v>1728</v>
      </c>
      <c r="F7235" s="117">
        <v>0</v>
      </c>
      <c r="G7235" s="116" t="s">
        <v>1729</v>
      </c>
      <c r="H7235" s="117">
        <v>74.98</v>
      </c>
      <c r="I7235" s="116" t="s">
        <v>1730</v>
      </c>
      <c r="J7235" s="118">
        <v>74.98</v>
      </c>
    </row>
    <row r="7236" spans="1:10" ht="15" thickBot="1">
      <c r="A7236" s="115"/>
      <c r="B7236" s="116"/>
      <c r="C7236" s="116"/>
      <c r="D7236" s="116"/>
      <c r="E7236" s="116" t="s">
        <v>1731</v>
      </c>
      <c r="F7236" s="117">
        <v>1437.97</v>
      </c>
      <c r="G7236" s="116"/>
      <c r="H7236" s="276" t="s">
        <v>1732</v>
      </c>
      <c r="I7236" s="276"/>
      <c r="J7236" s="118">
        <v>6918.05</v>
      </c>
    </row>
    <row r="7237" spans="1:10" ht="15" thickTop="1">
      <c r="A7237" s="119"/>
      <c r="B7237" s="95"/>
      <c r="C7237" s="95"/>
      <c r="D7237" s="95"/>
      <c r="E7237" s="95"/>
      <c r="F7237" s="95"/>
      <c r="G7237" s="95"/>
      <c r="H7237" s="95"/>
      <c r="I7237" s="95"/>
      <c r="J7237" s="120"/>
    </row>
    <row r="7238" spans="1:10" ht="15">
      <c r="A7238" s="121" t="s">
        <v>1636</v>
      </c>
      <c r="B7238" s="83" t="s">
        <v>1</v>
      </c>
      <c r="C7238" s="82" t="s">
        <v>2</v>
      </c>
      <c r="D7238" s="82" t="s">
        <v>3</v>
      </c>
      <c r="E7238" s="281" t="s">
        <v>1722</v>
      </c>
      <c r="F7238" s="281"/>
      <c r="G7238" s="84" t="s">
        <v>4</v>
      </c>
      <c r="H7238" s="83" t="s">
        <v>5</v>
      </c>
      <c r="I7238" s="83" t="s">
        <v>6</v>
      </c>
      <c r="J7238" s="122" t="s">
        <v>8</v>
      </c>
    </row>
    <row r="7239" spans="1:10" ht="25.5">
      <c r="A7239" s="111" t="s">
        <v>1723</v>
      </c>
      <c r="B7239" s="86" t="s">
        <v>1637</v>
      </c>
      <c r="C7239" s="85" t="s">
        <v>18</v>
      </c>
      <c r="D7239" s="85" t="s">
        <v>1638</v>
      </c>
      <c r="E7239" s="284" t="s">
        <v>4089</v>
      </c>
      <c r="F7239" s="284"/>
      <c r="G7239" s="87" t="s">
        <v>28</v>
      </c>
      <c r="H7239" s="88">
        <v>1</v>
      </c>
      <c r="I7239" s="89">
        <v>3510.83</v>
      </c>
      <c r="J7239" s="112">
        <v>3510.83</v>
      </c>
    </row>
    <row r="7240" spans="1:10">
      <c r="A7240" s="123" t="s">
        <v>1738</v>
      </c>
      <c r="B7240" s="97" t="s">
        <v>1979</v>
      </c>
      <c r="C7240" s="96" t="s">
        <v>44</v>
      </c>
      <c r="D7240" s="96" t="s">
        <v>1980</v>
      </c>
      <c r="E7240" s="283" t="s">
        <v>1761</v>
      </c>
      <c r="F7240" s="283"/>
      <c r="G7240" s="98" t="s">
        <v>1950</v>
      </c>
      <c r="H7240" s="99">
        <v>0.63300000000000001</v>
      </c>
      <c r="I7240" s="100">
        <v>19.47</v>
      </c>
      <c r="J7240" s="124">
        <v>12.32</v>
      </c>
    </row>
    <row r="7241" spans="1:10">
      <c r="A7241" s="123" t="s">
        <v>1738</v>
      </c>
      <c r="B7241" s="97" t="s">
        <v>2920</v>
      </c>
      <c r="C7241" s="96" t="s">
        <v>44</v>
      </c>
      <c r="D7241" s="96" t="s">
        <v>2921</v>
      </c>
      <c r="E7241" s="283" t="s">
        <v>1761</v>
      </c>
      <c r="F7241" s="283"/>
      <c r="G7241" s="98" t="s">
        <v>1950</v>
      </c>
      <c r="H7241" s="99">
        <v>2.202</v>
      </c>
      <c r="I7241" s="100">
        <v>18.66</v>
      </c>
      <c r="J7241" s="124">
        <v>41.08</v>
      </c>
    </row>
    <row r="7242" spans="1:10">
      <c r="A7242" s="123" t="s">
        <v>1738</v>
      </c>
      <c r="B7242" s="97" t="s">
        <v>3570</v>
      </c>
      <c r="C7242" s="96" t="s">
        <v>44</v>
      </c>
      <c r="D7242" s="96" t="s">
        <v>3571</v>
      </c>
      <c r="E7242" s="283" t="s">
        <v>1761</v>
      </c>
      <c r="F7242" s="283"/>
      <c r="G7242" s="98" t="s">
        <v>1950</v>
      </c>
      <c r="H7242" s="99">
        <v>0.63300000000000001</v>
      </c>
      <c r="I7242" s="100">
        <v>15.93</v>
      </c>
      <c r="J7242" s="124">
        <v>10.08</v>
      </c>
    </row>
    <row r="7243" spans="1:10" ht="25.5">
      <c r="A7243" s="123" t="s">
        <v>1738</v>
      </c>
      <c r="B7243" s="97" t="s">
        <v>2916</v>
      </c>
      <c r="C7243" s="96" t="s">
        <v>44</v>
      </c>
      <c r="D7243" s="96" t="s">
        <v>2917</v>
      </c>
      <c r="E7243" s="283" t="s">
        <v>1761</v>
      </c>
      <c r="F7243" s="283"/>
      <c r="G7243" s="98" t="s">
        <v>1950</v>
      </c>
      <c r="H7243" s="99">
        <v>2.202</v>
      </c>
      <c r="I7243" s="100">
        <v>15.2</v>
      </c>
      <c r="J7243" s="124">
        <v>33.47</v>
      </c>
    </row>
    <row r="7244" spans="1:10" ht="25.5">
      <c r="A7244" s="113" t="s">
        <v>1725</v>
      </c>
      <c r="B7244" s="91" t="s">
        <v>3656</v>
      </c>
      <c r="C7244" s="90" t="s">
        <v>44</v>
      </c>
      <c r="D7244" s="90" t="s">
        <v>3657</v>
      </c>
      <c r="E7244" s="278" t="s">
        <v>1743</v>
      </c>
      <c r="F7244" s="278"/>
      <c r="G7244" s="92" t="s">
        <v>46</v>
      </c>
      <c r="H7244" s="93">
        <v>4</v>
      </c>
      <c r="I7244" s="94">
        <v>0.09</v>
      </c>
      <c r="J7244" s="114">
        <v>0.36</v>
      </c>
    </row>
    <row r="7245" spans="1:10" ht="25.5">
      <c r="A7245" s="113" t="s">
        <v>1725</v>
      </c>
      <c r="B7245" s="91" t="s">
        <v>4268</v>
      </c>
      <c r="C7245" s="90" t="s">
        <v>44</v>
      </c>
      <c r="D7245" s="90" t="s">
        <v>4269</v>
      </c>
      <c r="E7245" s="278" t="s">
        <v>1743</v>
      </c>
      <c r="F7245" s="278"/>
      <c r="G7245" s="92" t="s">
        <v>46</v>
      </c>
      <c r="H7245" s="93">
        <v>4</v>
      </c>
      <c r="I7245" s="94">
        <v>0.38</v>
      </c>
      <c r="J7245" s="114">
        <v>1.52</v>
      </c>
    </row>
    <row r="7246" spans="1:10">
      <c r="A7246" s="113" t="s">
        <v>1725</v>
      </c>
      <c r="B7246" s="91" t="s">
        <v>4270</v>
      </c>
      <c r="C7246" s="90" t="s">
        <v>18</v>
      </c>
      <c r="D7246" s="90" t="s">
        <v>4271</v>
      </c>
      <c r="E7246" s="278" t="s">
        <v>1743</v>
      </c>
      <c r="F7246" s="278"/>
      <c r="G7246" s="92" t="s">
        <v>704</v>
      </c>
      <c r="H7246" s="93">
        <v>1</v>
      </c>
      <c r="I7246" s="94">
        <v>3411.36</v>
      </c>
      <c r="J7246" s="114">
        <v>3411.36</v>
      </c>
    </row>
    <row r="7247" spans="1:10">
      <c r="A7247" s="113" t="s">
        <v>1725</v>
      </c>
      <c r="B7247" s="91" t="s">
        <v>4272</v>
      </c>
      <c r="C7247" s="90" t="s">
        <v>44</v>
      </c>
      <c r="D7247" s="90" t="s">
        <v>4273</v>
      </c>
      <c r="E7247" s="278" t="s">
        <v>1743</v>
      </c>
      <c r="F7247" s="278"/>
      <c r="G7247" s="92" t="s">
        <v>78</v>
      </c>
      <c r="H7247" s="93">
        <v>0.2</v>
      </c>
      <c r="I7247" s="94">
        <v>3.21</v>
      </c>
      <c r="J7247" s="114">
        <v>0.64</v>
      </c>
    </row>
    <row r="7248" spans="1:10">
      <c r="A7248" s="115"/>
      <c r="B7248" s="116"/>
      <c r="C7248" s="116"/>
      <c r="D7248" s="116"/>
      <c r="E7248" s="116" t="s">
        <v>1728</v>
      </c>
      <c r="F7248" s="117">
        <v>0</v>
      </c>
      <c r="G7248" s="116" t="s">
        <v>1729</v>
      </c>
      <c r="H7248" s="117">
        <v>74.98</v>
      </c>
      <c r="I7248" s="116" t="s">
        <v>1730</v>
      </c>
      <c r="J7248" s="118">
        <v>74.98</v>
      </c>
    </row>
    <row r="7249" spans="1:10" ht="15" thickBot="1">
      <c r="A7249" s="115"/>
      <c r="B7249" s="116"/>
      <c r="C7249" s="116"/>
      <c r="D7249" s="116"/>
      <c r="E7249" s="116" t="s">
        <v>1731</v>
      </c>
      <c r="F7249" s="117">
        <v>921.24</v>
      </c>
      <c r="G7249" s="116"/>
      <c r="H7249" s="276" t="s">
        <v>1732</v>
      </c>
      <c r="I7249" s="276"/>
      <c r="J7249" s="118">
        <v>4432.07</v>
      </c>
    </row>
    <row r="7250" spans="1:10" ht="15" thickTop="1">
      <c r="A7250" s="119"/>
      <c r="B7250" s="95"/>
      <c r="C7250" s="95"/>
      <c r="D7250" s="95"/>
      <c r="E7250" s="95"/>
      <c r="F7250" s="95"/>
      <c r="G7250" s="95"/>
      <c r="H7250" s="95"/>
      <c r="I7250" s="95"/>
      <c r="J7250" s="120"/>
    </row>
    <row r="7251" spans="1:10" ht="15">
      <c r="A7251" s="121" t="s">
        <v>1644</v>
      </c>
      <c r="B7251" s="83" t="s">
        <v>1</v>
      </c>
      <c r="C7251" s="82" t="s">
        <v>2</v>
      </c>
      <c r="D7251" s="82" t="s">
        <v>3</v>
      </c>
      <c r="E7251" s="281" t="s">
        <v>1722</v>
      </c>
      <c r="F7251" s="281"/>
      <c r="G7251" s="84" t="s">
        <v>4</v>
      </c>
      <c r="H7251" s="83" t="s">
        <v>5</v>
      </c>
      <c r="I7251" s="83" t="s">
        <v>6</v>
      </c>
      <c r="J7251" s="122" t="s">
        <v>8</v>
      </c>
    </row>
    <row r="7252" spans="1:10" ht="25.5">
      <c r="A7252" s="111" t="s">
        <v>1723</v>
      </c>
      <c r="B7252" s="86" t="s">
        <v>1645</v>
      </c>
      <c r="C7252" s="85" t="s">
        <v>44</v>
      </c>
      <c r="D7252" s="85" t="s">
        <v>1646</v>
      </c>
      <c r="E7252" s="284" t="s">
        <v>1761</v>
      </c>
      <c r="F7252" s="284"/>
      <c r="G7252" s="87" t="s">
        <v>71</v>
      </c>
      <c r="H7252" s="88">
        <v>1</v>
      </c>
      <c r="I7252" s="89">
        <v>51.94</v>
      </c>
      <c r="J7252" s="112">
        <v>51.94</v>
      </c>
    </row>
    <row r="7253" spans="1:10">
      <c r="A7253" s="221"/>
      <c r="B7253" s="222"/>
      <c r="C7253" s="222"/>
      <c r="D7253" s="222"/>
      <c r="E7253" s="222"/>
      <c r="F7253" s="222" t="s">
        <v>1762</v>
      </c>
      <c r="G7253" s="222"/>
      <c r="H7253" s="222"/>
      <c r="I7253" s="222"/>
      <c r="J7253" s="125">
        <v>0</v>
      </c>
    </row>
    <row r="7254" spans="1:10">
      <c r="A7254" s="221"/>
      <c r="B7254" s="222"/>
      <c r="C7254" s="222"/>
      <c r="D7254" s="222"/>
      <c r="E7254" s="222"/>
      <c r="F7254" s="222" t="s">
        <v>1763</v>
      </c>
      <c r="G7254" s="222"/>
      <c r="H7254" s="222"/>
      <c r="I7254" s="222"/>
      <c r="J7254" s="125">
        <v>1</v>
      </c>
    </row>
    <row r="7255" spans="1:10">
      <c r="A7255" s="221"/>
      <c r="B7255" s="222"/>
      <c r="C7255" s="222"/>
      <c r="D7255" s="222"/>
      <c r="E7255" s="222"/>
      <c r="F7255" s="222" t="s">
        <v>1764</v>
      </c>
      <c r="G7255" s="222"/>
      <c r="H7255" s="222"/>
      <c r="I7255" s="222"/>
      <c r="J7255" s="125">
        <v>0</v>
      </c>
    </row>
    <row r="7256" spans="1:10" ht="15">
      <c r="A7256" s="279" t="s">
        <v>1784</v>
      </c>
      <c r="B7256" s="280" t="s">
        <v>1</v>
      </c>
      <c r="C7256" s="281" t="s">
        <v>2</v>
      </c>
      <c r="D7256" s="281" t="s">
        <v>1785</v>
      </c>
      <c r="E7256" s="280" t="s">
        <v>1766</v>
      </c>
      <c r="F7256" s="83" t="s">
        <v>1767</v>
      </c>
      <c r="G7256" s="83" t="s">
        <v>1768</v>
      </c>
      <c r="H7256" s="83"/>
      <c r="I7256" s="83"/>
      <c r="J7256" s="122" t="s">
        <v>1769</v>
      </c>
    </row>
    <row r="7257" spans="1:10" ht="25.5">
      <c r="A7257" s="113" t="s">
        <v>1725</v>
      </c>
      <c r="B7257" s="91" t="s">
        <v>4274</v>
      </c>
      <c r="C7257" s="90" t="s">
        <v>44</v>
      </c>
      <c r="D7257" s="90" t="s">
        <v>4275</v>
      </c>
      <c r="E7257" s="93">
        <v>1</v>
      </c>
      <c r="F7257" s="92" t="s">
        <v>71</v>
      </c>
      <c r="G7257" s="277" t="s">
        <v>4276</v>
      </c>
      <c r="H7257" s="277"/>
      <c r="I7257" s="278"/>
      <c r="J7257" s="127" t="s">
        <v>4276</v>
      </c>
    </row>
    <row r="7258" spans="1:10">
      <c r="A7258" s="221"/>
      <c r="B7258" s="222"/>
      <c r="C7258" s="222"/>
      <c r="D7258" s="222"/>
      <c r="E7258" s="222"/>
      <c r="F7258" s="222" t="s">
        <v>1938</v>
      </c>
      <c r="G7258" s="222"/>
      <c r="H7258" s="222"/>
      <c r="I7258" s="222"/>
      <c r="J7258" s="125">
        <v>51.94</v>
      </c>
    </row>
    <row r="7259" spans="1:10">
      <c r="A7259" s="115"/>
      <c r="B7259" s="116"/>
      <c r="C7259" s="116"/>
      <c r="D7259" s="116"/>
      <c r="E7259" s="116" t="s">
        <v>1728</v>
      </c>
      <c r="F7259" s="117">
        <v>0</v>
      </c>
      <c r="G7259" s="116" t="s">
        <v>1729</v>
      </c>
      <c r="H7259" s="117">
        <v>0</v>
      </c>
      <c r="I7259" s="116" t="s">
        <v>1730</v>
      </c>
      <c r="J7259" s="118">
        <v>0</v>
      </c>
    </row>
    <row r="7260" spans="1:10" ht="15" thickBot="1">
      <c r="A7260" s="115"/>
      <c r="B7260" s="116"/>
      <c r="C7260" s="116"/>
      <c r="D7260" s="116"/>
      <c r="E7260" s="116" t="s">
        <v>1731</v>
      </c>
      <c r="F7260" s="117">
        <v>13.62</v>
      </c>
      <c r="G7260" s="116"/>
      <c r="H7260" s="276" t="s">
        <v>1732</v>
      </c>
      <c r="I7260" s="276"/>
      <c r="J7260" s="118">
        <v>65.56</v>
      </c>
    </row>
    <row r="7261" spans="1:10" ht="15" thickTop="1">
      <c r="A7261" s="119"/>
      <c r="B7261" s="95"/>
      <c r="C7261" s="95"/>
      <c r="D7261" s="95"/>
      <c r="E7261" s="95"/>
      <c r="F7261" s="95"/>
      <c r="G7261" s="95"/>
      <c r="H7261" s="95"/>
      <c r="I7261" s="95"/>
      <c r="J7261" s="120"/>
    </row>
    <row r="7262" spans="1:10" ht="15">
      <c r="A7262" s="121" t="s">
        <v>1647</v>
      </c>
      <c r="B7262" s="83" t="s">
        <v>1</v>
      </c>
      <c r="C7262" s="82" t="s">
        <v>2</v>
      </c>
      <c r="D7262" s="82" t="s">
        <v>3</v>
      </c>
      <c r="E7262" s="281" t="s">
        <v>1722</v>
      </c>
      <c r="F7262" s="281"/>
      <c r="G7262" s="84" t="s">
        <v>4</v>
      </c>
      <c r="H7262" s="83" t="s">
        <v>5</v>
      </c>
      <c r="I7262" s="83" t="s">
        <v>6</v>
      </c>
      <c r="J7262" s="122" t="s">
        <v>8</v>
      </c>
    </row>
    <row r="7263" spans="1:10" ht="25.5">
      <c r="A7263" s="111" t="s">
        <v>1723</v>
      </c>
      <c r="B7263" s="86" t="s">
        <v>1648</v>
      </c>
      <c r="C7263" s="85" t="s">
        <v>18</v>
      </c>
      <c r="D7263" s="85" t="s">
        <v>1649</v>
      </c>
      <c r="E7263" s="284" t="s">
        <v>1737</v>
      </c>
      <c r="F7263" s="284"/>
      <c r="G7263" s="87" t="s">
        <v>28</v>
      </c>
      <c r="H7263" s="88">
        <v>1</v>
      </c>
      <c r="I7263" s="89">
        <v>493.44</v>
      </c>
      <c r="J7263" s="112">
        <v>493.44</v>
      </c>
    </row>
    <row r="7264" spans="1:10">
      <c r="A7264" s="123" t="s">
        <v>1738</v>
      </c>
      <c r="B7264" s="97" t="s">
        <v>1957</v>
      </c>
      <c r="C7264" s="96" t="s">
        <v>44</v>
      </c>
      <c r="D7264" s="96" t="s">
        <v>1958</v>
      </c>
      <c r="E7264" s="283" t="s">
        <v>1761</v>
      </c>
      <c r="F7264" s="283"/>
      <c r="G7264" s="98" t="s">
        <v>1950</v>
      </c>
      <c r="H7264" s="99">
        <v>3</v>
      </c>
      <c r="I7264" s="100">
        <v>14.13</v>
      </c>
      <c r="J7264" s="124">
        <v>42.39</v>
      </c>
    </row>
    <row r="7265" spans="1:10">
      <c r="A7265" s="123" t="s">
        <v>1738</v>
      </c>
      <c r="B7265" s="97" t="s">
        <v>35</v>
      </c>
      <c r="C7265" s="96" t="s">
        <v>31</v>
      </c>
      <c r="D7265" s="96" t="s">
        <v>36</v>
      </c>
      <c r="E7265" s="283" t="s">
        <v>1737</v>
      </c>
      <c r="F7265" s="283"/>
      <c r="G7265" s="98" t="s">
        <v>33</v>
      </c>
      <c r="H7265" s="99">
        <v>3</v>
      </c>
      <c r="I7265" s="100">
        <v>38.869999999999997</v>
      </c>
      <c r="J7265" s="124">
        <v>116.61</v>
      </c>
    </row>
    <row r="7266" spans="1:10" ht="25.5">
      <c r="A7266" s="123" t="s">
        <v>1738</v>
      </c>
      <c r="B7266" s="97" t="s">
        <v>30</v>
      </c>
      <c r="C7266" s="96" t="s">
        <v>31</v>
      </c>
      <c r="D7266" s="96" t="s">
        <v>32</v>
      </c>
      <c r="E7266" s="283" t="s">
        <v>1737</v>
      </c>
      <c r="F7266" s="283"/>
      <c r="G7266" s="98" t="s">
        <v>33</v>
      </c>
      <c r="H7266" s="99">
        <v>4</v>
      </c>
      <c r="I7266" s="100">
        <v>83.61</v>
      </c>
      <c r="J7266" s="124">
        <v>334.44</v>
      </c>
    </row>
    <row r="7267" spans="1:10">
      <c r="A7267" s="115"/>
      <c r="B7267" s="116"/>
      <c r="C7267" s="116"/>
      <c r="D7267" s="116"/>
      <c r="E7267" s="116" t="s">
        <v>1728</v>
      </c>
      <c r="F7267" s="117">
        <v>439.19</v>
      </c>
      <c r="G7267" s="116" t="s">
        <v>1729</v>
      </c>
      <c r="H7267" s="117">
        <v>29.87</v>
      </c>
      <c r="I7267" s="116" t="s">
        <v>1730</v>
      </c>
      <c r="J7267" s="118">
        <v>469.06</v>
      </c>
    </row>
    <row r="7268" spans="1:10" ht="15" thickBot="1">
      <c r="A7268" s="115"/>
      <c r="B7268" s="116"/>
      <c r="C7268" s="116"/>
      <c r="D7268" s="116"/>
      <c r="E7268" s="116" t="s">
        <v>1731</v>
      </c>
      <c r="F7268" s="117">
        <v>129.47</v>
      </c>
      <c r="G7268" s="116"/>
      <c r="H7268" s="276" t="s">
        <v>1732</v>
      </c>
      <c r="I7268" s="276"/>
      <c r="J7268" s="118">
        <v>622.91</v>
      </c>
    </row>
    <row r="7269" spans="1:10" ht="15" thickTop="1">
      <c r="A7269" s="119"/>
      <c r="B7269" s="95"/>
      <c r="C7269" s="95"/>
      <c r="D7269" s="95"/>
      <c r="E7269" s="95"/>
      <c r="F7269" s="95"/>
      <c r="G7269" s="95"/>
      <c r="H7269" s="95"/>
      <c r="I7269" s="95"/>
      <c r="J7269" s="120"/>
    </row>
    <row r="7270" spans="1:10" ht="15">
      <c r="A7270" s="121" t="s">
        <v>1653</v>
      </c>
      <c r="B7270" s="83" t="s">
        <v>1</v>
      </c>
      <c r="C7270" s="82" t="s">
        <v>2</v>
      </c>
      <c r="D7270" s="82" t="s">
        <v>3</v>
      </c>
      <c r="E7270" s="281" t="s">
        <v>1722</v>
      </c>
      <c r="F7270" s="281"/>
      <c r="G7270" s="84" t="s">
        <v>4</v>
      </c>
      <c r="H7270" s="83" t="s">
        <v>5</v>
      </c>
      <c r="I7270" s="83" t="s">
        <v>6</v>
      </c>
      <c r="J7270" s="122" t="s">
        <v>8</v>
      </c>
    </row>
    <row r="7271" spans="1:10" ht="25.5">
      <c r="A7271" s="111" t="s">
        <v>1723</v>
      </c>
      <c r="B7271" s="86" t="s">
        <v>1654</v>
      </c>
      <c r="C7271" s="85" t="s">
        <v>1246</v>
      </c>
      <c r="D7271" s="85" t="s">
        <v>1655</v>
      </c>
      <c r="E7271" s="284">
        <v>9.08</v>
      </c>
      <c r="F7271" s="284"/>
      <c r="G7271" s="87" t="s">
        <v>71</v>
      </c>
      <c r="H7271" s="88">
        <v>1</v>
      </c>
      <c r="I7271" s="89">
        <v>29.93</v>
      </c>
      <c r="J7271" s="112">
        <v>29.93</v>
      </c>
    </row>
    <row r="7272" spans="1:10">
      <c r="A7272" s="113" t="s">
        <v>1725</v>
      </c>
      <c r="B7272" s="91" t="s">
        <v>4277</v>
      </c>
      <c r="C7272" s="90" t="s">
        <v>1246</v>
      </c>
      <c r="D7272" s="90" t="s">
        <v>4278</v>
      </c>
      <c r="E7272" s="278" t="s">
        <v>1748</v>
      </c>
      <c r="F7272" s="278"/>
      <c r="G7272" s="92" t="s">
        <v>33</v>
      </c>
      <c r="H7272" s="93">
        <v>0.88100000000000001</v>
      </c>
      <c r="I7272" s="94">
        <v>16.59</v>
      </c>
      <c r="J7272" s="114">
        <v>14.61</v>
      </c>
    </row>
    <row r="7273" spans="1:10">
      <c r="A7273" s="113" t="s">
        <v>1725</v>
      </c>
      <c r="B7273" s="91" t="s">
        <v>4279</v>
      </c>
      <c r="C7273" s="90" t="s">
        <v>1246</v>
      </c>
      <c r="D7273" s="90" t="s">
        <v>4280</v>
      </c>
      <c r="E7273" s="278" t="s">
        <v>1743</v>
      </c>
      <c r="F7273" s="278"/>
      <c r="G7273" s="92" t="s">
        <v>71</v>
      </c>
      <c r="H7273" s="93">
        <v>1.351</v>
      </c>
      <c r="I7273" s="94">
        <v>3.59</v>
      </c>
      <c r="J7273" s="114">
        <v>4.8499999999999996</v>
      </c>
    </row>
    <row r="7274" spans="1:10" ht="25.5">
      <c r="A7274" s="113" t="s">
        <v>1725</v>
      </c>
      <c r="B7274" s="91" t="s">
        <v>4281</v>
      </c>
      <c r="C7274" s="90" t="s">
        <v>1246</v>
      </c>
      <c r="D7274" s="90" t="s">
        <v>4282</v>
      </c>
      <c r="E7274" s="278" t="s">
        <v>1743</v>
      </c>
      <c r="F7274" s="278"/>
      <c r="G7274" s="92" t="s">
        <v>2625</v>
      </c>
      <c r="H7274" s="93">
        <v>4.2</v>
      </c>
      <c r="I7274" s="94">
        <v>2</v>
      </c>
      <c r="J7274" s="114">
        <v>8.4</v>
      </c>
    </row>
    <row r="7275" spans="1:10">
      <c r="A7275" s="113" t="s">
        <v>1725</v>
      </c>
      <c r="B7275" s="91" t="s">
        <v>4283</v>
      </c>
      <c r="C7275" s="90" t="s">
        <v>1246</v>
      </c>
      <c r="D7275" s="90" t="s">
        <v>4284</v>
      </c>
      <c r="E7275" s="278" t="s">
        <v>1748</v>
      </c>
      <c r="F7275" s="278"/>
      <c r="G7275" s="92" t="s">
        <v>33</v>
      </c>
      <c r="H7275" s="93">
        <v>0.17799999999999999</v>
      </c>
      <c r="I7275" s="94">
        <v>11.68</v>
      </c>
      <c r="J7275" s="114">
        <v>2.0699999999999998</v>
      </c>
    </row>
    <row r="7276" spans="1:10">
      <c r="A7276" s="115"/>
      <c r="B7276" s="116"/>
      <c r="C7276" s="116"/>
      <c r="D7276" s="116"/>
      <c r="E7276" s="116" t="s">
        <v>1728</v>
      </c>
      <c r="F7276" s="117">
        <v>16.68</v>
      </c>
      <c r="G7276" s="116" t="s">
        <v>1729</v>
      </c>
      <c r="H7276" s="117">
        <v>0</v>
      </c>
      <c r="I7276" s="116" t="s">
        <v>1730</v>
      </c>
      <c r="J7276" s="118">
        <v>16.68</v>
      </c>
    </row>
    <row r="7277" spans="1:10" ht="15" thickBot="1">
      <c r="A7277" s="115"/>
      <c r="B7277" s="116"/>
      <c r="C7277" s="116"/>
      <c r="D7277" s="116"/>
      <c r="E7277" s="116" t="s">
        <v>1731</v>
      </c>
      <c r="F7277" s="117">
        <v>7.85</v>
      </c>
      <c r="G7277" s="116"/>
      <c r="H7277" s="276" t="s">
        <v>1732</v>
      </c>
      <c r="I7277" s="276"/>
      <c r="J7277" s="118">
        <v>37.78</v>
      </c>
    </row>
    <row r="7278" spans="1:10" ht="15" thickTop="1">
      <c r="A7278" s="119"/>
      <c r="B7278" s="95"/>
      <c r="C7278" s="95"/>
      <c r="D7278" s="95"/>
      <c r="E7278" s="95"/>
      <c r="F7278" s="95"/>
      <c r="G7278" s="95"/>
      <c r="H7278" s="95"/>
      <c r="I7278" s="95"/>
      <c r="J7278" s="120"/>
    </row>
    <row r="7279" spans="1:10" ht="15">
      <c r="A7279" s="121" t="s">
        <v>1656</v>
      </c>
      <c r="B7279" s="83" t="s">
        <v>1</v>
      </c>
      <c r="C7279" s="82" t="s">
        <v>2</v>
      </c>
      <c r="D7279" s="82" t="s">
        <v>3</v>
      </c>
      <c r="E7279" s="281" t="s">
        <v>1722</v>
      </c>
      <c r="F7279" s="281"/>
      <c r="G7279" s="84" t="s">
        <v>4</v>
      </c>
      <c r="H7279" s="83" t="s">
        <v>5</v>
      </c>
      <c r="I7279" s="83" t="s">
        <v>6</v>
      </c>
      <c r="J7279" s="122" t="s">
        <v>8</v>
      </c>
    </row>
    <row r="7280" spans="1:10" ht="25.5">
      <c r="A7280" s="111" t="s">
        <v>1723</v>
      </c>
      <c r="B7280" s="86" t="s">
        <v>1648</v>
      </c>
      <c r="C7280" s="85" t="s">
        <v>18</v>
      </c>
      <c r="D7280" s="85" t="s">
        <v>1649</v>
      </c>
      <c r="E7280" s="284" t="s">
        <v>1737</v>
      </c>
      <c r="F7280" s="284"/>
      <c r="G7280" s="87" t="s">
        <v>28</v>
      </c>
      <c r="H7280" s="88">
        <v>1</v>
      </c>
      <c r="I7280" s="89">
        <v>493.44</v>
      </c>
      <c r="J7280" s="112">
        <v>493.44</v>
      </c>
    </row>
    <row r="7281" spans="1:10">
      <c r="A7281" s="123" t="s">
        <v>1738</v>
      </c>
      <c r="B7281" s="97" t="s">
        <v>1957</v>
      </c>
      <c r="C7281" s="96" t="s">
        <v>44</v>
      </c>
      <c r="D7281" s="96" t="s">
        <v>1958</v>
      </c>
      <c r="E7281" s="283" t="s">
        <v>1761</v>
      </c>
      <c r="F7281" s="283"/>
      <c r="G7281" s="98" t="s">
        <v>1950</v>
      </c>
      <c r="H7281" s="99">
        <v>3</v>
      </c>
      <c r="I7281" s="100">
        <v>14.13</v>
      </c>
      <c r="J7281" s="124">
        <v>42.39</v>
      </c>
    </row>
    <row r="7282" spans="1:10">
      <c r="A7282" s="123" t="s">
        <v>1738</v>
      </c>
      <c r="B7282" s="97" t="s">
        <v>35</v>
      </c>
      <c r="C7282" s="96" t="s">
        <v>31</v>
      </c>
      <c r="D7282" s="96" t="s">
        <v>36</v>
      </c>
      <c r="E7282" s="283" t="s">
        <v>1737</v>
      </c>
      <c r="F7282" s="283"/>
      <c r="G7282" s="98" t="s">
        <v>33</v>
      </c>
      <c r="H7282" s="99">
        <v>3</v>
      </c>
      <c r="I7282" s="100">
        <v>38.869999999999997</v>
      </c>
      <c r="J7282" s="124">
        <v>116.61</v>
      </c>
    </row>
    <row r="7283" spans="1:10" ht="25.5">
      <c r="A7283" s="123" t="s">
        <v>1738</v>
      </c>
      <c r="B7283" s="97" t="s">
        <v>30</v>
      </c>
      <c r="C7283" s="96" t="s">
        <v>31</v>
      </c>
      <c r="D7283" s="96" t="s">
        <v>32</v>
      </c>
      <c r="E7283" s="283" t="s">
        <v>1737</v>
      </c>
      <c r="F7283" s="283"/>
      <c r="G7283" s="98" t="s">
        <v>33</v>
      </c>
      <c r="H7283" s="99">
        <v>4</v>
      </c>
      <c r="I7283" s="100">
        <v>83.61</v>
      </c>
      <c r="J7283" s="124">
        <v>334.44</v>
      </c>
    </row>
    <row r="7284" spans="1:10">
      <c r="A7284" s="115"/>
      <c r="B7284" s="116"/>
      <c r="C7284" s="116"/>
      <c r="D7284" s="116"/>
      <c r="E7284" s="116" t="s">
        <v>1728</v>
      </c>
      <c r="F7284" s="117">
        <v>439.19</v>
      </c>
      <c r="G7284" s="116" t="s">
        <v>1729</v>
      </c>
      <c r="H7284" s="117">
        <v>29.87</v>
      </c>
      <c r="I7284" s="116" t="s">
        <v>1730</v>
      </c>
      <c r="J7284" s="118">
        <v>469.06</v>
      </c>
    </row>
    <row r="7285" spans="1:10" ht="15" thickBot="1">
      <c r="A7285" s="115"/>
      <c r="B7285" s="116"/>
      <c r="C7285" s="116"/>
      <c r="D7285" s="116"/>
      <c r="E7285" s="116" t="s">
        <v>1731</v>
      </c>
      <c r="F7285" s="117">
        <v>129.47</v>
      </c>
      <c r="G7285" s="116"/>
      <c r="H7285" s="276" t="s">
        <v>1732</v>
      </c>
      <c r="I7285" s="276"/>
      <c r="J7285" s="118">
        <v>622.91</v>
      </c>
    </row>
    <row r="7286" spans="1:10" ht="15" thickTop="1">
      <c r="A7286" s="119"/>
      <c r="B7286" s="95"/>
      <c r="C7286" s="95"/>
      <c r="D7286" s="95"/>
      <c r="E7286" s="95"/>
      <c r="F7286" s="95"/>
      <c r="G7286" s="95"/>
      <c r="H7286" s="95"/>
      <c r="I7286" s="95"/>
      <c r="J7286" s="120"/>
    </row>
    <row r="7287" spans="1:10" ht="15">
      <c r="A7287" s="121" t="s">
        <v>1660</v>
      </c>
      <c r="B7287" s="83" t="s">
        <v>1</v>
      </c>
      <c r="C7287" s="82" t="s">
        <v>2</v>
      </c>
      <c r="D7287" s="82" t="s">
        <v>3</v>
      </c>
      <c r="E7287" s="281" t="s">
        <v>1722</v>
      </c>
      <c r="F7287" s="281"/>
      <c r="G7287" s="84" t="s">
        <v>4</v>
      </c>
      <c r="H7287" s="83" t="s">
        <v>5</v>
      </c>
      <c r="I7287" s="83" t="s">
        <v>6</v>
      </c>
      <c r="J7287" s="122" t="s">
        <v>8</v>
      </c>
    </row>
    <row r="7288" spans="1:10" ht="25.5">
      <c r="A7288" s="111" t="s">
        <v>1723</v>
      </c>
      <c r="B7288" s="86" t="s">
        <v>1661</v>
      </c>
      <c r="C7288" s="85" t="s">
        <v>31</v>
      </c>
      <c r="D7288" s="85" t="s">
        <v>1662</v>
      </c>
      <c r="E7288" s="284" t="s">
        <v>4285</v>
      </c>
      <c r="F7288" s="284"/>
      <c r="G7288" s="87" t="s">
        <v>71</v>
      </c>
      <c r="H7288" s="88">
        <v>1</v>
      </c>
      <c r="I7288" s="89">
        <v>116.57</v>
      </c>
      <c r="J7288" s="112">
        <v>116.57</v>
      </c>
    </row>
    <row r="7289" spans="1:10">
      <c r="A7289" s="123" t="s">
        <v>1738</v>
      </c>
      <c r="B7289" s="97" t="s">
        <v>4286</v>
      </c>
      <c r="C7289" s="96" t="s">
        <v>31</v>
      </c>
      <c r="D7289" s="96" t="s">
        <v>2274</v>
      </c>
      <c r="E7289" s="283" t="s">
        <v>1737</v>
      </c>
      <c r="F7289" s="283"/>
      <c r="G7289" s="98" t="s">
        <v>33</v>
      </c>
      <c r="H7289" s="99">
        <v>0.1124</v>
      </c>
      <c r="I7289" s="100">
        <v>16.86</v>
      </c>
      <c r="J7289" s="124">
        <v>1.89</v>
      </c>
    </row>
    <row r="7290" spans="1:10">
      <c r="A7290" s="123" t="s">
        <v>1738</v>
      </c>
      <c r="B7290" s="97" t="s">
        <v>4287</v>
      </c>
      <c r="C7290" s="96" t="s">
        <v>31</v>
      </c>
      <c r="D7290" s="96" t="s">
        <v>2255</v>
      </c>
      <c r="E7290" s="283" t="s">
        <v>1737</v>
      </c>
      <c r="F7290" s="283"/>
      <c r="G7290" s="98" t="s">
        <v>33</v>
      </c>
      <c r="H7290" s="99">
        <v>0.49830000000000002</v>
      </c>
      <c r="I7290" s="100">
        <v>19.95</v>
      </c>
      <c r="J7290" s="124">
        <v>9.94</v>
      </c>
    </row>
    <row r="7291" spans="1:10">
      <c r="A7291" s="113" t="s">
        <v>1725</v>
      </c>
      <c r="B7291" s="91" t="s">
        <v>4288</v>
      </c>
      <c r="C7291" s="90" t="s">
        <v>31</v>
      </c>
      <c r="D7291" s="90" t="s">
        <v>4289</v>
      </c>
      <c r="E7291" s="278" t="s">
        <v>1743</v>
      </c>
      <c r="F7291" s="278"/>
      <c r="G7291" s="92" t="s">
        <v>3149</v>
      </c>
      <c r="H7291" s="93">
        <v>0.3</v>
      </c>
      <c r="I7291" s="94">
        <v>97.76</v>
      </c>
      <c r="J7291" s="114">
        <v>29.32</v>
      </c>
    </row>
    <row r="7292" spans="1:10">
      <c r="A7292" s="113" t="s">
        <v>1725</v>
      </c>
      <c r="B7292" s="91" t="s">
        <v>4290</v>
      </c>
      <c r="C7292" s="90" t="s">
        <v>31</v>
      </c>
      <c r="D7292" s="90" t="s">
        <v>4291</v>
      </c>
      <c r="E7292" s="278" t="s">
        <v>1743</v>
      </c>
      <c r="F7292" s="278"/>
      <c r="G7292" s="92" t="s">
        <v>2625</v>
      </c>
      <c r="H7292" s="93">
        <v>2</v>
      </c>
      <c r="I7292" s="94">
        <v>37.71</v>
      </c>
      <c r="J7292" s="114">
        <v>75.42</v>
      </c>
    </row>
    <row r="7293" spans="1:10">
      <c r="A7293" s="115"/>
      <c r="B7293" s="116"/>
      <c r="C7293" s="116"/>
      <c r="D7293" s="116"/>
      <c r="E7293" s="116" t="s">
        <v>1728</v>
      </c>
      <c r="F7293" s="117">
        <v>9.23</v>
      </c>
      <c r="G7293" s="116" t="s">
        <v>1729</v>
      </c>
      <c r="H7293" s="117">
        <v>0</v>
      </c>
      <c r="I7293" s="116" t="s">
        <v>1730</v>
      </c>
      <c r="J7293" s="118">
        <v>9.23</v>
      </c>
    </row>
    <row r="7294" spans="1:10" ht="15" thickBot="1">
      <c r="A7294" s="115"/>
      <c r="B7294" s="116"/>
      <c r="C7294" s="116"/>
      <c r="D7294" s="116"/>
      <c r="E7294" s="116" t="s">
        <v>1731</v>
      </c>
      <c r="F7294" s="117">
        <v>30.58</v>
      </c>
      <c r="G7294" s="116"/>
      <c r="H7294" s="276" t="s">
        <v>1732</v>
      </c>
      <c r="I7294" s="276"/>
      <c r="J7294" s="118">
        <v>147.15</v>
      </c>
    </row>
    <row r="7295" spans="1:10" ht="15" thickTop="1">
      <c r="A7295" s="119"/>
      <c r="B7295" s="95"/>
      <c r="C7295" s="95"/>
      <c r="D7295" s="95"/>
      <c r="E7295" s="95"/>
      <c r="F7295" s="95"/>
      <c r="G7295" s="95"/>
      <c r="H7295" s="95"/>
      <c r="I7295" s="95"/>
      <c r="J7295" s="120"/>
    </row>
    <row r="7296" spans="1:10" ht="15">
      <c r="A7296" s="121" t="s">
        <v>1668</v>
      </c>
      <c r="B7296" s="83" t="s">
        <v>1</v>
      </c>
      <c r="C7296" s="82" t="s">
        <v>2</v>
      </c>
      <c r="D7296" s="82" t="s">
        <v>3</v>
      </c>
      <c r="E7296" s="281" t="s">
        <v>1722</v>
      </c>
      <c r="F7296" s="281"/>
      <c r="G7296" s="84" t="s">
        <v>4</v>
      </c>
      <c r="H7296" s="83" t="s">
        <v>5</v>
      </c>
      <c r="I7296" s="83" t="s">
        <v>6</v>
      </c>
      <c r="J7296" s="122" t="s">
        <v>8</v>
      </c>
    </row>
    <row r="7297" spans="1:10">
      <c r="A7297" s="111" t="s">
        <v>1723</v>
      </c>
      <c r="B7297" s="86" t="s">
        <v>1669</v>
      </c>
      <c r="C7297" s="85" t="s">
        <v>44</v>
      </c>
      <c r="D7297" s="85" t="s">
        <v>1666</v>
      </c>
      <c r="E7297" s="284" t="s">
        <v>1761</v>
      </c>
      <c r="F7297" s="284"/>
      <c r="G7297" s="87" t="s">
        <v>71</v>
      </c>
      <c r="H7297" s="88">
        <v>1</v>
      </c>
      <c r="I7297" s="89">
        <v>5.21</v>
      </c>
      <c r="J7297" s="112">
        <v>5.21</v>
      </c>
    </row>
    <row r="7298" spans="1:10">
      <c r="A7298" s="221"/>
      <c r="B7298" s="222"/>
      <c r="C7298" s="222"/>
      <c r="D7298" s="222"/>
      <c r="E7298" s="222"/>
      <c r="F7298" s="222" t="s">
        <v>1762</v>
      </c>
      <c r="G7298" s="222"/>
      <c r="H7298" s="222"/>
      <c r="I7298" s="222"/>
      <c r="J7298" s="125">
        <v>0</v>
      </c>
    </row>
    <row r="7299" spans="1:10">
      <c r="A7299" s="221"/>
      <c r="B7299" s="222"/>
      <c r="C7299" s="222"/>
      <c r="D7299" s="222"/>
      <c r="E7299" s="222"/>
      <c r="F7299" s="222" t="s">
        <v>1763</v>
      </c>
      <c r="G7299" s="222"/>
      <c r="H7299" s="222"/>
      <c r="I7299" s="222"/>
      <c r="J7299" s="125">
        <v>1</v>
      </c>
    </row>
    <row r="7300" spans="1:10">
      <c r="A7300" s="221"/>
      <c r="B7300" s="222"/>
      <c r="C7300" s="222"/>
      <c r="D7300" s="222"/>
      <c r="E7300" s="222"/>
      <c r="F7300" s="222" t="s">
        <v>1764</v>
      </c>
      <c r="G7300" s="222"/>
      <c r="H7300" s="222"/>
      <c r="I7300" s="222"/>
      <c r="J7300" s="125">
        <v>0</v>
      </c>
    </row>
    <row r="7301" spans="1:10" ht="15">
      <c r="A7301" s="279" t="s">
        <v>1784</v>
      </c>
      <c r="B7301" s="280" t="s">
        <v>1</v>
      </c>
      <c r="C7301" s="281" t="s">
        <v>2</v>
      </c>
      <c r="D7301" s="281" t="s">
        <v>1785</v>
      </c>
      <c r="E7301" s="280" t="s">
        <v>1766</v>
      </c>
      <c r="F7301" s="83" t="s">
        <v>1767</v>
      </c>
      <c r="G7301" s="83" t="s">
        <v>1768</v>
      </c>
      <c r="H7301" s="83"/>
      <c r="I7301" s="83"/>
      <c r="J7301" s="122" t="s">
        <v>1769</v>
      </c>
    </row>
    <row r="7302" spans="1:10">
      <c r="A7302" s="113" t="s">
        <v>1725</v>
      </c>
      <c r="B7302" s="91" t="s">
        <v>4292</v>
      </c>
      <c r="C7302" s="90" t="s">
        <v>44</v>
      </c>
      <c r="D7302" s="90" t="s">
        <v>4293</v>
      </c>
      <c r="E7302" s="93">
        <v>0.02</v>
      </c>
      <c r="F7302" s="92" t="s">
        <v>2248</v>
      </c>
      <c r="G7302" s="277" t="s">
        <v>4294</v>
      </c>
      <c r="H7302" s="277"/>
      <c r="I7302" s="278"/>
      <c r="J7302" s="127" t="s">
        <v>4295</v>
      </c>
    </row>
    <row r="7303" spans="1:10">
      <c r="A7303" s="113" t="s">
        <v>1725</v>
      </c>
      <c r="B7303" s="91" t="s">
        <v>2397</v>
      </c>
      <c r="C7303" s="90" t="s">
        <v>44</v>
      </c>
      <c r="D7303" s="90" t="s">
        <v>2398</v>
      </c>
      <c r="E7303" s="93">
        <v>1.1904700000000001E-2</v>
      </c>
      <c r="F7303" s="92" t="s">
        <v>2248</v>
      </c>
      <c r="G7303" s="277" t="s">
        <v>2399</v>
      </c>
      <c r="H7303" s="277"/>
      <c r="I7303" s="278"/>
      <c r="J7303" s="127" t="s">
        <v>4296</v>
      </c>
    </row>
    <row r="7304" spans="1:10">
      <c r="A7304" s="113" t="s">
        <v>1725</v>
      </c>
      <c r="B7304" s="91" t="s">
        <v>2905</v>
      </c>
      <c r="C7304" s="90" t="s">
        <v>44</v>
      </c>
      <c r="D7304" s="90" t="s">
        <v>2906</v>
      </c>
      <c r="E7304" s="93">
        <v>8.0000000000000002E-3</v>
      </c>
      <c r="F7304" s="92" t="s">
        <v>121</v>
      </c>
      <c r="G7304" s="277" t="s">
        <v>2907</v>
      </c>
      <c r="H7304" s="277"/>
      <c r="I7304" s="278"/>
      <c r="J7304" s="127" t="s">
        <v>4297</v>
      </c>
    </row>
    <row r="7305" spans="1:10">
      <c r="A7305" s="113" t="s">
        <v>1725</v>
      </c>
      <c r="B7305" s="91" t="s">
        <v>4298</v>
      </c>
      <c r="C7305" s="90" t="s">
        <v>44</v>
      </c>
      <c r="D7305" s="90" t="s">
        <v>4299</v>
      </c>
      <c r="E7305" s="93">
        <v>0.05</v>
      </c>
      <c r="F7305" s="92" t="s">
        <v>2248</v>
      </c>
      <c r="G7305" s="277" t="s">
        <v>4300</v>
      </c>
      <c r="H7305" s="277"/>
      <c r="I7305" s="278"/>
      <c r="J7305" s="127" t="s">
        <v>4301</v>
      </c>
    </row>
    <row r="7306" spans="1:10">
      <c r="A7306" s="221"/>
      <c r="B7306" s="222"/>
      <c r="C7306" s="222"/>
      <c r="D7306" s="222"/>
      <c r="E7306" s="222"/>
      <c r="F7306" s="222" t="s">
        <v>1938</v>
      </c>
      <c r="G7306" s="222"/>
      <c r="H7306" s="222"/>
      <c r="I7306" s="222"/>
      <c r="J7306" s="125">
        <v>0.79420000000000002</v>
      </c>
    </row>
    <row r="7307" spans="1:10" ht="15">
      <c r="A7307" s="279" t="s">
        <v>1765</v>
      </c>
      <c r="B7307" s="280" t="s">
        <v>1</v>
      </c>
      <c r="C7307" s="281" t="s">
        <v>2</v>
      </c>
      <c r="D7307" s="281" t="s">
        <v>1727</v>
      </c>
      <c r="E7307" s="280" t="s">
        <v>1766</v>
      </c>
      <c r="F7307" s="83" t="s">
        <v>1767</v>
      </c>
      <c r="G7307" s="83" t="s">
        <v>1768</v>
      </c>
      <c r="H7307" s="83"/>
      <c r="I7307" s="83"/>
      <c r="J7307" s="122" t="s">
        <v>1769</v>
      </c>
    </row>
    <row r="7308" spans="1:10">
      <c r="A7308" s="123" t="s">
        <v>1723</v>
      </c>
      <c r="B7308" s="97" t="s">
        <v>1957</v>
      </c>
      <c r="C7308" s="96" t="s">
        <v>44</v>
      </c>
      <c r="D7308" s="96" t="s">
        <v>1958</v>
      </c>
      <c r="E7308" s="99">
        <v>0.3125</v>
      </c>
      <c r="F7308" s="98" t="s">
        <v>1950</v>
      </c>
      <c r="G7308" s="282" t="s">
        <v>1959</v>
      </c>
      <c r="H7308" s="282"/>
      <c r="I7308" s="283"/>
      <c r="J7308" s="126" t="s">
        <v>4302</v>
      </c>
    </row>
    <row r="7309" spans="1:10">
      <c r="A7309" s="221"/>
      <c r="B7309" s="222"/>
      <c r="C7309" s="222"/>
      <c r="D7309" s="222"/>
      <c r="E7309" s="222"/>
      <c r="F7309" s="222" t="s">
        <v>1774</v>
      </c>
      <c r="G7309" s="222"/>
      <c r="H7309" s="222"/>
      <c r="I7309" s="222"/>
      <c r="J7309" s="125">
        <v>4.4156000000000004</v>
      </c>
    </row>
    <row r="7310" spans="1:10">
      <c r="A7310" s="115"/>
      <c r="B7310" s="116"/>
      <c r="C7310" s="116"/>
      <c r="D7310" s="116"/>
      <c r="E7310" s="116" t="s">
        <v>1728</v>
      </c>
      <c r="F7310" s="117">
        <v>0</v>
      </c>
      <c r="G7310" s="116" t="s">
        <v>1729</v>
      </c>
      <c r="H7310" s="117">
        <v>3.11</v>
      </c>
      <c r="I7310" s="116" t="s">
        <v>1730</v>
      </c>
      <c r="J7310" s="118">
        <v>3.1116874999999999</v>
      </c>
    </row>
    <row r="7311" spans="1:10" ht="15" thickBot="1">
      <c r="A7311" s="115"/>
      <c r="B7311" s="116"/>
      <c r="C7311" s="116"/>
      <c r="D7311" s="116"/>
      <c r="E7311" s="116" t="s">
        <v>1731</v>
      </c>
      <c r="F7311" s="117">
        <v>1.36</v>
      </c>
      <c r="G7311" s="116"/>
      <c r="H7311" s="276" t="s">
        <v>1732</v>
      </c>
      <c r="I7311" s="276"/>
      <c r="J7311" s="118">
        <v>6.57</v>
      </c>
    </row>
    <row r="7312" spans="1:10" ht="15" thickTop="1">
      <c r="A7312" s="119"/>
      <c r="B7312" s="95"/>
      <c r="C7312" s="95"/>
      <c r="D7312" s="95"/>
      <c r="E7312" s="95"/>
      <c r="F7312" s="95"/>
      <c r="G7312" s="95"/>
      <c r="H7312" s="95"/>
      <c r="I7312" s="95"/>
      <c r="J7312" s="120"/>
    </row>
    <row r="7313" spans="1:10" ht="15">
      <c r="A7313" s="288" t="s">
        <v>4303</v>
      </c>
      <c r="B7313" s="271"/>
      <c r="C7313" s="271"/>
      <c r="D7313" s="271"/>
      <c r="E7313" s="271"/>
      <c r="F7313" s="271"/>
      <c r="G7313" s="271"/>
      <c r="H7313" s="271"/>
      <c r="I7313" s="271"/>
      <c r="J7313" s="289"/>
    </row>
    <row r="7314" spans="1:10" ht="15">
      <c r="A7314" s="121"/>
      <c r="B7314" s="83" t="s">
        <v>1</v>
      </c>
      <c r="C7314" s="82" t="s">
        <v>2</v>
      </c>
      <c r="D7314" s="82" t="s">
        <v>3</v>
      </c>
      <c r="E7314" s="281" t="s">
        <v>1722</v>
      </c>
      <c r="F7314" s="281"/>
      <c r="G7314" s="84" t="s">
        <v>4</v>
      </c>
      <c r="H7314" s="83" t="s">
        <v>5</v>
      </c>
      <c r="I7314" s="83" t="s">
        <v>6</v>
      </c>
      <c r="J7314" s="122" t="s">
        <v>8</v>
      </c>
    </row>
    <row r="7315" spans="1:10" ht="25.5">
      <c r="A7315" s="111" t="s">
        <v>1723</v>
      </c>
      <c r="B7315" s="86" t="s">
        <v>3864</v>
      </c>
      <c r="C7315" s="85" t="s">
        <v>44</v>
      </c>
      <c r="D7315" s="85" t="s">
        <v>3865</v>
      </c>
      <c r="E7315" s="284" t="s">
        <v>1761</v>
      </c>
      <c r="F7315" s="284"/>
      <c r="G7315" s="87" t="s">
        <v>46</v>
      </c>
      <c r="H7315" s="88">
        <v>1</v>
      </c>
      <c r="I7315" s="89">
        <v>8.16</v>
      </c>
      <c r="J7315" s="112">
        <v>8.16</v>
      </c>
    </row>
    <row r="7316" spans="1:10">
      <c r="A7316" s="221"/>
      <c r="B7316" s="222"/>
      <c r="C7316" s="222"/>
      <c r="D7316" s="222"/>
      <c r="E7316" s="222"/>
      <c r="F7316" s="222" t="s">
        <v>1762</v>
      </c>
      <c r="G7316" s="222"/>
      <c r="H7316" s="222"/>
      <c r="I7316" s="222"/>
      <c r="J7316" s="125">
        <v>0</v>
      </c>
    </row>
    <row r="7317" spans="1:10">
      <c r="A7317" s="221"/>
      <c r="B7317" s="222"/>
      <c r="C7317" s="222"/>
      <c r="D7317" s="222"/>
      <c r="E7317" s="222"/>
      <c r="F7317" s="222" t="s">
        <v>1763</v>
      </c>
      <c r="G7317" s="222"/>
      <c r="H7317" s="222"/>
      <c r="I7317" s="222"/>
      <c r="J7317" s="125">
        <v>1</v>
      </c>
    </row>
    <row r="7318" spans="1:10">
      <c r="A7318" s="221"/>
      <c r="B7318" s="222"/>
      <c r="C7318" s="222"/>
      <c r="D7318" s="222"/>
      <c r="E7318" s="222"/>
      <c r="F7318" s="222" t="s">
        <v>1764</v>
      </c>
      <c r="G7318" s="222"/>
      <c r="H7318" s="222"/>
      <c r="I7318" s="222"/>
      <c r="J7318" s="125">
        <v>0</v>
      </c>
    </row>
    <row r="7319" spans="1:10" ht="15">
      <c r="A7319" s="279" t="s">
        <v>1784</v>
      </c>
      <c r="B7319" s="280" t="s">
        <v>1</v>
      </c>
      <c r="C7319" s="281" t="s">
        <v>2</v>
      </c>
      <c r="D7319" s="281" t="s">
        <v>1785</v>
      </c>
      <c r="E7319" s="280" t="s">
        <v>1766</v>
      </c>
      <c r="F7319" s="83" t="s">
        <v>1767</v>
      </c>
      <c r="G7319" s="83" t="s">
        <v>1768</v>
      </c>
      <c r="H7319" s="83"/>
      <c r="I7319" s="83"/>
      <c r="J7319" s="122" t="s">
        <v>1769</v>
      </c>
    </row>
    <row r="7320" spans="1:10" ht="38.25">
      <c r="A7320" s="113" t="s">
        <v>1725</v>
      </c>
      <c r="B7320" s="91" t="s">
        <v>4304</v>
      </c>
      <c r="C7320" s="90" t="s">
        <v>44</v>
      </c>
      <c r="D7320" s="90" t="s">
        <v>4305</v>
      </c>
      <c r="E7320" s="93">
        <v>1</v>
      </c>
      <c r="F7320" s="92" t="s">
        <v>46</v>
      </c>
      <c r="G7320" s="277" t="s">
        <v>4306</v>
      </c>
      <c r="H7320" s="277"/>
      <c r="I7320" s="278"/>
      <c r="J7320" s="127" t="s">
        <v>4306</v>
      </c>
    </row>
    <row r="7321" spans="1:10">
      <c r="A7321" s="221"/>
      <c r="B7321" s="222"/>
      <c r="C7321" s="222"/>
      <c r="D7321" s="222"/>
      <c r="E7321" s="222"/>
      <c r="F7321" s="222" t="s">
        <v>1938</v>
      </c>
      <c r="G7321" s="222"/>
      <c r="H7321" s="222"/>
      <c r="I7321" s="222"/>
      <c r="J7321" s="125">
        <v>7.1</v>
      </c>
    </row>
    <row r="7322" spans="1:10" ht="15">
      <c r="A7322" s="279" t="s">
        <v>1765</v>
      </c>
      <c r="B7322" s="280" t="s">
        <v>1</v>
      </c>
      <c r="C7322" s="281" t="s">
        <v>2</v>
      </c>
      <c r="D7322" s="281" t="s">
        <v>1727</v>
      </c>
      <c r="E7322" s="280" t="s">
        <v>1766</v>
      </c>
      <c r="F7322" s="83" t="s">
        <v>1767</v>
      </c>
      <c r="G7322" s="83" t="s">
        <v>1768</v>
      </c>
      <c r="H7322" s="83"/>
      <c r="I7322" s="83"/>
      <c r="J7322" s="122" t="s">
        <v>1769</v>
      </c>
    </row>
    <row r="7323" spans="1:10">
      <c r="A7323" s="123" t="s">
        <v>1723</v>
      </c>
      <c r="B7323" s="97" t="s">
        <v>3570</v>
      </c>
      <c r="C7323" s="96" t="s">
        <v>44</v>
      </c>
      <c r="D7323" s="96" t="s">
        <v>3571</v>
      </c>
      <c r="E7323" s="99">
        <v>2.9932E-2</v>
      </c>
      <c r="F7323" s="98" t="s">
        <v>1950</v>
      </c>
      <c r="G7323" s="282" t="s">
        <v>3577</v>
      </c>
      <c r="H7323" s="282"/>
      <c r="I7323" s="283"/>
      <c r="J7323" s="126" t="s">
        <v>4307</v>
      </c>
    </row>
    <row r="7324" spans="1:10">
      <c r="A7324" s="123" t="s">
        <v>1723</v>
      </c>
      <c r="B7324" s="97" t="s">
        <v>1979</v>
      </c>
      <c r="C7324" s="96" t="s">
        <v>44</v>
      </c>
      <c r="D7324" s="96" t="s">
        <v>1980</v>
      </c>
      <c r="E7324" s="99">
        <v>2.9932E-2</v>
      </c>
      <c r="F7324" s="98" t="s">
        <v>1950</v>
      </c>
      <c r="G7324" s="282" t="s">
        <v>1981</v>
      </c>
      <c r="H7324" s="282"/>
      <c r="I7324" s="283"/>
      <c r="J7324" s="126" t="s">
        <v>4308</v>
      </c>
    </row>
    <row r="7325" spans="1:10">
      <c r="A7325" s="221"/>
      <c r="B7325" s="222"/>
      <c r="C7325" s="222"/>
      <c r="D7325" s="222"/>
      <c r="E7325" s="222"/>
      <c r="F7325" s="222" t="s">
        <v>1774</v>
      </c>
      <c r="G7325" s="222"/>
      <c r="H7325" s="222"/>
      <c r="I7325" s="222"/>
      <c r="J7325" s="125">
        <v>1.0596000000000001</v>
      </c>
    </row>
    <row r="7326" spans="1:10">
      <c r="A7326" s="115"/>
      <c r="B7326" s="116"/>
      <c r="C7326" s="116"/>
      <c r="D7326" s="116"/>
      <c r="E7326" s="116" t="s">
        <v>1728</v>
      </c>
      <c r="F7326" s="117">
        <v>0</v>
      </c>
      <c r="G7326" s="116" t="s">
        <v>1729</v>
      </c>
      <c r="H7326" s="117">
        <v>0.81</v>
      </c>
      <c r="I7326" s="116" t="s">
        <v>1730</v>
      </c>
      <c r="J7326" s="118">
        <v>0.80511692239999999</v>
      </c>
    </row>
    <row r="7327" spans="1:10" ht="15" thickBot="1">
      <c r="A7327" s="115"/>
      <c r="B7327" s="116"/>
      <c r="C7327" s="116"/>
      <c r="D7327" s="116"/>
      <c r="E7327" s="116" t="s">
        <v>1731</v>
      </c>
      <c r="F7327" s="117">
        <v>2.14</v>
      </c>
      <c r="G7327" s="116"/>
      <c r="H7327" s="276" t="s">
        <v>1732</v>
      </c>
      <c r="I7327" s="276"/>
      <c r="J7327" s="118">
        <v>10.3</v>
      </c>
    </row>
    <row r="7328" spans="1:10" ht="15" thickTop="1">
      <c r="A7328" s="119"/>
      <c r="B7328" s="95"/>
      <c r="C7328" s="95"/>
      <c r="D7328" s="95"/>
      <c r="E7328" s="95"/>
      <c r="F7328" s="95"/>
      <c r="G7328" s="95"/>
      <c r="H7328" s="95"/>
      <c r="I7328" s="95"/>
      <c r="J7328" s="120"/>
    </row>
    <row r="7329" spans="1:10" ht="15">
      <c r="A7329" s="121"/>
      <c r="B7329" s="83" t="s">
        <v>1</v>
      </c>
      <c r="C7329" s="82" t="s">
        <v>2</v>
      </c>
      <c r="D7329" s="82" t="s">
        <v>3</v>
      </c>
      <c r="E7329" s="281" t="s">
        <v>1722</v>
      </c>
      <c r="F7329" s="281"/>
      <c r="G7329" s="84" t="s">
        <v>4</v>
      </c>
      <c r="H7329" s="83" t="s">
        <v>5</v>
      </c>
      <c r="I7329" s="83" t="s">
        <v>6</v>
      </c>
      <c r="J7329" s="122" t="s">
        <v>8</v>
      </c>
    </row>
    <row r="7330" spans="1:10" ht="38.25">
      <c r="A7330" s="111" t="s">
        <v>1723</v>
      </c>
      <c r="B7330" s="86" t="s">
        <v>4309</v>
      </c>
      <c r="C7330" s="85" t="s">
        <v>44</v>
      </c>
      <c r="D7330" s="85" t="s">
        <v>4310</v>
      </c>
      <c r="E7330" s="284" t="s">
        <v>1761</v>
      </c>
      <c r="F7330" s="284"/>
      <c r="G7330" s="87" t="s">
        <v>71</v>
      </c>
      <c r="H7330" s="88">
        <v>1</v>
      </c>
      <c r="I7330" s="89">
        <v>5.08</v>
      </c>
      <c r="J7330" s="112">
        <v>5.08</v>
      </c>
    </row>
    <row r="7331" spans="1:10" ht="15">
      <c r="A7331" s="279" t="s">
        <v>1775</v>
      </c>
      <c r="B7331" s="280" t="s">
        <v>1</v>
      </c>
      <c r="C7331" s="281" t="s">
        <v>2</v>
      </c>
      <c r="D7331" s="281" t="s">
        <v>1776</v>
      </c>
      <c r="E7331" s="280" t="s">
        <v>1766</v>
      </c>
      <c r="F7331" s="285" t="s">
        <v>1777</v>
      </c>
      <c r="G7331" s="280"/>
      <c r="H7331" s="285" t="s">
        <v>1769</v>
      </c>
      <c r="I7331" s="280"/>
      <c r="J7331" s="286" t="s">
        <v>1778</v>
      </c>
    </row>
    <row r="7332" spans="1:10" ht="15">
      <c r="A7332" s="287"/>
      <c r="B7332" s="280"/>
      <c r="C7332" s="280"/>
      <c r="D7332" s="280"/>
      <c r="E7332" s="280"/>
      <c r="F7332" s="83" t="s">
        <v>1779</v>
      </c>
      <c r="G7332" s="83" t="s">
        <v>1780</v>
      </c>
      <c r="H7332" s="83" t="s">
        <v>1779</v>
      </c>
      <c r="I7332" s="83" t="s">
        <v>1780</v>
      </c>
      <c r="J7332" s="286"/>
    </row>
    <row r="7333" spans="1:10" ht="51">
      <c r="A7333" s="113" t="s">
        <v>1725</v>
      </c>
      <c r="B7333" s="91" t="s">
        <v>4311</v>
      </c>
      <c r="C7333" s="90" t="s">
        <v>44</v>
      </c>
      <c r="D7333" s="90" t="s">
        <v>4312</v>
      </c>
      <c r="E7333" s="93">
        <v>1</v>
      </c>
      <c r="F7333" s="94">
        <v>1</v>
      </c>
      <c r="G7333" s="94">
        <v>0</v>
      </c>
      <c r="H7333" s="102">
        <v>1.3</v>
      </c>
      <c r="I7333" s="102">
        <v>0.84</v>
      </c>
      <c r="J7333" s="127">
        <v>1.3</v>
      </c>
    </row>
    <row r="7334" spans="1:10">
      <c r="A7334" s="221"/>
      <c r="B7334" s="222"/>
      <c r="C7334" s="222"/>
      <c r="D7334" s="222"/>
      <c r="E7334" s="222"/>
      <c r="F7334" s="222" t="s">
        <v>1783</v>
      </c>
      <c r="G7334" s="222"/>
      <c r="H7334" s="222"/>
      <c r="I7334" s="222"/>
      <c r="J7334" s="125">
        <v>1.3</v>
      </c>
    </row>
    <row r="7335" spans="1:10">
      <c r="A7335" s="221"/>
      <c r="B7335" s="222"/>
      <c r="C7335" s="222"/>
      <c r="D7335" s="222"/>
      <c r="E7335" s="222"/>
      <c r="F7335" s="222" t="s">
        <v>1762</v>
      </c>
      <c r="G7335" s="222"/>
      <c r="H7335" s="222"/>
      <c r="I7335" s="222"/>
      <c r="J7335" s="125">
        <v>1.3</v>
      </c>
    </row>
    <row r="7336" spans="1:10">
      <c r="A7336" s="221"/>
      <c r="B7336" s="222"/>
      <c r="C7336" s="222"/>
      <c r="D7336" s="222"/>
      <c r="E7336" s="222"/>
      <c r="F7336" s="222" t="s">
        <v>1763</v>
      </c>
      <c r="G7336" s="222"/>
      <c r="H7336" s="222"/>
      <c r="I7336" s="222"/>
      <c r="J7336" s="125">
        <v>6.8181000000000003</v>
      </c>
    </row>
    <row r="7337" spans="1:10">
      <c r="A7337" s="221"/>
      <c r="B7337" s="222"/>
      <c r="C7337" s="222"/>
      <c r="D7337" s="222"/>
      <c r="E7337" s="222"/>
      <c r="F7337" s="222" t="s">
        <v>1764</v>
      </c>
      <c r="G7337" s="222"/>
      <c r="H7337" s="222"/>
      <c r="I7337" s="222"/>
      <c r="J7337" s="125">
        <v>0.19070000000000001</v>
      </c>
    </row>
    <row r="7338" spans="1:10" ht="15">
      <c r="A7338" s="279" t="s">
        <v>1765</v>
      </c>
      <c r="B7338" s="280" t="s">
        <v>1</v>
      </c>
      <c r="C7338" s="281" t="s">
        <v>2</v>
      </c>
      <c r="D7338" s="281" t="s">
        <v>1727</v>
      </c>
      <c r="E7338" s="280" t="s">
        <v>1766</v>
      </c>
      <c r="F7338" s="83" t="s">
        <v>1767</v>
      </c>
      <c r="G7338" s="83" t="s">
        <v>1768</v>
      </c>
      <c r="H7338" s="83"/>
      <c r="I7338" s="83"/>
      <c r="J7338" s="122" t="s">
        <v>1769</v>
      </c>
    </row>
    <row r="7339" spans="1:10">
      <c r="A7339" s="123" t="s">
        <v>1723</v>
      </c>
      <c r="B7339" s="97" t="s">
        <v>1957</v>
      </c>
      <c r="C7339" s="96" t="s">
        <v>44</v>
      </c>
      <c r="D7339" s="96" t="s">
        <v>1958</v>
      </c>
      <c r="E7339" s="99">
        <v>0.14666670000000001</v>
      </c>
      <c r="F7339" s="98" t="s">
        <v>1950</v>
      </c>
      <c r="G7339" s="282" t="s">
        <v>1959</v>
      </c>
      <c r="H7339" s="282"/>
      <c r="I7339" s="283"/>
      <c r="J7339" s="126" t="s">
        <v>4313</v>
      </c>
    </row>
    <row r="7340" spans="1:10">
      <c r="A7340" s="123" t="s">
        <v>1723</v>
      </c>
      <c r="B7340" s="97" t="s">
        <v>1948</v>
      </c>
      <c r="C7340" s="96" t="s">
        <v>44</v>
      </c>
      <c r="D7340" s="96" t="s">
        <v>1949</v>
      </c>
      <c r="E7340" s="99">
        <v>0.14666670000000001</v>
      </c>
      <c r="F7340" s="98" t="s">
        <v>1950</v>
      </c>
      <c r="G7340" s="282" t="s">
        <v>1951</v>
      </c>
      <c r="H7340" s="282"/>
      <c r="I7340" s="283"/>
      <c r="J7340" s="126" t="s">
        <v>2473</v>
      </c>
    </row>
    <row r="7341" spans="1:10">
      <c r="A7341" s="221"/>
      <c r="B7341" s="222"/>
      <c r="C7341" s="222"/>
      <c r="D7341" s="222"/>
      <c r="E7341" s="222"/>
      <c r="F7341" s="222" t="s">
        <v>1774</v>
      </c>
      <c r="G7341" s="222"/>
      <c r="H7341" s="222"/>
      <c r="I7341" s="222"/>
      <c r="J7341" s="125">
        <v>4.8898999999999999</v>
      </c>
    </row>
    <row r="7342" spans="1:10">
      <c r="A7342" s="115"/>
      <c r="B7342" s="116"/>
      <c r="C7342" s="116"/>
      <c r="D7342" s="116"/>
      <c r="E7342" s="116" t="s">
        <v>1728</v>
      </c>
      <c r="F7342" s="117">
        <v>0</v>
      </c>
      <c r="G7342" s="116" t="s">
        <v>1729</v>
      </c>
      <c r="H7342" s="117">
        <v>3.65</v>
      </c>
      <c r="I7342" s="116" t="s">
        <v>1730</v>
      </c>
      <c r="J7342" s="118">
        <v>3.6525434967899999</v>
      </c>
    </row>
    <row r="7343" spans="1:10" ht="15" thickBot="1">
      <c r="A7343" s="115"/>
      <c r="B7343" s="116"/>
      <c r="C7343" s="116"/>
      <c r="D7343" s="116"/>
      <c r="E7343" s="116" t="s">
        <v>1731</v>
      </c>
      <c r="F7343" s="117">
        <v>1.33</v>
      </c>
      <c r="G7343" s="116"/>
      <c r="H7343" s="276" t="s">
        <v>1732</v>
      </c>
      <c r="I7343" s="276"/>
      <c r="J7343" s="118">
        <v>6.41</v>
      </c>
    </row>
    <row r="7344" spans="1:10" ht="15" thickTop="1">
      <c r="A7344" s="119"/>
      <c r="B7344" s="95"/>
      <c r="C7344" s="95"/>
      <c r="D7344" s="95"/>
      <c r="E7344" s="95"/>
      <c r="F7344" s="95"/>
      <c r="G7344" s="95"/>
      <c r="H7344" s="95"/>
      <c r="I7344" s="95"/>
      <c r="J7344" s="120"/>
    </row>
    <row r="7345" spans="1:10" ht="15">
      <c r="A7345" s="121"/>
      <c r="B7345" s="83" t="s">
        <v>1</v>
      </c>
      <c r="C7345" s="82" t="s">
        <v>2</v>
      </c>
      <c r="D7345" s="82" t="s">
        <v>3</v>
      </c>
      <c r="E7345" s="281" t="s">
        <v>1722</v>
      </c>
      <c r="F7345" s="281"/>
      <c r="G7345" s="84" t="s">
        <v>4</v>
      </c>
      <c r="H7345" s="83" t="s">
        <v>5</v>
      </c>
      <c r="I7345" s="83" t="s">
        <v>6</v>
      </c>
      <c r="J7345" s="122" t="s">
        <v>8</v>
      </c>
    </row>
    <row r="7346" spans="1:10" ht="38.25">
      <c r="A7346" s="111" t="s">
        <v>1723</v>
      </c>
      <c r="B7346" s="86" t="s">
        <v>3917</v>
      </c>
      <c r="C7346" s="85" t="s">
        <v>44</v>
      </c>
      <c r="D7346" s="85" t="s">
        <v>3918</v>
      </c>
      <c r="E7346" s="284" t="s">
        <v>1761</v>
      </c>
      <c r="F7346" s="284"/>
      <c r="G7346" s="87" t="s">
        <v>78</v>
      </c>
      <c r="H7346" s="88">
        <v>1</v>
      </c>
      <c r="I7346" s="89">
        <v>4.4800000000000004</v>
      </c>
      <c r="J7346" s="112">
        <v>4.4800000000000004</v>
      </c>
    </row>
    <row r="7347" spans="1:10">
      <c r="A7347" s="221"/>
      <c r="B7347" s="222"/>
      <c r="C7347" s="222"/>
      <c r="D7347" s="222"/>
      <c r="E7347" s="222"/>
      <c r="F7347" s="222" t="s">
        <v>1762</v>
      </c>
      <c r="G7347" s="222"/>
      <c r="H7347" s="222"/>
      <c r="I7347" s="222"/>
      <c r="J7347" s="125">
        <v>0</v>
      </c>
    </row>
    <row r="7348" spans="1:10">
      <c r="A7348" s="221"/>
      <c r="B7348" s="222"/>
      <c r="C7348" s="222"/>
      <c r="D7348" s="222"/>
      <c r="E7348" s="222"/>
      <c r="F7348" s="222" t="s">
        <v>1763</v>
      </c>
      <c r="G7348" s="222"/>
      <c r="H7348" s="222"/>
      <c r="I7348" s="222"/>
      <c r="J7348" s="125">
        <v>1</v>
      </c>
    </row>
    <row r="7349" spans="1:10">
      <c r="A7349" s="221"/>
      <c r="B7349" s="222"/>
      <c r="C7349" s="222"/>
      <c r="D7349" s="222"/>
      <c r="E7349" s="222"/>
      <c r="F7349" s="222" t="s">
        <v>1764</v>
      </c>
      <c r="G7349" s="222"/>
      <c r="H7349" s="222"/>
      <c r="I7349" s="222"/>
      <c r="J7349" s="125">
        <v>0</v>
      </c>
    </row>
    <row r="7350" spans="1:10" ht="15">
      <c r="A7350" s="279" t="s">
        <v>1765</v>
      </c>
      <c r="B7350" s="280" t="s">
        <v>1</v>
      </c>
      <c r="C7350" s="281" t="s">
        <v>2</v>
      </c>
      <c r="D7350" s="281" t="s">
        <v>1727</v>
      </c>
      <c r="E7350" s="280" t="s">
        <v>1766</v>
      </c>
      <c r="F7350" s="83" t="s">
        <v>1767</v>
      </c>
      <c r="G7350" s="83" t="s">
        <v>1768</v>
      </c>
      <c r="H7350" s="83"/>
      <c r="I7350" s="83"/>
      <c r="J7350" s="122" t="s">
        <v>1769</v>
      </c>
    </row>
    <row r="7351" spans="1:10">
      <c r="A7351" s="123" t="s">
        <v>1723</v>
      </c>
      <c r="B7351" s="97" t="s">
        <v>1957</v>
      </c>
      <c r="C7351" s="96" t="s">
        <v>44</v>
      </c>
      <c r="D7351" s="96" t="s">
        <v>1958</v>
      </c>
      <c r="E7351" s="99">
        <v>3.3333300000000003E-2</v>
      </c>
      <c r="F7351" s="98" t="s">
        <v>1950</v>
      </c>
      <c r="G7351" s="282" t="s">
        <v>1959</v>
      </c>
      <c r="H7351" s="282"/>
      <c r="I7351" s="283"/>
      <c r="J7351" s="126" t="s">
        <v>4314</v>
      </c>
    </row>
    <row r="7352" spans="1:10">
      <c r="A7352" s="123" t="s">
        <v>1723</v>
      </c>
      <c r="B7352" s="97" t="s">
        <v>1948</v>
      </c>
      <c r="C7352" s="96" t="s">
        <v>44</v>
      </c>
      <c r="D7352" s="96" t="s">
        <v>1949</v>
      </c>
      <c r="E7352" s="99">
        <v>6.6666699999999995E-2</v>
      </c>
      <c r="F7352" s="98" t="s">
        <v>1950</v>
      </c>
      <c r="G7352" s="282" t="s">
        <v>1951</v>
      </c>
      <c r="H7352" s="282"/>
      <c r="I7352" s="283"/>
      <c r="J7352" s="126" t="s">
        <v>4315</v>
      </c>
    </row>
    <row r="7353" spans="1:10" ht="25.5">
      <c r="A7353" s="123" t="s">
        <v>1723</v>
      </c>
      <c r="B7353" s="97" t="s">
        <v>2486</v>
      </c>
      <c r="C7353" s="96" t="s">
        <v>44</v>
      </c>
      <c r="D7353" s="96" t="s">
        <v>2487</v>
      </c>
      <c r="E7353" s="99">
        <v>6.0000000000000001E-3</v>
      </c>
      <c r="F7353" s="98" t="s">
        <v>93</v>
      </c>
      <c r="G7353" s="282" t="s">
        <v>2488</v>
      </c>
      <c r="H7353" s="282"/>
      <c r="I7353" s="283"/>
      <c r="J7353" s="126" t="s">
        <v>4316</v>
      </c>
    </row>
    <row r="7354" spans="1:10">
      <c r="A7354" s="221"/>
      <c r="B7354" s="222"/>
      <c r="C7354" s="222"/>
      <c r="D7354" s="222"/>
      <c r="E7354" s="222"/>
      <c r="F7354" s="222" t="s">
        <v>1774</v>
      </c>
      <c r="G7354" s="222"/>
      <c r="H7354" s="222"/>
      <c r="I7354" s="222"/>
      <c r="J7354" s="125">
        <v>4.4751000000000003</v>
      </c>
    </row>
    <row r="7355" spans="1:10">
      <c r="A7355" s="115"/>
      <c r="B7355" s="116"/>
      <c r="C7355" s="116"/>
      <c r="D7355" s="116"/>
      <c r="E7355" s="116" t="s">
        <v>1728</v>
      </c>
      <c r="F7355" s="117">
        <v>0</v>
      </c>
      <c r="G7355" s="116" t="s">
        <v>1729</v>
      </c>
      <c r="H7355" s="117">
        <v>1.73</v>
      </c>
      <c r="I7355" s="116" t="s">
        <v>1730</v>
      </c>
      <c r="J7355" s="118">
        <v>1.73032731963</v>
      </c>
    </row>
    <row r="7356" spans="1:10" ht="15" thickBot="1">
      <c r="A7356" s="115"/>
      <c r="B7356" s="116"/>
      <c r="C7356" s="116"/>
      <c r="D7356" s="116"/>
      <c r="E7356" s="116" t="s">
        <v>1731</v>
      </c>
      <c r="F7356" s="117">
        <v>1.17</v>
      </c>
      <c r="G7356" s="116"/>
      <c r="H7356" s="276" t="s">
        <v>1732</v>
      </c>
      <c r="I7356" s="276"/>
      <c r="J7356" s="118">
        <v>5.65</v>
      </c>
    </row>
    <row r="7357" spans="1:10" ht="15" thickTop="1">
      <c r="A7357" s="119"/>
      <c r="B7357" s="95"/>
      <c r="C7357" s="95"/>
      <c r="D7357" s="95"/>
      <c r="E7357" s="95"/>
      <c r="F7357" s="95"/>
      <c r="G7357" s="95"/>
      <c r="H7357" s="95"/>
      <c r="I7357" s="95"/>
      <c r="J7357" s="120"/>
    </row>
    <row r="7358" spans="1:10" ht="15">
      <c r="A7358" s="121"/>
      <c r="B7358" s="83" t="s">
        <v>1</v>
      </c>
      <c r="C7358" s="82" t="s">
        <v>2</v>
      </c>
      <c r="D7358" s="82" t="s">
        <v>3</v>
      </c>
      <c r="E7358" s="281" t="s">
        <v>1722</v>
      </c>
      <c r="F7358" s="281"/>
      <c r="G7358" s="84" t="s">
        <v>4</v>
      </c>
      <c r="H7358" s="83" t="s">
        <v>5</v>
      </c>
      <c r="I7358" s="83" t="s">
        <v>6</v>
      </c>
      <c r="J7358" s="122" t="s">
        <v>8</v>
      </c>
    </row>
    <row r="7359" spans="1:10">
      <c r="A7359" s="111" t="s">
        <v>1723</v>
      </c>
      <c r="B7359" s="86" t="s">
        <v>4317</v>
      </c>
      <c r="C7359" s="85" t="s">
        <v>31</v>
      </c>
      <c r="D7359" s="85" t="s">
        <v>2211</v>
      </c>
      <c r="E7359" s="284" t="s">
        <v>1737</v>
      </c>
      <c r="F7359" s="284"/>
      <c r="G7359" s="87" t="s">
        <v>33</v>
      </c>
      <c r="H7359" s="88">
        <v>1</v>
      </c>
      <c r="I7359" s="89">
        <v>15.98</v>
      </c>
      <c r="J7359" s="112">
        <v>15.98</v>
      </c>
    </row>
    <row r="7360" spans="1:10" ht="25.5">
      <c r="A7360" s="123" t="s">
        <v>1738</v>
      </c>
      <c r="B7360" s="97" t="s">
        <v>4318</v>
      </c>
      <c r="C7360" s="96" t="s">
        <v>31</v>
      </c>
      <c r="D7360" s="96" t="s">
        <v>4319</v>
      </c>
      <c r="E7360" s="283" t="s">
        <v>1737</v>
      </c>
      <c r="F7360" s="283"/>
      <c r="G7360" s="98" t="s">
        <v>33</v>
      </c>
      <c r="H7360" s="99">
        <v>1</v>
      </c>
      <c r="I7360" s="100">
        <v>0.15</v>
      </c>
      <c r="J7360" s="124">
        <v>0.15</v>
      </c>
    </row>
    <row r="7361" spans="1:10">
      <c r="A7361" s="113" t="s">
        <v>1725</v>
      </c>
      <c r="B7361" s="91" t="s">
        <v>4320</v>
      </c>
      <c r="C7361" s="90" t="s">
        <v>31</v>
      </c>
      <c r="D7361" s="90" t="s">
        <v>4321</v>
      </c>
      <c r="E7361" s="278" t="s">
        <v>1748</v>
      </c>
      <c r="F7361" s="278"/>
      <c r="G7361" s="92" t="s">
        <v>33</v>
      </c>
      <c r="H7361" s="93">
        <v>1</v>
      </c>
      <c r="I7361" s="94">
        <v>11.57</v>
      </c>
      <c r="J7361" s="114">
        <v>11.57</v>
      </c>
    </row>
    <row r="7362" spans="1:10">
      <c r="A7362" s="113" t="s">
        <v>1725</v>
      </c>
      <c r="B7362" s="91" t="s">
        <v>1749</v>
      </c>
      <c r="C7362" s="90" t="s">
        <v>31</v>
      </c>
      <c r="D7362" s="90" t="s">
        <v>1750</v>
      </c>
      <c r="E7362" s="278" t="s">
        <v>1743</v>
      </c>
      <c r="F7362" s="278"/>
      <c r="G7362" s="92" t="s">
        <v>33</v>
      </c>
      <c r="H7362" s="93">
        <v>1</v>
      </c>
      <c r="I7362" s="94">
        <v>0.95</v>
      </c>
      <c r="J7362" s="114">
        <v>0.95</v>
      </c>
    </row>
    <row r="7363" spans="1:10" ht="25.5">
      <c r="A7363" s="113" t="s">
        <v>1725</v>
      </c>
      <c r="B7363" s="91" t="s">
        <v>4322</v>
      </c>
      <c r="C7363" s="90" t="s">
        <v>31</v>
      </c>
      <c r="D7363" s="90" t="s">
        <v>4323</v>
      </c>
      <c r="E7363" s="278" t="s">
        <v>1727</v>
      </c>
      <c r="F7363" s="278"/>
      <c r="G7363" s="92" t="s">
        <v>33</v>
      </c>
      <c r="H7363" s="93">
        <v>1</v>
      </c>
      <c r="I7363" s="94">
        <v>0.48</v>
      </c>
      <c r="J7363" s="114">
        <v>0.48</v>
      </c>
    </row>
    <row r="7364" spans="1:10">
      <c r="A7364" s="113" t="s">
        <v>1725</v>
      </c>
      <c r="B7364" s="91" t="s">
        <v>1741</v>
      </c>
      <c r="C7364" s="90" t="s">
        <v>31</v>
      </c>
      <c r="D7364" s="90" t="s">
        <v>1742</v>
      </c>
      <c r="E7364" s="278" t="s">
        <v>1743</v>
      </c>
      <c r="F7364" s="278"/>
      <c r="G7364" s="92" t="s">
        <v>33</v>
      </c>
      <c r="H7364" s="93">
        <v>1</v>
      </c>
      <c r="I7364" s="94">
        <v>0.03</v>
      </c>
      <c r="J7364" s="114">
        <v>0.03</v>
      </c>
    </row>
    <row r="7365" spans="1:10" ht="25.5">
      <c r="A7365" s="113" t="s">
        <v>1725</v>
      </c>
      <c r="B7365" s="91" t="s">
        <v>4324</v>
      </c>
      <c r="C7365" s="90" t="s">
        <v>31</v>
      </c>
      <c r="D7365" s="90" t="s">
        <v>4325</v>
      </c>
      <c r="E7365" s="278" t="s">
        <v>1743</v>
      </c>
      <c r="F7365" s="278"/>
      <c r="G7365" s="92" t="s">
        <v>33</v>
      </c>
      <c r="H7365" s="93">
        <v>1</v>
      </c>
      <c r="I7365" s="94">
        <v>1.34</v>
      </c>
      <c r="J7365" s="114">
        <v>1.34</v>
      </c>
    </row>
    <row r="7366" spans="1:10" ht="25.5">
      <c r="A7366" s="113" t="s">
        <v>1725</v>
      </c>
      <c r="B7366" s="91" t="s">
        <v>4326</v>
      </c>
      <c r="C7366" s="90" t="s">
        <v>31</v>
      </c>
      <c r="D7366" s="90" t="s">
        <v>4327</v>
      </c>
      <c r="E7366" s="278" t="s">
        <v>2366</v>
      </c>
      <c r="F7366" s="278"/>
      <c r="G7366" s="92" t="s">
        <v>33</v>
      </c>
      <c r="H7366" s="93">
        <v>1</v>
      </c>
      <c r="I7366" s="94">
        <v>0.57999999999999996</v>
      </c>
      <c r="J7366" s="114">
        <v>0.57999999999999996</v>
      </c>
    </row>
    <row r="7367" spans="1:10" ht="25.5">
      <c r="A7367" s="113" t="s">
        <v>1725</v>
      </c>
      <c r="B7367" s="91" t="s">
        <v>4328</v>
      </c>
      <c r="C7367" s="90" t="s">
        <v>31</v>
      </c>
      <c r="D7367" s="90" t="s">
        <v>4329</v>
      </c>
      <c r="E7367" s="278" t="s">
        <v>2366</v>
      </c>
      <c r="F7367" s="278"/>
      <c r="G7367" s="92" t="s">
        <v>33</v>
      </c>
      <c r="H7367" s="93">
        <v>1</v>
      </c>
      <c r="I7367" s="94">
        <v>0.88</v>
      </c>
      <c r="J7367" s="114">
        <v>0.88</v>
      </c>
    </row>
    <row r="7368" spans="1:10">
      <c r="A7368" s="115"/>
      <c r="B7368" s="116"/>
      <c r="C7368" s="116"/>
      <c r="D7368" s="116"/>
      <c r="E7368" s="116" t="s">
        <v>1728</v>
      </c>
      <c r="F7368" s="117">
        <v>11.72</v>
      </c>
      <c r="G7368" s="116" t="s">
        <v>1729</v>
      </c>
      <c r="H7368" s="117">
        <v>0</v>
      </c>
      <c r="I7368" s="116" t="s">
        <v>1730</v>
      </c>
      <c r="J7368" s="118">
        <v>11.72</v>
      </c>
    </row>
    <row r="7369" spans="1:10" ht="15" thickBot="1">
      <c r="A7369" s="115"/>
      <c r="B7369" s="116"/>
      <c r="C7369" s="116"/>
      <c r="D7369" s="116"/>
      <c r="E7369" s="116" t="s">
        <v>1731</v>
      </c>
      <c r="F7369" s="117">
        <v>4.1900000000000004</v>
      </c>
      <c r="G7369" s="116"/>
      <c r="H7369" s="276" t="s">
        <v>1732</v>
      </c>
      <c r="I7369" s="276"/>
      <c r="J7369" s="118">
        <v>20.170000000000002</v>
      </c>
    </row>
    <row r="7370" spans="1:10" ht="15" thickTop="1">
      <c r="A7370" s="119"/>
      <c r="B7370" s="95"/>
      <c r="C7370" s="95"/>
      <c r="D7370" s="95"/>
      <c r="E7370" s="95"/>
      <c r="F7370" s="95"/>
      <c r="G7370" s="95"/>
      <c r="H7370" s="95"/>
      <c r="I7370" s="95"/>
      <c r="J7370" s="120"/>
    </row>
    <row r="7371" spans="1:10" ht="15">
      <c r="A7371" s="121"/>
      <c r="B7371" s="83" t="s">
        <v>1</v>
      </c>
      <c r="C7371" s="82" t="s">
        <v>2</v>
      </c>
      <c r="D7371" s="82" t="s">
        <v>3</v>
      </c>
      <c r="E7371" s="281" t="s">
        <v>1722</v>
      </c>
      <c r="F7371" s="281"/>
      <c r="G7371" s="84" t="s">
        <v>4</v>
      </c>
      <c r="H7371" s="83" t="s">
        <v>5</v>
      </c>
      <c r="I7371" s="83" t="s">
        <v>6</v>
      </c>
      <c r="J7371" s="122" t="s">
        <v>8</v>
      </c>
    </row>
    <row r="7372" spans="1:10">
      <c r="A7372" s="111" t="s">
        <v>1723</v>
      </c>
      <c r="B7372" s="86" t="s">
        <v>2210</v>
      </c>
      <c r="C7372" s="85" t="s">
        <v>44</v>
      </c>
      <c r="D7372" s="85" t="s">
        <v>2211</v>
      </c>
      <c r="E7372" s="284" t="s">
        <v>1761</v>
      </c>
      <c r="F7372" s="284"/>
      <c r="G7372" s="87" t="s">
        <v>1950</v>
      </c>
      <c r="H7372" s="88">
        <v>1</v>
      </c>
      <c r="I7372" s="89">
        <v>15.61</v>
      </c>
      <c r="J7372" s="112">
        <v>15.61</v>
      </c>
    </row>
    <row r="7373" spans="1:10" ht="15">
      <c r="A7373" s="121" t="s">
        <v>2324</v>
      </c>
      <c r="B7373" s="83" t="s">
        <v>1</v>
      </c>
      <c r="C7373" s="82" t="s">
        <v>2</v>
      </c>
      <c r="D7373" s="82" t="s">
        <v>1748</v>
      </c>
      <c r="E7373" s="83" t="s">
        <v>1766</v>
      </c>
      <c r="F7373" s="280" t="s">
        <v>1769</v>
      </c>
      <c r="G7373" s="280"/>
      <c r="H7373" s="280"/>
      <c r="I7373" s="280"/>
      <c r="J7373" s="122" t="s">
        <v>1778</v>
      </c>
    </row>
    <row r="7374" spans="1:10">
      <c r="A7374" s="113" t="s">
        <v>1725</v>
      </c>
      <c r="B7374" s="91" t="s">
        <v>4330</v>
      </c>
      <c r="C7374" s="90" t="s">
        <v>44</v>
      </c>
      <c r="D7374" s="90" t="s">
        <v>4331</v>
      </c>
      <c r="E7374" s="93">
        <v>1</v>
      </c>
      <c r="F7374" s="90"/>
      <c r="G7374" s="90"/>
      <c r="H7374" s="90"/>
      <c r="I7374" s="102" t="s">
        <v>1788</v>
      </c>
      <c r="J7374" s="127" t="s">
        <v>1788</v>
      </c>
    </row>
    <row r="7375" spans="1:10">
      <c r="A7375" s="221"/>
      <c r="B7375" s="222"/>
      <c r="C7375" s="222"/>
      <c r="D7375" s="222"/>
      <c r="E7375" s="222"/>
      <c r="F7375" s="222" t="s">
        <v>2328</v>
      </c>
      <c r="G7375" s="222"/>
      <c r="H7375" s="222"/>
      <c r="I7375" s="222"/>
      <c r="J7375" s="128">
        <v>0</v>
      </c>
    </row>
    <row r="7376" spans="1:10">
      <c r="A7376" s="221"/>
      <c r="B7376" s="222"/>
      <c r="C7376" s="222"/>
      <c r="D7376" s="222"/>
      <c r="E7376" s="222"/>
      <c r="F7376" s="222" t="s">
        <v>2329</v>
      </c>
      <c r="G7376" s="222"/>
      <c r="H7376" s="222"/>
      <c r="I7376" s="222"/>
      <c r="J7376" s="125">
        <v>11.2</v>
      </c>
    </row>
    <row r="7377" spans="1:10">
      <c r="A7377" s="221"/>
      <c r="B7377" s="222"/>
      <c r="C7377" s="222"/>
      <c r="D7377" s="222"/>
      <c r="E7377" s="222"/>
      <c r="F7377" s="222" t="s">
        <v>1762</v>
      </c>
      <c r="G7377" s="222"/>
      <c r="H7377" s="222"/>
      <c r="I7377" s="222"/>
      <c r="J7377" s="125">
        <v>11.2</v>
      </c>
    </row>
    <row r="7378" spans="1:10">
      <c r="A7378" s="221"/>
      <c r="B7378" s="222"/>
      <c r="C7378" s="222"/>
      <c r="D7378" s="222"/>
      <c r="E7378" s="222"/>
      <c r="F7378" s="222" t="s">
        <v>1763</v>
      </c>
      <c r="G7378" s="222"/>
      <c r="H7378" s="222"/>
      <c r="I7378" s="222"/>
      <c r="J7378" s="125">
        <v>1</v>
      </c>
    </row>
    <row r="7379" spans="1:10">
      <c r="A7379" s="221"/>
      <c r="B7379" s="222"/>
      <c r="C7379" s="222"/>
      <c r="D7379" s="222"/>
      <c r="E7379" s="222"/>
      <c r="F7379" s="222" t="s">
        <v>1764</v>
      </c>
      <c r="G7379" s="222"/>
      <c r="H7379" s="222"/>
      <c r="I7379" s="222"/>
      <c r="J7379" s="125">
        <v>11.2</v>
      </c>
    </row>
    <row r="7380" spans="1:10" ht="15">
      <c r="A7380" s="279" t="s">
        <v>1784</v>
      </c>
      <c r="B7380" s="280" t="s">
        <v>1</v>
      </c>
      <c r="C7380" s="281" t="s">
        <v>2</v>
      </c>
      <c r="D7380" s="281" t="s">
        <v>1785</v>
      </c>
      <c r="E7380" s="280" t="s">
        <v>1766</v>
      </c>
      <c r="F7380" s="83" t="s">
        <v>1767</v>
      </c>
      <c r="G7380" s="83" t="s">
        <v>1768</v>
      </c>
      <c r="H7380" s="83"/>
      <c r="I7380" s="83"/>
      <c r="J7380" s="122" t="s">
        <v>1769</v>
      </c>
    </row>
    <row r="7381" spans="1:10">
      <c r="A7381" s="113" t="s">
        <v>1725</v>
      </c>
      <c r="B7381" s="91" t="s">
        <v>4332</v>
      </c>
      <c r="C7381" s="90" t="s">
        <v>44</v>
      </c>
      <c r="D7381" s="90" t="s">
        <v>4333</v>
      </c>
      <c r="E7381" s="93">
        <v>1</v>
      </c>
      <c r="F7381" s="92" t="s">
        <v>1950</v>
      </c>
      <c r="G7381" s="277" t="s">
        <v>4334</v>
      </c>
      <c r="H7381" s="277"/>
      <c r="I7381" s="278"/>
      <c r="J7381" s="127" t="s">
        <v>4334</v>
      </c>
    </row>
    <row r="7382" spans="1:10">
      <c r="A7382" s="113" t="s">
        <v>1725</v>
      </c>
      <c r="B7382" s="91" t="s">
        <v>4335</v>
      </c>
      <c r="C7382" s="90" t="s">
        <v>44</v>
      </c>
      <c r="D7382" s="90" t="s">
        <v>4336</v>
      </c>
      <c r="E7382" s="93">
        <v>1</v>
      </c>
      <c r="F7382" s="92" t="s">
        <v>1950</v>
      </c>
      <c r="G7382" s="277" t="s">
        <v>4337</v>
      </c>
      <c r="H7382" s="277"/>
      <c r="I7382" s="278"/>
      <c r="J7382" s="127" t="s">
        <v>4337</v>
      </c>
    </row>
    <row r="7383" spans="1:10">
      <c r="A7383" s="113" t="s">
        <v>1725</v>
      </c>
      <c r="B7383" s="91" t="s">
        <v>4338</v>
      </c>
      <c r="C7383" s="90" t="s">
        <v>44</v>
      </c>
      <c r="D7383" s="90" t="s">
        <v>4339</v>
      </c>
      <c r="E7383" s="93">
        <v>1</v>
      </c>
      <c r="F7383" s="92" t="s">
        <v>1950</v>
      </c>
      <c r="G7383" s="277" t="s">
        <v>4340</v>
      </c>
      <c r="H7383" s="277"/>
      <c r="I7383" s="278"/>
      <c r="J7383" s="127" t="s">
        <v>4340</v>
      </c>
    </row>
    <row r="7384" spans="1:10" ht="25.5">
      <c r="A7384" s="113" t="s">
        <v>1725</v>
      </c>
      <c r="B7384" s="91" t="s">
        <v>4341</v>
      </c>
      <c r="C7384" s="90" t="s">
        <v>44</v>
      </c>
      <c r="D7384" s="90" t="s">
        <v>4342</v>
      </c>
      <c r="E7384" s="93">
        <v>1</v>
      </c>
      <c r="F7384" s="92" t="s">
        <v>1950</v>
      </c>
      <c r="G7384" s="277" t="s">
        <v>4343</v>
      </c>
      <c r="H7384" s="277"/>
      <c r="I7384" s="278"/>
      <c r="J7384" s="127" t="s">
        <v>4343</v>
      </c>
    </row>
    <row r="7385" spans="1:10">
      <c r="A7385" s="221"/>
      <c r="B7385" s="222"/>
      <c r="C7385" s="222"/>
      <c r="D7385" s="222"/>
      <c r="E7385" s="222"/>
      <c r="F7385" s="222" t="s">
        <v>1938</v>
      </c>
      <c r="G7385" s="222"/>
      <c r="H7385" s="222"/>
      <c r="I7385" s="222"/>
      <c r="J7385" s="125">
        <v>2.8</v>
      </c>
    </row>
    <row r="7386" spans="1:10" ht="15">
      <c r="A7386" s="279" t="s">
        <v>1765</v>
      </c>
      <c r="B7386" s="280" t="s">
        <v>1</v>
      </c>
      <c r="C7386" s="281" t="s">
        <v>2</v>
      </c>
      <c r="D7386" s="281" t="s">
        <v>1727</v>
      </c>
      <c r="E7386" s="280" t="s">
        <v>1766</v>
      </c>
      <c r="F7386" s="83" t="s">
        <v>1767</v>
      </c>
      <c r="G7386" s="83" t="s">
        <v>1768</v>
      </c>
      <c r="H7386" s="83"/>
      <c r="I7386" s="83"/>
      <c r="J7386" s="122" t="s">
        <v>1769</v>
      </c>
    </row>
    <row r="7387" spans="1:10" ht="25.5">
      <c r="A7387" s="123" t="s">
        <v>1723</v>
      </c>
      <c r="B7387" s="97" t="s">
        <v>4344</v>
      </c>
      <c r="C7387" s="96" t="s">
        <v>44</v>
      </c>
      <c r="D7387" s="96" t="s">
        <v>4345</v>
      </c>
      <c r="E7387" s="99">
        <v>1</v>
      </c>
      <c r="F7387" s="98" t="s">
        <v>1950</v>
      </c>
      <c r="G7387" s="282" t="s">
        <v>4346</v>
      </c>
      <c r="H7387" s="282"/>
      <c r="I7387" s="283"/>
      <c r="J7387" s="126" t="s">
        <v>4346</v>
      </c>
    </row>
    <row r="7388" spans="1:10" ht="25.5">
      <c r="A7388" s="123" t="s">
        <v>1723</v>
      </c>
      <c r="B7388" s="97" t="s">
        <v>4347</v>
      </c>
      <c r="C7388" s="96" t="s">
        <v>44</v>
      </c>
      <c r="D7388" s="96" t="s">
        <v>4348</v>
      </c>
      <c r="E7388" s="99">
        <v>1</v>
      </c>
      <c r="F7388" s="98" t="s">
        <v>1950</v>
      </c>
      <c r="G7388" s="282" t="s">
        <v>4349</v>
      </c>
      <c r="H7388" s="282"/>
      <c r="I7388" s="283"/>
      <c r="J7388" s="126" t="s">
        <v>4349</v>
      </c>
    </row>
    <row r="7389" spans="1:10" ht="25.5">
      <c r="A7389" s="123" t="s">
        <v>1723</v>
      </c>
      <c r="B7389" s="97" t="s">
        <v>4350</v>
      </c>
      <c r="C7389" s="96" t="s">
        <v>44</v>
      </c>
      <c r="D7389" s="96" t="s">
        <v>4351</v>
      </c>
      <c r="E7389" s="99">
        <v>1</v>
      </c>
      <c r="F7389" s="98" t="s">
        <v>1950</v>
      </c>
      <c r="G7389" s="282" t="s">
        <v>4352</v>
      </c>
      <c r="H7389" s="282"/>
      <c r="I7389" s="283"/>
      <c r="J7389" s="126" t="s">
        <v>4352</v>
      </c>
    </row>
    <row r="7390" spans="1:10">
      <c r="A7390" s="221"/>
      <c r="B7390" s="222"/>
      <c r="C7390" s="222"/>
      <c r="D7390" s="222"/>
      <c r="E7390" s="222"/>
      <c r="F7390" s="222" t="s">
        <v>1774</v>
      </c>
      <c r="G7390" s="222"/>
      <c r="H7390" s="222"/>
      <c r="I7390" s="222"/>
      <c r="J7390" s="125">
        <v>1.61</v>
      </c>
    </row>
    <row r="7391" spans="1:10">
      <c r="A7391" s="115"/>
      <c r="B7391" s="116"/>
      <c r="C7391" s="116"/>
      <c r="D7391" s="116"/>
      <c r="E7391" s="116" t="s">
        <v>1728</v>
      </c>
      <c r="F7391" s="117">
        <v>0</v>
      </c>
      <c r="G7391" s="116" t="s">
        <v>1729</v>
      </c>
      <c r="H7391" s="117">
        <v>11.35</v>
      </c>
      <c r="I7391" s="116" t="s">
        <v>1730</v>
      </c>
      <c r="J7391" s="118">
        <v>11.348699999999999</v>
      </c>
    </row>
    <row r="7392" spans="1:10" ht="15" thickBot="1">
      <c r="A7392" s="115"/>
      <c r="B7392" s="116"/>
      <c r="C7392" s="116"/>
      <c r="D7392" s="116"/>
      <c r="E7392" s="116" t="s">
        <v>1731</v>
      </c>
      <c r="F7392" s="117">
        <v>4.09</v>
      </c>
      <c r="G7392" s="116"/>
      <c r="H7392" s="276" t="s">
        <v>1732</v>
      </c>
      <c r="I7392" s="276"/>
      <c r="J7392" s="118">
        <v>19.7</v>
      </c>
    </row>
    <row r="7393" spans="1:10" ht="15" thickTop="1">
      <c r="A7393" s="119"/>
      <c r="B7393" s="95"/>
      <c r="C7393" s="95"/>
      <c r="D7393" s="95"/>
      <c r="E7393" s="95"/>
      <c r="F7393" s="95"/>
      <c r="G7393" s="95"/>
      <c r="H7393" s="95"/>
      <c r="I7393" s="95"/>
      <c r="J7393" s="120"/>
    </row>
    <row r="7394" spans="1:10" ht="15">
      <c r="A7394" s="121"/>
      <c r="B7394" s="83" t="s">
        <v>1</v>
      </c>
      <c r="C7394" s="82" t="s">
        <v>2</v>
      </c>
      <c r="D7394" s="82" t="s">
        <v>3</v>
      </c>
      <c r="E7394" s="281" t="s">
        <v>1722</v>
      </c>
      <c r="F7394" s="281"/>
      <c r="G7394" s="84" t="s">
        <v>4</v>
      </c>
      <c r="H7394" s="83" t="s">
        <v>5</v>
      </c>
      <c r="I7394" s="83" t="s">
        <v>6</v>
      </c>
      <c r="J7394" s="122" t="s">
        <v>8</v>
      </c>
    </row>
    <row r="7395" spans="1:10" ht="25.5">
      <c r="A7395" s="111" t="s">
        <v>1723</v>
      </c>
      <c r="B7395" s="86" t="s">
        <v>2916</v>
      </c>
      <c r="C7395" s="85" t="s">
        <v>44</v>
      </c>
      <c r="D7395" s="85" t="s">
        <v>2917</v>
      </c>
      <c r="E7395" s="284" t="s">
        <v>1761</v>
      </c>
      <c r="F7395" s="284"/>
      <c r="G7395" s="87" t="s">
        <v>1950</v>
      </c>
      <c r="H7395" s="88">
        <v>1</v>
      </c>
      <c r="I7395" s="89">
        <v>15.2</v>
      </c>
      <c r="J7395" s="112">
        <v>15.2</v>
      </c>
    </row>
    <row r="7396" spans="1:10" ht="15">
      <c r="A7396" s="121" t="s">
        <v>2324</v>
      </c>
      <c r="B7396" s="83" t="s">
        <v>1</v>
      </c>
      <c r="C7396" s="82" t="s">
        <v>2</v>
      </c>
      <c r="D7396" s="82" t="s">
        <v>1748</v>
      </c>
      <c r="E7396" s="83" t="s">
        <v>1766</v>
      </c>
      <c r="F7396" s="280" t="s">
        <v>1769</v>
      </c>
      <c r="G7396" s="280"/>
      <c r="H7396" s="280"/>
      <c r="I7396" s="280"/>
      <c r="J7396" s="122" t="s">
        <v>1778</v>
      </c>
    </row>
    <row r="7397" spans="1:10">
      <c r="A7397" s="113" t="s">
        <v>1725</v>
      </c>
      <c r="B7397" s="91" t="s">
        <v>4353</v>
      </c>
      <c r="C7397" s="90" t="s">
        <v>44</v>
      </c>
      <c r="D7397" s="90" t="s">
        <v>4354</v>
      </c>
      <c r="E7397" s="93">
        <v>1</v>
      </c>
      <c r="F7397" s="90"/>
      <c r="G7397" s="90"/>
      <c r="H7397" s="90"/>
      <c r="I7397" s="102" t="s">
        <v>1788</v>
      </c>
      <c r="J7397" s="127" t="s">
        <v>1788</v>
      </c>
    </row>
    <row r="7398" spans="1:10">
      <c r="A7398" s="221"/>
      <c r="B7398" s="222"/>
      <c r="C7398" s="222"/>
      <c r="D7398" s="222"/>
      <c r="E7398" s="222"/>
      <c r="F7398" s="222" t="s">
        <v>2328</v>
      </c>
      <c r="G7398" s="222"/>
      <c r="H7398" s="222"/>
      <c r="I7398" s="222"/>
      <c r="J7398" s="128">
        <v>0</v>
      </c>
    </row>
    <row r="7399" spans="1:10">
      <c r="A7399" s="221"/>
      <c r="B7399" s="222"/>
      <c r="C7399" s="222"/>
      <c r="D7399" s="222"/>
      <c r="E7399" s="222"/>
      <c r="F7399" s="222" t="s">
        <v>2329</v>
      </c>
      <c r="G7399" s="222"/>
      <c r="H7399" s="222"/>
      <c r="I7399" s="222"/>
      <c r="J7399" s="125">
        <v>11.2</v>
      </c>
    </row>
    <row r="7400" spans="1:10">
      <c r="A7400" s="221"/>
      <c r="B7400" s="222"/>
      <c r="C7400" s="222"/>
      <c r="D7400" s="222"/>
      <c r="E7400" s="222"/>
      <c r="F7400" s="222" t="s">
        <v>1762</v>
      </c>
      <c r="G7400" s="222"/>
      <c r="H7400" s="222"/>
      <c r="I7400" s="222"/>
      <c r="J7400" s="125">
        <v>11.2</v>
      </c>
    </row>
    <row r="7401" spans="1:10">
      <c r="A7401" s="221"/>
      <c r="B7401" s="222"/>
      <c r="C7401" s="222"/>
      <c r="D7401" s="222"/>
      <c r="E7401" s="222"/>
      <c r="F7401" s="222" t="s">
        <v>1763</v>
      </c>
      <c r="G7401" s="222"/>
      <c r="H7401" s="222"/>
      <c r="I7401" s="222"/>
      <c r="J7401" s="125">
        <v>1</v>
      </c>
    </row>
    <row r="7402" spans="1:10">
      <c r="A7402" s="221"/>
      <c r="B7402" s="222"/>
      <c r="C7402" s="222"/>
      <c r="D7402" s="222"/>
      <c r="E7402" s="222"/>
      <c r="F7402" s="222" t="s">
        <v>1764</v>
      </c>
      <c r="G7402" s="222"/>
      <c r="H7402" s="222"/>
      <c r="I7402" s="222"/>
      <c r="J7402" s="125">
        <v>11.2</v>
      </c>
    </row>
    <row r="7403" spans="1:10" ht="15">
      <c r="A7403" s="279" t="s">
        <v>1784</v>
      </c>
      <c r="B7403" s="280" t="s">
        <v>1</v>
      </c>
      <c r="C7403" s="281" t="s">
        <v>2</v>
      </c>
      <c r="D7403" s="281" t="s">
        <v>1785</v>
      </c>
      <c r="E7403" s="280" t="s">
        <v>1766</v>
      </c>
      <c r="F7403" s="83" t="s">
        <v>1767</v>
      </c>
      <c r="G7403" s="83" t="s">
        <v>1768</v>
      </c>
      <c r="H7403" s="83"/>
      <c r="I7403" s="83"/>
      <c r="J7403" s="122" t="s">
        <v>1769</v>
      </c>
    </row>
    <row r="7404" spans="1:10">
      <c r="A7404" s="113" t="s">
        <v>1725</v>
      </c>
      <c r="B7404" s="91" t="s">
        <v>4338</v>
      </c>
      <c r="C7404" s="90" t="s">
        <v>44</v>
      </c>
      <c r="D7404" s="90" t="s">
        <v>4339</v>
      </c>
      <c r="E7404" s="93">
        <v>1</v>
      </c>
      <c r="F7404" s="92" t="s">
        <v>1950</v>
      </c>
      <c r="G7404" s="277" t="s">
        <v>4340</v>
      </c>
      <c r="H7404" s="277"/>
      <c r="I7404" s="278"/>
      <c r="J7404" s="127" t="s">
        <v>4340</v>
      </c>
    </row>
    <row r="7405" spans="1:10">
      <c r="A7405" s="113" t="s">
        <v>1725</v>
      </c>
      <c r="B7405" s="91" t="s">
        <v>4332</v>
      </c>
      <c r="C7405" s="90" t="s">
        <v>44</v>
      </c>
      <c r="D7405" s="90" t="s">
        <v>4333</v>
      </c>
      <c r="E7405" s="93">
        <v>1</v>
      </c>
      <c r="F7405" s="92" t="s">
        <v>1950</v>
      </c>
      <c r="G7405" s="277" t="s">
        <v>4334</v>
      </c>
      <c r="H7405" s="277"/>
      <c r="I7405" s="278"/>
      <c r="J7405" s="127" t="s">
        <v>4334</v>
      </c>
    </row>
    <row r="7406" spans="1:10" ht="25.5">
      <c r="A7406" s="113" t="s">
        <v>1725</v>
      </c>
      <c r="B7406" s="91" t="s">
        <v>4341</v>
      </c>
      <c r="C7406" s="90" t="s">
        <v>44</v>
      </c>
      <c r="D7406" s="90" t="s">
        <v>4342</v>
      </c>
      <c r="E7406" s="93">
        <v>1</v>
      </c>
      <c r="F7406" s="92" t="s">
        <v>1950</v>
      </c>
      <c r="G7406" s="277" t="s">
        <v>4343</v>
      </c>
      <c r="H7406" s="277"/>
      <c r="I7406" s="278"/>
      <c r="J7406" s="127" t="s">
        <v>4343</v>
      </c>
    </row>
    <row r="7407" spans="1:10">
      <c r="A7407" s="113" t="s">
        <v>1725</v>
      </c>
      <c r="B7407" s="91" t="s">
        <v>4335</v>
      </c>
      <c r="C7407" s="90" t="s">
        <v>44</v>
      </c>
      <c r="D7407" s="90" t="s">
        <v>4336</v>
      </c>
      <c r="E7407" s="93">
        <v>1</v>
      </c>
      <c r="F7407" s="92" t="s">
        <v>1950</v>
      </c>
      <c r="G7407" s="277" t="s">
        <v>4337</v>
      </c>
      <c r="H7407" s="277"/>
      <c r="I7407" s="278"/>
      <c r="J7407" s="127" t="s">
        <v>4337</v>
      </c>
    </row>
    <row r="7408" spans="1:10">
      <c r="A7408" s="221"/>
      <c r="B7408" s="222"/>
      <c r="C7408" s="222"/>
      <c r="D7408" s="222"/>
      <c r="E7408" s="222"/>
      <c r="F7408" s="222" t="s">
        <v>1938</v>
      </c>
      <c r="G7408" s="222"/>
      <c r="H7408" s="222"/>
      <c r="I7408" s="222"/>
      <c r="J7408" s="125">
        <v>2.8</v>
      </c>
    </row>
    <row r="7409" spans="1:10" ht="15">
      <c r="A7409" s="279" t="s">
        <v>1765</v>
      </c>
      <c r="B7409" s="280" t="s">
        <v>1</v>
      </c>
      <c r="C7409" s="281" t="s">
        <v>2</v>
      </c>
      <c r="D7409" s="281" t="s">
        <v>1727</v>
      </c>
      <c r="E7409" s="280" t="s">
        <v>1766</v>
      </c>
      <c r="F7409" s="83" t="s">
        <v>1767</v>
      </c>
      <c r="G7409" s="83" t="s">
        <v>1768</v>
      </c>
      <c r="H7409" s="83"/>
      <c r="I7409" s="83"/>
      <c r="J7409" s="122" t="s">
        <v>1769</v>
      </c>
    </row>
    <row r="7410" spans="1:10" ht="25.5">
      <c r="A7410" s="123" t="s">
        <v>1723</v>
      </c>
      <c r="B7410" s="97" t="s">
        <v>4355</v>
      </c>
      <c r="C7410" s="96" t="s">
        <v>44</v>
      </c>
      <c r="D7410" s="96" t="s">
        <v>4356</v>
      </c>
      <c r="E7410" s="99">
        <v>1</v>
      </c>
      <c r="F7410" s="98" t="s">
        <v>1950</v>
      </c>
      <c r="G7410" s="282" t="s">
        <v>2559</v>
      </c>
      <c r="H7410" s="282"/>
      <c r="I7410" s="283"/>
      <c r="J7410" s="126" t="s">
        <v>2559</v>
      </c>
    </row>
    <row r="7411" spans="1:10" ht="25.5">
      <c r="A7411" s="123" t="s">
        <v>1723</v>
      </c>
      <c r="B7411" s="97" t="s">
        <v>4357</v>
      </c>
      <c r="C7411" s="96" t="s">
        <v>44</v>
      </c>
      <c r="D7411" s="96" t="s">
        <v>4358</v>
      </c>
      <c r="E7411" s="99">
        <v>1</v>
      </c>
      <c r="F7411" s="98" t="s">
        <v>1950</v>
      </c>
      <c r="G7411" s="282" t="s">
        <v>4359</v>
      </c>
      <c r="H7411" s="282"/>
      <c r="I7411" s="283"/>
      <c r="J7411" s="126" t="s">
        <v>4359</v>
      </c>
    </row>
    <row r="7412" spans="1:10" ht="25.5">
      <c r="A7412" s="123" t="s">
        <v>1723</v>
      </c>
      <c r="B7412" s="97" t="s">
        <v>4360</v>
      </c>
      <c r="C7412" s="96" t="s">
        <v>44</v>
      </c>
      <c r="D7412" s="96" t="s">
        <v>4361</v>
      </c>
      <c r="E7412" s="99">
        <v>1</v>
      </c>
      <c r="F7412" s="98" t="s">
        <v>1950</v>
      </c>
      <c r="G7412" s="282" t="s">
        <v>2683</v>
      </c>
      <c r="H7412" s="282"/>
      <c r="I7412" s="283"/>
      <c r="J7412" s="126" t="s">
        <v>2683</v>
      </c>
    </row>
    <row r="7413" spans="1:10">
      <c r="A7413" s="221"/>
      <c r="B7413" s="222"/>
      <c r="C7413" s="222"/>
      <c r="D7413" s="222"/>
      <c r="E7413" s="222"/>
      <c r="F7413" s="222" t="s">
        <v>1774</v>
      </c>
      <c r="G7413" s="222"/>
      <c r="H7413" s="222"/>
      <c r="I7413" s="222"/>
      <c r="J7413" s="125">
        <v>1.2</v>
      </c>
    </row>
    <row r="7414" spans="1:10">
      <c r="A7414" s="115"/>
      <c r="B7414" s="116"/>
      <c r="C7414" s="116"/>
      <c r="D7414" s="116"/>
      <c r="E7414" s="116" t="s">
        <v>1728</v>
      </c>
      <c r="F7414" s="117">
        <v>0</v>
      </c>
      <c r="G7414" s="116" t="s">
        <v>1729</v>
      </c>
      <c r="H7414" s="117">
        <v>11.43</v>
      </c>
      <c r="I7414" s="116" t="s">
        <v>1730</v>
      </c>
      <c r="J7414" s="118">
        <v>11.431800000000001</v>
      </c>
    </row>
    <row r="7415" spans="1:10" ht="15" thickBot="1">
      <c r="A7415" s="115"/>
      <c r="B7415" s="116"/>
      <c r="C7415" s="116"/>
      <c r="D7415" s="116"/>
      <c r="E7415" s="116" t="s">
        <v>1731</v>
      </c>
      <c r="F7415" s="117">
        <v>3.98</v>
      </c>
      <c r="G7415" s="116"/>
      <c r="H7415" s="276" t="s">
        <v>1732</v>
      </c>
      <c r="I7415" s="276"/>
      <c r="J7415" s="118">
        <v>19.18</v>
      </c>
    </row>
    <row r="7416" spans="1:10" ht="15" thickTop="1">
      <c r="A7416" s="119"/>
      <c r="B7416" s="95"/>
      <c r="C7416" s="95"/>
      <c r="D7416" s="95"/>
      <c r="E7416" s="95"/>
      <c r="F7416" s="95"/>
      <c r="G7416" s="95"/>
      <c r="H7416" s="95"/>
      <c r="I7416" s="95"/>
      <c r="J7416" s="120"/>
    </row>
    <row r="7417" spans="1:10" ht="15">
      <c r="A7417" s="121"/>
      <c r="B7417" s="83" t="s">
        <v>1</v>
      </c>
      <c r="C7417" s="82" t="s">
        <v>2</v>
      </c>
      <c r="D7417" s="82" t="s">
        <v>3</v>
      </c>
      <c r="E7417" s="281" t="s">
        <v>1722</v>
      </c>
      <c r="F7417" s="281"/>
      <c r="G7417" s="84" t="s">
        <v>4</v>
      </c>
      <c r="H7417" s="83" t="s">
        <v>5</v>
      </c>
      <c r="I7417" s="83" t="s">
        <v>6</v>
      </c>
      <c r="J7417" s="122" t="s">
        <v>8</v>
      </c>
    </row>
    <row r="7418" spans="1:10">
      <c r="A7418" s="111" t="s">
        <v>1723</v>
      </c>
      <c r="B7418" s="86" t="s">
        <v>4362</v>
      </c>
      <c r="C7418" s="85" t="s">
        <v>31</v>
      </c>
      <c r="D7418" s="85" t="s">
        <v>2103</v>
      </c>
      <c r="E7418" s="284" t="s">
        <v>1737</v>
      </c>
      <c r="F7418" s="284"/>
      <c r="G7418" s="87" t="s">
        <v>33</v>
      </c>
      <c r="H7418" s="88">
        <v>1</v>
      </c>
      <c r="I7418" s="89">
        <v>15.92</v>
      </c>
      <c r="J7418" s="112">
        <v>15.92</v>
      </c>
    </row>
    <row r="7419" spans="1:10" ht="25.5">
      <c r="A7419" s="123" t="s">
        <v>1738</v>
      </c>
      <c r="B7419" s="97" t="s">
        <v>4363</v>
      </c>
      <c r="C7419" s="96" t="s">
        <v>31</v>
      </c>
      <c r="D7419" s="96" t="s">
        <v>4364</v>
      </c>
      <c r="E7419" s="283" t="s">
        <v>1737</v>
      </c>
      <c r="F7419" s="283"/>
      <c r="G7419" s="98" t="s">
        <v>33</v>
      </c>
      <c r="H7419" s="99">
        <v>1</v>
      </c>
      <c r="I7419" s="100">
        <v>0.19</v>
      </c>
      <c r="J7419" s="124">
        <v>0.19</v>
      </c>
    </row>
    <row r="7420" spans="1:10" ht="25.5">
      <c r="A7420" s="113" t="s">
        <v>1725</v>
      </c>
      <c r="B7420" s="91" t="s">
        <v>4324</v>
      </c>
      <c r="C7420" s="90" t="s">
        <v>31</v>
      </c>
      <c r="D7420" s="90" t="s">
        <v>4325</v>
      </c>
      <c r="E7420" s="278" t="s">
        <v>1743</v>
      </c>
      <c r="F7420" s="278"/>
      <c r="G7420" s="92" t="s">
        <v>33</v>
      </c>
      <c r="H7420" s="93">
        <v>1</v>
      </c>
      <c r="I7420" s="94">
        <v>1.34</v>
      </c>
      <c r="J7420" s="114">
        <v>1.34</v>
      </c>
    </row>
    <row r="7421" spans="1:10">
      <c r="A7421" s="113" t="s">
        <v>1725</v>
      </c>
      <c r="B7421" s="91" t="s">
        <v>1741</v>
      </c>
      <c r="C7421" s="90" t="s">
        <v>31</v>
      </c>
      <c r="D7421" s="90" t="s">
        <v>1742</v>
      </c>
      <c r="E7421" s="278" t="s">
        <v>1743</v>
      </c>
      <c r="F7421" s="278"/>
      <c r="G7421" s="92" t="s">
        <v>33</v>
      </c>
      <c r="H7421" s="93">
        <v>1</v>
      </c>
      <c r="I7421" s="94">
        <v>0.03</v>
      </c>
      <c r="J7421" s="114">
        <v>0.03</v>
      </c>
    </row>
    <row r="7422" spans="1:10">
      <c r="A7422" s="113" t="s">
        <v>1725</v>
      </c>
      <c r="B7422" s="91" t="s">
        <v>1749</v>
      </c>
      <c r="C7422" s="90" t="s">
        <v>31</v>
      </c>
      <c r="D7422" s="90" t="s">
        <v>1750</v>
      </c>
      <c r="E7422" s="278" t="s">
        <v>1743</v>
      </c>
      <c r="F7422" s="278"/>
      <c r="G7422" s="92" t="s">
        <v>33</v>
      </c>
      <c r="H7422" s="93">
        <v>1</v>
      </c>
      <c r="I7422" s="94">
        <v>0.95</v>
      </c>
      <c r="J7422" s="114">
        <v>0.95</v>
      </c>
    </row>
    <row r="7423" spans="1:10">
      <c r="A7423" s="113" t="s">
        <v>1725</v>
      </c>
      <c r="B7423" s="91" t="s">
        <v>4365</v>
      </c>
      <c r="C7423" s="90" t="s">
        <v>31</v>
      </c>
      <c r="D7423" s="90" t="s">
        <v>4366</v>
      </c>
      <c r="E7423" s="278" t="s">
        <v>1748</v>
      </c>
      <c r="F7423" s="278"/>
      <c r="G7423" s="92" t="s">
        <v>33</v>
      </c>
      <c r="H7423" s="93">
        <v>1</v>
      </c>
      <c r="I7423" s="94">
        <v>11.57</v>
      </c>
      <c r="J7423" s="114">
        <v>11.57</v>
      </c>
    </row>
    <row r="7424" spans="1:10" ht="25.5">
      <c r="A7424" s="113" t="s">
        <v>1725</v>
      </c>
      <c r="B7424" s="91" t="s">
        <v>4367</v>
      </c>
      <c r="C7424" s="90" t="s">
        <v>31</v>
      </c>
      <c r="D7424" s="90" t="s">
        <v>4368</v>
      </c>
      <c r="E7424" s="278" t="s">
        <v>2366</v>
      </c>
      <c r="F7424" s="278"/>
      <c r="G7424" s="92" t="s">
        <v>33</v>
      </c>
      <c r="H7424" s="93">
        <v>1</v>
      </c>
      <c r="I7424" s="94">
        <v>1.01</v>
      </c>
      <c r="J7424" s="114">
        <v>1.01</v>
      </c>
    </row>
    <row r="7425" spans="1:10" ht="25.5">
      <c r="A7425" s="113" t="s">
        <v>1725</v>
      </c>
      <c r="B7425" s="91" t="s">
        <v>4369</v>
      </c>
      <c r="C7425" s="90" t="s">
        <v>31</v>
      </c>
      <c r="D7425" s="90" t="s">
        <v>4370</v>
      </c>
      <c r="E7425" s="278" t="s">
        <v>2366</v>
      </c>
      <c r="F7425" s="278"/>
      <c r="G7425" s="92" t="s">
        <v>33</v>
      </c>
      <c r="H7425" s="93">
        <v>1</v>
      </c>
      <c r="I7425" s="94">
        <v>0.35</v>
      </c>
      <c r="J7425" s="114">
        <v>0.35</v>
      </c>
    </row>
    <row r="7426" spans="1:10" ht="25.5">
      <c r="A7426" s="113" t="s">
        <v>1725</v>
      </c>
      <c r="B7426" s="91" t="s">
        <v>4322</v>
      </c>
      <c r="C7426" s="90" t="s">
        <v>31</v>
      </c>
      <c r="D7426" s="90" t="s">
        <v>4323</v>
      </c>
      <c r="E7426" s="278" t="s">
        <v>1727</v>
      </c>
      <c r="F7426" s="278"/>
      <c r="G7426" s="92" t="s">
        <v>33</v>
      </c>
      <c r="H7426" s="93">
        <v>1</v>
      </c>
      <c r="I7426" s="94">
        <v>0.48</v>
      </c>
      <c r="J7426" s="114">
        <v>0.48</v>
      </c>
    </row>
    <row r="7427" spans="1:10">
      <c r="A7427" s="115"/>
      <c r="B7427" s="116"/>
      <c r="C7427" s="116"/>
      <c r="D7427" s="116"/>
      <c r="E7427" s="116" t="s">
        <v>1728</v>
      </c>
      <c r="F7427" s="117">
        <v>11.76</v>
      </c>
      <c r="G7427" s="116" t="s">
        <v>1729</v>
      </c>
      <c r="H7427" s="117">
        <v>0</v>
      </c>
      <c r="I7427" s="116" t="s">
        <v>1730</v>
      </c>
      <c r="J7427" s="118">
        <v>11.76</v>
      </c>
    </row>
    <row r="7428" spans="1:10" ht="15" thickBot="1">
      <c r="A7428" s="115"/>
      <c r="B7428" s="116"/>
      <c r="C7428" s="116"/>
      <c r="D7428" s="116"/>
      <c r="E7428" s="116" t="s">
        <v>1731</v>
      </c>
      <c r="F7428" s="117">
        <v>4.17</v>
      </c>
      <c r="G7428" s="116"/>
      <c r="H7428" s="276" t="s">
        <v>1732</v>
      </c>
      <c r="I7428" s="276"/>
      <c r="J7428" s="118">
        <v>20.09</v>
      </c>
    </row>
    <row r="7429" spans="1:10" ht="15" thickTop="1">
      <c r="A7429" s="119"/>
      <c r="B7429" s="95"/>
      <c r="C7429" s="95"/>
      <c r="D7429" s="95"/>
      <c r="E7429" s="95"/>
      <c r="F7429" s="95"/>
      <c r="G7429" s="95"/>
      <c r="H7429" s="95"/>
      <c r="I7429" s="95"/>
      <c r="J7429" s="120"/>
    </row>
    <row r="7430" spans="1:10" ht="15">
      <c r="A7430" s="121"/>
      <c r="B7430" s="83" t="s">
        <v>1</v>
      </c>
      <c r="C7430" s="82" t="s">
        <v>2</v>
      </c>
      <c r="D7430" s="82" t="s">
        <v>3</v>
      </c>
      <c r="E7430" s="281" t="s">
        <v>1722</v>
      </c>
      <c r="F7430" s="281"/>
      <c r="G7430" s="84" t="s">
        <v>4</v>
      </c>
      <c r="H7430" s="83" t="s">
        <v>5</v>
      </c>
      <c r="I7430" s="83" t="s">
        <v>6</v>
      </c>
      <c r="J7430" s="122" t="s">
        <v>8</v>
      </c>
    </row>
    <row r="7431" spans="1:10">
      <c r="A7431" s="111" t="s">
        <v>1723</v>
      </c>
      <c r="B7431" s="86" t="s">
        <v>2102</v>
      </c>
      <c r="C7431" s="85" t="s">
        <v>44</v>
      </c>
      <c r="D7431" s="85" t="s">
        <v>2103</v>
      </c>
      <c r="E7431" s="284" t="s">
        <v>1761</v>
      </c>
      <c r="F7431" s="284"/>
      <c r="G7431" s="87" t="s">
        <v>1950</v>
      </c>
      <c r="H7431" s="88">
        <v>1</v>
      </c>
      <c r="I7431" s="89">
        <v>15.55</v>
      </c>
      <c r="J7431" s="112">
        <v>15.55</v>
      </c>
    </row>
    <row r="7432" spans="1:10" ht="15">
      <c r="A7432" s="121" t="s">
        <v>2324</v>
      </c>
      <c r="B7432" s="83" t="s">
        <v>1</v>
      </c>
      <c r="C7432" s="82" t="s">
        <v>2</v>
      </c>
      <c r="D7432" s="82" t="s">
        <v>1748</v>
      </c>
      <c r="E7432" s="83" t="s">
        <v>1766</v>
      </c>
      <c r="F7432" s="280" t="s">
        <v>1769</v>
      </c>
      <c r="G7432" s="280"/>
      <c r="H7432" s="280"/>
      <c r="I7432" s="280"/>
      <c r="J7432" s="122" t="s">
        <v>1778</v>
      </c>
    </row>
    <row r="7433" spans="1:10">
      <c r="A7433" s="113" t="s">
        <v>1725</v>
      </c>
      <c r="B7433" s="91" t="s">
        <v>4371</v>
      </c>
      <c r="C7433" s="90" t="s">
        <v>44</v>
      </c>
      <c r="D7433" s="90" t="s">
        <v>4372</v>
      </c>
      <c r="E7433" s="93">
        <v>1</v>
      </c>
      <c r="F7433" s="90"/>
      <c r="G7433" s="90"/>
      <c r="H7433" s="90"/>
      <c r="I7433" s="102" t="s">
        <v>1788</v>
      </c>
      <c r="J7433" s="127" t="s">
        <v>1788</v>
      </c>
    </row>
    <row r="7434" spans="1:10">
      <c r="A7434" s="221"/>
      <c r="B7434" s="222"/>
      <c r="C7434" s="222"/>
      <c r="D7434" s="222"/>
      <c r="E7434" s="222"/>
      <c r="F7434" s="222" t="s">
        <v>2328</v>
      </c>
      <c r="G7434" s="222"/>
      <c r="H7434" s="222"/>
      <c r="I7434" s="222"/>
      <c r="J7434" s="128">
        <v>0</v>
      </c>
    </row>
    <row r="7435" spans="1:10">
      <c r="A7435" s="221"/>
      <c r="B7435" s="222"/>
      <c r="C7435" s="222"/>
      <c r="D7435" s="222"/>
      <c r="E7435" s="222"/>
      <c r="F7435" s="222" t="s">
        <v>2329</v>
      </c>
      <c r="G7435" s="222"/>
      <c r="H7435" s="222"/>
      <c r="I7435" s="222"/>
      <c r="J7435" s="125">
        <v>11.2</v>
      </c>
    </row>
    <row r="7436" spans="1:10">
      <c r="A7436" s="221"/>
      <c r="B7436" s="222"/>
      <c r="C7436" s="222"/>
      <c r="D7436" s="222"/>
      <c r="E7436" s="222"/>
      <c r="F7436" s="222" t="s">
        <v>1762</v>
      </c>
      <c r="G7436" s="222"/>
      <c r="H7436" s="222"/>
      <c r="I7436" s="222"/>
      <c r="J7436" s="125">
        <v>11.2</v>
      </c>
    </row>
    <row r="7437" spans="1:10">
      <c r="A7437" s="221"/>
      <c r="B7437" s="222"/>
      <c r="C7437" s="222"/>
      <c r="D7437" s="222"/>
      <c r="E7437" s="222"/>
      <c r="F7437" s="222" t="s">
        <v>1763</v>
      </c>
      <c r="G7437" s="222"/>
      <c r="H7437" s="222"/>
      <c r="I7437" s="222"/>
      <c r="J7437" s="125">
        <v>1</v>
      </c>
    </row>
    <row r="7438" spans="1:10">
      <c r="A7438" s="221"/>
      <c r="B7438" s="222"/>
      <c r="C7438" s="222"/>
      <c r="D7438" s="222"/>
      <c r="E7438" s="222"/>
      <c r="F7438" s="222" t="s">
        <v>1764</v>
      </c>
      <c r="G7438" s="222"/>
      <c r="H7438" s="222"/>
      <c r="I7438" s="222"/>
      <c r="J7438" s="125">
        <v>11.2</v>
      </c>
    </row>
    <row r="7439" spans="1:10" ht="15">
      <c r="A7439" s="279" t="s">
        <v>1784</v>
      </c>
      <c r="B7439" s="280" t="s">
        <v>1</v>
      </c>
      <c r="C7439" s="281" t="s">
        <v>2</v>
      </c>
      <c r="D7439" s="281" t="s">
        <v>1785</v>
      </c>
      <c r="E7439" s="280" t="s">
        <v>1766</v>
      </c>
      <c r="F7439" s="83" t="s">
        <v>1767</v>
      </c>
      <c r="G7439" s="83" t="s">
        <v>1768</v>
      </c>
      <c r="H7439" s="83"/>
      <c r="I7439" s="83"/>
      <c r="J7439" s="122" t="s">
        <v>1769</v>
      </c>
    </row>
    <row r="7440" spans="1:10" ht="25.5">
      <c r="A7440" s="113" t="s">
        <v>1725</v>
      </c>
      <c r="B7440" s="91" t="s">
        <v>4341</v>
      </c>
      <c r="C7440" s="90" t="s">
        <v>44</v>
      </c>
      <c r="D7440" s="90" t="s">
        <v>4342</v>
      </c>
      <c r="E7440" s="93">
        <v>1</v>
      </c>
      <c r="F7440" s="92" t="s">
        <v>1950</v>
      </c>
      <c r="G7440" s="277" t="s">
        <v>4343</v>
      </c>
      <c r="H7440" s="277"/>
      <c r="I7440" s="278"/>
      <c r="J7440" s="127" t="s">
        <v>4343</v>
      </c>
    </row>
    <row r="7441" spans="1:10">
      <c r="A7441" s="113" t="s">
        <v>1725</v>
      </c>
      <c r="B7441" s="91" t="s">
        <v>4332</v>
      </c>
      <c r="C7441" s="90" t="s">
        <v>44</v>
      </c>
      <c r="D7441" s="90" t="s">
        <v>4333</v>
      </c>
      <c r="E7441" s="93">
        <v>1</v>
      </c>
      <c r="F7441" s="92" t="s">
        <v>1950</v>
      </c>
      <c r="G7441" s="277" t="s">
        <v>4334</v>
      </c>
      <c r="H7441" s="277"/>
      <c r="I7441" s="278"/>
      <c r="J7441" s="127" t="s">
        <v>4334</v>
      </c>
    </row>
    <row r="7442" spans="1:10">
      <c r="A7442" s="113" t="s">
        <v>1725</v>
      </c>
      <c r="B7442" s="91" t="s">
        <v>4338</v>
      </c>
      <c r="C7442" s="90" t="s">
        <v>44</v>
      </c>
      <c r="D7442" s="90" t="s">
        <v>4339</v>
      </c>
      <c r="E7442" s="93">
        <v>1</v>
      </c>
      <c r="F7442" s="92" t="s">
        <v>1950</v>
      </c>
      <c r="G7442" s="277" t="s">
        <v>4340</v>
      </c>
      <c r="H7442" s="277"/>
      <c r="I7442" s="278"/>
      <c r="J7442" s="127" t="s">
        <v>4340</v>
      </c>
    </row>
    <row r="7443" spans="1:10">
      <c r="A7443" s="113" t="s">
        <v>1725</v>
      </c>
      <c r="B7443" s="91" t="s">
        <v>4335</v>
      </c>
      <c r="C7443" s="90" t="s">
        <v>44</v>
      </c>
      <c r="D7443" s="90" t="s">
        <v>4336</v>
      </c>
      <c r="E7443" s="93">
        <v>1</v>
      </c>
      <c r="F7443" s="92" t="s">
        <v>1950</v>
      </c>
      <c r="G7443" s="277" t="s">
        <v>4337</v>
      </c>
      <c r="H7443" s="277"/>
      <c r="I7443" s="278"/>
      <c r="J7443" s="127" t="s">
        <v>4337</v>
      </c>
    </row>
    <row r="7444" spans="1:10">
      <c r="A7444" s="221"/>
      <c r="B7444" s="222"/>
      <c r="C7444" s="222"/>
      <c r="D7444" s="222"/>
      <c r="E7444" s="222"/>
      <c r="F7444" s="222" t="s">
        <v>1938</v>
      </c>
      <c r="G7444" s="222"/>
      <c r="H7444" s="222"/>
      <c r="I7444" s="222"/>
      <c r="J7444" s="125">
        <v>2.8</v>
      </c>
    </row>
    <row r="7445" spans="1:10" ht="15">
      <c r="A7445" s="279" t="s">
        <v>1765</v>
      </c>
      <c r="B7445" s="280" t="s">
        <v>1</v>
      </c>
      <c r="C7445" s="281" t="s">
        <v>2</v>
      </c>
      <c r="D7445" s="281" t="s">
        <v>1727</v>
      </c>
      <c r="E7445" s="280" t="s">
        <v>1766</v>
      </c>
      <c r="F7445" s="83" t="s">
        <v>1767</v>
      </c>
      <c r="G7445" s="83" t="s">
        <v>1768</v>
      </c>
      <c r="H7445" s="83"/>
      <c r="I7445" s="83"/>
      <c r="J7445" s="122" t="s">
        <v>1769</v>
      </c>
    </row>
    <row r="7446" spans="1:10" ht="25.5">
      <c r="A7446" s="123" t="s">
        <v>1723</v>
      </c>
      <c r="B7446" s="97" t="s">
        <v>4373</v>
      </c>
      <c r="C7446" s="96" t="s">
        <v>44</v>
      </c>
      <c r="D7446" s="96" t="s">
        <v>4374</v>
      </c>
      <c r="E7446" s="99">
        <v>1</v>
      </c>
      <c r="F7446" s="98" t="s">
        <v>1950</v>
      </c>
      <c r="G7446" s="282" t="s">
        <v>4375</v>
      </c>
      <c r="H7446" s="282"/>
      <c r="I7446" s="283"/>
      <c r="J7446" s="126" t="s">
        <v>4375</v>
      </c>
    </row>
    <row r="7447" spans="1:10" ht="25.5">
      <c r="A7447" s="123" t="s">
        <v>1723</v>
      </c>
      <c r="B7447" s="97" t="s">
        <v>4376</v>
      </c>
      <c r="C7447" s="96" t="s">
        <v>44</v>
      </c>
      <c r="D7447" s="96" t="s">
        <v>4377</v>
      </c>
      <c r="E7447" s="99">
        <v>1</v>
      </c>
      <c r="F7447" s="98" t="s">
        <v>1950</v>
      </c>
      <c r="G7447" s="282" t="s">
        <v>2208</v>
      </c>
      <c r="H7447" s="282"/>
      <c r="I7447" s="283"/>
      <c r="J7447" s="126" t="s">
        <v>2208</v>
      </c>
    </row>
    <row r="7448" spans="1:10" ht="25.5">
      <c r="A7448" s="123" t="s">
        <v>1723</v>
      </c>
      <c r="B7448" s="97" t="s">
        <v>4378</v>
      </c>
      <c r="C7448" s="96" t="s">
        <v>44</v>
      </c>
      <c r="D7448" s="96" t="s">
        <v>4379</v>
      </c>
      <c r="E7448" s="99">
        <v>1</v>
      </c>
      <c r="F7448" s="98" t="s">
        <v>1950</v>
      </c>
      <c r="G7448" s="282" t="s">
        <v>4380</v>
      </c>
      <c r="H7448" s="282"/>
      <c r="I7448" s="283"/>
      <c r="J7448" s="126" t="s">
        <v>4380</v>
      </c>
    </row>
    <row r="7449" spans="1:10">
      <c r="A7449" s="221"/>
      <c r="B7449" s="222"/>
      <c r="C7449" s="222"/>
      <c r="D7449" s="222"/>
      <c r="E7449" s="222"/>
      <c r="F7449" s="222" t="s">
        <v>1774</v>
      </c>
      <c r="G7449" s="222"/>
      <c r="H7449" s="222"/>
      <c r="I7449" s="222"/>
      <c r="J7449" s="125">
        <v>1.55</v>
      </c>
    </row>
    <row r="7450" spans="1:10">
      <c r="A7450" s="115"/>
      <c r="B7450" s="116"/>
      <c r="C7450" s="116"/>
      <c r="D7450" s="116"/>
      <c r="E7450" s="116" t="s">
        <v>1728</v>
      </c>
      <c r="F7450" s="117">
        <v>0</v>
      </c>
      <c r="G7450" s="116" t="s">
        <v>1729</v>
      </c>
      <c r="H7450" s="117">
        <v>11.39</v>
      </c>
      <c r="I7450" s="116" t="s">
        <v>1730</v>
      </c>
      <c r="J7450" s="118">
        <v>11.3903</v>
      </c>
    </row>
    <row r="7451" spans="1:10" ht="15" thickBot="1">
      <c r="A7451" s="115"/>
      <c r="B7451" s="116"/>
      <c r="C7451" s="116"/>
      <c r="D7451" s="116"/>
      <c r="E7451" s="116" t="s">
        <v>1731</v>
      </c>
      <c r="F7451" s="117">
        <v>4.08</v>
      </c>
      <c r="G7451" s="116"/>
      <c r="H7451" s="276" t="s">
        <v>1732</v>
      </c>
      <c r="I7451" s="276"/>
      <c r="J7451" s="118">
        <v>19.63</v>
      </c>
    </row>
    <row r="7452" spans="1:10" ht="15" thickTop="1">
      <c r="A7452" s="119"/>
      <c r="B7452" s="95"/>
      <c r="C7452" s="95"/>
      <c r="D7452" s="95"/>
      <c r="E7452" s="95"/>
      <c r="F7452" s="95"/>
      <c r="G7452" s="95"/>
      <c r="H7452" s="95"/>
      <c r="I7452" s="95"/>
      <c r="J7452" s="120"/>
    </row>
    <row r="7453" spans="1:10" ht="15">
      <c r="A7453" s="121"/>
      <c r="B7453" s="83" t="s">
        <v>1</v>
      </c>
      <c r="C7453" s="82" t="s">
        <v>2</v>
      </c>
      <c r="D7453" s="82" t="s">
        <v>3</v>
      </c>
      <c r="E7453" s="281" t="s">
        <v>1722</v>
      </c>
      <c r="F7453" s="281"/>
      <c r="G7453" s="84" t="s">
        <v>4</v>
      </c>
      <c r="H7453" s="83" t="s">
        <v>5</v>
      </c>
      <c r="I7453" s="83" t="s">
        <v>6</v>
      </c>
      <c r="J7453" s="122" t="s">
        <v>8</v>
      </c>
    </row>
    <row r="7454" spans="1:10">
      <c r="A7454" s="111" t="s">
        <v>1723</v>
      </c>
      <c r="B7454" s="86" t="s">
        <v>3570</v>
      </c>
      <c r="C7454" s="85" t="s">
        <v>44</v>
      </c>
      <c r="D7454" s="85" t="s">
        <v>3571</v>
      </c>
      <c r="E7454" s="284" t="s">
        <v>1761</v>
      </c>
      <c r="F7454" s="284"/>
      <c r="G7454" s="87" t="s">
        <v>1950</v>
      </c>
      <c r="H7454" s="88">
        <v>1</v>
      </c>
      <c r="I7454" s="89">
        <v>15.93</v>
      </c>
      <c r="J7454" s="112">
        <v>15.93</v>
      </c>
    </row>
    <row r="7455" spans="1:10" ht="15">
      <c r="A7455" s="121" t="s">
        <v>2324</v>
      </c>
      <c r="B7455" s="83" t="s">
        <v>1</v>
      </c>
      <c r="C7455" s="82" t="s">
        <v>2</v>
      </c>
      <c r="D7455" s="82" t="s">
        <v>1748</v>
      </c>
      <c r="E7455" s="83" t="s">
        <v>1766</v>
      </c>
      <c r="F7455" s="280" t="s">
        <v>1769</v>
      </c>
      <c r="G7455" s="280"/>
      <c r="H7455" s="280"/>
      <c r="I7455" s="280"/>
      <c r="J7455" s="122" t="s">
        <v>1778</v>
      </c>
    </row>
    <row r="7456" spans="1:10">
      <c r="A7456" s="113" t="s">
        <v>1725</v>
      </c>
      <c r="B7456" s="91" t="s">
        <v>4381</v>
      </c>
      <c r="C7456" s="90" t="s">
        <v>44</v>
      </c>
      <c r="D7456" s="90" t="s">
        <v>4382</v>
      </c>
      <c r="E7456" s="93">
        <v>1</v>
      </c>
      <c r="F7456" s="90"/>
      <c r="G7456" s="90"/>
      <c r="H7456" s="90"/>
      <c r="I7456" s="102" t="s">
        <v>1788</v>
      </c>
      <c r="J7456" s="127" t="s">
        <v>1788</v>
      </c>
    </row>
    <row r="7457" spans="1:10">
      <c r="A7457" s="221"/>
      <c r="B7457" s="222"/>
      <c r="C7457" s="222"/>
      <c r="D7457" s="222"/>
      <c r="E7457" s="222"/>
      <c r="F7457" s="222" t="s">
        <v>2328</v>
      </c>
      <c r="G7457" s="222"/>
      <c r="H7457" s="222"/>
      <c r="I7457" s="222"/>
      <c r="J7457" s="128">
        <v>0</v>
      </c>
    </row>
    <row r="7458" spans="1:10">
      <c r="A7458" s="221"/>
      <c r="B7458" s="222"/>
      <c r="C7458" s="222"/>
      <c r="D7458" s="222"/>
      <c r="E7458" s="222"/>
      <c r="F7458" s="222" t="s">
        <v>2329</v>
      </c>
      <c r="G7458" s="222"/>
      <c r="H7458" s="222"/>
      <c r="I7458" s="222"/>
      <c r="J7458" s="125">
        <v>11.2</v>
      </c>
    </row>
    <row r="7459" spans="1:10">
      <c r="A7459" s="221"/>
      <c r="B7459" s="222"/>
      <c r="C7459" s="222"/>
      <c r="D7459" s="222"/>
      <c r="E7459" s="222"/>
      <c r="F7459" s="222" t="s">
        <v>1762</v>
      </c>
      <c r="G7459" s="222"/>
      <c r="H7459" s="222"/>
      <c r="I7459" s="222"/>
      <c r="J7459" s="125">
        <v>11.2</v>
      </c>
    </row>
    <row r="7460" spans="1:10">
      <c r="A7460" s="221"/>
      <c r="B7460" s="222"/>
      <c r="C7460" s="222"/>
      <c r="D7460" s="222"/>
      <c r="E7460" s="222"/>
      <c r="F7460" s="222" t="s">
        <v>1763</v>
      </c>
      <c r="G7460" s="222"/>
      <c r="H7460" s="222"/>
      <c r="I7460" s="222"/>
      <c r="J7460" s="125">
        <v>1</v>
      </c>
    </row>
    <row r="7461" spans="1:10">
      <c r="A7461" s="221"/>
      <c r="B7461" s="222"/>
      <c r="C7461" s="222"/>
      <c r="D7461" s="222"/>
      <c r="E7461" s="222"/>
      <c r="F7461" s="222" t="s">
        <v>1764</v>
      </c>
      <c r="G7461" s="222"/>
      <c r="H7461" s="222"/>
      <c r="I7461" s="222"/>
      <c r="J7461" s="125">
        <v>11.2</v>
      </c>
    </row>
    <row r="7462" spans="1:10" ht="15">
      <c r="A7462" s="279" t="s">
        <v>1784</v>
      </c>
      <c r="B7462" s="280" t="s">
        <v>1</v>
      </c>
      <c r="C7462" s="281" t="s">
        <v>2</v>
      </c>
      <c r="D7462" s="281" t="s">
        <v>1785</v>
      </c>
      <c r="E7462" s="280" t="s">
        <v>1766</v>
      </c>
      <c r="F7462" s="83" t="s">
        <v>1767</v>
      </c>
      <c r="G7462" s="83" t="s">
        <v>1768</v>
      </c>
      <c r="H7462" s="83"/>
      <c r="I7462" s="83"/>
      <c r="J7462" s="122" t="s">
        <v>1769</v>
      </c>
    </row>
    <row r="7463" spans="1:10">
      <c r="A7463" s="113" t="s">
        <v>1725</v>
      </c>
      <c r="B7463" s="91" t="s">
        <v>4335</v>
      </c>
      <c r="C7463" s="90" t="s">
        <v>44</v>
      </c>
      <c r="D7463" s="90" t="s">
        <v>4336</v>
      </c>
      <c r="E7463" s="93">
        <v>1</v>
      </c>
      <c r="F7463" s="92" t="s">
        <v>1950</v>
      </c>
      <c r="G7463" s="277" t="s">
        <v>4337</v>
      </c>
      <c r="H7463" s="277"/>
      <c r="I7463" s="278"/>
      <c r="J7463" s="127" t="s">
        <v>4337</v>
      </c>
    </row>
    <row r="7464" spans="1:10">
      <c r="A7464" s="113" t="s">
        <v>1725</v>
      </c>
      <c r="B7464" s="91" t="s">
        <v>4332</v>
      </c>
      <c r="C7464" s="90" t="s">
        <v>44</v>
      </c>
      <c r="D7464" s="90" t="s">
        <v>4333</v>
      </c>
      <c r="E7464" s="93">
        <v>1</v>
      </c>
      <c r="F7464" s="92" t="s">
        <v>1950</v>
      </c>
      <c r="G7464" s="277" t="s">
        <v>4334</v>
      </c>
      <c r="H7464" s="277"/>
      <c r="I7464" s="278"/>
      <c r="J7464" s="127" t="s">
        <v>4334</v>
      </c>
    </row>
    <row r="7465" spans="1:10">
      <c r="A7465" s="113" t="s">
        <v>1725</v>
      </c>
      <c r="B7465" s="91" t="s">
        <v>4338</v>
      </c>
      <c r="C7465" s="90" t="s">
        <v>44</v>
      </c>
      <c r="D7465" s="90" t="s">
        <v>4339</v>
      </c>
      <c r="E7465" s="93">
        <v>1</v>
      </c>
      <c r="F7465" s="92" t="s">
        <v>1950</v>
      </c>
      <c r="G7465" s="277" t="s">
        <v>4340</v>
      </c>
      <c r="H7465" s="277"/>
      <c r="I7465" s="278"/>
      <c r="J7465" s="127" t="s">
        <v>4340</v>
      </c>
    </row>
    <row r="7466" spans="1:10" ht="25.5">
      <c r="A7466" s="113" t="s">
        <v>1725</v>
      </c>
      <c r="B7466" s="91" t="s">
        <v>4341</v>
      </c>
      <c r="C7466" s="90" t="s">
        <v>44</v>
      </c>
      <c r="D7466" s="90" t="s">
        <v>4342</v>
      </c>
      <c r="E7466" s="93">
        <v>1</v>
      </c>
      <c r="F7466" s="92" t="s">
        <v>1950</v>
      </c>
      <c r="G7466" s="277" t="s">
        <v>4343</v>
      </c>
      <c r="H7466" s="277"/>
      <c r="I7466" s="278"/>
      <c r="J7466" s="127" t="s">
        <v>4343</v>
      </c>
    </row>
    <row r="7467" spans="1:10">
      <c r="A7467" s="221"/>
      <c r="B7467" s="222"/>
      <c r="C7467" s="222"/>
      <c r="D7467" s="222"/>
      <c r="E7467" s="222"/>
      <c r="F7467" s="222" t="s">
        <v>1938</v>
      </c>
      <c r="G7467" s="222"/>
      <c r="H7467" s="222"/>
      <c r="I7467" s="222"/>
      <c r="J7467" s="125">
        <v>2.8</v>
      </c>
    </row>
    <row r="7468" spans="1:10" ht="15">
      <c r="A7468" s="279" t="s">
        <v>1765</v>
      </c>
      <c r="B7468" s="280" t="s">
        <v>1</v>
      </c>
      <c r="C7468" s="281" t="s">
        <v>2</v>
      </c>
      <c r="D7468" s="281" t="s">
        <v>1727</v>
      </c>
      <c r="E7468" s="280" t="s">
        <v>1766</v>
      </c>
      <c r="F7468" s="83" t="s">
        <v>1767</v>
      </c>
      <c r="G7468" s="83" t="s">
        <v>1768</v>
      </c>
      <c r="H7468" s="83"/>
      <c r="I7468" s="83"/>
      <c r="J7468" s="122" t="s">
        <v>1769</v>
      </c>
    </row>
    <row r="7469" spans="1:10" ht="25.5">
      <c r="A7469" s="123" t="s">
        <v>1723</v>
      </c>
      <c r="B7469" s="97" t="s">
        <v>4383</v>
      </c>
      <c r="C7469" s="96" t="s">
        <v>44</v>
      </c>
      <c r="D7469" s="96" t="s">
        <v>4384</v>
      </c>
      <c r="E7469" s="99">
        <v>1</v>
      </c>
      <c r="F7469" s="98" t="s">
        <v>1950</v>
      </c>
      <c r="G7469" s="282" t="s">
        <v>4385</v>
      </c>
      <c r="H7469" s="282"/>
      <c r="I7469" s="283"/>
      <c r="J7469" s="126" t="s">
        <v>4385</v>
      </c>
    </row>
    <row r="7470" spans="1:10" ht="25.5">
      <c r="A7470" s="123" t="s">
        <v>1723</v>
      </c>
      <c r="B7470" s="97" t="s">
        <v>4386</v>
      </c>
      <c r="C7470" s="96" t="s">
        <v>44</v>
      </c>
      <c r="D7470" s="96" t="s">
        <v>4387</v>
      </c>
      <c r="E7470" s="99">
        <v>1</v>
      </c>
      <c r="F7470" s="98" t="s">
        <v>1950</v>
      </c>
      <c r="G7470" s="282" t="s">
        <v>4388</v>
      </c>
      <c r="H7470" s="282"/>
      <c r="I7470" s="283"/>
      <c r="J7470" s="126" t="s">
        <v>4388</v>
      </c>
    </row>
    <row r="7471" spans="1:10" ht="25.5">
      <c r="A7471" s="123" t="s">
        <v>1723</v>
      </c>
      <c r="B7471" s="97" t="s">
        <v>4389</v>
      </c>
      <c r="C7471" s="96" t="s">
        <v>44</v>
      </c>
      <c r="D7471" s="96" t="s">
        <v>4390</v>
      </c>
      <c r="E7471" s="99">
        <v>1</v>
      </c>
      <c r="F7471" s="98" t="s">
        <v>1950</v>
      </c>
      <c r="G7471" s="282" t="s">
        <v>4334</v>
      </c>
      <c r="H7471" s="282"/>
      <c r="I7471" s="283"/>
      <c r="J7471" s="126" t="s">
        <v>4334</v>
      </c>
    </row>
    <row r="7472" spans="1:10">
      <c r="A7472" s="221"/>
      <c r="B7472" s="222"/>
      <c r="C7472" s="222"/>
      <c r="D7472" s="222"/>
      <c r="E7472" s="222"/>
      <c r="F7472" s="222" t="s">
        <v>1774</v>
      </c>
      <c r="G7472" s="222"/>
      <c r="H7472" s="222"/>
      <c r="I7472" s="222"/>
      <c r="J7472" s="125">
        <v>1.93</v>
      </c>
    </row>
    <row r="7473" spans="1:10">
      <c r="A7473" s="115"/>
      <c r="B7473" s="116"/>
      <c r="C7473" s="116"/>
      <c r="D7473" s="116"/>
      <c r="E7473" s="116" t="s">
        <v>1728</v>
      </c>
      <c r="F7473" s="117">
        <v>0</v>
      </c>
      <c r="G7473" s="116" t="s">
        <v>1729</v>
      </c>
      <c r="H7473" s="117">
        <v>11.68</v>
      </c>
      <c r="I7473" s="116" t="s">
        <v>1730</v>
      </c>
      <c r="J7473" s="118">
        <v>11.6813</v>
      </c>
    </row>
    <row r="7474" spans="1:10" ht="15" thickBot="1">
      <c r="A7474" s="115"/>
      <c r="B7474" s="116"/>
      <c r="C7474" s="116"/>
      <c r="D7474" s="116"/>
      <c r="E7474" s="116" t="s">
        <v>1731</v>
      </c>
      <c r="F7474" s="117">
        <v>4.18</v>
      </c>
      <c r="G7474" s="116"/>
      <c r="H7474" s="276" t="s">
        <v>1732</v>
      </c>
      <c r="I7474" s="276"/>
      <c r="J7474" s="118">
        <v>20.11</v>
      </c>
    </row>
    <row r="7475" spans="1:10" ht="15" thickTop="1">
      <c r="A7475" s="119"/>
      <c r="B7475" s="95"/>
      <c r="C7475" s="95"/>
      <c r="D7475" s="95"/>
      <c r="E7475" s="95"/>
      <c r="F7475" s="95"/>
      <c r="G7475" s="95"/>
      <c r="H7475" s="95"/>
      <c r="I7475" s="95"/>
      <c r="J7475" s="120"/>
    </row>
    <row r="7476" spans="1:10" ht="15">
      <c r="A7476" s="121"/>
      <c r="B7476" s="83" t="s">
        <v>1</v>
      </c>
      <c r="C7476" s="82" t="s">
        <v>2</v>
      </c>
      <c r="D7476" s="82" t="s">
        <v>3</v>
      </c>
      <c r="E7476" s="281" t="s">
        <v>1722</v>
      </c>
      <c r="F7476" s="281"/>
      <c r="G7476" s="84" t="s">
        <v>4</v>
      </c>
      <c r="H7476" s="83" t="s">
        <v>5</v>
      </c>
      <c r="I7476" s="83" t="s">
        <v>6</v>
      </c>
      <c r="J7476" s="122" t="s">
        <v>8</v>
      </c>
    </row>
    <row r="7477" spans="1:10">
      <c r="A7477" s="111" t="s">
        <v>1723</v>
      </c>
      <c r="B7477" s="86" t="s">
        <v>2413</v>
      </c>
      <c r="C7477" s="85" t="s">
        <v>44</v>
      </c>
      <c r="D7477" s="85" t="s">
        <v>2414</v>
      </c>
      <c r="E7477" s="284" t="s">
        <v>1761</v>
      </c>
      <c r="F7477" s="284"/>
      <c r="G7477" s="87" t="s">
        <v>1950</v>
      </c>
      <c r="H7477" s="88">
        <v>1</v>
      </c>
      <c r="I7477" s="89">
        <v>16.82</v>
      </c>
      <c r="J7477" s="112">
        <v>16.82</v>
      </c>
    </row>
    <row r="7478" spans="1:10" ht="15">
      <c r="A7478" s="121" t="s">
        <v>2324</v>
      </c>
      <c r="B7478" s="83" t="s">
        <v>1</v>
      </c>
      <c r="C7478" s="82" t="s">
        <v>2</v>
      </c>
      <c r="D7478" s="82" t="s">
        <v>1748</v>
      </c>
      <c r="E7478" s="83" t="s">
        <v>1766</v>
      </c>
      <c r="F7478" s="280" t="s">
        <v>1769</v>
      </c>
      <c r="G7478" s="280"/>
      <c r="H7478" s="280"/>
      <c r="I7478" s="280"/>
      <c r="J7478" s="122" t="s">
        <v>1778</v>
      </c>
    </row>
    <row r="7479" spans="1:10">
      <c r="A7479" s="113" t="s">
        <v>1725</v>
      </c>
      <c r="B7479" s="91" t="s">
        <v>4391</v>
      </c>
      <c r="C7479" s="90" t="s">
        <v>44</v>
      </c>
      <c r="D7479" s="90" t="s">
        <v>4392</v>
      </c>
      <c r="E7479" s="93">
        <v>1</v>
      </c>
      <c r="F7479" s="90"/>
      <c r="G7479" s="90"/>
      <c r="H7479" s="90"/>
      <c r="I7479" s="102" t="s">
        <v>1788</v>
      </c>
      <c r="J7479" s="127" t="s">
        <v>1788</v>
      </c>
    </row>
    <row r="7480" spans="1:10">
      <c r="A7480" s="221"/>
      <c r="B7480" s="222"/>
      <c r="C7480" s="222"/>
      <c r="D7480" s="222"/>
      <c r="E7480" s="222"/>
      <c r="F7480" s="222" t="s">
        <v>2328</v>
      </c>
      <c r="G7480" s="222"/>
      <c r="H7480" s="222"/>
      <c r="I7480" s="222"/>
      <c r="J7480" s="128">
        <v>0</v>
      </c>
    </row>
    <row r="7481" spans="1:10">
      <c r="A7481" s="221"/>
      <c r="B7481" s="222"/>
      <c r="C7481" s="222"/>
      <c r="D7481" s="222"/>
      <c r="E7481" s="222"/>
      <c r="F7481" s="222" t="s">
        <v>2329</v>
      </c>
      <c r="G7481" s="222"/>
      <c r="H7481" s="222"/>
      <c r="I7481" s="222"/>
      <c r="J7481" s="125">
        <v>11.2</v>
      </c>
    </row>
    <row r="7482" spans="1:10">
      <c r="A7482" s="221"/>
      <c r="B7482" s="222"/>
      <c r="C7482" s="222"/>
      <c r="D7482" s="222"/>
      <c r="E7482" s="222"/>
      <c r="F7482" s="222" t="s">
        <v>1762</v>
      </c>
      <c r="G7482" s="222"/>
      <c r="H7482" s="222"/>
      <c r="I7482" s="222"/>
      <c r="J7482" s="125">
        <v>11.2</v>
      </c>
    </row>
    <row r="7483" spans="1:10">
      <c r="A7483" s="221"/>
      <c r="B7483" s="222"/>
      <c r="C7483" s="222"/>
      <c r="D7483" s="222"/>
      <c r="E7483" s="222"/>
      <c r="F7483" s="222" t="s">
        <v>1763</v>
      </c>
      <c r="G7483" s="222"/>
      <c r="H7483" s="222"/>
      <c r="I7483" s="222"/>
      <c r="J7483" s="125">
        <v>1</v>
      </c>
    </row>
    <row r="7484" spans="1:10">
      <c r="A7484" s="221"/>
      <c r="B7484" s="222"/>
      <c r="C7484" s="222"/>
      <c r="D7484" s="222"/>
      <c r="E7484" s="222"/>
      <c r="F7484" s="222" t="s">
        <v>1764</v>
      </c>
      <c r="G7484" s="222"/>
      <c r="H7484" s="222"/>
      <c r="I7484" s="222"/>
      <c r="J7484" s="125">
        <v>11.2</v>
      </c>
    </row>
    <row r="7485" spans="1:10" ht="15">
      <c r="A7485" s="279" t="s">
        <v>1784</v>
      </c>
      <c r="B7485" s="280" t="s">
        <v>1</v>
      </c>
      <c r="C7485" s="281" t="s">
        <v>2</v>
      </c>
      <c r="D7485" s="281" t="s">
        <v>1785</v>
      </c>
      <c r="E7485" s="280" t="s">
        <v>1766</v>
      </c>
      <c r="F7485" s="83" t="s">
        <v>1767</v>
      </c>
      <c r="G7485" s="83" t="s">
        <v>1768</v>
      </c>
      <c r="H7485" s="83"/>
      <c r="I7485" s="83"/>
      <c r="J7485" s="122" t="s">
        <v>1769</v>
      </c>
    </row>
    <row r="7486" spans="1:10" ht="25.5">
      <c r="A7486" s="113" t="s">
        <v>1725</v>
      </c>
      <c r="B7486" s="91" t="s">
        <v>4341</v>
      </c>
      <c r="C7486" s="90" t="s">
        <v>44</v>
      </c>
      <c r="D7486" s="90" t="s">
        <v>4342</v>
      </c>
      <c r="E7486" s="93">
        <v>1</v>
      </c>
      <c r="F7486" s="92" t="s">
        <v>1950</v>
      </c>
      <c r="G7486" s="277" t="s">
        <v>4343</v>
      </c>
      <c r="H7486" s="277"/>
      <c r="I7486" s="278"/>
      <c r="J7486" s="127" t="s">
        <v>4343</v>
      </c>
    </row>
    <row r="7487" spans="1:10">
      <c r="A7487" s="113" t="s">
        <v>1725</v>
      </c>
      <c r="B7487" s="91" t="s">
        <v>4332</v>
      </c>
      <c r="C7487" s="90" t="s">
        <v>44</v>
      </c>
      <c r="D7487" s="90" t="s">
        <v>4333</v>
      </c>
      <c r="E7487" s="93">
        <v>1</v>
      </c>
      <c r="F7487" s="92" t="s">
        <v>1950</v>
      </c>
      <c r="G7487" s="277" t="s">
        <v>4334</v>
      </c>
      <c r="H7487" s="277"/>
      <c r="I7487" s="278"/>
      <c r="J7487" s="127" t="s">
        <v>4334</v>
      </c>
    </row>
    <row r="7488" spans="1:10">
      <c r="A7488" s="113" t="s">
        <v>1725</v>
      </c>
      <c r="B7488" s="91" t="s">
        <v>4335</v>
      </c>
      <c r="C7488" s="90" t="s">
        <v>44</v>
      </c>
      <c r="D7488" s="90" t="s">
        <v>4336</v>
      </c>
      <c r="E7488" s="93">
        <v>1</v>
      </c>
      <c r="F7488" s="92" t="s">
        <v>1950</v>
      </c>
      <c r="G7488" s="277" t="s">
        <v>4337</v>
      </c>
      <c r="H7488" s="277"/>
      <c r="I7488" s="278"/>
      <c r="J7488" s="127" t="s">
        <v>4337</v>
      </c>
    </row>
    <row r="7489" spans="1:10">
      <c r="A7489" s="113" t="s">
        <v>1725</v>
      </c>
      <c r="B7489" s="91" t="s">
        <v>4338</v>
      </c>
      <c r="C7489" s="90" t="s">
        <v>44</v>
      </c>
      <c r="D7489" s="90" t="s">
        <v>4339</v>
      </c>
      <c r="E7489" s="93">
        <v>1</v>
      </c>
      <c r="F7489" s="92" t="s">
        <v>1950</v>
      </c>
      <c r="G7489" s="277" t="s">
        <v>4340</v>
      </c>
      <c r="H7489" s="277"/>
      <c r="I7489" s="278"/>
      <c r="J7489" s="127" t="s">
        <v>4340</v>
      </c>
    </row>
    <row r="7490" spans="1:10">
      <c r="A7490" s="221"/>
      <c r="B7490" s="222"/>
      <c r="C7490" s="222"/>
      <c r="D7490" s="222"/>
      <c r="E7490" s="222"/>
      <c r="F7490" s="222" t="s">
        <v>1938</v>
      </c>
      <c r="G7490" s="222"/>
      <c r="H7490" s="222"/>
      <c r="I7490" s="222"/>
      <c r="J7490" s="125">
        <v>2.8</v>
      </c>
    </row>
    <row r="7491" spans="1:10" ht="15">
      <c r="A7491" s="279" t="s">
        <v>1765</v>
      </c>
      <c r="B7491" s="280" t="s">
        <v>1</v>
      </c>
      <c r="C7491" s="281" t="s">
        <v>2</v>
      </c>
      <c r="D7491" s="281" t="s">
        <v>1727</v>
      </c>
      <c r="E7491" s="280" t="s">
        <v>1766</v>
      </c>
      <c r="F7491" s="83" t="s">
        <v>1767</v>
      </c>
      <c r="G7491" s="83" t="s">
        <v>1768</v>
      </c>
      <c r="H7491" s="83"/>
      <c r="I7491" s="83"/>
      <c r="J7491" s="122" t="s">
        <v>1769</v>
      </c>
    </row>
    <row r="7492" spans="1:10" ht="25.5">
      <c r="A7492" s="123" t="s">
        <v>1723</v>
      </c>
      <c r="B7492" s="97" t="s">
        <v>4393</v>
      </c>
      <c r="C7492" s="96" t="s">
        <v>44</v>
      </c>
      <c r="D7492" s="96" t="s">
        <v>4394</v>
      </c>
      <c r="E7492" s="99">
        <v>1</v>
      </c>
      <c r="F7492" s="98" t="s">
        <v>1950</v>
      </c>
      <c r="G7492" s="282" t="s">
        <v>2208</v>
      </c>
      <c r="H7492" s="282"/>
      <c r="I7492" s="283"/>
      <c r="J7492" s="126" t="s">
        <v>2208</v>
      </c>
    </row>
    <row r="7493" spans="1:10" ht="25.5">
      <c r="A7493" s="123" t="s">
        <v>1723</v>
      </c>
      <c r="B7493" s="97" t="s">
        <v>4395</v>
      </c>
      <c r="C7493" s="96" t="s">
        <v>44</v>
      </c>
      <c r="D7493" s="96" t="s">
        <v>4396</v>
      </c>
      <c r="E7493" s="99">
        <v>1</v>
      </c>
      <c r="F7493" s="98" t="s">
        <v>1950</v>
      </c>
      <c r="G7493" s="282" t="s">
        <v>4397</v>
      </c>
      <c r="H7493" s="282"/>
      <c r="I7493" s="283"/>
      <c r="J7493" s="126" t="s">
        <v>4397</v>
      </c>
    </row>
    <row r="7494" spans="1:10">
      <c r="A7494" s="123" t="s">
        <v>1723</v>
      </c>
      <c r="B7494" s="97" t="s">
        <v>4398</v>
      </c>
      <c r="C7494" s="96" t="s">
        <v>44</v>
      </c>
      <c r="D7494" s="96" t="s">
        <v>4399</v>
      </c>
      <c r="E7494" s="99">
        <v>1</v>
      </c>
      <c r="F7494" s="98" t="s">
        <v>1950</v>
      </c>
      <c r="G7494" s="282" t="s">
        <v>4400</v>
      </c>
      <c r="H7494" s="282"/>
      <c r="I7494" s="283"/>
      <c r="J7494" s="126" t="s">
        <v>4400</v>
      </c>
    </row>
    <row r="7495" spans="1:10">
      <c r="A7495" s="221"/>
      <c r="B7495" s="222"/>
      <c r="C7495" s="222"/>
      <c r="D7495" s="222"/>
      <c r="E7495" s="222"/>
      <c r="F7495" s="222" t="s">
        <v>1774</v>
      </c>
      <c r="G7495" s="222"/>
      <c r="H7495" s="222"/>
      <c r="I7495" s="222"/>
      <c r="J7495" s="125">
        <v>2.82</v>
      </c>
    </row>
    <row r="7496" spans="1:10">
      <c r="A7496" s="115"/>
      <c r="B7496" s="116"/>
      <c r="C7496" s="116"/>
      <c r="D7496" s="116"/>
      <c r="E7496" s="116" t="s">
        <v>1728</v>
      </c>
      <c r="F7496" s="117">
        <v>0</v>
      </c>
      <c r="G7496" s="116" t="s">
        <v>1729</v>
      </c>
      <c r="H7496" s="117">
        <v>11.39</v>
      </c>
      <c r="I7496" s="116" t="s">
        <v>1730</v>
      </c>
      <c r="J7496" s="118">
        <v>11.3903</v>
      </c>
    </row>
    <row r="7497" spans="1:10" ht="15" thickBot="1">
      <c r="A7497" s="115"/>
      <c r="B7497" s="116"/>
      <c r="C7497" s="116"/>
      <c r="D7497" s="116"/>
      <c r="E7497" s="116" t="s">
        <v>1731</v>
      </c>
      <c r="F7497" s="117">
        <v>4.41</v>
      </c>
      <c r="G7497" s="116"/>
      <c r="H7497" s="276" t="s">
        <v>1732</v>
      </c>
      <c r="I7497" s="276"/>
      <c r="J7497" s="118">
        <v>21.23</v>
      </c>
    </row>
    <row r="7498" spans="1:10" ht="15" thickTop="1">
      <c r="A7498" s="119"/>
      <c r="B7498" s="95"/>
      <c r="C7498" s="95"/>
      <c r="D7498" s="95"/>
      <c r="E7498" s="95"/>
      <c r="F7498" s="95"/>
      <c r="G7498" s="95"/>
      <c r="H7498" s="95"/>
      <c r="I7498" s="95"/>
      <c r="J7498" s="120"/>
    </row>
    <row r="7499" spans="1:10" ht="15">
      <c r="A7499" s="121"/>
      <c r="B7499" s="83" t="s">
        <v>1</v>
      </c>
      <c r="C7499" s="82" t="s">
        <v>2</v>
      </c>
      <c r="D7499" s="82" t="s">
        <v>3</v>
      </c>
      <c r="E7499" s="281" t="s">
        <v>1722</v>
      </c>
      <c r="F7499" s="281"/>
      <c r="G7499" s="84" t="s">
        <v>4</v>
      </c>
      <c r="H7499" s="83" t="s">
        <v>5</v>
      </c>
      <c r="I7499" s="83" t="s">
        <v>6</v>
      </c>
      <c r="J7499" s="122" t="s">
        <v>8</v>
      </c>
    </row>
    <row r="7500" spans="1:10">
      <c r="A7500" s="111" t="s">
        <v>1723</v>
      </c>
      <c r="B7500" s="86" t="s">
        <v>3556</v>
      </c>
      <c r="C7500" s="85" t="s">
        <v>44</v>
      </c>
      <c r="D7500" s="85" t="s">
        <v>3557</v>
      </c>
      <c r="E7500" s="284" t="s">
        <v>1761</v>
      </c>
      <c r="F7500" s="284"/>
      <c r="G7500" s="87" t="s">
        <v>1950</v>
      </c>
      <c r="H7500" s="88">
        <v>1</v>
      </c>
      <c r="I7500" s="89">
        <v>15.55</v>
      </c>
      <c r="J7500" s="112">
        <v>15.55</v>
      </c>
    </row>
    <row r="7501" spans="1:10" ht="15">
      <c r="A7501" s="121" t="s">
        <v>2324</v>
      </c>
      <c r="B7501" s="83" t="s">
        <v>1</v>
      </c>
      <c r="C7501" s="82" t="s">
        <v>2</v>
      </c>
      <c r="D7501" s="82" t="s">
        <v>1748</v>
      </c>
      <c r="E7501" s="83" t="s">
        <v>1766</v>
      </c>
      <c r="F7501" s="280" t="s">
        <v>1769</v>
      </c>
      <c r="G7501" s="280"/>
      <c r="H7501" s="280"/>
      <c r="I7501" s="280"/>
      <c r="J7501" s="122" t="s">
        <v>1778</v>
      </c>
    </row>
    <row r="7502" spans="1:10">
      <c r="A7502" s="113" t="s">
        <v>1725</v>
      </c>
      <c r="B7502" s="91" t="s">
        <v>4401</v>
      </c>
      <c r="C7502" s="90" t="s">
        <v>44</v>
      </c>
      <c r="D7502" s="90" t="s">
        <v>4402</v>
      </c>
      <c r="E7502" s="93">
        <v>1</v>
      </c>
      <c r="F7502" s="90"/>
      <c r="G7502" s="90"/>
      <c r="H7502" s="90"/>
      <c r="I7502" s="102" t="s">
        <v>1788</v>
      </c>
      <c r="J7502" s="127" t="s">
        <v>1788</v>
      </c>
    </row>
    <row r="7503" spans="1:10">
      <c r="A7503" s="221"/>
      <c r="B7503" s="222"/>
      <c r="C7503" s="222"/>
      <c r="D7503" s="222"/>
      <c r="E7503" s="222"/>
      <c r="F7503" s="222" t="s">
        <v>2328</v>
      </c>
      <c r="G7503" s="222"/>
      <c r="H7503" s="222"/>
      <c r="I7503" s="222"/>
      <c r="J7503" s="128">
        <v>0</v>
      </c>
    </row>
    <row r="7504" spans="1:10">
      <c r="A7504" s="221"/>
      <c r="B7504" s="222"/>
      <c r="C7504" s="222"/>
      <c r="D7504" s="222"/>
      <c r="E7504" s="222"/>
      <c r="F7504" s="222" t="s">
        <v>2329</v>
      </c>
      <c r="G7504" s="222"/>
      <c r="H7504" s="222"/>
      <c r="I7504" s="222"/>
      <c r="J7504" s="125">
        <v>11.2</v>
      </c>
    </row>
    <row r="7505" spans="1:10">
      <c r="A7505" s="221"/>
      <c r="B7505" s="222"/>
      <c r="C7505" s="222"/>
      <c r="D7505" s="222"/>
      <c r="E7505" s="222"/>
      <c r="F7505" s="222" t="s">
        <v>1762</v>
      </c>
      <c r="G7505" s="222"/>
      <c r="H7505" s="222"/>
      <c r="I7505" s="222"/>
      <c r="J7505" s="125">
        <v>11.2</v>
      </c>
    </row>
    <row r="7506" spans="1:10">
      <c r="A7506" s="221"/>
      <c r="B7506" s="222"/>
      <c r="C7506" s="222"/>
      <c r="D7506" s="222"/>
      <c r="E7506" s="222"/>
      <c r="F7506" s="222" t="s">
        <v>1763</v>
      </c>
      <c r="G7506" s="222"/>
      <c r="H7506" s="222"/>
      <c r="I7506" s="222"/>
      <c r="J7506" s="125">
        <v>1</v>
      </c>
    </row>
    <row r="7507" spans="1:10">
      <c r="A7507" s="221"/>
      <c r="B7507" s="222"/>
      <c r="C7507" s="222"/>
      <c r="D7507" s="222"/>
      <c r="E7507" s="222"/>
      <c r="F7507" s="222" t="s">
        <v>1764</v>
      </c>
      <c r="G7507" s="222"/>
      <c r="H7507" s="222"/>
      <c r="I7507" s="222"/>
      <c r="J7507" s="125">
        <v>11.2</v>
      </c>
    </row>
    <row r="7508" spans="1:10" ht="15">
      <c r="A7508" s="279" t="s">
        <v>1784</v>
      </c>
      <c r="B7508" s="280" t="s">
        <v>1</v>
      </c>
      <c r="C7508" s="281" t="s">
        <v>2</v>
      </c>
      <c r="D7508" s="281" t="s">
        <v>1785</v>
      </c>
      <c r="E7508" s="280" t="s">
        <v>1766</v>
      </c>
      <c r="F7508" s="83" t="s">
        <v>1767</v>
      </c>
      <c r="G7508" s="83" t="s">
        <v>1768</v>
      </c>
      <c r="H7508" s="83"/>
      <c r="I7508" s="83"/>
      <c r="J7508" s="122" t="s">
        <v>1769</v>
      </c>
    </row>
    <row r="7509" spans="1:10">
      <c r="A7509" s="113" t="s">
        <v>1725</v>
      </c>
      <c r="B7509" s="91" t="s">
        <v>4332</v>
      </c>
      <c r="C7509" s="90" t="s">
        <v>44</v>
      </c>
      <c r="D7509" s="90" t="s">
        <v>4333</v>
      </c>
      <c r="E7509" s="93">
        <v>1</v>
      </c>
      <c r="F7509" s="92" t="s">
        <v>1950</v>
      </c>
      <c r="G7509" s="277" t="s">
        <v>4334</v>
      </c>
      <c r="H7509" s="277"/>
      <c r="I7509" s="278"/>
      <c r="J7509" s="127" t="s">
        <v>4334</v>
      </c>
    </row>
    <row r="7510" spans="1:10">
      <c r="A7510" s="113" t="s">
        <v>1725</v>
      </c>
      <c r="B7510" s="91" t="s">
        <v>4338</v>
      </c>
      <c r="C7510" s="90" t="s">
        <v>44</v>
      </c>
      <c r="D7510" s="90" t="s">
        <v>4339</v>
      </c>
      <c r="E7510" s="93">
        <v>1</v>
      </c>
      <c r="F7510" s="92" t="s">
        <v>1950</v>
      </c>
      <c r="G7510" s="277" t="s">
        <v>4340</v>
      </c>
      <c r="H7510" s="277"/>
      <c r="I7510" s="278"/>
      <c r="J7510" s="127" t="s">
        <v>4340</v>
      </c>
    </row>
    <row r="7511" spans="1:10">
      <c r="A7511" s="113" t="s">
        <v>1725</v>
      </c>
      <c r="B7511" s="91" t="s">
        <v>4335</v>
      </c>
      <c r="C7511" s="90" t="s">
        <v>44</v>
      </c>
      <c r="D7511" s="90" t="s">
        <v>4336</v>
      </c>
      <c r="E7511" s="93">
        <v>1</v>
      </c>
      <c r="F7511" s="92" t="s">
        <v>1950</v>
      </c>
      <c r="G7511" s="277" t="s">
        <v>4337</v>
      </c>
      <c r="H7511" s="277"/>
      <c r="I7511" s="278"/>
      <c r="J7511" s="127" t="s">
        <v>4337</v>
      </c>
    </row>
    <row r="7512" spans="1:10" ht="25.5">
      <c r="A7512" s="113" t="s">
        <v>1725</v>
      </c>
      <c r="B7512" s="91" t="s">
        <v>4341</v>
      </c>
      <c r="C7512" s="90" t="s">
        <v>44</v>
      </c>
      <c r="D7512" s="90" t="s">
        <v>4342</v>
      </c>
      <c r="E7512" s="93">
        <v>1</v>
      </c>
      <c r="F7512" s="92" t="s">
        <v>1950</v>
      </c>
      <c r="G7512" s="277" t="s">
        <v>4343</v>
      </c>
      <c r="H7512" s="277"/>
      <c r="I7512" s="278"/>
      <c r="J7512" s="127" t="s">
        <v>4343</v>
      </c>
    </row>
    <row r="7513" spans="1:10">
      <c r="A7513" s="221"/>
      <c r="B7513" s="222"/>
      <c r="C7513" s="222"/>
      <c r="D7513" s="222"/>
      <c r="E7513" s="222"/>
      <c r="F7513" s="222" t="s">
        <v>1938</v>
      </c>
      <c r="G7513" s="222"/>
      <c r="H7513" s="222"/>
      <c r="I7513" s="222"/>
      <c r="J7513" s="125">
        <v>2.8</v>
      </c>
    </row>
    <row r="7514" spans="1:10" ht="15">
      <c r="A7514" s="279" t="s">
        <v>1765</v>
      </c>
      <c r="B7514" s="280" t="s">
        <v>1</v>
      </c>
      <c r="C7514" s="281" t="s">
        <v>2</v>
      </c>
      <c r="D7514" s="281" t="s">
        <v>1727</v>
      </c>
      <c r="E7514" s="280" t="s">
        <v>1766</v>
      </c>
      <c r="F7514" s="83" t="s">
        <v>1767</v>
      </c>
      <c r="G7514" s="83" t="s">
        <v>1768</v>
      </c>
      <c r="H7514" s="83"/>
      <c r="I7514" s="83"/>
      <c r="J7514" s="122" t="s">
        <v>1769</v>
      </c>
    </row>
    <row r="7515" spans="1:10" ht="25.5">
      <c r="A7515" s="123" t="s">
        <v>1723</v>
      </c>
      <c r="B7515" s="97" t="s">
        <v>4403</v>
      </c>
      <c r="C7515" s="96" t="s">
        <v>44</v>
      </c>
      <c r="D7515" s="96" t="s">
        <v>4404</v>
      </c>
      <c r="E7515" s="99">
        <v>1</v>
      </c>
      <c r="F7515" s="98" t="s">
        <v>1950</v>
      </c>
      <c r="G7515" s="282" t="s">
        <v>4375</v>
      </c>
      <c r="H7515" s="282"/>
      <c r="I7515" s="283"/>
      <c r="J7515" s="126" t="s">
        <v>4375</v>
      </c>
    </row>
    <row r="7516" spans="1:10" ht="25.5">
      <c r="A7516" s="123" t="s">
        <v>1723</v>
      </c>
      <c r="B7516" s="97" t="s">
        <v>4405</v>
      </c>
      <c r="C7516" s="96" t="s">
        <v>44</v>
      </c>
      <c r="D7516" s="96" t="s">
        <v>4406</v>
      </c>
      <c r="E7516" s="99">
        <v>1</v>
      </c>
      <c r="F7516" s="98" t="s">
        <v>1950</v>
      </c>
      <c r="G7516" s="282" t="s">
        <v>2208</v>
      </c>
      <c r="H7516" s="282"/>
      <c r="I7516" s="283"/>
      <c r="J7516" s="126" t="s">
        <v>2208</v>
      </c>
    </row>
    <row r="7517" spans="1:10" ht="25.5">
      <c r="A7517" s="123" t="s">
        <v>1723</v>
      </c>
      <c r="B7517" s="97" t="s">
        <v>4407</v>
      </c>
      <c r="C7517" s="96" t="s">
        <v>44</v>
      </c>
      <c r="D7517" s="96" t="s">
        <v>4408</v>
      </c>
      <c r="E7517" s="99">
        <v>1</v>
      </c>
      <c r="F7517" s="98" t="s">
        <v>1950</v>
      </c>
      <c r="G7517" s="282" t="s">
        <v>4380</v>
      </c>
      <c r="H7517" s="282"/>
      <c r="I7517" s="283"/>
      <c r="J7517" s="126" t="s">
        <v>4380</v>
      </c>
    </row>
    <row r="7518" spans="1:10">
      <c r="A7518" s="221"/>
      <c r="B7518" s="222"/>
      <c r="C7518" s="222"/>
      <c r="D7518" s="222"/>
      <c r="E7518" s="222"/>
      <c r="F7518" s="222" t="s">
        <v>1774</v>
      </c>
      <c r="G7518" s="222"/>
      <c r="H7518" s="222"/>
      <c r="I7518" s="222"/>
      <c r="J7518" s="125">
        <v>1.55</v>
      </c>
    </row>
    <row r="7519" spans="1:10">
      <c r="A7519" s="115"/>
      <c r="B7519" s="116"/>
      <c r="C7519" s="116"/>
      <c r="D7519" s="116"/>
      <c r="E7519" s="116" t="s">
        <v>1728</v>
      </c>
      <c r="F7519" s="117">
        <v>0</v>
      </c>
      <c r="G7519" s="116" t="s">
        <v>1729</v>
      </c>
      <c r="H7519" s="117">
        <v>11.39</v>
      </c>
      <c r="I7519" s="116" t="s">
        <v>1730</v>
      </c>
      <c r="J7519" s="118">
        <v>11.3903</v>
      </c>
    </row>
    <row r="7520" spans="1:10" ht="15" thickBot="1">
      <c r="A7520" s="115"/>
      <c r="B7520" s="116"/>
      <c r="C7520" s="116"/>
      <c r="D7520" s="116"/>
      <c r="E7520" s="116" t="s">
        <v>1731</v>
      </c>
      <c r="F7520" s="117">
        <v>4.08</v>
      </c>
      <c r="G7520" s="116"/>
      <c r="H7520" s="276" t="s">
        <v>1732</v>
      </c>
      <c r="I7520" s="276"/>
      <c r="J7520" s="118">
        <v>19.63</v>
      </c>
    </row>
    <row r="7521" spans="1:10" ht="15" thickTop="1">
      <c r="A7521" s="119"/>
      <c r="B7521" s="95"/>
      <c r="C7521" s="95"/>
      <c r="D7521" s="95"/>
      <c r="E7521" s="95"/>
      <c r="F7521" s="95"/>
      <c r="G7521" s="95"/>
      <c r="H7521" s="95"/>
      <c r="I7521" s="95"/>
      <c r="J7521" s="120"/>
    </row>
    <row r="7522" spans="1:10" ht="15">
      <c r="A7522" s="121"/>
      <c r="B7522" s="83" t="s">
        <v>1</v>
      </c>
      <c r="C7522" s="82" t="s">
        <v>2</v>
      </c>
      <c r="D7522" s="82" t="s">
        <v>3</v>
      </c>
      <c r="E7522" s="281" t="s">
        <v>1722</v>
      </c>
      <c r="F7522" s="281"/>
      <c r="G7522" s="84" t="s">
        <v>4</v>
      </c>
      <c r="H7522" s="83" t="s">
        <v>5</v>
      </c>
      <c r="I7522" s="83" t="s">
        <v>6</v>
      </c>
      <c r="J7522" s="122" t="s">
        <v>8</v>
      </c>
    </row>
    <row r="7523" spans="1:10">
      <c r="A7523" s="111" t="s">
        <v>1723</v>
      </c>
      <c r="B7523" s="86" t="s">
        <v>2273</v>
      </c>
      <c r="C7523" s="85" t="s">
        <v>44</v>
      </c>
      <c r="D7523" s="85" t="s">
        <v>2274</v>
      </c>
      <c r="E7523" s="284" t="s">
        <v>1761</v>
      </c>
      <c r="F7523" s="284"/>
      <c r="G7523" s="87" t="s">
        <v>1950</v>
      </c>
      <c r="H7523" s="88">
        <v>1</v>
      </c>
      <c r="I7523" s="89">
        <v>16.47</v>
      </c>
      <c r="J7523" s="112">
        <v>16.47</v>
      </c>
    </row>
    <row r="7524" spans="1:10" ht="15">
      <c r="A7524" s="121" t="s">
        <v>2324</v>
      </c>
      <c r="B7524" s="83" t="s">
        <v>1</v>
      </c>
      <c r="C7524" s="82" t="s">
        <v>2</v>
      </c>
      <c r="D7524" s="82" t="s">
        <v>1748</v>
      </c>
      <c r="E7524" s="83" t="s">
        <v>1766</v>
      </c>
      <c r="F7524" s="280" t="s">
        <v>1769</v>
      </c>
      <c r="G7524" s="280"/>
      <c r="H7524" s="280"/>
      <c r="I7524" s="280"/>
      <c r="J7524" s="122" t="s">
        <v>1778</v>
      </c>
    </row>
    <row r="7525" spans="1:10">
      <c r="A7525" s="113" t="s">
        <v>1725</v>
      </c>
      <c r="B7525" s="91" t="s">
        <v>4409</v>
      </c>
      <c r="C7525" s="90" t="s">
        <v>44</v>
      </c>
      <c r="D7525" s="90" t="s">
        <v>4410</v>
      </c>
      <c r="E7525" s="93">
        <v>1</v>
      </c>
      <c r="F7525" s="90"/>
      <c r="G7525" s="90"/>
      <c r="H7525" s="90"/>
      <c r="I7525" s="102" t="s">
        <v>4411</v>
      </c>
      <c r="J7525" s="127" t="s">
        <v>4411</v>
      </c>
    </row>
    <row r="7526" spans="1:10">
      <c r="A7526" s="221"/>
      <c r="B7526" s="222"/>
      <c r="C7526" s="222"/>
      <c r="D7526" s="222"/>
      <c r="E7526" s="222"/>
      <c r="F7526" s="222" t="s">
        <v>2328</v>
      </c>
      <c r="G7526" s="222"/>
      <c r="H7526" s="222"/>
      <c r="I7526" s="222"/>
      <c r="J7526" s="128">
        <v>0</v>
      </c>
    </row>
    <row r="7527" spans="1:10">
      <c r="A7527" s="221"/>
      <c r="B7527" s="222"/>
      <c r="C7527" s="222"/>
      <c r="D7527" s="222"/>
      <c r="E7527" s="222"/>
      <c r="F7527" s="222" t="s">
        <v>2329</v>
      </c>
      <c r="G7527" s="222"/>
      <c r="H7527" s="222"/>
      <c r="I7527" s="222"/>
      <c r="J7527" s="125">
        <v>12.14</v>
      </c>
    </row>
    <row r="7528" spans="1:10">
      <c r="A7528" s="221"/>
      <c r="B7528" s="222"/>
      <c r="C7528" s="222"/>
      <c r="D7528" s="222"/>
      <c r="E7528" s="222"/>
      <c r="F7528" s="222" t="s">
        <v>1762</v>
      </c>
      <c r="G7528" s="222"/>
      <c r="H7528" s="222"/>
      <c r="I7528" s="222"/>
      <c r="J7528" s="125">
        <v>12.14</v>
      </c>
    </row>
    <row r="7529" spans="1:10">
      <c r="A7529" s="221"/>
      <c r="B7529" s="222"/>
      <c r="C7529" s="222"/>
      <c r="D7529" s="222"/>
      <c r="E7529" s="222"/>
      <c r="F7529" s="222" t="s">
        <v>1763</v>
      </c>
      <c r="G7529" s="222"/>
      <c r="H7529" s="222"/>
      <c r="I7529" s="222"/>
      <c r="J7529" s="125">
        <v>1</v>
      </c>
    </row>
    <row r="7530" spans="1:10">
      <c r="A7530" s="221"/>
      <c r="B7530" s="222"/>
      <c r="C7530" s="222"/>
      <c r="D7530" s="222"/>
      <c r="E7530" s="222"/>
      <c r="F7530" s="222" t="s">
        <v>1764</v>
      </c>
      <c r="G7530" s="222"/>
      <c r="H7530" s="222"/>
      <c r="I7530" s="222"/>
      <c r="J7530" s="125">
        <v>12.14</v>
      </c>
    </row>
    <row r="7531" spans="1:10" ht="15">
      <c r="A7531" s="279" t="s">
        <v>1784</v>
      </c>
      <c r="B7531" s="280" t="s">
        <v>1</v>
      </c>
      <c r="C7531" s="281" t="s">
        <v>2</v>
      </c>
      <c r="D7531" s="281" t="s">
        <v>1785</v>
      </c>
      <c r="E7531" s="280" t="s">
        <v>1766</v>
      </c>
      <c r="F7531" s="83" t="s">
        <v>1767</v>
      </c>
      <c r="G7531" s="83" t="s">
        <v>1768</v>
      </c>
      <c r="H7531" s="83"/>
      <c r="I7531" s="83"/>
      <c r="J7531" s="122" t="s">
        <v>1769</v>
      </c>
    </row>
    <row r="7532" spans="1:10">
      <c r="A7532" s="113" t="s">
        <v>1725</v>
      </c>
      <c r="B7532" s="91" t="s">
        <v>4332</v>
      </c>
      <c r="C7532" s="90" t="s">
        <v>44</v>
      </c>
      <c r="D7532" s="90" t="s">
        <v>4333</v>
      </c>
      <c r="E7532" s="93">
        <v>1</v>
      </c>
      <c r="F7532" s="92" t="s">
        <v>1950</v>
      </c>
      <c r="G7532" s="277" t="s">
        <v>4334</v>
      </c>
      <c r="H7532" s="277"/>
      <c r="I7532" s="278"/>
      <c r="J7532" s="127" t="s">
        <v>4334</v>
      </c>
    </row>
    <row r="7533" spans="1:10" ht="25.5">
      <c r="A7533" s="113" t="s">
        <v>1725</v>
      </c>
      <c r="B7533" s="91" t="s">
        <v>4341</v>
      </c>
      <c r="C7533" s="90" t="s">
        <v>44</v>
      </c>
      <c r="D7533" s="90" t="s">
        <v>4342</v>
      </c>
      <c r="E7533" s="93">
        <v>1</v>
      </c>
      <c r="F7533" s="92" t="s">
        <v>1950</v>
      </c>
      <c r="G7533" s="277" t="s">
        <v>4343</v>
      </c>
      <c r="H7533" s="277"/>
      <c r="I7533" s="278"/>
      <c r="J7533" s="127" t="s">
        <v>4343</v>
      </c>
    </row>
    <row r="7534" spans="1:10">
      <c r="A7534" s="113" t="s">
        <v>1725</v>
      </c>
      <c r="B7534" s="91" t="s">
        <v>4338</v>
      </c>
      <c r="C7534" s="90" t="s">
        <v>44</v>
      </c>
      <c r="D7534" s="90" t="s">
        <v>4339</v>
      </c>
      <c r="E7534" s="93">
        <v>1</v>
      </c>
      <c r="F7534" s="92" t="s">
        <v>1950</v>
      </c>
      <c r="G7534" s="277" t="s">
        <v>4340</v>
      </c>
      <c r="H7534" s="277"/>
      <c r="I7534" s="278"/>
      <c r="J7534" s="127" t="s">
        <v>4340</v>
      </c>
    </row>
    <row r="7535" spans="1:10">
      <c r="A7535" s="113" t="s">
        <v>1725</v>
      </c>
      <c r="B7535" s="91" t="s">
        <v>4335</v>
      </c>
      <c r="C7535" s="90" t="s">
        <v>44</v>
      </c>
      <c r="D7535" s="90" t="s">
        <v>4336</v>
      </c>
      <c r="E7535" s="93">
        <v>1</v>
      </c>
      <c r="F7535" s="92" t="s">
        <v>1950</v>
      </c>
      <c r="G7535" s="277" t="s">
        <v>4337</v>
      </c>
      <c r="H7535" s="277"/>
      <c r="I7535" s="278"/>
      <c r="J7535" s="127" t="s">
        <v>4337</v>
      </c>
    </row>
    <row r="7536" spans="1:10">
      <c r="A7536" s="221"/>
      <c r="B7536" s="222"/>
      <c r="C7536" s="222"/>
      <c r="D7536" s="222"/>
      <c r="E7536" s="222"/>
      <c r="F7536" s="222" t="s">
        <v>1938</v>
      </c>
      <c r="G7536" s="222"/>
      <c r="H7536" s="222"/>
      <c r="I7536" s="222"/>
      <c r="J7536" s="125">
        <v>2.8</v>
      </c>
    </row>
    <row r="7537" spans="1:10" ht="15">
      <c r="A7537" s="279" t="s">
        <v>1765</v>
      </c>
      <c r="B7537" s="280" t="s">
        <v>1</v>
      </c>
      <c r="C7537" s="281" t="s">
        <v>2</v>
      </c>
      <c r="D7537" s="281" t="s">
        <v>1727</v>
      </c>
      <c r="E7537" s="280" t="s">
        <v>1766</v>
      </c>
      <c r="F7537" s="83" t="s">
        <v>1767</v>
      </c>
      <c r="G7537" s="83" t="s">
        <v>1768</v>
      </c>
      <c r="H7537" s="83"/>
      <c r="I7537" s="83"/>
      <c r="J7537" s="122" t="s">
        <v>1769</v>
      </c>
    </row>
    <row r="7538" spans="1:10" ht="25.5">
      <c r="A7538" s="123" t="s">
        <v>1723</v>
      </c>
      <c r="B7538" s="97" t="s">
        <v>4412</v>
      </c>
      <c r="C7538" s="96" t="s">
        <v>44</v>
      </c>
      <c r="D7538" s="96" t="s">
        <v>4413</v>
      </c>
      <c r="E7538" s="99">
        <v>1</v>
      </c>
      <c r="F7538" s="98" t="s">
        <v>1950</v>
      </c>
      <c r="G7538" s="282" t="s">
        <v>2135</v>
      </c>
      <c r="H7538" s="282"/>
      <c r="I7538" s="283"/>
      <c r="J7538" s="126" t="s">
        <v>2135</v>
      </c>
    </row>
    <row r="7539" spans="1:10" ht="25.5">
      <c r="A7539" s="123" t="s">
        <v>1723</v>
      </c>
      <c r="B7539" s="97" t="s">
        <v>4414</v>
      </c>
      <c r="C7539" s="96" t="s">
        <v>44</v>
      </c>
      <c r="D7539" s="96" t="s">
        <v>4415</v>
      </c>
      <c r="E7539" s="99">
        <v>1</v>
      </c>
      <c r="F7539" s="98" t="s">
        <v>1950</v>
      </c>
      <c r="G7539" s="282" t="s">
        <v>2893</v>
      </c>
      <c r="H7539" s="282"/>
      <c r="I7539" s="283"/>
      <c r="J7539" s="126" t="s">
        <v>2893</v>
      </c>
    </row>
    <row r="7540" spans="1:10" ht="25.5">
      <c r="A7540" s="123" t="s">
        <v>1723</v>
      </c>
      <c r="B7540" s="97" t="s">
        <v>4416</v>
      </c>
      <c r="C7540" s="96" t="s">
        <v>44</v>
      </c>
      <c r="D7540" s="96" t="s">
        <v>4417</v>
      </c>
      <c r="E7540" s="99">
        <v>1</v>
      </c>
      <c r="F7540" s="98" t="s">
        <v>1950</v>
      </c>
      <c r="G7540" s="282" t="s">
        <v>4418</v>
      </c>
      <c r="H7540" s="282"/>
      <c r="I7540" s="283"/>
      <c r="J7540" s="126" t="s">
        <v>4418</v>
      </c>
    </row>
    <row r="7541" spans="1:10">
      <c r="A7541" s="221"/>
      <c r="B7541" s="222"/>
      <c r="C7541" s="222"/>
      <c r="D7541" s="222"/>
      <c r="E7541" s="222"/>
      <c r="F7541" s="222" t="s">
        <v>1774</v>
      </c>
      <c r="G7541" s="222"/>
      <c r="H7541" s="222"/>
      <c r="I7541" s="222"/>
      <c r="J7541" s="125">
        <v>1.53</v>
      </c>
    </row>
    <row r="7542" spans="1:10">
      <c r="A7542" s="115"/>
      <c r="B7542" s="116"/>
      <c r="C7542" s="116"/>
      <c r="D7542" s="116"/>
      <c r="E7542" s="116" t="s">
        <v>1728</v>
      </c>
      <c r="F7542" s="117">
        <v>0</v>
      </c>
      <c r="G7542" s="116" t="s">
        <v>1729</v>
      </c>
      <c r="H7542" s="117">
        <v>12.3</v>
      </c>
      <c r="I7542" s="116" t="s">
        <v>1730</v>
      </c>
      <c r="J7542" s="118">
        <v>12.3012</v>
      </c>
    </row>
    <row r="7543" spans="1:10" ht="15" thickBot="1">
      <c r="A7543" s="115"/>
      <c r="B7543" s="116"/>
      <c r="C7543" s="116"/>
      <c r="D7543" s="116"/>
      <c r="E7543" s="116" t="s">
        <v>1731</v>
      </c>
      <c r="F7543" s="117">
        <v>4.32</v>
      </c>
      <c r="G7543" s="116"/>
      <c r="H7543" s="276" t="s">
        <v>1732</v>
      </c>
      <c r="I7543" s="276"/>
      <c r="J7543" s="118">
        <v>20.79</v>
      </c>
    </row>
    <row r="7544" spans="1:10" ht="15" thickTop="1">
      <c r="A7544" s="119"/>
      <c r="B7544" s="95"/>
      <c r="C7544" s="95"/>
      <c r="D7544" s="95"/>
      <c r="E7544" s="95"/>
      <c r="F7544" s="95"/>
      <c r="G7544" s="95"/>
      <c r="H7544" s="95"/>
      <c r="I7544" s="95"/>
      <c r="J7544" s="120"/>
    </row>
    <row r="7545" spans="1:10" ht="15">
      <c r="A7545" s="121"/>
      <c r="B7545" s="83" t="s">
        <v>1</v>
      </c>
      <c r="C7545" s="82" t="s">
        <v>2</v>
      </c>
      <c r="D7545" s="82" t="s">
        <v>3</v>
      </c>
      <c r="E7545" s="281" t="s">
        <v>1722</v>
      </c>
      <c r="F7545" s="281"/>
      <c r="G7545" s="84" t="s">
        <v>4</v>
      </c>
      <c r="H7545" s="83" t="s">
        <v>5</v>
      </c>
      <c r="I7545" s="83" t="s">
        <v>6</v>
      </c>
      <c r="J7545" s="122" t="s">
        <v>8</v>
      </c>
    </row>
    <row r="7546" spans="1:10">
      <c r="A7546" s="111" t="s">
        <v>1723</v>
      </c>
      <c r="B7546" s="86" t="s">
        <v>4286</v>
      </c>
      <c r="C7546" s="85" t="s">
        <v>31</v>
      </c>
      <c r="D7546" s="85" t="s">
        <v>2274</v>
      </c>
      <c r="E7546" s="284" t="s">
        <v>1737</v>
      </c>
      <c r="F7546" s="284"/>
      <c r="G7546" s="87" t="s">
        <v>33</v>
      </c>
      <c r="H7546" s="88">
        <v>1</v>
      </c>
      <c r="I7546" s="89">
        <v>16.86</v>
      </c>
      <c r="J7546" s="112">
        <v>16.86</v>
      </c>
    </row>
    <row r="7547" spans="1:10" ht="25.5">
      <c r="A7547" s="123" t="s">
        <v>1738</v>
      </c>
      <c r="B7547" s="97" t="s">
        <v>4419</v>
      </c>
      <c r="C7547" s="96" t="s">
        <v>31</v>
      </c>
      <c r="D7547" s="96" t="s">
        <v>4420</v>
      </c>
      <c r="E7547" s="283" t="s">
        <v>1737</v>
      </c>
      <c r="F7547" s="283"/>
      <c r="G7547" s="98" t="s">
        <v>33</v>
      </c>
      <c r="H7547" s="99">
        <v>1</v>
      </c>
      <c r="I7547" s="100">
        <v>0.16</v>
      </c>
      <c r="J7547" s="124">
        <v>0.16</v>
      </c>
    </row>
    <row r="7548" spans="1:10">
      <c r="A7548" s="113" t="s">
        <v>1725</v>
      </c>
      <c r="B7548" s="91" t="s">
        <v>1741</v>
      </c>
      <c r="C7548" s="90" t="s">
        <v>31</v>
      </c>
      <c r="D7548" s="90" t="s">
        <v>1742</v>
      </c>
      <c r="E7548" s="278" t="s">
        <v>1743</v>
      </c>
      <c r="F7548" s="278"/>
      <c r="G7548" s="92" t="s">
        <v>33</v>
      </c>
      <c r="H7548" s="93">
        <v>1</v>
      </c>
      <c r="I7548" s="94">
        <v>0.03</v>
      </c>
      <c r="J7548" s="114">
        <v>0.03</v>
      </c>
    </row>
    <row r="7549" spans="1:10">
      <c r="A7549" s="113" t="s">
        <v>1725</v>
      </c>
      <c r="B7549" s="91" t="s">
        <v>1749</v>
      </c>
      <c r="C7549" s="90" t="s">
        <v>31</v>
      </c>
      <c r="D7549" s="90" t="s">
        <v>1750</v>
      </c>
      <c r="E7549" s="278" t="s">
        <v>1743</v>
      </c>
      <c r="F7549" s="278"/>
      <c r="G7549" s="92" t="s">
        <v>33</v>
      </c>
      <c r="H7549" s="93">
        <v>1</v>
      </c>
      <c r="I7549" s="94">
        <v>0.95</v>
      </c>
      <c r="J7549" s="114">
        <v>0.95</v>
      </c>
    </row>
    <row r="7550" spans="1:10" ht="25.5">
      <c r="A7550" s="113" t="s">
        <v>1725</v>
      </c>
      <c r="B7550" s="91" t="s">
        <v>4421</v>
      </c>
      <c r="C7550" s="90" t="s">
        <v>31</v>
      </c>
      <c r="D7550" s="90" t="s">
        <v>4422</v>
      </c>
      <c r="E7550" s="278" t="s">
        <v>2366</v>
      </c>
      <c r="F7550" s="278"/>
      <c r="G7550" s="92" t="s">
        <v>33</v>
      </c>
      <c r="H7550" s="93">
        <v>1</v>
      </c>
      <c r="I7550" s="94">
        <v>0.94</v>
      </c>
      <c r="J7550" s="114">
        <v>0.94</v>
      </c>
    </row>
    <row r="7551" spans="1:10">
      <c r="A7551" s="113" t="s">
        <v>1725</v>
      </c>
      <c r="B7551" s="91" t="s">
        <v>4423</v>
      </c>
      <c r="C7551" s="90" t="s">
        <v>31</v>
      </c>
      <c r="D7551" s="90" t="s">
        <v>4424</v>
      </c>
      <c r="E7551" s="278" t="s">
        <v>1748</v>
      </c>
      <c r="F7551" s="278"/>
      <c r="G7551" s="92" t="s">
        <v>33</v>
      </c>
      <c r="H7551" s="93">
        <v>1</v>
      </c>
      <c r="I7551" s="94">
        <v>12.53</v>
      </c>
      <c r="J7551" s="114">
        <v>12.53</v>
      </c>
    </row>
    <row r="7552" spans="1:10" ht="25.5">
      <c r="A7552" s="113" t="s">
        <v>1725</v>
      </c>
      <c r="B7552" s="91" t="s">
        <v>4322</v>
      </c>
      <c r="C7552" s="90" t="s">
        <v>31</v>
      </c>
      <c r="D7552" s="90" t="s">
        <v>4323</v>
      </c>
      <c r="E7552" s="278" t="s">
        <v>1727</v>
      </c>
      <c r="F7552" s="278"/>
      <c r="G7552" s="92" t="s">
        <v>33</v>
      </c>
      <c r="H7552" s="93">
        <v>1</v>
      </c>
      <c r="I7552" s="94">
        <v>0.48</v>
      </c>
      <c r="J7552" s="114">
        <v>0.48</v>
      </c>
    </row>
    <row r="7553" spans="1:10" ht="25.5">
      <c r="A7553" s="113" t="s">
        <v>1725</v>
      </c>
      <c r="B7553" s="91" t="s">
        <v>4425</v>
      </c>
      <c r="C7553" s="90" t="s">
        <v>31</v>
      </c>
      <c r="D7553" s="90" t="s">
        <v>4426</v>
      </c>
      <c r="E7553" s="278" t="s">
        <v>2366</v>
      </c>
      <c r="F7553" s="278"/>
      <c r="G7553" s="92" t="s">
        <v>33</v>
      </c>
      <c r="H7553" s="93">
        <v>1</v>
      </c>
      <c r="I7553" s="94">
        <v>0.43</v>
      </c>
      <c r="J7553" s="114">
        <v>0.43</v>
      </c>
    </row>
    <row r="7554" spans="1:10" ht="25.5">
      <c r="A7554" s="113" t="s">
        <v>1725</v>
      </c>
      <c r="B7554" s="91" t="s">
        <v>4324</v>
      </c>
      <c r="C7554" s="90" t="s">
        <v>31</v>
      </c>
      <c r="D7554" s="90" t="s">
        <v>4325</v>
      </c>
      <c r="E7554" s="278" t="s">
        <v>1743</v>
      </c>
      <c r="F7554" s="278"/>
      <c r="G7554" s="92" t="s">
        <v>33</v>
      </c>
      <c r="H7554" s="93">
        <v>1</v>
      </c>
      <c r="I7554" s="94">
        <v>1.34</v>
      </c>
      <c r="J7554" s="114">
        <v>1.34</v>
      </c>
    </row>
    <row r="7555" spans="1:10">
      <c r="A7555" s="115"/>
      <c r="B7555" s="116"/>
      <c r="C7555" s="116"/>
      <c r="D7555" s="116"/>
      <c r="E7555" s="116" t="s">
        <v>1728</v>
      </c>
      <c r="F7555" s="117">
        <v>12.69</v>
      </c>
      <c r="G7555" s="116" t="s">
        <v>1729</v>
      </c>
      <c r="H7555" s="117">
        <v>0</v>
      </c>
      <c r="I7555" s="116" t="s">
        <v>1730</v>
      </c>
      <c r="J7555" s="118">
        <v>12.69</v>
      </c>
    </row>
    <row r="7556" spans="1:10" ht="15" thickBot="1">
      <c r="A7556" s="115"/>
      <c r="B7556" s="116"/>
      <c r="C7556" s="116"/>
      <c r="D7556" s="116"/>
      <c r="E7556" s="116" t="s">
        <v>1731</v>
      </c>
      <c r="F7556" s="117">
        <v>4.42</v>
      </c>
      <c r="G7556" s="116"/>
      <c r="H7556" s="276" t="s">
        <v>1732</v>
      </c>
      <c r="I7556" s="276"/>
      <c r="J7556" s="118">
        <v>21.28</v>
      </c>
    </row>
    <row r="7557" spans="1:10" ht="15" thickTop="1">
      <c r="A7557" s="119"/>
      <c r="B7557" s="95"/>
      <c r="C7557" s="95"/>
      <c r="D7557" s="95"/>
      <c r="E7557" s="95"/>
      <c r="F7557" s="95"/>
      <c r="G7557" s="95"/>
      <c r="H7557" s="95"/>
      <c r="I7557" s="95"/>
      <c r="J7557" s="120"/>
    </row>
    <row r="7558" spans="1:10" ht="15">
      <c r="A7558" s="121"/>
      <c r="B7558" s="83" t="s">
        <v>1</v>
      </c>
      <c r="C7558" s="82" t="s">
        <v>2</v>
      </c>
      <c r="D7558" s="82" t="s">
        <v>3</v>
      </c>
      <c r="E7558" s="281" t="s">
        <v>1722</v>
      </c>
      <c r="F7558" s="281"/>
      <c r="G7558" s="84" t="s">
        <v>4</v>
      </c>
      <c r="H7558" s="83" t="s">
        <v>5</v>
      </c>
      <c r="I7558" s="83" t="s">
        <v>6</v>
      </c>
      <c r="J7558" s="122" t="s">
        <v>8</v>
      </c>
    </row>
    <row r="7559" spans="1:10">
      <c r="A7559" s="111" t="s">
        <v>1723</v>
      </c>
      <c r="B7559" s="86" t="s">
        <v>2251</v>
      </c>
      <c r="C7559" s="85" t="s">
        <v>44</v>
      </c>
      <c r="D7559" s="85" t="s">
        <v>2252</v>
      </c>
      <c r="E7559" s="284" t="s">
        <v>1761</v>
      </c>
      <c r="F7559" s="284"/>
      <c r="G7559" s="87" t="s">
        <v>1950</v>
      </c>
      <c r="H7559" s="88">
        <v>1</v>
      </c>
      <c r="I7559" s="89">
        <v>14.13</v>
      </c>
      <c r="J7559" s="112">
        <v>14.13</v>
      </c>
    </row>
    <row r="7560" spans="1:10" ht="15">
      <c r="A7560" s="121" t="s">
        <v>2324</v>
      </c>
      <c r="B7560" s="83" t="s">
        <v>1</v>
      </c>
      <c r="C7560" s="82" t="s">
        <v>2</v>
      </c>
      <c r="D7560" s="82" t="s">
        <v>1748</v>
      </c>
      <c r="E7560" s="83" t="s">
        <v>1766</v>
      </c>
      <c r="F7560" s="280" t="s">
        <v>1769</v>
      </c>
      <c r="G7560" s="280"/>
      <c r="H7560" s="280"/>
      <c r="I7560" s="280"/>
      <c r="J7560" s="122" t="s">
        <v>1778</v>
      </c>
    </row>
    <row r="7561" spans="1:10">
      <c r="A7561" s="113" t="s">
        <v>1725</v>
      </c>
      <c r="B7561" s="91" t="s">
        <v>4427</v>
      </c>
      <c r="C7561" s="90" t="s">
        <v>44</v>
      </c>
      <c r="D7561" s="90" t="s">
        <v>4428</v>
      </c>
      <c r="E7561" s="93">
        <v>1</v>
      </c>
      <c r="F7561" s="90"/>
      <c r="G7561" s="90"/>
      <c r="H7561" s="90"/>
      <c r="I7561" s="102" t="s">
        <v>4429</v>
      </c>
      <c r="J7561" s="127" t="s">
        <v>4429</v>
      </c>
    </row>
    <row r="7562" spans="1:10">
      <c r="A7562" s="221"/>
      <c r="B7562" s="222"/>
      <c r="C7562" s="222"/>
      <c r="D7562" s="222"/>
      <c r="E7562" s="222"/>
      <c r="F7562" s="222" t="s">
        <v>2328</v>
      </c>
      <c r="G7562" s="222"/>
      <c r="H7562" s="222"/>
      <c r="I7562" s="222"/>
      <c r="J7562" s="128">
        <v>0</v>
      </c>
    </row>
    <row r="7563" spans="1:10">
      <c r="A7563" s="221"/>
      <c r="B7563" s="222"/>
      <c r="C7563" s="222"/>
      <c r="D7563" s="222"/>
      <c r="E7563" s="222"/>
      <c r="F7563" s="222" t="s">
        <v>2329</v>
      </c>
      <c r="G7563" s="222"/>
      <c r="H7563" s="222"/>
      <c r="I7563" s="222"/>
      <c r="J7563" s="125">
        <v>9.7200000000000006</v>
      </c>
    </row>
    <row r="7564" spans="1:10">
      <c r="A7564" s="221"/>
      <c r="B7564" s="222"/>
      <c r="C7564" s="222"/>
      <c r="D7564" s="222"/>
      <c r="E7564" s="222"/>
      <c r="F7564" s="222" t="s">
        <v>1762</v>
      </c>
      <c r="G7564" s="222"/>
      <c r="H7564" s="222"/>
      <c r="I7564" s="222"/>
      <c r="J7564" s="125">
        <v>9.7200000000000006</v>
      </c>
    </row>
    <row r="7565" spans="1:10">
      <c r="A7565" s="221"/>
      <c r="B7565" s="222"/>
      <c r="C7565" s="222"/>
      <c r="D7565" s="222"/>
      <c r="E7565" s="222"/>
      <c r="F7565" s="222" t="s">
        <v>1763</v>
      </c>
      <c r="G7565" s="222"/>
      <c r="H7565" s="222"/>
      <c r="I7565" s="222"/>
      <c r="J7565" s="125">
        <v>1</v>
      </c>
    </row>
    <row r="7566" spans="1:10">
      <c r="A7566" s="221"/>
      <c r="B7566" s="222"/>
      <c r="C7566" s="222"/>
      <c r="D7566" s="222"/>
      <c r="E7566" s="222"/>
      <c r="F7566" s="222" t="s">
        <v>1764</v>
      </c>
      <c r="G7566" s="222"/>
      <c r="H7566" s="222"/>
      <c r="I7566" s="222"/>
      <c r="J7566" s="125">
        <v>9.7200000000000006</v>
      </c>
    </row>
    <row r="7567" spans="1:10" ht="15">
      <c r="A7567" s="279" t="s">
        <v>1784</v>
      </c>
      <c r="B7567" s="280" t="s">
        <v>1</v>
      </c>
      <c r="C7567" s="281" t="s">
        <v>2</v>
      </c>
      <c r="D7567" s="281" t="s">
        <v>1785</v>
      </c>
      <c r="E7567" s="280" t="s">
        <v>1766</v>
      </c>
      <c r="F7567" s="83" t="s">
        <v>1767</v>
      </c>
      <c r="G7567" s="83" t="s">
        <v>1768</v>
      </c>
      <c r="H7567" s="83"/>
      <c r="I7567" s="83"/>
      <c r="J7567" s="122" t="s">
        <v>1769</v>
      </c>
    </row>
    <row r="7568" spans="1:10">
      <c r="A7568" s="113" t="s">
        <v>1725</v>
      </c>
      <c r="B7568" s="91" t="s">
        <v>4332</v>
      </c>
      <c r="C7568" s="90" t="s">
        <v>44</v>
      </c>
      <c r="D7568" s="90" t="s">
        <v>4333</v>
      </c>
      <c r="E7568" s="93">
        <v>1</v>
      </c>
      <c r="F7568" s="92" t="s">
        <v>1950</v>
      </c>
      <c r="G7568" s="277" t="s">
        <v>4334</v>
      </c>
      <c r="H7568" s="277"/>
      <c r="I7568" s="278"/>
      <c r="J7568" s="127" t="s">
        <v>4334</v>
      </c>
    </row>
    <row r="7569" spans="1:10">
      <c r="A7569" s="113" t="s">
        <v>1725</v>
      </c>
      <c r="B7569" s="91" t="s">
        <v>4338</v>
      </c>
      <c r="C7569" s="90" t="s">
        <v>44</v>
      </c>
      <c r="D7569" s="90" t="s">
        <v>4339</v>
      </c>
      <c r="E7569" s="93">
        <v>1</v>
      </c>
      <c r="F7569" s="92" t="s">
        <v>1950</v>
      </c>
      <c r="G7569" s="277" t="s">
        <v>4340</v>
      </c>
      <c r="H7569" s="277"/>
      <c r="I7569" s="278"/>
      <c r="J7569" s="127" t="s">
        <v>4340</v>
      </c>
    </row>
    <row r="7570" spans="1:10" ht="25.5">
      <c r="A7570" s="113" t="s">
        <v>1725</v>
      </c>
      <c r="B7570" s="91" t="s">
        <v>4341</v>
      </c>
      <c r="C7570" s="90" t="s">
        <v>44</v>
      </c>
      <c r="D7570" s="90" t="s">
        <v>4342</v>
      </c>
      <c r="E7570" s="93">
        <v>1</v>
      </c>
      <c r="F7570" s="92" t="s">
        <v>1950</v>
      </c>
      <c r="G7570" s="277" t="s">
        <v>4343</v>
      </c>
      <c r="H7570" s="277"/>
      <c r="I7570" s="278"/>
      <c r="J7570" s="127" t="s">
        <v>4343</v>
      </c>
    </row>
    <row r="7571" spans="1:10">
      <c r="A7571" s="113" t="s">
        <v>1725</v>
      </c>
      <c r="B7571" s="91" t="s">
        <v>4335</v>
      </c>
      <c r="C7571" s="90" t="s">
        <v>44</v>
      </c>
      <c r="D7571" s="90" t="s">
        <v>4336</v>
      </c>
      <c r="E7571" s="93">
        <v>1</v>
      </c>
      <c r="F7571" s="92" t="s">
        <v>1950</v>
      </c>
      <c r="G7571" s="277" t="s">
        <v>4337</v>
      </c>
      <c r="H7571" s="277"/>
      <c r="I7571" s="278"/>
      <c r="J7571" s="127" t="s">
        <v>4337</v>
      </c>
    </row>
    <row r="7572" spans="1:10">
      <c r="A7572" s="221"/>
      <c r="B7572" s="222"/>
      <c r="C7572" s="222"/>
      <c r="D7572" s="222"/>
      <c r="E7572" s="222"/>
      <c r="F7572" s="222" t="s">
        <v>1938</v>
      </c>
      <c r="G7572" s="222"/>
      <c r="H7572" s="222"/>
      <c r="I7572" s="222"/>
      <c r="J7572" s="125">
        <v>2.8</v>
      </c>
    </row>
    <row r="7573" spans="1:10" ht="15">
      <c r="A7573" s="279" t="s">
        <v>1765</v>
      </c>
      <c r="B7573" s="280" t="s">
        <v>1</v>
      </c>
      <c r="C7573" s="281" t="s">
        <v>2</v>
      </c>
      <c r="D7573" s="281" t="s">
        <v>1727</v>
      </c>
      <c r="E7573" s="280" t="s">
        <v>1766</v>
      </c>
      <c r="F7573" s="83" t="s">
        <v>1767</v>
      </c>
      <c r="G7573" s="83" t="s">
        <v>1768</v>
      </c>
      <c r="H7573" s="83"/>
      <c r="I7573" s="83"/>
      <c r="J7573" s="122" t="s">
        <v>1769</v>
      </c>
    </row>
    <row r="7574" spans="1:10" ht="25.5">
      <c r="A7574" s="123" t="s">
        <v>1723</v>
      </c>
      <c r="B7574" s="97" t="s">
        <v>4430</v>
      </c>
      <c r="C7574" s="96" t="s">
        <v>44</v>
      </c>
      <c r="D7574" s="96" t="s">
        <v>4431</v>
      </c>
      <c r="E7574" s="99">
        <v>1</v>
      </c>
      <c r="F7574" s="98" t="s">
        <v>1950</v>
      </c>
      <c r="G7574" s="282" t="s">
        <v>4418</v>
      </c>
      <c r="H7574" s="282"/>
      <c r="I7574" s="283"/>
      <c r="J7574" s="126" t="s">
        <v>4418</v>
      </c>
    </row>
    <row r="7575" spans="1:10" ht="25.5">
      <c r="A7575" s="123" t="s">
        <v>1723</v>
      </c>
      <c r="B7575" s="97" t="s">
        <v>4432</v>
      </c>
      <c r="C7575" s="96" t="s">
        <v>44</v>
      </c>
      <c r="D7575" s="96" t="s">
        <v>4433</v>
      </c>
      <c r="E7575" s="99">
        <v>1</v>
      </c>
      <c r="F7575" s="98" t="s">
        <v>1950</v>
      </c>
      <c r="G7575" s="282" t="s">
        <v>2302</v>
      </c>
      <c r="H7575" s="282"/>
      <c r="I7575" s="283"/>
      <c r="J7575" s="126" t="s">
        <v>2302</v>
      </c>
    </row>
    <row r="7576" spans="1:10" ht="25.5">
      <c r="A7576" s="123" t="s">
        <v>1723</v>
      </c>
      <c r="B7576" s="97" t="s">
        <v>4434</v>
      </c>
      <c r="C7576" s="96" t="s">
        <v>44</v>
      </c>
      <c r="D7576" s="96" t="s">
        <v>4435</v>
      </c>
      <c r="E7576" s="99">
        <v>1</v>
      </c>
      <c r="F7576" s="98" t="s">
        <v>1950</v>
      </c>
      <c r="G7576" s="282" t="s">
        <v>2135</v>
      </c>
      <c r="H7576" s="282"/>
      <c r="I7576" s="283"/>
      <c r="J7576" s="126" t="s">
        <v>2135</v>
      </c>
    </row>
    <row r="7577" spans="1:10">
      <c r="A7577" s="221"/>
      <c r="B7577" s="222"/>
      <c r="C7577" s="222"/>
      <c r="D7577" s="222"/>
      <c r="E7577" s="222"/>
      <c r="F7577" s="222" t="s">
        <v>1774</v>
      </c>
      <c r="G7577" s="222"/>
      <c r="H7577" s="222"/>
      <c r="I7577" s="222"/>
      <c r="J7577" s="125">
        <v>1.61</v>
      </c>
    </row>
    <row r="7578" spans="1:10">
      <c r="A7578" s="115"/>
      <c r="B7578" s="116"/>
      <c r="C7578" s="116"/>
      <c r="D7578" s="116"/>
      <c r="E7578" s="116" t="s">
        <v>1728</v>
      </c>
      <c r="F7578" s="117">
        <v>0</v>
      </c>
      <c r="G7578" s="116" t="s">
        <v>1729</v>
      </c>
      <c r="H7578" s="117">
        <v>9.9600000000000009</v>
      </c>
      <c r="I7578" s="116" t="s">
        <v>1730</v>
      </c>
      <c r="J7578" s="118">
        <v>9.9573999999999998</v>
      </c>
    </row>
    <row r="7579" spans="1:10" ht="15" thickBot="1">
      <c r="A7579" s="115"/>
      <c r="B7579" s="116"/>
      <c r="C7579" s="116"/>
      <c r="D7579" s="116"/>
      <c r="E7579" s="116" t="s">
        <v>1731</v>
      </c>
      <c r="F7579" s="117">
        <v>3.7</v>
      </c>
      <c r="G7579" s="116"/>
      <c r="H7579" s="276" t="s">
        <v>1732</v>
      </c>
      <c r="I7579" s="276"/>
      <c r="J7579" s="118">
        <v>17.829999999999998</v>
      </c>
    </row>
    <row r="7580" spans="1:10" ht="15" thickTop="1">
      <c r="A7580" s="119"/>
      <c r="B7580" s="95"/>
      <c r="C7580" s="95"/>
      <c r="D7580" s="95"/>
      <c r="E7580" s="95"/>
      <c r="F7580" s="95"/>
      <c r="G7580" s="95"/>
      <c r="H7580" s="95"/>
      <c r="I7580" s="95"/>
      <c r="J7580" s="120"/>
    </row>
    <row r="7581" spans="1:10" ht="15">
      <c r="A7581" s="121"/>
      <c r="B7581" s="83" t="s">
        <v>1</v>
      </c>
      <c r="C7581" s="82" t="s">
        <v>2</v>
      </c>
      <c r="D7581" s="82" t="s">
        <v>3</v>
      </c>
      <c r="E7581" s="281" t="s">
        <v>1722</v>
      </c>
      <c r="F7581" s="281"/>
      <c r="G7581" s="84" t="s">
        <v>4</v>
      </c>
      <c r="H7581" s="83" t="s">
        <v>5</v>
      </c>
      <c r="I7581" s="83" t="s">
        <v>6</v>
      </c>
      <c r="J7581" s="122" t="s">
        <v>8</v>
      </c>
    </row>
    <row r="7582" spans="1:10" ht="38.25">
      <c r="A7582" s="111" t="s">
        <v>1723</v>
      </c>
      <c r="B7582" s="86" t="s">
        <v>3166</v>
      </c>
      <c r="C7582" s="85" t="s">
        <v>44</v>
      </c>
      <c r="D7582" s="85" t="s">
        <v>3167</v>
      </c>
      <c r="E7582" s="284" t="s">
        <v>1761</v>
      </c>
      <c r="F7582" s="284"/>
      <c r="G7582" s="87" t="s">
        <v>71</v>
      </c>
      <c r="H7582" s="88">
        <v>1</v>
      </c>
      <c r="I7582" s="89">
        <v>80.36</v>
      </c>
      <c r="J7582" s="112">
        <v>80.36</v>
      </c>
    </row>
    <row r="7583" spans="1:10">
      <c r="A7583" s="221"/>
      <c r="B7583" s="222"/>
      <c r="C7583" s="222"/>
      <c r="D7583" s="222"/>
      <c r="E7583" s="222"/>
      <c r="F7583" s="222" t="s">
        <v>1762</v>
      </c>
      <c r="G7583" s="222"/>
      <c r="H7583" s="222"/>
      <c r="I7583" s="222"/>
      <c r="J7583" s="125">
        <v>0</v>
      </c>
    </row>
    <row r="7584" spans="1:10">
      <c r="A7584" s="221"/>
      <c r="B7584" s="222"/>
      <c r="C7584" s="222"/>
      <c r="D7584" s="222"/>
      <c r="E7584" s="222"/>
      <c r="F7584" s="222" t="s">
        <v>1763</v>
      </c>
      <c r="G7584" s="222"/>
      <c r="H7584" s="222"/>
      <c r="I7584" s="222"/>
      <c r="J7584" s="125">
        <v>1</v>
      </c>
    </row>
    <row r="7585" spans="1:10">
      <c r="A7585" s="221"/>
      <c r="B7585" s="222"/>
      <c r="C7585" s="222"/>
      <c r="D7585" s="222"/>
      <c r="E7585" s="222"/>
      <c r="F7585" s="222" t="s">
        <v>1764</v>
      </c>
      <c r="G7585" s="222"/>
      <c r="H7585" s="222"/>
      <c r="I7585" s="222"/>
      <c r="J7585" s="125">
        <v>0</v>
      </c>
    </row>
    <row r="7586" spans="1:10" ht="15">
      <c r="A7586" s="279" t="s">
        <v>1784</v>
      </c>
      <c r="B7586" s="280" t="s">
        <v>1</v>
      </c>
      <c r="C7586" s="281" t="s">
        <v>2</v>
      </c>
      <c r="D7586" s="281" t="s">
        <v>1785</v>
      </c>
      <c r="E7586" s="280" t="s">
        <v>1766</v>
      </c>
      <c r="F7586" s="83" t="s">
        <v>1767</v>
      </c>
      <c r="G7586" s="83" t="s">
        <v>1768</v>
      </c>
      <c r="H7586" s="83"/>
      <c r="I7586" s="83"/>
      <c r="J7586" s="122" t="s">
        <v>1769</v>
      </c>
    </row>
    <row r="7587" spans="1:10" ht="38.25">
      <c r="A7587" s="113" t="s">
        <v>1725</v>
      </c>
      <c r="B7587" s="91" t="s">
        <v>4436</v>
      </c>
      <c r="C7587" s="90" t="s">
        <v>44</v>
      </c>
      <c r="D7587" s="90" t="s">
        <v>4437</v>
      </c>
      <c r="E7587" s="93">
        <v>83.333333300000007</v>
      </c>
      <c r="F7587" s="92" t="s">
        <v>46</v>
      </c>
      <c r="G7587" s="277" t="s">
        <v>4438</v>
      </c>
      <c r="H7587" s="277"/>
      <c r="I7587" s="278"/>
      <c r="J7587" s="127" t="s">
        <v>4439</v>
      </c>
    </row>
    <row r="7588" spans="1:10">
      <c r="A7588" s="221"/>
      <c r="B7588" s="222"/>
      <c r="C7588" s="222"/>
      <c r="D7588" s="222"/>
      <c r="E7588" s="222"/>
      <c r="F7588" s="222" t="s">
        <v>1938</v>
      </c>
      <c r="G7588" s="222"/>
      <c r="H7588" s="222"/>
      <c r="I7588" s="222"/>
      <c r="J7588" s="125">
        <v>45.833300000000001</v>
      </c>
    </row>
    <row r="7589" spans="1:10" ht="15">
      <c r="A7589" s="279" t="s">
        <v>1765</v>
      </c>
      <c r="B7589" s="280" t="s">
        <v>1</v>
      </c>
      <c r="C7589" s="281" t="s">
        <v>2</v>
      </c>
      <c r="D7589" s="281" t="s">
        <v>1727</v>
      </c>
      <c r="E7589" s="280" t="s">
        <v>1766</v>
      </c>
      <c r="F7589" s="83" t="s">
        <v>1767</v>
      </c>
      <c r="G7589" s="83" t="s">
        <v>1768</v>
      </c>
      <c r="H7589" s="83"/>
      <c r="I7589" s="83"/>
      <c r="J7589" s="122" t="s">
        <v>1769</v>
      </c>
    </row>
    <row r="7590" spans="1:10">
      <c r="A7590" s="123" t="s">
        <v>1723</v>
      </c>
      <c r="B7590" s="97" t="s">
        <v>1957</v>
      </c>
      <c r="C7590" s="96" t="s">
        <v>44</v>
      </c>
      <c r="D7590" s="96" t="s">
        <v>1958</v>
      </c>
      <c r="E7590" s="99">
        <v>0.52380950000000004</v>
      </c>
      <c r="F7590" s="98" t="s">
        <v>1950</v>
      </c>
      <c r="G7590" s="282" t="s">
        <v>1959</v>
      </c>
      <c r="H7590" s="282"/>
      <c r="I7590" s="283"/>
      <c r="J7590" s="126" t="s">
        <v>4440</v>
      </c>
    </row>
    <row r="7591" spans="1:10" ht="25.5">
      <c r="A7591" s="123" t="s">
        <v>1723</v>
      </c>
      <c r="B7591" s="97" t="s">
        <v>2357</v>
      </c>
      <c r="C7591" s="96" t="s">
        <v>44</v>
      </c>
      <c r="D7591" s="96" t="s">
        <v>2358</v>
      </c>
      <c r="E7591" s="99">
        <v>2.3265000000000001E-2</v>
      </c>
      <c r="F7591" s="98" t="s">
        <v>93</v>
      </c>
      <c r="G7591" s="282" t="s">
        <v>2484</v>
      </c>
      <c r="H7591" s="282"/>
      <c r="I7591" s="283"/>
      <c r="J7591" s="126" t="s">
        <v>4441</v>
      </c>
    </row>
    <row r="7592" spans="1:10">
      <c r="A7592" s="123" t="s">
        <v>1723</v>
      </c>
      <c r="B7592" s="97" t="s">
        <v>1948</v>
      </c>
      <c r="C7592" s="96" t="s">
        <v>44</v>
      </c>
      <c r="D7592" s="96" t="s">
        <v>1949</v>
      </c>
      <c r="E7592" s="99">
        <v>1.0476190000000001</v>
      </c>
      <c r="F7592" s="98" t="s">
        <v>1950</v>
      </c>
      <c r="G7592" s="282" t="s">
        <v>1951</v>
      </c>
      <c r="H7592" s="282"/>
      <c r="I7592" s="283"/>
      <c r="J7592" s="126" t="s">
        <v>4442</v>
      </c>
    </row>
    <row r="7593" spans="1:10">
      <c r="A7593" s="221"/>
      <c r="B7593" s="222"/>
      <c r="C7593" s="222"/>
      <c r="D7593" s="222"/>
      <c r="E7593" s="222"/>
      <c r="F7593" s="222" t="s">
        <v>1774</v>
      </c>
      <c r="G7593" s="222"/>
      <c r="H7593" s="222"/>
      <c r="I7593" s="222"/>
      <c r="J7593" s="125">
        <v>34.529000000000003</v>
      </c>
    </row>
    <row r="7594" spans="1:10">
      <c r="A7594" s="115"/>
      <c r="B7594" s="116"/>
      <c r="C7594" s="116"/>
      <c r="D7594" s="116"/>
      <c r="E7594" s="116" t="s">
        <v>1728</v>
      </c>
      <c r="F7594" s="117">
        <v>0</v>
      </c>
      <c r="G7594" s="116" t="s">
        <v>1729</v>
      </c>
      <c r="H7594" s="117">
        <v>22.43</v>
      </c>
      <c r="I7594" s="116" t="s">
        <v>1730</v>
      </c>
      <c r="J7594" s="118">
        <v>22.43253961205</v>
      </c>
    </row>
    <row r="7595" spans="1:10" ht="15" thickBot="1">
      <c r="A7595" s="115"/>
      <c r="B7595" s="116"/>
      <c r="C7595" s="116"/>
      <c r="D7595" s="116"/>
      <c r="E7595" s="116" t="s">
        <v>1731</v>
      </c>
      <c r="F7595" s="117">
        <v>21.08</v>
      </c>
      <c r="G7595" s="116"/>
      <c r="H7595" s="276" t="s">
        <v>1732</v>
      </c>
      <c r="I7595" s="276"/>
      <c r="J7595" s="118">
        <v>101.44</v>
      </c>
    </row>
    <row r="7596" spans="1:10" ht="15" thickTop="1">
      <c r="A7596" s="119"/>
      <c r="B7596" s="95"/>
      <c r="C7596" s="95"/>
      <c r="D7596" s="95"/>
      <c r="E7596" s="95"/>
      <c r="F7596" s="95"/>
      <c r="G7596" s="95"/>
      <c r="H7596" s="95"/>
      <c r="I7596" s="95"/>
      <c r="J7596" s="120"/>
    </row>
    <row r="7597" spans="1:10" ht="15">
      <c r="A7597" s="121"/>
      <c r="B7597" s="83" t="s">
        <v>1</v>
      </c>
      <c r="C7597" s="82" t="s">
        <v>2</v>
      </c>
      <c r="D7597" s="82" t="s">
        <v>3</v>
      </c>
      <c r="E7597" s="281" t="s">
        <v>1722</v>
      </c>
      <c r="F7597" s="281"/>
      <c r="G7597" s="84" t="s">
        <v>4</v>
      </c>
      <c r="H7597" s="83" t="s">
        <v>5</v>
      </c>
      <c r="I7597" s="83" t="s">
        <v>6</v>
      </c>
      <c r="J7597" s="122" t="s">
        <v>8</v>
      </c>
    </row>
    <row r="7598" spans="1:10" ht="25.5">
      <c r="A7598" s="111" t="s">
        <v>1723</v>
      </c>
      <c r="B7598" s="86" t="s">
        <v>3158</v>
      </c>
      <c r="C7598" s="85" t="s">
        <v>44</v>
      </c>
      <c r="D7598" s="85" t="s">
        <v>3159</v>
      </c>
      <c r="E7598" s="284" t="s">
        <v>1761</v>
      </c>
      <c r="F7598" s="284"/>
      <c r="G7598" s="87" t="s">
        <v>71</v>
      </c>
      <c r="H7598" s="88">
        <v>1</v>
      </c>
      <c r="I7598" s="89">
        <v>16.25</v>
      </c>
      <c r="J7598" s="112">
        <v>16.25</v>
      </c>
    </row>
    <row r="7599" spans="1:10">
      <c r="A7599" s="221"/>
      <c r="B7599" s="222"/>
      <c r="C7599" s="222"/>
      <c r="D7599" s="222"/>
      <c r="E7599" s="222"/>
      <c r="F7599" s="222" t="s">
        <v>1762</v>
      </c>
      <c r="G7599" s="222"/>
      <c r="H7599" s="222"/>
      <c r="I7599" s="222"/>
      <c r="J7599" s="125">
        <v>0</v>
      </c>
    </row>
    <row r="7600" spans="1:10">
      <c r="A7600" s="221"/>
      <c r="B7600" s="222"/>
      <c r="C7600" s="222"/>
      <c r="D7600" s="222"/>
      <c r="E7600" s="222"/>
      <c r="F7600" s="222" t="s">
        <v>1763</v>
      </c>
      <c r="G7600" s="222"/>
      <c r="H7600" s="222"/>
      <c r="I7600" s="222"/>
      <c r="J7600" s="125">
        <v>1</v>
      </c>
    </row>
    <row r="7601" spans="1:10">
      <c r="A7601" s="221"/>
      <c r="B7601" s="222"/>
      <c r="C7601" s="222"/>
      <c r="D7601" s="222"/>
      <c r="E7601" s="222"/>
      <c r="F7601" s="222" t="s">
        <v>1764</v>
      </c>
      <c r="G7601" s="222"/>
      <c r="H7601" s="222"/>
      <c r="I7601" s="222"/>
      <c r="J7601" s="125">
        <v>0</v>
      </c>
    </row>
    <row r="7602" spans="1:10" ht="15">
      <c r="A7602" s="279" t="s">
        <v>1765</v>
      </c>
      <c r="B7602" s="280" t="s">
        <v>1</v>
      </c>
      <c r="C7602" s="281" t="s">
        <v>2</v>
      </c>
      <c r="D7602" s="281" t="s">
        <v>1727</v>
      </c>
      <c r="E7602" s="280" t="s">
        <v>1766</v>
      </c>
      <c r="F7602" s="83" t="s">
        <v>1767</v>
      </c>
      <c r="G7602" s="83" t="s">
        <v>1768</v>
      </c>
      <c r="H7602" s="83"/>
      <c r="I7602" s="83"/>
      <c r="J7602" s="122" t="s">
        <v>1769</v>
      </c>
    </row>
    <row r="7603" spans="1:10">
      <c r="A7603" s="123" t="s">
        <v>1723</v>
      </c>
      <c r="B7603" s="97" t="s">
        <v>1957</v>
      </c>
      <c r="C7603" s="96" t="s">
        <v>44</v>
      </c>
      <c r="D7603" s="96" t="s">
        <v>1958</v>
      </c>
      <c r="E7603" s="99">
        <v>1.1499999999999999</v>
      </c>
      <c r="F7603" s="98" t="s">
        <v>1950</v>
      </c>
      <c r="G7603" s="282" t="s">
        <v>1959</v>
      </c>
      <c r="H7603" s="282"/>
      <c r="I7603" s="283"/>
      <c r="J7603" s="126" t="s">
        <v>4443</v>
      </c>
    </row>
    <row r="7604" spans="1:10">
      <c r="A7604" s="221"/>
      <c r="B7604" s="222"/>
      <c r="C7604" s="222"/>
      <c r="D7604" s="222"/>
      <c r="E7604" s="222"/>
      <c r="F7604" s="222" t="s">
        <v>1774</v>
      </c>
      <c r="G7604" s="222"/>
      <c r="H7604" s="222"/>
      <c r="I7604" s="222"/>
      <c r="J7604" s="125">
        <v>16.249500000000001</v>
      </c>
    </row>
    <row r="7605" spans="1:10">
      <c r="A7605" s="115"/>
      <c r="B7605" s="116"/>
      <c r="C7605" s="116"/>
      <c r="D7605" s="116"/>
      <c r="E7605" s="116" t="s">
        <v>1728</v>
      </c>
      <c r="F7605" s="117">
        <v>0</v>
      </c>
      <c r="G7605" s="116" t="s">
        <v>1729</v>
      </c>
      <c r="H7605" s="117">
        <v>11.45</v>
      </c>
      <c r="I7605" s="116" t="s">
        <v>1730</v>
      </c>
      <c r="J7605" s="118">
        <v>11.45101</v>
      </c>
    </row>
    <row r="7606" spans="1:10" ht="15" thickBot="1">
      <c r="A7606" s="115"/>
      <c r="B7606" s="116"/>
      <c r="C7606" s="116"/>
      <c r="D7606" s="116"/>
      <c r="E7606" s="116" t="s">
        <v>1731</v>
      </c>
      <c r="F7606" s="117">
        <v>4.26</v>
      </c>
      <c r="G7606" s="116"/>
      <c r="H7606" s="276" t="s">
        <v>1732</v>
      </c>
      <c r="I7606" s="276"/>
      <c r="J7606" s="118">
        <v>20.51</v>
      </c>
    </row>
    <row r="7607" spans="1:10" ht="15" thickTop="1">
      <c r="A7607" s="119"/>
      <c r="B7607" s="95"/>
      <c r="C7607" s="95"/>
      <c r="D7607" s="95"/>
      <c r="E7607" s="95"/>
      <c r="F7607" s="95"/>
      <c r="G7607" s="95"/>
      <c r="H7607" s="95"/>
      <c r="I7607" s="95"/>
      <c r="J7607" s="120"/>
    </row>
    <row r="7608" spans="1:10" ht="15">
      <c r="A7608" s="121"/>
      <c r="B7608" s="83" t="s">
        <v>1</v>
      </c>
      <c r="C7608" s="82" t="s">
        <v>2</v>
      </c>
      <c r="D7608" s="82" t="s">
        <v>3</v>
      </c>
      <c r="E7608" s="281" t="s">
        <v>1722</v>
      </c>
      <c r="F7608" s="281"/>
      <c r="G7608" s="84" t="s">
        <v>4</v>
      </c>
      <c r="H7608" s="83" t="s">
        <v>5</v>
      </c>
      <c r="I7608" s="83" t="s">
        <v>6</v>
      </c>
      <c r="J7608" s="122" t="s">
        <v>8</v>
      </c>
    </row>
    <row r="7609" spans="1:10">
      <c r="A7609" s="111" t="s">
        <v>1723</v>
      </c>
      <c r="B7609" s="86" t="s">
        <v>4444</v>
      </c>
      <c r="C7609" s="85" t="s">
        <v>44</v>
      </c>
      <c r="D7609" s="85" t="s">
        <v>4445</v>
      </c>
      <c r="E7609" s="284" t="s">
        <v>1761</v>
      </c>
      <c r="F7609" s="284"/>
      <c r="G7609" s="87" t="s">
        <v>78</v>
      </c>
      <c r="H7609" s="88">
        <v>1</v>
      </c>
      <c r="I7609" s="89">
        <v>3.98</v>
      </c>
      <c r="J7609" s="112">
        <v>3.98</v>
      </c>
    </row>
    <row r="7610" spans="1:10">
      <c r="A7610" s="221"/>
      <c r="B7610" s="222"/>
      <c r="C7610" s="222"/>
      <c r="D7610" s="222"/>
      <c r="E7610" s="222"/>
      <c r="F7610" s="222" t="s">
        <v>1762</v>
      </c>
      <c r="G7610" s="222"/>
      <c r="H7610" s="222"/>
      <c r="I7610" s="222"/>
      <c r="J7610" s="125">
        <v>0</v>
      </c>
    </row>
    <row r="7611" spans="1:10">
      <c r="A7611" s="221"/>
      <c r="B7611" s="222"/>
      <c r="C7611" s="222"/>
      <c r="D7611" s="222"/>
      <c r="E7611" s="222"/>
      <c r="F7611" s="222" t="s">
        <v>1763</v>
      </c>
      <c r="G7611" s="222"/>
      <c r="H7611" s="222"/>
      <c r="I7611" s="222"/>
      <c r="J7611" s="125">
        <v>1</v>
      </c>
    </row>
    <row r="7612" spans="1:10">
      <c r="A7612" s="221"/>
      <c r="B7612" s="222"/>
      <c r="C7612" s="222"/>
      <c r="D7612" s="222"/>
      <c r="E7612" s="222"/>
      <c r="F7612" s="222" t="s">
        <v>1764</v>
      </c>
      <c r="G7612" s="222"/>
      <c r="H7612" s="222"/>
      <c r="I7612" s="222"/>
      <c r="J7612" s="125">
        <v>0</v>
      </c>
    </row>
    <row r="7613" spans="1:10" ht="15">
      <c r="A7613" s="279" t="s">
        <v>1784</v>
      </c>
      <c r="B7613" s="280" t="s">
        <v>1</v>
      </c>
      <c r="C7613" s="281" t="s">
        <v>2</v>
      </c>
      <c r="D7613" s="281" t="s">
        <v>1785</v>
      </c>
      <c r="E7613" s="280" t="s">
        <v>1766</v>
      </c>
      <c r="F7613" s="83" t="s">
        <v>1767</v>
      </c>
      <c r="G7613" s="83" t="s">
        <v>1768</v>
      </c>
      <c r="H7613" s="83"/>
      <c r="I7613" s="83"/>
      <c r="J7613" s="122" t="s">
        <v>1769</v>
      </c>
    </row>
    <row r="7614" spans="1:10" ht="25.5">
      <c r="A7614" s="113" t="s">
        <v>1725</v>
      </c>
      <c r="B7614" s="91" t="s">
        <v>4446</v>
      </c>
      <c r="C7614" s="90" t="s">
        <v>44</v>
      </c>
      <c r="D7614" s="90" t="s">
        <v>4447</v>
      </c>
      <c r="E7614" s="93">
        <v>1</v>
      </c>
      <c r="F7614" s="92" t="s">
        <v>78</v>
      </c>
      <c r="G7614" s="277" t="s">
        <v>4448</v>
      </c>
      <c r="H7614" s="277"/>
      <c r="I7614" s="278"/>
      <c r="J7614" s="127" t="s">
        <v>4448</v>
      </c>
    </row>
    <row r="7615" spans="1:10">
      <c r="A7615" s="221"/>
      <c r="B7615" s="222"/>
      <c r="C7615" s="222"/>
      <c r="D7615" s="222"/>
      <c r="E7615" s="222"/>
      <c r="F7615" s="222" t="s">
        <v>1938</v>
      </c>
      <c r="G7615" s="222"/>
      <c r="H7615" s="222"/>
      <c r="I7615" s="222"/>
      <c r="J7615" s="125">
        <v>3.11</v>
      </c>
    </row>
    <row r="7616" spans="1:10" ht="15">
      <c r="A7616" s="279" t="s">
        <v>1765</v>
      </c>
      <c r="B7616" s="280" t="s">
        <v>1</v>
      </c>
      <c r="C7616" s="281" t="s">
        <v>2</v>
      </c>
      <c r="D7616" s="281" t="s">
        <v>1727</v>
      </c>
      <c r="E7616" s="280" t="s">
        <v>1766</v>
      </c>
      <c r="F7616" s="83" t="s">
        <v>1767</v>
      </c>
      <c r="G7616" s="83" t="s">
        <v>1768</v>
      </c>
      <c r="H7616" s="83"/>
      <c r="I7616" s="83"/>
      <c r="J7616" s="122" t="s">
        <v>1769</v>
      </c>
    </row>
    <row r="7617" spans="1:10">
      <c r="A7617" s="123" t="s">
        <v>1723</v>
      </c>
      <c r="B7617" s="97" t="s">
        <v>4449</v>
      </c>
      <c r="C7617" s="96" t="s">
        <v>44</v>
      </c>
      <c r="D7617" s="96" t="s">
        <v>2783</v>
      </c>
      <c r="E7617" s="99">
        <v>2.93333E-2</v>
      </c>
      <c r="F7617" s="98" t="s">
        <v>1950</v>
      </c>
      <c r="G7617" s="282" t="s">
        <v>4450</v>
      </c>
      <c r="H7617" s="282"/>
      <c r="I7617" s="283"/>
      <c r="J7617" s="126" t="s">
        <v>4451</v>
      </c>
    </row>
    <row r="7618" spans="1:10">
      <c r="A7618" s="123" t="s">
        <v>1723</v>
      </c>
      <c r="B7618" s="97" t="s">
        <v>1957</v>
      </c>
      <c r="C7618" s="96" t="s">
        <v>44</v>
      </c>
      <c r="D7618" s="96" t="s">
        <v>1958</v>
      </c>
      <c r="E7618" s="99">
        <v>2.93333E-2</v>
      </c>
      <c r="F7618" s="98" t="s">
        <v>1950</v>
      </c>
      <c r="G7618" s="282" t="s">
        <v>1959</v>
      </c>
      <c r="H7618" s="282"/>
      <c r="I7618" s="283"/>
      <c r="J7618" s="126" t="s">
        <v>2926</v>
      </c>
    </row>
    <row r="7619" spans="1:10">
      <c r="A7619" s="221"/>
      <c r="B7619" s="222"/>
      <c r="C7619" s="222"/>
      <c r="D7619" s="222"/>
      <c r="E7619" s="222"/>
      <c r="F7619" s="222" t="s">
        <v>1774</v>
      </c>
      <c r="G7619" s="222"/>
      <c r="H7619" s="222"/>
      <c r="I7619" s="222"/>
      <c r="J7619" s="125">
        <v>0.86799999999999999</v>
      </c>
    </row>
    <row r="7620" spans="1:10">
      <c r="A7620" s="115"/>
      <c r="B7620" s="116"/>
      <c r="C7620" s="116"/>
      <c r="D7620" s="116"/>
      <c r="E7620" s="116" t="s">
        <v>1728</v>
      </c>
      <c r="F7620" s="117">
        <v>0</v>
      </c>
      <c r="G7620" s="116" t="s">
        <v>1729</v>
      </c>
      <c r="H7620" s="117">
        <v>0.62</v>
      </c>
      <c r="I7620" s="116" t="s">
        <v>1730</v>
      </c>
      <c r="J7620" s="118">
        <v>0.62053129485000003</v>
      </c>
    </row>
    <row r="7621" spans="1:10" ht="15" thickBot="1">
      <c r="A7621" s="115"/>
      <c r="B7621" s="116"/>
      <c r="C7621" s="116"/>
      <c r="D7621" s="116"/>
      <c r="E7621" s="116" t="s">
        <v>1731</v>
      </c>
      <c r="F7621" s="117">
        <v>1.04</v>
      </c>
      <c r="G7621" s="116"/>
      <c r="H7621" s="276" t="s">
        <v>1732</v>
      </c>
      <c r="I7621" s="276"/>
      <c r="J7621" s="118">
        <v>5.0199999999999996</v>
      </c>
    </row>
    <row r="7622" spans="1:10" ht="15" thickTop="1">
      <c r="A7622" s="119"/>
      <c r="B7622" s="95"/>
      <c r="C7622" s="95"/>
      <c r="D7622" s="95"/>
      <c r="E7622" s="95"/>
      <c r="F7622" s="95"/>
      <c r="G7622" s="95"/>
      <c r="H7622" s="95"/>
      <c r="I7622" s="95"/>
      <c r="J7622" s="120"/>
    </row>
    <row r="7623" spans="1:10" ht="15">
      <c r="A7623" s="121"/>
      <c r="B7623" s="83" t="s">
        <v>1</v>
      </c>
      <c r="C7623" s="82" t="s">
        <v>2</v>
      </c>
      <c r="D7623" s="82" t="s">
        <v>3</v>
      </c>
      <c r="E7623" s="281" t="s">
        <v>1722</v>
      </c>
      <c r="F7623" s="281"/>
      <c r="G7623" s="84" t="s">
        <v>4</v>
      </c>
      <c r="H7623" s="83" t="s">
        <v>5</v>
      </c>
      <c r="I7623" s="83" t="s">
        <v>6</v>
      </c>
      <c r="J7623" s="122" t="s">
        <v>8</v>
      </c>
    </row>
    <row r="7624" spans="1:10" ht="25.5">
      <c r="A7624" s="111" t="s">
        <v>1723</v>
      </c>
      <c r="B7624" s="86" t="s">
        <v>2258</v>
      </c>
      <c r="C7624" s="85" t="s">
        <v>44</v>
      </c>
      <c r="D7624" s="85" t="s">
        <v>2259</v>
      </c>
      <c r="E7624" s="284" t="s">
        <v>1761</v>
      </c>
      <c r="F7624" s="284"/>
      <c r="G7624" s="87" t="s">
        <v>93</v>
      </c>
      <c r="H7624" s="88">
        <v>1</v>
      </c>
      <c r="I7624" s="89">
        <v>29.79</v>
      </c>
      <c r="J7624" s="112">
        <v>29.79</v>
      </c>
    </row>
    <row r="7625" spans="1:10">
      <c r="A7625" s="221"/>
      <c r="B7625" s="222"/>
      <c r="C7625" s="222"/>
      <c r="D7625" s="222"/>
      <c r="E7625" s="222"/>
      <c r="F7625" s="222" t="s">
        <v>1762</v>
      </c>
      <c r="G7625" s="222"/>
      <c r="H7625" s="222"/>
      <c r="I7625" s="222"/>
      <c r="J7625" s="125">
        <v>0</v>
      </c>
    </row>
    <row r="7626" spans="1:10">
      <c r="A7626" s="221"/>
      <c r="B7626" s="222"/>
      <c r="C7626" s="222"/>
      <c r="D7626" s="222"/>
      <c r="E7626" s="222"/>
      <c r="F7626" s="222" t="s">
        <v>1763</v>
      </c>
      <c r="G7626" s="222"/>
      <c r="H7626" s="222"/>
      <c r="I7626" s="222"/>
      <c r="J7626" s="125">
        <v>1</v>
      </c>
    </row>
    <row r="7627" spans="1:10">
      <c r="A7627" s="221"/>
      <c r="B7627" s="222"/>
      <c r="C7627" s="222"/>
      <c r="D7627" s="222"/>
      <c r="E7627" s="222"/>
      <c r="F7627" s="222" t="s">
        <v>1764</v>
      </c>
      <c r="G7627" s="222"/>
      <c r="H7627" s="222"/>
      <c r="I7627" s="222"/>
      <c r="J7627" s="125">
        <v>0</v>
      </c>
    </row>
    <row r="7628" spans="1:10" ht="15">
      <c r="A7628" s="279" t="s">
        <v>1765</v>
      </c>
      <c r="B7628" s="280" t="s">
        <v>1</v>
      </c>
      <c r="C7628" s="281" t="s">
        <v>2</v>
      </c>
      <c r="D7628" s="281" t="s">
        <v>1727</v>
      </c>
      <c r="E7628" s="280" t="s">
        <v>1766</v>
      </c>
      <c r="F7628" s="83" t="s">
        <v>1767</v>
      </c>
      <c r="G7628" s="83" t="s">
        <v>1768</v>
      </c>
      <c r="H7628" s="83"/>
      <c r="I7628" s="83"/>
      <c r="J7628" s="122" t="s">
        <v>1769</v>
      </c>
    </row>
    <row r="7629" spans="1:10">
      <c r="A7629" s="123" t="s">
        <v>1723</v>
      </c>
      <c r="B7629" s="97" t="s">
        <v>1948</v>
      </c>
      <c r="C7629" s="96" t="s">
        <v>44</v>
      </c>
      <c r="D7629" s="96" t="s">
        <v>1949</v>
      </c>
      <c r="E7629" s="99">
        <v>0.30555549999999998</v>
      </c>
      <c r="F7629" s="98" t="s">
        <v>1950</v>
      </c>
      <c r="G7629" s="282" t="s">
        <v>1951</v>
      </c>
      <c r="H7629" s="282"/>
      <c r="I7629" s="283"/>
      <c r="J7629" s="126" t="s">
        <v>4452</v>
      </c>
    </row>
    <row r="7630" spans="1:10">
      <c r="A7630" s="123" t="s">
        <v>1723</v>
      </c>
      <c r="B7630" s="97" t="s">
        <v>1953</v>
      </c>
      <c r="C7630" s="96" t="s">
        <v>44</v>
      </c>
      <c r="D7630" s="96" t="s">
        <v>1954</v>
      </c>
      <c r="E7630" s="99">
        <v>0.30555549999999998</v>
      </c>
      <c r="F7630" s="98" t="s">
        <v>1950</v>
      </c>
      <c r="G7630" s="282" t="s">
        <v>1955</v>
      </c>
      <c r="H7630" s="282"/>
      <c r="I7630" s="283"/>
      <c r="J7630" s="126" t="s">
        <v>4453</v>
      </c>
    </row>
    <row r="7631" spans="1:10">
      <c r="A7631" s="123" t="s">
        <v>1723</v>
      </c>
      <c r="B7631" s="97" t="s">
        <v>1957</v>
      </c>
      <c r="C7631" s="96" t="s">
        <v>44</v>
      </c>
      <c r="D7631" s="96" t="s">
        <v>1958</v>
      </c>
      <c r="E7631" s="99">
        <v>0.61111110000000002</v>
      </c>
      <c r="F7631" s="98" t="s">
        <v>1950</v>
      </c>
      <c r="G7631" s="282" t="s">
        <v>1959</v>
      </c>
      <c r="H7631" s="282"/>
      <c r="I7631" s="283"/>
      <c r="J7631" s="126" t="s">
        <v>4454</v>
      </c>
    </row>
    <row r="7632" spans="1:10">
      <c r="A7632" s="123" t="s">
        <v>1723</v>
      </c>
      <c r="B7632" s="97" t="s">
        <v>2102</v>
      </c>
      <c r="C7632" s="96" t="s">
        <v>44</v>
      </c>
      <c r="D7632" s="96" t="s">
        <v>2103</v>
      </c>
      <c r="E7632" s="99">
        <v>0.61111110000000002</v>
      </c>
      <c r="F7632" s="98" t="s">
        <v>1950</v>
      </c>
      <c r="G7632" s="282" t="s">
        <v>2104</v>
      </c>
      <c r="H7632" s="282"/>
      <c r="I7632" s="283"/>
      <c r="J7632" s="126" t="s">
        <v>4455</v>
      </c>
    </row>
    <row r="7633" spans="1:10">
      <c r="A7633" s="221"/>
      <c r="B7633" s="222"/>
      <c r="C7633" s="222"/>
      <c r="D7633" s="222"/>
      <c r="E7633" s="222"/>
      <c r="F7633" s="222" t="s">
        <v>1774</v>
      </c>
      <c r="G7633" s="222"/>
      <c r="H7633" s="222"/>
      <c r="I7633" s="222"/>
      <c r="J7633" s="125">
        <v>29.794699999999999</v>
      </c>
    </row>
    <row r="7634" spans="1:10">
      <c r="A7634" s="115"/>
      <c r="B7634" s="116"/>
      <c r="C7634" s="116"/>
      <c r="D7634" s="116"/>
      <c r="E7634" s="116" t="s">
        <v>1728</v>
      </c>
      <c r="F7634" s="117">
        <v>0</v>
      </c>
      <c r="G7634" s="116" t="s">
        <v>1729</v>
      </c>
      <c r="H7634" s="117">
        <v>22.13</v>
      </c>
      <c r="I7634" s="116" t="s">
        <v>1730</v>
      </c>
      <c r="J7634" s="118">
        <v>22.130012000019999</v>
      </c>
    </row>
    <row r="7635" spans="1:10" ht="15" thickBot="1">
      <c r="A7635" s="115"/>
      <c r="B7635" s="116"/>
      <c r="C7635" s="116"/>
      <c r="D7635" s="116"/>
      <c r="E7635" s="116" t="s">
        <v>1731</v>
      </c>
      <c r="F7635" s="117">
        <v>7.81</v>
      </c>
      <c r="G7635" s="116"/>
      <c r="H7635" s="276" t="s">
        <v>1732</v>
      </c>
      <c r="I7635" s="276"/>
      <c r="J7635" s="118">
        <v>37.6</v>
      </c>
    </row>
    <row r="7636" spans="1:10" ht="15" thickTop="1">
      <c r="A7636" s="119"/>
      <c r="B7636" s="95"/>
      <c r="C7636" s="95"/>
      <c r="D7636" s="95"/>
      <c r="E7636" s="95"/>
      <c r="F7636" s="95"/>
      <c r="G7636" s="95"/>
      <c r="H7636" s="95"/>
      <c r="I7636" s="95"/>
      <c r="J7636" s="120"/>
    </row>
    <row r="7637" spans="1:10" ht="15">
      <c r="A7637" s="121"/>
      <c r="B7637" s="83" t="s">
        <v>1</v>
      </c>
      <c r="C7637" s="82" t="s">
        <v>2</v>
      </c>
      <c r="D7637" s="82" t="s">
        <v>3</v>
      </c>
      <c r="E7637" s="281" t="s">
        <v>1722</v>
      </c>
      <c r="F7637" s="281"/>
      <c r="G7637" s="84" t="s">
        <v>4</v>
      </c>
      <c r="H7637" s="83" t="s">
        <v>5</v>
      </c>
      <c r="I7637" s="83" t="s">
        <v>6</v>
      </c>
      <c r="J7637" s="122" t="s">
        <v>8</v>
      </c>
    </row>
    <row r="7638" spans="1:10" ht="25.5">
      <c r="A7638" s="111" t="s">
        <v>1723</v>
      </c>
      <c r="B7638" s="86" t="s">
        <v>2225</v>
      </c>
      <c r="C7638" s="85" t="s">
        <v>44</v>
      </c>
      <c r="D7638" s="85" t="s">
        <v>2226</v>
      </c>
      <c r="E7638" s="284" t="s">
        <v>1761</v>
      </c>
      <c r="F7638" s="284"/>
      <c r="G7638" s="87" t="s">
        <v>93</v>
      </c>
      <c r="H7638" s="88">
        <v>1</v>
      </c>
      <c r="I7638" s="89">
        <v>19.86</v>
      </c>
      <c r="J7638" s="112">
        <v>19.86</v>
      </c>
    </row>
    <row r="7639" spans="1:10">
      <c r="A7639" s="221"/>
      <c r="B7639" s="222"/>
      <c r="C7639" s="222"/>
      <c r="D7639" s="222"/>
      <c r="E7639" s="222"/>
      <c r="F7639" s="222" t="s">
        <v>1762</v>
      </c>
      <c r="G7639" s="222"/>
      <c r="H7639" s="222"/>
      <c r="I7639" s="222"/>
      <c r="J7639" s="125">
        <v>0</v>
      </c>
    </row>
    <row r="7640" spans="1:10">
      <c r="A7640" s="221"/>
      <c r="B7640" s="222"/>
      <c r="C7640" s="222"/>
      <c r="D7640" s="222"/>
      <c r="E7640" s="222"/>
      <c r="F7640" s="222" t="s">
        <v>1763</v>
      </c>
      <c r="G7640" s="222"/>
      <c r="H7640" s="222"/>
      <c r="I7640" s="222"/>
      <c r="J7640" s="125">
        <v>1</v>
      </c>
    </row>
    <row r="7641" spans="1:10">
      <c r="A7641" s="221"/>
      <c r="B7641" s="222"/>
      <c r="C7641" s="222"/>
      <c r="D7641" s="222"/>
      <c r="E7641" s="222"/>
      <c r="F7641" s="222" t="s">
        <v>1764</v>
      </c>
      <c r="G7641" s="222"/>
      <c r="H7641" s="222"/>
      <c r="I7641" s="222"/>
      <c r="J7641" s="125">
        <v>0</v>
      </c>
    </row>
    <row r="7642" spans="1:10" ht="15">
      <c r="A7642" s="279" t="s">
        <v>1765</v>
      </c>
      <c r="B7642" s="280" t="s">
        <v>1</v>
      </c>
      <c r="C7642" s="281" t="s">
        <v>2</v>
      </c>
      <c r="D7642" s="281" t="s">
        <v>1727</v>
      </c>
      <c r="E7642" s="280" t="s">
        <v>1766</v>
      </c>
      <c r="F7642" s="83" t="s">
        <v>1767</v>
      </c>
      <c r="G7642" s="83" t="s">
        <v>1768</v>
      </c>
      <c r="H7642" s="83"/>
      <c r="I7642" s="83"/>
      <c r="J7642" s="122" t="s">
        <v>1769</v>
      </c>
    </row>
    <row r="7643" spans="1:10">
      <c r="A7643" s="123" t="s">
        <v>1723</v>
      </c>
      <c r="B7643" s="97" t="s">
        <v>1948</v>
      </c>
      <c r="C7643" s="96" t="s">
        <v>44</v>
      </c>
      <c r="D7643" s="96" t="s">
        <v>1949</v>
      </c>
      <c r="E7643" s="99">
        <v>0.20370369999999999</v>
      </c>
      <c r="F7643" s="98" t="s">
        <v>1950</v>
      </c>
      <c r="G7643" s="282" t="s">
        <v>1951</v>
      </c>
      <c r="H7643" s="282"/>
      <c r="I7643" s="283"/>
      <c r="J7643" s="126" t="s">
        <v>4456</v>
      </c>
    </row>
    <row r="7644" spans="1:10">
      <c r="A7644" s="123" t="s">
        <v>1723</v>
      </c>
      <c r="B7644" s="97" t="s">
        <v>1957</v>
      </c>
      <c r="C7644" s="96" t="s">
        <v>44</v>
      </c>
      <c r="D7644" s="96" t="s">
        <v>1958</v>
      </c>
      <c r="E7644" s="99">
        <v>0.40740739999999998</v>
      </c>
      <c r="F7644" s="98" t="s">
        <v>1950</v>
      </c>
      <c r="G7644" s="282" t="s">
        <v>1959</v>
      </c>
      <c r="H7644" s="282"/>
      <c r="I7644" s="283"/>
      <c r="J7644" s="126" t="s">
        <v>3045</v>
      </c>
    </row>
    <row r="7645" spans="1:10">
      <c r="A7645" s="123" t="s">
        <v>1723</v>
      </c>
      <c r="B7645" s="97" t="s">
        <v>2102</v>
      </c>
      <c r="C7645" s="96" t="s">
        <v>44</v>
      </c>
      <c r="D7645" s="96" t="s">
        <v>2103</v>
      </c>
      <c r="E7645" s="99">
        <v>0.40740739999999998</v>
      </c>
      <c r="F7645" s="98" t="s">
        <v>1950</v>
      </c>
      <c r="G7645" s="282" t="s">
        <v>2104</v>
      </c>
      <c r="H7645" s="282"/>
      <c r="I7645" s="283"/>
      <c r="J7645" s="126" t="s">
        <v>2123</v>
      </c>
    </row>
    <row r="7646" spans="1:10">
      <c r="A7646" s="123" t="s">
        <v>1723</v>
      </c>
      <c r="B7646" s="97" t="s">
        <v>1953</v>
      </c>
      <c r="C7646" s="96" t="s">
        <v>44</v>
      </c>
      <c r="D7646" s="96" t="s">
        <v>1954</v>
      </c>
      <c r="E7646" s="99">
        <v>0.20370369999999999</v>
      </c>
      <c r="F7646" s="98" t="s">
        <v>1950</v>
      </c>
      <c r="G7646" s="282" t="s">
        <v>1955</v>
      </c>
      <c r="H7646" s="282"/>
      <c r="I7646" s="283"/>
      <c r="J7646" s="126" t="s">
        <v>4457</v>
      </c>
    </row>
    <row r="7647" spans="1:10">
      <c r="A7647" s="221"/>
      <c r="B7647" s="222"/>
      <c r="C7647" s="222"/>
      <c r="D7647" s="222"/>
      <c r="E7647" s="222"/>
      <c r="F7647" s="222" t="s">
        <v>1774</v>
      </c>
      <c r="G7647" s="222"/>
      <c r="H7647" s="222"/>
      <c r="I7647" s="222"/>
      <c r="J7647" s="125">
        <v>19.863099999999999</v>
      </c>
    </row>
    <row r="7648" spans="1:10">
      <c r="A7648" s="115"/>
      <c r="B7648" s="116"/>
      <c r="C7648" s="116"/>
      <c r="D7648" s="116"/>
      <c r="E7648" s="116" t="s">
        <v>1728</v>
      </c>
      <c r="F7648" s="117">
        <v>0</v>
      </c>
      <c r="G7648" s="116" t="s">
        <v>1729</v>
      </c>
      <c r="H7648" s="117">
        <v>14.75</v>
      </c>
      <c r="I7648" s="116" t="s">
        <v>1730</v>
      </c>
      <c r="J7648" s="118">
        <v>14.753342324349999</v>
      </c>
    </row>
    <row r="7649" spans="1:10" ht="15" thickBot="1">
      <c r="A7649" s="115"/>
      <c r="B7649" s="116"/>
      <c r="C7649" s="116"/>
      <c r="D7649" s="116"/>
      <c r="E7649" s="116" t="s">
        <v>1731</v>
      </c>
      <c r="F7649" s="117">
        <v>5.21</v>
      </c>
      <c r="G7649" s="116"/>
      <c r="H7649" s="276" t="s">
        <v>1732</v>
      </c>
      <c r="I7649" s="276"/>
      <c r="J7649" s="118">
        <v>25.07</v>
      </c>
    </row>
    <row r="7650" spans="1:10" ht="15" thickTop="1">
      <c r="A7650" s="119"/>
      <c r="B7650" s="95"/>
      <c r="C7650" s="95"/>
      <c r="D7650" s="95"/>
      <c r="E7650" s="95"/>
      <c r="F7650" s="95"/>
      <c r="G7650" s="95"/>
      <c r="H7650" s="95"/>
      <c r="I7650" s="95"/>
      <c r="J7650" s="120"/>
    </row>
    <row r="7651" spans="1:10" ht="15">
      <c r="A7651" s="121"/>
      <c r="B7651" s="83" t="s">
        <v>1</v>
      </c>
      <c r="C7651" s="82" t="s">
        <v>2</v>
      </c>
      <c r="D7651" s="82" t="s">
        <v>3</v>
      </c>
      <c r="E7651" s="281" t="s">
        <v>1722</v>
      </c>
      <c r="F7651" s="281"/>
      <c r="G7651" s="84" t="s">
        <v>4</v>
      </c>
      <c r="H7651" s="83" t="s">
        <v>5</v>
      </c>
      <c r="I7651" s="83" t="s">
        <v>6</v>
      </c>
      <c r="J7651" s="122" t="s">
        <v>8</v>
      </c>
    </row>
    <row r="7652" spans="1:10" ht="25.5">
      <c r="A7652" s="111" t="s">
        <v>1723</v>
      </c>
      <c r="B7652" s="86" t="s">
        <v>2882</v>
      </c>
      <c r="C7652" s="85" t="s">
        <v>44</v>
      </c>
      <c r="D7652" s="85" t="s">
        <v>2883</v>
      </c>
      <c r="E7652" s="284" t="s">
        <v>1761</v>
      </c>
      <c r="F7652" s="284"/>
      <c r="G7652" s="87" t="s">
        <v>78</v>
      </c>
      <c r="H7652" s="88">
        <v>1</v>
      </c>
      <c r="I7652" s="89">
        <v>1.03</v>
      </c>
      <c r="J7652" s="112">
        <v>1.03</v>
      </c>
    </row>
    <row r="7653" spans="1:10">
      <c r="A7653" s="221"/>
      <c r="B7653" s="222"/>
      <c r="C7653" s="222"/>
      <c r="D7653" s="222"/>
      <c r="E7653" s="222"/>
      <c r="F7653" s="222" t="s">
        <v>1762</v>
      </c>
      <c r="G7653" s="222"/>
      <c r="H7653" s="222"/>
      <c r="I7653" s="222"/>
      <c r="J7653" s="125">
        <v>0</v>
      </c>
    </row>
    <row r="7654" spans="1:10">
      <c r="A7654" s="221"/>
      <c r="B7654" s="222"/>
      <c r="C7654" s="222"/>
      <c r="D7654" s="222"/>
      <c r="E7654" s="222"/>
      <c r="F7654" s="222" t="s">
        <v>1763</v>
      </c>
      <c r="G7654" s="222"/>
      <c r="H7654" s="222"/>
      <c r="I7654" s="222"/>
      <c r="J7654" s="125">
        <v>1</v>
      </c>
    </row>
    <row r="7655" spans="1:10">
      <c r="A7655" s="221"/>
      <c r="B7655" s="222"/>
      <c r="C7655" s="222"/>
      <c r="D7655" s="222"/>
      <c r="E7655" s="222"/>
      <c r="F7655" s="222" t="s">
        <v>1764</v>
      </c>
      <c r="G7655" s="222"/>
      <c r="H7655" s="222"/>
      <c r="I7655" s="222"/>
      <c r="J7655" s="125">
        <v>0</v>
      </c>
    </row>
    <row r="7656" spans="1:10" ht="15">
      <c r="A7656" s="279" t="s">
        <v>1784</v>
      </c>
      <c r="B7656" s="280" t="s">
        <v>1</v>
      </c>
      <c r="C7656" s="281" t="s">
        <v>2</v>
      </c>
      <c r="D7656" s="281" t="s">
        <v>1785</v>
      </c>
      <c r="E7656" s="280" t="s">
        <v>1766</v>
      </c>
      <c r="F7656" s="83" t="s">
        <v>1767</v>
      </c>
      <c r="G7656" s="83" t="s">
        <v>1768</v>
      </c>
      <c r="H7656" s="83"/>
      <c r="I7656" s="83"/>
      <c r="J7656" s="122" t="s">
        <v>1769</v>
      </c>
    </row>
    <row r="7657" spans="1:10" ht="25.5">
      <c r="A7657" s="113" t="s">
        <v>1725</v>
      </c>
      <c r="B7657" s="91" t="s">
        <v>4458</v>
      </c>
      <c r="C7657" s="90" t="s">
        <v>44</v>
      </c>
      <c r="D7657" s="90" t="s">
        <v>4459</v>
      </c>
      <c r="E7657" s="93">
        <v>2</v>
      </c>
      <c r="F7657" s="92" t="s">
        <v>78</v>
      </c>
      <c r="G7657" s="277" t="s">
        <v>2132</v>
      </c>
      <c r="H7657" s="277"/>
      <c r="I7657" s="278"/>
      <c r="J7657" s="127" t="s">
        <v>4460</v>
      </c>
    </row>
    <row r="7658" spans="1:10" ht="25.5">
      <c r="A7658" s="113" t="s">
        <v>1725</v>
      </c>
      <c r="B7658" s="91" t="s">
        <v>2864</v>
      </c>
      <c r="C7658" s="90" t="s">
        <v>44</v>
      </c>
      <c r="D7658" s="90" t="s">
        <v>2865</v>
      </c>
      <c r="E7658" s="93">
        <v>1.2036E-3</v>
      </c>
      <c r="F7658" s="92" t="s">
        <v>121</v>
      </c>
      <c r="G7658" s="277" t="s">
        <v>2866</v>
      </c>
      <c r="H7658" s="277"/>
      <c r="I7658" s="278"/>
      <c r="J7658" s="127" t="s">
        <v>4461</v>
      </c>
    </row>
    <row r="7659" spans="1:10">
      <c r="A7659" s="221"/>
      <c r="B7659" s="222"/>
      <c r="C7659" s="222"/>
      <c r="D7659" s="222"/>
      <c r="E7659" s="222"/>
      <c r="F7659" s="222" t="s">
        <v>1938</v>
      </c>
      <c r="G7659" s="222"/>
      <c r="H7659" s="222"/>
      <c r="I7659" s="222"/>
      <c r="J7659" s="125">
        <v>0.23019999999999999</v>
      </c>
    </row>
    <row r="7660" spans="1:10" ht="15">
      <c r="A7660" s="279" t="s">
        <v>1765</v>
      </c>
      <c r="B7660" s="280" t="s">
        <v>1</v>
      </c>
      <c r="C7660" s="281" t="s">
        <v>2</v>
      </c>
      <c r="D7660" s="281" t="s">
        <v>1727</v>
      </c>
      <c r="E7660" s="280" t="s">
        <v>1766</v>
      </c>
      <c r="F7660" s="83" t="s">
        <v>1767</v>
      </c>
      <c r="G7660" s="83" t="s">
        <v>1768</v>
      </c>
      <c r="H7660" s="83"/>
      <c r="I7660" s="83"/>
      <c r="J7660" s="122" t="s">
        <v>1769</v>
      </c>
    </row>
    <row r="7661" spans="1:10">
      <c r="A7661" s="123" t="s">
        <v>1723</v>
      </c>
      <c r="B7661" s="97" t="s">
        <v>1957</v>
      </c>
      <c r="C7661" s="96" t="s">
        <v>44</v>
      </c>
      <c r="D7661" s="96" t="s">
        <v>1958</v>
      </c>
      <c r="E7661" s="99">
        <v>1.5277799999999999E-2</v>
      </c>
      <c r="F7661" s="98" t="s">
        <v>1950</v>
      </c>
      <c r="G7661" s="282" t="s">
        <v>1959</v>
      </c>
      <c r="H7661" s="282"/>
      <c r="I7661" s="283"/>
      <c r="J7661" s="126" t="s">
        <v>4462</v>
      </c>
    </row>
    <row r="7662" spans="1:10">
      <c r="A7662" s="123" t="s">
        <v>1723</v>
      </c>
      <c r="B7662" s="97" t="s">
        <v>1948</v>
      </c>
      <c r="C7662" s="96" t="s">
        <v>44</v>
      </c>
      <c r="D7662" s="96" t="s">
        <v>1949</v>
      </c>
      <c r="E7662" s="99">
        <v>3.0555599999999999E-2</v>
      </c>
      <c r="F7662" s="98" t="s">
        <v>1950</v>
      </c>
      <c r="G7662" s="282" t="s">
        <v>1951</v>
      </c>
      <c r="H7662" s="282"/>
      <c r="I7662" s="283"/>
      <c r="J7662" s="126" t="s">
        <v>4463</v>
      </c>
    </row>
    <row r="7663" spans="1:10">
      <c r="A7663" s="221"/>
      <c r="B7663" s="222"/>
      <c r="C7663" s="222"/>
      <c r="D7663" s="222"/>
      <c r="E7663" s="222"/>
      <c r="F7663" s="222" t="s">
        <v>1774</v>
      </c>
      <c r="G7663" s="222"/>
      <c r="H7663" s="222"/>
      <c r="I7663" s="222"/>
      <c r="J7663" s="125">
        <v>0.80289999999999995</v>
      </c>
    </row>
    <row r="7664" spans="1:10">
      <c r="A7664" s="115"/>
      <c r="B7664" s="116"/>
      <c r="C7664" s="116"/>
      <c r="D7664" s="116"/>
      <c r="E7664" s="116" t="s">
        <v>1728</v>
      </c>
      <c r="F7664" s="117">
        <v>0</v>
      </c>
      <c r="G7664" s="116" t="s">
        <v>1729</v>
      </c>
      <c r="H7664" s="117">
        <v>0.61</v>
      </c>
      <c r="I7664" s="116" t="s">
        <v>1730</v>
      </c>
      <c r="J7664" s="118">
        <v>0.60882033000000002</v>
      </c>
    </row>
    <row r="7665" spans="1:10" ht="15" thickBot="1">
      <c r="A7665" s="115"/>
      <c r="B7665" s="116"/>
      <c r="C7665" s="116"/>
      <c r="D7665" s="116"/>
      <c r="E7665" s="116" t="s">
        <v>1731</v>
      </c>
      <c r="F7665" s="117">
        <v>0.27</v>
      </c>
      <c r="G7665" s="116"/>
      <c r="H7665" s="276" t="s">
        <v>1732</v>
      </c>
      <c r="I7665" s="276"/>
      <c r="J7665" s="118">
        <v>1.3</v>
      </c>
    </row>
    <row r="7666" spans="1:10" ht="15" thickTop="1">
      <c r="A7666" s="119"/>
      <c r="B7666" s="95"/>
      <c r="C7666" s="95"/>
      <c r="D7666" s="95"/>
      <c r="E7666" s="95"/>
      <c r="F7666" s="95"/>
      <c r="G7666" s="95"/>
      <c r="H7666" s="95"/>
      <c r="I7666" s="95"/>
      <c r="J7666" s="120"/>
    </row>
    <row r="7667" spans="1:10" ht="15">
      <c r="A7667" s="121"/>
      <c r="B7667" s="83" t="s">
        <v>1</v>
      </c>
      <c r="C7667" s="82" t="s">
        <v>2</v>
      </c>
      <c r="D7667" s="82" t="s">
        <v>3</v>
      </c>
      <c r="E7667" s="281" t="s">
        <v>1722</v>
      </c>
      <c r="F7667" s="281"/>
      <c r="G7667" s="84" t="s">
        <v>4</v>
      </c>
      <c r="H7667" s="83" t="s">
        <v>5</v>
      </c>
      <c r="I7667" s="83" t="s">
        <v>6</v>
      </c>
      <c r="J7667" s="122" t="s">
        <v>8</v>
      </c>
    </row>
    <row r="7668" spans="1:10" ht="38.25">
      <c r="A7668" s="111" t="s">
        <v>1723</v>
      </c>
      <c r="B7668" s="86" t="s">
        <v>2537</v>
      </c>
      <c r="C7668" s="85" t="s">
        <v>44</v>
      </c>
      <c r="D7668" s="85" t="s">
        <v>2538</v>
      </c>
      <c r="E7668" s="284" t="s">
        <v>1761</v>
      </c>
      <c r="F7668" s="284"/>
      <c r="G7668" s="87" t="s">
        <v>71</v>
      </c>
      <c r="H7668" s="88">
        <v>1</v>
      </c>
      <c r="I7668" s="89">
        <v>4.07</v>
      </c>
      <c r="J7668" s="112">
        <v>4.07</v>
      </c>
    </row>
    <row r="7669" spans="1:10">
      <c r="A7669" s="221"/>
      <c r="B7669" s="222"/>
      <c r="C7669" s="222"/>
      <c r="D7669" s="222"/>
      <c r="E7669" s="222"/>
      <c r="F7669" s="222" t="s">
        <v>1762</v>
      </c>
      <c r="G7669" s="222"/>
      <c r="H7669" s="222"/>
      <c r="I7669" s="222"/>
      <c r="J7669" s="125">
        <v>0</v>
      </c>
    </row>
    <row r="7670" spans="1:10">
      <c r="A7670" s="221"/>
      <c r="B7670" s="222"/>
      <c r="C7670" s="222"/>
      <c r="D7670" s="222"/>
      <c r="E7670" s="222"/>
      <c r="F7670" s="222" t="s">
        <v>1763</v>
      </c>
      <c r="G7670" s="222"/>
      <c r="H7670" s="222"/>
      <c r="I7670" s="222"/>
      <c r="J7670" s="125">
        <v>1</v>
      </c>
    </row>
    <row r="7671" spans="1:10">
      <c r="A7671" s="221"/>
      <c r="B7671" s="222"/>
      <c r="C7671" s="222"/>
      <c r="D7671" s="222"/>
      <c r="E7671" s="222"/>
      <c r="F7671" s="222" t="s">
        <v>1764</v>
      </c>
      <c r="G7671" s="222"/>
      <c r="H7671" s="222"/>
      <c r="I7671" s="222"/>
      <c r="J7671" s="125">
        <v>0</v>
      </c>
    </row>
    <row r="7672" spans="1:10" ht="15">
      <c r="A7672" s="279" t="s">
        <v>1784</v>
      </c>
      <c r="B7672" s="280" t="s">
        <v>1</v>
      </c>
      <c r="C7672" s="281" t="s">
        <v>2</v>
      </c>
      <c r="D7672" s="281" t="s">
        <v>1785</v>
      </c>
      <c r="E7672" s="280" t="s">
        <v>1766</v>
      </c>
      <c r="F7672" s="83" t="s">
        <v>1767</v>
      </c>
      <c r="G7672" s="83" t="s">
        <v>1768</v>
      </c>
      <c r="H7672" s="83"/>
      <c r="I7672" s="83"/>
      <c r="J7672" s="122" t="s">
        <v>1769</v>
      </c>
    </row>
    <row r="7673" spans="1:10" ht="25.5">
      <c r="A7673" s="113" t="s">
        <v>1725</v>
      </c>
      <c r="B7673" s="91" t="s">
        <v>2901</v>
      </c>
      <c r="C7673" s="90" t="s">
        <v>44</v>
      </c>
      <c r="D7673" s="90" t="s">
        <v>2902</v>
      </c>
      <c r="E7673" s="93">
        <v>0.23611109999999999</v>
      </c>
      <c r="F7673" s="92" t="s">
        <v>121</v>
      </c>
      <c r="G7673" s="277" t="s">
        <v>2903</v>
      </c>
      <c r="H7673" s="277"/>
      <c r="I7673" s="278"/>
      <c r="J7673" s="127" t="s">
        <v>4464</v>
      </c>
    </row>
    <row r="7674" spans="1:10">
      <c r="A7674" s="113" t="s">
        <v>1725</v>
      </c>
      <c r="B7674" s="91" t="s">
        <v>2905</v>
      </c>
      <c r="C7674" s="90" t="s">
        <v>44</v>
      </c>
      <c r="D7674" s="90" t="s">
        <v>2906</v>
      </c>
      <c r="E7674" s="93">
        <v>2.5500000000000002E-3</v>
      </c>
      <c r="F7674" s="92" t="s">
        <v>121</v>
      </c>
      <c r="G7674" s="277" t="s">
        <v>2907</v>
      </c>
      <c r="H7674" s="277"/>
      <c r="I7674" s="278"/>
      <c r="J7674" s="127" t="s">
        <v>3548</v>
      </c>
    </row>
    <row r="7675" spans="1:10">
      <c r="A7675" s="221"/>
      <c r="B7675" s="222"/>
      <c r="C7675" s="222"/>
      <c r="D7675" s="222"/>
      <c r="E7675" s="222"/>
      <c r="F7675" s="222" t="s">
        <v>1938</v>
      </c>
      <c r="G7675" s="222"/>
      <c r="H7675" s="222"/>
      <c r="I7675" s="222"/>
      <c r="J7675" s="125">
        <v>0.61609999999999998</v>
      </c>
    </row>
    <row r="7676" spans="1:10" ht="15">
      <c r="A7676" s="279" t="s">
        <v>1765</v>
      </c>
      <c r="B7676" s="280" t="s">
        <v>1</v>
      </c>
      <c r="C7676" s="281" t="s">
        <v>2</v>
      </c>
      <c r="D7676" s="281" t="s">
        <v>1727</v>
      </c>
      <c r="E7676" s="280" t="s">
        <v>1766</v>
      </c>
      <c r="F7676" s="83" t="s">
        <v>1767</v>
      </c>
      <c r="G7676" s="83" t="s">
        <v>1768</v>
      </c>
      <c r="H7676" s="83"/>
      <c r="I7676" s="83"/>
      <c r="J7676" s="122" t="s">
        <v>1769</v>
      </c>
    </row>
    <row r="7677" spans="1:10">
      <c r="A7677" s="123" t="s">
        <v>1723</v>
      </c>
      <c r="B7677" s="97" t="s">
        <v>2924</v>
      </c>
      <c r="C7677" s="96" t="s">
        <v>44</v>
      </c>
      <c r="D7677" s="96" t="s">
        <v>2925</v>
      </c>
      <c r="E7677" s="99">
        <v>0.24444440000000001</v>
      </c>
      <c r="F7677" s="98" t="s">
        <v>1950</v>
      </c>
      <c r="G7677" s="282" t="s">
        <v>1959</v>
      </c>
      <c r="H7677" s="282"/>
      <c r="I7677" s="283"/>
      <c r="J7677" s="126" t="s">
        <v>4465</v>
      </c>
    </row>
    <row r="7678" spans="1:10">
      <c r="A7678" s="221"/>
      <c r="B7678" s="222"/>
      <c r="C7678" s="222"/>
      <c r="D7678" s="222"/>
      <c r="E7678" s="222"/>
      <c r="F7678" s="222" t="s">
        <v>1774</v>
      </c>
      <c r="G7678" s="222"/>
      <c r="H7678" s="222"/>
      <c r="I7678" s="222"/>
      <c r="J7678" s="125">
        <v>3.4540000000000002</v>
      </c>
    </row>
    <row r="7679" spans="1:10">
      <c r="A7679" s="115"/>
      <c r="B7679" s="116"/>
      <c r="C7679" s="116"/>
      <c r="D7679" s="116"/>
      <c r="E7679" s="116" t="s">
        <v>1728</v>
      </c>
      <c r="F7679" s="117">
        <v>0</v>
      </c>
      <c r="G7679" s="116" t="s">
        <v>1729</v>
      </c>
      <c r="H7679" s="117">
        <v>2.4300000000000002</v>
      </c>
      <c r="I7679" s="116" t="s">
        <v>1730</v>
      </c>
      <c r="J7679" s="118">
        <v>2.4340306685600002</v>
      </c>
    </row>
    <row r="7680" spans="1:10" ht="15" thickBot="1">
      <c r="A7680" s="115"/>
      <c r="B7680" s="116"/>
      <c r="C7680" s="116"/>
      <c r="D7680" s="116"/>
      <c r="E7680" s="116" t="s">
        <v>1731</v>
      </c>
      <c r="F7680" s="117">
        <v>1.06</v>
      </c>
      <c r="G7680" s="116"/>
      <c r="H7680" s="276" t="s">
        <v>1732</v>
      </c>
      <c r="I7680" s="276"/>
      <c r="J7680" s="118">
        <v>5.13</v>
      </c>
    </row>
    <row r="7681" spans="1:10" ht="15" thickTop="1">
      <c r="A7681" s="119"/>
      <c r="B7681" s="95"/>
      <c r="C7681" s="95"/>
      <c r="D7681" s="95"/>
      <c r="E7681" s="95"/>
      <c r="F7681" s="95"/>
      <c r="G7681" s="95"/>
      <c r="H7681" s="95"/>
      <c r="I7681" s="95"/>
      <c r="J7681" s="120"/>
    </row>
    <row r="7682" spans="1:10" ht="15">
      <c r="A7682" s="121"/>
      <c r="B7682" s="83" t="s">
        <v>1</v>
      </c>
      <c r="C7682" s="82" t="s">
        <v>2</v>
      </c>
      <c r="D7682" s="82" t="s">
        <v>3</v>
      </c>
      <c r="E7682" s="281" t="s">
        <v>1722</v>
      </c>
      <c r="F7682" s="281"/>
      <c r="G7682" s="84" t="s">
        <v>4</v>
      </c>
      <c r="H7682" s="83" t="s">
        <v>5</v>
      </c>
      <c r="I7682" s="83" t="s">
        <v>6</v>
      </c>
      <c r="J7682" s="122" t="s">
        <v>8</v>
      </c>
    </row>
    <row r="7683" spans="1:10">
      <c r="A7683" s="111" t="s">
        <v>1723</v>
      </c>
      <c r="B7683" s="86" t="s">
        <v>4197</v>
      </c>
      <c r="C7683" s="85" t="s">
        <v>1246</v>
      </c>
      <c r="D7683" s="85" t="s">
        <v>4198</v>
      </c>
      <c r="E7683" s="284" t="s">
        <v>4199</v>
      </c>
      <c r="F7683" s="284"/>
      <c r="G7683" s="87" t="s">
        <v>93</v>
      </c>
      <c r="H7683" s="88">
        <v>1</v>
      </c>
      <c r="I7683" s="89">
        <v>446.76</v>
      </c>
      <c r="J7683" s="112">
        <v>446.76</v>
      </c>
    </row>
    <row r="7684" spans="1:10">
      <c r="A7684" s="123" t="s">
        <v>1738</v>
      </c>
      <c r="B7684" s="97" t="s">
        <v>4466</v>
      </c>
      <c r="C7684" s="96" t="s">
        <v>1246</v>
      </c>
      <c r="D7684" s="96" t="s">
        <v>4467</v>
      </c>
      <c r="E7684" s="283" t="s">
        <v>4468</v>
      </c>
      <c r="F7684" s="283"/>
      <c r="G7684" s="98" t="s">
        <v>33</v>
      </c>
      <c r="H7684" s="99">
        <v>1</v>
      </c>
      <c r="I7684" s="100">
        <v>2.29</v>
      </c>
      <c r="J7684" s="124">
        <v>2.29</v>
      </c>
    </row>
    <row r="7685" spans="1:10">
      <c r="A7685" s="113" t="s">
        <v>1725</v>
      </c>
      <c r="B7685" s="91" t="s">
        <v>4469</v>
      </c>
      <c r="C7685" s="90" t="s">
        <v>1246</v>
      </c>
      <c r="D7685" s="90" t="s">
        <v>4470</v>
      </c>
      <c r="E7685" s="278" t="s">
        <v>1743</v>
      </c>
      <c r="F7685" s="278"/>
      <c r="G7685" s="92" t="s">
        <v>2625</v>
      </c>
      <c r="H7685" s="93">
        <v>450</v>
      </c>
      <c r="I7685" s="94">
        <v>0.52</v>
      </c>
      <c r="J7685" s="114">
        <v>234</v>
      </c>
    </row>
    <row r="7686" spans="1:10">
      <c r="A7686" s="113" t="s">
        <v>1725</v>
      </c>
      <c r="B7686" s="91" t="s">
        <v>4204</v>
      </c>
      <c r="C7686" s="90" t="s">
        <v>1246</v>
      </c>
      <c r="D7686" s="90" t="s">
        <v>4205</v>
      </c>
      <c r="E7686" s="278" t="s">
        <v>1748</v>
      </c>
      <c r="F7686" s="278"/>
      <c r="G7686" s="92" t="s">
        <v>33</v>
      </c>
      <c r="H7686" s="93">
        <v>6</v>
      </c>
      <c r="I7686" s="94">
        <v>11.68</v>
      </c>
      <c r="J7686" s="114">
        <v>70.08</v>
      </c>
    </row>
    <row r="7687" spans="1:10">
      <c r="A7687" s="113" t="s">
        <v>1725</v>
      </c>
      <c r="B7687" s="91" t="s">
        <v>4471</v>
      </c>
      <c r="C7687" s="90" t="s">
        <v>1246</v>
      </c>
      <c r="D7687" s="90" t="s">
        <v>4472</v>
      </c>
      <c r="E7687" s="278" t="s">
        <v>1743</v>
      </c>
      <c r="F7687" s="278"/>
      <c r="G7687" s="92" t="s">
        <v>93</v>
      </c>
      <c r="H7687" s="93">
        <v>1.05</v>
      </c>
      <c r="I7687" s="94">
        <v>133.71</v>
      </c>
      <c r="J7687" s="114">
        <v>140.38999999999999</v>
      </c>
    </row>
    <row r="7688" spans="1:10">
      <c r="A7688" s="115"/>
      <c r="B7688" s="116"/>
      <c r="C7688" s="116"/>
      <c r="D7688" s="116"/>
      <c r="E7688" s="116" t="s">
        <v>1728</v>
      </c>
      <c r="F7688" s="117">
        <v>70.08</v>
      </c>
      <c r="G7688" s="116" t="s">
        <v>1729</v>
      </c>
      <c r="H7688" s="117">
        <v>0</v>
      </c>
      <c r="I7688" s="116" t="s">
        <v>1730</v>
      </c>
      <c r="J7688" s="118">
        <v>70.08</v>
      </c>
    </row>
    <row r="7689" spans="1:10" ht="15" thickBot="1">
      <c r="A7689" s="115"/>
      <c r="B7689" s="116"/>
      <c r="C7689" s="116"/>
      <c r="D7689" s="116"/>
      <c r="E7689" s="116" t="s">
        <v>1731</v>
      </c>
      <c r="F7689" s="117">
        <v>117.22</v>
      </c>
      <c r="G7689" s="116"/>
      <c r="H7689" s="276" t="s">
        <v>1732</v>
      </c>
      <c r="I7689" s="276"/>
      <c r="J7689" s="118">
        <v>563.98</v>
      </c>
    </row>
    <row r="7690" spans="1:10" ht="15" thickTop="1">
      <c r="A7690" s="119"/>
      <c r="B7690" s="95"/>
      <c r="C7690" s="95"/>
      <c r="D7690" s="95"/>
      <c r="E7690" s="95"/>
      <c r="F7690" s="95"/>
      <c r="G7690" s="95"/>
      <c r="H7690" s="95"/>
      <c r="I7690" s="95"/>
      <c r="J7690" s="120"/>
    </row>
    <row r="7691" spans="1:10" ht="15">
      <c r="A7691" s="121"/>
      <c r="B7691" s="83" t="s">
        <v>1</v>
      </c>
      <c r="C7691" s="82" t="s">
        <v>2</v>
      </c>
      <c r="D7691" s="82" t="s">
        <v>3</v>
      </c>
      <c r="E7691" s="281" t="s">
        <v>1722</v>
      </c>
      <c r="F7691" s="281"/>
      <c r="G7691" s="84" t="s">
        <v>4</v>
      </c>
      <c r="H7691" s="83" t="s">
        <v>5</v>
      </c>
      <c r="I7691" s="83" t="s">
        <v>6</v>
      </c>
      <c r="J7691" s="122" t="s">
        <v>8</v>
      </c>
    </row>
    <row r="7692" spans="1:10" ht="38.25">
      <c r="A7692" s="111" t="s">
        <v>1723</v>
      </c>
      <c r="B7692" s="86" t="s">
        <v>3134</v>
      </c>
      <c r="C7692" s="85" t="s">
        <v>31</v>
      </c>
      <c r="D7692" s="85" t="s">
        <v>3135</v>
      </c>
      <c r="E7692" s="284" t="s">
        <v>1737</v>
      </c>
      <c r="F7692" s="284"/>
      <c r="G7692" s="87" t="s">
        <v>93</v>
      </c>
      <c r="H7692" s="88">
        <v>1</v>
      </c>
      <c r="I7692" s="89">
        <v>508.32</v>
      </c>
      <c r="J7692" s="112">
        <v>508.32</v>
      </c>
    </row>
    <row r="7693" spans="1:10" ht="38.25">
      <c r="A7693" s="123" t="s">
        <v>1738</v>
      </c>
      <c r="B7693" s="97" t="s">
        <v>4473</v>
      </c>
      <c r="C7693" s="96" t="s">
        <v>31</v>
      </c>
      <c r="D7693" s="96" t="s">
        <v>4474</v>
      </c>
      <c r="E7693" s="283" t="s">
        <v>2165</v>
      </c>
      <c r="F7693" s="283"/>
      <c r="G7693" s="98" t="s">
        <v>2169</v>
      </c>
      <c r="H7693" s="99">
        <v>2.88</v>
      </c>
      <c r="I7693" s="100">
        <v>0.31</v>
      </c>
      <c r="J7693" s="124">
        <v>0.89</v>
      </c>
    </row>
    <row r="7694" spans="1:10" ht="38.25">
      <c r="A7694" s="123" t="s">
        <v>1738</v>
      </c>
      <c r="B7694" s="97" t="s">
        <v>4475</v>
      </c>
      <c r="C7694" s="96" t="s">
        <v>31</v>
      </c>
      <c r="D7694" s="96" t="s">
        <v>4476</v>
      </c>
      <c r="E7694" s="283" t="s">
        <v>2165</v>
      </c>
      <c r="F7694" s="283"/>
      <c r="G7694" s="98" t="s">
        <v>2166</v>
      </c>
      <c r="H7694" s="99">
        <v>0.87</v>
      </c>
      <c r="I7694" s="100">
        <v>1.42</v>
      </c>
      <c r="J7694" s="124">
        <v>1.23</v>
      </c>
    </row>
    <row r="7695" spans="1:10" ht="25.5">
      <c r="A7695" s="123" t="s">
        <v>1738</v>
      </c>
      <c r="B7695" s="97" t="s">
        <v>4477</v>
      </c>
      <c r="C7695" s="96" t="s">
        <v>31</v>
      </c>
      <c r="D7695" s="96" t="s">
        <v>4478</v>
      </c>
      <c r="E7695" s="283" t="s">
        <v>1737</v>
      </c>
      <c r="F7695" s="283"/>
      <c r="G7695" s="98" t="s">
        <v>33</v>
      </c>
      <c r="H7695" s="99">
        <v>3.75</v>
      </c>
      <c r="I7695" s="100">
        <v>17.95</v>
      </c>
      <c r="J7695" s="124">
        <v>67.31</v>
      </c>
    </row>
    <row r="7696" spans="1:10">
      <c r="A7696" s="113" t="s">
        <v>1725</v>
      </c>
      <c r="B7696" s="91" t="s">
        <v>4479</v>
      </c>
      <c r="C7696" s="90" t="s">
        <v>31</v>
      </c>
      <c r="D7696" s="90" t="s">
        <v>4480</v>
      </c>
      <c r="E7696" s="278" t="s">
        <v>1743</v>
      </c>
      <c r="F7696" s="278"/>
      <c r="G7696" s="92" t="s">
        <v>2625</v>
      </c>
      <c r="H7696" s="93">
        <v>486</v>
      </c>
      <c r="I7696" s="94">
        <v>0.55000000000000004</v>
      </c>
      <c r="J7696" s="114">
        <v>267.3</v>
      </c>
    </row>
    <row r="7697" spans="1:10" ht="25.5">
      <c r="A7697" s="113" t="s">
        <v>1725</v>
      </c>
      <c r="B7697" s="91" t="s">
        <v>4481</v>
      </c>
      <c r="C7697" s="90" t="s">
        <v>31</v>
      </c>
      <c r="D7697" s="90" t="s">
        <v>4482</v>
      </c>
      <c r="E7697" s="278" t="s">
        <v>1743</v>
      </c>
      <c r="F7697" s="278"/>
      <c r="G7697" s="92" t="s">
        <v>2661</v>
      </c>
      <c r="H7697" s="93">
        <v>1.08</v>
      </c>
      <c r="I7697" s="94">
        <v>77.349999999999994</v>
      </c>
      <c r="J7697" s="114">
        <v>83.53</v>
      </c>
    </row>
    <row r="7698" spans="1:10" ht="25.5">
      <c r="A7698" s="113" t="s">
        <v>1725</v>
      </c>
      <c r="B7698" s="91" t="s">
        <v>4483</v>
      </c>
      <c r="C7698" s="90" t="s">
        <v>31</v>
      </c>
      <c r="D7698" s="90" t="s">
        <v>4484</v>
      </c>
      <c r="E7698" s="278" t="s">
        <v>1743</v>
      </c>
      <c r="F7698" s="278"/>
      <c r="G7698" s="92" t="s">
        <v>3149</v>
      </c>
      <c r="H7698" s="93">
        <v>19.440000000000001</v>
      </c>
      <c r="I7698" s="94">
        <v>4.53</v>
      </c>
      <c r="J7698" s="114">
        <v>88.06</v>
      </c>
    </row>
    <row r="7699" spans="1:10">
      <c r="A7699" s="115"/>
      <c r="B7699" s="116"/>
      <c r="C7699" s="116"/>
      <c r="D7699" s="116"/>
      <c r="E7699" s="116" t="s">
        <v>1728</v>
      </c>
      <c r="F7699" s="117">
        <v>54.48</v>
      </c>
      <c r="G7699" s="116" t="s">
        <v>1729</v>
      </c>
      <c r="H7699" s="117">
        <v>0</v>
      </c>
      <c r="I7699" s="116" t="s">
        <v>1730</v>
      </c>
      <c r="J7699" s="118">
        <v>54.48</v>
      </c>
    </row>
    <row r="7700" spans="1:10" ht="15" thickBot="1">
      <c r="A7700" s="115"/>
      <c r="B7700" s="116"/>
      <c r="C7700" s="116"/>
      <c r="D7700" s="116"/>
      <c r="E7700" s="116" t="s">
        <v>1731</v>
      </c>
      <c r="F7700" s="117">
        <v>133.38</v>
      </c>
      <c r="G7700" s="116"/>
      <c r="H7700" s="276" t="s">
        <v>1732</v>
      </c>
      <c r="I7700" s="276"/>
      <c r="J7700" s="118">
        <v>641.70000000000005</v>
      </c>
    </row>
    <row r="7701" spans="1:10" ht="15" thickTop="1">
      <c r="A7701" s="119"/>
      <c r="B7701" s="95"/>
      <c r="C7701" s="95"/>
      <c r="D7701" s="95"/>
      <c r="E7701" s="95"/>
      <c r="F7701" s="95"/>
      <c r="G7701" s="95"/>
      <c r="H7701" s="95"/>
      <c r="I7701" s="95"/>
      <c r="J7701" s="120"/>
    </row>
    <row r="7702" spans="1:10" ht="15">
      <c r="A7702" s="121"/>
      <c r="B7702" s="83" t="s">
        <v>1</v>
      </c>
      <c r="C7702" s="82" t="s">
        <v>2</v>
      </c>
      <c r="D7702" s="82" t="s">
        <v>3</v>
      </c>
      <c r="E7702" s="281" t="s">
        <v>1722</v>
      </c>
      <c r="F7702" s="281"/>
      <c r="G7702" s="84" t="s">
        <v>4</v>
      </c>
      <c r="H7702" s="83" t="s">
        <v>5</v>
      </c>
      <c r="I7702" s="83" t="s">
        <v>6</v>
      </c>
      <c r="J7702" s="122" t="s">
        <v>8</v>
      </c>
    </row>
    <row r="7703" spans="1:10" ht="25.5">
      <c r="A7703" s="111" t="s">
        <v>1723</v>
      </c>
      <c r="B7703" s="86" t="s">
        <v>3539</v>
      </c>
      <c r="C7703" s="85" t="s">
        <v>31</v>
      </c>
      <c r="D7703" s="85" t="s">
        <v>3540</v>
      </c>
      <c r="E7703" s="284" t="s">
        <v>1737</v>
      </c>
      <c r="F7703" s="284"/>
      <c r="G7703" s="87" t="s">
        <v>93</v>
      </c>
      <c r="H7703" s="88">
        <v>1</v>
      </c>
      <c r="I7703" s="89">
        <v>472.3</v>
      </c>
      <c r="J7703" s="112">
        <v>472.3</v>
      </c>
    </row>
    <row r="7704" spans="1:10">
      <c r="A7704" s="123" t="s">
        <v>1738</v>
      </c>
      <c r="B7704" s="97" t="s">
        <v>2170</v>
      </c>
      <c r="C7704" s="96" t="s">
        <v>31</v>
      </c>
      <c r="D7704" s="96" t="s">
        <v>1958</v>
      </c>
      <c r="E7704" s="283" t="s">
        <v>1737</v>
      </c>
      <c r="F7704" s="283"/>
      <c r="G7704" s="98" t="s">
        <v>33</v>
      </c>
      <c r="H7704" s="99">
        <v>8.57</v>
      </c>
      <c r="I7704" s="100">
        <v>14.46</v>
      </c>
      <c r="J7704" s="124">
        <v>123.92</v>
      </c>
    </row>
    <row r="7705" spans="1:10" ht="25.5">
      <c r="A7705" s="113" t="s">
        <v>1725</v>
      </c>
      <c r="B7705" s="91" t="s">
        <v>4481</v>
      </c>
      <c r="C7705" s="90" t="s">
        <v>31</v>
      </c>
      <c r="D7705" s="90" t="s">
        <v>4482</v>
      </c>
      <c r="E7705" s="278" t="s">
        <v>1743</v>
      </c>
      <c r="F7705" s="278"/>
      <c r="G7705" s="92" t="s">
        <v>2661</v>
      </c>
      <c r="H7705" s="93">
        <v>1.07</v>
      </c>
      <c r="I7705" s="94">
        <v>77.349999999999994</v>
      </c>
      <c r="J7705" s="114">
        <v>82.76</v>
      </c>
    </row>
    <row r="7706" spans="1:10">
      <c r="A7706" s="113" t="s">
        <v>1725</v>
      </c>
      <c r="B7706" s="91" t="s">
        <v>4479</v>
      </c>
      <c r="C7706" s="90" t="s">
        <v>31</v>
      </c>
      <c r="D7706" s="90" t="s">
        <v>4480</v>
      </c>
      <c r="E7706" s="278" t="s">
        <v>1743</v>
      </c>
      <c r="F7706" s="278"/>
      <c r="G7706" s="92" t="s">
        <v>2625</v>
      </c>
      <c r="H7706" s="93">
        <v>482.96</v>
      </c>
      <c r="I7706" s="94">
        <v>0.55000000000000004</v>
      </c>
      <c r="J7706" s="114">
        <v>265.62</v>
      </c>
    </row>
    <row r="7707" spans="1:10">
      <c r="A7707" s="115"/>
      <c r="B7707" s="116"/>
      <c r="C7707" s="116"/>
      <c r="D7707" s="116"/>
      <c r="E7707" s="116" t="s">
        <v>1728</v>
      </c>
      <c r="F7707" s="117">
        <v>88.18</v>
      </c>
      <c r="G7707" s="116" t="s">
        <v>1729</v>
      </c>
      <c r="H7707" s="117">
        <v>0</v>
      </c>
      <c r="I7707" s="116" t="s">
        <v>1730</v>
      </c>
      <c r="J7707" s="118">
        <v>88.18</v>
      </c>
    </row>
    <row r="7708" spans="1:10" ht="15" thickBot="1">
      <c r="A7708" s="115"/>
      <c r="B7708" s="116"/>
      <c r="C7708" s="116"/>
      <c r="D7708" s="116"/>
      <c r="E7708" s="116" t="s">
        <v>1731</v>
      </c>
      <c r="F7708" s="117">
        <v>123.93</v>
      </c>
      <c r="G7708" s="116"/>
      <c r="H7708" s="276" t="s">
        <v>1732</v>
      </c>
      <c r="I7708" s="276"/>
      <c r="J7708" s="118">
        <v>596.23</v>
      </c>
    </row>
    <row r="7709" spans="1:10" ht="15" thickTop="1">
      <c r="A7709" s="119"/>
      <c r="B7709" s="95"/>
      <c r="C7709" s="95"/>
      <c r="D7709" s="95"/>
      <c r="E7709" s="95"/>
      <c r="F7709" s="95"/>
      <c r="G7709" s="95"/>
      <c r="H7709" s="95"/>
      <c r="I7709" s="95"/>
      <c r="J7709" s="120"/>
    </row>
    <row r="7710" spans="1:10" ht="15">
      <c r="A7710" s="121"/>
      <c r="B7710" s="83" t="s">
        <v>1</v>
      </c>
      <c r="C7710" s="82" t="s">
        <v>2</v>
      </c>
      <c r="D7710" s="82" t="s">
        <v>3</v>
      </c>
      <c r="E7710" s="281" t="s">
        <v>1722</v>
      </c>
      <c r="F7710" s="281"/>
      <c r="G7710" s="84" t="s">
        <v>4</v>
      </c>
      <c r="H7710" s="83" t="s">
        <v>5</v>
      </c>
      <c r="I7710" s="83" t="s">
        <v>6</v>
      </c>
      <c r="J7710" s="122" t="s">
        <v>8</v>
      </c>
    </row>
    <row r="7711" spans="1:10" ht="38.25">
      <c r="A7711" s="111" t="s">
        <v>1723</v>
      </c>
      <c r="B7711" s="86" t="s">
        <v>3136</v>
      </c>
      <c r="C7711" s="85" t="s">
        <v>31</v>
      </c>
      <c r="D7711" s="85" t="s">
        <v>3137</v>
      </c>
      <c r="E7711" s="284" t="s">
        <v>1737</v>
      </c>
      <c r="F7711" s="284"/>
      <c r="G7711" s="87" t="s">
        <v>93</v>
      </c>
      <c r="H7711" s="88">
        <v>1</v>
      </c>
      <c r="I7711" s="89">
        <v>354.75</v>
      </c>
      <c r="J7711" s="112">
        <v>354.75</v>
      </c>
    </row>
    <row r="7712" spans="1:10" ht="38.25">
      <c r="A7712" s="123" t="s">
        <v>1738</v>
      </c>
      <c r="B7712" s="97" t="s">
        <v>4475</v>
      </c>
      <c r="C7712" s="96" t="s">
        <v>31</v>
      </c>
      <c r="D7712" s="96" t="s">
        <v>4476</v>
      </c>
      <c r="E7712" s="283" t="s">
        <v>2165</v>
      </c>
      <c r="F7712" s="283"/>
      <c r="G7712" s="98" t="s">
        <v>2166</v>
      </c>
      <c r="H7712" s="99">
        <v>1.08</v>
      </c>
      <c r="I7712" s="100">
        <v>1.42</v>
      </c>
      <c r="J7712" s="124">
        <v>1.53</v>
      </c>
    </row>
    <row r="7713" spans="1:10" ht="38.25">
      <c r="A7713" s="123" t="s">
        <v>1738</v>
      </c>
      <c r="B7713" s="97" t="s">
        <v>4473</v>
      </c>
      <c r="C7713" s="96" t="s">
        <v>31</v>
      </c>
      <c r="D7713" s="96" t="s">
        <v>4474</v>
      </c>
      <c r="E7713" s="283" t="s">
        <v>2165</v>
      </c>
      <c r="F7713" s="283"/>
      <c r="G7713" s="98" t="s">
        <v>2169</v>
      </c>
      <c r="H7713" s="99">
        <v>3.56</v>
      </c>
      <c r="I7713" s="100">
        <v>0.31</v>
      </c>
      <c r="J7713" s="124">
        <v>1.1000000000000001</v>
      </c>
    </row>
    <row r="7714" spans="1:10" ht="25.5">
      <c r="A7714" s="123" t="s">
        <v>1738</v>
      </c>
      <c r="B7714" s="97" t="s">
        <v>4477</v>
      </c>
      <c r="C7714" s="96" t="s">
        <v>31</v>
      </c>
      <c r="D7714" s="96" t="s">
        <v>4478</v>
      </c>
      <c r="E7714" s="283" t="s">
        <v>1737</v>
      </c>
      <c r="F7714" s="283"/>
      <c r="G7714" s="98" t="s">
        <v>33</v>
      </c>
      <c r="H7714" s="99">
        <v>4.6399999999999997</v>
      </c>
      <c r="I7714" s="100">
        <v>17.95</v>
      </c>
      <c r="J7714" s="124">
        <v>83.28</v>
      </c>
    </row>
    <row r="7715" spans="1:10">
      <c r="A7715" s="113" t="s">
        <v>1725</v>
      </c>
      <c r="B7715" s="91" t="s">
        <v>4479</v>
      </c>
      <c r="C7715" s="90" t="s">
        <v>31</v>
      </c>
      <c r="D7715" s="90" t="s">
        <v>4480</v>
      </c>
      <c r="E7715" s="278" t="s">
        <v>1743</v>
      </c>
      <c r="F7715" s="278"/>
      <c r="G7715" s="92" t="s">
        <v>2625</v>
      </c>
      <c r="H7715" s="93">
        <v>343.52</v>
      </c>
      <c r="I7715" s="94">
        <v>0.55000000000000004</v>
      </c>
      <c r="J7715" s="114">
        <v>188.93</v>
      </c>
    </row>
    <row r="7716" spans="1:10" ht="25.5">
      <c r="A7716" s="113" t="s">
        <v>1725</v>
      </c>
      <c r="B7716" s="91" t="s">
        <v>4485</v>
      </c>
      <c r="C7716" s="90" t="s">
        <v>31</v>
      </c>
      <c r="D7716" s="90" t="s">
        <v>4486</v>
      </c>
      <c r="E7716" s="278" t="s">
        <v>1743</v>
      </c>
      <c r="F7716" s="278"/>
      <c r="G7716" s="92" t="s">
        <v>2661</v>
      </c>
      <c r="H7716" s="93">
        <v>1.02</v>
      </c>
      <c r="I7716" s="94">
        <v>78.349999999999994</v>
      </c>
      <c r="J7716" s="114">
        <v>79.91</v>
      </c>
    </row>
    <row r="7717" spans="1:10">
      <c r="A7717" s="115"/>
      <c r="B7717" s="116"/>
      <c r="C7717" s="116"/>
      <c r="D7717" s="116"/>
      <c r="E7717" s="116" t="s">
        <v>1728</v>
      </c>
      <c r="F7717" s="117">
        <v>67.41</v>
      </c>
      <c r="G7717" s="116" t="s">
        <v>1729</v>
      </c>
      <c r="H7717" s="117">
        <v>0</v>
      </c>
      <c r="I7717" s="116" t="s">
        <v>1730</v>
      </c>
      <c r="J7717" s="118">
        <v>67.41</v>
      </c>
    </row>
    <row r="7718" spans="1:10" ht="15" thickBot="1">
      <c r="A7718" s="115"/>
      <c r="B7718" s="116"/>
      <c r="C7718" s="116"/>
      <c r="D7718" s="116"/>
      <c r="E7718" s="116" t="s">
        <v>1731</v>
      </c>
      <c r="F7718" s="117">
        <v>93.08</v>
      </c>
      <c r="G7718" s="116"/>
      <c r="H7718" s="276" t="s">
        <v>1732</v>
      </c>
      <c r="I7718" s="276"/>
      <c r="J7718" s="118">
        <v>447.83</v>
      </c>
    </row>
    <row r="7719" spans="1:10" ht="15" thickTop="1">
      <c r="A7719" s="119"/>
      <c r="B7719" s="95"/>
      <c r="C7719" s="95"/>
      <c r="D7719" s="95"/>
      <c r="E7719" s="95"/>
      <c r="F7719" s="95"/>
      <c r="G7719" s="95"/>
      <c r="H7719" s="95"/>
      <c r="I7719" s="95"/>
      <c r="J7719" s="120"/>
    </row>
    <row r="7720" spans="1:10" ht="15">
      <c r="A7720" s="121"/>
      <c r="B7720" s="83" t="s">
        <v>1</v>
      </c>
      <c r="C7720" s="82" t="s">
        <v>2</v>
      </c>
      <c r="D7720" s="82" t="s">
        <v>3</v>
      </c>
      <c r="E7720" s="281" t="s">
        <v>1722</v>
      </c>
      <c r="F7720" s="281"/>
      <c r="G7720" s="84" t="s">
        <v>4</v>
      </c>
      <c r="H7720" s="83" t="s">
        <v>5</v>
      </c>
      <c r="I7720" s="83" t="s">
        <v>6</v>
      </c>
      <c r="J7720" s="122" t="s">
        <v>8</v>
      </c>
    </row>
    <row r="7721" spans="1:10" ht="51">
      <c r="A7721" s="111" t="s">
        <v>1723</v>
      </c>
      <c r="B7721" s="86" t="s">
        <v>2665</v>
      </c>
      <c r="C7721" s="85" t="s">
        <v>31</v>
      </c>
      <c r="D7721" s="85" t="s">
        <v>2666</v>
      </c>
      <c r="E7721" s="284" t="s">
        <v>1737</v>
      </c>
      <c r="F7721" s="284"/>
      <c r="G7721" s="87" t="s">
        <v>93</v>
      </c>
      <c r="H7721" s="88">
        <v>1</v>
      </c>
      <c r="I7721" s="89">
        <v>336.14</v>
      </c>
      <c r="J7721" s="112">
        <v>336.14</v>
      </c>
    </row>
    <row r="7722" spans="1:10" ht="25.5">
      <c r="A7722" s="123" t="s">
        <v>1738</v>
      </c>
      <c r="B7722" s="97" t="s">
        <v>4477</v>
      </c>
      <c r="C7722" s="96" t="s">
        <v>31</v>
      </c>
      <c r="D7722" s="96" t="s">
        <v>4478</v>
      </c>
      <c r="E7722" s="283" t="s">
        <v>1737</v>
      </c>
      <c r="F7722" s="283"/>
      <c r="G7722" s="98" t="s">
        <v>33</v>
      </c>
      <c r="H7722" s="99">
        <v>4.33</v>
      </c>
      <c r="I7722" s="100">
        <v>17.95</v>
      </c>
      <c r="J7722" s="124">
        <v>77.72</v>
      </c>
    </row>
    <row r="7723" spans="1:10" ht="38.25">
      <c r="A7723" s="123" t="s">
        <v>1738</v>
      </c>
      <c r="B7723" s="97" t="s">
        <v>4475</v>
      </c>
      <c r="C7723" s="96" t="s">
        <v>31</v>
      </c>
      <c r="D7723" s="96" t="s">
        <v>4476</v>
      </c>
      <c r="E7723" s="283" t="s">
        <v>2165</v>
      </c>
      <c r="F7723" s="283"/>
      <c r="G7723" s="98" t="s">
        <v>2166</v>
      </c>
      <c r="H7723" s="99">
        <v>3.3319999999999999</v>
      </c>
      <c r="I7723" s="100">
        <v>1.42</v>
      </c>
      <c r="J7723" s="124">
        <v>4.7300000000000004</v>
      </c>
    </row>
    <row r="7724" spans="1:10" ht="38.25">
      <c r="A7724" s="123" t="s">
        <v>1738</v>
      </c>
      <c r="B7724" s="97" t="s">
        <v>4473</v>
      </c>
      <c r="C7724" s="96" t="s">
        <v>31</v>
      </c>
      <c r="D7724" s="96" t="s">
        <v>4474</v>
      </c>
      <c r="E7724" s="283" t="s">
        <v>2165</v>
      </c>
      <c r="F7724" s="283"/>
      <c r="G7724" s="98" t="s">
        <v>2169</v>
      </c>
      <c r="H7724" s="99">
        <v>1.01</v>
      </c>
      <c r="I7724" s="100">
        <v>0.31</v>
      </c>
      <c r="J7724" s="124">
        <v>0.31</v>
      </c>
    </row>
    <row r="7725" spans="1:10" ht="25.5">
      <c r="A7725" s="113" t="s">
        <v>1725</v>
      </c>
      <c r="B7725" s="91" t="s">
        <v>4481</v>
      </c>
      <c r="C7725" s="90" t="s">
        <v>31</v>
      </c>
      <c r="D7725" s="90" t="s">
        <v>4482</v>
      </c>
      <c r="E7725" s="278" t="s">
        <v>1743</v>
      </c>
      <c r="F7725" s="278"/>
      <c r="G7725" s="92" t="s">
        <v>2661</v>
      </c>
      <c r="H7725" s="93">
        <v>1.27</v>
      </c>
      <c r="I7725" s="94">
        <v>77.349999999999994</v>
      </c>
      <c r="J7725" s="114">
        <v>98.23</v>
      </c>
    </row>
    <row r="7726" spans="1:10" ht="25.5">
      <c r="A7726" s="113" t="s">
        <v>1725</v>
      </c>
      <c r="B7726" s="91" t="s">
        <v>4487</v>
      </c>
      <c r="C7726" s="90" t="s">
        <v>31</v>
      </c>
      <c r="D7726" s="90" t="s">
        <v>4488</v>
      </c>
      <c r="E7726" s="278" t="s">
        <v>1743</v>
      </c>
      <c r="F7726" s="278"/>
      <c r="G7726" s="92" t="s">
        <v>3149</v>
      </c>
      <c r="H7726" s="93">
        <v>6.3E-2</v>
      </c>
      <c r="I7726" s="94">
        <v>5.0199999999999996</v>
      </c>
      <c r="J7726" s="114">
        <v>0.31</v>
      </c>
    </row>
    <row r="7727" spans="1:10">
      <c r="A7727" s="113" t="s">
        <v>1725</v>
      </c>
      <c r="B7727" s="91" t="s">
        <v>4479</v>
      </c>
      <c r="C7727" s="90" t="s">
        <v>31</v>
      </c>
      <c r="D7727" s="90" t="s">
        <v>4480</v>
      </c>
      <c r="E7727" s="278" t="s">
        <v>1743</v>
      </c>
      <c r="F7727" s="278"/>
      <c r="G7727" s="92" t="s">
        <v>2625</v>
      </c>
      <c r="H7727" s="93">
        <v>281.52999999999997</v>
      </c>
      <c r="I7727" s="94">
        <v>0.55000000000000004</v>
      </c>
      <c r="J7727" s="114">
        <v>154.84</v>
      </c>
    </row>
    <row r="7728" spans="1:10">
      <c r="A7728" s="115"/>
      <c r="B7728" s="116"/>
      <c r="C7728" s="116"/>
      <c r="D7728" s="116"/>
      <c r="E7728" s="116" t="s">
        <v>1728</v>
      </c>
      <c r="F7728" s="117">
        <v>62.91</v>
      </c>
      <c r="G7728" s="116" t="s">
        <v>1729</v>
      </c>
      <c r="H7728" s="117">
        <v>0</v>
      </c>
      <c r="I7728" s="116" t="s">
        <v>1730</v>
      </c>
      <c r="J7728" s="118">
        <v>62.91</v>
      </c>
    </row>
    <row r="7729" spans="1:10" ht="15" thickBot="1">
      <c r="A7729" s="115"/>
      <c r="B7729" s="116"/>
      <c r="C7729" s="116"/>
      <c r="D7729" s="116"/>
      <c r="E7729" s="116" t="s">
        <v>1731</v>
      </c>
      <c r="F7729" s="117">
        <v>88.2</v>
      </c>
      <c r="G7729" s="116"/>
      <c r="H7729" s="276" t="s">
        <v>1732</v>
      </c>
      <c r="I7729" s="276"/>
      <c r="J7729" s="118">
        <v>424.34</v>
      </c>
    </row>
    <row r="7730" spans="1:10" ht="15" thickTop="1">
      <c r="A7730" s="119"/>
      <c r="B7730" s="95"/>
      <c r="C7730" s="95"/>
      <c r="D7730" s="95"/>
      <c r="E7730" s="95"/>
      <c r="F7730" s="95"/>
      <c r="G7730" s="95"/>
      <c r="H7730" s="95"/>
      <c r="I7730" s="95"/>
      <c r="J7730" s="120"/>
    </row>
    <row r="7731" spans="1:10" ht="15">
      <c r="A7731" s="121"/>
      <c r="B7731" s="83" t="s">
        <v>1</v>
      </c>
      <c r="C7731" s="82" t="s">
        <v>2</v>
      </c>
      <c r="D7731" s="82" t="s">
        <v>3</v>
      </c>
      <c r="E7731" s="281" t="s">
        <v>1722</v>
      </c>
      <c r="F7731" s="281"/>
      <c r="G7731" s="84" t="s">
        <v>4</v>
      </c>
      <c r="H7731" s="83" t="s">
        <v>5</v>
      </c>
      <c r="I7731" s="83" t="s">
        <v>6</v>
      </c>
      <c r="J7731" s="122" t="s">
        <v>8</v>
      </c>
    </row>
    <row r="7732" spans="1:10" ht="25.5">
      <c r="A7732" s="111" t="s">
        <v>1723</v>
      </c>
      <c r="B7732" s="86" t="s">
        <v>4489</v>
      </c>
      <c r="C7732" s="85" t="s">
        <v>44</v>
      </c>
      <c r="D7732" s="85" t="s">
        <v>4490</v>
      </c>
      <c r="E7732" s="284" t="s">
        <v>1761</v>
      </c>
      <c r="F7732" s="284"/>
      <c r="G7732" s="87" t="s">
        <v>93</v>
      </c>
      <c r="H7732" s="88">
        <v>1</v>
      </c>
      <c r="I7732" s="89">
        <v>421.28</v>
      </c>
      <c r="J7732" s="112">
        <v>421.28</v>
      </c>
    </row>
    <row r="7733" spans="1:10" ht="15">
      <c r="A7733" s="279" t="s">
        <v>1775</v>
      </c>
      <c r="B7733" s="280" t="s">
        <v>1</v>
      </c>
      <c r="C7733" s="281" t="s">
        <v>2</v>
      </c>
      <c r="D7733" s="281" t="s">
        <v>1776</v>
      </c>
      <c r="E7733" s="280" t="s">
        <v>1766</v>
      </c>
      <c r="F7733" s="285" t="s">
        <v>1777</v>
      </c>
      <c r="G7733" s="280"/>
      <c r="H7733" s="285" t="s">
        <v>1769</v>
      </c>
      <c r="I7733" s="280"/>
      <c r="J7733" s="286" t="s">
        <v>1778</v>
      </c>
    </row>
    <row r="7734" spans="1:10" ht="15">
      <c r="A7734" s="287"/>
      <c r="B7734" s="280"/>
      <c r="C7734" s="280"/>
      <c r="D7734" s="280"/>
      <c r="E7734" s="280"/>
      <c r="F7734" s="83" t="s">
        <v>1779</v>
      </c>
      <c r="G7734" s="83" t="s">
        <v>1780</v>
      </c>
      <c r="H7734" s="83" t="s">
        <v>1779</v>
      </c>
      <c r="I7734" s="83" t="s">
        <v>1780</v>
      </c>
      <c r="J7734" s="286"/>
    </row>
    <row r="7735" spans="1:10" ht="63.75">
      <c r="A7735" s="113" t="s">
        <v>1725</v>
      </c>
      <c r="B7735" s="91" t="s">
        <v>4491</v>
      </c>
      <c r="C7735" s="90" t="s">
        <v>44</v>
      </c>
      <c r="D7735" s="90" t="s">
        <v>4492</v>
      </c>
      <c r="E7735" s="93">
        <v>1</v>
      </c>
      <c r="F7735" s="94">
        <v>0.9</v>
      </c>
      <c r="G7735" s="94">
        <v>0.1</v>
      </c>
      <c r="H7735" s="102">
        <v>1.74</v>
      </c>
      <c r="I7735" s="102">
        <v>0.64</v>
      </c>
      <c r="J7735" s="127">
        <v>1.63</v>
      </c>
    </row>
    <row r="7736" spans="1:10">
      <c r="A7736" s="221"/>
      <c r="B7736" s="222"/>
      <c r="C7736" s="222"/>
      <c r="D7736" s="222"/>
      <c r="E7736" s="222"/>
      <c r="F7736" s="222" t="s">
        <v>1783</v>
      </c>
      <c r="G7736" s="222"/>
      <c r="H7736" s="222"/>
      <c r="I7736" s="222"/>
      <c r="J7736" s="125">
        <v>1.63</v>
      </c>
    </row>
    <row r="7737" spans="1:10">
      <c r="A7737" s="221"/>
      <c r="B7737" s="222"/>
      <c r="C7737" s="222"/>
      <c r="D7737" s="222"/>
      <c r="E7737" s="222"/>
      <c r="F7737" s="222" t="s">
        <v>1762</v>
      </c>
      <c r="G7737" s="222"/>
      <c r="H7737" s="222"/>
      <c r="I7737" s="222"/>
      <c r="J7737" s="125">
        <v>1.63</v>
      </c>
    </row>
    <row r="7738" spans="1:10">
      <c r="A7738" s="221"/>
      <c r="B7738" s="222"/>
      <c r="C7738" s="222"/>
      <c r="D7738" s="222"/>
      <c r="E7738" s="222"/>
      <c r="F7738" s="222" t="s">
        <v>1763</v>
      </c>
      <c r="G7738" s="222"/>
      <c r="H7738" s="222"/>
      <c r="I7738" s="222"/>
      <c r="J7738" s="125">
        <v>2</v>
      </c>
    </row>
    <row r="7739" spans="1:10">
      <c r="A7739" s="221"/>
      <c r="B7739" s="222"/>
      <c r="C7739" s="222"/>
      <c r="D7739" s="222"/>
      <c r="E7739" s="222"/>
      <c r="F7739" s="222" t="s">
        <v>1764</v>
      </c>
      <c r="G7739" s="222"/>
      <c r="H7739" s="222"/>
      <c r="I7739" s="222"/>
      <c r="J7739" s="125">
        <v>0.81499999999999995</v>
      </c>
    </row>
    <row r="7740" spans="1:10" ht="15">
      <c r="A7740" s="279" t="s">
        <v>1784</v>
      </c>
      <c r="B7740" s="280" t="s">
        <v>1</v>
      </c>
      <c r="C7740" s="281" t="s">
        <v>2</v>
      </c>
      <c r="D7740" s="281" t="s">
        <v>1785</v>
      </c>
      <c r="E7740" s="280" t="s">
        <v>1766</v>
      </c>
      <c r="F7740" s="83" t="s">
        <v>1767</v>
      </c>
      <c r="G7740" s="83" t="s">
        <v>1768</v>
      </c>
      <c r="H7740" s="83"/>
      <c r="I7740" s="83"/>
      <c r="J7740" s="122" t="s">
        <v>1769</v>
      </c>
    </row>
    <row r="7741" spans="1:10">
      <c r="A7741" s="113" t="s">
        <v>1725</v>
      </c>
      <c r="B7741" s="91" t="s">
        <v>4493</v>
      </c>
      <c r="C7741" s="90" t="s">
        <v>44</v>
      </c>
      <c r="D7741" s="90" t="s">
        <v>4494</v>
      </c>
      <c r="E7741" s="93">
        <v>182</v>
      </c>
      <c r="F7741" s="92" t="s">
        <v>121</v>
      </c>
      <c r="G7741" s="277" t="s">
        <v>3119</v>
      </c>
      <c r="H7741" s="277"/>
      <c r="I7741" s="278"/>
      <c r="J7741" s="127" t="s">
        <v>4495</v>
      </c>
    </row>
    <row r="7742" spans="1:10">
      <c r="A7742" s="113" t="s">
        <v>1725</v>
      </c>
      <c r="B7742" s="91" t="s">
        <v>2367</v>
      </c>
      <c r="C7742" s="90" t="s">
        <v>44</v>
      </c>
      <c r="D7742" s="90" t="s">
        <v>2368</v>
      </c>
      <c r="E7742" s="93">
        <v>182</v>
      </c>
      <c r="F7742" s="92" t="s">
        <v>121</v>
      </c>
      <c r="G7742" s="277" t="s">
        <v>4438</v>
      </c>
      <c r="H7742" s="277"/>
      <c r="I7742" s="278"/>
      <c r="J7742" s="127" t="s">
        <v>4496</v>
      </c>
    </row>
    <row r="7743" spans="1:10">
      <c r="A7743" s="113" t="s">
        <v>1725</v>
      </c>
      <c r="B7743" s="91" t="s">
        <v>3107</v>
      </c>
      <c r="C7743" s="90" t="s">
        <v>44</v>
      </c>
      <c r="D7743" s="90" t="s">
        <v>3108</v>
      </c>
      <c r="E7743" s="93">
        <v>1.2155</v>
      </c>
      <c r="F7743" s="92" t="s">
        <v>93</v>
      </c>
      <c r="G7743" s="277" t="s">
        <v>3109</v>
      </c>
      <c r="H7743" s="277"/>
      <c r="I7743" s="278"/>
      <c r="J7743" s="127" t="s">
        <v>4497</v>
      </c>
    </row>
    <row r="7744" spans="1:10">
      <c r="A7744" s="221"/>
      <c r="B7744" s="222"/>
      <c r="C7744" s="222"/>
      <c r="D7744" s="222"/>
      <c r="E7744" s="222"/>
      <c r="F7744" s="222" t="s">
        <v>1938</v>
      </c>
      <c r="G7744" s="222"/>
      <c r="H7744" s="222"/>
      <c r="I7744" s="222"/>
      <c r="J7744" s="125">
        <v>337.3682</v>
      </c>
    </row>
    <row r="7745" spans="1:10" ht="15">
      <c r="A7745" s="279" t="s">
        <v>1765</v>
      </c>
      <c r="B7745" s="280" t="s">
        <v>1</v>
      </c>
      <c r="C7745" s="281" t="s">
        <v>2</v>
      </c>
      <c r="D7745" s="281" t="s">
        <v>1727</v>
      </c>
      <c r="E7745" s="280" t="s">
        <v>1766</v>
      </c>
      <c r="F7745" s="83" t="s">
        <v>1767</v>
      </c>
      <c r="G7745" s="83" t="s">
        <v>1768</v>
      </c>
      <c r="H7745" s="83"/>
      <c r="I7745" s="83"/>
      <c r="J7745" s="122" t="s">
        <v>1769</v>
      </c>
    </row>
    <row r="7746" spans="1:10" ht="25.5">
      <c r="A7746" s="123" t="s">
        <v>1723</v>
      </c>
      <c r="B7746" s="97" t="s">
        <v>4498</v>
      </c>
      <c r="C7746" s="96" t="s">
        <v>44</v>
      </c>
      <c r="D7746" s="96" t="s">
        <v>4499</v>
      </c>
      <c r="E7746" s="99">
        <v>4.7</v>
      </c>
      <c r="F7746" s="98" t="s">
        <v>1950</v>
      </c>
      <c r="G7746" s="282" t="s">
        <v>4500</v>
      </c>
      <c r="H7746" s="282"/>
      <c r="I7746" s="283"/>
      <c r="J7746" s="126" t="s">
        <v>4501</v>
      </c>
    </row>
    <row r="7747" spans="1:10">
      <c r="A7747" s="221"/>
      <c r="B7747" s="222"/>
      <c r="C7747" s="222"/>
      <c r="D7747" s="222"/>
      <c r="E7747" s="222"/>
      <c r="F7747" s="222" t="s">
        <v>1774</v>
      </c>
      <c r="G7747" s="222"/>
      <c r="H7747" s="222"/>
      <c r="I7747" s="222"/>
      <c r="J7747" s="125">
        <v>83.096000000000004</v>
      </c>
    </row>
    <row r="7748" spans="1:10">
      <c r="A7748" s="115"/>
      <c r="B7748" s="116"/>
      <c r="C7748" s="116"/>
      <c r="D7748" s="116"/>
      <c r="E7748" s="116" t="s">
        <v>1728</v>
      </c>
      <c r="F7748" s="117">
        <v>0</v>
      </c>
      <c r="G7748" s="116" t="s">
        <v>1729</v>
      </c>
      <c r="H7748" s="117">
        <v>67</v>
      </c>
      <c r="I7748" s="116" t="s">
        <v>1730</v>
      </c>
      <c r="J7748" s="118">
        <v>66.99897</v>
      </c>
    </row>
    <row r="7749" spans="1:10" ht="15" thickBot="1">
      <c r="A7749" s="115"/>
      <c r="B7749" s="116"/>
      <c r="C7749" s="116"/>
      <c r="D7749" s="116"/>
      <c r="E7749" s="116" t="s">
        <v>1731</v>
      </c>
      <c r="F7749" s="117">
        <v>110.54</v>
      </c>
      <c r="G7749" s="116"/>
      <c r="H7749" s="276" t="s">
        <v>1732</v>
      </c>
      <c r="I7749" s="276"/>
      <c r="J7749" s="118">
        <v>531.82000000000005</v>
      </c>
    </row>
    <row r="7750" spans="1:10" ht="15" thickTop="1">
      <c r="A7750" s="119"/>
      <c r="B7750" s="95"/>
      <c r="C7750" s="95"/>
      <c r="D7750" s="95"/>
      <c r="E7750" s="95"/>
      <c r="F7750" s="95"/>
      <c r="G7750" s="95"/>
      <c r="H7750" s="95"/>
      <c r="I7750" s="95"/>
      <c r="J7750" s="120"/>
    </row>
    <row r="7751" spans="1:10" ht="15">
      <c r="A7751" s="121"/>
      <c r="B7751" s="83" t="s">
        <v>1</v>
      </c>
      <c r="C7751" s="82" t="s">
        <v>2</v>
      </c>
      <c r="D7751" s="82" t="s">
        <v>3</v>
      </c>
      <c r="E7751" s="281" t="s">
        <v>1722</v>
      </c>
      <c r="F7751" s="281"/>
      <c r="G7751" s="84" t="s">
        <v>4</v>
      </c>
      <c r="H7751" s="83" t="s">
        <v>5</v>
      </c>
      <c r="I7751" s="83" t="s">
        <v>6</v>
      </c>
      <c r="J7751" s="122" t="s">
        <v>8</v>
      </c>
    </row>
    <row r="7752" spans="1:10" ht="25.5">
      <c r="A7752" s="111" t="s">
        <v>1723</v>
      </c>
      <c r="B7752" s="86" t="s">
        <v>4502</v>
      </c>
      <c r="C7752" s="85" t="s">
        <v>44</v>
      </c>
      <c r="D7752" s="85" t="s">
        <v>4503</v>
      </c>
      <c r="E7752" s="284" t="s">
        <v>1761</v>
      </c>
      <c r="F7752" s="284"/>
      <c r="G7752" s="87" t="s">
        <v>93</v>
      </c>
      <c r="H7752" s="88">
        <v>1</v>
      </c>
      <c r="I7752" s="89">
        <v>395.58</v>
      </c>
      <c r="J7752" s="112">
        <v>395.58</v>
      </c>
    </row>
    <row r="7753" spans="1:10" ht="15">
      <c r="A7753" s="279" t="s">
        <v>1775</v>
      </c>
      <c r="B7753" s="280" t="s">
        <v>1</v>
      </c>
      <c r="C7753" s="281" t="s">
        <v>2</v>
      </c>
      <c r="D7753" s="281" t="s">
        <v>1776</v>
      </c>
      <c r="E7753" s="280" t="s">
        <v>1766</v>
      </c>
      <c r="F7753" s="285" t="s">
        <v>1777</v>
      </c>
      <c r="G7753" s="280"/>
      <c r="H7753" s="285" t="s">
        <v>1769</v>
      </c>
      <c r="I7753" s="280"/>
      <c r="J7753" s="286" t="s">
        <v>1778</v>
      </c>
    </row>
    <row r="7754" spans="1:10" ht="15">
      <c r="A7754" s="287"/>
      <c r="B7754" s="280"/>
      <c r="C7754" s="280"/>
      <c r="D7754" s="280"/>
      <c r="E7754" s="280"/>
      <c r="F7754" s="83" t="s">
        <v>1779</v>
      </c>
      <c r="G7754" s="83" t="s">
        <v>1780</v>
      </c>
      <c r="H7754" s="83" t="s">
        <v>1779</v>
      </c>
      <c r="I7754" s="83" t="s">
        <v>1780</v>
      </c>
      <c r="J7754" s="286"/>
    </row>
    <row r="7755" spans="1:10" ht="63.75">
      <c r="A7755" s="113" t="s">
        <v>1725</v>
      </c>
      <c r="B7755" s="91" t="s">
        <v>4491</v>
      </c>
      <c r="C7755" s="90" t="s">
        <v>44</v>
      </c>
      <c r="D7755" s="90" t="s">
        <v>4492</v>
      </c>
      <c r="E7755" s="93">
        <v>1</v>
      </c>
      <c r="F7755" s="94">
        <v>1</v>
      </c>
      <c r="G7755" s="94">
        <v>0</v>
      </c>
      <c r="H7755" s="102">
        <v>1.74</v>
      </c>
      <c r="I7755" s="102">
        <v>0.64</v>
      </c>
      <c r="J7755" s="127">
        <v>1.74</v>
      </c>
    </row>
    <row r="7756" spans="1:10">
      <c r="A7756" s="221"/>
      <c r="B7756" s="222"/>
      <c r="C7756" s="222"/>
      <c r="D7756" s="222"/>
      <c r="E7756" s="222"/>
      <c r="F7756" s="222" t="s">
        <v>1783</v>
      </c>
      <c r="G7756" s="222"/>
      <c r="H7756" s="222"/>
      <c r="I7756" s="222"/>
      <c r="J7756" s="125">
        <v>1.74</v>
      </c>
    </row>
    <row r="7757" spans="1:10">
      <c r="A7757" s="221"/>
      <c r="B7757" s="222"/>
      <c r="C7757" s="222"/>
      <c r="D7757" s="222"/>
      <c r="E7757" s="222"/>
      <c r="F7757" s="222" t="s">
        <v>1762</v>
      </c>
      <c r="G7757" s="222"/>
      <c r="H7757" s="222"/>
      <c r="I7757" s="222"/>
      <c r="J7757" s="125">
        <v>1.74</v>
      </c>
    </row>
    <row r="7758" spans="1:10">
      <c r="A7758" s="221"/>
      <c r="B7758" s="222"/>
      <c r="C7758" s="222"/>
      <c r="D7758" s="222"/>
      <c r="E7758" s="222"/>
      <c r="F7758" s="222" t="s">
        <v>1763</v>
      </c>
      <c r="G7758" s="222"/>
      <c r="H7758" s="222"/>
      <c r="I7758" s="222"/>
      <c r="J7758" s="125">
        <v>2</v>
      </c>
    </row>
    <row r="7759" spans="1:10">
      <c r="A7759" s="221"/>
      <c r="B7759" s="222"/>
      <c r="C7759" s="222"/>
      <c r="D7759" s="222"/>
      <c r="E7759" s="222"/>
      <c r="F7759" s="222" t="s">
        <v>1764</v>
      </c>
      <c r="G7759" s="222"/>
      <c r="H7759" s="222"/>
      <c r="I7759" s="222"/>
      <c r="J7759" s="125">
        <v>0.87</v>
      </c>
    </row>
    <row r="7760" spans="1:10" ht="15">
      <c r="A7760" s="279" t="s">
        <v>1784</v>
      </c>
      <c r="B7760" s="280" t="s">
        <v>1</v>
      </c>
      <c r="C7760" s="281" t="s">
        <v>2</v>
      </c>
      <c r="D7760" s="281" t="s">
        <v>1785</v>
      </c>
      <c r="E7760" s="280" t="s">
        <v>1766</v>
      </c>
      <c r="F7760" s="83" t="s">
        <v>1767</v>
      </c>
      <c r="G7760" s="83" t="s">
        <v>1768</v>
      </c>
      <c r="H7760" s="83"/>
      <c r="I7760" s="83"/>
      <c r="J7760" s="122" t="s">
        <v>1769</v>
      </c>
    </row>
    <row r="7761" spans="1:10">
      <c r="A7761" s="113" t="s">
        <v>1725</v>
      </c>
      <c r="B7761" s="91" t="s">
        <v>3107</v>
      </c>
      <c r="C7761" s="90" t="s">
        <v>44</v>
      </c>
      <c r="D7761" s="90" t="s">
        <v>3108</v>
      </c>
      <c r="E7761" s="93">
        <v>1.216</v>
      </c>
      <c r="F7761" s="92" t="s">
        <v>93</v>
      </c>
      <c r="G7761" s="277" t="s">
        <v>3109</v>
      </c>
      <c r="H7761" s="277"/>
      <c r="I7761" s="278"/>
      <c r="J7761" s="127" t="s">
        <v>4504</v>
      </c>
    </row>
    <row r="7762" spans="1:10">
      <c r="A7762" s="113" t="s">
        <v>1725</v>
      </c>
      <c r="B7762" s="91" t="s">
        <v>2367</v>
      </c>
      <c r="C7762" s="90" t="s">
        <v>44</v>
      </c>
      <c r="D7762" s="90" t="s">
        <v>2368</v>
      </c>
      <c r="E7762" s="93">
        <v>162</v>
      </c>
      <c r="F7762" s="92" t="s">
        <v>121</v>
      </c>
      <c r="G7762" s="277" t="s">
        <v>4438</v>
      </c>
      <c r="H7762" s="277"/>
      <c r="I7762" s="278"/>
      <c r="J7762" s="127" t="s">
        <v>4505</v>
      </c>
    </row>
    <row r="7763" spans="1:10">
      <c r="A7763" s="113" t="s">
        <v>1725</v>
      </c>
      <c r="B7763" s="91" t="s">
        <v>4493</v>
      </c>
      <c r="C7763" s="90" t="s">
        <v>44</v>
      </c>
      <c r="D7763" s="90" t="s">
        <v>4494</v>
      </c>
      <c r="E7763" s="93">
        <v>162</v>
      </c>
      <c r="F7763" s="92" t="s">
        <v>121</v>
      </c>
      <c r="G7763" s="277" t="s">
        <v>3119</v>
      </c>
      <c r="H7763" s="277"/>
      <c r="I7763" s="278"/>
      <c r="J7763" s="127" t="s">
        <v>4506</v>
      </c>
    </row>
    <row r="7764" spans="1:10">
      <c r="A7764" s="221"/>
      <c r="B7764" s="222"/>
      <c r="C7764" s="222"/>
      <c r="D7764" s="222"/>
      <c r="E7764" s="222"/>
      <c r="F7764" s="222" t="s">
        <v>1938</v>
      </c>
      <c r="G7764" s="222"/>
      <c r="H7764" s="222"/>
      <c r="I7764" s="222"/>
      <c r="J7764" s="125">
        <v>311.61040000000003</v>
      </c>
    </row>
    <row r="7765" spans="1:10" ht="15">
      <c r="A7765" s="279" t="s">
        <v>1765</v>
      </c>
      <c r="B7765" s="280" t="s">
        <v>1</v>
      </c>
      <c r="C7765" s="281" t="s">
        <v>2</v>
      </c>
      <c r="D7765" s="281" t="s">
        <v>1727</v>
      </c>
      <c r="E7765" s="280" t="s">
        <v>1766</v>
      </c>
      <c r="F7765" s="83" t="s">
        <v>1767</v>
      </c>
      <c r="G7765" s="83" t="s">
        <v>1768</v>
      </c>
      <c r="H7765" s="83"/>
      <c r="I7765" s="83"/>
      <c r="J7765" s="122" t="s">
        <v>1769</v>
      </c>
    </row>
    <row r="7766" spans="1:10" ht="25.5">
      <c r="A7766" s="123" t="s">
        <v>1723</v>
      </c>
      <c r="B7766" s="97" t="s">
        <v>4498</v>
      </c>
      <c r="C7766" s="96" t="s">
        <v>44</v>
      </c>
      <c r="D7766" s="96" t="s">
        <v>4499</v>
      </c>
      <c r="E7766" s="99">
        <v>4.7</v>
      </c>
      <c r="F7766" s="98" t="s">
        <v>1950</v>
      </c>
      <c r="G7766" s="282" t="s">
        <v>4500</v>
      </c>
      <c r="H7766" s="282"/>
      <c r="I7766" s="283"/>
      <c r="J7766" s="126" t="s">
        <v>4501</v>
      </c>
    </row>
    <row r="7767" spans="1:10">
      <c r="A7767" s="221"/>
      <c r="B7767" s="222"/>
      <c r="C7767" s="222"/>
      <c r="D7767" s="222"/>
      <c r="E7767" s="222"/>
      <c r="F7767" s="222" t="s">
        <v>1774</v>
      </c>
      <c r="G7767" s="222"/>
      <c r="H7767" s="222"/>
      <c r="I7767" s="222"/>
      <c r="J7767" s="125">
        <v>83.096000000000004</v>
      </c>
    </row>
    <row r="7768" spans="1:10">
      <c r="A7768" s="115"/>
      <c r="B7768" s="116"/>
      <c r="C7768" s="116"/>
      <c r="D7768" s="116"/>
      <c r="E7768" s="116" t="s">
        <v>1728</v>
      </c>
      <c r="F7768" s="117">
        <v>0</v>
      </c>
      <c r="G7768" s="116" t="s">
        <v>1729</v>
      </c>
      <c r="H7768" s="117">
        <v>67</v>
      </c>
      <c r="I7768" s="116" t="s">
        <v>1730</v>
      </c>
      <c r="J7768" s="118">
        <v>66.99897</v>
      </c>
    </row>
    <row r="7769" spans="1:10" ht="15" thickBot="1">
      <c r="A7769" s="115"/>
      <c r="B7769" s="116"/>
      <c r="C7769" s="116"/>
      <c r="D7769" s="116"/>
      <c r="E7769" s="116" t="s">
        <v>1731</v>
      </c>
      <c r="F7769" s="117">
        <v>103.8</v>
      </c>
      <c r="G7769" s="116"/>
      <c r="H7769" s="276" t="s">
        <v>1732</v>
      </c>
      <c r="I7769" s="276"/>
      <c r="J7769" s="118">
        <v>499.38</v>
      </c>
    </row>
    <row r="7770" spans="1:10" ht="15" thickTop="1">
      <c r="A7770" s="119"/>
      <c r="B7770" s="95"/>
      <c r="C7770" s="95"/>
      <c r="D7770" s="95"/>
      <c r="E7770" s="95"/>
      <c r="F7770" s="95"/>
      <c r="G7770" s="95"/>
      <c r="H7770" s="95"/>
      <c r="I7770" s="95"/>
      <c r="J7770" s="120"/>
    </row>
    <row r="7771" spans="1:10" ht="15">
      <c r="A7771" s="121"/>
      <c r="B7771" s="83" t="s">
        <v>1</v>
      </c>
      <c r="C7771" s="82" t="s">
        <v>2</v>
      </c>
      <c r="D7771" s="82" t="s">
        <v>3</v>
      </c>
      <c r="E7771" s="281" t="s">
        <v>1722</v>
      </c>
      <c r="F7771" s="281"/>
      <c r="G7771" s="84" t="s">
        <v>4</v>
      </c>
      <c r="H7771" s="83" t="s">
        <v>5</v>
      </c>
      <c r="I7771" s="83" t="s">
        <v>6</v>
      </c>
      <c r="J7771" s="122" t="s">
        <v>8</v>
      </c>
    </row>
    <row r="7772" spans="1:10" ht="25.5">
      <c r="A7772" s="111" t="s">
        <v>1723</v>
      </c>
      <c r="B7772" s="86" t="s">
        <v>2983</v>
      </c>
      <c r="C7772" s="85" t="s">
        <v>44</v>
      </c>
      <c r="D7772" s="85" t="s">
        <v>2984</v>
      </c>
      <c r="E7772" s="284" t="s">
        <v>1761</v>
      </c>
      <c r="F7772" s="284"/>
      <c r="G7772" s="87" t="s">
        <v>93</v>
      </c>
      <c r="H7772" s="88">
        <v>1</v>
      </c>
      <c r="I7772" s="89">
        <v>653.45000000000005</v>
      </c>
      <c r="J7772" s="112">
        <v>653.45000000000005</v>
      </c>
    </row>
    <row r="7773" spans="1:10" ht="15">
      <c r="A7773" s="279" t="s">
        <v>1775</v>
      </c>
      <c r="B7773" s="280" t="s">
        <v>1</v>
      </c>
      <c r="C7773" s="281" t="s">
        <v>2</v>
      </c>
      <c r="D7773" s="281" t="s">
        <v>1776</v>
      </c>
      <c r="E7773" s="280" t="s">
        <v>1766</v>
      </c>
      <c r="F7773" s="285" t="s">
        <v>1777</v>
      </c>
      <c r="G7773" s="280"/>
      <c r="H7773" s="285" t="s">
        <v>1769</v>
      </c>
      <c r="I7773" s="280"/>
      <c r="J7773" s="286" t="s">
        <v>1778</v>
      </c>
    </row>
    <row r="7774" spans="1:10" ht="15">
      <c r="A7774" s="287"/>
      <c r="B7774" s="280"/>
      <c r="C7774" s="280"/>
      <c r="D7774" s="280"/>
      <c r="E7774" s="280"/>
      <c r="F7774" s="83" t="s">
        <v>1779</v>
      </c>
      <c r="G7774" s="83" t="s">
        <v>1780</v>
      </c>
      <c r="H7774" s="83" t="s">
        <v>1779</v>
      </c>
      <c r="I7774" s="83" t="s">
        <v>1780</v>
      </c>
      <c r="J7774" s="286"/>
    </row>
    <row r="7775" spans="1:10" ht="63.75">
      <c r="A7775" s="113" t="s">
        <v>1725</v>
      </c>
      <c r="B7775" s="91" t="s">
        <v>4491</v>
      </c>
      <c r="C7775" s="90" t="s">
        <v>44</v>
      </c>
      <c r="D7775" s="90" t="s">
        <v>4492</v>
      </c>
      <c r="E7775" s="93">
        <v>1</v>
      </c>
      <c r="F7775" s="94">
        <v>1</v>
      </c>
      <c r="G7775" s="94">
        <v>0</v>
      </c>
      <c r="H7775" s="102">
        <v>1.74</v>
      </c>
      <c r="I7775" s="102">
        <v>0.64</v>
      </c>
      <c r="J7775" s="127">
        <v>1.74</v>
      </c>
    </row>
    <row r="7776" spans="1:10">
      <c r="A7776" s="221"/>
      <c r="B7776" s="222"/>
      <c r="C7776" s="222"/>
      <c r="D7776" s="222"/>
      <c r="E7776" s="222"/>
      <c r="F7776" s="222" t="s">
        <v>1783</v>
      </c>
      <c r="G7776" s="222"/>
      <c r="H7776" s="222"/>
      <c r="I7776" s="222"/>
      <c r="J7776" s="125">
        <v>1.74</v>
      </c>
    </row>
    <row r="7777" spans="1:10">
      <c r="A7777" s="221"/>
      <c r="B7777" s="222"/>
      <c r="C7777" s="222"/>
      <c r="D7777" s="222"/>
      <c r="E7777" s="222"/>
      <c r="F7777" s="222" t="s">
        <v>1762</v>
      </c>
      <c r="G7777" s="222"/>
      <c r="H7777" s="222"/>
      <c r="I7777" s="222"/>
      <c r="J7777" s="125">
        <v>1.74</v>
      </c>
    </row>
    <row r="7778" spans="1:10">
      <c r="A7778" s="221"/>
      <c r="B7778" s="222"/>
      <c r="C7778" s="222"/>
      <c r="D7778" s="222"/>
      <c r="E7778" s="222"/>
      <c r="F7778" s="222" t="s">
        <v>1763</v>
      </c>
      <c r="G7778" s="222"/>
      <c r="H7778" s="222"/>
      <c r="I7778" s="222"/>
      <c r="J7778" s="125">
        <v>2</v>
      </c>
    </row>
    <row r="7779" spans="1:10">
      <c r="A7779" s="221"/>
      <c r="B7779" s="222"/>
      <c r="C7779" s="222"/>
      <c r="D7779" s="222"/>
      <c r="E7779" s="222"/>
      <c r="F7779" s="222" t="s">
        <v>1764</v>
      </c>
      <c r="G7779" s="222"/>
      <c r="H7779" s="222"/>
      <c r="I7779" s="222"/>
      <c r="J7779" s="125">
        <v>0.87</v>
      </c>
    </row>
    <row r="7780" spans="1:10" ht="15">
      <c r="A7780" s="279" t="s">
        <v>1784</v>
      </c>
      <c r="B7780" s="280" t="s">
        <v>1</v>
      </c>
      <c r="C7780" s="281" t="s">
        <v>2</v>
      </c>
      <c r="D7780" s="281" t="s">
        <v>1785</v>
      </c>
      <c r="E7780" s="280" t="s">
        <v>1766</v>
      </c>
      <c r="F7780" s="83" t="s">
        <v>1767</v>
      </c>
      <c r="G7780" s="83" t="s">
        <v>1768</v>
      </c>
      <c r="H7780" s="83"/>
      <c r="I7780" s="83"/>
      <c r="J7780" s="122" t="s">
        <v>1769</v>
      </c>
    </row>
    <row r="7781" spans="1:10">
      <c r="A7781" s="113" t="s">
        <v>1725</v>
      </c>
      <c r="B7781" s="91" t="s">
        <v>3107</v>
      </c>
      <c r="C7781" s="90" t="s">
        <v>44</v>
      </c>
      <c r="D7781" s="90" t="s">
        <v>3108</v>
      </c>
      <c r="E7781" s="93">
        <v>1.216</v>
      </c>
      <c r="F7781" s="92" t="s">
        <v>93</v>
      </c>
      <c r="G7781" s="277" t="s">
        <v>3109</v>
      </c>
      <c r="H7781" s="277"/>
      <c r="I7781" s="278"/>
      <c r="J7781" s="127" t="s">
        <v>4504</v>
      </c>
    </row>
    <row r="7782" spans="1:10" ht="25.5">
      <c r="A7782" s="113" t="s">
        <v>1725</v>
      </c>
      <c r="B7782" s="91" t="s">
        <v>4507</v>
      </c>
      <c r="C7782" s="90" t="s">
        <v>44</v>
      </c>
      <c r="D7782" s="90" t="s">
        <v>4508</v>
      </c>
      <c r="E7782" s="93">
        <v>9.7200000000000006</v>
      </c>
      <c r="F7782" s="92" t="s">
        <v>121</v>
      </c>
      <c r="G7782" s="277" t="s">
        <v>4509</v>
      </c>
      <c r="H7782" s="277"/>
      <c r="I7782" s="278"/>
      <c r="J7782" s="127" t="s">
        <v>4510</v>
      </c>
    </row>
    <row r="7783" spans="1:10">
      <c r="A7783" s="113" t="s">
        <v>1725</v>
      </c>
      <c r="B7783" s="91" t="s">
        <v>2367</v>
      </c>
      <c r="C7783" s="90" t="s">
        <v>44</v>
      </c>
      <c r="D7783" s="90" t="s">
        <v>2368</v>
      </c>
      <c r="E7783" s="93">
        <v>486</v>
      </c>
      <c r="F7783" s="92" t="s">
        <v>121</v>
      </c>
      <c r="G7783" s="277" t="s">
        <v>4438</v>
      </c>
      <c r="H7783" s="277"/>
      <c r="I7783" s="278"/>
      <c r="J7783" s="127" t="s">
        <v>4511</v>
      </c>
    </row>
    <row r="7784" spans="1:10">
      <c r="A7784" s="221"/>
      <c r="B7784" s="222"/>
      <c r="C7784" s="222"/>
      <c r="D7784" s="222"/>
      <c r="E7784" s="222"/>
      <c r="F7784" s="222" t="s">
        <v>1938</v>
      </c>
      <c r="G7784" s="222"/>
      <c r="H7784" s="222"/>
      <c r="I7784" s="222"/>
      <c r="J7784" s="125">
        <v>569.48199999999997</v>
      </c>
    </row>
    <row r="7785" spans="1:10" ht="15">
      <c r="A7785" s="279" t="s">
        <v>1765</v>
      </c>
      <c r="B7785" s="280" t="s">
        <v>1</v>
      </c>
      <c r="C7785" s="281" t="s">
        <v>2</v>
      </c>
      <c r="D7785" s="281" t="s">
        <v>1727</v>
      </c>
      <c r="E7785" s="280" t="s">
        <v>1766</v>
      </c>
      <c r="F7785" s="83" t="s">
        <v>1767</v>
      </c>
      <c r="G7785" s="83" t="s">
        <v>1768</v>
      </c>
      <c r="H7785" s="83"/>
      <c r="I7785" s="83"/>
      <c r="J7785" s="122" t="s">
        <v>1769</v>
      </c>
    </row>
    <row r="7786" spans="1:10" ht="25.5">
      <c r="A7786" s="123" t="s">
        <v>1723</v>
      </c>
      <c r="B7786" s="97" t="s">
        <v>4498</v>
      </c>
      <c r="C7786" s="96" t="s">
        <v>44</v>
      </c>
      <c r="D7786" s="96" t="s">
        <v>4499</v>
      </c>
      <c r="E7786" s="99">
        <v>4.7</v>
      </c>
      <c r="F7786" s="98" t="s">
        <v>1950</v>
      </c>
      <c r="G7786" s="282" t="s">
        <v>4500</v>
      </c>
      <c r="H7786" s="282"/>
      <c r="I7786" s="283"/>
      <c r="J7786" s="126" t="s">
        <v>4501</v>
      </c>
    </row>
    <row r="7787" spans="1:10">
      <c r="A7787" s="221"/>
      <c r="B7787" s="222"/>
      <c r="C7787" s="222"/>
      <c r="D7787" s="222"/>
      <c r="E7787" s="222"/>
      <c r="F7787" s="222" t="s">
        <v>1774</v>
      </c>
      <c r="G7787" s="222"/>
      <c r="H7787" s="222"/>
      <c r="I7787" s="222"/>
      <c r="J7787" s="125">
        <v>83.096000000000004</v>
      </c>
    </row>
    <row r="7788" spans="1:10">
      <c r="A7788" s="115"/>
      <c r="B7788" s="116"/>
      <c r="C7788" s="116"/>
      <c r="D7788" s="116"/>
      <c r="E7788" s="116" t="s">
        <v>1728</v>
      </c>
      <c r="F7788" s="117">
        <v>0</v>
      </c>
      <c r="G7788" s="116" t="s">
        <v>1729</v>
      </c>
      <c r="H7788" s="117">
        <v>67</v>
      </c>
      <c r="I7788" s="116" t="s">
        <v>1730</v>
      </c>
      <c r="J7788" s="118">
        <v>66.99897</v>
      </c>
    </row>
    <row r="7789" spans="1:10" ht="15" thickBot="1">
      <c r="A7789" s="115"/>
      <c r="B7789" s="116"/>
      <c r="C7789" s="116"/>
      <c r="D7789" s="116"/>
      <c r="E7789" s="116" t="s">
        <v>1731</v>
      </c>
      <c r="F7789" s="117">
        <v>171.46</v>
      </c>
      <c r="G7789" s="116"/>
      <c r="H7789" s="276" t="s">
        <v>1732</v>
      </c>
      <c r="I7789" s="276"/>
      <c r="J7789" s="118">
        <v>824.91</v>
      </c>
    </row>
    <row r="7790" spans="1:10" ht="15" thickTop="1">
      <c r="A7790" s="119"/>
      <c r="B7790" s="95"/>
      <c r="C7790" s="95"/>
      <c r="D7790" s="95"/>
      <c r="E7790" s="95"/>
      <c r="F7790" s="95"/>
      <c r="G7790" s="95"/>
      <c r="H7790" s="95"/>
      <c r="I7790" s="95"/>
      <c r="J7790" s="120"/>
    </row>
    <row r="7791" spans="1:10" ht="15">
      <c r="A7791" s="121"/>
      <c r="B7791" s="83" t="s">
        <v>1</v>
      </c>
      <c r="C7791" s="82" t="s">
        <v>2</v>
      </c>
      <c r="D7791" s="82" t="s">
        <v>3</v>
      </c>
      <c r="E7791" s="281" t="s">
        <v>1722</v>
      </c>
      <c r="F7791" s="281"/>
      <c r="G7791" s="84" t="s">
        <v>4</v>
      </c>
      <c r="H7791" s="83" t="s">
        <v>5</v>
      </c>
      <c r="I7791" s="83" t="s">
        <v>6</v>
      </c>
      <c r="J7791" s="122" t="s">
        <v>8</v>
      </c>
    </row>
    <row r="7792" spans="1:10" ht="25.5">
      <c r="A7792" s="111" t="s">
        <v>1723</v>
      </c>
      <c r="B7792" s="86" t="s">
        <v>2474</v>
      </c>
      <c r="C7792" s="85" t="s">
        <v>44</v>
      </c>
      <c r="D7792" s="85" t="s">
        <v>2475</v>
      </c>
      <c r="E7792" s="284" t="s">
        <v>1761</v>
      </c>
      <c r="F7792" s="284"/>
      <c r="G7792" s="87" t="s">
        <v>93</v>
      </c>
      <c r="H7792" s="88">
        <v>1</v>
      </c>
      <c r="I7792" s="89">
        <v>524.86</v>
      </c>
      <c r="J7792" s="112">
        <v>524.86</v>
      </c>
    </row>
    <row r="7793" spans="1:10">
      <c r="A7793" s="221"/>
      <c r="B7793" s="222"/>
      <c r="C7793" s="222"/>
      <c r="D7793" s="222"/>
      <c r="E7793" s="222"/>
      <c r="F7793" s="222" t="s">
        <v>1762</v>
      </c>
      <c r="G7793" s="222"/>
      <c r="H7793" s="222"/>
      <c r="I7793" s="222"/>
      <c r="J7793" s="125">
        <v>0</v>
      </c>
    </row>
    <row r="7794" spans="1:10">
      <c r="A7794" s="221"/>
      <c r="B7794" s="222"/>
      <c r="C7794" s="222"/>
      <c r="D7794" s="222"/>
      <c r="E7794" s="222"/>
      <c r="F7794" s="222" t="s">
        <v>1763</v>
      </c>
      <c r="G7794" s="222"/>
      <c r="H7794" s="222"/>
      <c r="I7794" s="222"/>
      <c r="J7794" s="125">
        <v>1</v>
      </c>
    </row>
    <row r="7795" spans="1:10">
      <c r="A7795" s="221"/>
      <c r="B7795" s="222"/>
      <c r="C7795" s="222"/>
      <c r="D7795" s="222"/>
      <c r="E7795" s="222"/>
      <c r="F7795" s="222" t="s">
        <v>1764</v>
      </c>
      <c r="G7795" s="222"/>
      <c r="H7795" s="222"/>
      <c r="I7795" s="222"/>
      <c r="J7795" s="125">
        <v>0</v>
      </c>
    </row>
    <row r="7796" spans="1:10" ht="15">
      <c r="A7796" s="279" t="s">
        <v>1784</v>
      </c>
      <c r="B7796" s="280" t="s">
        <v>1</v>
      </c>
      <c r="C7796" s="281" t="s">
        <v>2</v>
      </c>
      <c r="D7796" s="281" t="s">
        <v>1785</v>
      </c>
      <c r="E7796" s="280" t="s">
        <v>1766</v>
      </c>
      <c r="F7796" s="83" t="s">
        <v>1767</v>
      </c>
      <c r="G7796" s="83" t="s">
        <v>1768</v>
      </c>
      <c r="H7796" s="83"/>
      <c r="I7796" s="83"/>
      <c r="J7796" s="122" t="s">
        <v>1769</v>
      </c>
    </row>
    <row r="7797" spans="1:10">
      <c r="A7797" s="113" t="s">
        <v>1725</v>
      </c>
      <c r="B7797" s="91" t="s">
        <v>3107</v>
      </c>
      <c r="C7797" s="90" t="s">
        <v>44</v>
      </c>
      <c r="D7797" s="90" t="s">
        <v>3108</v>
      </c>
      <c r="E7797" s="93">
        <v>1.216</v>
      </c>
      <c r="F7797" s="92" t="s">
        <v>93</v>
      </c>
      <c r="G7797" s="277" t="s">
        <v>3109</v>
      </c>
      <c r="H7797" s="277"/>
      <c r="I7797" s="278"/>
      <c r="J7797" s="127" t="s">
        <v>4504</v>
      </c>
    </row>
    <row r="7798" spans="1:10">
      <c r="A7798" s="113" t="s">
        <v>1725</v>
      </c>
      <c r="B7798" s="91" t="s">
        <v>2367</v>
      </c>
      <c r="C7798" s="90" t="s">
        <v>44</v>
      </c>
      <c r="D7798" s="90" t="s">
        <v>2368</v>
      </c>
      <c r="E7798" s="93">
        <v>486</v>
      </c>
      <c r="F7798" s="92" t="s">
        <v>121</v>
      </c>
      <c r="G7798" s="277" t="s">
        <v>4438</v>
      </c>
      <c r="H7798" s="277"/>
      <c r="I7798" s="278"/>
      <c r="J7798" s="127" t="s">
        <v>4511</v>
      </c>
    </row>
    <row r="7799" spans="1:10" ht="25.5">
      <c r="A7799" s="113" t="s">
        <v>1725</v>
      </c>
      <c r="B7799" s="91" t="s">
        <v>4512</v>
      </c>
      <c r="C7799" s="90" t="s">
        <v>44</v>
      </c>
      <c r="D7799" s="90" t="s">
        <v>4513</v>
      </c>
      <c r="E7799" s="93">
        <v>4.8600000000000003</v>
      </c>
      <c r="F7799" s="92" t="s">
        <v>121</v>
      </c>
      <c r="G7799" s="277" t="s">
        <v>4514</v>
      </c>
      <c r="H7799" s="277"/>
      <c r="I7799" s="278"/>
      <c r="J7799" s="127" t="s">
        <v>4515</v>
      </c>
    </row>
    <row r="7800" spans="1:10">
      <c r="A7800" s="221"/>
      <c r="B7800" s="222"/>
      <c r="C7800" s="222"/>
      <c r="D7800" s="222"/>
      <c r="E7800" s="222"/>
      <c r="F7800" s="222" t="s">
        <v>1938</v>
      </c>
      <c r="G7800" s="222"/>
      <c r="H7800" s="222"/>
      <c r="I7800" s="222"/>
      <c r="J7800" s="125">
        <v>411.8236</v>
      </c>
    </row>
    <row r="7801" spans="1:10" ht="15">
      <c r="A7801" s="279" t="s">
        <v>1765</v>
      </c>
      <c r="B7801" s="280" t="s">
        <v>1</v>
      </c>
      <c r="C7801" s="281" t="s">
        <v>2</v>
      </c>
      <c r="D7801" s="281" t="s">
        <v>1727</v>
      </c>
      <c r="E7801" s="280" t="s">
        <v>1766</v>
      </c>
      <c r="F7801" s="83" t="s">
        <v>1767</v>
      </c>
      <c r="G7801" s="83" t="s">
        <v>1768</v>
      </c>
      <c r="H7801" s="83"/>
      <c r="I7801" s="83"/>
      <c r="J7801" s="122" t="s">
        <v>1769</v>
      </c>
    </row>
    <row r="7802" spans="1:10">
      <c r="A7802" s="123" t="s">
        <v>1723</v>
      </c>
      <c r="B7802" s="97" t="s">
        <v>1957</v>
      </c>
      <c r="C7802" s="96" t="s">
        <v>44</v>
      </c>
      <c r="D7802" s="96" t="s">
        <v>1958</v>
      </c>
      <c r="E7802" s="99">
        <v>8</v>
      </c>
      <c r="F7802" s="98" t="s">
        <v>1950</v>
      </c>
      <c r="G7802" s="282" t="s">
        <v>1959</v>
      </c>
      <c r="H7802" s="282"/>
      <c r="I7802" s="283"/>
      <c r="J7802" s="126" t="s">
        <v>4516</v>
      </c>
    </row>
    <row r="7803" spans="1:10">
      <c r="A7803" s="221"/>
      <c r="B7803" s="222"/>
      <c r="C7803" s="222"/>
      <c r="D7803" s="222"/>
      <c r="E7803" s="222"/>
      <c r="F7803" s="222" t="s">
        <v>1774</v>
      </c>
      <c r="G7803" s="222"/>
      <c r="H7803" s="222"/>
      <c r="I7803" s="222"/>
      <c r="J7803" s="125">
        <v>113.04</v>
      </c>
    </row>
    <row r="7804" spans="1:10">
      <c r="A7804" s="115"/>
      <c r="B7804" s="116"/>
      <c r="C7804" s="116"/>
      <c r="D7804" s="116"/>
      <c r="E7804" s="116" t="s">
        <v>1728</v>
      </c>
      <c r="F7804" s="117">
        <v>0</v>
      </c>
      <c r="G7804" s="116" t="s">
        <v>1729</v>
      </c>
      <c r="H7804" s="117">
        <v>79.66</v>
      </c>
      <c r="I7804" s="116" t="s">
        <v>1730</v>
      </c>
      <c r="J7804" s="118">
        <v>79.659199999999998</v>
      </c>
    </row>
    <row r="7805" spans="1:10" ht="15" thickBot="1">
      <c r="A7805" s="115"/>
      <c r="B7805" s="116"/>
      <c r="C7805" s="116"/>
      <c r="D7805" s="116"/>
      <c r="E7805" s="116" t="s">
        <v>1731</v>
      </c>
      <c r="F7805" s="117">
        <v>137.72</v>
      </c>
      <c r="G7805" s="116"/>
      <c r="H7805" s="276" t="s">
        <v>1732</v>
      </c>
      <c r="I7805" s="276"/>
      <c r="J7805" s="118">
        <v>662.58</v>
      </c>
    </row>
    <row r="7806" spans="1:10" ht="15" thickTop="1">
      <c r="A7806" s="119"/>
      <c r="B7806" s="95"/>
      <c r="C7806" s="95"/>
      <c r="D7806" s="95"/>
      <c r="E7806" s="95"/>
      <c r="F7806" s="95"/>
      <c r="G7806" s="95"/>
      <c r="H7806" s="95"/>
      <c r="I7806" s="95"/>
      <c r="J7806" s="120"/>
    </row>
    <row r="7807" spans="1:10" ht="15">
      <c r="A7807" s="121"/>
      <c r="B7807" s="83" t="s">
        <v>1</v>
      </c>
      <c r="C7807" s="82" t="s">
        <v>2</v>
      </c>
      <c r="D7807" s="82" t="s">
        <v>3</v>
      </c>
      <c r="E7807" s="281" t="s">
        <v>1722</v>
      </c>
      <c r="F7807" s="281"/>
      <c r="G7807" s="84" t="s">
        <v>4</v>
      </c>
      <c r="H7807" s="83" t="s">
        <v>5</v>
      </c>
      <c r="I7807" s="83" t="s">
        <v>6</v>
      </c>
      <c r="J7807" s="122" t="s">
        <v>8</v>
      </c>
    </row>
    <row r="7808" spans="1:10" ht="25.5">
      <c r="A7808" s="111" t="s">
        <v>1723</v>
      </c>
      <c r="B7808" s="86" t="s">
        <v>2486</v>
      </c>
      <c r="C7808" s="85" t="s">
        <v>44</v>
      </c>
      <c r="D7808" s="85" t="s">
        <v>2487</v>
      </c>
      <c r="E7808" s="284" t="s">
        <v>1761</v>
      </c>
      <c r="F7808" s="284"/>
      <c r="G7808" s="87" t="s">
        <v>93</v>
      </c>
      <c r="H7808" s="88">
        <v>1</v>
      </c>
      <c r="I7808" s="89">
        <v>453.9</v>
      </c>
      <c r="J7808" s="112">
        <v>453.9</v>
      </c>
    </row>
    <row r="7809" spans="1:10" ht="15">
      <c r="A7809" s="279" t="s">
        <v>1775</v>
      </c>
      <c r="B7809" s="280" t="s">
        <v>1</v>
      </c>
      <c r="C7809" s="281" t="s">
        <v>2</v>
      </c>
      <c r="D7809" s="281" t="s">
        <v>1776</v>
      </c>
      <c r="E7809" s="280" t="s">
        <v>1766</v>
      </c>
      <c r="F7809" s="285" t="s">
        <v>1777</v>
      </c>
      <c r="G7809" s="280"/>
      <c r="H7809" s="285" t="s">
        <v>1769</v>
      </c>
      <c r="I7809" s="280"/>
      <c r="J7809" s="286" t="s">
        <v>1778</v>
      </c>
    </row>
    <row r="7810" spans="1:10" ht="15">
      <c r="A7810" s="287"/>
      <c r="B7810" s="280"/>
      <c r="C7810" s="280"/>
      <c r="D7810" s="280"/>
      <c r="E7810" s="280"/>
      <c r="F7810" s="83" t="s">
        <v>1779</v>
      </c>
      <c r="G7810" s="83" t="s">
        <v>1780</v>
      </c>
      <c r="H7810" s="83" t="s">
        <v>1779</v>
      </c>
      <c r="I7810" s="83" t="s">
        <v>1780</v>
      </c>
      <c r="J7810" s="286"/>
    </row>
    <row r="7811" spans="1:10" ht="63.75">
      <c r="A7811" s="113" t="s">
        <v>1725</v>
      </c>
      <c r="B7811" s="91" t="s">
        <v>4491</v>
      </c>
      <c r="C7811" s="90" t="s">
        <v>44</v>
      </c>
      <c r="D7811" s="90" t="s">
        <v>4492</v>
      </c>
      <c r="E7811" s="93">
        <v>1</v>
      </c>
      <c r="F7811" s="94">
        <v>1</v>
      </c>
      <c r="G7811" s="94">
        <v>0</v>
      </c>
      <c r="H7811" s="102">
        <v>1.74</v>
      </c>
      <c r="I7811" s="102">
        <v>0.64</v>
      </c>
      <c r="J7811" s="127">
        <v>1.74</v>
      </c>
    </row>
    <row r="7812" spans="1:10">
      <c r="A7812" s="221"/>
      <c r="B7812" s="222"/>
      <c r="C7812" s="222"/>
      <c r="D7812" s="222"/>
      <c r="E7812" s="222"/>
      <c r="F7812" s="222" t="s">
        <v>1783</v>
      </c>
      <c r="G7812" s="222"/>
      <c r="H7812" s="222"/>
      <c r="I7812" s="222"/>
      <c r="J7812" s="125">
        <v>1.74</v>
      </c>
    </row>
    <row r="7813" spans="1:10">
      <c r="A7813" s="221"/>
      <c r="B7813" s="222"/>
      <c r="C7813" s="222"/>
      <c r="D7813" s="222"/>
      <c r="E7813" s="222"/>
      <c r="F7813" s="222" t="s">
        <v>1762</v>
      </c>
      <c r="G7813" s="222"/>
      <c r="H7813" s="222"/>
      <c r="I7813" s="222"/>
      <c r="J7813" s="125">
        <v>1.74</v>
      </c>
    </row>
    <row r="7814" spans="1:10">
      <c r="A7814" s="221"/>
      <c r="B7814" s="222"/>
      <c r="C7814" s="222"/>
      <c r="D7814" s="222"/>
      <c r="E7814" s="222"/>
      <c r="F7814" s="222" t="s">
        <v>1763</v>
      </c>
      <c r="G7814" s="222"/>
      <c r="H7814" s="222"/>
      <c r="I7814" s="222"/>
      <c r="J7814" s="125">
        <v>2</v>
      </c>
    </row>
    <row r="7815" spans="1:10">
      <c r="A7815" s="221"/>
      <c r="B7815" s="222"/>
      <c r="C7815" s="222"/>
      <c r="D7815" s="222"/>
      <c r="E7815" s="222"/>
      <c r="F7815" s="222" t="s">
        <v>1764</v>
      </c>
      <c r="G7815" s="222"/>
      <c r="H7815" s="222"/>
      <c r="I7815" s="222"/>
      <c r="J7815" s="125">
        <v>0.87</v>
      </c>
    </row>
    <row r="7816" spans="1:10" ht="15">
      <c r="A7816" s="279" t="s">
        <v>1784</v>
      </c>
      <c r="B7816" s="280" t="s">
        <v>1</v>
      </c>
      <c r="C7816" s="281" t="s">
        <v>2</v>
      </c>
      <c r="D7816" s="281" t="s">
        <v>1785</v>
      </c>
      <c r="E7816" s="280" t="s">
        <v>1766</v>
      </c>
      <c r="F7816" s="83" t="s">
        <v>1767</v>
      </c>
      <c r="G7816" s="83" t="s">
        <v>1768</v>
      </c>
      <c r="H7816" s="83"/>
      <c r="I7816" s="83"/>
      <c r="J7816" s="122" t="s">
        <v>1769</v>
      </c>
    </row>
    <row r="7817" spans="1:10">
      <c r="A7817" s="113" t="s">
        <v>1725</v>
      </c>
      <c r="B7817" s="91" t="s">
        <v>3107</v>
      </c>
      <c r="C7817" s="90" t="s">
        <v>44</v>
      </c>
      <c r="D7817" s="90" t="s">
        <v>3108</v>
      </c>
      <c r="E7817" s="93">
        <v>1.216</v>
      </c>
      <c r="F7817" s="92" t="s">
        <v>93</v>
      </c>
      <c r="G7817" s="277" t="s">
        <v>3109</v>
      </c>
      <c r="H7817" s="277"/>
      <c r="I7817" s="278"/>
      <c r="J7817" s="127" t="s">
        <v>4504</v>
      </c>
    </row>
    <row r="7818" spans="1:10">
      <c r="A7818" s="113" t="s">
        <v>1725</v>
      </c>
      <c r="B7818" s="91" t="s">
        <v>2367</v>
      </c>
      <c r="C7818" s="90" t="s">
        <v>44</v>
      </c>
      <c r="D7818" s="90" t="s">
        <v>2368</v>
      </c>
      <c r="E7818" s="93">
        <v>486</v>
      </c>
      <c r="F7818" s="92" t="s">
        <v>121</v>
      </c>
      <c r="G7818" s="277" t="s">
        <v>4438</v>
      </c>
      <c r="H7818" s="277"/>
      <c r="I7818" s="278"/>
      <c r="J7818" s="127" t="s">
        <v>4511</v>
      </c>
    </row>
    <row r="7819" spans="1:10">
      <c r="A7819" s="221"/>
      <c r="B7819" s="222"/>
      <c r="C7819" s="222"/>
      <c r="D7819" s="222"/>
      <c r="E7819" s="222"/>
      <c r="F7819" s="222" t="s">
        <v>1938</v>
      </c>
      <c r="G7819" s="222"/>
      <c r="H7819" s="222"/>
      <c r="I7819" s="222"/>
      <c r="J7819" s="125">
        <v>369.93040000000002</v>
      </c>
    </row>
    <row r="7820" spans="1:10" ht="15">
      <c r="A7820" s="279" t="s">
        <v>1765</v>
      </c>
      <c r="B7820" s="280" t="s">
        <v>1</v>
      </c>
      <c r="C7820" s="281" t="s">
        <v>2</v>
      </c>
      <c r="D7820" s="281" t="s">
        <v>1727</v>
      </c>
      <c r="E7820" s="280" t="s">
        <v>1766</v>
      </c>
      <c r="F7820" s="83" t="s">
        <v>1767</v>
      </c>
      <c r="G7820" s="83" t="s">
        <v>1768</v>
      </c>
      <c r="H7820" s="83"/>
      <c r="I7820" s="83"/>
      <c r="J7820" s="122" t="s">
        <v>1769</v>
      </c>
    </row>
    <row r="7821" spans="1:10" ht="25.5">
      <c r="A7821" s="123" t="s">
        <v>1723</v>
      </c>
      <c r="B7821" s="97" t="s">
        <v>4498</v>
      </c>
      <c r="C7821" s="96" t="s">
        <v>44</v>
      </c>
      <c r="D7821" s="96" t="s">
        <v>4499</v>
      </c>
      <c r="E7821" s="99">
        <v>4.7</v>
      </c>
      <c r="F7821" s="98" t="s">
        <v>1950</v>
      </c>
      <c r="G7821" s="282" t="s">
        <v>4500</v>
      </c>
      <c r="H7821" s="282"/>
      <c r="I7821" s="283"/>
      <c r="J7821" s="126" t="s">
        <v>4501</v>
      </c>
    </row>
    <row r="7822" spans="1:10">
      <c r="A7822" s="221"/>
      <c r="B7822" s="222"/>
      <c r="C7822" s="222"/>
      <c r="D7822" s="222"/>
      <c r="E7822" s="222"/>
      <c r="F7822" s="222" t="s">
        <v>1774</v>
      </c>
      <c r="G7822" s="222"/>
      <c r="H7822" s="222"/>
      <c r="I7822" s="222"/>
      <c r="J7822" s="125">
        <v>83.096000000000004</v>
      </c>
    </row>
    <row r="7823" spans="1:10">
      <c r="A7823" s="115"/>
      <c r="B7823" s="116"/>
      <c r="C7823" s="116"/>
      <c r="D7823" s="116"/>
      <c r="E7823" s="116" t="s">
        <v>1728</v>
      </c>
      <c r="F7823" s="117">
        <v>0</v>
      </c>
      <c r="G7823" s="116" t="s">
        <v>1729</v>
      </c>
      <c r="H7823" s="117">
        <v>67</v>
      </c>
      <c r="I7823" s="116" t="s">
        <v>1730</v>
      </c>
      <c r="J7823" s="118">
        <v>66.99897</v>
      </c>
    </row>
    <row r="7824" spans="1:10" ht="15" thickBot="1">
      <c r="A7824" s="115"/>
      <c r="B7824" s="116"/>
      <c r="C7824" s="116"/>
      <c r="D7824" s="116"/>
      <c r="E7824" s="116" t="s">
        <v>1731</v>
      </c>
      <c r="F7824" s="117">
        <v>119.1</v>
      </c>
      <c r="G7824" s="116"/>
      <c r="H7824" s="276" t="s">
        <v>1732</v>
      </c>
      <c r="I7824" s="276"/>
      <c r="J7824" s="118">
        <v>573</v>
      </c>
    </row>
    <row r="7825" spans="1:10" ht="15" thickTop="1">
      <c r="A7825" s="119"/>
      <c r="B7825" s="95"/>
      <c r="C7825" s="95"/>
      <c r="D7825" s="95"/>
      <c r="E7825" s="95"/>
      <c r="F7825" s="95"/>
      <c r="G7825" s="95"/>
      <c r="H7825" s="95"/>
      <c r="I7825" s="95"/>
      <c r="J7825" s="120"/>
    </row>
    <row r="7826" spans="1:10" ht="15">
      <c r="A7826" s="121"/>
      <c r="B7826" s="83" t="s">
        <v>1</v>
      </c>
      <c r="C7826" s="82" t="s">
        <v>2</v>
      </c>
      <c r="D7826" s="82" t="s">
        <v>3</v>
      </c>
      <c r="E7826" s="281" t="s">
        <v>1722</v>
      </c>
      <c r="F7826" s="281"/>
      <c r="G7826" s="84" t="s">
        <v>4</v>
      </c>
      <c r="H7826" s="83" t="s">
        <v>5</v>
      </c>
      <c r="I7826" s="83" t="s">
        <v>6</v>
      </c>
      <c r="J7826" s="122" t="s">
        <v>8</v>
      </c>
    </row>
    <row r="7827" spans="1:10" ht="25.5">
      <c r="A7827" s="111" t="s">
        <v>1723</v>
      </c>
      <c r="B7827" s="86" t="s">
        <v>3124</v>
      </c>
      <c r="C7827" s="85" t="s">
        <v>44</v>
      </c>
      <c r="D7827" s="85" t="s">
        <v>3125</v>
      </c>
      <c r="E7827" s="284" t="s">
        <v>1761</v>
      </c>
      <c r="F7827" s="284"/>
      <c r="G7827" s="87" t="s">
        <v>93</v>
      </c>
      <c r="H7827" s="88">
        <v>1</v>
      </c>
      <c r="I7827" s="89">
        <v>387.35</v>
      </c>
      <c r="J7827" s="112">
        <v>387.35</v>
      </c>
    </row>
    <row r="7828" spans="1:10" ht="15">
      <c r="A7828" s="279" t="s">
        <v>1775</v>
      </c>
      <c r="B7828" s="280" t="s">
        <v>1</v>
      </c>
      <c r="C7828" s="281" t="s">
        <v>2</v>
      </c>
      <c r="D7828" s="281" t="s">
        <v>1776</v>
      </c>
      <c r="E7828" s="280" t="s">
        <v>1766</v>
      </c>
      <c r="F7828" s="285" t="s">
        <v>1777</v>
      </c>
      <c r="G7828" s="280"/>
      <c r="H7828" s="285" t="s">
        <v>1769</v>
      </c>
      <c r="I7828" s="280"/>
      <c r="J7828" s="286" t="s">
        <v>1778</v>
      </c>
    </row>
    <row r="7829" spans="1:10" ht="15">
      <c r="A7829" s="287"/>
      <c r="B7829" s="280"/>
      <c r="C7829" s="280"/>
      <c r="D7829" s="280"/>
      <c r="E7829" s="280"/>
      <c r="F7829" s="83" t="s">
        <v>1779</v>
      </c>
      <c r="G7829" s="83" t="s">
        <v>1780</v>
      </c>
      <c r="H7829" s="83" t="s">
        <v>1779</v>
      </c>
      <c r="I7829" s="83" t="s">
        <v>1780</v>
      </c>
      <c r="J7829" s="286"/>
    </row>
    <row r="7830" spans="1:10" ht="63.75">
      <c r="A7830" s="113" t="s">
        <v>1725</v>
      </c>
      <c r="B7830" s="91" t="s">
        <v>4491</v>
      </c>
      <c r="C7830" s="90" t="s">
        <v>44</v>
      </c>
      <c r="D7830" s="90" t="s">
        <v>4492</v>
      </c>
      <c r="E7830" s="93">
        <v>1</v>
      </c>
      <c r="F7830" s="94">
        <v>1</v>
      </c>
      <c r="G7830" s="94">
        <v>0</v>
      </c>
      <c r="H7830" s="102">
        <v>1.74</v>
      </c>
      <c r="I7830" s="102">
        <v>0.64</v>
      </c>
      <c r="J7830" s="127">
        <v>1.74</v>
      </c>
    </row>
    <row r="7831" spans="1:10">
      <c r="A7831" s="221"/>
      <c r="B7831" s="222"/>
      <c r="C7831" s="222"/>
      <c r="D7831" s="222"/>
      <c r="E7831" s="222"/>
      <c r="F7831" s="222" t="s">
        <v>1783</v>
      </c>
      <c r="G7831" s="222"/>
      <c r="H7831" s="222"/>
      <c r="I7831" s="222"/>
      <c r="J7831" s="125">
        <v>1.74</v>
      </c>
    </row>
    <row r="7832" spans="1:10">
      <c r="A7832" s="221"/>
      <c r="B7832" s="222"/>
      <c r="C7832" s="222"/>
      <c r="D7832" s="222"/>
      <c r="E7832" s="222"/>
      <c r="F7832" s="222" t="s">
        <v>1762</v>
      </c>
      <c r="G7832" s="222"/>
      <c r="H7832" s="222"/>
      <c r="I7832" s="222"/>
      <c r="J7832" s="125">
        <v>1.74</v>
      </c>
    </row>
    <row r="7833" spans="1:10">
      <c r="A7833" s="221"/>
      <c r="B7833" s="222"/>
      <c r="C7833" s="222"/>
      <c r="D7833" s="222"/>
      <c r="E7833" s="222"/>
      <c r="F7833" s="222" t="s">
        <v>1763</v>
      </c>
      <c r="G7833" s="222"/>
      <c r="H7833" s="222"/>
      <c r="I7833" s="222"/>
      <c r="J7833" s="125">
        <v>2</v>
      </c>
    </row>
    <row r="7834" spans="1:10">
      <c r="A7834" s="221"/>
      <c r="B7834" s="222"/>
      <c r="C7834" s="222"/>
      <c r="D7834" s="222"/>
      <c r="E7834" s="222"/>
      <c r="F7834" s="222" t="s">
        <v>1764</v>
      </c>
      <c r="G7834" s="222"/>
      <c r="H7834" s="222"/>
      <c r="I7834" s="222"/>
      <c r="J7834" s="125">
        <v>0.87</v>
      </c>
    </row>
    <row r="7835" spans="1:10" ht="15">
      <c r="A7835" s="279" t="s">
        <v>1784</v>
      </c>
      <c r="B7835" s="280" t="s">
        <v>1</v>
      </c>
      <c r="C7835" s="281" t="s">
        <v>2</v>
      </c>
      <c r="D7835" s="281" t="s">
        <v>1785</v>
      </c>
      <c r="E7835" s="280" t="s">
        <v>1766</v>
      </c>
      <c r="F7835" s="83" t="s">
        <v>1767</v>
      </c>
      <c r="G7835" s="83" t="s">
        <v>1768</v>
      </c>
      <c r="H7835" s="83"/>
      <c r="I7835" s="83"/>
      <c r="J7835" s="122" t="s">
        <v>1769</v>
      </c>
    </row>
    <row r="7836" spans="1:10">
      <c r="A7836" s="113" t="s">
        <v>1725</v>
      </c>
      <c r="B7836" s="91" t="s">
        <v>3107</v>
      </c>
      <c r="C7836" s="90" t="s">
        <v>44</v>
      </c>
      <c r="D7836" s="90" t="s">
        <v>3108</v>
      </c>
      <c r="E7836" s="93">
        <v>1.216</v>
      </c>
      <c r="F7836" s="92" t="s">
        <v>93</v>
      </c>
      <c r="G7836" s="277" t="s">
        <v>3109</v>
      </c>
      <c r="H7836" s="277"/>
      <c r="I7836" s="278"/>
      <c r="J7836" s="127" t="s">
        <v>4504</v>
      </c>
    </row>
    <row r="7837" spans="1:10">
      <c r="A7837" s="113" t="s">
        <v>1725</v>
      </c>
      <c r="B7837" s="91" t="s">
        <v>2367</v>
      </c>
      <c r="C7837" s="90" t="s">
        <v>44</v>
      </c>
      <c r="D7837" s="90" t="s">
        <v>2368</v>
      </c>
      <c r="E7837" s="93">
        <v>365</v>
      </c>
      <c r="F7837" s="92" t="s">
        <v>121</v>
      </c>
      <c r="G7837" s="277" t="s">
        <v>4438</v>
      </c>
      <c r="H7837" s="277"/>
      <c r="I7837" s="278"/>
      <c r="J7837" s="127" t="s">
        <v>4517</v>
      </c>
    </row>
    <row r="7838" spans="1:10">
      <c r="A7838" s="221"/>
      <c r="B7838" s="222"/>
      <c r="C7838" s="222"/>
      <c r="D7838" s="222"/>
      <c r="E7838" s="222"/>
      <c r="F7838" s="222" t="s">
        <v>1938</v>
      </c>
      <c r="G7838" s="222"/>
      <c r="H7838" s="222"/>
      <c r="I7838" s="222"/>
      <c r="J7838" s="125">
        <v>303.38040000000001</v>
      </c>
    </row>
    <row r="7839" spans="1:10" ht="15">
      <c r="A7839" s="279" t="s">
        <v>1765</v>
      </c>
      <c r="B7839" s="280" t="s">
        <v>1</v>
      </c>
      <c r="C7839" s="281" t="s">
        <v>2</v>
      </c>
      <c r="D7839" s="281" t="s">
        <v>1727</v>
      </c>
      <c r="E7839" s="280" t="s">
        <v>1766</v>
      </c>
      <c r="F7839" s="83" t="s">
        <v>1767</v>
      </c>
      <c r="G7839" s="83" t="s">
        <v>1768</v>
      </c>
      <c r="H7839" s="83"/>
      <c r="I7839" s="83"/>
      <c r="J7839" s="122" t="s">
        <v>1769</v>
      </c>
    </row>
    <row r="7840" spans="1:10" ht="25.5">
      <c r="A7840" s="123" t="s">
        <v>1723</v>
      </c>
      <c r="B7840" s="97" t="s">
        <v>4498</v>
      </c>
      <c r="C7840" s="96" t="s">
        <v>44</v>
      </c>
      <c r="D7840" s="96" t="s">
        <v>4499</v>
      </c>
      <c r="E7840" s="99">
        <v>4.7</v>
      </c>
      <c r="F7840" s="98" t="s">
        <v>1950</v>
      </c>
      <c r="G7840" s="282" t="s">
        <v>4500</v>
      </c>
      <c r="H7840" s="282"/>
      <c r="I7840" s="283"/>
      <c r="J7840" s="126" t="s">
        <v>4501</v>
      </c>
    </row>
    <row r="7841" spans="1:10">
      <c r="A7841" s="221"/>
      <c r="B7841" s="222"/>
      <c r="C7841" s="222"/>
      <c r="D7841" s="222"/>
      <c r="E7841" s="222"/>
      <c r="F7841" s="222" t="s">
        <v>1774</v>
      </c>
      <c r="G7841" s="222"/>
      <c r="H7841" s="222"/>
      <c r="I7841" s="222"/>
      <c r="J7841" s="125">
        <v>83.096000000000004</v>
      </c>
    </row>
    <row r="7842" spans="1:10">
      <c r="A7842" s="115"/>
      <c r="B7842" s="116"/>
      <c r="C7842" s="116"/>
      <c r="D7842" s="116"/>
      <c r="E7842" s="116" t="s">
        <v>1728</v>
      </c>
      <c r="F7842" s="117">
        <v>0</v>
      </c>
      <c r="G7842" s="116" t="s">
        <v>1729</v>
      </c>
      <c r="H7842" s="117">
        <v>67</v>
      </c>
      <c r="I7842" s="116" t="s">
        <v>1730</v>
      </c>
      <c r="J7842" s="118">
        <v>66.99897</v>
      </c>
    </row>
    <row r="7843" spans="1:10" ht="15" thickBot="1">
      <c r="A7843" s="115"/>
      <c r="B7843" s="116"/>
      <c r="C7843" s="116"/>
      <c r="D7843" s="116"/>
      <c r="E7843" s="116" t="s">
        <v>1731</v>
      </c>
      <c r="F7843" s="117">
        <v>101.64</v>
      </c>
      <c r="G7843" s="116"/>
      <c r="H7843" s="276" t="s">
        <v>1732</v>
      </c>
      <c r="I7843" s="276"/>
      <c r="J7843" s="118">
        <v>488.99</v>
      </c>
    </row>
    <row r="7844" spans="1:10" ht="15" thickTop="1">
      <c r="A7844" s="119"/>
      <c r="B7844" s="95"/>
      <c r="C7844" s="95"/>
      <c r="D7844" s="95"/>
      <c r="E7844" s="95"/>
      <c r="F7844" s="95"/>
      <c r="G7844" s="95"/>
      <c r="H7844" s="95"/>
      <c r="I7844" s="95"/>
      <c r="J7844" s="120"/>
    </row>
    <row r="7845" spans="1:10" ht="15">
      <c r="A7845" s="121"/>
      <c r="B7845" s="83" t="s">
        <v>1</v>
      </c>
      <c r="C7845" s="82" t="s">
        <v>2</v>
      </c>
      <c r="D7845" s="82" t="s">
        <v>3</v>
      </c>
      <c r="E7845" s="281" t="s">
        <v>1722</v>
      </c>
      <c r="F7845" s="281"/>
      <c r="G7845" s="84" t="s">
        <v>4</v>
      </c>
      <c r="H7845" s="83" t="s">
        <v>5</v>
      </c>
      <c r="I7845" s="83" t="s">
        <v>6</v>
      </c>
      <c r="J7845" s="122" t="s">
        <v>8</v>
      </c>
    </row>
    <row r="7846" spans="1:10" ht="25.5">
      <c r="A7846" s="111" t="s">
        <v>1723</v>
      </c>
      <c r="B7846" s="86" t="s">
        <v>2520</v>
      </c>
      <c r="C7846" s="85" t="s">
        <v>44</v>
      </c>
      <c r="D7846" s="85" t="s">
        <v>2521</v>
      </c>
      <c r="E7846" s="284" t="s">
        <v>1761</v>
      </c>
      <c r="F7846" s="284"/>
      <c r="G7846" s="87" t="s">
        <v>93</v>
      </c>
      <c r="H7846" s="88">
        <v>1</v>
      </c>
      <c r="I7846" s="89">
        <v>320.25</v>
      </c>
      <c r="J7846" s="112">
        <v>320.25</v>
      </c>
    </row>
    <row r="7847" spans="1:10" ht="15">
      <c r="A7847" s="279" t="s">
        <v>1775</v>
      </c>
      <c r="B7847" s="280" t="s">
        <v>1</v>
      </c>
      <c r="C7847" s="281" t="s">
        <v>2</v>
      </c>
      <c r="D7847" s="281" t="s">
        <v>1776</v>
      </c>
      <c r="E7847" s="280" t="s">
        <v>1766</v>
      </c>
      <c r="F7847" s="285" t="s">
        <v>1777</v>
      </c>
      <c r="G7847" s="280"/>
      <c r="H7847" s="285" t="s">
        <v>1769</v>
      </c>
      <c r="I7847" s="280"/>
      <c r="J7847" s="286" t="s">
        <v>1778</v>
      </c>
    </row>
    <row r="7848" spans="1:10" ht="15">
      <c r="A7848" s="287"/>
      <c r="B7848" s="280"/>
      <c r="C7848" s="280"/>
      <c r="D7848" s="280"/>
      <c r="E7848" s="280"/>
      <c r="F7848" s="83" t="s">
        <v>1779</v>
      </c>
      <c r="G7848" s="83" t="s">
        <v>1780</v>
      </c>
      <c r="H7848" s="83" t="s">
        <v>1779</v>
      </c>
      <c r="I7848" s="83" t="s">
        <v>1780</v>
      </c>
      <c r="J7848" s="286"/>
    </row>
    <row r="7849" spans="1:10" ht="63.75">
      <c r="A7849" s="113" t="s">
        <v>1725</v>
      </c>
      <c r="B7849" s="91" t="s">
        <v>4491</v>
      </c>
      <c r="C7849" s="90" t="s">
        <v>44</v>
      </c>
      <c r="D7849" s="90" t="s">
        <v>4492</v>
      </c>
      <c r="E7849" s="93">
        <v>1</v>
      </c>
      <c r="F7849" s="94">
        <v>1</v>
      </c>
      <c r="G7849" s="94">
        <v>0</v>
      </c>
      <c r="H7849" s="102">
        <v>1.74</v>
      </c>
      <c r="I7849" s="102">
        <v>0.64</v>
      </c>
      <c r="J7849" s="127">
        <v>1.74</v>
      </c>
    </row>
    <row r="7850" spans="1:10">
      <c r="A7850" s="221"/>
      <c r="B7850" s="222"/>
      <c r="C7850" s="222"/>
      <c r="D7850" s="222"/>
      <c r="E7850" s="222"/>
      <c r="F7850" s="222" t="s">
        <v>1783</v>
      </c>
      <c r="G7850" s="222"/>
      <c r="H7850" s="222"/>
      <c r="I7850" s="222"/>
      <c r="J7850" s="125">
        <v>1.74</v>
      </c>
    </row>
    <row r="7851" spans="1:10">
      <c r="A7851" s="221"/>
      <c r="B7851" s="222"/>
      <c r="C7851" s="222"/>
      <c r="D7851" s="222"/>
      <c r="E7851" s="222"/>
      <c r="F7851" s="222" t="s">
        <v>1762</v>
      </c>
      <c r="G7851" s="222"/>
      <c r="H7851" s="222"/>
      <c r="I7851" s="222"/>
      <c r="J7851" s="125">
        <v>1.74</v>
      </c>
    </row>
    <row r="7852" spans="1:10">
      <c r="A7852" s="221"/>
      <c r="B7852" s="222"/>
      <c r="C7852" s="222"/>
      <c r="D7852" s="222"/>
      <c r="E7852" s="222"/>
      <c r="F7852" s="222" t="s">
        <v>1763</v>
      </c>
      <c r="G7852" s="222"/>
      <c r="H7852" s="222"/>
      <c r="I7852" s="222"/>
      <c r="J7852" s="125">
        <v>2</v>
      </c>
    </row>
    <row r="7853" spans="1:10">
      <c r="A7853" s="221"/>
      <c r="B7853" s="222"/>
      <c r="C7853" s="222"/>
      <c r="D7853" s="222"/>
      <c r="E7853" s="222"/>
      <c r="F7853" s="222" t="s">
        <v>1764</v>
      </c>
      <c r="G7853" s="222"/>
      <c r="H7853" s="222"/>
      <c r="I7853" s="222"/>
      <c r="J7853" s="125">
        <v>0.87</v>
      </c>
    </row>
    <row r="7854" spans="1:10" ht="15">
      <c r="A7854" s="279" t="s">
        <v>1784</v>
      </c>
      <c r="B7854" s="280" t="s">
        <v>1</v>
      </c>
      <c r="C7854" s="281" t="s">
        <v>2</v>
      </c>
      <c r="D7854" s="281" t="s">
        <v>1785</v>
      </c>
      <c r="E7854" s="280" t="s">
        <v>1766</v>
      </c>
      <c r="F7854" s="83" t="s">
        <v>1767</v>
      </c>
      <c r="G7854" s="83" t="s">
        <v>1768</v>
      </c>
      <c r="H7854" s="83"/>
      <c r="I7854" s="83"/>
      <c r="J7854" s="122" t="s">
        <v>1769</v>
      </c>
    </row>
    <row r="7855" spans="1:10">
      <c r="A7855" s="113" t="s">
        <v>1725</v>
      </c>
      <c r="B7855" s="91" t="s">
        <v>2367</v>
      </c>
      <c r="C7855" s="90" t="s">
        <v>44</v>
      </c>
      <c r="D7855" s="90" t="s">
        <v>2368</v>
      </c>
      <c r="E7855" s="93">
        <v>243</v>
      </c>
      <c r="F7855" s="92" t="s">
        <v>121</v>
      </c>
      <c r="G7855" s="277" t="s">
        <v>4438</v>
      </c>
      <c r="H7855" s="277"/>
      <c r="I7855" s="278"/>
      <c r="J7855" s="127" t="s">
        <v>4518</v>
      </c>
    </row>
    <row r="7856" spans="1:10">
      <c r="A7856" s="113" t="s">
        <v>1725</v>
      </c>
      <c r="B7856" s="91" t="s">
        <v>3107</v>
      </c>
      <c r="C7856" s="90" t="s">
        <v>44</v>
      </c>
      <c r="D7856" s="90" t="s">
        <v>3108</v>
      </c>
      <c r="E7856" s="93">
        <v>1.216</v>
      </c>
      <c r="F7856" s="92" t="s">
        <v>93</v>
      </c>
      <c r="G7856" s="277" t="s">
        <v>3109</v>
      </c>
      <c r="H7856" s="277"/>
      <c r="I7856" s="278"/>
      <c r="J7856" s="127" t="s">
        <v>4504</v>
      </c>
    </row>
    <row r="7857" spans="1:10">
      <c r="A7857" s="221"/>
      <c r="B7857" s="222"/>
      <c r="C7857" s="222"/>
      <c r="D7857" s="222"/>
      <c r="E7857" s="222"/>
      <c r="F7857" s="222" t="s">
        <v>1938</v>
      </c>
      <c r="G7857" s="222"/>
      <c r="H7857" s="222"/>
      <c r="I7857" s="222"/>
      <c r="J7857" s="125">
        <v>236.28039999999999</v>
      </c>
    </row>
    <row r="7858" spans="1:10" ht="15">
      <c r="A7858" s="279" t="s">
        <v>1765</v>
      </c>
      <c r="B7858" s="280" t="s">
        <v>1</v>
      </c>
      <c r="C7858" s="281" t="s">
        <v>2</v>
      </c>
      <c r="D7858" s="281" t="s">
        <v>1727</v>
      </c>
      <c r="E7858" s="280" t="s">
        <v>1766</v>
      </c>
      <c r="F7858" s="83" t="s">
        <v>1767</v>
      </c>
      <c r="G7858" s="83" t="s">
        <v>1768</v>
      </c>
      <c r="H7858" s="83"/>
      <c r="I7858" s="83"/>
      <c r="J7858" s="122" t="s">
        <v>1769</v>
      </c>
    </row>
    <row r="7859" spans="1:10" ht="25.5">
      <c r="A7859" s="123" t="s">
        <v>1723</v>
      </c>
      <c r="B7859" s="97" t="s">
        <v>4498</v>
      </c>
      <c r="C7859" s="96" t="s">
        <v>44</v>
      </c>
      <c r="D7859" s="96" t="s">
        <v>4499</v>
      </c>
      <c r="E7859" s="99">
        <v>4.7</v>
      </c>
      <c r="F7859" s="98" t="s">
        <v>1950</v>
      </c>
      <c r="G7859" s="282" t="s">
        <v>4500</v>
      </c>
      <c r="H7859" s="282"/>
      <c r="I7859" s="283"/>
      <c r="J7859" s="126" t="s">
        <v>4501</v>
      </c>
    </row>
    <row r="7860" spans="1:10">
      <c r="A7860" s="221"/>
      <c r="B7860" s="222"/>
      <c r="C7860" s="222"/>
      <c r="D7860" s="222"/>
      <c r="E7860" s="222"/>
      <c r="F7860" s="222" t="s">
        <v>1774</v>
      </c>
      <c r="G7860" s="222"/>
      <c r="H7860" s="222"/>
      <c r="I7860" s="222"/>
      <c r="J7860" s="125">
        <v>83.096000000000004</v>
      </c>
    </row>
    <row r="7861" spans="1:10">
      <c r="A7861" s="115"/>
      <c r="B7861" s="116"/>
      <c r="C7861" s="116"/>
      <c r="D7861" s="116"/>
      <c r="E7861" s="116" t="s">
        <v>1728</v>
      </c>
      <c r="F7861" s="117">
        <v>0</v>
      </c>
      <c r="G7861" s="116" t="s">
        <v>1729</v>
      </c>
      <c r="H7861" s="117">
        <v>67</v>
      </c>
      <c r="I7861" s="116" t="s">
        <v>1730</v>
      </c>
      <c r="J7861" s="118">
        <v>66.99897</v>
      </c>
    </row>
    <row r="7862" spans="1:10" ht="15" thickBot="1">
      <c r="A7862" s="115"/>
      <c r="B7862" s="116"/>
      <c r="C7862" s="116"/>
      <c r="D7862" s="116"/>
      <c r="E7862" s="116" t="s">
        <v>1731</v>
      </c>
      <c r="F7862" s="117">
        <v>84.03</v>
      </c>
      <c r="G7862" s="116"/>
      <c r="H7862" s="276" t="s">
        <v>1732</v>
      </c>
      <c r="I7862" s="276"/>
      <c r="J7862" s="118">
        <v>404.28</v>
      </c>
    </row>
    <row r="7863" spans="1:10" ht="15" thickTop="1">
      <c r="A7863" s="119"/>
      <c r="B7863" s="95"/>
      <c r="C7863" s="95"/>
      <c r="D7863" s="95"/>
      <c r="E7863" s="95"/>
      <c r="F7863" s="95"/>
      <c r="G7863" s="95"/>
      <c r="H7863" s="95"/>
      <c r="I7863" s="95"/>
      <c r="J7863" s="120"/>
    </row>
    <row r="7864" spans="1:10" ht="15">
      <c r="A7864" s="121"/>
      <c r="B7864" s="83" t="s">
        <v>1</v>
      </c>
      <c r="C7864" s="82" t="s">
        <v>2</v>
      </c>
      <c r="D7864" s="82" t="s">
        <v>3</v>
      </c>
      <c r="E7864" s="281" t="s">
        <v>1722</v>
      </c>
      <c r="F7864" s="281"/>
      <c r="G7864" s="84" t="s">
        <v>4</v>
      </c>
      <c r="H7864" s="83" t="s">
        <v>5</v>
      </c>
      <c r="I7864" s="83" t="s">
        <v>6</v>
      </c>
      <c r="J7864" s="122" t="s">
        <v>8</v>
      </c>
    </row>
    <row r="7865" spans="1:10" ht="25.5">
      <c r="A7865" s="111" t="s">
        <v>1723</v>
      </c>
      <c r="B7865" s="86" t="s">
        <v>2357</v>
      </c>
      <c r="C7865" s="85" t="s">
        <v>44</v>
      </c>
      <c r="D7865" s="85" t="s">
        <v>2358</v>
      </c>
      <c r="E7865" s="284" t="s">
        <v>1761</v>
      </c>
      <c r="F7865" s="284"/>
      <c r="G7865" s="87" t="s">
        <v>93</v>
      </c>
      <c r="H7865" s="88">
        <v>1</v>
      </c>
      <c r="I7865" s="89">
        <v>301</v>
      </c>
      <c r="J7865" s="112">
        <v>301</v>
      </c>
    </row>
    <row r="7866" spans="1:10" ht="15">
      <c r="A7866" s="279" t="s">
        <v>1775</v>
      </c>
      <c r="B7866" s="280" t="s">
        <v>1</v>
      </c>
      <c r="C7866" s="281" t="s">
        <v>2</v>
      </c>
      <c r="D7866" s="281" t="s">
        <v>1776</v>
      </c>
      <c r="E7866" s="280" t="s">
        <v>1766</v>
      </c>
      <c r="F7866" s="285" t="s">
        <v>1777</v>
      </c>
      <c r="G7866" s="280"/>
      <c r="H7866" s="285" t="s">
        <v>1769</v>
      </c>
      <c r="I7866" s="280"/>
      <c r="J7866" s="286" t="s">
        <v>1778</v>
      </c>
    </row>
    <row r="7867" spans="1:10" ht="15">
      <c r="A7867" s="287"/>
      <c r="B7867" s="280"/>
      <c r="C7867" s="280"/>
      <c r="D7867" s="280"/>
      <c r="E7867" s="280"/>
      <c r="F7867" s="83" t="s">
        <v>1779</v>
      </c>
      <c r="G7867" s="83" t="s">
        <v>1780</v>
      </c>
      <c r="H7867" s="83" t="s">
        <v>1779</v>
      </c>
      <c r="I7867" s="83" t="s">
        <v>1780</v>
      </c>
      <c r="J7867" s="286"/>
    </row>
    <row r="7868" spans="1:10" ht="63.75">
      <c r="A7868" s="113" t="s">
        <v>1725</v>
      </c>
      <c r="B7868" s="91" t="s">
        <v>4491</v>
      </c>
      <c r="C7868" s="90" t="s">
        <v>44</v>
      </c>
      <c r="D7868" s="90" t="s">
        <v>4492</v>
      </c>
      <c r="E7868" s="93">
        <v>1</v>
      </c>
      <c r="F7868" s="94">
        <v>1</v>
      </c>
      <c r="G7868" s="94">
        <v>0</v>
      </c>
      <c r="H7868" s="102">
        <v>1.74</v>
      </c>
      <c r="I7868" s="102">
        <v>0.64</v>
      </c>
      <c r="J7868" s="127">
        <v>1.74</v>
      </c>
    </row>
    <row r="7869" spans="1:10">
      <c r="A7869" s="221"/>
      <c r="B7869" s="222"/>
      <c r="C7869" s="222"/>
      <c r="D7869" s="222"/>
      <c r="E7869" s="222"/>
      <c r="F7869" s="222" t="s">
        <v>1783</v>
      </c>
      <c r="G7869" s="222"/>
      <c r="H7869" s="222"/>
      <c r="I7869" s="222"/>
      <c r="J7869" s="125">
        <v>1.74</v>
      </c>
    </row>
    <row r="7870" spans="1:10">
      <c r="A7870" s="221"/>
      <c r="B7870" s="222"/>
      <c r="C7870" s="222"/>
      <c r="D7870" s="222"/>
      <c r="E7870" s="222"/>
      <c r="F7870" s="222" t="s">
        <v>1762</v>
      </c>
      <c r="G7870" s="222"/>
      <c r="H7870" s="222"/>
      <c r="I7870" s="222"/>
      <c r="J7870" s="125">
        <v>1.74</v>
      </c>
    </row>
    <row r="7871" spans="1:10">
      <c r="A7871" s="221"/>
      <c r="B7871" s="222"/>
      <c r="C7871" s="222"/>
      <c r="D7871" s="222"/>
      <c r="E7871" s="222"/>
      <c r="F7871" s="222" t="s">
        <v>1763</v>
      </c>
      <c r="G7871" s="222"/>
      <c r="H7871" s="222"/>
      <c r="I7871" s="222"/>
      <c r="J7871" s="125">
        <v>2</v>
      </c>
    </row>
    <row r="7872" spans="1:10">
      <c r="A7872" s="221"/>
      <c r="B7872" s="222"/>
      <c r="C7872" s="222"/>
      <c r="D7872" s="222"/>
      <c r="E7872" s="222"/>
      <c r="F7872" s="222" t="s">
        <v>1764</v>
      </c>
      <c r="G7872" s="222"/>
      <c r="H7872" s="222"/>
      <c r="I7872" s="222"/>
      <c r="J7872" s="125">
        <v>0.87</v>
      </c>
    </row>
    <row r="7873" spans="1:10" ht="15">
      <c r="A7873" s="279" t="s">
        <v>1784</v>
      </c>
      <c r="B7873" s="280" t="s">
        <v>1</v>
      </c>
      <c r="C7873" s="281" t="s">
        <v>2</v>
      </c>
      <c r="D7873" s="281" t="s">
        <v>1785</v>
      </c>
      <c r="E7873" s="280" t="s">
        <v>1766</v>
      </c>
      <c r="F7873" s="83" t="s">
        <v>1767</v>
      </c>
      <c r="G7873" s="83" t="s">
        <v>1768</v>
      </c>
      <c r="H7873" s="83"/>
      <c r="I7873" s="83"/>
      <c r="J7873" s="122" t="s">
        <v>1769</v>
      </c>
    </row>
    <row r="7874" spans="1:10">
      <c r="A7874" s="113" t="s">
        <v>1725</v>
      </c>
      <c r="B7874" s="91" t="s">
        <v>2367</v>
      </c>
      <c r="C7874" s="90" t="s">
        <v>44</v>
      </c>
      <c r="D7874" s="90" t="s">
        <v>2368</v>
      </c>
      <c r="E7874" s="93">
        <v>208</v>
      </c>
      <c r="F7874" s="92" t="s">
        <v>121</v>
      </c>
      <c r="G7874" s="277" t="s">
        <v>4438</v>
      </c>
      <c r="H7874" s="277"/>
      <c r="I7874" s="278"/>
      <c r="J7874" s="127" t="s">
        <v>4519</v>
      </c>
    </row>
    <row r="7875" spans="1:10">
      <c r="A7875" s="113" t="s">
        <v>1725</v>
      </c>
      <c r="B7875" s="91" t="s">
        <v>3107</v>
      </c>
      <c r="C7875" s="90" t="s">
        <v>44</v>
      </c>
      <c r="D7875" s="90" t="s">
        <v>3108</v>
      </c>
      <c r="E7875" s="93">
        <v>1.216</v>
      </c>
      <c r="F7875" s="92" t="s">
        <v>93</v>
      </c>
      <c r="G7875" s="277" t="s">
        <v>3109</v>
      </c>
      <c r="H7875" s="277"/>
      <c r="I7875" s="278"/>
      <c r="J7875" s="127" t="s">
        <v>4504</v>
      </c>
    </row>
    <row r="7876" spans="1:10">
      <c r="A7876" s="221"/>
      <c r="B7876" s="222"/>
      <c r="C7876" s="222"/>
      <c r="D7876" s="222"/>
      <c r="E7876" s="222"/>
      <c r="F7876" s="222" t="s">
        <v>1938</v>
      </c>
      <c r="G7876" s="222"/>
      <c r="H7876" s="222"/>
      <c r="I7876" s="222"/>
      <c r="J7876" s="125">
        <v>217.03039999999999</v>
      </c>
    </row>
    <row r="7877" spans="1:10" ht="15">
      <c r="A7877" s="279" t="s">
        <v>1765</v>
      </c>
      <c r="B7877" s="280" t="s">
        <v>1</v>
      </c>
      <c r="C7877" s="281" t="s">
        <v>2</v>
      </c>
      <c r="D7877" s="281" t="s">
        <v>1727</v>
      </c>
      <c r="E7877" s="280" t="s">
        <v>1766</v>
      </c>
      <c r="F7877" s="83" t="s">
        <v>1767</v>
      </c>
      <c r="G7877" s="83" t="s">
        <v>1768</v>
      </c>
      <c r="H7877" s="83"/>
      <c r="I7877" s="83"/>
      <c r="J7877" s="122" t="s">
        <v>1769</v>
      </c>
    </row>
    <row r="7878" spans="1:10" ht="25.5">
      <c r="A7878" s="123" t="s">
        <v>1723</v>
      </c>
      <c r="B7878" s="97" t="s">
        <v>4498</v>
      </c>
      <c r="C7878" s="96" t="s">
        <v>44</v>
      </c>
      <c r="D7878" s="96" t="s">
        <v>4499</v>
      </c>
      <c r="E7878" s="99">
        <v>4.7</v>
      </c>
      <c r="F7878" s="98" t="s">
        <v>1950</v>
      </c>
      <c r="G7878" s="282" t="s">
        <v>4500</v>
      </c>
      <c r="H7878" s="282"/>
      <c r="I7878" s="283"/>
      <c r="J7878" s="126" t="s">
        <v>4501</v>
      </c>
    </row>
    <row r="7879" spans="1:10">
      <c r="A7879" s="221"/>
      <c r="B7879" s="222"/>
      <c r="C7879" s="222"/>
      <c r="D7879" s="222"/>
      <c r="E7879" s="222"/>
      <c r="F7879" s="222" t="s">
        <v>1774</v>
      </c>
      <c r="G7879" s="222"/>
      <c r="H7879" s="222"/>
      <c r="I7879" s="222"/>
      <c r="J7879" s="125">
        <v>83.096000000000004</v>
      </c>
    </row>
    <row r="7880" spans="1:10">
      <c r="A7880" s="115"/>
      <c r="B7880" s="116"/>
      <c r="C7880" s="116"/>
      <c r="D7880" s="116"/>
      <c r="E7880" s="116" t="s">
        <v>1728</v>
      </c>
      <c r="F7880" s="117">
        <v>0</v>
      </c>
      <c r="G7880" s="116" t="s">
        <v>1729</v>
      </c>
      <c r="H7880" s="117">
        <v>67</v>
      </c>
      <c r="I7880" s="116" t="s">
        <v>1730</v>
      </c>
      <c r="J7880" s="118">
        <v>66.99897</v>
      </c>
    </row>
    <row r="7881" spans="1:10" ht="15" thickBot="1">
      <c r="A7881" s="115"/>
      <c r="B7881" s="116"/>
      <c r="C7881" s="116"/>
      <c r="D7881" s="116"/>
      <c r="E7881" s="116" t="s">
        <v>1731</v>
      </c>
      <c r="F7881" s="117">
        <v>78.98</v>
      </c>
      <c r="G7881" s="116"/>
      <c r="H7881" s="276" t="s">
        <v>1732</v>
      </c>
      <c r="I7881" s="276"/>
      <c r="J7881" s="118">
        <v>379.98</v>
      </c>
    </row>
    <row r="7882" spans="1:10" ht="15" thickTop="1">
      <c r="A7882" s="119"/>
      <c r="B7882" s="95"/>
      <c r="C7882" s="95"/>
      <c r="D7882" s="95"/>
      <c r="E7882" s="95"/>
      <c r="F7882" s="95"/>
      <c r="G7882" s="95"/>
      <c r="H7882" s="95"/>
      <c r="I7882" s="95"/>
      <c r="J7882" s="120"/>
    </row>
    <row r="7883" spans="1:10" ht="15">
      <c r="A7883" s="121"/>
      <c r="B7883" s="83" t="s">
        <v>1</v>
      </c>
      <c r="C7883" s="82" t="s">
        <v>2</v>
      </c>
      <c r="D7883" s="82" t="s">
        <v>3</v>
      </c>
      <c r="E7883" s="281" t="s">
        <v>1722</v>
      </c>
      <c r="F7883" s="281"/>
      <c r="G7883" s="84" t="s">
        <v>4</v>
      </c>
      <c r="H7883" s="83" t="s">
        <v>5</v>
      </c>
      <c r="I7883" s="83" t="s">
        <v>6</v>
      </c>
      <c r="J7883" s="122" t="s">
        <v>8</v>
      </c>
    </row>
    <row r="7884" spans="1:10">
      <c r="A7884" s="111" t="s">
        <v>1723</v>
      </c>
      <c r="B7884" s="86" t="s">
        <v>4520</v>
      </c>
      <c r="C7884" s="85" t="s">
        <v>31</v>
      </c>
      <c r="D7884" s="85" t="s">
        <v>2215</v>
      </c>
      <c r="E7884" s="284" t="s">
        <v>1737</v>
      </c>
      <c r="F7884" s="284"/>
      <c r="G7884" s="87" t="s">
        <v>33</v>
      </c>
      <c r="H7884" s="88">
        <v>1</v>
      </c>
      <c r="I7884" s="89">
        <v>19.78</v>
      </c>
      <c r="J7884" s="112">
        <v>19.78</v>
      </c>
    </row>
    <row r="7885" spans="1:10" ht="25.5">
      <c r="A7885" s="123" t="s">
        <v>1738</v>
      </c>
      <c r="B7885" s="97" t="s">
        <v>4521</v>
      </c>
      <c r="C7885" s="96" t="s">
        <v>31</v>
      </c>
      <c r="D7885" s="96" t="s">
        <v>4522</v>
      </c>
      <c r="E7885" s="283" t="s">
        <v>1737</v>
      </c>
      <c r="F7885" s="283"/>
      <c r="G7885" s="98" t="s">
        <v>33</v>
      </c>
      <c r="H7885" s="99">
        <v>1</v>
      </c>
      <c r="I7885" s="100">
        <v>0.2</v>
      </c>
      <c r="J7885" s="124">
        <v>0.2</v>
      </c>
    </row>
    <row r="7886" spans="1:10" ht="25.5">
      <c r="A7886" s="113" t="s">
        <v>1725</v>
      </c>
      <c r="B7886" s="91" t="s">
        <v>4326</v>
      </c>
      <c r="C7886" s="90" t="s">
        <v>31</v>
      </c>
      <c r="D7886" s="90" t="s">
        <v>4327</v>
      </c>
      <c r="E7886" s="278" t="s">
        <v>2366</v>
      </c>
      <c r="F7886" s="278"/>
      <c r="G7886" s="92" t="s">
        <v>33</v>
      </c>
      <c r="H7886" s="93">
        <v>1</v>
      </c>
      <c r="I7886" s="94">
        <v>0.57999999999999996</v>
      </c>
      <c r="J7886" s="114">
        <v>0.57999999999999996</v>
      </c>
    </row>
    <row r="7887" spans="1:10" ht="25.5">
      <c r="A7887" s="113" t="s">
        <v>1725</v>
      </c>
      <c r="B7887" s="91" t="s">
        <v>4324</v>
      </c>
      <c r="C7887" s="90" t="s">
        <v>31</v>
      </c>
      <c r="D7887" s="90" t="s">
        <v>4325</v>
      </c>
      <c r="E7887" s="278" t="s">
        <v>1743</v>
      </c>
      <c r="F7887" s="278"/>
      <c r="G7887" s="92" t="s">
        <v>33</v>
      </c>
      <c r="H7887" s="93">
        <v>1</v>
      </c>
      <c r="I7887" s="94">
        <v>1.34</v>
      </c>
      <c r="J7887" s="114">
        <v>1.34</v>
      </c>
    </row>
    <row r="7888" spans="1:10">
      <c r="A7888" s="113" t="s">
        <v>1725</v>
      </c>
      <c r="B7888" s="91" t="s">
        <v>1741</v>
      </c>
      <c r="C7888" s="90" t="s">
        <v>31</v>
      </c>
      <c r="D7888" s="90" t="s">
        <v>1742</v>
      </c>
      <c r="E7888" s="278" t="s">
        <v>1743</v>
      </c>
      <c r="F7888" s="278"/>
      <c r="G7888" s="92" t="s">
        <v>33</v>
      </c>
      <c r="H7888" s="93">
        <v>1</v>
      </c>
      <c r="I7888" s="94">
        <v>0.03</v>
      </c>
      <c r="J7888" s="114">
        <v>0.03</v>
      </c>
    </row>
    <row r="7889" spans="1:10" ht="25.5">
      <c r="A7889" s="113" t="s">
        <v>1725</v>
      </c>
      <c r="B7889" s="91" t="s">
        <v>4328</v>
      </c>
      <c r="C7889" s="90" t="s">
        <v>31</v>
      </c>
      <c r="D7889" s="90" t="s">
        <v>4329</v>
      </c>
      <c r="E7889" s="278" t="s">
        <v>2366</v>
      </c>
      <c r="F7889" s="278"/>
      <c r="G7889" s="92" t="s">
        <v>33</v>
      </c>
      <c r="H7889" s="93">
        <v>1</v>
      </c>
      <c r="I7889" s="94">
        <v>0.88</v>
      </c>
      <c r="J7889" s="114">
        <v>0.88</v>
      </c>
    </row>
    <row r="7890" spans="1:10" ht="25.5">
      <c r="A7890" s="113" t="s">
        <v>1725</v>
      </c>
      <c r="B7890" s="91" t="s">
        <v>4322</v>
      </c>
      <c r="C7890" s="90" t="s">
        <v>31</v>
      </c>
      <c r="D7890" s="90" t="s">
        <v>4323</v>
      </c>
      <c r="E7890" s="278" t="s">
        <v>1727</v>
      </c>
      <c r="F7890" s="278"/>
      <c r="G7890" s="92" t="s">
        <v>33</v>
      </c>
      <c r="H7890" s="93">
        <v>1</v>
      </c>
      <c r="I7890" s="94">
        <v>0.48</v>
      </c>
      <c r="J7890" s="114">
        <v>0.48</v>
      </c>
    </row>
    <row r="7891" spans="1:10">
      <c r="A7891" s="113" t="s">
        <v>1725</v>
      </c>
      <c r="B7891" s="91" t="s">
        <v>4523</v>
      </c>
      <c r="C7891" s="90" t="s">
        <v>31</v>
      </c>
      <c r="D7891" s="90" t="s">
        <v>4524</v>
      </c>
      <c r="E7891" s="278" t="s">
        <v>1748</v>
      </c>
      <c r="F7891" s="278"/>
      <c r="G7891" s="92" t="s">
        <v>33</v>
      </c>
      <c r="H7891" s="93">
        <v>1</v>
      </c>
      <c r="I7891" s="94">
        <v>15.32</v>
      </c>
      <c r="J7891" s="114">
        <v>15.32</v>
      </c>
    </row>
    <row r="7892" spans="1:10">
      <c r="A7892" s="113" t="s">
        <v>1725</v>
      </c>
      <c r="B7892" s="91" t="s">
        <v>1749</v>
      </c>
      <c r="C7892" s="90" t="s">
        <v>31</v>
      </c>
      <c r="D7892" s="90" t="s">
        <v>1750</v>
      </c>
      <c r="E7892" s="278" t="s">
        <v>1743</v>
      </c>
      <c r="F7892" s="278"/>
      <c r="G7892" s="92" t="s">
        <v>33</v>
      </c>
      <c r="H7892" s="93">
        <v>1</v>
      </c>
      <c r="I7892" s="94">
        <v>0.95</v>
      </c>
      <c r="J7892" s="114">
        <v>0.95</v>
      </c>
    </row>
    <row r="7893" spans="1:10">
      <c r="A7893" s="115"/>
      <c r="B7893" s="116"/>
      <c r="C7893" s="116"/>
      <c r="D7893" s="116"/>
      <c r="E7893" s="116" t="s">
        <v>1728</v>
      </c>
      <c r="F7893" s="117">
        <v>15.52</v>
      </c>
      <c r="G7893" s="116" t="s">
        <v>1729</v>
      </c>
      <c r="H7893" s="117">
        <v>0</v>
      </c>
      <c r="I7893" s="116" t="s">
        <v>1730</v>
      </c>
      <c r="J7893" s="118">
        <v>15.52</v>
      </c>
    </row>
    <row r="7894" spans="1:10" ht="15" thickBot="1">
      <c r="A7894" s="115"/>
      <c r="B7894" s="116"/>
      <c r="C7894" s="116"/>
      <c r="D7894" s="116"/>
      <c r="E7894" s="116" t="s">
        <v>1731</v>
      </c>
      <c r="F7894" s="117">
        <v>5.19</v>
      </c>
      <c r="G7894" s="116"/>
      <c r="H7894" s="276" t="s">
        <v>1732</v>
      </c>
      <c r="I7894" s="276"/>
      <c r="J7894" s="118">
        <v>24.97</v>
      </c>
    </row>
    <row r="7895" spans="1:10" ht="15" thickTop="1">
      <c r="A7895" s="119"/>
      <c r="B7895" s="95"/>
      <c r="C7895" s="95"/>
      <c r="D7895" s="95"/>
      <c r="E7895" s="95"/>
      <c r="F7895" s="95"/>
      <c r="G7895" s="95"/>
      <c r="H7895" s="95"/>
      <c r="I7895" s="95"/>
      <c r="J7895" s="120"/>
    </row>
    <row r="7896" spans="1:10" ht="15">
      <c r="A7896" s="121"/>
      <c r="B7896" s="83" t="s">
        <v>1</v>
      </c>
      <c r="C7896" s="82" t="s">
        <v>2</v>
      </c>
      <c r="D7896" s="82" t="s">
        <v>3</v>
      </c>
      <c r="E7896" s="281" t="s">
        <v>1722</v>
      </c>
      <c r="F7896" s="281"/>
      <c r="G7896" s="84" t="s">
        <v>4</v>
      </c>
      <c r="H7896" s="83" t="s">
        <v>5</v>
      </c>
      <c r="I7896" s="83" t="s">
        <v>6</v>
      </c>
      <c r="J7896" s="122" t="s">
        <v>8</v>
      </c>
    </row>
    <row r="7897" spans="1:10">
      <c r="A7897" s="111" t="s">
        <v>1723</v>
      </c>
      <c r="B7897" s="86" t="s">
        <v>2214</v>
      </c>
      <c r="C7897" s="85" t="s">
        <v>44</v>
      </c>
      <c r="D7897" s="85" t="s">
        <v>2215</v>
      </c>
      <c r="E7897" s="284" t="s">
        <v>1761</v>
      </c>
      <c r="F7897" s="284"/>
      <c r="G7897" s="87" t="s">
        <v>1950</v>
      </c>
      <c r="H7897" s="88">
        <v>1</v>
      </c>
      <c r="I7897" s="89">
        <v>19.04</v>
      </c>
      <c r="J7897" s="112">
        <v>19.04</v>
      </c>
    </row>
    <row r="7898" spans="1:10" ht="15">
      <c r="A7898" s="121" t="s">
        <v>2324</v>
      </c>
      <c r="B7898" s="83" t="s">
        <v>1</v>
      </c>
      <c r="C7898" s="82" t="s">
        <v>2</v>
      </c>
      <c r="D7898" s="82" t="s">
        <v>1748</v>
      </c>
      <c r="E7898" s="83" t="s">
        <v>1766</v>
      </c>
      <c r="F7898" s="280" t="s">
        <v>1769</v>
      </c>
      <c r="G7898" s="280"/>
      <c r="H7898" s="280"/>
      <c r="I7898" s="280"/>
      <c r="J7898" s="122" t="s">
        <v>1778</v>
      </c>
    </row>
    <row r="7899" spans="1:10">
      <c r="A7899" s="113" t="s">
        <v>1725</v>
      </c>
      <c r="B7899" s="91" t="s">
        <v>4525</v>
      </c>
      <c r="C7899" s="90" t="s">
        <v>44</v>
      </c>
      <c r="D7899" s="90" t="s">
        <v>4526</v>
      </c>
      <c r="E7899" s="93">
        <v>1</v>
      </c>
      <c r="F7899" s="90"/>
      <c r="G7899" s="90"/>
      <c r="H7899" s="90"/>
      <c r="I7899" s="102" t="s">
        <v>4527</v>
      </c>
      <c r="J7899" s="127" t="s">
        <v>4527</v>
      </c>
    </row>
    <row r="7900" spans="1:10">
      <c r="A7900" s="221"/>
      <c r="B7900" s="222"/>
      <c r="C7900" s="222"/>
      <c r="D7900" s="222"/>
      <c r="E7900" s="222"/>
      <c r="F7900" s="222" t="s">
        <v>2328</v>
      </c>
      <c r="G7900" s="222"/>
      <c r="H7900" s="222"/>
      <c r="I7900" s="222"/>
      <c r="J7900" s="128">
        <v>0</v>
      </c>
    </row>
    <row r="7901" spans="1:10">
      <c r="A7901" s="221"/>
      <c r="B7901" s="222"/>
      <c r="C7901" s="222"/>
      <c r="D7901" s="222"/>
      <c r="E7901" s="222"/>
      <c r="F7901" s="222" t="s">
        <v>2329</v>
      </c>
      <c r="G7901" s="222"/>
      <c r="H7901" s="222"/>
      <c r="I7901" s="222"/>
      <c r="J7901" s="125">
        <v>14.59</v>
      </c>
    </row>
    <row r="7902" spans="1:10">
      <c r="A7902" s="221"/>
      <c r="B7902" s="222"/>
      <c r="C7902" s="222"/>
      <c r="D7902" s="222"/>
      <c r="E7902" s="222"/>
      <c r="F7902" s="222" t="s">
        <v>1762</v>
      </c>
      <c r="G7902" s="222"/>
      <c r="H7902" s="222"/>
      <c r="I7902" s="222"/>
      <c r="J7902" s="125">
        <v>14.59</v>
      </c>
    </row>
    <row r="7903" spans="1:10">
      <c r="A7903" s="221"/>
      <c r="B7903" s="222"/>
      <c r="C7903" s="222"/>
      <c r="D7903" s="222"/>
      <c r="E7903" s="222"/>
      <c r="F7903" s="222" t="s">
        <v>1763</v>
      </c>
      <c r="G7903" s="222"/>
      <c r="H7903" s="222"/>
      <c r="I7903" s="222"/>
      <c r="J7903" s="125">
        <v>1</v>
      </c>
    </row>
    <row r="7904" spans="1:10">
      <c r="A7904" s="221"/>
      <c r="B7904" s="222"/>
      <c r="C7904" s="222"/>
      <c r="D7904" s="222"/>
      <c r="E7904" s="222"/>
      <c r="F7904" s="222" t="s">
        <v>1764</v>
      </c>
      <c r="G7904" s="222"/>
      <c r="H7904" s="222"/>
      <c r="I7904" s="222"/>
      <c r="J7904" s="125">
        <v>14.59</v>
      </c>
    </row>
    <row r="7905" spans="1:10" ht="15">
      <c r="A7905" s="279" t="s">
        <v>1784</v>
      </c>
      <c r="B7905" s="280" t="s">
        <v>1</v>
      </c>
      <c r="C7905" s="281" t="s">
        <v>2</v>
      </c>
      <c r="D7905" s="281" t="s">
        <v>1785</v>
      </c>
      <c r="E7905" s="280" t="s">
        <v>1766</v>
      </c>
      <c r="F7905" s="83" t="s">
        <v>1767</v>
      </c>
      <c r="G7905" s="83" t="s">
        <v>1768</v>
      </c>
      <c r="H7905" s="83"/>
      <c r="I7905" s="83"/>
      <c r="J7905" s="122" t="s">
        <v>1769</v>
      </c>
    </row>
    <row r="7906" spans="1:10">
      <c r="A7906" s="113" t="s">
        <v>1725</v>
      </c>
      <c r="B7906" s="91" t="s">
        <v>4338</v>
      </c>
      <c r="C7906" s="90" t="s">
        <v>44</v>
      </c>
      <c r="D7906" s="90" t="s">
        <v>4339</v>
      </c>
      <c r="E7906" s="93">
        <v>1</v>
      </c>
      <c r="F7906" s="92" t="s">
        <v>1950</v>
      </c>
      <c r="G7906" s="277" t="s">
        <v>4340</v>
      </c>
      <c r="H7906" s="277"/>
      <c r="I7906" s="278"/>
      <c r="J7906" s="127" t="s">
        <v>4340</v>
      </c>
    </row>
    <row r="7907" spans="1:10">
      <c r="A7907" s="113" t="s">
        <v>1725</v>
      </c>
      <c r="B7907" s="91" t="s">
        <v>4335</v>
      </c>
      <c r="C7907" s="90" t="s">
        <v>44</v>
      </c>
      <c r="D7907" s="90" t="s">
        <v>4336</v>
      </c>
      <c r="E7907" s="93">
        <v>1</v>
      </c>
      <c r="F7907" s="92" t="s">
        <v>1950</v>
      </c>
      <c r="G7907" s="277" t="s">
        <v>4337</v>
      </c>
      <c r="H7907" s="277"/>
      <c r="I7907" s="278"/>
      <c r="J7907" s="127" t="s">
        <v>4337</v>
      </c>
    </row>
    <row r="7908" spans="1:10">
      <c r="A7908" s="113" t="s">
        <v>1725</v>
      </c>
      <c r="B7908" s="91" t="s">
        <v>4332</v>
      </c>
      <c r="C7908" s="90" t="s">
        <v>44</v>
      </c>
      <c r="D7908" s="90" t="s">
        <v>4333</v>
      </c>
      <c r="E7908" s="93">
        <v>1</v>
      </c>
      <c r="F7908" s="92" t="s">
        <v>1950</v>
      </c>
      <c r="G7908" s="277" t="s">
        <v>4334</v>
      </c>
      <c r="H7908" s="277"/>
      <c r="I7908" s="278"/>
      <c r="J7908" s="127" t="s">
        <v>4334</v>
      </c>
    </row>
    <row r="7909" spans="1:10" ht="25.5">
      <c r="A7909" s="113" t="s">
        <v>1725</v>
      </c>
      <c r="B7909" s="91" t="s">
        <v>4341</v>
      </c>
      <c r="C7909" s="90" t="s">
        <v>44</v>
      </c>
      <c r="D7909" s="90" t="s">
        <v>4342</v>
      </c>
      <c r="E7909" s="93">
        <v>1</v>
      </c>
      <c r="F7909" s="92" t="s">
        <v>1950</v>
      </c>
      <c r="G7909" s="277" t="s">
        <v>4343</v>
      </c>
      <c r="H7909" s="277"/>
      <c r="I7909" s="278"/>
      <c r="J7909" s="127" t="s">
        <v>4343</v>
      </c>
    </row>
    <row r="7910" spans="1:10">
      <c r="A7910" s="221"/>
      <c r="B7910" s="222"/>
      <c r="C7910" s="222"/>
      <c r="D7910" s="222"/>
      <c r="E7910" s="222"/>
      <c r="F7910" s="222" t="s">
        <v>1938</v>
      </c>
      <c r="G7910" s="222"/>
      <c r="H7910" s="222"/>
      <c r="I7910" s="222"/>
      <c r="J7910" s="125">
        <v>2.8</v>
      </c>
    </row>
    <row r="7911" spans="1:10" ht="15">
      <c r="A7911" s="279" t="s">
        <v>1765</v>
      </c>
      <c r="B7911" s="280" t="s">
        <v>1</v>
      </c>
      <c r="C7911" s="281" t="s">
        <v>2</v>
      </c>
      <c r="D7911" s="281" t="s">
        <v>1727</v>
      </c>
      <c r="E7911" s="280" t="s">
        <v>1766</v>
      </c>
      <c r="F7911" s="83" t="s">
        <v>1767</v>
      </c>
      <c r="G7911" s="83" t="s">
        <v>1768</v>
      </c>
      <c r="H7911" s="83"/>
      <c r="I7911" s="83"/>
      <c r="J7911" s="122" t="s">
        <v>1769</v>
      </c>
    </row>
    <row r="7912" spans="1:10">
      <c r="A7912" s="123" t="s">
        <v>1723</v>
      </c>
      <c r="B7912" s="97" t="s">
        <v>4528</v>
      </c>
      <c r="C7912" s="96" t="s">
        <v>44</v>
      </c>
      <c r="D7912" s="96" t="s">
        <v>4529</v>
      </c>
      <c r="E7912" s="99">
        <v>1</v>
      </c>
      <c r="F7912" s="98" t="s">
        <v>1950</v>
      </c>
      <c r="G7912" s="282" t="s">
        <v>4352</v>
      </c>
      <c r="H7912" s="282"/>
      <c r="I7912" s="283"/>
      <c r="J7912" s="126" t="s">
        <v>4352</v>
      </c>
    </row>
    <row r="7913" spans="1:10" ht="25.5">
      <c r="A7913" s="123" t="s">
        <v>1723</v>
      </c>
      <c r="B7913" s="97" t="s">
        <v>4530</v>
      </c>
      <c r="C7913" s="96" t="s">
        <v>44</v>
      </c>
      <c r="D7913" s="96" t="s">
        <v>4531</v>
      </c>
      <c r="E7913" s="99">
        <v>1</v>
      </c>
      <c r="F7913" s="98" t="s">
        <v>1950</v>
      </c>
      <c r="G7913" s="282" t="s">
        <v>2208</v>
      </c>
      <c r="H7913" s="282"/>
      <c r="I7913" s="283"/>
      <c r="J7913" s="126" t="s">
        <v>2208</v>
      </c>
    </row>
    <row r="7914" spans="1:10" ht="25.5">
      <c r="A7914" s="123" t="s">
        <v>1723</v>
      </c>
      <c r="B7914" s="97" t="s">
        <v>4532</v>
      </c>
      <c r="C7914" s="96" t="s">
        <v>44</v>
      </c>
      <c r="D7914" s="96" t="s">
        <v>4533</v>
      </c>
      <c r="E7914" s="99">
        <v>1</v>
      </c>
      <c r="F7914" s="98" t="s">
        <v>1950</v>
      </c>
      <c r="G7914" s="282" t="s">
        <v>4349</v>
      </c>
      <c r="H7914" s="282"/>
      <c r="I7914" s="283"/>
      <c r="J7914" s="126" t="s">
        <v>4349</v>
      </c>
    </row>
    <row r="7915" spans="1:10">
      <c r="A7915" s="221"/>
      <c r="B7915" s="222"/>
      <c r="C7915" s="222"/>
      <c r="D7915" s="222"/>
      <c r="E7915" s="222"/>
      <c r="F7915" s="222" t="s">
        <v>1774</v>
      </c>
      <c r="G7915" s="222"/>
      <c r="H7915" s="222"/>
      <c r="I7915" s="222"/>
      <c r="J7915" s="125">
        <v>1.65</v>
      </c>
    </row>
    <row r="7916" spans="1:10">
      <c r="A7916" s="115"/>
      <c r="B7916" s="116"/>
      <c r="C7916" s="116"/>
      <c r="D7916" s="116"/>
      <c r="E7916" s="116" t="s">
        <v>1728</v>
      </c>
      <c r="F7916" s="117">
        <v>0</v>
      </c>
      <c r="G7916" s="116" t="s">
        <v>1729</v>
      </c>
      <c r="H7916" s="117">
        <v>14.78</v>
      </c>
      <c r="I7916" s="116" t="s">
        <v>1730</v>
      </c>
      <c r="J7916" s="118">
        <v>14.783799999999999</v>
      </c>
    </row>
    <row r="7917" spans="1:10" ht="15" thickBot="1">
      <c r="A7917" s="115"/>
      <c r="B7917" s="116"/>
      <c r="C7917" s="116"/>
      <c r="D7917" s="116"/>
      <c r="E7917" s="116" t="s">
        <v>1731</v>
      </c>
      <c r="F7917" s="117">
        <v>4.99</v>
      </c>
      <c r="G7917" s="116"/>
      <c r="H7917" s="276" t="s">
        <v>1732</v>
      </c>
      <c r="I7917" s="276"/>
      <c r="J7917" s="118">
        <v>24.03</v>
      </c>
    </row>
    <row r="7918" spans="1:10" ht="15" thickTop="1">
      <c r="A7918" s="119"/>
      <c r="B7918" s="95"/>
      <c r="C7918" s="95"/>
      <c r="D7918" s="95"/>
      <c r="E7918" s="95"/>
      <c r="F7918" s="95"/>
      <c r="G7918" s="95"/>
      <c r="H7918" s="95"/>
      <c r="I7918" s="95"/>
      <c r="J7918" s="120"/>
    </row>
    <row r="7919" spans="1:10" ht="15">
      <c r="A7919" s="121"/>
      <c r="B7919" s="83" t="s">
        <v>1</v>
      </c>
      <c r="C7919" s="82" t="s">
        <v>2</v>
      </c>
      <c r="D7919" s="82" t="s">
        <v>3</v>
      </c>
      <c r="E7919" s="281" t="s">
        <v>1722</v>
      </c>
      <c r="F7919" s="281"/>
      <c r="G7919" s="84" t="s">
        <v>4</v>
      </c>
      <c r="H7919" s="83" t="s">
        <v>5</v>
      </c>
      <c r="I7919" s="83" t="s">
        <v>6</v>
      </c>
      <c r="J7919" s="122" t="s">
        <v>8</v>
      </c>
    </row>
    <row r="7920" spans="1:10" ht="25.5">
      <c r="A7920" s="111" t="s">
        <v>1723</v>
      </c>
      <c r="B7920" s="86" t="s">
        <v>4534</v>
      </c>
      <c r="C7920" s="85" t="s">
        <v>31</v>
      </c>
      <c r="D7920" s="85" t="s">
        <v>4535</v>
      </c>
      <c r="E7920" s="284" t="s">
        <v>2317</v>
      </c>
      <c r="F7920" s="284"/>
      <c r="G7920" s="87" t="s">
        <v>2625</v>
      </c>
      <c r="H7920" s="88">
        <v>1</v>
      </c>
      <c r="I7920" s="89">
        <v>10.45</v>
      </c>
      <c r="J7920" s="112">
        <v>10.45</v>
      </c>
    </row>
    <row r="7921" spans="1:10">
      <c r="A7921" s="123" t="s">
        <v>1738</v>
      </c>
      <c r="B7921" s="97" t="s">
        <v>4520</v>
      </c>
      <c r="C7921" s="96" t="s">
        <v>31</v>
      </c>
      <c r="D7921" s="96" t="s">
        <v>2215</v>
      </c>
      <c r="E7921" s="283" t="s">
        <v>1737</v>
      </c>
      <c r="F7921" s="283"/>
      <c r="G7921" s="98" t="s">
        <v>33</v>
      </c>
      <c r="H7921" s="99">
        <v>0.1055</v>
      </c>
      <c r="I7921" s="100">
        <v>19.78</v>
      </c>
      <c r="J7921" s="124">
        <v>2.08</v>
      </c>
    </row>
    <row r="7922" spans="1:10">
      <c r="A7922" s="123" t="s">
        <v>1738</v>
      </c>
      <c r="B7922" s="97" t="s">
        <v>4317</v>
      </c>
      <c r="C7922" s="96" t="s">
        <v>31</v>
      </c>
      <c r="D7922" s="96" t="s">
        <v>2211</v>
      </c>
      <c r="E7922" s="283" t="s">
        <v>1737</v>
      </c>
      <c r="F7922" s="283"/>
      <c r="G7922" s="98" t="s">
        <v>33</v>
      </c>
      <c r="H7922" s="99">
        <v>1.72E-2</v>
      </c>
      <c r="I7922" s="100">
        <v>15.98</v>
      </c>
      <c r="J7922" s="124">
        <v>0.27</v>
      </c>
    </row>
    <row r="7923" spans="1:10">
      <c r="A7923" s="123" t="s">
        <v>1738</v>
      </c>
      <c r="B7923" s="97" t="s">
        <v>4536</v>
      </c>
      <c r="C7923" s="96" t="s">
        <v>31</v>
      </c>
      <c r="D7923" s="96" t="s">
        <v>4537</v>
      </c>
      <c r="E7923" s="283" t="s">
        <v>2317</v>
      </c>
      <c r="F7923" s="283"/>
      <c r="G7923" s="98" t="s">
        <v>2625</v>
      </c>
      <c r="H7923" s="99">
        <v>1</v>
      </c>
      <c r="I7923" s="100">
        <v>7.31</v>
      </c>
      <c r="J7923" s="124">
        <v>7.31</v>
      </c>
    </row>
    <row r="7924" spans="1:10" ht="25.5">
      <c r="A7924" s="113" t="s">
        <v>1725</v>
      </c>
      <c r="B7924" s="91" t="s">
        <v>4538</v>
      </c>
      <c r="C7924" s="90" t="s">
        <v>31</v>
      </c>
      <c r="D7924" s="90" t="s">
        <v>4539</v>
      </c>
      <c r="E7924" s="278" t="s">
        <v>1743</v>
      </c>
      <c r="F7924" s="278"/>
      <c r="G7924" s="92" t="s">
        <v>2625</v>
      </c>
      <c r="H7924" s="93">
        <v>2.5000000000000001E-2</v>
      </c>
      <c r="I7924" s="94">
        <v>15.16</v>
      </c>
      <c r="J7924" s="114">
        <v>0.37</v>
      </c>
    </row>
    <row r="7925" spans="1:10" ht="25.5">
      <c r="A7925" s="113" t="s">
        <v>1725</v>
      </c>
      <c r="B7925" s="91" t="s">
        <v>4540</v>
      </c>
      <c r="C7925" s="90" t="s">
        <v>31</v>
      </c>
      <c r="D7925" s="90" t="s">
        <v>4541</v>
      </c>
      <c r="E7925" s="278" t="s">
        <v>1743</v>
      </c>
      <c r="F7925" s="278"/>
      <c r="G7925" s="92" t="s">
        <v>704</v>
      </c>
      <c r="H7925" s="93">
        <v>2.8159999999999998</v>
      </c>
      <c r="I7925" s="94">
        <v>0.15</v>
      </c>
      <c r="J7925" s="114">
        <v>0.42</v>
      </c>
    </row>
    <row r="7926" spans="1:10">
      <c r="A7926" s="115"/>
      <c r="B7926" s="116"/>
      <c r="C7926" s="116"/>
      <c r="D7926" s="116"/>
      <c r="E7926" s="116" t="s">
        <v>1728</v>
      </c>
      <c r="F7926" s="117">
        <v>3.44</v>
      </c>
      <c r="G7926" s="116" t="s">
        <v>1729</v>
      </c>
      <c r="H7926" s="117">
        <v>0</v>
      </c>
      <c r="I7926" s="116" t="s">
        <v>1730</v>
      </c>
      <c r="J7926" s="118">
        <v>3.44</v>
      </c>
    </row>
    <row r="7927" spans="1:10" ht="15" thickBot="1">
      <c r="A7927" s="115"/>
      <c r="B7927" s="116"/>
      <c r="C7927" s="116"/>
      <c r="D7927" s="116"/>
      <c r="E7927" s="116" t="s">
        <v>1731</v>
      </c>
      <c r="F7927" s="117">
        <v>2.74</v>
      </c>
      <c r="G7927" s="116"/>
      <c r="H7927" s="276" t="s">
        <v>1732</v>
      </c>
      <c r="I7927" s="276"/>
      <c r="J7927" s="118">
        <v>13.19</v>
      </c>
    </row>
    <row r="7928" spans="1:10" ht="15" thickTop="1">
      <c r="A7928" s="119"/>
      <c r="B7928" s="95"/>
      <c r="C7928" s="95"/>
      <c r="D7928" s="95"/>
      <c r="E7928" s="95"/>
      <c r="F7928" s="95"/>
      <c r="G7928" s="95"/>
      <c r="H7928" s="95"/>
      <c r="I7928" s="95"/>
      <c r="J7928" s="120"/>
    </row>
    <row r="7929" spans="1:10" ht="15">
      <c r="A7929" s="121"/>
      <c r="B7929" s="83" t="s">
        <v>1</v>
      </c>
      <c r="C7929" s="82" t="s">
        <v>2</v>
      </c>
      <c r="D7929" s="82" t="s">
        <v>3</v>
      </c>
      <c r="E7929" s="281" t="s">
        <v>1722</v>
      </c>
      <c r="F7929" s="281"/>
      <c r="G7929" s="84" t="s">
        <v>4</v>
      </c>
      <c r="H7929" s="83" t="s">
        <v>5</v>
      </c>
      <c r="I7929" s="83" t="s">
        <v>6</v>
      </c>
      <c r="J7929" s="122" t="s">
        <v>8</v>
      </c>
    </row>
    <row r="7930" spans="1:10" ht="38.25">
      <c r="A7930" s="111" t="s">
        <v>1723</v>
      </c>
      <c r="B7930" s="86" t="s">
        <v>3856</v>
      </c>
      <c r="C7930" s="85" t="s">
        <v>44</v>
      </c>
      <c r="D7930" s="85" t="s">
        <v>3857</v>
      </c>
      <c r="E7930" s="284" t="s">
        <v>1761</v>
      </c>
      <c r="F7930" s="284"/>
      <c r="G7930" s="87" t="s">
        <v>46</v>
      </c>
      <c r="H7930" s="88">
        <v>1</v>
      </c>
      <c r="I7930" s="89">
        <v>32.43</v>
      </c>
      <c r="J7930" s="112">
        <v>32.43</v>
      </c>
    </row>
    <row r="7931" spans="1:10">
      <c r="A7931" s="221"/>
      <c r="B7931" s="222"/>
      <c r="C7931" s="222"/>
      <c r="D7931" s="222"/>
      <c r="E7931" s="222"/>
      <c r="F7931" s="222" t="s">
        <v>1762</v>
      </c>
      <c r="G7931" s="222"/>
      <c r="H7931" s="222"/>
      <c r="I7931" s="222"/>
      <c r="J7931" s="125">
        <v>0</v>
      </c>
    </row>
    <row r="7932" spans="1:10">
      <c r="A7932" s="221"/>
      <c r="B7932" s="222"/>
      <c r="C7932" s="222"/>
      <c r="D7932" s="222"/>
      <c r="E7932" s="222"/>
      <c r="F7932" s="222" t="s">
        <v>1763</v>
      </c>
      <c r="G7932" s="222"/>
      <c r="H7932" s="222"/>
      <c r="I7932" s="222"/>
      <c r="J7932" s="125">
        <v>1</v>
      </c>
    </row>
    <row r="7933" spans="1:10">
      <c r="A7933" s="221"/>
      <c r="B7933" s="222"/>
      <c r="C7933" s="222"/>
      <c r="D7933" s="222"/>
      <c r="E7933" s="222"/>
      <c r="F7933" s="222" t="s">
        <v>1764</v>
      </c>
      <c r="G7933" s="222"/>
      <c r="H7933" s="222"/>
      <c r="I7933" s="222"/>
      <c r="J7933" s="125">
        <v>0</v>
      </c>
    </row>
    <row r="7934" spans="1:10" ht="15">
      <c r="A7934" s="279" t="s">
        <v>1784</v>
      </c>
      <c r="B7934" s="280" t="s">
        <v>1</v>
      </c>
      <c r="C7934" s="281" t="s">
        <v>2</v>
      </c>
      <c r="D7934" s="281" t="s">
        <v>1785</v>
      </c>
      <c r="E7934" s="280" t="s">
        <v>1766</v>
      </c>
      <c r="F7934" s="83" t="s">
        <v>1767</v>
      </c>
      <c r="G7934" s="83" t="s">
        <v>1768</v>
      </c>
      <c r="H7934" s="83"/>
      <c r="I7934" s="83"/>
      <c r="J7934" s="122" t="s">
        <v>1769</v>
      </c>
    </row>
    <row r="7935" spans="1:10" ht="25.5">
      <c r="A7935" s="113" t="s">
        <v>1725</v>
      </c>
      <c r="B7935" s="91" t="s">
        <v>4542</v>
      </c>
      <c r="C7935" s="90" t="s">
        <v>44</v>
      </c>
      <c r="D7935" s="90" t="s">
        <v>4543</v>
      </c>
      <c r="E7935" s="93">
        <v>1</v>
      </c>
      <c r="F7935" s="92" t="s">
        <v>46</v>
      </c>
      <c r="G7935" s="277" t="s">
        <v>3766</v>
      </c>
      <c r="H7935" s="277"/>
      <c r="I7935" s="278"/>
      <c r="J7935" s="127" t="s">
        <v>3766</v>
      </c>
    </row>
    <row r="7936" spans="1:10">
      <c r="A7936" s="221"/>
      <c r="B7936" s="222"/>
      <c r="C7936" s="222"/>
      <c r="D7936" s="222"/>
      <c r="E7936" s="222"/>
      <c r="F7936" s="222" t="s">
        <v>1938</v>
      </c>
      <c r="G7936" s="222"/>
      <c r="H7936" s="222"/>
      <c r="I7936" s="222"/>
      <c r="J7936" s="125">
        <v>20.89</v>
      </c>
    </row>
    <row r="7937" spans="1:10" ht="15">
      <c r="A7937" s="279" t="s">
        <v>1765</v>
      </c>
      <c r="B7937" s="280" t="s">
        <v>1</v>
      </c>
      <c r="C7937" s="281" t="s">
        <v>2</v>
      </c>
      <c r="D7937" s="281" t="s">
        <v>1727</v>
      </c>
      <c r="E7937" s="280" t="s">
        <v>1766</v>
      </c>
      <c r="F7937" s="83" t="s">
        <v>1767</v>
      </c>
      <c r="G7937" s="83" t="s">
        <v>1768</v>
      </c>
      <c r="H7937" s="83"/>
      <c r="I7937" s="83"/>
      <c r="J7937" s="122" t="s">
        <v>1769</v>
      </c>
    </row>
    <row r="7938" spans="1:10">
      <c r="A7938" s="123" t="s">
        <v>1723</v>
      </c>
      <c r="B7938" s="97" t="s">
        <v>1979</v>
      </c>
      <c r="C7938" s="96" t="s">
        <v>44</v>
      </c>
      <c r="D7938" s="96" t="s">
        <v>1980</v>
      </c>
      <c r="E7938" s="99">
        <v>0.32592589999999999</v>
      </c>
      <c r="F7938" s="98" t="s">
        <v>1950</v>
      </c>
      <c r="G7938" s="282" t="s">
        <v>1981</v>
      </c>
      <c r="H7938" s="282"/>
      <c r="I7938" s="283"/>
      <c r="J7938" s="126" t="s">
        <v>4544</v>
      </c>
    </row>
    <row r="7939" spans="1:10">
      <c r="A7939" s="123" t="s">
        <v>1723</v>
      </c>
      <c r="B7939" s="97" t="s">
        <v>3570</v>
      </c>
      <c r="C7939" s="96" t="s">
        <v>44</v>
      </c>
      <c r="D7939" s="96" t="s">
        <v>3571</v>
      </c>
      <c r="E7939" s="99">
        <v>0.32592589999999999</v>
      </c>
      <c r="F7939" s="98" t="s">
        <v>1950</v>
      </c>
      <c r="G7939" s="282" t="s">
        <v>3577</v>
      </c>
      <c r="H7939" s="282"/>
      <c r="I7939" s="283"/>
      <c r="J7939" s="126" t="s">
        <v>4545</v>
      </c>
    </row>
    <row r="7940" spans="1:10">
      <c r="A7940" s="221"/>
      <c r="B7940" s="222"/>
      <c r="C7940" s="222"/>
      <c r="D7940" s="222"/>
      <c r="E7940" s="222"/>
      <c r="F7940" s="222" t="s">
        <v>1774</v>
      </c>
      <c r="G7940" s="222"/>
      <c r="H7940" s="222"/>
      <c r="I7940" s="222"/>
      <c r="J7940" s="125">
        <v>11.537800000000001</v>
      </c>
    </row>
    <row r="7941" spans="1:10">
      <c r="A7941" s="115"/>
      <c r="B7941" s="116"/>
      <c r="C7941" s="116"/>
      <c r="D7941" s="116"/>
      <c r="E7941" s="116" t="s">
        <v>1728</v>
      </c>
      <c r="F7941" s="117">
        <v>0</v>
      </c>
      <c r="G7941" s="116" t="s">
        <v>1729</v>
      </c>
      <c r="H7941" s="117">
        <v>8.77</v>
      </c>
      <c r="I7941" s="116" t="s">
        <v>1730</v>
      </c>
      <c r="J7941" s="118">
        <v>8.7668200433799992</v>
      </c>
    </row>
    <row r="7942" spans="1:10" ht="15" thickBot="1">
      <c r="A7942" s="115"/>
      <c r="B7942" s="116"/>
      <c r="C7942" s="116"/>
      <c r="D7942" s="116"/>
      <c r="E7942" s="116" t="s">
        <v>1731</v>
      </c>
      <c r="F7942" s="117">
        <v>8.5</v>
      </c>
      <c r="G7942" s="116"/>
      <c r="H7942" s="276" t="s">
        <v>1732</v>
      </c>
      <c r="I7942" s="276"/>
      <c r="J7942" s="118">
        <v>40.93</v>
      </c>
    </row>
    <row r="7943" spans="1:10" ht="15" thickTop="1">
      <c r="A7943" s="119"/>
      <c r="B7943" s="95"/>
      <c r="C7943" s="95"/>
      <c r="D7943" s="95"/>
      <c r="E7943" s="95"/>
      <c r="F7943" s="95"/>
      <c r="G7943" s="95"/>
      <c r="H7943" s="95"/>
      <c r="I7943" s="95"/>
      <c r="J7943" s="120"/>
    </row>
    <row r="7944" spans="1:10" ht="15">
      <c r="A7944" s="121"/>
      <c r="B7944" s="83" t="s">
        <v>1</v>
      </c>
      <c r="C7944" s="82" t="s">
        <v>2</v>
      </c>
      <c r="D7944" s="82" t="s">
        <v>3</v>
      </c>
      <c r="E7944" s="281" t="s">
        <v>1722</v>
      </c>
      <c r="F7944" s="281"/>
      <c r="G7944" s="84" t="s">
        <v>4</v>
      </c>
      <c r="H7944" s="83" t="s">
        <v>5</v>
      </c>
      <c r="I7944" s="83" t="s">
        <v>6</v>
      </c>
      <c r="J7944" s="122" t="s">
        <v>8</v>
      </c>
    </row>
    <row r="7945" spans="1:10" ht="25.5">
      <c r="A7945" s="111" t="s">
        <v>1723</v>
      </c>
      <c r="B7945" s="86" t="s">
        <v>2829</v>
      </c>
      <c r="C7945" s="85" t="s">
        <v>44</v>
      </c>
      <c r="D7945" s="85" t="s">
        <v>2830</v>
      </c>
      <c r="E7945" s="284" t="s">
        <v>1761</v>
      </c>
      <c r="F7945" s="284"/>
      <c r="G7945" s="87" t="s">
        <v>71</v>
      </c>
      <c r="H7945" s="88">
        <v>1</v>
      </c>
      <c r="I7945" s="89">
        <v>90.49</v>
      </c>
      <c r="J7945" s="112">
        <v>90.49</v>
      </c>
    </row>
    <row r="7946" spans="1:10">
      <c r="A7946" s="221"/>
      <c r="B7946" s="222"/>
      <c r="C7946" s="222"/>
      <c r="D7946" s="222"/>
      <c r="E7946" s="222"/>
      <c r="F7946" s="222" t="s">
        <v>1762</v>
      </c>
      <c r="G7946" s="222"/>
      <c r="H7946" s="222"/>
      <c r="I7946" s="222"/>
      <c r="J7946" s="125">
        <v>0</v>
      </c>
    </row>
    <row r="7947" spans="1:10">
      <c r="A7947" s="221"/>
      <c r="B7947" s="222"/>
      <c r="C7947" s="222"/>
      <c r="D7947" s="222"/>
      <c r="E7947" s="222"/>
      <c r="F7947" s="222" t="s">
        <v>1763</v>
      </c>
      <c r="G7947" s="222"/>
      <c r="H7947" s="222"/>
      <c r="I7947" s="222"/>
      <c r="J7947" s="125">
        <v>1</v>
      </c>
    </row>
    <row r="7948" spans="1:10">
      <c r="A7948" s="221"/>
      <c r="B7948" s="222"/>
      <c r="C7948" s="222"/>
      <c r="D7948" s="222"/>
      <c r="E7948" s="222"/>
      <c r="F7948" s="222" t="s">
        <v>1764</v>
      </c>
      <c r="G7948" s="222"/>
      <c r="H7948" s="222"/>
      <c r="I7948" s="222"/>
      <c r="J7948" s="125">
        <v>0</v>
      </c>
    </row>
    <row r="7949" spans="1:10" ht="15">
      <c r="A7949" s="279" t="s">
        <v>1765</v>
      </c>
      <c r="B7949" s="280" t="s">
        <v>1</v>
      </c>
      <c r="C7949" s="281" t="s">
        <v>2</v>
      </c>
      <c r="D7949" s="281" t="s">
        <v>1727</v>
      </c>
      <c r="E7949" s="280" t="s">
        <v>1766</v>
      </c>
      <c r="F7949" s="83" t="s">
        <v>1767</v>
      </c>
      <c r="G7949" s="83" t="s">
        <v>1768</v>
      </c>
      <c r="H7949" s="83"/>
      <c r="I7949" s="83"/>
      <c r="J7949" s="122" t="s">
        <v>1769</v>
      </c>
    </row>
    <row r="7950" spans="1:10" ht="25.5">
      <c r="A7950" s="123" t="s">
        <v>1723</v>
      </c>
      <c r="B7950" s="97" t="s">
        <v>4489</v>
      </c>
      <c r="C7950" s="96" t="s">
        <v>44</v>
      </c>
      <c r="D7950" s="96" t="s">
        <v>4490</v>
      </c>
      <c r="E7950" s="99">
        <v>2.5919999999999999E-2</v>
      </c>
      <c r="F7950" s="98" t="s">
        <v>93</v>
      </c>
      <c r="G7950" s="282" t="s">
        <v>4546</v>
      </c>
      <c r="H7950" s="282"/>
      <c r="I7950" s="283"/>
      <c r="J7950" s="126" t="s">
        <v>4547</v>
      </c>
    </row>
    <row r="7951" spans="1:10">
      <c r="A7951" s="123" t="s">
        <v>1723</v>
      </c>
      <c r="B7951" s="97" t="s">
        <v>1957</v>
      </c>
      <c r="C7951" s="96" t="s">
        <v>44</v>
      </c>
      <c r="D7951" s="96" t="s">
        <v>1958</v>
      </c>
      <c r="E7951" s="99">
        <v>3.3523809999999998</v>
      </c>
      <c r="F7951" s="98" t="s">
        <v>1950</v>
      </c>
      <c r="G7951" s="282" t="s">
        <v>1959</v>
      </c>
      <c r="H7951" s="282"/>
      <c r="I7951" s="283"/>
      <c r="J7951" s="126" t="s">
        <v>4548</v>
      </c>
    </row>
    <row r="7952" spans="1:10">
      <c r="A7952" s="123" t="s">
        <v>1723</v>
      </c>
      <c r="B7952" s="97" t="s">
        <v>1948</v>
      </c>
      <c r="C7952" s="96" t="s">
        <v>44</v>
      </c>
      <c r="D7952" s="96" t="s">
        <v>1949</v>
      </c>
      <c r="E7952" s="99">
        <v>1.6761904999999999</v>
      </c>
      <c r="F7952" s="98" t="s">
        <v>1950</v>
      </c>
      <c r="G7952" s="282" t="s">
        <v>1951</v>
      </c>
      <c r="H7952" s="282"/>
      <c r="I7952" s="283"/>
      <c r="J7952" s="126" t="s">
        <v>4549</v>
      </c>
    </row>
    <row r="7953" spans="1:10">
      <c r="A7953" s="221"/>
      <c r="B7953" s="222"/>
      <c r="C7953" s="222"/>
      <c r="D7953" s="222"/>
      <c r="E7953" s="222"/>
      <c r="F7953" s="222" t="s">
        <v>1774</v>
      </c>
      <c r="G7953" s="222"/>
      <c r="H7953" s="222"/>
      <c r="I7953" s="222"/>
      <c r="J7953" s="125">
        <v>90.488299999999995</v>
      </c>
    </row>
    <row r="7954" spans="1:10">
      <c r="A7954" s="115"/>
      <c r="B7954" s="116"/>
      <c r="C7954" s="116"/>
      <c r="D7954" s="116"/>
      <c r="E7954" s="116" t="s">
        <v>1728</v>
      </c>
      <c r="F7954" s="117">
        <v>0</v>
      </c>
      <c r="G7954" s="116" t="s">
        <v>1729</v>
      </c>
      <c r="H7954" s="117">
        <v>60.17</v>
      </c>
      <c r="I7954" s="116" t="s">
        <v>1730</v>
      </c>
      <c r="J7954" s="118">
        <v>60.170457941949998</v>
      </c>
    </row>
    <row r="7955" spans="1:10" ht="15" thickBot="1">
      <c r="A7955" s="115"/>
      <c r="B7955" s="116"/>
      <c r="C7955" s="116"/>
      <c r="D7955" s="116"/>
      <c r="E7955" s="116" t="s">
        <v>1731</v>
      </c>
      <c r="F7955" s="117">
        <v>23.74</v>
      </c>
      <c r="G7955" s="116"/>
      <c r="H7955" s="276" t="s">
        <v>1732</v>
      </c>
      <c r="I7955" s="276"/>
      <c r="J7955" s="118">
        <v>114.23</v>
      </c>
    </row>
    <row r="7956" spans="1:10" ht="15" thickTop="1">
      <c r="A7956" s="119"/>
      <c r="B7956" s="95"/>
      <c r="C7956" s="95"/>
      <c r="D7956" s="95"/>
      <c r="E7956" s="95"/>
      <c r="F7956" s="95"/>
      <c r="G7956" s="95"/>
      <c r="H7956" s="95"/>
      <c r="I7956" s="95"/>
      <c r="J7956" s="120"/>
    </row>
    <row r="7957" spans="1:10" ht="15">
      <c r="A7957" s="121"/>
      <c r="B7957" s="83" t="s">
        <v>1</v>
      </c>
      <c r="C7957" s="82" t="s">
        <v>2</v>
      </c>
      <c r="D7957" s="82" t="s">
        <v>3</v>
      </c>
      <c r="E7957" s="281" t="s">
        <v>1722</v>
      </c>
      <c r="F7957" s="281"/>
      <c r="G7957" s="84" t="s">
        <v>4</v>
      </c>
      <c r="H7957" s="83" t="s">
        <v>5</v>
      </c>
      <c r="I7957" s="83" t="s">
        <v>6</v>
      </c>
      <c r="J7957" s="122" t="s">
        <v>8</v>
      </c>
    </row>
    <row r="7958" spans="1:10" ht="25.5">
      <c r="A7958" s="111" t="s">
        <v>1723</v>
      </c>
      <c r="B7958" s="86" t="s">
        <v>2823</v>
      </c>
      <c r="C7958" s="85" t="s">
        <v>44</v>
      </c>
      <c r="D7958" s="85" t="s">
        <v>2824</v>
      </c>
      <c r="E7958" s="284" t="s">
        <v>1761</v>
      </c>
      <c r="F7958" s="284"/>
      <c r="G7958" s="87" t="s">
        <v>71</v>
      </c>
      <c r="H7958" s="88">
        <v>1</v>
      </c>
      <c r="I7958" s="89">
        <v>53.57</v>
      </c>
      <c r="J7958" s="112">
        <v>53.57</v>
      </c>
    </row>
    <row r="7959" spans="1:10">
      <c r="A7959" s="221"/>
      <c r="B7959" s="222"/>
      <c r="C7959" s="222"/>
      <c r="D7959" s="222"/>
      <c r="E7959" s="222"/>
      <c r="F7959" s="222" t="s">
        <v>1762</v>
      </c>
      <c r="G7959" s="222"/>
      <c r="H7959" s="222"/>
      <c r="I7959" s="222"/>
      <c r="J7959" s="125">
        <v>0</v>
      </c>
    </row>
    <row r="7960" spans="1:10">
      <c r="A7960" s="221"/>
      <c r="B7960" s="222"/>
      <c r="C7960" s="222"/>
      <c r="D7960" s="222"/>
      <c r="E7960" s="222"/>
      <c r="F7960" s="222" t="s">
        <v>1763</v>
      </c>
      <c r="G7960" s="222"/>
      <c r="H7960" s="222"/>
      <c r="I7960" s="222"/>
      <c r="J7960" s="125">
        <v>1</v>
      </c>
    </row>
    <row r="7961" spans="1:10">
      <c r="A7961" s="221"/>
      <c r="B7961" s="222"/>
      <c r="C7961" s="222"/>
      <c r="D7961" s="222"/>
      <c r="E7961" s="222"/>
      <c r="F7961" s="222" t="s">
        <v>1764</v>
      </c>
      <c r="G7961" s="222"/>
      <c r="H7961" s="222"/>
      <c r="I7961" s="222"/>
      <c r="J7961" s="125">
        <v>0</v>
      </c>
    </row>
    <row r="7962" spans="1:10" ht="15">
      <c r="A7962" s="279" t="s">
        <v>1765</v>
      </c>
      <c r="B7962" s="280" t="s">
        <v>1</v>
      </c>
      <c r="C7962" s="281" t="s">
        <v>2</v>
      </c>
      <c r="D7962" s="281" t="s">
        <v>1727</v>
      </c>
      <c r="E7962" s="280" t="s">
        <v>1766</v>
      </c>
      <c r="F7962" s="83" t="s">
        <v>1767</v>
      </c>
      <c r="G7962" s="83" t="s">
        <v>1768</v>
      </c>
      <c r="H7962" s="83"/>
      <c r="I7962" s="83"/>
      <c r="J7962" s="122" t="s">
        <v>1769</v>
      </c>
    </row>
    <row r="7963" spans="1:10">
      <c r="A7963" s="123" t="s">
        <v>1723</v>
      </c>
      <c r="B7963" s="97" t="s">
        <v>1957</v>
      </c>
      <c r="C7963" s="96" t="s">
        <v>44</v>
      </c>
      <c r="D7963" s="96" t="s">
        <v>1958</v>
      </c>
      <c r="E7963" s="99">
        <v>1.4550265</v>
      </c>
      <c r="F7963" s="98" t="s">
        <v>1950</v>
      </c>
      <c r="G7963" s="282" t="s">
        <v>1959</v>
      </c>
      <c r="H7963" s="282"/>
      <c r="I7963" s="283"/>
      <c r="J7963" s="126" t="s">
        <v>4550</v>
      </c>
    </row>
    <row r="7964" spans="1:10" ht="25.5">
      <c r="A7964" s="123" t="s">
        <v>1723</v>
      </c>
      <c r="B7964" s="97" t="s">
        <v>2474</v>
      </c>
      <c r="C7964" s="96" t="s">
        <v>44</v>
      </c>
      <c r="D7964" s="96" t="s">
        <v>2475</v>
      </c>
      <c r="E7964" s="99">
        <v>9.6428999999999994E-3</v>
      </c>
      <c r="F7964" s="98" t="s">
        <v>93</v>
      </c>
      <c r="G7964" s="282" t="s">
        <v>2476</v>
      </c>
      <c r="H7964" s="282"/>
      <c r="I7964" s="283"/>
      <c r="J7964" s="126" t="s">
        <v>4551</v>
      </c>
    </row>
    <row r="7965" spans="1:10">
      <c r="A7965" s="123" t="s">
        <v>1723</v>
      </c>
      <c r="B7965" s="97" t="s">
        <v>1948</v>
      </c>
      <c r="C7965" s="96" t="s">
        <v>44</v>
      </c>
      <c r="D7965" s="96" t="s">
        <v>1949</v>
      </c>
      <c r="E7965" s="99">
        <v>1.4550265</v>
      </c>
      <c r="F7965" s="98" t="s">
        <v>1950</v>
      </c>
      <c r="G7965" s="282" t="s">
        <v>1951</v>
      </c>
      <c r="H7965" s="282"/>
      <c r="I7965" s="283"/>
      <c r="J7965" s="126" t="s">
        <v>4552</v>
      </c>
    </row>
    <row r="7966" spans="1:10">
      <c r="A7966" s="221"/>
      <c r="B7966" s="222"/>
      <c r="C7966" s="222"/>
      <c r="D7966" s="222"/>
      <c r="E7966" s="222"/>
      <c r="F7966" s="222" t="s">
        <v>1774</v>
      </c>
      <c r="G7966" s="222"/>
      <c r="H7966" s="222"/>
      <c r="I7966" s="222"/>
      <c r="J7966" s="125">
        <v>53.571800000000003</v>
      </c>
    </row>
    <row r="7967" spans="1:10">
      <c r="A7967" s="115"/>
      <c r="B7967" s="116"/>
      <c r="C7967" s="116"/>
      <c r="D7967" s="116"/>
      <c r="E7967" s="116" t="s">
        <v>1728</v>
      </c>
      <c r="F7967" s="117">
        <v>0</v>
      </c>
      <c r="G7967" s="116" t="s">
        <v>1729</v>
      </c>
      <c r="H7967" s="117">
        <v>37</v>
      </c>
      <c r="I7967" s="116" t="s">
        <v>1730</v>
      </c>
      <c r="J7967" s="118">
        <v>37.00368914773</v>
      </c>
    </row>
    <row r="7968" spans="1:10" ht="15" thickBot="1">
      <c r="A7968" s="115"/>
      <c r="B7968" s="116"/>
      <c r="C7968" s="116"/>
      <c r="D7968" s="116"/>
      <c r="E7968" s="116" t="s">
        <v>1731</v>
      </c>
      <c r="F7968" s="117">
        <v>14.05</v>
      </c>
      <c r="G7968" s="116"/>
      <c r="H7968" s="276" t="s">
        <v>1732</v>
      </c>
      <c r="I7968" s="276"/>
      <c r="J7968" s="118">
        <v>67.62</v>
      </c>
    </row>
    <row r="7969" spans="1:10" ht="15" thickTop="1">
      <c r="A7969" s="119"/>
      <c r="B7969" s="95"/>
      <c r="C7969" s="95"/>
      <c r="D7969" s="95"/>
      <c r="E7969" s="95"/>
      <c r="F7969" s="95"/>
      <c r="G7969" s="95"/>
      <c r="H7969" s="95"/>
      <c r="I7969" s="95"/>
      <c r="J7969" s="120"/>
    </row>
    <row r="7970" spans="1:10" ht="15">
      <c r="A7970" s="121"/>
      <c r="B7970" s="83" t="s">
        <v>1</v>
      </c>
      <c r="C7970" s="82" t="s">
        <v>2</v>
      </c>
      <c r="D7970" s="82" t="s">
        <v>3</v>
      </c>
      <c r="E7970" s="281" t="s">
        <v>1722</v>
      </c>
      <c r="F7970" s="281"/>
      <c r="G7970" s="84" t="s">
        <v>4</v>
      </c>
      <c r="H7970" s="83" t="s">
        <v>5</v>
      </c>
      <c r="I7970" s="83" t="s">
        <v>6</v>
      </c>
      <c r="J7970" s="122" t="s">
        <v>8</v>
      </c>
    </row>
    <row r="7971" spans="1:10" ht="38.25">
      <c r="A7971" s="111" t="s">
        <v>1723</v>
      </c>
      <c r="B7971" s="86" t="s">
        <v>3858</v>
      </c>
      <c r="C7971" s="85" t="s">
        <v>44</v>
      </c>
      <c r="D7971" s="85" t="s">
        <v>3859</v>
      </c>
      <c r="E7971" s="284" t="s">
        <v>1761</v>
      </c>
      <c r="F7971" s="284"/>
      <c r="G7971" s="87" t="s">
        <v>46</v>
      </c>
      <c r="H7971" s="88">
        <v>1</v>
      </c>
      <c r="I7971" s="89">
        <v>210.66</v>
      </c>
      <c r="J7971" s="112">
        <v>210.66</v>
      </c>
    </row>
    <row r="7972" spans="1:10">
      <c r="A7972" s="221"/>
      <c r="B7972" s="222"/>
      <c r="C7972" s="222"/>
      <c r="D7972" s="222"/>
      <c r="E7972" s="222"/>
      <c r="F7972" s="222" t="s">
        <v>1762</v>
      </c>
      <c r="G7972" s="222"/>
      <c r="H7972" s="222"/>
      <c r="I7972" s="222"/>
      <c r="J7972" s="125">
        <v>0</v>
      </c>
    </row>
    <row r="7973" spans="1:10">
      <c r="A7973" s="221"/>
      <c r="B7973" s="222"/>
      <c r="C7973" s="222"/>
      <c r="D7973" s="222"/>
      <c r="E7973" s="222"/>
      <c r="F7973" s="222" t="s">
        <v>1763</v>
      </c>
      <c r="G7973" s="222"/>
      <c r="H7973" s="222"/>
      <c r="I7973" s="222"/>
      <c r="J7973" s="125">
        <v>1</v>
      </c>
    </row>
    <row r="7974" spans="1:10">
      <c r="A7974" s="221"/>
      <c r="B7974" s="222"/>
      <c r="C7974" s="222"/>
      <c r="D7974" s="222"/>
      <c r="E7974" s="222"/>
      <c r="F7974" s="222" t="s">
        <v>1764</v>
      </c>
      <c r="G7974" s="222"/>
      <c r="H7974" s="222"/>
      <c r="I7974" s="222"/>
      <c r="J7974" s="125">
        <v>0</v>
      </c>
    </row>
    <row r="7975" spans="1:10" ht="15">
      <c r="A7975" s="279" t="s">
        <v>1784</v>
      </c>
      <c r="B7975" s="280" t="s">
        <v>1</v>
      </c>
      <c r="C7975" s="281" t="s">
        <v>2</v>
      </c>
      <c r="D7975" s="281" t="s">
        <v>1785</v>
      </c>
      <c r="E7975" s="280" t="s">
        <v>1766</v>
      </c>
      <c r="F7975" s="83" t="s">
        <v>1767</v>
      </c>
      <c r="G7975" s="83" t="s">
        <v>1768</v>
      </c>
      <c r="H7975" s="83"/>
      <c r="I7975" s="83"/>
      <c r="J7975" s="122" t="s">
        <v>1769</v>
      </c>
    </row>
    <row r="7976" spans="1:10" ht="25.5">
      <c r="A7976" s="113" t="s">
        <v>1725</v>
      </c>
      <c r="B7976" s="91" t="s">
        <v>4553</v>
      </c>
      <c r="C7976" s="90" t="s">
        <v>44</v>
      </c>
      <c r="D7976" s="90" t="s">
        <v>4554</v>
      </c>
      <c r="E7976" s="93">
        <v>1</v>
      </c>
      <c r="F7976" s="92" t="s">
        <v>46</v>
      </c>
      <c r="G7976" s="277" t="s">
        <v>4555</v>
      </c>
      <c r="H7976" s="277"/>
      <c r="I7976" s="278"/>
      <c r="J7976" s="127" t="s">
        <v>4555</v>
      </c>
    </row>
    <row r="7977" spans="1:10" ht="38.25">
      <c r="A7977" s="113" t="s">
        <v>1725</v>
      </c>
      <c r="B7977" s="91" t="s">
        <v>4556</v>
      </c>
      <c r="C7977" s="90" t="s">
        <v>44</v>
      </c>
      <c r="D7977" s="90" t="s">
        <v>4557</v>
      </c>
      <c r="E7977" s="93">
        <v>1</v>
      </c>
      <c r="F7977" s="92" t="s">
        <v>46</v>
      </c>
      <c r="G7977" s="277" t="s">
        <v>4558</v>
      </c>
      <c r="H7977" s="277"/>
      <c r="I7977" s="278"/>
      <c r="J7977" s="127" t="s">
        <v>4558</v>
      </c>
    </row>
    <row r="7978" spans="1:10">
      <c r="A7978" s="221"/>
      <c r="B7978" s="222"/>
      <c r="C7978" s="222"/>
      <c r="D7978" s="222"/>
      <c r="E7978" s="222"/>
      <c r="F7978" s="222" t="s">
        <v>1938</v>
      </c>
      <c r="G7978" s="222"/>
      <c r="H7978" s="222"/>
      <c r="I7978" s="222"/>
      <c r="J7978" s="125">
        <v>180.12</v>
      </c>
    </row>
    <row r="7979" spans="1:10" ht="15">
      <c r="A7979" s="279" t="s">
        <v>1765</v>
      </c>
      <c r="B7979" s="280" t="s">
        <v>1</v>
      </c>
      <c r="C7979" s="281" t="s">
        <v>2</v>
      </c>
      <c r="D7979" s="281" t="s">
        <v>1727</v>
      </c>
      <c r="E7979" s="280" t="s">
        <v>1766</v>
      </c>
      <c r="F7979" s="83" t="s">
        <v>1767</v>
      </c>
      <c r="G7979" s="83" t="s">
        <v>1768</v>
      </c>
      <c r="H7979" s="83"/>
      <c r="I7979" s="83"/>
      <c r="J7979" s="122" t="s">
        <v>1769</v>
      </c>
    </row>
    <row r="7980" spans="1:10">
      <c r="A7980" s="123" t="s">
        <v>1723</v>
      </c>
      <c r="B7980" s="97" t="s">
        <v>3570</v>
      </c>
      <c r="C7980" s="96" t="s">
        <v>44</v>
      </c>
      <c r="D7980" s="96" t="s">
        <v>3571</v>
      </c>
      <c r="E7980" s="99">
        <v>0.86274510000000004</v>
      </c>
      <c r="F7980" s="98" t="s">
        <v>1950</v>
      </c>
      <c r="G7980" s="282" t="s">
        <v>3577</v>
      </c>
      <c r="H7980" s="282"/>
      <c r="I7980" s="283"/>
      <c r="J7980" s="126" t="s">
        <v>4559</v>
      </c>
    </row>
    <row r="7981" spans="1:10">
      <c r="A7981" s="123" t="s">
        <v>1723</v>
      </c>
      <c r="B7981" s="97" t="s">
        <v>1979</v>
      </c>
      <c r="C7981" s="96" t="s">
        <v>44</v>
      </c>
      <c r="D7981" s="96" t="s">
        <v>1980</v>
      </c>
      <c r="E7981" s="99">
        <v>0.86274510000000004</v>
      </c>
      <c r="F7981" s="98" t="s">
        <v>1950</v>
      </c>
      <c r="G7981" s="282" t="s">
        <v>1981</v>
      </c>
      <c r="H7981" s="282"/>
      <c r="I7981" s="283"/>
      <c r="J7981" s="126" t="s">
        <v>4560</v>
      </c>
    </row>
    <row r="7982" spans="1:10">
      <c r="A7982" s="221"/>
      <c r="B7982" s="222"/>
      <c r="C7982" s="222"/>
      <c r="D7982" s="222"/>
      <c r="E7982" s="222"/>
      <c r="F7982" s="222" t="s">
        <v>1774</v>
      </c>
      <c r="G7982" s="222"/>
      <c r="H7982" s="222"/>
      <c r="I7982" s="222"/>
      <c r="J7982" s="125">
        <v>30.5411</v>
      </c>
    </row>
    <row r="7983" spans="1:10">
      <c r="A7983" s="115"/>
      <c r="B7983" s="116"/>
      <c r="C7983" s="116"/>
      <c r="D7983" s="116"/>
      <c r="E7983" s="116" t="s">
        <v>1728</v>
      </c>
      <c r="F7983" s="117">
        <v>0</v>
      </c>
      <c r="G7983" s="116" t="s">
        <v>1729</v>
      </c>
      <c r="H7983" s="117">
        <v>23.21</v>
      </c>
      <c r="I7983" s="116" t="s">
        <v>1730</v>
      </c>
      <c r="J7983" s="118">
        <v>23.20629024882</v>
      </c>
    </row>
    <row r="7984" spans="1:10" ht="15" thickBot="1">
      <c r="A7984" s="115"/>
      <c r="B7984" s="116"/>
      <c r="C7984" s="116"/>
      <c r="D7984" s="116"/>
      <c r="E7984" s="116" t="s">
        <v>1731</v>
      </c>
      <c r="F7984" s="117">
        <v>55.27</v>
      </c>
      <c r="G7984" s="116"/>
      <c r="H7984" s="276" t="s">
        <v>1732</v>
      </c>
      <c r="I7984" s="276"/>
      <c r="J7984" s="118">
        <v>265.93</v>
      </c>
    </row>
    <row r="7985" spans="1:10" ht="15" thickTop="1">
      <c r="A7985" s="119"/>
      <c r="B7985" s="95"/>
      <c r="C7985" s="95"/>
      <c r="D7985" s="95"/>
      <c r="E7985" s="95"/>
      <c r="F7985" s="95"/>
      <c r="G7985" s="95"/>
      <c r="H7985" s="95"/>
      <c r="I7985" s="95"/>
      <c r="J7985" s="120"/>
    </row>
    <row r="7986" spans="1:10" ht="15">
      <c r="A7986" s="121"/>
      <c r="B7986" s="83" t="s">
        <v>1</v>
      </c>
      <c r="C7986" s="82" t="s">
        <v>2</v>
      </c>
      <c r="D7986" s="82" t="s">
        <v>3</v>
      </c>
      <c r="E7986" s="281" t="s">
        <v>1722</v>
      </c>
      <c r="F7986" s="281"/>
      <c r="G7986" s="84" t="s">
        <v>4</v>
      </c>
      <c r="H7986" s="83" t="s">
        <v>5</v>
      </c>
      <c r="I7986" s="83" t="s">
        <v>6</v>
      </c>
      <c r="J7986" s="122" t="s">
        <v>8</v>
      </c>
    </row>
    <row r="7987" spans="1:10">
      <c r="A7987" s="111" t="s">
        <v>1723</v>
      </c>
      <c r="B7987" s="86" t="s">
        <v>4059</v>
      </c>
      <c r="C7987" s="85" t="s">
        <v>31</v>
      </c>
      <c r="D7987" s="85" t="s">
        <v>4060</v>
      </c>
      <c r="E7987" s="284" t="s">
        <v>1737</v>
      </c>
      <c r="F7987" s="284"/>
      <c r="G7987" s="87" t="s">
        <v>33</v>
      </c>
      <c r="H7987" s="88">
        <v>1</v>
      </c>
      <c r="I7987" s="89">
        <v>16.309999999999999</v>
      </c>
      <c r="J7987" s="112">
        <v>16.309999999999999</v>
      </c>
    </row>
    <row r="7988" spans="1:10" ht="25.5">
      <c r="A7988" s="123" t="s">
        <v>1738</v>
      </c>
      <c r="B7988" s="97" t="s">
        <v>4561</v>
      </c>
      <c r="C7988" s="96" t="s">
        <v>31</v>
      </c>
      <c r="D7988" s="96" t="s">
        <v>4562</v>
      </c>
      <c r="E7988" s="283" t="s">
        <v>1737</v>
      </c>
      <c r="F7988" s="283"/>
      <c r="G7988" s="98" t="s">
        <v>33</v>
      </c>
      <c r="H7988" s="99">
        <v>1</v>
      </c>
      <c r="I7988" s="100">
        <v>0.49</v>
      </c>
      <c r="J7988" s="124">
        <v>0.49</v>
      </c>
    </row>
    <row r="7989" spans="1:10" ht="25.5">
      <c r="A7989" s="113" t="s">
        <v>1725</v>
      </c>
      <c r="B7989" s="91" t="s">
        <v>4324</v>
      </c>
      <c r="C7989" s="90" t="s">
        <v>31</v>
      </c>
      <c r="D7989" s="90" t="s">
        <v>4325</v>
      </c>
      <c r="E7989" s="278" t="s">
        <v>1743</v>
      </c>
      <c r="F7989" s="278"/>
      <c r="G7989" s="92" t="s">
        <v>33</v>
      </c>
      <c r="H7989" s="93">
        <v>1</v>
      </c>
      <c r="I7989" s="94">
        <v>1.34</v>
      </c>
      <c r="J7989" s="114">
        <v>1.34</v>
      </c>
    </row>
    <row r="7990" spans="1:10">
      <c r="A7990" s="113" t="s">
        <v>1725</v>
      </c>
      <c r="B7990" s="91" t="s">
        <v>4563</v>
      </c>
      <c r="C7990" s="90" t="s">
        <v>31</v>
      </c>
      <c r="D7990" s="90" t="s">
        <v>4564</v>
      </c>
      <c r="E7990" s="278" t="s">
        <v>1748</v>
      </c>
      <c r="F7990" s="278"/>
      <c r="G7990" s="92" t="s">
        <v>33</v>
      </c>
      <c r="H7990" s="93">
        <v>1</v>
      </c>
      <c r="I7990" s="94">
        <v>11.57</v>
      </c>
      <c r="J7990" s="114">
        <v>11.57</v>
      </c>
    </row>
    <row r="7991" spans="1:10" ht="25.5">
      <c r="A7991" s="113" t="s">
        <v>1725</v>
      </c>
      <c r="B7991" s="91" t="s">
        <v>4565</v>
      </c>
      <c r="C7991" s="90" t="s">
        <v>31</v>
      </c>
      <c r="D7991" s="90" t="s">
        <v>4566</v>
      </c>
      <c r="E7991" s="278" t="s">
        <v>2366</v>
      </c>
      <c r="F7991" s="278"/>
      <c r="G7991" s="92" t="s">
        <v>33</v>
      </c>
      <c r="H7991" s="93">
        <v>1</v>
      </c>
      <c r="I7991" s="94">
        <v>0.6</v>
      </c>
      <c r="J7991" s="114">
        <v>0.6</v>
      </c>
    </row>
    <row r="7992" spans="1:10">
      <c r="A7992" s="113" t="s">
        <v>1725</v>
      </c>
      <c r="B7992" s="91" t="s">
        <v>1741</v>
      </c>
      <c r="C7992" s="90" t="s">
        <v>31</v>
      </c>
      <c r="D7992" s="90" t="s">
        <v>1742</v>
      </c>
      <c r="E7992" s="278" t="s">
        <v>1743</v>
      </c>
      <c r="F7992" s="278"/>
      <c r="G7992" s="92" t="s">
        <v>33</v>
      </c>
      <c r="H7992" s="93">
        <v>1</v>
      </c>
      <c r="I7992" s="94">
        <v>0.03</v>
      </c>
      <c r="J7992" s="114">
        <v>0.03</v>
      </c>
    </row>
    <row r="7993" spans="1:10" ht="25.5">
      <c r="A7993" s="113" t="s">
        <v>1725</v>
      </c>
      <c r="B7993" s="91" t="s">
        <v>4567</v>
      </c>
      <c r="C7993" s="90" t="s">
        <v>31</v>
      </c>
      <c r="D7993" s="90" t="s">
        <v>4568</v>
      </c>
      <c r="E7993" s="278" t="s">
        <v>2366</v>
      </c>
      <c r="F7993" s="278"/>
      <c r="G7993" s="92" t="s">
        <v>33</v>
      </c>
      <c r="H7993" s="93">
        <v>1</v>
      </c>
      <c r="I7993" s="94">
        <v>0.85</v>
      </c>
      <c r="J7993" s="114">
        <v>0.85</v>
      </c>
    </row>
    <row r="7994" spans="1:10" ht="25.5">
      <c r="A7994" s="113" t="s">
        <v>1725</v>
      </c>
      <c r="B7994" s="91" t="s">
        <v>4322</v>
      </c>
      <c r="C7994" s="90" t="s">
        <v>31</v>
      </c>
      <c r="D7994" s="90" t="s">
        <v>4323</v>
      </c>
      <c r="E7994" s="278" t="s">
        <v>1727</v>
      </c>
      <c r="F7994" s="278"/>
      <c r="G7994" s="92" t="s">
        <v>33</v>
      </c>
      <c r="H7994" s="93">
        <v>1</v>
      </c>
      <c r="I7994" s="94">
        <v>0.48</v>
      </c>
      <c r="J7994" s="114">
        <v>0.48</v>
      </c>
    </row>
    <row r="7995" spans="1:10">
      <c r="A7995" s="113" t="s">
        <v>1725</v>
      </c>
      <c r="B7995" s="91" t="s">
        <v>1749</v>
      </c>
      <c r="C7995" s="90" t="s">
        <v>31</v>
      </c>
      <c r="D7995" s="90" t="s">
        <v>1750</v>
      </c>
      <c r="E7995" s="278" t="s">
        <v>1743</v>
      </c>
      <c r="F7995" s="278"/>
      <c r="G7995" s="92" t="s">
        <v>33</v>
      </c>
      <c r="H7995" s="93">
        <v>1</v>
      </c>
      <c r="I7995" s="94">
        <v>0.95</v>
      </c>
      <c r="J7995" s="114">
        <v>0.95</v>
      </c>
    </row>
    <row r="7996" spans="1:10">
      <c r="A7996" s="115"/>
      <c r="B7996" s="116"/>
      <c r="C7996" s="116"/>
      <c r="D7996" s="116"/>
      <c r="E7996" s="116" t="s">
        <v>1728</v>
      </c>
      <c r="F7996" s="117">
        <v>12.06</v>
      </c>
      <c r="G7996" s="116" t="s">
        <v>1729</v>
      </c>
      <c r="H7996" s="117">
        <v>0</v>
      </c>
      <c r="I7996" s="116" t="s">
        <v>1730</v>
      </c>
      <c r="J7996" s="118">
        <v>12.06</v>
      </c>
    </row>
    <row r="7997" spans="1:10" ht="15" thickBot="1">
      <c r="A7997" s="115"/>
      <c r="B7997" s="116"/>
      <c r="C7997" s="116"/>
      <c r="D7997" s="116"/>
      <c r="E7997" s="116" t="s">
        <v>1731</v>
      </c>
      <c r="F7997" s="117">
        <v>4.2699999999999996</v>
      </c>
      <c r="G7997" s="116"/>
      <c r="H7997" s="276" t="s">
        <v>1732</v>
      </c>
      <c r="I7997" s="276"/>
      <c r="J7997" s="118">
        <v>20.58</v>
      </c>
    </row>
    <row r="7998" spans="1:10" ht="15" thickTop="1">
      <c r="A7998" s="119"/>
      <c r="B7998" s="95"/>
      <c r="C7998" s="95"/>
      <c r="D7998" s="95"/>
      <c r="E7998" s="95"/>
      <c r="F7998" s="95"/>
      <c r="G7998" s="95"/>
      <c r="H7998" s="95"/>
      <c r="I7998" s="95"/>
      <c r="J7998" s="120"/>
    </row>
    <row r="7999" spans="1:10" ht="15">
      <c r="A7999" s="121"/>
      <c r="B7999" s="83" t="s">
        <v>1</v>
      </c>
      <c r="C7999" s="82" t="s">
        <v>2</v>
      </c>
      <c r="D7999" s="82" t="s">
        <v>3</v>
      </c>
      <c r="E7999" s="281" t="s">
        <v>1722</v>
      </c>
      <c r="F7999" s="281"/>
      <c r="G7999" s="84" t="s">
        <v>4</v>
      </c>
      <c r="H7999" s="83" t="s">
        <v>5</v>
      </c>
      <c r="I7999" s="83" t="s">
        <v>6</v>
      </c>
      <c r="J7999" s="122" t="s">
        <v>8</v>
      </c>
    </row>
    <row r="8000" spans="1:10" ht="25.5">
      <c r="A8000" s="111" t="s">
        <v>1723</v>
      </c>
      <c r="B8000" s="86" t="s">
        <v>3240</v>
      </c>
      <c r="C8000" s="85" t="s">
        <v>31</v>
      </c>
      <c r="D8000" s="85" t="s">
        <v>3241</v>
      </c>
      <c r="E8000" s="284" t="s">
        <v>1737</v>
      </c>
      <c r="F8000" s="284"/>
      <c r="G8000" s="87" t="s">
        <v>33</v>
      </c>
      <c r="H8000" s="88">
        <v>1</v>
      </c>
      <c r="I8000" s="89">
        <v>15.57</v>
      </c>
      <c r="J8000" s="112">
        <v>15.57</v>
      </c>
    </row>
    <row r="8001" spans="1:10" ht="25.5">
      <c r="A8001" s="123" t="s">
        <v>1738</v>
      </c>
      <c r="B8001" s="97" t="s">
        <v>4569</v>
      </c>
      <c r="C8001" s="96" t="s">
        <v>31</v>
      </c>
      <c r="D8001" s="96" t="s">
        <v>4570</v>
      </c>
      <c r="E8001" s="283" t="s">
        <v>1737</v>
      </c>
      <c r="F8001" s="283"/>
      <c r="G8001" s="98" t="s">
        <v>33</v>
      </c>
      <c r="H8001" s="99">
        <v>1</v>
      </c>
      <c r="I8001" s="100">
        <v>0.23</v>
      </c>
      <c r="J8001" s="124">
        <v>0.23</v>
      </c>
    </row>
    <row r="8002" spans="1:10">
      <c r="A8002" s="113" t="s">
        <v>1725</v>
      </c>
      <c r="B8002" s="91" t="s">
        <v>1741</v>
      </c>
      <c r="C8002" s="90" t="s">
        <v>31</v>
      </c>
      <c r="D8002" s="90" t="s">
        <v>1742</v>
      </c>
      <c r="E8002" s="278" t="s">
        <v>1743</v>
      </c>
      <c r="F8002" s="278"/>
      <c r="G8002" s="92" t="s">
        <v>33</v>
      </c>
      <c r="H8002" s="93">
        <v>1</v>
      </c>
      <c r="I8002" s="94">
        <v>0.03</v>
      </c>
      <c r="J8002" s="114">
        <v>0.03</v>
      </c>
    </row>
    <row r="8003" spans="1:10" ht="25.5">
      <c r="A8003" s="113" t="s">
        <v>1725</v>
      </c>
      <c r="B8003" s="91" t="s">
        <v>4322</v>
      </c>
      <c r="C8003" s="90" t="s">
        <v>31</v>
      </c>
      <c r="D8003" s="90" t="s">
        <v>4323</v>
      </c>
      <c r="E8003" s="278" t="s">
        <v>1727</v>
      </c>
      <c r="F8003" s="278"/>
      <c r="G8003" s="92" t="s">
        <v>33</v>
      </c>
      <c r="H8003" s="93">
        <v>1</v>
      </c>
      <c r="I8003" s="94">
        <v>0.48</v>
      </c>
      <c r="J8003" s="114">
        <v>0.48</v>
      </c>
    </row>
    <row r="8004" spans="1:10">
      <c r="A8004" s="113" t="s">
        <v>1725</v>
      </c>
      <c r="B8004" s="91" t="s">
        <v>1749</v>
      </c>
      <c r="C8004" s="90" t="s">
        <v>31</v>
      </c>
      <c r="D8004" s="90" t="s">
        <v>1750</v>
      </c>
      <c r="E8004" s="278" t="s">
        <v>1743</v>
      </c>
      <c r="F8004" s="278"/>
      <c r="G8004" s="92" t="s">
        <v>33</v>
      </c>
      <c r="H8004" s="93">
        <v>1</v>
      </c>
      <c r="I8004" s="94">
        <v>0.95</v>
      </c>
      <c r="J8004" s="114">
        <v>0.95</v>
      </c>
    </row>
    <row r="8005" spans="1:10" ht="25.5">
      <c r="A8005" s="113" t="s">
        <v>1725</v>
      </c>
      <c r="B8005" s="91" t="s">
        <v>4324</v>
      </c>
      <c r="C8005" s="90" t="s">
        <v>31</v>
      </c>
      <c r="D8005" s="90" t="s">
        <v>4325</v>
      </c>
      <c r="E8005" s="278" t="s">
        <v>1743</v>
      </c>
      <c r="F8005" s="278"/>
      <c r="G8005" s="92" t="s">
        <v>33</v>
      </c>
      <c r="H8005" s="93">
        <v>1</v>
      </c>
      <c r="I8005" s="94">
        <v>1.34</v>
      </c>
      <c r="J8005" s="114">
        <v>1.34</v>
      </c>
    </row>
    <row r="8006" spans="1:10" ht="25.5">
      <c r="A8006" s="113" t="s">
        <v>1725</v>
      </c>
      <c r="B8006" s="91" t="s">
        <v>4571</v>
      </c>
      <c r="C8006" s="90" t="s">
        <v>31</v>
      </c>
      <c r="D8006" s="90" t="s">
        <v>4572</v>
      </c>
      <c r="E8006" s="278" t="s">
        <v>2366</v>
      </c>
      <c r="F8006" s="278"/>
      <c r="G8006" s="92" t="s">
        <v>33</v>
      </c>
      <c r="H8006" s="93">
        <v>1</v>
      </c>
      <c r="I8006" s="94">
        <v>0.75</v>
      </c>
      <c r="J8006" s="114">
        <v>0.75</v>
      </c>
    </row>
    <row r="8007" spans="1:10" ht="25.5">
      <c r="A8007" s="113" t="s">
        <v>1725</v>
      </c>
      <c r="B8007" s="91" t="s">
        <v>4573</v>
      </c>
      <c r="C8007" s="90" t="s">
        <v>31</v>
      </c>
      <c r="D8007" s="90" t="s">
        <v>4574</v>
      </c>
      <c r="E8007" s="278" t="s">
        <v>2366</v>
      </c>
      <c r="F8007" s="278"/>
      <c r="G8007" s="92" t="s">
        <v>33</v>
      </c>
      <c r="H8007" s="93">
        <v>1</v>
      </c>
      <c r="I8007" s="94">
        <v>0.22</v>
      </c>
      <c r="J8007" s="114">
        <v>0.22</v>
      </c>
    </row>
    <row r="8008" spans="1:10">
      <c r="A8008" s="113" t="s">
        <v>1725</v>
      </c>
      <c r="B8008" s="91" t="s">
        <v>4575</v>
      </c>
      <c r="C8008" s="90" t="s">
        <v>31</v>
      </c>
      <c r="D8008" s="90" t="s">
        <v>4576</v>
      </c>
      <c r="E8008" s="278" t="s">
        <v>1748</v>
      </c>
      <c r="F8008" s="278"/>
      <c r="G8008" s="92" t="s">
        <v>33</v>
      </c>
      <c r="H8008" s="93">
        <v>1</v>
      </c>
      <c r="I8008" s="94">
        <v>11.57</v>
      </c>
      <c r="J8008" s="114">
        <v>11.57</v>
      </c>
    </row>
    <row r="8009" spans="1:10">
      <c r="A8009" s="115"/>
      <c r="B8009" s="116"/>
      <c r="C8009" s="116"/>
      <c r="D8009" s="116"/>
      <c r="E8009" s="116" t="s">
        <v>1728</v>
      </c>
      <c r="F8009" s="117">
        <v>11.8</v>
      </c>
      <c r="G8009" s="116" t="s">
        <v>1729</v>
      </c>
      <c r="H8009" s="117">
        <v>0</v>
      </c>
      <c r="I8009" s="116" t="s">
        <v>1730</v>
      </c>
      <c r="J8009" s="118">
        <v>11.8</v>
      </c>
    </row>
    <row r="8010" spans="1:10" ht="15" thickBot="1">
      <c r="A8010" s="115"/>
      <c r="B8010" s="116"/>
      <c r="C8010" s="116"/>
      <c r="D8010" s="116"/>
      <c r="E8010" s="116" t="s">
        <v>1731</v>
      </c>
      <c r="F8010" s="117">
        <v>4.08</v>
      </c>
      <c r="G8010" s="116"/>
      <c r="H8010" s="276" t="s">
        <v>1732</v>
      </c>
      <c r="I8010" s="276"/>
      <c r="J8010" s="118">
        <v>19.649999999999999</v>
      </c>
    </row>
    <row r="8011" spans="1:10" ht="15" thickTop="1">
      <c r="A8011" s="119"/>
      <c r="B8011" s="95"/>
      <c r="C8011" s="95"/>
      <c r="D8011" s="95"/>
      <c r="E8011" s="95"/>
      <c r="F8011" s="95"/>
      <c r="G8011" s="95"/>
      <c r="H8011" s="95"/>
      <c r="I8011" s="95"/>
      <c r="J8011" s="120"/>
    </row>
    <row r="8012" spans="1:10" ht="15">
      <c r="A8012" s="121"/>
      <c r="B8012" s="83" t="s">
        <v>1</v>
      </c>
      <c r="C8012" s="82" t="s">
        <v>2</v>
      </c>
      <c r="D8012" s="82" t="s">
        <v>3</v>
      </c>
      <c r="E8012" s="281" t="s">
        <v>1722</v>
      </c>
      <c r="F8012" s="281"/>
      <c r="G8012" s="84" t="s">
        <v>4</v>
      </c>
      <c r="H8012" s="83" t="s">
        <v>5</v>
      </c>
      <c r="I8012" s="83" t="s">
        <v>6</v>
      </c>
      <c r="J8012" s="122" t="s">
        <v>8</v>
      </c>
    </row>
    <row r="8013" spans="1:10">
      <c r="A8013" s="111" t="s">
        <v>1723</v>
      </c>
      <c r="B8013" s="86" t="s">
        <v>4577</v>
      </c>
      <c r="C8013" s="85" t="s">
        <v>44</v>
      </c>
      <c r="D8013" s="85" t="s">
        <v>4578</v>
      </c>
      <c r="E8013" s="284" t="s">
        <v>1761</v>
      </c>
      <c r="F8013" s="284"/>
      <c r="G8013" s="87" t="s">
        <v>1950</v>
      </c>
      <c r="H8013" s="88">
        <v>1</v>
      </c>
      <c r="I8013" s="89">
        <v>14.57</v>
      </c>
      <c r="J8013" s="112">
        <v>14.57</v>
      </c>
    </row>
    <row r="8014" spans="1:10" ht="15">
      <c r="A8014" s="121" t="s">
        <v>2324</v>
      </c>
      <c r="B8014" s="83" t="s">
        <v>1</v>
      </c>
      <c r="C8014" s="82" t="s">
        <v>2</v>
      </c>
      <c r="D8014" s="82" t="s">
        <v>1748</v>
      </c>
      <c r="E8014" s="83" t="s">
        <v>1766</v>
      </c>
      <c r="F8014" s="280" t="s">
        <v>1769</v>
      </c>
      <c r="G8014" s="280"/>
      <c r="H8014" s="280"/>
      <c r="I8014" s="280"/>
      <c r="J8014" s="122" t="s">
        <v>1778</v>
      </c>
    </row>
    <row r="8015" spans="1:10">
      <c r="A8015" s="113" t="s">
        <v>1725</v>
      </c>
      <c r="B8015" s="91" t="s">
        <v>4579</v>
      </c>
      <c r="C8015" s="90" t="s">
        <v>44</v>
      </c>
      <c r="D8015" s="90" t="s">
        <v>4580</v>
      </c>
      <c r="E8015" s="93">
        <v>1</v>
      </c>
      <c r="F8015" s="90"/>
      <c r="G8015" s="90"/>
      <c r="H8015" s="90"/>
      <c r="I8015" s="102" t="s">
        <v>4581</v>
      </c>
      <c r="J8015" s="127" t="s">
        <v>4581</v>
      </c>
    </row>
    <row r="8016" spans="1:10">
      <c r="A8016" s="221"/>
      <c r="B8016" s="222"/>
      <c r="C8016" s="222"/>
      <c r="D8016" s="222"/>
      <c r="E8016" s="222"/>
      <c r="F8016" s="222" t="s">
        <v>2328</v>
      </c>
      <c r="G8016" s="222"/>
      <c r="H8016" s="222"/>
      <c r="I8016" s="222"/>
      <c r="J8016" s="128">
        <v>0</v>
      </c>
    </row>
    <row r="8017" spans="1:10">
      <c r="A8017" s="221"/>
      <c r="B8017" s="222"/>
      <c r="C8017" s="222"/>
      <c r="D8017" s="222"/>
      <c r="E8017" s="222"/>
      <c r="F8017" s="222" t="s">
        <v>2329</v>
      </c>
      <c r="G8017" s="222"/>
      <c r="H8017" s="222"/>
      <c r="I8017" s="222"/>
      <c r="J8017" s="125">
        <v>12.92</v>
      </c>
    </row>
    <row r="8018" spans="1:10">
      <c r="A8018" s="221"/>
      <c r="B8018" s="222"/>
      <c r="C8018" s="222"/>
      <c r="D8018" s="222"/>
      <c r="E8018" s="222"/>
      <c r="F8018" s="222" t="s">
        <v>1762</v>
      </c>
      <c r="G8018" s="222"/>
      <c r="H8018" s="222"/>
      <c r="I8018" s="222"/>
      <c r="J8018" s="125">
        <v>12.92</v>
      </c>
    </row>
    <row r="8019" spans="1:10">
      <c r="A8019" s="221"/>
      <c r="B8019" s="222"/>
      <c r="C8019" s="222"/>
      <c r="D8019" s="222"/>
      <c r="E8019" s="222"/>
      <c r="F8019" s="222" t="s">
        <v>1763</v>
      </c>
      <c r="G8019" s="222"/>
      <c r="H8019" s="222"/>
      <c r="I8019" s="222"/>
      <c r="J8019" s="125">
        <v>1</v>
      </c>
    </row>
    <row r="8020" spans="1:10">
      <c r="A8020" s="221"/>
      <c r="B8020" s="222"/>
      <c r="C8020" s="222"/>
      <c r="D8020" s="222"/>
      <c r="E8020" s="222"/>
      <c r="F8020" s="222" t="s">
        <v>1764</v>
      </c>
      <c r="G8020" s="222"/>
      <c r="H8020" s="222"/>
      <c r="I8020" s="222"/>
      <c r="J8020" s="125">
        <v>12.92</v>
      </c>
    </row>
    <row r="8021" spans="1:10" ht="15">
      <c r="A8021" s="279" t="s">
        <v>1784</v>
      </c>
      <c r="B8021" s="280" t="s">
        <v>1</v>
      </c>
      <c r="C8021" s="281" t="s">
        <v>2</v>
      </c>
      <c r="D8021" s="281" t="s">
        <v>1785</v>
      </c>
      <c r="E8021" s="280" t="s">
        <v>1766</v>
      </c>
      <c r="F8021" s="83" t="s">
        <v>1767</v>
      </c>
      <c r="G8021" s="83" t="s">
        <v>1768</v>
      </c>
      <c r="H8021" s="83"/>
      <c r="I8021" s="83"/>
      <c r="J8021" s="122" t="s">
        <v>1769</v>
      </c>
    </row>
    <row r="8022" spans="1:10" ht="25.5">
      <c r="A8022" s="113" t="s">
        <v>1725</v>
      </c>
      <c r="B8022" s="91" t="s">
        <v>4582</v>
      </c>
      <c r="C8022" s="90" t="s">
        <v>44</v>
      </c>
      <c r="D8022" s="90" t="s">
        <v>4583</v>
      </c>
      <c r="E8022" s="93">
        <v>1</v>
      </c>
      <c r="F8022" s="92" t="s">
        <v>1950</v>
      </c>
      <c r="G8022" s="277" t="s">
        <v>4584</v>
      </c>
      <c r="H8022" s="277"/>
      <c r="I8022" s="278"/>
      <c r="J8022" s="127" t="s">
        <v>4584</v>
      </c>
    </row>
    <row r="8023" spans="1:10">
      <c r="A8023" s="113" t="s">
        <v>1725</v>
      </c>
      <c r="B8023" s="91" t="s">
        <v>4338</v>
      </c>
      <c r="C8023" s="90" t="s">
        <v>44</v>
      </c>
      <c r="D8023" s="90" t="s">
        <v>4339</v>
      </c>
      <c r="E8023" s="93">
        <v>1</v>
      </c>
      <c r="F8023" s="92" t="s">
        <v>1950</v>
      </c>
      <c r="G8023" s="277" t="s">
        <v>4340</v>
      </c>
      <c r="H8023" s="277"/>
      <c r="I8023" s="278"/>
      <c r="J8023" s="127" t="s">
        <v>4340</v>
      </c>
    </row>
    <row r="8024" spans="1:10">
      <c r="A8024" s="113" t="s">
        <v>1725</v>
      </c>
      <c r="B8024" s="91" t="s">
        <v>4335</v>
      </c>
      <c r="C8024" s="90" t="s">
        <v>44</v>
      </c>
      <c r="D8024" s="90" t="s">
        <v>4336</v>
      </c>
      <c r="E8024" s="93">
        <v>1</v>
      </c>
      <c r="F8024" s="92" t="s">
        <v>1950</v>
      </c>
      <c r="G8024" s="277" t="s">
        <v>4337</v>
      </c>
      <c r="H8024" s="277"/>
      <c r="I8024" s="278"/>
      <c r="J8024" s="127" t="s">
        <v>4337</v>
      </c>
    </row>
    <row r="8025" spans="1:10" ht="25.5">
      <c r="A8025" s="113" t="s">
        <v>1725</v>
      </c>
      <c r="B8025" s="91" t="s">
        <v>4585</v>
      </c>
      <c r="C8025" s="90" t="s">
        <v>44</v>
      </c>
      <c r="D8025" s="90" t="s">
        <v>4586</v>
      </c>
      <c r="E8025" s="93">
        <v>1</v>
      </c>
      <c r="F8025" s="92" t="s">
        <v>1950</v>
      </c>
      <c r="G8025" s="277" t="s">
        <v>2741</v>
      </c>
      <c r="H8025" s="277"/>
      <c r="I8025" s="278"/>
      <c r="J8025" s="127" t="s">
        <v>2741</v>
      </c>
    </row>
    <row r="8026" spans="1:10">
      <c r="A8026" s="221"/>
      <c r="B8026" s="222"/>
      <c r="C8026" s="222"/>
      <c r="D8026" s="222"/>
      <c r="E8026" s="222"/>
      <c r="F8026" s="222" t="s">
        <v>1938</v>
      </c>
      <c r="G8026" s="222"/>
      <c r="H8026" s="222"/>
      <c r="I8026" s="222"/>
      <c r="J8026" s="125">
        <v>1.53</v>
      </c>
    </row>
    <row r="8027" spans="1:10" ht="15">
      <c r="A8027" s="279" t="s">
        <v>1765</v>
      </c>
      <c r="B8027" s="280" t="s">
        <v>1</v>
      </c>
      <c r="C8027" s="281" t="s">
        <v>2</v>
      </c>
      <c r="D8027" s="281" t="s">
        <v>1727</v>
      </c>
      <c r="E8027" s="280" t="s">
        <v>1766</v>
      </c>
      <c r="F8027" s="83" t="s">
        <v>1767</v>
      </c>
      <c r="G8027" s="83" t="s">
        <v>1768</v>
      </c>
      <c r="H8027" s="83"/>
      <c r="I8027" s="83"/>
      <c r="J8027" s="122" t="s">
        <v>1769</v>
      </c>
    </row>
    <row r="8028" spans="1:10" ht="25.5">
      <c r="A8028" s="123" t="s">
        <v>1723</v>
      </c>
      <c r="B8028" s="97" t="s">
        <v>4587</v>
      </c>
      <c r="C8028" s="96" t="s">
        <v>44</v>
      </c>
      <c r="D8028" s="96" t="s">
        <v>4588</v>
      </c>
      <c r="E8028" s="99">
        <v>1</v>
      </c>
      <c r="F8028" s="98" t="s">
        <v>1950</v>
      </c>
      <c r="G8028" s="282" t="s">
        <v>4589</v>
      </c>
      <c r="H8028" s="282"/>
      <c r="I8028" s="283"/>
      <c r="J8028" s="126" t="s">
        <v>4589</v>
      </c>
    </row>
    <row r="8029" spans="1:10">
      <c r="A8029" s="221"/>
      <c r="B8029" s="222"/>
      <c r="C8029" s="222"/>
      <c r="D8029" s="222"/>
      <c r="E8029" s="222"/>
      <c r="F8029" s="222" t="s">
        <v>1774</v>
      </c>
      <c r="G8029" s="222"/>
      <c r="H8029" s="222"/>
      <c r="I8029" s="222"/>
      <c r="J8029" s="125">
        <v>0.12</v>
      </c>
    </row>
    <row r="8030" spans="1:10">
      <c r="A8030" s="115"/>
      <c r="B8030" s="116"/>
      <c r="C8030" s="116"/>
      <c r="D8030" s="116"/>
      <c r="E8030" s="116" t="s">
        <v>1728</v>
      </c>
      <c r="F8030" s="117">
        <v>0</v>
      </c>
      <c r="G8030" s="116" t="s">
        <v>1729</v>
      </c>
      <c r="H8030" s="117">
        <v>13.04</v>
      </c>
      <c r="I8030" s="116" t="s">
        <v>1730</v>
      </c>
      <c r="J8030" s="118">
        <v>13.0436</v>
      </c>
    </row>
    <row r="8031" spans="1:10" ht="15" thickBot="1">
      <c r="A8031" s="115"/>
      <c r="B8031" s="116"/>
      <c r="C8031" s="116"/>
      <c r="D8031" s="116"/>
      <c r="E8031" s="116" t="s">
        <v>1731</v>
      </c>
      <c r="F8031" s="117">
        <v>3.82</v>
      </c>
      <c r="G8031" s="116"/>
      <c r="H8031" s="276" t="s">
        <v>1732</v>
      </c>
      <c r="I8031" s="276"/>
      <c r="J8031" s="118">
        <v>18.39</v>
      </c>
    </row>
    <row r="8032" spans="1:10" ht="15" thickTop="1">
      <c r="A8032" s="119"/>
      <c r="B8032" s="95"/>
      <c r="C8032" s="95"/>
      <c r="D8032" s="95"/>
      <c r="E8032" s="95"/>
      <c r="F8032" s="95"/>
      <c r="G8032" s="95"/>
      <c r="H8032" s="95"/>
      <c r="I8032" s="95"/>
      <c r="J8032" s="120"/>
    </row>
    <row r="8033" spans="1:10" ht="15">
      <c r="A8033" s="121"/>
      <c r="B8033" s="83" t="s">
        <v>1</v>
      </c>
      <c r="C8033" s="82" t="s">
        <v>2</v>
      </c>
      <c r="D8033" s="82" t="s">
        <v>3</v>
      </c>
      <c r="E8033" s="281" t="s">
        <v>1722</v>
      </c>
      <c r="F8033" s="281"/>
      <c r="G8033" s="84" t="s">
        <v>4</v>
      </c>
      <c r="H8033" s="83" t="s">
        <v>5</v>
      </c>
      <c r="I8033" s="83" t="s">
        <v>6</v>
      </c>
      <c r="J8033" s="122" t="s">
        <v>8</v>
      </c>
    </row>
    <row r="8034" spans="1:10">
      <c r="A8034" s="111" t="s">
        <v>1723</v>
      </c>
      <c r="B8034" s="86" t="s">
        <v>2532</v>
      </c>
      <c r="C8034" s="85" t="s">
        <v>44</v>
      </c>
      <c r="D8034" s="85" t="s">
        <v>2533</v>
      </c>
      <c r="E8034" s="284" t="s">
        <v>1761</v>
      </c>
      <c r="F8034" s="284"/>
      <c r="G8034" s="87" t="s">
        <v>1950</v>
      </c>
      <c r="H8034" s="88">
        <v>1</v>
      </c>
      <c r="I8034" s="89">
        <v>20.350000000000001</v>
      </c>
      <c r="J8034" s="112">
        <v>20.350000000000001</v>
      </c>
    </row>
    <row r="8035" spans="1:10" ht="15">
      <c r="A8035" s="121" t="s">
        <v>2324</v>
      </c>
      <c r="B8035" s="83" t="s">
        <v>1</v>
      </c>
      <c r="C8035" s="82" t="s">
        <v>2</v>
      </c>
      <c r="D8035" s="82" t="s">
        <v>1748</v>
      </c>
      <c r="E8035" s="83" t="s">
        <v>1766</v>
      </c>
      <c r="F8035" s="280" t="s">
        <v>1769</v>
      </c>
      <c r="G8035" s="280"/>
      <c r="H8035" s="280"/>
      <c r="I8035" s="280"/>
      <c r="J8035" s="122" t="s">
        <v>1778</v>
      </c>
    </row>
    <row r="8036" spans="1:10">
      <c r="A8036" s="113" t="s">
        <v>1725</v>
      </c>
      <c r="B8036" s="91" t="s">
        <v>4590</v>
      </c>
      <c r="C8036" s="90" t="s">
        <v>44</v>
      </c>
      <c r="D8036" s="90" t="s">
        <v>4591</v>
      </c>
      <c r="E8036" s="93">
        <v>1</v>
      </c>
      <c r="F8036" s="90"/>
      <c r="G8036" s="90"/>
      <c r="H8036" s="90"/>
      <c r="I8036" s="102" t="s">
        <v>4592</v>
      </c>
      <c r="J8036" s="127" t="s">
        <v>4592</v>
      </c>
    </row>
    <row r="8037" spans="1:10">
      <c r="A8037" s="221"/>
      <c r="B8037" s="222"/>
      <c r="C8037" s="222"/>
      <c r="D8037" s="222"/>
      <c r="E8037" s="222"/>
      <c r="F8037" s="222" t="s">
        <v>2328</v>
      </c>
      <c r="G8037" s="222"/>
      <c r="H8037" s="222"/>
      <c r="I8037" s="222"/>
      <c r="J8037" s="128">
        <v>0</v>
      </c>
    </row>
    <row r="8038" spans="1:10">
      <c r="A8038" s="221"/>
      <c r="B8038" s="222"/>
      <c r="C8038" s="222"/>
      <c r="D8038" s="222"/>
      <c r="E8038" s="222"/>
      <c r="F8038" s="222" t="s">
        <v>2329</v>
      </c>
      <c r="G8038" s="222"/>
      <c r="H8038" s="222"/>
      <c r="I8038" s="222"/>
      <c r="J8038" s="125">
        <v>15.82</v>
      </c>
    </row>
    <row r="8039" spans="1:10">
      <c r="A8039" s="221"/>
      <c r="B8039" s="222"/>
      <c r="C8039" s="222"/>
      <c r="D8039" s="222"/>
      <c r="E8039" s="222"/>
      <c r="F8039" s="222" t="s">
        <v>1762</v>
      </c>
      <c r="G8039" s="222"/>
      <c r="H8039" s="222"/>
      <c r="I8039" s="222"/>
      <c r="J8039" s="125">
        <v>15.82</v>
      </c>
    </row>
    <row r="8040" spans="1:10">
      <c r="A8040" s="221"/>
      <c r="B8040" s="222"/>
      <c r="C8040" s="222"/>
      <c r="D8040" s="222"/>
      <c r="E8040" s="222"/>
      <c r="F8040" s="222" t="s">
        <v>1763</v>
      </c>
      <c r="G8040" s="222"/>
      <c r="H8040" s="222"/>
      <c r="I8040" s="222"/>
      <c r="J8040" s="125">
        <v>1</v>
      </c>
    </row>
    <row r="8041" spans="1:10">
      <c r="A8041" s="221"/>
      <c r="B8041" s="222"/>
      <c r="C8041" s="222"/>
      <c r="D8041" s="222"/>
      <c r="E8041" s="222"/>
      <c r="F8041" s="222" t="s">
        <v>1764</v>
      </c>
      <c r="G8041" s="222"/>
      <c r="H8041" s="222"/>
      <c r="I8041" s="222"/>
      <c r="J8041" s="125">
        <v>15.82</v>
      </c>
    </row>
    <row r="8042" spans="1:10" ht="15">
      <c r="A8042" s="279" t="s">
        <v>1784</v>
      </c>
      <c r="B8042" s="280" t="s">
        <v>1</v>
      </c>
      <c r="C8042" s="281" t="s">
        <v>2</v>
      </c>
      <c r="D8042" s="281" t="s">
        <v>1785</v>
      </c>
      <c r="E8042" s="280" t="s">
        <v>1766</v>
      </c>
      <c r="F8042" s="83" t="s">
        <v>1767</v>
      </c>
      <c r="G8042" s="83" t="s">
        <v>1768</v>
      </c>
      <c r="H8042" s="83"/>
      <c r="I8042" s="83"/>
      <c r="J8042" s="122" t="s">
        <v>1769</v>
      </c>
    </row>
    <row r="8043" spans="1:10">
      <c r="A8043" s="113" t="s">
        <v>1725</v>
      </c>
      <c r="B8043" s="91" t="s">
        <v>4335</v>
      </c>
      <c r="C8043" s="90" t="s">
        <v>44</v>
      </c>
      <c r="D8043" s="90" t="s">
        <v>4336</v>
      </c>
      <c r="E8043" s="93">
        <v>1</v>
      </c>
      <c r="F8043" s="92" t="s">
        <v>1950</v>
      </c>
      <c r="G8043" s="277" t="s">
        <v>4337</v>
      </c>
      <c r="H8043" s="277"/>
      <c r="I8043" s="278"/>
      <c r="J8043" s="127" t="s">
        <v>4337</v>
      </c>
    </row>
    <row r="8044" spans="1:10" ht="25.5">
      <c r="A8044" s="113" t="s">
        <v>1725</v>
      </c>
      <c r="B8044" s="91" t="s">
        <v>4341</v>
      </c>
      <c r="C8044" s="90" t="s">
        <v>44</v>
      </c>
      <c r="D8044" s="90" t="s">
        <v>4342</v>
      </c>
      <c r="E8044" s="93">
        <v>1</v>
      </c>
      <c r="F8044" s="92" t="s">
        <v>1950</v>
      </c>
      <c r="G8044" s="277" t="s">
        <v>4343</v>
      </c>
      <c r="H8044" s="277"/>
      <c r="I8044" s="278"/>
      <c r="J8044" s="127" t="s">
        <v>4343</v>
      </c>
    </row>
    <row r="8045" spans="1:10">
      <c r="A8045" s="113" t="s">
        <v>1725</v>
      </c>
      <c r="B8045" s="91" t="s">
        <v>4338</v>
      </c>
      <c r="C8045" s="90" t="s">
        <v>44</v>
      </c>
      <c r="D8045" s="90" t="s">
        <v>4339</v>
      </c>
      <c r="E8045" s="93">
        <v>1</v>
      </c>
      <c r="F8045" s="92" t="s">
        <v>1950</v>
      </c>
      <c r="G8045" s="277" t="s">
        <v>4340</v>
      </c>
      <c r="H8045" s="277"/>
      <c r="I8045" s="278"/>
      <c r="J8045" s="127" t="s">
        <v>4340</v>
      </c>
    </row>
    <row r="8046" spans="1:10">
      <c r="A8046" s="113" t="s">
        <v>1725</v>
      </c>
      <c r="B8046" s="91" t="s">
        <v>4332</v>
      </c>
      <c r="C8046" s="90" t="s">
        <v>44</v>
      </c>
      <c r="D8046" s="90" t="s">
        <v>4333</v>
      </c>
      <c r="E8046" s="93">
        <v>1</v>
      </c>
      <c r="F8046" s="92" t="s">
        <v>1950</v>
      </c>
      <c r="G8046" s="277" t="s">
        <v>4334</v>
      </c>
      <c r="H8046" s="277"/>
      <c r="I8046" s="278"/>
      <c r="J8046" s="127" t="s">
        <v>4334</v>
      </c>
    </row>
    <row r="8047" spans="1:10">
      <c r="A8047" s="221"/>
      <c r="B8047" s="222"/>
      <c r="C8047" s="222"/>
      <c r="D8047" s="222"/>
      <c r="E8047" s="222"/>
      <c r="F8047" s="222" t="s">
        <v>1938</v>
      </c>
      <c r="G8047" s="222"/>
      <c r="H8047" s="222"/>
      <c r="I8047" s="222"/>
      <c r="J8047" s="125">
        <v>2.8</v>
      </c>
    </row>
    <row r="8048" spans="1:10" ht="15">
      <c r="A8048" s="279" t="s">
        <v>1765</v>
      </c>
      <c r="B8048" s="280" t="s">
        <v>1</v>
      </c>
      <c r="C8048" s="281" t="s">
        <v>2</v>
      </c>
      <c r="D8048" s="281" t="s">
        <v>1727</v>
      </c>
      <c r="E8048" s="280" t="s">
        <v>1766</v>
      </c>
      <c r="F8048" s="83" t="s">
        <v>1767</v>
      </c>
      <c r="G8048" s="83" t="s">
        <v>1768</v>
      </c>
      <c r="H8048" s="83"/>
      <c r="I8048" s="83"/>
      <c r="J8048" s="122" t="s">
        <v>1769</v>
      </c>
    </row>
    <row r="8049" spans="1:10">
      <c r="A8049" s="123" t="s">
        <v>1723</v>
      </c>
      <c r="B8049" s="97" t="s">
        <v>4593</v>
      </c>
      <c r="C8049" s="96" t="s">
        <v>44</v>
      </c>
      <c r="D8049" s="96" t="s">
        <v>4594</v>
      </c>
      <c r="E8049" s="99">
        <v>1</v>
      </c>
      <c r="F8049" s="98" t="s">
        <v>1950</v>
      </c>
      <c r="G8049" s="282" t="s">
        <v>4352</v>
      </c>
      <c r="H8049" s="282"/>
      <c r="I8049" s="283"/>
      <c r="J8049" s="126" t="s">
        <v>4352</v>
      </c>
    </row>
    <row r="8050" spans="1:10" ht="25.5">
      <c r="A8050" s="123" t="s">
        <v>1723</v>
      </c>
      <c r="B8050" s="97" t="s">
        <v>4595</v>
      </c>
      <c r="C8050" s="96" t="s">
        <v>44</v>
      </c>
      <c r="D8050" s="96" t="s">
        <v>4596</v>
      </c>
      <c r="E8050" s="99">
        <v>1</v>
      </c>
      <c r="F8050" s="98" t="s">
        <v>1950</v>
      </c>
      <c r="G8050" s="282" t="s">
        <v>4349</v>
      </c>
      <c r="H8050" s="282"/>
      <c r="I8050" s="283"/>
      <c r="J8050" s="126" t="s">
        <v>4349</v>
      </c>
    </row>
    <row r="8051" spans="1:10" ht="25.5">
      <c r="A8051" s="123" t="s">
        <v>1723</v>
      </c>
      <c r="B8051" s="97" t="s">
        <v>4597</v>
      </c>
      <c r="C8051" s="96" t="s">
        <v>44</v>
      </c>
      <c r="D8051" s="96" t="s">
        <v>4598</v>
      </c>
      <c r="E8051" s="99">
        <v>1</v>
      </c>
      <c r="F8051" s="98" t="s">
        <v>1950</v>
      </c>
      <c r="G8051" s="282" t="s">
        <v>4599</v>
      </c>
      <c r="H8051" s="282"/>
      <c r="I8051" s="283"/>
      <c r="J8051" s="126" t="s">
        <v>4599</v>
      </c>
    </row>
    <row r="8052" spans="1:10">
      <c r="A8052" s="221"/>
      <c r="B8052" s="222"/>
      <c r="C8052" s="222"/>
      <c r="D8052" s="222"/>
      <c r="E8052" s="222"/>
      <c r="F8052" s="222" t="s">
        <v>1774</v>
      </c>
      <c r="G8052" s="222"/>
      <c r="H8052" s="222"/>
      <c r="I8052" s="222"/>
      <c r="J8052" s="125">
        <v>1.73</v>
      </c>
    </row>
    <row r="8053" spans="1:10">
      <c r="A8053" s="115"/>
      <c r="B8053" s="116"/>
      <c r="C8053" s="116"/>
      <c r="D8053" s="116"/>
      <c r="E8053" s="116" t="s">
        <v>1728</v>
      </c>
      <c r="F8053" s="117">
        <v>0</v>
      </c>
      <c r="G8053" s="116" t="s">
        <v>1729</v>
      </c>
      <c r="H8053" s="117">
        <v>16.09</v>
      </c>
      <c r="I8053" s="116" t="s">
        <v>1730</v>
      </c>
      <c r="J8053" s="118">
        <v>16.088799999999999</v>
      </c>
    </row>
    <row r="8054" spans="1:10" ht="15" thickBot="1">
      <c r="A8054" s="115"/>
      <c r="B8054" s="116"/>
      <c r="C8054" s="116"/>
      <c r="D8054" s="116"/>
      <c r="E8054" s="116" t="s">
        <v>1731</v>
      </c>
      <c r="F8054" s="117">
        <v>5.33</v>
      </c>
      <c r="G8054" s="116"/>
      <c r="H8054" s="276" t="s">
        <v>1732</v>
      </c>
      <c r="I8054" s="276"/>
      <c r="J8054" s="118">
        <v>25.68</v>
      </c>
    </row>
    <row r="8055" spans="1:10" ht="15" thickTop="1">
      <c r="A8055" s="119"/>
      <c r="B8055" s="95"/>
      <c r="C8055" s="95"/>
      <c r="D8055" s="95"/>
      <c r="E8055" s="95"/>
      <c r="F8055" s="95"/>
      <c r="G8055" s="95"/>
      <c r="H8055" s="95"/>
      <c r="I8055" s="95"/>
      <c r="J8055" s="120"/>
    </row>
    <row r="8056" spans="1:10" ht="15">
      <c r="A8056" s="121"/>
      <c r="B8056" s="83" t="s">
        <v>1</v>
      </c>
      <c r="C8056" s="82" t="s">
        <v>2</v>
      </c>
      <c r="D8056" s="82" t="s">
        <v>3</v>
      </c>
      <c r="E8056" s="281" t="s">
        <v>1722</v>
      </c>
      <c r="F8056" s="281"/>
      <c r="G8056" s="84" t="s">
        <v>4</v>
      </c>
      <c r="H8056" s="83" t="s">
        <v>5</v>
      </c>
      <c r="I8056" s="83" t="s">
        <v>6</v>
      </c>
      <c r="J8056" s="122" t="s">
        <v>8</v>
      </c>
    </row>
    <row r="8057" spans="1:10" ht="25.5">
      <c r="A8057" s="111" t="s">
        <v>1723</v>
      </c>
      <c r="B8057" s="86" t="s">
        <v>2040</v>
      </c>
      <c r="C8057" s="85" t="s">
        <v>44</v>
      </c>
      <c r="D8057" s="85" t="s">
        <v>2041</v>
      </c>
      <c r="E8057" s="284" t="s">
        <v>1761</v>
      </c>
      <c r="F8057" s="284"/>
      <c r="G8057" s="87" t="s">
        <v>46</v>
      </c>
      <c r="H8057" s="88">
        <v>1</v>
      </c>
      <c r="I8057" s="89">
        <v>76.75</v>
      </c>
      <c r="J8057" s="112">
        <v>76.75</v>
      </c>
    </row>
    <row r="8058" spans="1:10">
      <c r="A8058" s="221"/>
      <c r="B8058" s="222"/>
      <c r="C8058" s="222"/>
      <c r="D8058" s="222"/>
      <c r="E8058" s="222"/>
      <c r="F8058" s="222" t="s">
        <v>1762</v>
      </c>
      <c r="G8058" s="222"/>
      <c r="H8058" s="222"/>
      <c r="I8058" s="222"/>
      <c r="J8058" s="125">
        <v>0</v>
      </c>
    </row>
    <row r="8059" spans="1:10">
      <c r="A8059" s="221"/>
      <c r="B8059" s="222"/>
      <c r="C8059" s="222"/>
      <c r="D8059" s="222"/>
      <c r="E8059" s="222"/>
      <c r="F8059" s="222" t="s">
        <v>1763</v>
      </c>
      <c r="G8059" s="222"/>
      <c r="H8059" s="222"/>
      <c r="I8059" s="222"/>
      <c r="J8059" s="125">
        <v>1</v>
      </c>
    </row>
    <row r="8060" spans="1:10">
      <c r="A8060" s="221"/>
      <c r="B8060" s="222"/>
      <c r="C8060" s="222"/>
      <c r="D8060" s="222"/>
      <c r="E8060" s="222"/>
      <c r="F8060" s="222" t="s">
        <v>1764</v>
      </c>
      <c r="G8060" s="222"/>
      <c r="H8060" s="222"/>
      <c r="I8060" s="222"/>
      <c r="J8060" s="125">
        <v>0</v>
      </c>
    </row>
    <row r="8061" spans="1:10" ht="15">
      <c r="A8061" s="279" t="s">
        <v>1784</v>
      </c>
      <c r="B8061" s="280" t="s">
        <v>1</v>
      </c>
      <c r="C8061" s="281" t="s">
        <v>2</v>
      </c>
      <c r="D8061" s="281" t="s">
        <v>1785</v>
      </c>
      <c r="E8061" s="280" t="s">
        <v>1766</v>
      </c>
      <c r="F8061" s="83" t="s">
        <v>1767</v>
      </c>
      <c r="G8061" s="83" t="s">
        <v>1768</v>
      </c>
      <c r="H8061" s="83"/>
      <c r="I8061" s="83"/>
      <c r="J8061" s="122" t="s">
        <v>1769</v>
      </c>
    </row>
    <row r="8062" spans="1:10" ht="51">
      <c r="A8062" s="113" t="s">
        <v>1725</v>
      </c>
      <c r="B8062" s="91" t="s">
        <v>2092</v>
      </c>
      <c r="C8062" s="90" t="s">
        <v>44</v>
      </c>
      <c r="D8062" s="90" t="s">
        <v>2093</v>
      </c>
      <c r="E8062" s="93">
        <v>0.78</v>
      </c>
      <c r="F8062" s="92" t="s">
        <v>71</v>
      </c>
      <c r="G8062" s="277" t="s">
        <v>2094</v>
      </c>
      <c r="H8062" s="277"/>
      <c r="I8062" s="278"/>
      <c r="J8062" s="127" t="s">
        <v>4600</v>
      </c>
    </row>
    <row r="8063" spans="1:10" ht="38.25">
      <c r="A8063" s="113" t="s">
        <v>1725</v>
      </c>
      <c r="B8063" s="91" t="s">
        <v>4601</v>
      </c>
      <c r="C8063" s="90" t="s">
        <v>44</v>
      </c>
      <c r="D8063" s="90" t="s">
        <v>4602</v>
      </c>
      <c r="E8063" s="93">
        <v>11</v>
      </c>
      <c r="F8063" s="92" t="s">
        <v>46</v>
      </c>
      <c r="G8063" s="277" t="s">
        <v>2687</v>
      </c>
      <c r="H8063" s="277"/>
      <c r="I8063" s="278"/>
      <c r="J8063" s="127" t="s">
        <v>4603</v>
      </c>
    </row>
    <row r="8064" spans="1:10" ht="38.25">
      <c r="A8064" s="113" t="s">
        <v>1725</v>
      </c>
      <c r="B8064" s="91" t="s">
        <v>1887</v>
      </c>
      <c r="C8064" s="90" t="s">
        <v>44</v>
      </c>
      <c r="D8064" s="90" t="s">
        <v>1888</v>
      </c>
      <c r="E8064" s="93">
        <v>4.41</v>
      </c>
      <c r="F8064" s="92" t="s">
        <v>78</v>
      </c>
      <c r="G8064" s="277" t="s">
        <v>1889</v>
      </c>
      <c r="H8064" s="277"/>
      <c r="I8064" s="278"/>
      <c r="J8064" s="127" t="s">
        <v>4604</v>
      </c>
    </row>
    <row r="8065" spans="1:10" ht="25.5">
      <c r="A8065" s="113" t="s">
        <v>1725</v>
      </c>
      <c r="B8065" s="91" t="s">
        <v>2436</v>
      </c>
      <c r="C8065" s="90" t="s">
        <v>44</v>
      </c>
      <c r="D8065" s="90" t="s">
        <v>2437</v>
      </c>
      <c r="E8065" s="93">
        <v>0.92400000000000004</v>
      </c>
      <c r="F8065" s="92" t="s">
        <v>71</v>
      </c>
      <c r="G8065" s="277" t="s">
        <v>2438</v>
      </c>
      <c r="H8065" s="277"/>
      <c r="I8065" s="278"/>
      <c r="J8065" s="127" t="s">
        <v>4605</v>
      </c>
    </row>
    <row r="8066" spans="1:10">
      <c r="A8066" s="221"/>
      <c r="B8066" s="222"/>
      <c r="C8066" s="222"/>
      <c r="D8066" s="222"/>
      <c r="E8066" s="222"/>
      <c r="F8066" s="222" t="s">
        <v>1938</v>
      </c>
      <c r="G8066" s="222"/>
      <c r="H8066" s="222"/>
      <c r="I8066" s="222"/>
      <c r="J8066" s="125">
        <v>59.507399999999997</v>
      </c>
    </row>
    <row r="8067" spans="1:10" ht="15">
      <c r="A8067" s="279" t="s">
        <v>1765</v>
      </c>
      <c r="B8067" s="280" t="s">
        <v>1</v>
      </c>
      <c r="C8067" s="281" t="s">
        <v>2</v>
      </c>
      <c r="D8067" s="281" t="s">
        <v>1727</v>
      </c>
      <c r="E8067" s="280" t="s">
        <v>1766</v>
      </c>
      <c r="F8067" s="83" t="s">
        <v>1767</v>
      </c>
      <c r="G8067" s="83" t="s">
        <v>1768</v>
      </c>
      <c r="H8067" s="83"/>
      <c r="I8067" s="83"/>
      <c r="J8067" s="122" t="s">
        <v>1769</v>
      </c>
    </row>
    <row r="8068" spans="1:10">
      <c r="A8068" s="123" t="s">
        <v>1723</v>
      </c>
      <c r="B8068" s="97" t="s">
        <v>2102</v>
      </c>
      <c r="C8068" s="96" t="s">
        <v>44</v>
      </c>
      <c r="D8068" s="96" t="s">
        <v>2103</v>
      </c>
      <c r="E8068" s="99">
        <v>0.5</v>
      </c>
      <c r="F8068" s="98" t="s">
        <v>1950</v>
      </c>
      <c r="G8068" s="282" t="s">
        <v>2104</v>
      </c>
      <c r="H8068" s="282"/>
      <c r="I8068" s="283"/>
      <c r="J8068" s="126" t="s">
        <v>4606</v>
      </c>
    </row>
    <row r="8069" spans="1:10">
      <c r="A8069" s="123" t="s">
        <v>1723</v>
      </c>
      <c r="B8069" s="97" t="s">
        <v>1953</v>
      </c>
      <c r="C8069" s="96" t="s">
        <v>44</v>
      </c>
      <c r="D8069" s="96" t="s">
        <v>1954</v>
      </c>
      <c r="E8069" s="99">
        <v>0.5</v>
      </c>
      <c r="F8069" s="98" t="s">
        <v>1950</v>
      </c>
      <c r="G8069" s="282" t="s">
        <v>1955</v>
      </c>
      <c r="H8069" s="282"/>
      <c r="I8069" s="283"/>
      <c r="J8069" s="126" t="s">
        <v>2620</v>
      </c>
    </row>
    <row r="8070" spans="1:10">
      <c r="A8070" s="221"/>
      <c r="B8070" s="222"/>
      <c r="C8070" s="222"/>
      <c r="D8070" s="222"/>
      <c r="E8070" s="222"/>
      <c r="F8070" s="222" t="s">
        <v>1774</v>
      </c>
      <c r="G8070" s="222"/>
      <c r="H8070" s="222"/>
      <c r="I8070" s="222"/>
      <c r="J8070" s="125">
        <v>17.245000000000001</v>
      </c>
    </row>
    <row r="8071" spans="1:10">
      <c r="A8071" s="115"/>
      <c r="B8071" s="116"/>
      <c r="C8071" s="116"/>
      <c r="D8071" s="116"/>
      <c r="E8071" s="116" t="s">
        <v>1728</v>
      </c>
      <c r="F8071" s="117">
        <v>0</v>
      </c>
      <c r="G8071" s="116" t="s">
        <v>1729</v>
      </c>
      <c r="H8071" s="117">
        <v>13.09</v>
      </c>
      <c r="I8071" s="116" t="s">
        <v>1730</v>
      </c>
      <c r="J8071" s="118">
        <v>13.08705</v>
      </c>
    </row>
    <row r="8072" spans="1:10" ht="15" thickBot="1">
      <c r="A8072" s="115"/>
      <c r="B8072" s="116"/>
      <c r="C8072" s="116"/>
      <c r="D8072" s="116"/>
      <c r="E8072" s="116" t="s">
        <v>1731</v>
      </c>
      <c r="F8072" s="117">
        <v>20.13</v>
      </c>
      <c r="G8072" s="116"/>
      <c r="H8072" s="276" t="s">
        <v>1732</v>
      </c>
      <c r="I8072" s="276"/>
      <c r="J8072" s="118">
        <v>96.88</v>
      </c>
    </row>
    <row r="8073" spans="1:10" ht="15" thickTop="1">
      <c r="A8073" s="119"/>
      <c r="B8073" s="95"/>
      <c r="C8073" s="95"/>
      <c r="D8073" s="95"/>
      <c r="E8073" s="95"/>
      <c r="F8073" s="95"/>
      <c r="G8073" s="95"/>
      <c r="H8073" s="95"/>
      <c r="I8073" s="95"/>
      <c r="J8073" s="120"/>
    </row>
    <row r="8074" spans="1:10" ht="15">
      <c r="A8074" s="121"/>
      <c r="B8074" s="83" t="s">
        <v>1</v>
      </c>
      <c r="C8074" s="82" t="s">
        <v>2</v>
      </c>
      <c r="D8074" s="82" t="s">
        <v>3</v>
      </c>
      <c r="E8074" s="281" t="s">
        <v>1722</v>
      </c>
      <c r="F8074" s="281"/>
      <c r="G8074" s="84" t="s">
        <v>4</v>
      </c>
      <c r="H8074" s="83" t="s">
        <v>5</v>
      </c>
      <c r="I8074" s="83" t="s">
        <v>6</v>
      </c>
      <c r="J8074" s="122" t="s">
        <v>8</v>
      </c>
    </row>
    <row r="8075" spans="1:10" ht="51">
      <c r="A8075" s="111" t="s">
        <v>1723</v>
      </c>
      <c r="B8075" s="86" t="s">
        <v>2874</v>
      </c>
      <c r="C8075" s="85" t="s">
        <v>44</v>
      </c>
      <c r="D8075" s="85" t="s">
        <v>2875</v>
      </c>
      <c r="E8075" s="284" t="s">
        <v>1761</v>
      </c>
      <c r="F8075" s="284"/>
      <c r="G8075" s="87" t="s">
        <v>71</v>
      </c>
      <c r="H8075" s="88">
        <v>1</v>
      </c>
      <c r="I8075" s="89">
        <v>177.66</v>
      </c>
      <c r="J8075" s="112">
        <v>177.66</v>
      </c>
    </row>
    <row r="8076" spans="1:10">
      <c r="A8076" s="221"/>
      <c r="B8076" s="222"/>
      <c r="C8076" s="222"/>
      <c r="D8076" s="222"/>
      <c r="E8076" s="222"/>
      <c r="F8076" s="222" t="s">
        <v>1762</v>
      </c>
      <c r="G8076" s="222"/>
      <c r="H8076" s="222"/>
      <c r="I8076" s="222"/>
      <c r="J8076" s="125">
        <v>0</v>
      </c>
    </row>
    <row r="8077" spans="1:10">
      <c r="A8077" s="221"/>
      <c r="B8077" s="222"/>
      <c r="C8077" s="222"/>
      <c r="D8077" s="222"/>
      <c r="E8077" s="222"/>
      <c r="F8077" s="222" t="s">
        <v>1763</v>
      </c>
      <c r="G8077" s="222"/>
      <c r="H8077" s="222"/>
      <c r="I8077" s="222"/>
      <c r="J8077" s="125">
        <v>1</v>
      </c>
    </row>
    <row r="8078" spans="1:10">
      <c r="A8078" s="221"/>
      <c r="B8078" s="222"/>
      <c r="C8078" s="222"/>
      <c r="D8078" s="222"/>
      <c r="E8078" s="222"/>
      <c r="F8078" s="222" t="s">
        <v>1764</v>
      </c>
      <c r="G8078" s="222"/>
      <c r="H8078" s="222"/>
      <c r="I8078" s="222"/>
      <c r="J8078" s="125">
        <v>0</v>
      </c>
    </row>
    <row r="8079" spans="1:10" ht="15">
      <c r="A8079" s="279" t="s">
        <v>1765</v>
      </c>
      <c r="B8079" s="280" t="s">
        <v>1</v>
      </c>
      <c r="C8079" s="281" t="s">
        <v>2</v>
      </c>
      <c r="D8079" s="281" t="s">
        <v>1727</v>
      </c>
      <c r="E8079" s="280" t="s">
        <v>1766</v>
      </c>
      <c r="F8079" s="83" t="s">
        <v>1767</v>
      </c>
      <c r="G8079" s="83" t="s">
        <v>1768</v>
      </c>
      <c r="H8079" s="83"/>
      <c r="I8079" s="83"/>
      <c r="J8079" s="122" t="s">
        <v>1769</v>
      </c>
    </row>
    <row r="8080" spans="1:10" ht="25.5">
      <c r="A8080" s="123" t="s">
        <v>1723</v>
      </c>
      <c r="B8080" s="97" t="s">
        <v>4607</v>
      </c>
      <c r="C8080" s="96" t="s">
        <v>44</v>
      </c>
      <c r="D8080" s="96" t="s">
        <v>4608</v>
      </c>
      <c r="E8080" s="99">
        <v>1</v>
      </c>
      <c r="F8080" s="98" t="s">
        <v>71</v>
      </c>
      <c r="G8080" s="282" t="s">
        <v>2876</v>
      </c>
      <c r="H8080" s="282"/>
      <c r="I8080" s="283"/>
      <c r="J8080" s="126" t="s">
        <v>2876</v>
      </c>
    </row>
    <row r="8081" spans="1:10">
      <c r="A8081" s="221"/>
      <c r="B8081" s="222"/>
      <c r="C8081" s="222"/>
      <c r="D8081" s="222"/>
      <c r="E8081" s="222"/>
      <c r="F8081" s="222" t="s">
        <v>1774</v>
      </c>
      <c r="G8081" s="222"/>
      <c r="H8081" s="222"/>
      <c r="I8081" s="222"/>
      <c r="J8081" s="125">
        <v>177.66</v>
      </c>
    </row>
    <row r="8082" spans="1:10">
      <c r="A8082" s="115"/>
      <c r="B8082" s="116"/>
      <c r="C8082" s="116"/>
      <c r="D8082" s="116"/>
      <c r="E8082" s="116" t="s">
        <v>1728</v>
      </c>
      <c r="F8082" s="117">
        <v>0</v>
      </c>
      <c r="G8082" s="116" t="s">
        <v>1729</v>
      </c>
      <c r="H8082" s="117">
        <v>19.010000000000002</v>
      </c>
      <c r="I8082" s="116" t="s">
        <v>1730</v>
      </c>
      <c r="J8082" s="118">
        <v>19.01473969493</v>
      </c>
    </row>
    <row r="8083" spans="1:10" ht="15" thickBot="1">
      <c r="A8083" s="115"/>
      <c r="B8083" s="116"/>
      <c r="C8083" s="116"/>
      <c r="D8083" s="116"/>
      <c r="E8083" s="116" t="s">
        <v>1731</v>
      </c>
      <c r="F8083" s="117">
        <v>46.61</v>
      </c>
      <c r="G8083" s="116"/>
      <c r="H8083" s="276" t="s">
        <v>1732</v>
      </c>
      <c r="I8083" s="276"/>
      <c r="J8083" s="118">
        <v>224.27</v>
      </c>
    </row>
    <row r="8084" spans="1:10" ht="15" thickTop="1">
      <c r="A8084" s="119"/>
      <c r="B8084" s="95"/>
      <c r="C8084" s="95"/>
      <c r="D8084" s="95"/>
      <c r="E8084" s="95"/>
      <c r="F8084" s="95"/>
      <c r="G8084" s="95"/>
      <c r="H8084" s="95"/>
      <c r="I8084" s="95"/>
      <c r="J8084" s="120"/>
    </row>
    <row r="8085" spans="1:10" ht="15">
      <c r="A8085" s="121"/>
      <c r="B8085" s="83" t="s">
        <v>1</v>
      </c>
      <c r="C8085" s="82" t="s">
        <v>2</v>
      </c>
      <c r="D8085" s="82" t="s">
        <v>3</v>
      </c>
      <c r="E8085" s="281" t="s">
        <v>1722</v>
      </c>
      <c r="F8085" s="281"/>
      <c r="G8085" s="84" t="s">
        <v>4</v>
      </c>
      <c r="H8085" s="83" t="s">
        <v>5</v>
      </c>
      <c r="I8085" s="83" t="s">
        <v>6</v>
      </c>
      <c r="J8085" s="122" t="s">
        <v>8</v>
      </c>
    </row>
    <row r="8086" spans="1:10" ht="25.5">
      <c r="A8086" s="111" t="s">
        <v>1723</v>
      </c>
      <c r="B8086" s="86" t="s">
        <v>2031</v>
      </c>
      <c r="C8086" s="85" t="s">
        <v>44</v>
      </c>
      <c r="D8086" s="85" t="s">
        <v>2032</v>
      </c>
      <c r="E8086" s="284" t="s">
        <v>1761</v>
      </c>
      <c r="F8086" s="284"/>
      <c r="G8086" s="87" t="s">
        <v>46</v>
      </c>
      <c r="H8086" s="88">
        <v>1</v>
      </c>
      <c r="I8086" s="89">
        <v>17.89</v>
      </c>
      <c r="J8086" s="112">
        <v>17.89</v>
      </c>
    </row>
    <row r="8087" spans="1:10">
      <c r="A8087" s="221"/>
      <c r="B8087" s="222"/>
      <c r="C8087" s="222"/>
      <c r="D8087" s="222"/>
      <c r="E8087" s="222"/>
      <c r="F8087" s="222" t="s">
        <v>1762</v>
      </c>
      <c r="G8087" s="222"/>
      <c r="H8087" s="222"/>
      <c r="I8087" s="222"/>
      <c r="J8087" s="125">
        <v>0</v>
      </c>
    </row>
    <row r="8088" spans="1:10">
      <c r="A8088" s="221"/>
      <c r="B8088" s="222"/>
      <c r="C8088" s="222"/>
      <c r="D8088" s="222"/>
      <c r="E8088" s="222"/>
      <c r="F8088" s="222" t="s">
        <v>1763</v>
      </c>
      <c r="G8088" s="222"/>
      <c r="H8088" s="222"/>
      <c r="I8088" s="222"/>
      <c r="J8088" s="125">
        <v>1</v>
      </c>
    </row>
    <row r="8089" spans="1:10">
      <c r="A8089" s="221"/>
      <c r="B8089" s="222"/>
      <c r="C8089" s="222"/>
      <c r="D8089" s="222"/>
      <c r="E8089" s="222"/>
      <c r="F8089" s="222" t="s">
        <v>1764</v>
      </c>
      <c r="G8089" s="222"/>
      <c r="H8089" s="222"/>
      <c r="I8089" s="222"/>
      <c r="J8089" s="125">
        <v>0</v>
      </c>
    </row>
    <row r="8090" spans="1:10" ht="15">
      <c r="A8090" s="279" t="s">
        <v>1784</v>
      </c>
      <c r="B8090" s="280" t="s">
        <v>1</v>
      </c>
      <c r="C8090" s="281" t="s">
        <v>2</v>
      </c>
      <c r="D8090" s="281" t="s">
        <v>1785</v>
      </c>
      <c r="E8090" s="280" t="s">
        <v>1766</v>
      </c>
      <c r="F8090" s="83" t="s">
        <v>1767</v>
      </c>
      <c r="G8090" s="83" t="s">
        <v>1768</v>
      </c>
      <c r="H8090" s="83"/>
      <c r="I8090" s="83"/>
      <c r="J8090" s="122" t="s">
        <v>1769</v>
      </c>
    </row>
    <row r="8091" spans="1:10" ht="51">
      <c r="A8091" s="113" t="s">
        <v>1725</v>
      </c>
      <c r="B8091" s="91" t="s">
        <v>2092</v>
      </c>
      <c r="C8091" s="90" t="s">
        <v>44</v>
      </c>
      <c r="D8091" s="90" t="s">
        <v>2093</v>
      </c>
      <c r="E8091" s="93">
        <v>0.78749999999999998</v>
      </c>
      <c r="F8091" s="92" t="s">
        <v>71</v>
      </c>
      <c r="G8091" s="277" t="s">
        <v>2094</v>
      </c>
      <c r="H8091" s="277"/>
      <c r="I8091" s="278"/>
      <c r="J8091" s="127" t="s">
        <v>4609</v>
      </c>
    </row>
    <row r="8092" spans="1:10" ht="38.25">
      <c r="A8092" s="113" t="s">
        <v>1725</v>
      </c>
      <c r="B8092" s="91" t="s">
        <v>4601</v>
      </c>
      <c r="C8092" s="90" t="s">
        <v>44</v>
      </c>
      <c r="D8092" s="90" t="s">
        <v>4602</v>
      </c>
      <c r="E8092" s="93">
        <v>8</v>
      </c>
      <c r="F8092" s="92" t="s">
        <v>46</v>
      </c>
      <c r="G8092" s="277" t="s">
        <v>2687</v>
      </c>
      <c r="H8092" s="277"/>
      <c r="I8092" s="278"/>
      <c r="J8092" s="127" t="s">
        <v>2649</v>
      </c>
    </row>
    <row r="8093" spans="1:10">
      <c r="A8093" s="221"/>
      <c r="B8093" s="222"/>
      <c r="C8093" s="222"/>
      <c r="D8093" s="222"/>
      <c r="E8093" s="222"/>
      <c r="F8093" s="222" t="s">
        <v>1938</v>
      </c>
      <c r="G8093" s="222"/>
      <c r="H8093" s="222"/>
      <c r="I8093" s="222"/>
      <c r="J8093" s="125">
        <v>9.2677999999999994</v>
      </c>
    </row>
    <row r="8094" spans="1:10" ht="15">
      <c r="A8094" s="279" t="s">
        <v>1765</v>
      </c>
      <c r="B8094" s="280" t="s">
        <v>1</v>
      </c>
      <c r="C8094" s="281" t="s">
        <v>2</v>
      </c>
      <c r="D8094" s="281" t="s">
        <v>1727</v>
      </c>
      <c r="E8094" s="280" t="s">
        <v>1766</v>
      </c>
      <c r="F8094" s="83" t="s">
        <v>1767</v>
      </c>
      <c r="G8094" s="83" t="s">
        <v>1768</v>
      </c>
      <c r="H8094" s="83"/>
      <c r="I8094" s="83"/>
      <c r="J8094" s="122" t="s">
        <v>1769</v>
      </c>
    </row>
    <row r="8095" spans="1:10">
      <c r="A8095" s="123" t="s">
        <v>1723</v>
      </c>
      <c r="B8095" s="97" t="s">
        <v>1953</v>
      </c>
      <c r="C8095" s="96" t="s">
        <v>44</v>
      </c>
      <c r="D8095" s="96" t="s">
        <v>1954</v>
      </c>
      <c r="E8095" s="99">
        <v>0.25</v>
      </c>
      <c r="F8095" s="98" t="s">
        <v>1950</v>
      </c>
      <c r="G8095" s="282" t="s">
        <v>1955</v>
      </c>
      <c r="H8095" s="282"/>
      <c r="I8095" s="283"/>
      <c r="J8095" s="126" t="s">
        <v>4610</v>
      </c>
    </row>
    <row r="8096" spans="1:10">
      <c r="A8096" s="123" t="s">
        <v>1723</v>
      </c>
      <c r="B8096" s="97" t="s">
        <v>2102</v>
      </c>
      <c r="C8096" s="96" t="s">
        <v>44</v>
      </c>
      <c r="D8096" s="96" t="s">
        <v>2103</v>
      </c>
      <c r="E8096" s="99">
        <v>0.25</v>
      </c>
      <c r="F8096" s="98" t="s">
        <v>1950</v>
      </c>
      <c r="G8096" s="282" t="s">
        <v>2104</v>
      </c>
      <c r="H8096" s="282"/>
      <c r="I8096" s="283"/>
      <c r="J8096" s="126" t="s">
        <v>4611</v>
      </c>
    </row>
    <row r="8097" spans="1:10">
      <c r="A8097" s="221"/>
      <c r="B8097" s="222"/>
      <c r="C8097" s="222"/>
      <c r="D8097" s="222"/>
      <c r="E8097" s="222"/>
      <c r="F8097" s="222" t="s">
        <v>1774</v>
      </c>
      <c r="G8097" s="222"/>
      <c r="H8097" s="222"/>
      <c r="I8097" s="222"/>
      <c r="J8097" s="125">
        <v>8.6225000000000005</v>
      </c>
    </row>
    <row r="8098" spans="1:10">
      <c r="A8098" s="115"/>
      <c r="B8098" s="116"/>
      <c r="C8098" s="116"/>
      <c r="D8098" s="116"/>
      <c r="E8098" s="116" t="s">
        <v>1728</v>
      </c>
      <c r="F8098" s="117">
        <v>0</v>
      </c>
      <c r="G8098" s="116" t="s">
        <v>1729</v>
      </c>
      <c r="H8098" s="117">
        <v>6.54</v>
      </c>
      <c r="I8098" s="116" t="s">
        <v>1730</v>
      </c>
      <c r="J8098" s="118">
        <v>6.5435249999999998</v>
      </c>
    </row>
    <row r="8099" spans="1:10" ht="15" thickBot="1">
      <c r="A8099" s="115"/>
      <c r="B8099" s="116"/>
      <c r="C8099" s="116"/>
      <c r="D8099" s="116"/>
      <c r="E8099" s="116" t="s">
        <v>1731</v>
      </c>
      <c r="F8099" s="117">
        <v>4.6900000000000004</v>
      </c>
      <c r="G8099" s="116"/>
      <c r="H8099" s="276" t="s">
        <v>1732</v>
      </c>
      <c r="I8099" s="276"/>
      <c r="J8099" s="118">
        <v>22.58</v>
      </c>
    </row>
    <row r="8100" spans="1:10" ht="15" thickTop="1">
      <c r="A8100" s="119"/>
      <c r="B8100" s="95"/>
      <c r="C8100" s="95"/>
      <c r="D8100" s="95"/>
      <c r="E8100" s="95"/>
      <c r="F8100" s="95"/>
      <c r="G8100" s="95"/>
      <c r="H8100" s="95"/>
      <c r="I8100" s="95"/>
      <c r="J8100" s="120"/>
    </row>
    <row r="8101" spans="1:10" ht="15">
      <c r="A8101" s="121"/>
      <c r="B8101" s="83" t="s">
        <v>1</v>
      </c>
      <c r="C8101" s="82" t="s">
        <v>2</v>
      </c>
      <c r="D8101" s="82" t="s">
        <v>3</v>
      </c>
      <c r="E8101" s="281" t="s">
        <v>1722</v>
      </c>
      <c r="F8101" s="281"/>
      <c r="G8101" s="84" t="s">
        <v>4</v>
      </c>
      <c r="H8101" s="83" t="s">
        <v>5</v>
      </c>
      <c r="I8101" s="83" t="s">
        <v>6</v>
      </c>
      <c r="J8101" s="122" t="s">
        <v>8</v>
      </c>
    </row>
    <row r="8102" spans="1:10" ht="38.25">
      <c r="A8102" s="111" t="s">
        <v>1723</v>
      </c>
      <c r="B8102" s="86" t="s">
        <v>4612</v>
      </c>
      <c r="C8102" s="85" t="s">
        <v>44</v>
      </c>
      <c r="D8102" s="85" t="s">
        <v>4613</v>
      </c>
      <c r="E8102" s="284" t="s">
        <v>1761</v>
      </c>
      <c r="F8102" s="284"/>
      <c r="G8102" s="87" t="s">
        <v>78</v>
      </c>
      <c r="H8102" s="88">
        <v>1</v>
      </c>
      <c r="I8102" s="89">
        <v>15.56</v>
      </c>
      <c r="J8102" s="112">
        <v>15.56</v>
      </c>
    </row>
    <row r="8103" spans="1:10">
      <c r="A8103" s="221"/>
      <c r="B8103" s="222"/>
      <c r="C8103" s="222"/>
      <c r="D8103" s="222"/>
      <c r="E8103" s="222"/>
      <c r="F8103" s="222" t="s">
        <v>1762</v>
      </c>
      <c r="G8103" s="222"/>
      <c r="H8103" s="222"/>
      <c r="I8103" s="222"/>
      <c r="J8103" s="125">
        <v>0</v>
      </c>
    </row>
    <row r="8104" spans="1:10">
      <c r="A8104" s="221"/>
      <c r="B8104" s="222"/>
      <c r="C8104" s="222"/>
      <c r="D8104" s="222"/>
      <c r="E8104" s="222"/>
      <c r="F8104" s="222" t="s">
        <v>1763</v>
      </c>
      <c r="G8104" s="222"/>
      <c r="H8104" s="222"/>
      <c r="I8104" s="222"/>
      <c r="J8104" s="125">
        <v>1</v>
      </c>
    </row>
    <row r="8105" spans="1:10">
      <c r="A8105" s="221"/>
      <c r="B8105" s="222"/>
      <c r="C8105" s="222"/>
      <c r="D8105" s="222"/>
      <c r="E8105" s="222"/>
      <c r="F8105" s="222" t="s">
        <v>1764</v>
      </c>
      <c r="G8105" s="222"/>
      <c r="H8105" s="222"/>
      <c r="I8105" s="222"/>
      <c r="J8105" s="125">
        <v>0</v>
      </c>
    </row>
    <row r="8106" spans="1:10" ht="15">
      <c r="A8106" s="279" t="s">
        <v>1784</v>
      </c>
      <c r="B8106" s="280" t="s">
        <v>1</v>
      </c>
      <c r="C8106" s="281" t="s">
        <v>2</v>
      </c>
      <c r="D8106" s="281" t="s">
        <v>1785</v>
      </c>
      <c r="E8106" s="280" t="s">
        <v>1766</v>
      </c>
      <c r="F8106" s="83" t="s">
        <v>1767</v>
      </c>
      <c r="G8106" s="83" t="s">
        <v>1768</v>
      </c>
      <c r="H8106" s="83"/>
      <c r="I8106" s="83"/>
      <c r="J8106" s="122" t="s">
        <v>1769</v>
      </c>
    </row>
    <row r="8107" spans="1:10">
      <c r="A8107" s="113" t="s">
        <v>1725</v>
      </c>
      <c r="B8107" s="91" t="s">
        <v>2391</v>
      </c>
      <c r="C8107" s="90" t="s">
        <v>44</v>
      </c>
      <c r="D8107" s="90" t="s">
        <v>2392</v>
      </c>
      <c r="E8107" s="93">
        <v>2.5383490000000002</v>
      </c>
      <c r="F8107" s="92" t="s">
        <v>121</v>
      </c>
      <c r="G8107" s="277" t="s">
        <v>4614</v>
      </c>
      <c r="H8107" s="277"/>
      <c r="I8107" s="278"/>
      <c r="J8107" s="127" t="s">
        <v>4615</v>
      </c>
    </row>
    <row r="8108" spans="1:10">
      <c r="A8108" s="221"/>
      <c r="B8108" s="222"/>
      <c r="C8108" s="222"/>
      <c r="D8108" s="222"/>
      <c r="E8108" s="222"/>
      <c r="F8108" s="222" t="s">
        <v>1938</v>
      </c>
      <c r="G8108" s="222"/>
      <c r="H8108" s="222"/>
      <c r="I8108" s="222"/>
      <c r="J8108" s="125">
        <v>15.5601</v>
      </c>
    </row>
    <row r="8109" spans="1:10">
      <c r="A8109" s="115"/>
      <c r="B8109" s="116"/>
      <c r="C8109" s="116"/>
      <c r="D8109" s="116"/>
      <c r="E8109" s="116" t="s">
        <v>1728</v>
      </c>
      <c r="F8109" s="117">
        <v>0</v>
      </c>
      <c r="G8109" s="116" t="s">
        <v>1729</v>
      </c>
      <c r="H8109" s="117">
        <v>0</v>
      </c>
      <c r="I8109" s="116" t="s">
        <v>1730</v>
      </c>
      <c r="J8109" s="118">
        <v>0</v>
      </c>
    </row>
    <row r="8110" spans="1:10" ht="15" thickBot="1">
      <c r="A8110" s="115"/>
      <c r="B8110" s="116"/>
      <c r="C8110" s="116"/>
      <c r="D8110" s="116"/>
      <c r="E8110" s="116" t="s">
        <v>1731</v>
      </c>
      <c r="F8110" s="117">
        <v>4.08</v>
      </c>
      <c r="G8110" s="116"/>
      <c r="H8110" s="276" t="s">
        <v>1732</v>
      </c>
      <c r="I8110" s="276"/>
      <c r="J8110" s="118">
        <v>19.64</v>
      </c>
    </row>
    <row r="8111" spans="1:10" ht="15" thickTop="1">
      <c r="A8111" s="119"/>
      <c r="B8111" s="95"/>
      <c r="C8111" s="95"/>
      <c r="D8111" s="95"/>
      <c r="E8111" s="95"/>
      <c r="F8111" s="95"/>
      <c r="G8111" s="95"/>
      <c r="H8111" s="95"/>
      <c r="I8111" s="95"/>
      <c r="J8111" s="120"/>
    </row>
    <row r="8112" spans="1:10" ht="15">
      <c r="A8112" s="121"/>
      <c r="B8112" s="83" t="s">
        <v>1</v>
      </c>
      <c r="C8112" s="82" t="s">
        <v>2</v>
      </c>
      <c r="D8112" s="82" t="s">
        <v>3</v>
      </c>
      <c r="E8112" s="281" t="s">
        <v>1722</v>
      </c>
      <c r="F8112" s="281"/>
      <c r="G8112" s="84" t="s">
        <v>4</v>
      </c>
      <c r="H8112" s="83" t="s">
        <v>5</v>
      </c>
      <c r="I8112" s="83" t="s">
        <v>6</v>
      </c>
      <c r="J8112" s="122" t="s">
        <v>8</v>
      </c>
    </row>
    <row r="8113" spans="1:10" ht="38.25">
      <c r="A8113" s="111" t="s">
        <v>1723</v>
      </c>
      <c r="B8113" s="86" t="s">
        <v>4616</v>
      </c>
      <c r="C8113" s="85" t="s">
        <v>44</v>
      </c>
      <c r="D8113" s="85" t="s">
        <v>4617</v>
      </c>
      <c r="E8113" s="284" t="s">
        <v>1761</v>
      </c>
      <c r="F8113" s="284"/>
      <c r="G8113" s="87" t="s">
        <v>78</v>
      </c>
      <c r="H8113" s="88">
        <v>1</v>
      </c>
      <c r="I8113" s="89">
        <v>2.95</v>
      </c>
      <c r="J8113" s="112">
        <v>2.95</v>
      </c>
    </row>
    <row r="8114" spans="1:10">
      <c r="A8114" s="221"/>
      <c r="B8114" s="222"/>
      <c r="C8114" s="222"/>
      <c r="D8114" s="222"/>
      <c r="E8114" s="222"/>
      <c r="F8114" s="222" t="s">
        <v>1762</v>
      </c>
      <c r="G8114" s="222"/>
      <c r="H8114" s="222"/>
      <c r="I8114" s="222"/>
      <c r="J8114" s="125">
        <v>0</v>
      </c>
    </row>
    <row r="8115" spans="1:10">
      <c r="A8115" s="221"/>
      <c r="B8115" s="222"/>
      <c r="C8115" s="222"/>
      <c r="D8115" s="222"/>
      <c r="E8115" s="222"/>
      <c r="F8115" s="222" t="s">
        <v>1763</v>
      </c>
      <c r="G8115" s="222"/>
      <c r="H8115" s="222"/>
      <c r="I8115" s="222"/>
      <c r="J8115" s="125">
        <v>1</v>
      </c>
    </row>
    <row r="8116" spans="1:10">
      <c r="A8116" s="221"/>
      <c r="B8116" s="222"/>
      <c r="C8116" s="222"/>
      <c r="D8116" s="222"/>
      <c r="E8116" s="222"/>
      <c r="F8116" s="222" t="s">
        <v>1764</v>
      </c>
      <c r="G8116" s="222"/>
      <c r="H8116" s="222"/>
      <c r="I8116" s="222"/>
      <c r="J8116" s="125">
        <v>0</v>
      </c>
    </row>
    <row r="8117" spans="1:10" ht="15">
      <c r="A8117" s="279" t="s">
        <v>1784</v>
      </c>
      <c r="B8117" s="280" t="s">
        <v>1</v>
      </c>
      <c r="C8117" s="281" t="s">
        <v>2</v>
      </c>
      <c r="D8117" s="281" t="s">
        <v>1785</v>
      </c>
      <c r="E8117" s="280" t="s">
        <v>1766</v>
      </c>
      <c r="F8117" s="83" t="s">
        <v>1767</v>
      </c>
      <c r="G8117" s="83" t="s">
        <v>1768</v>
      </c>
      <c r="H8117" s="83"/>
      <c r="I8117" s="83"/>
      <c r="J8117" s="122" t="s">
        <v>1769</v>
      </c>
    </row>
    <row r="8118" spans="1:10">
      <c r="A8118" s="113" t="s">
        <v>1725</v>
      </c>
      <c r="B8118" s="91" t="s">
        <v>2391</v>
      </c>
      <c r="C8118" s="90" t="s">
        <v>44</v>
      </c>
      <c r="D8118" s="90" t="s">
        <v>2392</v>
      </c>
      <c r="E8118" s="93">
        <v>0.48158400000000001</v>
      </c>
      <c r="F8118" s="92" t="s">
        <v>121</v>
      </c>
      <c r="G8118" s="277" t="s">
        <v>4614</v>
      </c>
      <c r="H8118" s="277"/>
      <c r="I8118" s="278"/>
      <c r="J8118" s="127" t="s">
        <v>4618</v>
      </c>
    </row>
    <row r="8119" spans="1:10">
      <c r="A8119" s="221"/>
      <c r="B8119" s="222"/>
      <c r="C8119" s="222"/>
      <c r="D8119" s="222"/>
      <c r="E8119" s="222"/>
      <c r="F8119" s="222" t="s">
        <v>1938</v>
      </c>
      <c r="G8119" s="222"/>
      <c r="H8119" s="222"/>
      <c r="I8119" s="222"/>
      <c r="J8119" s="125">
        <v>2.9521000000000002</v>
      </c>
    </row>
    <row r="8120" spans="1:10">
      <c r="A8120" s="115"/>
      <c r="B8120" s="116"/>
      <c r="C8120" s="116"/>
      <c r="D8120" s="116"/>
      <c r="E8120" s="116" t="s">
        <v>1728</v>
      </c>
      <c r="F8120" s="117">
        <v>0</v>
      </c>
      <c r="G8120" s="116" t="s">
        <v>1729</v>
      </c>
      <c r="H8120" s="117">
        <v>0</v>
      </c>
      <c r="I8120" s="116" t="s">
        <v>1730</v>
      </c>
      <c r="J8120" s="118">
        <v>0</v>
      </c>
    </row>
    <row r="8121" spans="1:10" ht="15" thickBot="1">
      <c r="A8121" s="115"/>
      <c r="B8121" s="116"/>
      <c r="C8121" s="116"/>
      <c r="D8121" s="116"/>
      <c r="E8121" s="116" t="s">
        <v>1731</v>
      </c>
      <c r="F8121" s="117">
        <v>0.77</v>
      </c>
      <c r="G8121" s="116"/>
      <c r="H8121" s="276" t="s">
        <v>1732</v>
      </c>
      <c r="I8121" s="276"/>
      <c r="J8121" s="118">
        <v>3.72</v>
      </c>
    </row>
    <row r="8122" spans="1:10" ht="15" thickTop="1">
      <c r="A8122" s="119"/>
      <c r="B8122" s="95"/>
      <c r="C8122" s="95"/>
      <c r="D8122" s="95"/>
      <c r="E8122" s="95"/>
      <c r="F8122" s="95"/>
      <c r="G8122" s="95"/>
      <c r="H8122" s="95"/>
      <c r="I8122" s="95"/>
      <c r="J8122" s="120"/>
    </row>
    <row r="8123" spans="1:10" ht="15">
      <c r="A8123" s="121"/>
      <c r="B8123" s="83" t="s">
        <v>1</v>
      </c>
      <c r="C8123" s="82" t="s">
        <v>2</v>
      </c>
      <c r="D8123" s="82" t="s">
        <v>3</v>
      </c>
      <c r="E8123" s="281" t="s">
        <v>1722</v>
      </c>
      <c r="F8123" s="281"/>
      <c r="G8123" s="84" t="s">
        <v>4</v>
      </c>
      <c r="H8123" s="83" t="s">
        <v>5</v>
      </c>
      <c r="I8123" s="83" t="s">
        <v>6</v>
      </c>
      <c r="J8123" s="122" t="s">
        <v>8</v>
      </c>
    </row>
    <row r="8124" spans="1:10" ht="38.25">
      <c r="A8124" s="111" t="s">
        <v>1723</v>
      </c>
      <c r="B8124" s="86" t="s">
        <v>4473</v>
      </c>
      <c r="C8124" s="85" t="s">
        <v>31</v>
      </c>
      <c r="D8124" s="85" t="s">
        <v>4474</v>
      </c>
      <c r="E8124" s="284" t="s">
        <v>2165</v>
      </c>
      <c r="F8124" s="284"/>
      <c r="G8124" s="87" t="s">
        <v>2169</v>
      </c>
      <c r="H8124" s="88">
        <v>1</v>
      </c>
      <c r="I8124" s="89">
        <v>0.31</v>
      </c>
      <c r="J8124" s="112">
        <v>0.31</v>
      </c>
    </row>
    <row r="8125" spans="1:10" ht="38.25">
      <c r="A8125" s="123" t="s">
        <v>1738</v>
      </c>
      <c r="B8125" s="97" t="s">
        <v>4619</v>
      </c>
      <c r="C8125" s="96" t="s">
        <v>31</v>
      </c>
      <c r="D8125" s="96" t="s">
        <v>4620</v>
      </c>
      <c r="E8125" s="283" t="s">
        <v>2165</v>
      </c>
      <c r="F8125" s="283"/>
      <c r="G8125" s="98" t="s">
        <v>33</v>
      </c>
      <c r="H8125" s="99">
        <v>1</v>
      </c>
      <c r="I8125" s="100">
        <v>0.06</v>
      </c>
      <c r="J8125" s="124">
        <v>0.06</v>
      </c>
    </row>
    <row r="8126" spans="1:10" ht="38.25">
      <c r="A8126" s="123" t="s">
        <v>1738</v>
      </c>
      <c r="B8126" s="97" t="s">
        <v>4621</v>
      </c>
      <c r="C8126" s="96" t="s">
        <v>31</v>
      </c>
      <c r="D8126" s="96" t="s">
        <v>4622</v>
      </c>
      <c r="E8126" s="283" t="s">
        <v>2165</v>
      </c>
      <c r="F8126" s="283"/>
      <c r="G8126" s="98" t="s">
        <v>33</v>
      </c>
      <c r="H8126" s="99">
        <v>1</v>
      </c>
      <c r="I8126" s="100">
        <v>0.25</v>
      </c>
      <c r="J8126" s="124">
        <v>0.25</v>
      </c>
    </row>
    <row r="8127" spans="1:10">
      <c r="A8127" s="115"/>
      <c r="B8127" s="116"/>
      <c r="C8127" s="116"/>
      <c r="D8127" s="116"/>
      <c r="E8127" s="116" t="s">
        <v>1728</v>
      </c>
      <c r="F8127" s="117">
        <v>0</v>
      </c>
      <c r="G8127" s="116" t="s">
        <v>1729</v>
      </c>
      <c r="H8127" s="117">
        <v>0</v>
      </c>
      <c r="I8127" s="116" t="s">
        <v>1730</v>
      </c>
      <c r="J8127" s="118">
        <v>0</v>
      </c>
    </row>
    <row r="8128" spans="1:10" ht="15" thickBot="1">
      <c r="A8128" s="115"/>
      <c r="B8128" s="116"/>
      <c r="C8128" s="116"/>
      <c r="D8128" s="116"/>
      <c r="E8128" s="116" t="s">
        <v>1731</v>
      </c>
      <c r="F8128" s="117">
        <v>0.08</v>
      </c>
      <c r="G8128" s="116"/>
      <c r="H8128" s="276" t="s">
        <v>1732</v>
      </c>
      <c r="I8128" s="276"/>
      <c r="J8128" s="118">
        <v>0.39</v>
      </c>
    </row>
    <row r="8129" spans="1:10" ht="15" thickTop="1">
      <c r="A8129" s="119"/>
      <c r="B8129" s="95"/>
      <c r="C8129" s="95"/>
      <c r="D8129" s="95"/>
      <c r="E8129" s="95"/>
      <c r="F8129" s="95"/>
      <c r="G8129" s="95"/>
      <c r="H8129" s="95"/>
      <c r="I8129" s="95"/>
      <c r="J8129" s="120"/>
    </row>
    <row r="8130" spans="1:10" ht="15">
      <c r="A8130" s="121"/>
      <c r="B8130" s="83" t="s">
        <v>1</v>
      </c>
      <c r="C8130" s="82" t="s">
        <v>2</v>
      </c>
      <c r="D8130" s="82" t="s">
        <v>3</v>
      </c>
      <c r="E8130" s="281" t="s">
        <v>1722</v>
      </c>
      <c r="F8130" s="281"/>
      <c r="G8130" s="84" t="s">
        <v>4</v>
      </c>
      <c r="H8130" s="83" t="s">
        <v>5</v>
      </c>
      <c r="I8130" s="83" t="s">
        <v>6</v>
      </c>
      <c r="J8130" s="122" t="s">
        <v>8</v>
      </c>
    </row>
    <row r="8131" spans="1:10" ht="38.25">
      <c r="A8131" s="111" t="s">
        <v>1723</v>
      </c>
      <c r="B8131" s="86" t="s">
        <v>4475</v>
      </c>
      <c r="C8131" s="85" t="s">
        <v>31</v>
      </c>
      <c r="D8131" s="85" t="s">
        <v>4476</v>
      </c>
      <c r="E8131" s="284" t="s">
        <v>2165</v>
      </c>
      <c r="F8131" s="284"/>
      <c r="G8131" s="87" t="s">
        <v>2166</v>
      </c>
      <c r="H8131" s="88">
        <v>1</v>
      </c>
      <c r="I8131" s="89">
        <v>1.42</v>
      </c>
      <c r="J8131" s="112">
        <v>1.42</v>
      </c>
    </row>
    <row r="8132" spans="1:10" ht="38.25">
      <c r="A8132" s="123" t="s">
        <v>1738</v>
      </c>
      <c r="B8132" s="97" t="s">
        <v>4621</v>
      </c>
      <c r="C8132" s="96" t="s">
        <v>31</v>
      </c>
      <c r="D8132" s="96" t="s">
        <v>4622</v>
      </c>
      <c r="E8132" s="283" t="s">
        <v>2165</v>
      </c>
      <c r="F8132" s="283"/>
      <c r="G8132" s="98" t="s">
        <v>33</v>
      </c>
      <c r="H8132" s="99">
        <v>1</v>
      </c>
      <c r="I8132" s="100">
        <v>0.25</v>
      </c>
      <c r="J8132" s="124">
        <v>0.25</v>
      </c>
    </row>
    <row r="8133" spans="1:10" ht="38.25">
      <c r="A8133" s="123" t="s">
        <v>1738</v>
      </c>
      <c r="B8133" s="97" t="s">
        <v>4619</v>
      </c>
      <c r="C8133" s="96" t="s">
        <v>31</v>
      </c>
      <c r="D8133" s="96" t="s">
        <v>4620</v>
      </c>
      <c r="E8133" s="283" t="s">
        <v>2165</v>
      </c>
      <c r="F8133" s="283"/>
      <c r="G8133" s="98" t="s">
        <v>33</v>
      </c>
      <c r="H8133" s="99">
        <v>1</v>
      </c>
      <c r="I8133" s="100">
        <v>0.06</v>
      </c>
      <c r="J8133" s="124">
        <v>0.06</v>
      </c>
    </row>
    <row r="8134" spans="1:10" ht="38.25">
      <c r="A8134" s="123" t="s">
        <v>1738</v>
      </c>
      <c r="B8134" s="97" t="s">
        <v>4623</v>
      </c>
      <c r="C8134" s="96" t="s">
        <v>31</v>
      </c>
      <c r="D8134" s="96" t="s">
        <v>4624</v>
      </c>
      <c r="E8134" s="283" t="s">
        <v>2165</v>
      </c>
      <c r="F8134" s="283"/>
      <c r="G8134" s="98" t="s">
        <v>33</v>
      </c>
      <c r="H8134" s="99">
        <v>1</v>
      </c>
      <c r="I8134" s="100">
        <v>0.82</v>
      </c>
      <c r="J8134" s="124">
        <v>0.82</v>
      </c>
    </row>
    <row r="8135" spans="1:10" ht="38.25">
      <c r="A8135" s="123" t="s">
        <v>1738</v>
      </c>
      <c r="B8135" s="97" t="s">
        <v>4625</v>
      </c>
      <c r="C8135" s="96" t="s">
        <v>31</v>
      </c>
      <c r="D8135" s="96" t="s">
        <v>4626</v>
      </c>
      <c r="E8135" s="283" t="s">
        <v>2165</v>
      </c>
      <c r="F8135" s="283"/>
      <c r="G8135" s="98" t="s">
        <v>33</v>
      </c>
      <c r="H8135" s="99">
        <v>1</v>
      </c>
      <c r="I8135" s="100">
        <v>0.28999999999999998</v>
      </c>
      <c r="J8135" s="124">
        <v>0.28999999999999998</v>
      </c>
    </row>
    <row r="8136" spans="1:10">
      <c r="A8136" s="115"/>
      <c r="B8136" s="116"/>
      <c r="C8136" s="116"/>
      <c r="D8136" s="116"/>
      <c r="E8136" s="116" t="s">
        <v>1728</v>
      </c>
      <c r="F8136" s="117">
        <v>0</v>
      </c>
      <c r="G8136" s="116" t="s">
        <v>1729</v>
      </c>
      <c r="H8136" s="117">
        <v>0</v>
      </c>
      <c r="I8136" s="116" t="s">
        <v>1730</v>
      </c>
      <c r="J8136" s="118">
        <v>0</v>
      </c>
    </row>
    <row r="8137" spans="1:10" ht="15" thickBot="1">
      <c r="A8137" s="115"/>
      <c r="B8137" s="116"/>
      <c r="C8137" s="116"/>
      <c r="D8137" s="116"/>
      <c r="E8137" s="116" t="s">
        <v>1731</v>
      </c>
      <c r="F8137" s="117">
        <v>0.37</v>
      </c>
      <c r="G8137" s="116"/>
      <c r="H8137" s="276" t="s">
        <v>1732</v>
      </c>
      <c r="I8137" s="276"/>
      <c r="J8137" s="118">
        <v>1.79</v>
      </c>
    </row>
    <row r="8138" spans="1:10" ht="15" thickTop="1">
      <c r="A8138" s="119"/>
      <c r="B8138" s="95"/>
      <c r="C8138" s="95"/>
      <c r="D8138" s="95"/>
      <c r="E8138" s="95"/>
      <c r="F8138" s="95"/>
      <c r="G8138" s="95"/>
      <c r="H8138" s="95"/>
      <c r="I8138" s="95"/>
      <c r="J8138" s="120"/>
    </row>
    <row r="8139" spans="1:10" ht="15">
      <c r="A8139" s="121"/>
      <c r="B8139" s="83" t="s">
        <v>1</v>
      </c>
      <c r="C8139" s="82" t="s">
        <v>2</v>
      </c>
      <c r="D8139" s="82" t="s">
        <v>3</v>
      </c>
      <c r="E8139" s="281" t="s">
        <v>1722</v>
      </c>
      <c r="F8139" s="281"/>
      <c r="G8139" s="84" t="s">
        <v>4</v>
      </c>
      <c r="H8139" s="83" t="s">
        <v>5</v>
      </c>
      <c r="I8139" s="83" t="s">
        <v>6</v>
      </c>
      <c r="J8139" s="122" t="s">
        <v>8</v>
      </c>
    </row>
    <row r="8140" spans="1:10" ht="38.25">
      <c r="A8140" s="111" t="s">
        <v>1723</v>
      </c>
      <c r="B8140" s="86" t="s">
        <v>4621</v>
      </c>
      <c r="C8140" s="85" t="s">
        <v>31</v>
      </c>
      <c r="D8140" s="85" t="s">
        <v>4622</v>
      </c>
      <c r="E8140" s="284" t="s">
        <v>2165</v>
      </c>
      <c r="F8140" s="284"/>
      <c r="G8140" s="87" t="s">
        <v>33</v>
      </c>
      <c r="H8140" s="88">
        <v>1</v>
      </c>
      <c r="I8140" s="89">
        <v>0.25</v>
      </c>
      <c r="J8140" s="112">
        <v>0.25</v>
      </c>
    </row>
    <row r="8141" spans="1:10" ht="38.25">
      <c r="A8141" s="113" t="s">
        <v>1725</v>
      </c>
      <c r="B8141" s="91" t="s">
        <v>4627</v>
      </c>
      <c r="C8141" s="90" t="s">
        <v>31</v>
      </c>
      <c r="D8141" s="90" t="s">
        <v>4628</v>
      </c>
      <c r="E8141" s="278" t="s">
        <v>2366</v>
      </c>
      <c r="F8141" s="278"/>
      <c r="G8141" s="92" t="s">
        <v>704</v>
      </c>
      <c r="H8141" s="93">
        <v>6.0000000000000002E-5</v>
      </c>
      <c r="I8141" s="94">
        <v>4215.58</v>
      </c>
      <c r="J8141" s="114">
        <v>0.25</v>
      </c>
    </row>
    <row r="8142" spans="1:10">
      <c r="A8142" s="115"/>
      <c r="B8142" s="116"/>
      <c r="C8142" s="116"/>
      <c r="D8142" s="116"/>
      <c r="E8142" s="116" t="s">
        <v>1728</v>
      </c>
      <c r="F8142" s="117">
        <v>0</v>
      </c>
      <c r="G8142" s="116" t="s">
        <v>1729</v>
      </c>
      <c r="H8142" s="117">
        <v>0</v>
      </c>
      <c r="I8142" s="116" t="s">
        <v>1730</v>
      </c>
      <c r="J8142" s="118">
        <v>0</v>
      </c>
    </row>
    <row r="8143" spans="1:10" ht="15" thickBot="1">
      <c r="A8143" s="115"/>
      <c r="B8143" s="116"/>
      <c r="C8143" s="116"/>
      <c r="D8143" s="116"/>
      <c r="E8143" s="116" t="s">
        <v>1731</v>
      </c>
      <c r="F8143" s="117">
        <v>0.06</v>
      </c>
      <c r="G8143" s="116"/>
      <c r="H8143" s="276" t="s">
        <v>1732</v>
      </c>
      <c r="I8143" s="276"/>
      <c r="J8143" s="118">
        <v>0.31</v>
      </c>
    </row>
    <row r="8144" spans="1:10" ht="15" thickTop="1">
      <c r="A8144" s="119"/>
      <c r="B8144" s="95"/>
      <c r="C8144" s="95"/>
      <c r="D8144" s="95"/>
      <c r="E8144" s="95"/>
      <c r="F8144" s="95"/>
      <c r="G8144" s="95"/>
      <c r="H8144" s="95"/>
      <c r="I8144" s="95"/>
      <c r="J8144" s="120"/>
    </row>
    <row r="8145" spans="1:10" ht="15">
      <c r="A8145" s="121"/>
      <c r="B8145" s="83" t="s">
        <v>1</v>
      </c>
      <c r="C8145" s="82" t="s">
        <v>2</v>
      </c>
      <c r="D8145" s="82" t="s">
        <v>3</v>
      </c>
      <c r="E8145" s="281" t="s">
        <v>1722</v>
      </c>
      <c r="F8145" s="281"/>
      <c r="G8145" s="84" t="s">
        <v>4</v>
      </c>
      <c r="H8145" s="83" t="s">
        <v>5</v>
      </c>
      <c r="I8145" s="83" t="s">
        <v>6</v>
      </c>
      <c r="J8145" s="122" t="s">
        <v>8</v>
      </c>
    </row>
    <row r="8146" spans="1:10" ht="38.25">
      <c r="A8146" s="111" t="s">
        <v>1723</v>
      </c>
      <c r="B8146" s="86" t="s">
        <v>4619</v>
      </c>
      <c r="C8146" s="85" t="s">
        <v>31</v>
      </c>
      <c r="D8146" s="85" t="s">
        <v>4620</v>
      </c>
      <c r="E8146" s="284" t="s">
        <v>2165</v>
      </c>
      <c r="F8146" s="284"/>
      <c r="G8146" s="87" t="s">
        <v>33</v>
      </c>
      <c r="H8146" s="88">
        <v>1</v>
      </c>
      <c r="I8146" s="89">
        <v>0.06</v>
      </c>
      <c r="J8146" s="112">
        <v>0.06</v>
      </c>
    </row>
    <row r="8147" spans="1:10" ht="38.25">
      <c r="A8147" s="113" t="s">
        <v>1725</v>
      </c>
      <c r="B8147" s="91" t="s">
        <v>4627</v>
      </c>
      <c r="C8147" s="90" t="s">
        <v>31</v>
      </c>
      <c r="D8147" s="90" t="s">
        <v>4628</v>
      </c>
      <c r="E8147" s="278" t="s">
        <v>2366</v>
      </c>
      <c r="F8147" s="278"/>
      <c r="G8147" s="92" t="s">
        <v>704</v>
      </c>
      <c r="H8147" s="93">
        <v>1.4800000000000001E-5</v>
      </c>
      <c r="I8147" s="94">
        <v>4215.58</v>
      </c>
      <c r="J8147" s="114">
        <v>0.06</v>
      </c>
    </row>
    <row r="8148" spans="1:10">
      <c r="A8148" s="115"/>
      <c r="B8148" s="116"/>
      <c r="C8148" s="116"/>
      <c r="D8148" s="116"/>
      <c r="E8148" s="116" t="s">
        <v>1728</v>
      </c>
      <c r="F8148" s="117">
        <v>0</v>
      </c>
      <c r="G8148" s="116" t="s">
        <v>1729</v>
      </c>
      <c r="H8148" s="117">
        <v>0</v>
      </c>
      <c r="I8148" s="116" t="s">
        <v>1730</v>
      </c>
      <c r="J8148" s="118">
        <v>0</v>
      </c>
    </row>
    <row r="8149" spans="1:10" ht="15" thickBot="1">
      <c r="A8149" s="115"/>
      <c r="B8149" s="116"/>
      <c r="C8149" s="116"/>
      <c r="D8149" s="116"/>
      <c r="E8149" s="116" t="s">
        <v>1731</v>
      </c>
      <c r="F8149" s="117">
        <v>0.01</v>
      </c>
      <c r="G8149" s="116"/>
      <c r="H8149" s="276" t="s">
        <v>1732</v>
      </c>
      <c r="I8149" s="276"/>
      <c r="J8149" s="118">
        <v>7.0000000000000007E-2</v>
      </c>
    </row>
    <row r="8150" spans="1:10" ht="15" thickTop="1">
      <c r="A8150" s="119"/>
      <c r="B8150" s="95"/>
      <c r="C8150" s="95"/>
      <c r="D8150" s="95"/>
      <c r="E8150" s="95"/>
      <c r="F8150" s="95"/>
      <c r="G8150" s="95"/>
      <c r="H8150" s="95"/>
      <c r="I8150" s="95"/>
      <c r="J8150" s="120"/>
    </row>
    <row r="8151" spans="1:10" ht="15">
      <c r="A8151" s="121"/>
      <c r="B8151" s="83" t="s">
        <v>1</v>
      </c>
      <c r="C8151" s="82" t="s">
        <v>2</v>
      </c>
      <c r="D8151" s="82" t="s">
        <v>3</v>
      </c>
      <c r="E8151" s="281" t="s">
        <v>1722</v>
      </c>
      <c r="F8151" s="281"/>
      <c r="G8151" s="84" t="s">
        <v>4</v>
      </c>
      <c r="H8151" s="83" t="s">
        <v>5</v>
      </c>
      <c r="I8151" s="83" t="s">
        <v>6</v>
      </c>
      <c r="J8151" s="122" t="s">
        <v>8</v>
      </c>
    </row>
    <row r="8152" spans="1:10" ht="38.25">
      <c r="A8152" s="111" t="s">
        <v>1723</v>
      </c>
      <c r="B8152" s="86" t="s">
        <v>4625</v>
      </c>
      <c r="C8152" s="85" t="s">
        <v>31</v>
      </c>
      <c r="D8152" s="85" t="s">
        <v>4626</v>
      </c>
      <c r="E8152" s="284" t="s">
        <v>2165</v>
      </c>
      <c r="F8152" s="284"/>
      <c r="G8152" s="87" t="s">
        <v>33</v>
      </c>
      <c r="H8152" s="88">
        <v>1</v>
      </c>
      <c r="I8152" s="89">
        <v>0.28999999999999998</v>
      </c>
      <c r="J8152" s="112">
        <v>0.28999999999999998</v>
      </c>
    </row>
    <row r="8153" spans="1:10" ht="38.25">
      <c r="A8153" s="113" t="s">
        <v>1725</v>
      </c>
      <c r="B8153" s="91" t="s">
        <v>4627</v>
      </c>
      <c r="C8153" s="90" t="s">
        <v>31</v>
      </c>
      <c r="D8153" s="90" t="s">
        <v>4628</v>
      </c>
      <c r="E8153" s="278" t="s">
        <v>2366</v>
      </c>
      <c r="F8153" s="278"/>
      <c r="G8153" s="92" t="s">
        <v>704</v>
      </c>
      <c r="H8153" s="93">
        <v>6.9999999999999994E-5</v>
      </c>
      <c r="I8153" s="94">
        <v>4215.58</v>
      </c>
      <c r="J8153" s="114">
        <v>0.28999999999999998</v>
      </c>
    </row>
    <row r="8154" spans="1:10">
      <c r="A8154" s="115"/>
      <c r="B8154" s="116"/>
      <c r="C8154" s="116"/>
      <c r="D8154" s="116"/>
      <c r="E8154" s="116" t="s">
        <v>1728</v>
      </c>
      <c r="F8154" s="117">
        <v>0</v>
      </c>
      <c r="G8154" s="116" t="s">
        <v>1729</v>
      </c>
      <c r="H8154" s="117">
        <v>0</v>
      </c>
      <c r="I8154" s="116" t="s">
        <v>1730</v>
      </c>
      <c r="J8154" s="118">
        <v>0</v>
      </c>
    </row>
    <row r="8155" spans="1:10" ht="15" thickBot="1">
      <c r="A8155" s="115"/>
      <c r="B8155" s="116"/>
      <c r="C8155" s="116"/>
      <c r="D8155" s="116"/>
      <c r="E8155" s="116" t="s">
        <v>1731</v>
      </c>
      <c r="F8155" s="117">
        <v>7.0000000000000007E-2</v>
      </c>
      <c r="G8155" s="116"/>
      <c r="H8155" s="276" t="s">
        <v>1732</v>
      </c>
      <c r="I8155" s="276"/>
      <c r="J8155" s="118">
        <v>0.36</v>
      </c>
    </row>
    <row r="8156" spans="1:10" ht="15" thickTop="1">
      <c r="A8156" s="119"/>
      <c r="B8156" s="95"/>
      <c r="C8156" s="95"/>
      <c r="D8156" s="95"/>
      <c r="E8156" s="95"/>
      <c r="F8156" s="95"/>
      <c r="G8156" s="95"/>
      <c r="H8156" s="95"/>
      <c r="I8156" s="95"/>
      <c r="J8156" s="120"/>
    </row>
    <row r="8157" spans="1:10" ht="15">
      <c r="A8157" s="121"/>
      <c r="B8157" s="83" t="s">
        <v>1</v>
      </c>
      <c r="C8157" s="82" t="s">
        <v>2</v>
      </c>
      <c r="D8157" s="82" t="s">
        <v>3</v>
      </c>
      <c r="E8157" s="281" t="s">
        <v>1722</v>
      </c>
      <c r="F8157" s="281"/>
      <c r="G8157" s="84" t="s">
        <v>4</v>
      </c>
      <c r="H8157" s="83" t="s">
        <v>5</v>
      </c>
      <c r="I8157" s="83" t="s">
        <v>6</v>
      </c>
      <c r="J8157" s="122" t="s">
        <v>8</v>
      </c>
    </row>
    <row r="8158" spans="1:10" ht="38.25">
      <c r="A8158" s="111" t="s">
        <v>1723</v>
      </c>
      <c r="B8158" s="86" t="s">
        <v>4623</v>
      </c>
      <c r="C8158" s="85" t="s">
        <v>31</v>
      </c>
      <c r="D8158" s="85" t="s">
        <v>4624</v>
      </c>
      <c r="E8158" s="284" t="s">
        <v>2165</v>
      </c>
      <c r="F8158" s="284"/>
      <c r="G8158" s="87" t="s">
        <v>33</v>
      </c>
      <c r="H8158" s="88">
        <v>1</v>
      </c>
      <c r="I8158" s="89">
        <v>0.82</v>
      </c>
      <c r="J8158" s="112">
        <v>0.82</v>
      </c>
    </row>
    <row r="8159" spans="1:10">
      <c r="A8159" s="113" t="s">
        <v>1725</v>
      </c>
      <c r="B8159" s="91" t="s">
        <v>4629</v>
      </c>
      <c r="C8159" s="90" t="s">
        <v>31</v>
      </c>
      <c r="D8159" s="90" t="s">
        <v>4630</v>
      </c>
      <c r="E8159" s="278" t="s">
        <v>1743</v>
      </c>
      <c r="F8159" s="278"/>
      <c r="G8159" s="92" t="s">
        <v>4631</v>
      </c>
      <c r="H8159" s="93">
        <v>1.2512000000000001</v>
      </c>
      <c r="I8159" s="94">
        <v>0.66</v>
      </c>
      <c r="J8159" s="114">
        <v>0.82</v>
      </c>
    </row>
    <row r="8160" spans="1:10">
      <c r="A8160" s="115"/>
      <c r="B8160" s="116"/>
      <c r="C8160" s="116"/>
      <c r="D8160" s="116"/>
      <c r="E8160" s="116" t="s">
        <v>1728</v>
      </c>
      <c r="F8160" s="117">
        <v>0</v>
      </c>
      <c r="G8160" s="116" t="s">
        <v>1729</v>
      </c>
      <c r="H8160" s="117">
        <v>0</v>
      </c>
      <c r="I8160" s="116" t="s">
        <v>1730</v>
      </c>
      <c r="J8160" s="118">
        <v>0</v>
      </c>
    </row>
    <row r="8161" spans="1:10" ht="15" thickBot="1">
      <c r="A8161" s="115"/>
      <c r="B8161" s="116"/>
      <c r="C8161" s="116"/>
      <c r="D8161" s="116"/>
      <c r="E8161" s="116" t="s">
        <v>1731</v>
      </c>
      <c r="F8161" s="117">
        <v>0.21</v>
      </c>
      <c r="G8161" s="116"/>
      <c r="H8161" s="276" t="s">
        <v>1732</v>
      </c>
      <c r="I8161" s="276"/>
      <c r="J8161" s="118">
        <v>1.03</v>
      </c>
    </row>
    <row r="8162" spans="1:10" ht="15" thickTop="1">
      <c r="A8162" s="119"/>
      <c r="B8162" s="95"/>
      <c r="C8162" s="95"/>
      <c r="D8162" s="95"/>
      <c r="E8162" s="95"/>
      <c r="F8162" s="95"/>
      <c r="G8162" s="95"/>
      <c r="H8162" s="95"/>
      <c r="I8162" s="95"/>
      <c r="J8162" s="120"/>
    </row>
    <row r="8163" spans="1:10" ht="15">
      <c r="A8163" s="121"/>
      <c r="B8163" s="83" t="s">
        <v>1</v>
      </c>
      <c r="C8163" s="82" t="s">
        <v>2</v>
      </c>
      <c r="D8163" s="82" t="s">
        <v>3</v>
      </c>
      <c r="E8163" s="281" t="s">
        <v>1722</v>
      </c>
      <c r="F8163" s="281"/>
      <c r="G8163" s="84" t="s">
        <v>4</v>
      </c>
      <c r="H8163" s="83" t="s">
        <v>5</v>
      </c>
      <c r="I8163" s="83" t="s">
        <v>6</v>
      </c>
      <c r="J8163" s="122" t="s">
        <v>8</v>
      </c>
    </row>
    <row r="8164" spans="1:10" ht="38.25">
      <c r="A8164" s="111" t="s">
        <v>1723</v>
      </c>
      <c r="B8164" s="86" t="s">
        <v>4632</v>
      </c>
      <c r="C8164" s="85" t="s">
        <v>31</v>
      </c>
      <c r="D8164" s="85" t="s">
        <v>4633</v>
      </c>
      <c r="E8164" s="284" t="s">
        <v>2165</v>
      </c>
      <c r="F8164" s="284"/>
      <c r="G8164" s="87" t="s">
        <v>2169</v>
      </c>
      <c r="H8164" s="88">
        <v>1</v>
      </c>
      <c r="I8164" s="89">
        <v>1.27</v>
      </c>
      <c r="J8164" s="112">
        <v>1.27</v>
      </c>
    </row>
    <row r="8165" spans="1:10" ht="38.25">
      <c r="A8165" s="123" t="s">
        <v>1738</v>
      </c>
      <c r="B8165" s="97" t="s">
        <v>4634</v>
      </c>
      <c r="C8165" s="96" t="s">
        <v>31</v>
      </c>
      <c r="D8165" s="96" t="s">
        <v>4635</v>
      </c>
      <c r="E8165" s="283" t="s">
        <v>2165</v>
      </c>
      <c r="F8165" s="283"/>
      <c r="G8165" s="98" t="s">
        <v>33</v>
      </c>
      <c r="H8165" s="99">
        <v>1</v>
      </c>
      <c r="I8165" s="100">
        <v>1.02</v>
      </c>
      <c r="J8165" s="124">
        <v>1.02</v>
      </c>
    </row>
    <row r="8166" spans="1:10" ht="38.25">
      <c r="A8166" s="123" t="s">
        <v>1738</v>
      </c>
      <c r="B8166" s="97" t="s">
        <v>4636</v>
      </c>
      <c r="C8166" s="96" t="s">
        <v>31</v>
      </c>
      <c r="D8166" s="96" t="s">
        <v>4637</v>
      </c>
      <c r="E8166" s="283" t="s">
        <v>2165</v>
      </c>
      <c r="F8166" s="283"/>
      <c r="G8166" s="98" t="s">
        <v>33</v>
      </c>
      <c r="H8166" s="99">
        <v>1</v>
      </c>
      <c r="I8166" s="100">
        <v>0.25</v>
      </c>
      <c r="J8166" s="124">
        <v>0.25</v>
      </c>
    </row>
    <row r="8167" spans="1:10">
      <c r="A8167" s="115"/>
      <c r="B8167" s="116"/>
      <c r="C8167" s="116"/>
      <c r="D8167" s="116"/>
      <c r="E8167" s="116" t="s">
        <v>1728</v>
      </c>
      <c r="F8167" s="117">
        <v>0</v>
      </c>
      <c r="G8167" s="116" t="s">
        <v>1729</v>
      </c>
      <c r="H8167" s="117">
        <v>0</v>
      </c>
      <c r="I8167" s="116" t="s">
        <v>1730</v>
      </c>
      <c r="J8167" s="118">
        <v>0</v>
      </c>
    </row>
    <row r="8168" spans="1:10" ht="15" thickBot="1">
      <c r="A8168" s="115"/>
      <c r="B8168" s="116"/>
      <c r="C8168" s="116"/>
      <c r="D8168" s="116"/>
      <c r="E8168" s="116" t="s">
        <v>1731</v>
      </c>
      <c r="F8168" s="117">
        <v>0.33</v>
      </c>
      <c r="G8168" s="116"/>
      <c r="H8168" s="276" t="s">
        <v>1732</v>
      </c>
      <c r="I8168" s="276"/>
      <c r="J8168" s="118">
        <v>1.6</v>
      </c>
    </row>
    <row r="8169" spans="1:10" ht="15" thickTop="1">
      <c r="A8169" s="119"/>
      <c r="B8169" s="95"/>
      <c r="C8169" s="95"/>
      <c r="D8169" s="95"/>
      <c r="E8169" s="95"/>
      <c r="F8169" s="95"/>
      <c r="G8169" s="95"/>
      <c r="H8169" s="95"/>
      <c r="I8169" s="95"/>
      <c r="J8169" s="120"/>
    </row>
    <row r="8170" spans="1:10" ht="15">
      <c r="A8170" s="121"/>
      <c r="B8170" s="83" t="s">
        <v>1</v>
      </c>
      <c r="C8170" s="82" t="s">
        <v>2</v>
      </c>
      <c r="D8170" s="82" t="s">
        <v>3</v>
      </c>
      <c r="E8170" s="281" t="s">
        <v>1722</v>
      </c>
      <c r="F8170" s="281"/>
      <c r="G8170" s="84" t="s">
        <v>4</v>
      </c>
      <c r="H8170" s="83" t="s">
        <v>5</v>
      </c>
      <c r="I8170" s="83" t="s">
        <v>6</v>
      </c>
      <c r="J8170" s="122" t="s">
        <v>8</v>
      </c>
    </row>
    <row r="8171" spans="1:10" ht="38.25">
      <c r="A8171" s="111" t="s">
        <v>1723</v>
      </c>
      <c r="B8171" s="86" t="s">
        <v>4638</v>
      </c>
      <c r="C8171" s="85" t="s">
        <v>31</v>
      </c>
      <c r="D8171" s="85" t="s">
        <v>4639</v>
      </c>
      <c r="E8171" s="284" t="s">
        <v>2165</v>
      </c>
      <c r="F8171" s="284"/>
      <c r="G8171" s="87" t="s">
        <v>2166</v>
      </c>
      <c r="H8171" s="88">
        <v>1</v>
      </c>
      <c r="I8171" s="89">
        <v>4.12</v>
      </c>
      <c r="J8171" s="112">
        <v>4.12</v>
      </c>
    </row>
    <row r="8172" spans="1:10" ht="38.25">
      <c r="A8172" s="123" t="s">
        <v>1738</v>
      </c>
      <c r="B8172" s="97" t="s">
        <v>4634</v>
      </c>
      <c r="C8172" s="96" t="s">
        <v>31</v>
      </c>
      <c r="D8172" s="96" t="s">
        <v>4635</v>
      </c>
      <c r="E8172" s="283" t="s">
        <v>2165</v>
      </c>
      <c r="F8172" s="283"/>
      <c r="G8172" s="98" t="s">
        <v>33</v>
      </c>
      <c r="H8172" s="99">
        <v>1</v>
      </c>
      <c r="I8172" s="100">
        <v>1.02</v>
      </c>
      <c r="J8172" s="124">
        <v>1.02</v>
      </c>
    </row>
    <row r="8173" spans="1:10" ht="38.25">
      <c r="A8173" s="123" t="s">
        <v>1738</v>
      </c>
      <c r="B8173" s="97" t="s">
        <v>4640</v>
      </c>
      <c r="C8173" s="96" t="s">
        <v>31</v>
      </c>
      <c r="D8173" s="96" t="s">
        <v>4641</v>
      </c>
      <c r="E8173" s="283" t="s">
        <v>2165</v>
      </c>
      <c r="F8173" s="283"/>
      <c r="G8173" s="98" t="s">
        <v>33</v>
      </c>
      <c r="H8173" s="99">
        <v>1</v>
      </c>
      <c r="I8173" s="100">
        <v>1.2</v>
      </c>
      <c r="J8173" s="124">
        <v>1.2</v>
      </c>
    </row>
    <row r="8174" spans="1:10" ht="38.25">
      <c r="A8174" s="123" t="s">
        <v>1738</v>
      </c>
      <c r="B8174" s="97" t="s">
        <v>4642</v>
      </c>
      <c r="C8174" s="96" t="s">
        <v>31</v>
      </c>
      <c r="D8174" s="96" t="s">
        <v>4643</v>
      </c>
      <c r="E8174" s="283" t="s">
        <v>2165</v>
      </c>
      <c r="F8174" s="283"/>
      <c r="G8174" s="98" t="s">
        <v>33</v>
      </c>
      <c r="H8174" s="99">
        <v>1</v>
      </c>
      <c r="I8174" s="100">
        <v>1.65</v>
      </c>
      <c r="J8174" s="124">
        <v>1.65</v>
      </c>
    </row>
    <row r="8175" spans="1:10" ht="38.25">
      <c r="A8175" s="123" t="s">
        <v>1738</v>
      </c>
      <c r="B8175" s="97" t="s">
        <v>4636</v>
      </c>
      <c r="C8175" s="96" t="s">
        <v>31</v>
      </c>
      <c r="D8175" s="96" t="s">
        <v>4637</v>
      </c>
      <c r="E8175" s="283" t="s">
        <v>2165</v>
      </c>
      <c r="F8175" s="283"/>
      <c r="G8175" s="98" t="s">
        <v>33</v>
      </c>
      <c r="H8175" s="99">
        <v>1</v>
      </c>
      <c r="I8175" s="100">
        <v>0.25</v>
      </c>
      <c r="J8175" s="124">
        <v>0.25</v>
      </c>
    </row>
    <row r="8176" spans="1:10">
      <c r="A8176" s="115"/>
      <c r="B8176" s="116"/>
      <c r="C8176" s="116"/>
      <c r="D8176" s="116"/>
      <c r="E8176" s="116" t="s">
        <v>1728</v>
      </c>
      <c r="F8176" s="117">
        <v>0</v>
      </c>
      <c r="G8176" s="116" t="s">
        <v>1729</v>
      </c>
      <c r="H8176" s="117">
        <v>0</v>
      </c>
      <c r="I8176" s="116" t="s">
        <v>1730</v>
      </c>
      <c r="J8176" s="118">
        <v>0</v>
      </c>
    </row>
    <row r="8177" spans="1:10" ht="15" thickBot="1">
      <c r="A8177" s="115"/>
      <c r="B8177" s="116"/>
      <c r="C8177" s="116"/>
      <c r="D8177" s="116"/>
      <c r="E8177" s="116" t="s">
        <v>1731</v>
      </c>
      <c r="F8177" s="117">
        <v>1.08</v>
      </c>
      <c r="G8177" s="116"/>
      <c r="H8177" s="276" t="s">
        <v>1732</v>
      </c>
      <c r="I8177" s="276"/>
      <c r="J8177" s="118">
        <v>5.2</v>
      </c>
    </row>
    <row r="8178" spans="1:10" ht="15" thickTop="1">
      <c r="A8178" s="119"/>
      <c r="B8178" s="95"/>
      <c r="C8178" s="95"/>
      <c r="D8178" s="95"/>
      <c r="E8178" s="95"/>
      <c r="F8178" s="95"/>
      <c r="G8178" s="95"/>
      <c r="H8178" s="95"/>
      <c r="I8178" s="95"/>
      <c r="J8178" s="120"/>
    </row>
    <row r="8179" spans="1:10" ht="15">
      <c r="A8179" s="121"/>
      <c r="B8179" s="83" t="s">
        <v>1</v>
      </c>
      <c r="C8179" s="82" t="s">
        <v>2</v>
      </c>
      <c r="D8179" s="82" t="s">
        <v>3</v>
      </c>
      <c r="E8179" s="281" t="s">
        <v>1722</v>
      </c>
      <c r="F8179" s="281"/>
      <c r="G8179" s="84" t="s">
        <v>4</v>
      </c>
      <c r="H8179" s="83" t="s">
        <v>5</v>
      </c>
      <c r="I8179" s="83" t="s">
        <v>6</v>
      </c>
      <c r="J8179" s="122" t="s">
        <v>8</v>
      </c>
    </row>
    <row r="8180" spans="1:10" ht="38.25">
      <c r="A8180" s="111" t="s">
        <v>1723</v>
      </c>
      <c r="B8180" s="86" t="s">
        <v>4634</v>
      </c>
      <c r="C8180" s="85" t="s">
        <v>31</v>
      </c>
      <c r="D8180" s="85" t="s">
        <v>4635</v>
      </c>
      <c r="E8180" s="284" t="s">
        <v>2165</v>
      </c>
      <c r="F8180" s="284"/>
      <c r="G8180" s="87" t="s">
        <v>33</v>
      </c>
      <c r="H8180" s="88">
        <v>1</v>
      </c>
      <c r="I8180" s="89">
        <v>1.02</v>
      </c>
      <c r="J8180" s="112">
        <v>1.02</v>
      </c>
    </row>
    <row r="8181" spans="1:10" ht="38.25">
      <c r="A8181" s="113" t="s">
        <v>1725</v>
      </c>
      <c r="B8181" s="91" t="s">
        <v>4644</v>
      </c>
      <c r="C8181" s="90" t="s">
        <v>31</v>
      </c>
      <c r="D8181" s="90" t="s">
        <v>4645</v>
      </c>
      <c r="E8181" s="278" t="s">
        <v>2366</v>
      </c>
      <c r="F8181" s="278"/>
      <c r="G8181" s="92" t="s">
        <v>704</v>
      </c>
      <c r="H8181" s="93">
        <v>6.0000000000000002E-5</v>
      </c>
      <c r="I8181" s="94">
        <v>17148.09</v>
      </c>
      <c r="J8181" s="114">
        <v>1.02</v>
      </c>
    </row>
    <row r="8182" spans="1:10">
      <c r="A8182" s="115"/>
      <c r="B8182" s="116"/>
      <c r="C8182" s="116"/>
      <c r="D8182" s="116"/>
      <c r="E8182" s="116" t="s">
        <v>1728</v>
      </c>
      <c r="F8182" s="117">
        <v>0</v>
      </c>
      <c r="G8182" s="116" t="s">
        <v>1729</v>
      </c>
      <c r="H8182" s="117">
        <v>0</v>
      </c>
      <c r="I8182" s="116" t="s">
        <v>1730</v>
      </c>
      <c r="J8182" s="118">
        <v>0</v>
      </c>
    </row>
    <row r="8183" spans="1:10" ht="15" thickBot="1">
      <c r="A8183" s="115"/>
      <c r="B8183" s="116"/>
      <c r="C8183" s="116"/>
      <c r="D8183" s="116"/>
      <c r="E8183" s="116" t="s">
        <v>1731</v>
      </c>
      <c r="F8183" s="117">
        <v>0.26</v>
      </c>
      <c r="G8183" s="116"/>
      <c r="H8183" s="276" t="s">
        <v>1732</v>
      </c>
      <c r="I8183" s="276"/>
      <c r="J8183" s="118">
        <v>1.28</v>
      </c>
    </row>
    <row r="8184" spans="1:10" ht="15" thickTop="1">
      <c r="A8184" s="119"/>
      <c r="B8184" s="95"/>
      <c r="C8184" s="95"/>
      <c r="D8184" s="95"/>
      <c r="E8184" s="95"/>
      <c r="F8184" s="95"/>
      <c r="G8184" s="95"/>
      <c r="H8184" s="95"/>
      <c r="I8184" s="95"/>
      <c r="J8184" s="120"/>
    </row>
    <row r="8185" spans="1:10" ht="15">
      <c r="A8185" s="121"/>
      <c r="B8185" s="83" t="s">
        <v>1</v>
      </c>
      <c r="C8185" s="82" t="s">
        <v>2</v>
      </c>
      <c r="D8185" s="82" t="s">
        <v>3</v>
      </c>
      <c r="E8185" s="281" t="s">
        <v>1722</v>
      </c>
      <c r="F8185" s="281"/>
      <c r="G8185" s="84" t="s">
        <v>4</v>
      </c>
      <c r="H8185" s="83" t="s">
        <v>5</v>
      </c>
      <c r="I8185" s="83" t="s">
        <v>6</v>
      </c>
      <c r="J8185" s="122" t="s">
        <v>8</v>
      </c>
    </row>
    <row r="8186" spans="1:10" ht="38.25">
      <c r="A8186" s="111" t="s">
        <v>1723</v>
      </c>
      <c r="B8186" s="86" t="s">
        <v>4636</v>
      </c>
      <c r="C8186" s="85" t="s">
        <v>31</v>
      </c>
      <c r="D8186" s="85" t="s">
        <v>4637</v>
      </c>
      <c r="E8186" s="284" t="s">
        <v>2165</v>
      </c>
      <c r="F8186" s="284"/>
      <c r="G8186" s="87" t="s">
        <v>33</v>
      </c>
      <c r="H8186" s="88">
        <v>1</v>
      </c>
      <c r="I8186" s="89">
        <v>0.25</v>
      </c>
      <c r="J8186" s="112">
        <v>0.25</v>
      </c>
    </row>
    <row r="8187" spans="1:10" ht="38.25">
      <c r="A8187" s="113" t="s">
        <v>1725</v>
      </c>
      <c r="B8187" s="91" t="s">
        <v>4644</v>
      </c>
      <c r="C8187" s="90" t="s">
        <v>31</v>
      </c>
      <c r="D8187" s="90" t="s">
        <v>4645</v>
      </c>
      <c r="E8187" s="278" t="s">
        <v>2366</v>
      </c>
      <c r="F8187" s="278"/>
      <c r="G8187" s="92" t="s">
        <v>704</v>
      </c>
      <c r="H8187" s="93">
        <v>1.4800000000000001E-5</v>
      </c>
      <c r="I8187" s="94">
        <v>17148.09</v>
      </c>
      <c r="J8187" s="114">
        <v>0.25</v>
      </c>
    </row>
    <row r="8188" spans="1:10">
      <c r="A8188" s="115"/>
      <c r="B8188" s="116"/>
      <c r="C8188" s="116"/>
      <c r="D8188" s="116"/>
      <c r="E8188" s="116" t="s">
        <v>1728</v>
      </c>
      <c r="F8188" s="117">
        <v>0</v>
      </c>
      <c r="G8188" s="116" t="s">
        <v>1729</v>
      </c>
      <c r="H8188" s="117">
        <v>0</v>
      </c>
      <c r="I8188" s="116" t="s">
        <v>1730</v>
      </c>
      <c r="J8188" s="118">
        <v>0</v>
      </c>
    </row>
    <row r="8189" spans="1:10" ht="15" thickBot="1">
      <c r="A8189" s="115"/>
      <c r="B8189" s="116"/>
      <c r="C8189" s="116"/>
      <c r="D8189" s="116"/>
      <c r="E8189" s="116" t="s">
        <v>1731</v>
      </c>
      <c r="F8189" s="117">
        <v>0.06</v>
      </c>
      <c r="G8189" s="116"/>
      <c r="H8189" s="276" t="s">
        <v>1732</v>
      </c>
      <c r="I8189" s="276"/>
      <c r="J8189" s="118">
        <v>0.31</v>
      </c>
    </row>
    <row r="8190" spans="1:10" ht="15" thickTop="1">
      <c r="A8190" s="119"/>
      <c r="B8190" s="95"/>
      <c r="C8190" s="95"/>
      <c r="D8190" s="95"/>
      <c r="E8190" s="95"/>
      <c r="F8190" s="95"/>
      <c r="G8190" s="95"/>
      <c r="H8190" s="95"/>
      <c r="I8190" s="95"/>
      <c r="J8190" s="120"/>
    </row>
    <row r="8191" spans="1:10" ht="15">
      <c r="A8191" s="121"/>
      <c r="B8191" s="83" t="s">
        <v>1</v>
      </c>
      <c r="C8191" s="82" t="s">
        <v>2</v>
      </c>
      <c r="D8191" s="82" t="s">
        <v>3</v>
      </c>
      <c r="E8191" s="281" t="s">
        <v>1722</v>
      </c>
      <c r="F8191" s="281"/>
      <c r="G8191" s="84" t="s">
        <v>4</v>
      </c>
      <c r="H8191" s="83" t="s">
        <v>5</v>
      </c>
      <c r="I8191" s="83" t="s">
        <v>6</v>
      </c>
      <c r="J8191" s="122" t="s">
        <v>8</v>
      </c>
    </row>
    <row r="8192" spans="1:10" ht="38.25">
      <c r="A8192" s="111" t="s">
        <v>1723</v>
      </c>
      <c r="B8192" s="86" t="s">
        <v>4640</v>
      </c>
      <c r="C8192" s="85" t="s">
        <v>31</v>
      </c>
      <c r="D8192" s="85" t="s">
        <v>4641</v>
      </c>
      <c r="E8192" s="284" t="s">
        <v>2165</v>
      </c>
      <c r="F8192" s="284"/>
      <c r="G8192" s="87" t="s">
        <v>33</v>
      </c>
      <c r="H8192" s="88">
        <v>1</v>
      </c>
      <c r="I8192" s="89">
        <v>1.2</v>
      </c>
      <c r="J8192" s="112">
        <v>1.2</v>
      </c>
    </row>
    <row r="8193" spans="1:10" ht="38.25">
      <c r="A8193" s="113" t="s">
        <v>1725</v>
      </c>
      <c r="B8193" s="91" t="s">
        <v>4644</v>
      </c>
      <c r="C8193" s="90" t="s">
        <v>31</v>
      </c>
      <c r="D8193" s="90" t="s">
        <v>4645</v>
      </c>
      <c r="E8193" s="278" t="s">
        <v>2366</v>
      </c>
      <c r="F8193" s="278"/>
      <c r="G8193" s="92" t="s">
        <v>704</v>
      </c>
      <c r="H8193" s="93">
        <v>6.9999999999999994E-5</v>
      </c>
      <c r="I8193" s="94">
        <v>17148.09</v>
      </c>
      <c r="J8193" s="114">
        <v>1.2</v>
      </c>
    </row>
    <row r="8194" spans="1:10">
      <c r="A8194" s="115"/>
      <c r="B8194" s="116"/>
      <c r="C8194" s="116"/>
      <c r="D8194" s="116"/>
      <c r="E8194" s="116" t="s">
        <v>1728</v>
      </c>
      <c r="F8194" s="117">
        <v>0</v>
      </c>
      <c r="G8194" s="116" t="s">
        <v>1729</v>
      </c>
      <c r="H8194" s="117">
        <v>0</v>
      </c>
      <c r="I8194" s="116" t="s">
        <v>1730</v>
      </c>
      <c r="J8194" s="118">
        <v>0</v>
      </c>
    </row>
    <row r="8195" spans="1:10" ht="15" thickBot="1">
      <c r="A8195" s="115"/>
      <c r="B8195" s="116"/>
      <c r="C8195" s="116"/>
      <c r="D8195" s="116"/>
      <c r="E8195" s="116" t="s">
        <v>1731</v>
      </c>
      <c r="F8195" s="117">
        <v>0.31</v>
      </c>
      <c r="G8195" s="116"/>
      <c r="H8195" s="276" t="s">
        <v>1732</v>
      </c>
      <c r="I8195" s="276"/>
      <c r="J8195" s="118">
        <v>1.51</v>
      </c>
    </row>
    <row r="8196" spans="1:10" ht="15" thickTop="1">
      <c r="A8196" s="119"/>
      <c r="B8196" s="95"/>
      <c r="C8196" s="95"/>
      <c r="D8196" s="95"/>
      <c r="E8196" s="95"/>
      <c r="F8196" s="95"/>
      <c r="G8196" s="95"/>
      <c r="H8196" s="95"/>
      <c r="I8196" s="95"/>
      <c r="J8196" s="120"/>
    </row>
    <row r="8197" spans="1:10" ht="15">
      <c r="A8197" s="121"/>
      <c r="B8197" s="83" t="s">
        <v>1</v>
      </c>
      <c r="C8197" s="82" t="s">
        <v>2</v>
      </c>
      <c r="D8197" s="82" t="s">
        <v>3</v>
      </c>
      <c r="E8197" s="281" t="s">
        <v>1722</v>
      </c>
      <c r="F8197" s="281"/>
      <c r="G8197" s="84" t="s">
        <v>4</v>
      </c>
      <c r="H8197" s="83" t="s">
        <v>5</v>
      </c>
      <c r="I8197" s="83" t="s">
        <v>6</v>
      </c>
      <c r="J8197" s="122" t="s">
        <v>8</v>
      </c>
    </row>
    <row r="8198" spans="1:10" ht="38.25">
      <c r="A8198" s="111" t="s">
        <v>1723</v>
      </c>
      <c r="B8198" s="86" t="s">
        <v>4642</v>
      </c>
      <c r="C8198" s="85" t="s">
        <v>31</v>
      </c>
      <c r="D8198" s="85" t="s">
        <v>4643</v>
      </c>
      <c r="E8198" s="284" t="s">
        <v>2165</v>
      </c>
      <c r="F8198" s="284"/>
      <c r="G8198" s="87" t="s">
        <v>33</v>
      </c>
      <c r="H8198" s="88">
        <v>1</v>
      </c>
      <c r="I8198" s="89">
        <v>1.65</v>
      </c>
      <c r="J8198" s="112">
        <v>1.65</v>
      </c>
    </row>
    <row r="8199" spans="1:10">
      <c r="A8199" s="113" t="s">
        <v>1725</v>
      </c>
      <c r="B8199" s="91" t="s">
        <v>4629</v>
      </c>
      <c r="C8199" s="90" t="s">
        <v>31</v>
      </c>
      <c r="D8199" s="90" t="s">
        <v>4630</v>
      </c>
      <c r="E8199" s="278" t="s">
        <v>1743</v>
      </c>
      <c r="F8199" s="278"/>
      <c r="G8199" s="92" t="s">
        <v>4631</v>
      </c>
      <c r="H8199" s="93">
        <v>2.5023900000000001</v>
      </c>
      <c r="I8199" s="94">
        <v>0.66</v>
      </c>
      <c r="J8199" s="114">
        <v>1.65</v>
      </c>
    </row>
    <row r="8200" spans="1:10">
      <c r="A8200" s="115"/>
      <c r="B8200" s="116"/>
      <c r="C8200" s="116"/>
      <c r="D8200" s="116"/>
      <c r="E8200" s="116" t="s">
        <v>1728</v>
      </c>
      <c r="F8200" s="117">
        <v>0</v>
      </c>
      <c r="G8200" s="116" t="s">
        <v>1729</v>
      </c>
      <c r="H8200" s="117">
        <v>0</v>
      </c>
      <c r="I8200" s="116" t="s">
        <v>1730</v>
      </c>
      <c r="J8200" s="118">
        <v>0</v>
      </c>
    </row>
    <row r="8201" spans="1:10" ht="15" thickBot="1">
      <c r="A8201" s="115"/>
      <c r="B8201" s="116"/>
      <c r="C8201" s="116"/>
      <c r="D8201" s="116"/>
      <c r="E8201" s="116" t="s">
        <v>1731</v>
      </c>
      <c r="F8201" s="117">
        <v>0.43</v>
      </c>
      <c r="G8201" s="116"/>
      <c r="H8201" s="276" t="s">
        <v>1732</v>
      </c>
      <c r="I8201" s="276"/>
      <c r="J8201" s="118">
        <v>2.08</v>
      </c>
    </row>
    <row r="8202" spans="1:10" ht="15" thickTop="1">
      <c r="A8202" s="119"/>
      <c r="B8202" s="95"/>
      <c r="C8202" s="95"/>
      <c r="D8202" s="95"/>
      <c r="E8202" s="95"/>
      <c r="F8202" s="95"/>
      <c r="G8202" s="95"/>
      <c r="H8202" s="95"/>
      <c r="I8202" s="95"/>
      <c r="J8202" s="120"/>
    </row>
    <row r="8203" spans="1:10" ht="15">
      <c r="A8203" s="121"/>
      <c r="B8203" s="83" t="s">
        <v>1</v>
      </c>
      <c r="C8203" s="82" t="s">
        <v>2</v>
      </c>
      <c r="D8203" s="82" t="s">
        <v>3</v>
      </c>
      <c r="E8203" s="281" t="s">
        <v>1722</v>
      </c>
      <c r="F8203" s="281"/>
      <c r="G8203" s="84" t="s">
        <v>4</v>
      </c>
      <c r="H8203" s="83" t="s">
        <v>5</v>
      </c>
      <c r="I8203" s="83" t="s">
        <v>6</v>
      </c>
      <c r="J8203" s="122" t="s">
        <v>8</v>
      </c>
    </row>
    <row r="8204" spans="1:10">
      <c r="A8204" s="111" t="s">
        <v>1723</v>
      </c>
      <c r="B8204" s="86" t="s">
        <v>2920</v>
      </c>
      <c r="C8204" s="85" t="s">
        <v>44</v>
      </c>
      <c r="D8204" s="85" t="s">
        <v>2921</v>
      </c>
      <c r="E8204" s="284" t="s">
        <v>1761</v>
      </c>
      <c r="F8204" s="284"/>
      <c r="G8204" s="87" t="s">
        <v>1950</v>
      </c>
      <c r="H8204" s="88">
        <v>1</v>
      </c>
      <c r="I8204" s="89">
        <v>18.66</v>
      </c>
      <c r="J8204" s="112">
        <v>18.66</v>
      </c>
    </row>
    <row r="8205" spans="1:10" ht="15">
      <c r="A8205" s="121" t="s">
        <v>2324</v>
      </c>
      <c r="B8205" s="83" t="s">
        <v>1</v>
      </c>
      <c r="C8205" s="82" t="s">
        <v>2</v>
      </c>
      <c r="D8205" s="82" t="s">
        <v>1748</v>
      </c>
      <c r="E8205" s="83" t="s">
        <v>1766</v>
      </c>
      <c r="F8205" s="280" t="s">
        <v>1769</v>
      </c>
      <c r="G8205" s="280"/>
      <c r="H8205" s="280"/>
      <c r="I8205" s="280"/>
      <c r="J8205" s="122" t="s">
        <v>1778</v>
      </c>
    </row>
    <row r="8206" spans="1:10">
      <c r="A8206" s="113" t="s">
        <v>1725</v>
      </c>
      <c r="B8206" s="91" t="s">
        <v>4646</v>
      </c>
      <c r="C8206" s="90" t="s">
        <v>44</v>
      </c>
      <c r="D8206" s="90" t="s">
        <v>4647</v>
      </c>
      <c r="E8206" s="93">
        <v>1</v>
      </c>
      <c r="F8206" s="90"/>
      <c r="G8206" s="90"/>
      <c r="H8206" s="90"/>
      <c r="I8206" s="102" t="s">
        <v>4527</v>
      </c>
      <c r="J8206" s="127" t="s">
        <v>4527</v>
      </c>
    </row>
    <row r="8207" spans="1:10">
      <c r="A8207" s="221"/>
      <c r="B8207" s="222"/>
      <c r="C8207" s="222"/>
      <c r="D8207" s="222"/>
      <c r="E8207" s="222"/>
      <c r="F8207" s="222" t="s">
        <v>2328</v>
      </c>
      <c r="G8207" s="222"/>
      <c r="H8207" s="222"/>
      <c r="I8207" s="222"/>
      <c r="J8207" s="128">
        <v>0</v>
      </c>
    </row>
    <row r="8208" spans="1:10">
      <c r="A8208" s="221"/>
      <c r="B8208" s="222"/>
      <c r="C8208" s="222"/>
      <c r="D8208" s="222"/>
      <c r="E8208" s="222"/>
      <c r="F8208" s="222" t="s">
        <v>2329</v>
      </c>
      <c r="G8208" s="222"/>
      <c r="H8208" s="222"/>
      <c r="I8208" s="222"/>
      <c r="J8208" s="125">
        <v>14.59</v>
      </c>
    </row>
    <row r="8209" spans="1:10">
      <c r="A8209" s="221"/>
      <c r="B8209" s="222"/>
      <c r="C8209" s="222"/>
      <c r="D8209" s="222"/>
      <c r="E8209" s="222"/>
      <c r="F8209" s="222" t="s">
        <v>1762</v>
      </c>
      <c r="G8209" s="222"/>
      <c r="H8209" s="222"/>
      <c r="I8209" s="222"/>
      <c r="J8209" s="125">
        <v>14.59</v>
      </c>
    </row>
    <row r="8210" spans="1:10">
      <c r="A8210" s="221"/>
      <c r="B8210" s="222"/>
      <c r="C8210" s="222"/>
      <c r="D8210" s="222"/>
      <c r="E8210" s="222"/>
      <c r="F8210" s="222" t="s">
        <v>1763</v>
      </c>
      <c r="G8210" s="222"/>
      <c r="H8210" s="222"/>
      <c r="I8210" s="222"/>
      <c r="J8210" s="125">
        <v>1</v>
      </c>
    </row>
    <row r="8211" spans="1:10">
      <c r="A8211" s="221"/>
      <c r="B8211" s="222"/>
      <c r="C8211" s="222"/>
      <c r="D8211" s="222"/>
      <c r="E8211" s="222"/>
      <c r="F8211" s="222" t="s">
        <v>1764</v>
      </c>
      <c r="G8211" s="222"/>
      <c r="H8211" s="222"/>
      <c r="I8211" s="222"/>
      <c r="J8211" s="125">
        <v>14.59</v>
      </c>
    </row>
    <row r="8212" spans="1:10" ht="15">
      <c r="A8212" s="279" t="s">
        <v>1784</v>
      </c>
      <c r="B8212" s="280" t="s">
        <v>1</v>
      </c>
      <c r="C8212" s="281" t="s">
        <v>2</v>
      </c>
      <c r="D8212" s="281" t="s">
        <v>1785</v>
      </c>
      <c r="E8212" s="280" t="s">
        <v>1766</v>
      </c>
      <c r="F8212" s="83" t="s">
        <v>1767</v>
      </c>
      <c r="G8212" s="83" t="s">
        <v>1768</v>
      </c>
      <c r="H8212" s="83"/>
      <c r="I8212" s="83"/>
      <c r="J8212" s="122" t="s">
        <v>1769</v>
      </c>
    </row>
    <row r="8213" spans="1:10">
      <c r="A8213" s="113" t="s">
        <v>1725</v>
      </c>
      <c r="B8213" s="91" t="s">
        <v>4335</v>
      </c>
      <c r="C8213" s="90" t="s">
        <v>44</v>
      </c>
      <c r="D8213" s="90" t="s">
        <v>4336</v>
      </c>
      <c r="E8213" s="93">
        <v>1</v>
      </c>
      <c r="F8213" s="92" t="s">
        <v>1950</v>
      </c>
      <c r="G8213" s="277" t="s">
        <v>4337</v>
      </c>
      <c r="H8213" s="277"/>
      <c r="I8213" s="278"/>
      <c r="J8213" s="127" t="s">
        <v>4337</v>
      </c>
    </row>
    <row r="8214" spans="1:10">
      <c r="A8214" s="113" t="s">
        <v>1725</v>
      </c>
      <c r="B8214" s="91" t="s">
        <v>4338</v>
      </c>
      <c r="C8214" s="90" t="s">
        <v>44</v>
      </c>
      <c r="D8214" s="90" t="s">
        <v>4339</v>
      </c>
      <c r="E8214" s="93">
        <v>1</v>
      </c>
      <c r="F8214" s="92" t="s">
        <v>1950</v>
      </c>
      <c r="G8214" s="277" t="s">
        <v>4340</v>
      </c>
      <c r="H8214" s="277"/>
      <c r="I8214" s="278"/>
      <c r="J8214" s="127" t="s">
        <v>4340</v>
      </c>
    </row>
    <row r="8215" spans="1:10">
      <c r="A8215" s="113" t="s">
        <v>1725</v>
      </c>
      <c r="B8215" s="91" t="s">
        <v>4332</v>
      </c>
      <c r="C8215" s="90" t="s">
        <v>44</v>
      </c>
      <c r="D8215" s="90" t="s">
        <v>4333</v>
      </c>
      <c r="E8215" s="93">
        <v>1</v>
      </c>
      <c r="F8215" s="92" t="s">
        <v>1950</v>
      </c>
      <c r="G8215" s="277" t="s">
        <v>4334</v>
      </c>
      <c r="H8215" s="277"/>
      <c r="I8215" s="278"/>
      <c r="J8215" s="127" t="s">
        <v>4334</v>
      </c>
    </row>
    <row r="8216" spans="1:10" ht="25.5">
      <c r="A8216" s="113" t="s">
        <v>1725</v>
      </c>
      <c r="B8216" s="91" t="s">
        <v>4341</v>
      </c>
      <c r="C8216" s="90" t="s">
        <v>44</v>
      </c>
      <c r="D8216" s="90" t="s">
        <v>4342</v>
      </c>
      <c r="E8216" s="93">
        <v>1</v>
      </c>
      <c r="F8216" s="92" t="s">
        <v>1950</v>
      </c>
      <c r="G8216" s="277" t="s">
        <v>4343</v>
      </c>
      <c r="H8216" s="277"/>
      <c r="I8216" s="278"/>
      <c r="J8216" s="127" t="s">
        <v>4343</v>
      </c>
    </row>
    <row r="8217" spans="1:10">
      <c r="A8217" s="221"/>
      <c r="B8217" s="222"/>
      <c r="C8217" s="222"/>
      <c r="D8217" s="222"/>
      <c r="E8217" s="222"/>
      <c r="F8217" s="222" t="s">
        <v>1938</v>
      </c>
      <c r="G8217" s="222"/>
      <c r="H8217" s="222"/>
      <c r="I8217" s="222"/>
      <c r="J8217" s="125">
        <v>2.8</v>
      </c>
    </row>
    <row r="8218" spans="1:10" ht="15">
      <c r="A8218" s="279" t="s">
        <v>1765</v>
      </c>
      <c r="B8218" s="280" t="s">
        <v>1</v>
      </c>
      <c r="C8218" s="281" t="s">
        <v>2</v>
      </c>
      <c r="D8218" s="281" t="s">
        <v>1727</v>
      </c>
      <c r="E8218" s="280" t="s">
        <v>1766</v>
      </c>
      <c r="F8218" s="83" t="s">
        <v>1767</v>
      </c>
      <c r="G8218" s="83" t="s">
        <v>1768</v>
      </c>
      <c r="H8218" s="83"/>
      <c r="I8218" s="83"/>
      <c r="J8218" s="122" t="s">
        <v>1769</v>
      </c>
    </row>
    <row r="8219" spans="1:10" ht="25.5">
      <c r="A8219" s="123" t="s">
        <v>1723</v>
      </c>
      <c r="B8219" s="97" t="s">
        <v>4648</v>
      </c>
      <c r="C8219" s="96" t="s">
        <v>44</v>
      </c>
      <c r="D8219" s="96" t="s">
        <v>4649</v>
      </c>
      <c r="E8219" s="99">
        <v>1</v>
      </c>
      <c r="F8219" s="98" t="s">
        <v>1950</v>
      </c>
      <c r="G8219" s="282" t="s">
        <v>4650</v>
      </c>
      <c r="H8219" s="282"/>
      <c r="I8219" s="283"/>
      <c r="J8219" s="126" t="s">
        <v>4650</v>
      </c>
    </row>
    <row r="8220" spans="1:10" ht="25.5">
      <c r="A8220" s="123" t="s">
        <v>1723</v>
      </c>
      <c r="B8220" s="97" t="s">
        <v>4651</v>
      </c>
      <c r="C8220" s="96" t="s">
        <v>44</v>
      </c>
      <c r="D8220" s="96" t="s">
        <v>4652</v>
      </c>
      <c r="E8220" s="99">
        <v>1</v>
      </c>
      <c r="F8220" s="98" t="s">
        <v>1950</v>
      </c>
      <c r="G8220" s="282" t="s">
        <v>2559</v>
      </c>
      <c r="H8220" s="282"/>
      <c r="I8220" s="283"/>
      <c r="J8220" s="126" t="s">
        <v>2559</v>
      </c>
    </row>
    <row r="8221" spans="1:10" ht="25.5">
      <c r="A8221" s="123" t="s">
        <v>1723</v>
      </c>
      <c r="B8221" s="97" t="s">
        <v>4653</v>
      </c>
      <c r="C8221" s="96" t="s">
        <v>44</v>
      </c>
      <c r="D8221" s="96" t="s">
        <v>4654</v>
      </c>
      <c r="E8221" s="99">
        <v>1</v>
      </c>
      <c r="F8221" s="98" t="s">
        <v>1950</v>
      </c>
      <c r="G8221" s="282" t="s">
        <v>2683</v>
      </c>
      <c r="H8221" s="282"/>
      <c r="I8221" s="283"/>
      <c r="J8221" s="126" t="s">
        <v>2683</v>
      </c>
    </row>
    <row r="8222" spans="1:10">
      <c r="A8222" s="221"/>
      <c r="B8222" s="222"/>
      <c r="C8222" s="222"/>
      <c r="D8222" s="222"/>
      <c r="E8222" s="222"/>
      <c r="F8222" s="222" t="s">
        <v>1774</v>
      </c>
      <c r="G8222" s="222"/>
      <c r="H8222" s="222"/>
      <c r="I8222" s="222"/>
      <c r="J8222" s="125">
        <v>1.27</v>
      </c>
    </row>
    <row r="8223" spans="1:10">
      <c r="A8223" s="115"/>
      <c r="B8223" s="116"/>
      <c r="C8223" s="116"/>
      <c r="D8223" s="116"/>
      <c r="E8223" s="116" t="s">
        <v>1728</v>
      </c>
      <c r="F8223" s="117">
        <v>0</v>
      </c>
      <c r="G8223" s="116" t="s">
        <v>1729</v>
      </c>
      <c r="H8223" s="117">
        <v>14.89</v>
      </c>
      <c r="I8223" s="116" t="s">
        <v>1730</v>
      </c>
      <c r="J8223" s="118">
        <v>14.891999999999999</v>
      </c>
    </row>
    <row r="8224" spans="1:10" ht="15" thickBot="1">
      <c r="A8224" s="115"/>
      <c r="B8224" s="116"/>
      <c r="C8224" s="116"/>
      <c r="D8224" s="116"/>
      <c r="E8224" s="116" t="s">
        <v>1731</v>
      </c>
      <c r="F8224" s="117">
        <v>4.8899999999999997</v>
      </c>
      <c r="G8224" s="116"/>
      <c r="H8224" s="276" t="s">
        <v>1732</v>
      </c>
      <c r="I8224" s="276"/>
      <c r="J8224" s="118">
        <v>23.55</v>
      </c>
    </row>
    <row r="8225" spans="1:10" ht="15" thickTop="1">
      <c r="A8225" s="119"/>
      <c r="B8225" s="95"/>
      <c r="C8225" s="95"/>
      <c r="D8225" s="95"/>
      <c r="E8225" s="95"/>
      <c r="F8225" s="95"/>
      <c r="G8225" s="95"/>
      <c r="H8225" s="95"/>
      <c r="I8225" s="95"/>
      <c r="J8225" s="120"/>
    </row>
    <row r="8226" spans="1:10" ht="15">
      <c r="A8226" s="121"/>
      <c r="B8226" s="83" t="s">
        <v>1</v>
      </c>
      <c r="C8226" s="82" t="s">
        <v>2</v>
      </c>
      <c r="D8226" s="82" t="s">
        <v>3</v>
      </c>
      <c r="E8226" s="281" t="s">
        <v>1722</v>
      </c>
      <c r="F8226" s="281"/>
      <c r="G8226" s="84" t="s">
        <v>4</v>
      </c>
      <c r="H8226" s="83" t="s">
        <v>5</v>
      </c>
      <c r="I8226" s="83" t="s">
        <v>6</v>
      </c>
      <c r="J8226" s="122" t="s">
        <v>8</v>
      </c>
    </row>
    <row r="8227" spans="1:10" ht="25.5">
      <c r="A8227" s="111" t="s">
        <v>1723</v>
      </c>
      <c r="B8227" s="86" t="s">
        <v>3862</v>
      </c>
      <c r="C8227" s="85" t="s">
        <v>44</v>
      </c>
      <c r="D8227" s="85" t="s">
        <v>3863</v>
      </c>
      <c r="E8227" s="284" t="s">
        <v>1761</v>
      </c>
      <c r="F8227" s="284"/>
      <c r="G8227" s="87" t="s">
        <v>46</v>
      </c>
      <c r="H8227" s="88">
        <v>1</v>
      </c>
      <c r="I8227" s="89">
        <v>17.760000000000002</v>
      </c>
      <c r="J8227" s="112">
        <v>17.760000000000002</v>
      </c>
    </row>
    <row r="8228" spans="1:10">
      <c r="A8228" s="221"/>
      <c r="B8228" s="222"/>
      <c r="C8228" s="222"/>
      <c r="D8228" s="222"/>
      <c r="E8228" s="222"/>
      <c r="F8228" s="222" t="s">
        <v>1762</v>
      </c>
      <c r="G8228" s="222"/>
      <c r="H8228" s="222"/>
      <c r="I8228" s="222"/>
      <c r="J8228" s="125">
        <v>0</v>
      </c>
    </row>
    <row r="8229" spans="1:10">
      <c r="A8229" s="221"/>
      <c r="B8229" s="222"/>
      <c r="C8229" s="222"/>
      <c r="D8229" s="222"/>
      <c r="E8229" s="222"/>
      <c r="F8229" s="222" t="s">
        <v>1763</v>
      </c>
      <c r="G8229" s="222"/>
      <c r="H8229" s="222"/>
      <c r="I8229" s="222"/>
      <c r="J8229" s="125">
        <v>1</v>
      </c>
    </row>
    <row r="8230" spans="1:10">
      <c r="A8230" s="221"/>
      <c r="B8230" s="222"/>
      <c r="C8230" s="222"/>
      <c r="D8230" s="222"/>
      <c r="E8230" s="222"/>
      <c r="F8230" s="222" t="s">
        <v>1764</v>
      </c>
      <c r="G8230" s="222"/>
      <c r="H8230" s="222"/>
      <c r="I8230" s="222"/>
      <c r="J8230" s="125">
        <v>0</v>
      </c>
    </row>
    <row r="8231" spans="1:10" ht="15">
      <c r="A8231" s="279" t="s">
        <v>1784</v>
      </c>
      <c r="B8231" s="280" t="s">
        <v>1</v>
      </c>
      <c r="C8231" s="281" t="s">
        <v>2</v>
      </c>
      <c r="D8231" s="281" t="s">
        <v>1785</v>
      </c>
      <c r="E8231" s="280" t="s">
        <v>1766</v>
      </c>
      <c r="F8231" s="83" t="s">
        <v>1767</v>
      </c>
      <c r="G8231" s="83" t="s">
        <v>1768</v>
      </c>
      <c r="H8231" s="83"/>
      <c r="I8231" s="83"/>
      <c r="J8231" s="122" t="s">
        <v>1769</v>
      </c>
    </row>
    <row r="8232" spans="1:10" ht="25.5">
      <c r="A8232" s="113" t="s">
        <v>1725</v>
      </c>
      <c r="B8232" s="91" t="s">
        <v>4655</v>
      </c>
      <c r="C8232" s="90" t="s">
        <v>44</v>
      </c>
      <c r="D8232" s="90" t="s">
        <v>4656</v>
      </c>
      <c r="E8232" s="93">
        <v>1</v>
      </c>
      <c r="F8232" s="92" t="s">
        <v>46</v>
      </c>
      <c r="G8232" s="277" t="s">
        <v>4657</v>
      </c>
      <c r="H8232" s="277"/>
      <c r="I8232" s="278"/>
      <c r="J8232" s="127" t="s">
        <v>4657</v>
      </c>
    </row>
    <row r="8233" spans="1:10">
      <c r="A8233" s="221"/>
      <c r="B8233" s="222"/>
      <c r="C8233" s="222"/>
      <c r="D8233" s="222"/>
      <c r="E8233" s="222"/>
      <c r="F8233" s="222" t="s">
        <v>1938</v>
      </c>
      <c r="G8233" s="222"/>
      <c r="H8233" s="222"/>
      <c r="I8233" s="222"/>
      <c r="J8233" s="125">
        <v>16.7</v>
      </c>
    </row>
    <row r="8234" spans="1:10" ht="15">
      <c r="A8234" s="279" t="s">
        <v>1765</v>
      </c>
      <c r="B8234" s="280" t="s">
        <v>1</v>
      </c>
      <c r="C8234" s="281" t="s">
        <v>2</v>
      </c>
      <c r="D8234" s="281" t="s">
        <v>1727</v>
      </c>
      <c r="E8234" s="280" t="s">
        <v>1766</v>
      </c>
      <c r="F8234" s="83" t="s">
        <v>1767</v>
      </c>
      <c r="G8234" s="83" t="s">
        <v>1768</v>
      </c>
      <c r="H8234" s="83"/>
      <c r="I8234" s="83"/>
      <c r="J8234" s="122" t="s">
        <v>1769</v>
      </c>
    </row>
    <row r="8235" spans="1:10">
      <c r="A8235" s="123" t="s">
        <v>1723</v>
      </c>
      <c r="B8235" s="97" t="s">
        <v>3570</v>
      </c>
      <c r="C8235" s="96" t="s">
        <v>44</v>
      </c>
      <c r="D8235" s="96" t="s">
        <v>3571</v>
      </c>
      <c r="E8235" s="99">
        <v>2.9932E-2</v>
      </c>
      <c r="F8235" s="98" t="s">
        <v>1950</v>
      </c>
      <c r="G8235" s="282" t="s">
        <v>3577</v>
      </c>
      <c r="H8235" s="282"/>
      <c r="I8235" s="283"/>
      <c r="J8235" s="126" t="s">
        <v>4307</v>
      </c>
    </row>
    <row r="8236" spans="1:10">
      <c r="A8236" s="123" t="s">
        <v>1723</v>
      </c>
      <c r="B8236" s="97" t="s">
        <v>1979</v>
      </c>
      <c r="C8236" s="96" t="s">
        <v>44</v>
      </c>
      <c r="D8236" s="96" t="s">
        <v>1980</v>
      </c>
      <c r="E8236" s="99">
        <v>2.9932E-2</v>
      </c>
      <c r="F8236" s="98" t="s">
        <v>1950</v>
      </c>
      <c r="G8236" s="282" t="s">
        <v>1981</v>
      </c>
      <c r="H8236" s="282"/>
      <c r="I8236" s="283"/>
      <c r="J8236" s="126" t="s">
        <v>4308</v>
      </c>
    </row>
    <row r="8237" spans="1:10">
      <c r="A8237" s="221"/>
      <c r="B8237" s="222"/>
      <c r="C8237" s="222"/>
      <c r="D8237" s="222"/>
      <c r="E8237" s="222"/>
      <c r="F8237" s="222" t="s">
        <v>1774</v>
      </c>
      <c r="G8237" s="222"/>
      <c r="H8237" s="222"/>
      <c r="I8237" s="222"/>
      <c r="J8237" s="125">
        <v>1.0596000000000001</v>
      </c>
    </row>
    <row r="8238" spans="1:10">
      <c r="A8238" s="115"/>
      <c r="B8238" s="116"/>
      <c r="C8238" s="116"/>
      <c r="D8238" s="116"/>
      <c r="E8238" s="116" t="s">
        <v>1728</v>
      </c>
      <c r="F8238" s="117">
        <v>0</v>
      </c>
      <c r="G8238" s="116" t="s">
        <v>1729</v>
      </c>
      <c r="H8238" s="117">
        <v>0.81</v>
      </c>
      <c r="I8238" s="116" t="s">
        <v>1730</v>
      </c>
      <c r="J8238" s="118">
        <v>0.80511692239999999</v>
      </c>
    </row>
    <row r="8239" spans="1:10" ht="15" thickBot="1">
      <c r="A8239" s="115"/>
      <c r="B8239" s="116"/>
      <c r="C8239" s="116"/>
      <c r="D8239" s="116"/>
      <c r="E8239" s="116" t="s">
        <v>1731</v>
      </c>
      <c r="F8239" s="117">
        <v>4.66</v>
      </c>
      <c r="G8239" s="116"/>
      <c r="H8239" s="276" t="s">
        <v>1732</v>
      </c>
      <c r="I8239" s="276"/>
      <c r="J8239" s="118">
        <v>22.42</v>
      </c>
    </row>
    <row r="8240" spans="1:10" ht="15" thickTop="1">
      <c r="A8240" s="119"/>
      <c r="B8240" s="95"/>
      <c r="C8240" s="95"/>
      <c r="D8240" s="95"/>
      <c r="E8240" s="95"/>
      <c r="F8240" s="95"/>
      <c r="G8240" s="95"/>
      <c r="H8240" s="95"/>
      <c r="I8240" s="95"/>
      <c r="J8240" s="120"/>
    </row>
    <row r="8241" spans="1:10" ht="15">
      <c r="A8241" s="121"/>
      <c r="B8241" s="83" t="s">
        <v>1</v>
      </c>
      <c r="C8241" s="82" t="s">
        <v>2</v>
      </c>
      <c r="D8241" s="82" t="s">
        <v>3</v>
      </c>
      <c r="E8241" s="281" t="s">
        <v>1722</v>
      </c>
      <c r="F8241" s="281"/>
      <c r="G8241" s="84" t="s">
        <v>4</v>
      </c>
      <c r="H8241" s="83" t="s">
        <v>5</v>
      </c>
      <c r="I8241" s="83" t="s">
        <v>6</v>
      </c>
      <c r="J8241" s="122" t="s">
        <v>8</v>
      </c>
    </row>
    <row r="8242" spans="1:10" ht="38.25">
      <c r="A8242" s="111" t="s">
        <v>1723</v>
      </c>
      <c r="B8242" s="86" t="s">
        <v>3850</v>
      </c>
      <c r="C8242" s="85" t="s">
        <v>44</v>
      </c>
      <c r="D8242" s="85" t="s">
        <v>3851</v>
      </c>
      <c r="E8242" s="284" t="s">
        <v>1761</v>
      </c>
      <c r="F8242" s="284"/>
      <c r="G8242" s="87" t="s">
        <v>78</v>
      </c>
      <c r="H8242" s="88">
        <v>1</v>
      </c>
      <c r="I8242" s="89">
        <v>60.72</v>
      </c>
      <c r="J8242" s="112">
        <v>60.72</v>
      </c>
    </row>
    <row r="8243" spans="1:10">
      <c r="A8243" s="221"/>
      <c r="B8243" s="222"/>
      <c r="C8243" s="222"/>
      <c r="D8243" s="222"/>
      <c r="E8243" s="222"/>
      <c r="F8243" s="222" t="s">
        <v>1762</v>
      </c>
      <c r="G8243" s="222"/>
      <c r="H8243" s="222"/>
      <c r="I8243" s="222"/>
      <c r="J8243" s="125">
        <v>0</v>
      </c>
    </row>
    <row r="8244" spans="1:10">
      <c r="A8244" s="221"/>
      <c r="B8244" s="222"/>
      <c r="C8244" s="222"/>
      <c r="D8244" s="222"/>
      <c r="E8244" s="222"/>
      <c r="F8244" s="222" t="s">
        <v>1763</v>
      </c>
      <c r="G8244" s="222"/>
      <c r="H8244" s="222"/>
      <c r="I8244" s="222"/>
      <c r="J8244" s="125">
        <v>1</v>
      </c>
    </row>
    <row r="8245" spans="1:10">
      <c r="A8245" s="221"/>
      <c r="B8245" s="222"/>
      <c r="C8245" s="222"/>
      <c r="D8245" s="222"/>
      <c r="E8245" s="222"/>
      <c r="F8245" s="222" t="s">
        <v>1764</v>
      </c>
      <c r="G8245" s="222"/>
      <c r="H8245" s="222"/>
      <c r="I8245" s="222"/>
      <c r="J8245" s="125">
        <v>0</v>
      </c>
    </row>
    <row r="8246" spans="1:10" ht="15">
      <c r="A8246" s="279" t="s">
        <v>1784</v>
      </c>
      <c r="B8246" s="280" t="s">
        <v>1</v>
      </c>
      <c r="C8246" s="281" t="s">
        <v>2</v>
      </c>
      <c r="D8246" s="281" t="s">
        <v>1785</v>
      </c>
      <c r="E8246" s="280" t="s">
        <v>1766</v>
      </c>
      <c r="F8246" s="83" t="s">
        <v>1767</v>
      </c>
      <c r="G8246" s="83" t="s">
        <v>1768</v>
      </c>
      <c r="H8246" s="83"/>
      <c r="I8246" s="83"/>
      <c r="J8246" s="122" t="s">
        <v>1769</v>
      </c>
    </row>
    <row r="8247" spans="1:10">
      <c r="A8247" s="113" t="s">
        <v>1725</v>
      </c>
      <c r="B8247" s="91" t="s">
        <v>3737</v>
      </c>
      <c r="C8247" s="90" t="s">
        <v>44</v>
      </c>
      <c r="D8247" s="90" t="s">
        <v>3738</v>
      </c>
      <c r="E8247" s="93">
        <v>4.4999999999999998E-2</v>
      </c>
      <c r="F8247" s="92" t="s">
        <v>78</v>
      </c>
      <c r="G8247" s="277" t="s">
        <v>2551</v>
      </c>
      <c r="H8247" s="277"/>
      <c r="I8247" s="278"/>
      <c r="J8247" s="127" t="s">
        <v>3739</v>
      </c>
    </row>
    <row r="8248" spans="1:10" ht="38.25">
      <c r="A8248" s="113" t="s">
        <v>1725</v>
      </c>
      <c r="B8248" s="91" t="s">
        <v>4658</v>
      </c>
      <c r="C8248" s="90" t="s">
        <v>44</v>
      </c>
      <c r="D8248" s="90" t="s">
        <v>4659</v>
      </c>
      <c r="E8248" s="93">
        <v>1.02</v>
      </c>
      <c r="F8248" s="92" t="s">
        <v>78</v>
      </c>
      <c r="G8248" s="277" t="s">
        <v>4660</v>
      </c>
      <c r="H8248" s="277"/>
      <c r="I8248" s="278"/>
      <c r="J8248" s="127" t="s">
        <v>4661</v>
      </c>
    </row>
    <row r="8249" spans="1:10">
      <c r="A8249" s="221"/>
      <c r="B8249" s="222"/>
      <c r="C8249" s="222"/>
      <c r="D8249" s="222"/>
      <c r="E8249" s="222"/>
      <c r="F8249" s="222" t="s">
        <v>1938</v>
      </c>
      <c r="G8249" s="222"/>
      <c r="H8249" s="222"/>
      <c r="I8249" s="222"/>
      <c r="J8249" s="125">
        <v>57.184100000000001</v>
      </c>
    </row>
    <row r="8250" spans="1:10" ht="15">
      <c r="A8250" s="279" t="s">
        <v>1765</v>
      </c>
      <c r="B8250" s="280" t="s">
        <v>1</v>
      </c>
      <c r="C8250" s="281" t="s">
        <v>2</v>
      </c>
      <c r="D8250" s="281" t="s">
        <v>1727</v>
      </c>
      <c r="E8250" s="280" t="s">
        <v>1766</v>
      </c>
      <c r="F8250" s="83" t="s">
        <v>1767</v>
      </c>
      <c r="G8250" s="83" t="s">
        <v>1768</v>
      </c>
      <c r="H8250" s="83"/>
      <c r="I8250" s="83"/>
      <c r="J8250" s="122" t="s">
        <v>1769</v>
      </c>
    </row>
    <row r="8251" spans="1:10">
      <c r="A8251" s="123" t="s">
        <v>1723</v>
      </c>
      <c r="B8251" s="97" t="s">
        <v>1979</v>
      </c>
      <c r="C8251" s="96" t="s">
        <v>44</v>
      </c>
      <c r="D8251" s="96" t="s">
        <v>1980</v>
      </c>
      <c r="E8251" s="99">
        <v>8.1481499999999998E-2</v>
      </c>
      <c r="F8251" s="98" t="s">
        <v>1950</v>
      </c>
      <c r="G8251" s="282" t="s">
        <v>1981</v>
      </c>
      <c r="H8251" s="282"/>
      <c r="I8251" s="283"/>
      <c r="J8251" s="126" t="s">
        <v>3758</v>
      </c>
    </row>
    <row r="8252" spans="1:10">
      <c r="A8252" s="123" t="s">
        <v>1723</v>
      </c>
      <c r="B8252" s="97" t="s">
        <v>3570</v>
      </c>
      <c r="C8252" s="96" t="s">
        <v>44</v>
      </c>
      <c r="D8252" s="96" t="s">
        <v>3571</v>
      </c>
      <c r="E8252" s="99">
        <v>0.1222222</v>
      </c>
      <c r="F8252" s="98" t="s">
        <v>1950</v>
      </c>
      <c r="G8252" s="282" t="s">
        <v>3577</v>
      </c>
      <c r="H8252" s="282"/>
      <c r="I8252" s="283"/>
      <c r="J8252" s="126" t="s">
        <v>4024</v>
      </c>
    </row>
    <row r="8253" spans="1:10">
      <c r="A8253" s="221"/>
      <c r="B8253" s="222"/>
      <c r="C8253" s="222"/>
      <c r="D8253" s="222"/>
      <c r="E8253" s="222"/>
      <c r="F8253" s="222" t="s">
        <v>1774</v>
      </c>
      <c r="G8253" s="222"/>
      <c r="H8253" s="222"/>
      <c r="I8253" s="222"/>
      <c r="J8253" s="125">
        <v>3.5333999999999999</v>
      </c>
    </row>
    <row r="8254" spans="1:10">
      <c r="A8254" s="115"/>
      <c r="B8254" s="116"/>
      <c r="C8254" s="116"/>
      <c r="D8254" s="116"/>
      <c r="E8254" s="116" t="s">
        <v>1728</v>
      </c>
      <c r="F8254" s="117">
        <v>0</v>
      </c>
      <c r="G8254" s="116" t="s">
        <v>1729</v>
      </c>
      <c r="H8254" s="117">
        <v>2.67</v>
      </c>
      <c r="I8254" s="116" t="s">
        <v>1730</v>
      </c>
      <c r="J8254" s="118">
        <v>2.6676100222099999</v>
      </c>
    </row>
    <row r="8255" spans="1:10" ht="15" thickBot="1">
      <c r="A8255" s="115"/>
      <c r="B8255" s="116"/>
      <c r="C8255" s="116"/>
      <c r="D8255" s="116"/>
      <c r="E8255" s="116" t="s">
        <v>1731</v>
      </c>
      <c r="F8255" s="117">
        <v>15.93</v>
      </c>
      <c r="G8255" s="116"/>
      <c r="H8255" s="276" t="s">
        <v>1732</v>
      </c>
      <c r="I8255" s="276"/>
      <c r="J8255" s="118">
        <v>76.650000000000006</v>
      </c>
    </row>
    <row r="8256" spans="1:10" ht="15" thickTop="1">
      <c r="A8256" s="119"/>
      <c r="B8256" s="95"/>
      <c r="C8256" s="95"/>
      <c r="D8256" s="95"/>
      <c r="E8256" s="95"/>
      <c r="F8256" s="95"/>
      <c r="G8256" s="95"/>
      <c r="H8256" s="95"/>
      <c r="I8256" s="95"/>
      <c r="J8256" s="120"/>
    </row>
    <row r="8257" spans="1:10" ht="15">
      <c r="A8257" s="121"/>
      <c r="B8257" s="83" t="s">
        <v>1</v>
      </c>
      <c r="C8257" s="82" t="s">
        <v>2</v>
      </c>
      <c r="D8257" s="82" t="s">
        <v>3</v>
      </c>
      <c r="E8257" s="281" t="s">
        <v>1722</v>
      </c>
      <c r="F8257" s="281"/>
      <c r="G8257" s="84" t="s">
        <v>4</v>
      </c>
      <c r="H8257" s="83" t="s">
        <v>5</v>
      </c>
      <c r="I8257" s="83" t="s">
        <v>6</v>
      </c>
      <c r="J8257" s="122" t="s">
        <v>8</v>
      </c>
    </row>
    <row r="8258" spans="1:10" ht="38.25">
      <c r="A8258" s="111" t="s">
        <v>1723</v>
      </c>
      <c r="B8258" s="86" t="s">
        <v>3854</v>
      </c>
      <c r="C8258" s="85" t="s">
        <v>44</v>
      </c>
      <c r="D8258" s="85" t="s">
        <v>3855</v>
      </c>
      <c r="E8258" s="284" t="s">
        <v>1761</v>
      </c>
      <c r="F8258" s="284"/>
      <c r="G8258" s="87" t="s">
        <v>46</v>
      </c>
      <c r="H8258" s="88">
        <v>1</v>
      </c>
      <c r="I8258" s="89">
        <v>73.2</v>
      </c>
      <c r="J8258" s="112">
        <v>73.2</v>
      </c>
    </row>
    <row r="8259" spans="1:10">
      <c r="A8259" s="221"/>
      <c r="B8259" s="222"/>
      <c r="C8259" s="222"/>
      <c r="D8259" s="222"/>
      <c r="E8259" s="222"/>
      <c r="F8259" s="222" t="s">
        <v>1762</v>
      </c>
      <c r="G8259" s="222"/>
      <c r="H8259" s="222"/>
      <c r="I8259" s="222"/>
      <c r="J8259" s="125">
        <v>0</v>
      </c>
    </row>
    <row r="8260" spans="1:10">
      <c r="A8260" s="221"/>
      <c r="B8260" s="222"/>
      <c r="C8260" s="222"/>
      <c r="D8260" s="222"/>
      <c r="E8260" s="222"/>
      <c r="F8260" s="222" t="s">
        <v>1763</v>
      </c>
      <c r="G8260" s="222"/>
      <c r="H8260" s="222"/>
      <c r="I8260" s="222"/>
      <c r="J8260" s="125">
        <v>1</v>
      </c>
    </row>
    <row r="8261" spans="1:10">
      <c r="A8261" s="221"/>
      <c r="B8261" s="222"/>
      <c r="C8261" s="222"/>
      <c r="D8261" s="222"/>
      <c r="E8261" s="222"/>
      <c r="F8261" s="222" t="s">
        <v>1764</v>
      </c>
      <c r="G8261" s="222"/>
      <c r="H8261" s="222"/>
      <c r="I8261" s="222"/>
      <c r="J8261" s="125">
        <v>0</v>
      </c>
    </row>
    <row r="8262" spans="1:10" ht="15">
      <c r="A8262" s="279" t="s">
        <v>1784</v>
      </c>
      <c r="B8262" s="280" t="s">
        <v>1</v>
      </c>
      <c r="C8262" s="281" t="s">
        <v>2</v>
      </c>
      <c r="D8262" s="281" t="s">
        <v>1785</v>
      </c>
      <c r="E8262" s="280" t="s">
        <v>1766</v>
      </c>
      <c r="F8262" s="83" t="s">
        <v>1767</v>
      </c>
      <c r="G8262" s="83" t="s">
        <v>1768</v>
      </c>
      <c r="H8262" s="83"/>
      <c r="I8262" s="83"/>
      <c r="J8262" s="122" t="s">
        <v>1769</v>
      </c>
    </row>
    <row r="8263" spans="1:10" ht="38.25">
      <c r="A8263" s="113" t="s">
        <v>1725</v>
      </c>
      <c r="B8263" s="91" t="s">
        <v>4662</v>
      </c>
      <c r="C8263" s="90" t="s">
        <v>44</v>
      </c>
      <c r="D8263" s="90" t="s">
        <v>4663</v>
      </c>
      <c r="E8263" s="93">
        <v>1</v>
      </c>
      <c r="F8263" s="92" t="s">
        <v>46</v>
      </c>
      <c r="G8263" s="277" t="s">
        <v>4664</v>
      </c>
      <c r="H8263" s="277"/>
      <c r="I8263" s="278"/>
      <c r="J8263" s="127" t="s">
        <v>4664</v>
      </c>
    </row>
    <row r="8264" spans="1:10">
      <c r="A8264" s="221"/>
      <c r="B8264" s="222"/>
      <c r="C8264" s="222"/>
      <c r="D8264" s="222"/>
      <c r="E8264" s="222"/>
      <c r="F8264" s="222" t="s">
        <v>1938</v>
      </c>
      <c r="G8264" s="222"/>
      <c r="H8264" s="222"/>
      <c r="I8264" s="222"/>
      <c r="J8264" s="125">
        <v>55.89</v>
      </c>
    </row>
    <row r="8265" spans="1:10" ht="15">
      <c r="A8265" s="279" t="s">
        <v>1765</v>
      </c>
      <c r="B8265" s="280" t="s">
        <v>1</v>
      </c>
      <c r="C8265" s="281" t="s">
        <v>2</v>
      </c>
      <c r="D8265" s="281" t="s">
        <v>1727</v>
      </c>
      <c r="E8265" s="280" t="s">
        <v>1766</v>
      </c>
      <c r="F8265" s="83" t="s">
        <v>1767</v>
      </c>
      <c r="G8265" s="83" t="s">
        <v>1768</v>
      </c>
      <c r="H8265" s="83"/>
      <c r="I8265" s="83"/>
      <c r="J8265" s="122" t="s">
        <v>1769</v>
      </c>
    </row>
    <row r="8266" spans="1:10">
      <c r="A8266" s="123" t="s">
        <v>1723</v>
      </c>
      <c r="B8266" s="97" t="s">
        <v>3570</v>
      </c>
      <c r="C8266" s="96" t="s">
        <v>44</v>
      </c>
      <c r="D8266" s="96" t="s">
        <v>3571</v>
      </c>
      <c r="E8266" s="99">
        <v>0.48888890000000002</v>
      </c>
      <c r="F8266" s="98" t="s">
        <v>1950</v>
      </c>
      <c r="G8266" s="282" t="s">
        <v>3577</v>
      </c>
      <c r="H8266" s="282"/>
      <c r="I8266" s="283"/>
      <c r="J8266" s="126" t="s">
        <v>3635</v>
      </c>
    </row>
    <row r="8267" spans="1:10">
      <c r="A8267" s="123" t="s">
        <v>1723</v>
      </c>
      <c r="B8267" s="97" t="s">
        <v>1979</v>
      </c>
      <c r="C8267" s="96" t="s">
        <v>44</v>
      </c>
      <c r="D8267" s="96" t="s">
        <v>1980</v>
      </c>
      <c r="E8267" s="99">
        <v>0.48888890000000002</v>
      </c>
      <c r="F8267" s="98" t="s">
        <v>1950</v>
      </c>
      <c r="G8267" s="282" t="s">
        <v>1981</v>
      </c>
      <c r="H8267" s="282"/>
      <c r="I8267" s="283"/>
      <c r="J8267" s="126" t="s">
        <v>3732</v>
      </c>
    </row>
    <row r="8268" spans="1:10">
      <c r="A8268" s="221"/>
      <c r="B8268" s="222"/>
      <c r="C8268" s="222"/>
      <c r="D8268" s="222"/>
      <c r="E8268" s="222"/>
      <c r="F8268" s="222" t="s">
        <v>1774</v>
      </c>
      <c r="G8268" s="222"/>
      <c r="H8268" s="222"/>
      <c r="I8268" s="222"/>
      <c r="J8268" s="125">
        <v>17.306699999999999</v>
      </c>
    </row>
    <row r="8269" spans="1:10">
      <c r="A8269" s="115"/>
      <c r="B8269" s="116"/>
      <c r="C8269" s="116"/>
      <c r="D8269" s="116"/>
      <c r="E8269" s="116" t="s">
        <v>1728</v>
      </c>
      <c r="F8269" s="117">
        <v>0</v>
      </c>
      <c r="G8269" s="116" t="s">
        <v>1729</v>
      </c>
      <c r="H8269" s="117">
        <v>13.15</v>
      </c>
      <c r="I8269" s="116" t="s">
        <v>1730</v>
      </c>
      <c r="J8269" s="118">
        <v>13.15023140998</v>
      </c>
    </row>
    <row r="8270" spans="1:10" ht="15" thickBot="1">
      <c r="A8270" s="115"/>
      <c r="B8270" s="116"/>
      <c r="C8270" s="116"/>
      <c r="D8270" s="116"/>
      <c r="E8270" s="116" t="s">
        <v>1731</v>
      </c>
      <c r="F8270" s="117">
        <v>19.2</v>
      </c>
      <c r="G8270" s="116"/>
      <c r="H8270" s="276" t="s">
        <v>1732</v>
      </c>
      <c r="I8270" s="276"/>
      <c r="J8270" s="118">
        <v>92.4</v>
      </c>
    </row>
    <row r="8271" spans="1:10" ht="15" thickTop="1">
      <c r="A8271" s="119"/>
      <c r="B8271" s="95"/>
      <c r="C8271" s="95"/>
      <c r="D8271" s="95"/>
      <c r="E8271" s="95"/>
      <c r="F8271" s="95"/>
      <c r="G8271" s="95"/>
      <c r="H8271" s="95"/>
      <c r="I8271" s="95"/>
      <c r="J8271" s="120"/>
    </row>
    <row r="8272" spans="1:10" ht="15">
      <c r="A8272" s="121"/>
      <c r="B8272" s="83" t="s">
        <v>1</v>
      </c>
      <c r="C8272" s="82" t="s">
        <v>2</v>
      </c>
      <c r="D8272" s="82" t="s">
        <v>3</v>
      </c>
      <c r="E8272" s="281" t="s">
        <v>1722</v>
      </c>
      <c r="F8272" s="281"/>
      <c r="G8272" s="84" t="s">
        <v>4</v>
      </c>
      <c r="H8272" s="83" t="s">
        <v>5</v>
      </c>
      <c r="I8272" s="83" t="s">
        <v>6</v>
      </c>
      <c r="J8272" s="122" t="s">
        <v>8</v>
      </c>
    </row>
    <row r="8273" spans="1:10" ht="25.5">
      <c r="A8273" s="111" t="s">
        <v>1723</v>
      </c>
      <c r="B8273" s="86" t="s">
        <v>3866</v>
      </c>
      <c r="C8273" s="85" t="s">
        <v>44</v>
      </c>
      <c r="D8273" s="85" t="s">
        <v>3867</v>
      </c>
      <c r="E8273" s="284" t="s">
        <v>1761</v>
      </c>
      <c r="F8273" s="284"/>
      <c r="G8273" s="87" t="s">
        <v>46</v>
      </c>
      <c r="H8273" s="88">
        <v>1</v>
      </c>
      <c r="I8273" s="89">
        <v>236.41</v>
      </c>
      <c r="J8273" s="112">
        <v>236.41</v>
      </c>
    </row>
    <row r="8274" spans="1:10">
      <c r="A8274" s="221"/>
      <c r="B8274" s="222"/>
      <c r="C8274" s="222"/>
      <c r="D8274" s="222"/>
      <c r="E8274" s="222"/>
      <c r="F8274" s="222" t="s">
        <v>1762</v>
      </c>
      <c r="G8274" s="222"/>
      <c r="H8274" s="222"/>
      <c r="I8274" s="222"/>
      <c r="J8274" s="125">
        <v>0</v>
      </c>
    </row>
    <row r="8275" spans="1:10">
      <c r="A8275" s="221"/>
      <c r="B8275" s="222"/>
      <c r="C8275" s="222"/>
      <c r="D8275" s="222"/>
      <c r="E8275" s="222"/>
      <c r="F8275" s="222" t="s">
        <v>1763</v>
      </c>
      <c r="G8275" s="222"/>
      <c r="H8275" s="222"/>
      <c r="I8275" s="222"/>
      <c r="J8275" s="125">
        <v>1</v>
      </c>
    </row>
    <row r="8276" spans="1:10">
      <c r="A8276" s="221"/>
      <c r="B8276" s="222"/>
      <c r="C8276" s="222"/>
      <c r="D8276" s="222"/>
      <c r="E8276" s="222"/>
      <c r="F8276" s="222" t="s">
        <v>1764</v>
      </c>
      <c r="G8276" s="222"/>
      <c r="H8276" s="222"/>
      <c r="I8276" s="222"/>
      <c r="J8276" s="125">
        <v>0</v>
      </c>
    </row>
    <row r="8277" spans="1:10" ht="15">
      <c r="A8277" s="279" t="s">
        <v>1784</v>
      </c>
      <c r="B8277" s="280" t="s">
        <v>1</v>
      </c>
      <c r="C8277" s="281" t="s">
        <v>2</v>
      </c>
      <c r="D8277" s="281" t="s">
        <v>1785</v>
      </c>
      <c r="E8277" s="280" t="s">
        <v>1766</v>
      </c>
      <c r="F8277" s="83" t="s">
        <v>1767</v>
      </c>
      <c r="G8277" s="83" t="s">
        <v>1768</v>
      </c>
      <c r="H8277" s="83"/>
      <c r="I8277" s="83"/>
      <c r="J8277" s="122" t="s">
        <v>1769</v>
      </c>
    </row>
    <row r="8278" spans="1:10" ht="51">
      <c r="A8278" s="113" t="s">
        <v>1725</v>
      </c>
      <c r="B8278" s="91" t="s">
        <v>4665</v>
      </c>
      <c r="C8278" s="90" t="s">
        <v>44</v>
      </c>
      <c r="D8278" s="90" t="s">
        <v>4666</v>
      </c>
      <c r="E8278" s="93">
        <v>1</v>
      </c>
      <c r="F8278" s="92" t="s">
        <v>46</v>
      </c>
      <c r="G8278" s="277" t="s">
        <v>4667</v>
      </c>
      <c r="H8278" s="277"/>
      <c r="I8278" s="278"/>
      <c r="J8278" s="127" t="s">
        <v>4667</v>
      </c>
    </row>
    <row r="8279" spans="1:10">
      <c r="A8279" s="221"/>
      <c r="B8279" s="222"/>
      <c r="C8279" s="222"/>
      <c r="D8279" s="222"/>
      <c r="E8279" s="222"/>
      <c r="F8279" s="222" t="s">
        <v>1938</v>
      </c>
      <c r="G8279" s="222"/>
      <c r="H8279" s="222"/>
      <c r="I8279" s="222"/>
      <c r="J8279" s="125">
        <v>165.61</v>
      </c>
    </row>
    <row r="8280" spans="1:10" ht="15">
      <c r="A8280" s="279" t="s">
        <v>1765</v>
      </c>
      <c r="B8280" s="280" t="s">
        <v>1</v>
      </c>
      <c r="C8280" s="281" t="s">
        <v>2</v>
      </c>
      <c r="D8280" s="281" t="s">
        <v>1727</v>
      </c>
      <c r="E8280" s="280" t="s">
        <v>1766</v>
      </c>
      <c r="F8280" s="83" t="s">
        <v>1767</v>
      </c>
      <c r="G8280" s="83" t="s">
        <v>1768</v>
      </c>
      <c r="H8280" s="83"/>
      <c r="I8280" s="83"/>
      <c r="J8280" s="122" t="s">
        <v>1769</v>
      </c>
    </row>
    <row r="8281" spans="1:10">
      <c r="A8281" s="123" t="s">
        <v>1723</v>
      </c>
      <c r="B8281" s="97" t="s">
        <v>3570</v>
      </c>
      <c r="C8281" s="96" t="s">
        <v>44</v>
      </c>
      <c r="D8281" s="96" t="s">
        <v>3571</v>
      </c>
      <c r="E8281" s="99">
        <v>2</v>
      </c>
      <c r="F8281" s="98" t="s">
        <v>1950</v>
      </c>
      <c r="G8281" s="282" t="s">
        <v>3577</v>
      </c>
      <c r="H8281" s="282"/>
      <c r="I8281" s="283"/>
      <c r="J8281" s="126" t="s">
        <v>4668</v>
      </c>
    </row>
    <row r="8282" spans="1:10">
      <c r="A8282" s="123" t="s">
        <v>1723</v>
      </c>
      <c r="B8282" s="97" t="s">
        <v>1979</v>
      </c>
      <c r="C8282" s="96" t="s">
        <v>44</v>
      </c>
      <c r="D8282" s="96" t="s">
        <v>1980</v>
      </c>
      <c r="E8282" s="99">
        <v>2</v>
      </c>
      <c r="F8282" s="98" t="s">
        <v>1950</v>
      </c>
      <c r="G8282" s="282" t="s">
        <v>1981</v>
      </c>
      <c r="H8282" s="282"/>
      <c r="I8282" s="283"/>
      <c r="J8282" s="126" t="s">
        <v>4669</v>
      </c>
    </row>
    <row r="8283" spans="1:10">
      <c r="A8283" s="221"/>
      <c r="B8283" s="222"/>
      <c r="C8283" s="222"/>
      <c r="D8283" s="222"/>
      <c r="E8283" s="222"/>
      <c r="F8283" s="222" t="s">
        <v>1774</v>
      </c>
      <c r="G8283" s="222"/>
      <c r="H8283" s="222"/>
      <c r="I8283" s="222"/>
      <c r="J8283" s="125">
        <v>70.8</v>
      </c>
    </row>
    <row r="8284" spans="1:10">
      <c r="A8284" s="115"/>
      <c r="B8284" s="116"/>
      <c r="C8284" s="116"/>
      <c r="D8284" s="116"/>
      <c r="E8284" s="116" t="s">
        <v>1728</v>
      </c>
      <c r="F8284" s="117">
        <v>0</v>
      </c>
      <c r="G8284" s="116" t="s">
        <v>1729</v>
      </c>
      <c r="H8284" s="117">
        <v>53.8</v>
      </c>
      <c r="I8284" s="116" t="s">
        <v>1730</v>
      </c>
      <c r="J8284" s="118">
        <v>53.796399999999998</v>
      </c>
    </row>
    <row r="8285" spans="1:10" ht="15" thickBot="1">
      <c r="A8285" s="115"/>
      <c r="B8285" s="116"/>
      <c r="C8285" s="116"/>
      <c r="D8285" s="116"/>
      <c r="E8285" s="116" t="s">
        <v>1731</v>
      </c>
      <c r="F8285" s="117">
        <v>62.03</v>
      </c>
      <c r="G8285" s="116"/>
      <c r="H8285" s="276" t="s">
        <v>1732</v>
      </c>
      <c r="I8285" s="276"/>
      <c r="J8285" s="118">
        <v>298.44</v>
      </c>
    </row>
    <row r="8286" spans="1:10" ht="15" thickTop="1">
      <c r="A8286" s="119"/>
      <c r="B8286" s="95"/>
      <c r="C8286" s="95"/>
      <c r="D8286" s="95"/>
      <c r="E8286" s="95"/>
      <c r="F8286" s="95"/>
      <c r="G8286" s="95"/>
      <c r="H8286" s="95"/>
      <c r="I8286" s="95"/>
      <c r="J8286" s="120"/>
    </row>
    <row r="8287" spans="1:10" ht="15">
      <c r="A8287" s="121"/>
      <c r="B8287" s="83" t="s">
        <v>1</v>
      </c>
      <c r="C8287" s="82" t="s">
        <v>2</v>
      </c>
      <c r="D8287" s="82" t="s">
        <v>3</v>
      </c>
      <c r="E8287" s="281" t="s">
        <v>1722</v>
      </c>
      <c r="F8287" s="281"/>
      <c r="G8287" s="84" t="s">
        <v>4</v>
      </c>
      <c r="H8287" s="83" t="s">
        <v>5</v>
      </c>
      <c r="I8287" s="83" t="s">
        <v>6</v>
      </c>
      <c r="J8287" s="122" t="s">
        <v>8</v>
      </c>
    </row>
    <row r="8288" spans="1:10" ht="51">
      <c r="A8288" s="111" t="s">
        <v>1723</v>
      </c>
      <c r="B8288" s="86" t="s">
        <v>3949</v>
      </c>
      <c r="C8288" s="85" t="s">
        <v>44</v>
      </c>
      <c r="D8288" s="85" t="s">
        <v>3950</v>
      </c>
      <c r="E8288" s="284" t="s">
        <v>1761</v>
      </c>
      <c r="F8288" s="284"/>
      <c r="G8288" s="87" t="s">
        <v>46</v>
      </c>
      <c r="H8288" s="88">
        <v>1</v>
      </c>
      <c r="I8288" s="89">
        <v>89.72</v>
      </c>
      <c r="J8288" s="112">
        <v>89.72</v>
      </c>
    </row>
    <row r="8289" spans="1:10">
      <c r="A8289" s="221"/>
      <c r="B8289" s="222"/>
      <c r="C8289" s="222"/>
      <c r="D8289" s="222"/>
      <c r="E8289" s="222"/>
      <c r="F8289" s="222" t="s">
        <v>1762</v>
      </c>
      <c r="G8289" s="222"/>
      <c r="H8289" s="222"/>
      <c r="I8289" s="222"/>
      <c r="J8289" s="125">
        <v>0</v>
      </c>
    </row>
    <row r="8290" spans="1:10">
      <c r="A8290" s="221"/>
      <c r="B8290" s="222"/>
      <c r="C8290" s="222"/>
      <c r="D8290" s="222"/>
      <c r="E8290" s="222"/>
      <c r="F8290" s="222" t="s">
        <v>1763</v>
      </c>
      <c r="G8290" s="222"/>
      <c r="H8290" s="222"/>
      <c r="I8290" s="222"/>
      <c r="J8290" s="125">
        <v>1</v>
      </c>
    </row>
    <row r="8291" spans="1:10">
      <c r="A8291" s="221"/>
      <c r="B8291" s="222"/>
      <c r="C8291" s="222"/>
      <c r="D8291" s="222"/>
      <c r="E8291" s="222"/>
      <c r="F8291" s="222" t="s">
        <v>1764</v>
      </c>
      <c r="G8291" s="222"/>
      <c r="H8291" s="222"/>
      <c r="I8291" s="222"/>
      <c r="J8291" s="125">
        <v>0</v>
      </c>
    </row>
    <row r="8292" spans="1:10" ht="15">
      <c r="A8292" s="279" t="s">
        <v>1784</v>
      </c>
      <c r="B8292" s="280" t="s">
        <v>1</v>
      </c>
      <c r="C8292" s="281" t="s">
        <v>2</v>
      </c>
      <c r="D8292" s="281" t="s">
        <v>1785</v>
      </c>
      <c r="E8292" s="280" t="s">
        <v>1766</v>
      </c>
      <c r="F8292" s="83" t="s">
        <v>1767</v>
      </c>
      <c r="G8292" s="83" t="s">
        <v>1768</v>
      </c>
      <c r="H8292" s="83"/>
      <c r="I8292" s="83"/>
      <c r="J8292" s="122" t="s">
        <v>1769</v>
      </c>
    </row>
    <row r="8293" spans="1:10" ht="38.25">
      <c r="A8293" s="113" t="s">
        <v>1725</v>
      </c>
      <c r="B8293" s="91" t="s">
        <v>2607</v>
      </c>
      <c r="C8293" s="90" t="s">
        <v>44</v>
      </c>
      <c r="D8293" s="90" t="s">
        <v>2608</v>
      </c>
      <c r="E8293" s="93">
        <v>1.1100000000000001</v>
      </c>
      <c r="F8293" s="92" t="s">
        <v>71</v>
      </c>
      <c r="G8293" s="277" t="s">
        <v>2609</v>
      </c>
      <c r="H8293" s="277"/>
      <c r="I8293" s="278"/>
      <c r="J8293" s="127" t="s">
        <v>4670</v>
      </c>
    </row>
    <row r="8294" spans="1:10">
      <c r="A8294" s="221"/>
      <c r="B8294" s="222"/>
      <c r="C8294" s="222"/>
      <c r="D8294" s="222"/>
      <c r="E8294" s="222"/>
      <c r="F8294" s="222" t="s">
        <v>1938</v>
      </c>
      <c r="G8294" s="222"/>
      <c r="H8294" s="222"/>
      <c r="I8294" s="222"/>
      <c r="J8294" s="125">
        <v>7.2594000000000003</v>
      </c>
    </row>
    <row r="8295" spans="1:10" ht="15">
      <c r="A8295" s="279" t="s">
        <v>1765</v>
      </c>
      <c r="B8295" s="280" t="s">
        <v>1</v>
      </c>
      <c r="C8295" s="281" t="s">
        <v>2</v>
      </c>
      <c r="D8295" s="281" t="s">
        <v>1727</v>
      </c>
      <c r="E8295" s="280" t="s">
        <v>1766</v>
      </c>
      <c r="F8295" s="83" t="s">
        <v>1767</v>
      </c>
      <c r="G8295" s="83" t="s">
        <v>1768</v>
      </c>
      <c r="H8295" s="83"/>
      <c r="I8295" s="83"/>
      <c r="J8295" s="122" t="s">
        <v>1769</v>
      </c>
    </row>
    <row r="8296" spans="1:10" ht="38.25">
      <c r="A8296" s="123" t="s">
        <v>1723</v>
      </c>
      <c r="B8296" s="97" t="s">
        <v>3122</v>
      </c>
      <c r="C8296" s="96" t="s">
        <v>44</v>
      </c>
      <c r="D8296" s="96" t="s">
        <v>3123</v>
      </c>
      <c r="E8296" s="99">
        <v>4.1200000000000001E-2</v>
      </c>
      <c r="F8296" s="98" t="s">
        <v>93</v>
      </c>
      <c r="G8296" s="282" t="s">
        <v>4671</v>
      </c>
      <c r="H8296" s="282"/>
      <c r="I8296" s="283"/>
      <c r="J8296" s="126" t="s">
        <v>4672</v>
      </c>
    </row>
    <row r="8297" spans="1:10">
      <c r="A8297" s="123" t="s">
        <v>1723</v>
      </c>
      <c r="B8297" s="97" t="s">
        <v>1957</v>
      </c>
      <c r="C8297" s="96" t="s">
        <v>44</v>
      </c>
      <c r="D8297" s="96" t="s">
        <v>1958</v>
      </c>
      <c r="E8297" s="99">
        <v>1.2222222</v>
      </c>
      <c r="F8297" s="98" t="s">
        <v>1950</v>
      </c>
      <c r="G8297" s="282" t="s">
        <v>1959</v>
      </c>
      <c r="H8297" s="282"/>
      <c r="I8297" s="283"/>
      <c r="J8297" s="126" t="s">
        <v>4673</v>
      </c>
    </row>
    <row r="8298" spans="1:10">
      <c r="A8298" s="123" t="s">
        <v>1723</v>
      </c>
      <c r="B8298" s="97" t="s">
        <v>1948</v>
      </c>
      <c r="C8298" s="96" t="s">
        <v>44</v>
      </c>
      <c r="D8298" s="96" t="s">
        <v>1949</v>
      </c>
      <c r="E8298" s="99">
        <v>1.2222222</v>
      </c>
      <c r="F8298" s="98" t="s">
        <v>1950</v>
      </c>
      <c r="G8298" s="282" t="s">
        <v>1951</v>
      </c>
      <c r="H8298" s="282"/>
      <c r="I8298" s="283"/>
      <c r="J8298" s="126" t="s">
        <v>4674</v>
      </c>
    </row>
    <row r="8299" spans="1:10" ht="25.5">
      <c r="A8299" s="123" t="s">
        <v>1723</v>
      </c>
      <c r="B8299" s="97" t="s">
        <v>4675</v>
      </c>
      <c r="C8299" s="96" t="s">
        <v>44</v>
      </c>
      <c r="D8299" s="96" t="s">
        <v>4676</v>
      </c>
      <c r="E8299" s="99">
        <v>0.20599999999999999</v>
      </c>
      <c r="F8299" s="98" t="s">
        <v>71</v>
      </c>
      <c r="G8299" s="282" t="s">
        <v>4677</v>
      </c>
      <c r="H8299" s="282"/>
      <c r="I8299" s="283"/>
      <c r="J8299" s="126" t="s">
        <v>4678</v>
      </c>
    </row>
    <row r="8300" spans="1:10">
      <c r="A8300" s="221"/>
      <c r="B8300" s="222"/>
      <c r="C8300" s="222"/>
      <c r="D8300" s="222"/>
      <c r="E8300" s="222"/>
      <c r="F8300" s="222" t="s">
        <v>1774</v>
      </c>
      <c r="G8300" s="222"/>
      <c r="H8300" s="222"/>
      <c r="I8300" s="222"/>
      <c r="J8300" s="125">
        <v>82.465199999999996</v>
      </c>
    </row>
    <row r="8301" spans="1:10">
      <c r="A8301" s="115"/>
      <c r="B8301" s="116"/>
      <c r="C8301" s="116"/>
      <c r="D8301" s="116"/>
      <c r="E8301" s="116" t="s">
        <v>1728</v>
      </c>
      <c r="F8301" s="117">
        <v>0</v>
      </c>
      <c r="G8301" s="116" t="s">
        <v>1729</v>
      </c>
      <c r="H8301" s="117">
        <v>37.03</v>
      </c>
      <c r="I8301" s="116" t="s">
        <v>1730</v>
      </c>
      <c r="J8301" s="118">
        <v>37.028036093032426</v>
      </c>
    </row>
    <row r="8302" spans="1:10" ht="15" thickBot="1">
      <c r="A8302" s="115"/>
      <c r="B8302" s="116"/>
      <c r="C8302" s="116"/>
      <c r="D8302" s="116"/>
      <c r="E8302" s="116" t="s">
        <v>1731</v>
      </c>
      <c r="F8302" s="117">
        <v>23.54</v>
      </c>
      <c r="G8302" s="116"/>
      <c r="H8302" s="276" t="s">
        <v>1732</v>
      </c>
      <c r="I8302" s="276"/>
      <c r="J8302" s="118">
        <v>113.26</v>
      </c>
    </row>
    <row r="8303" spans="1:10" ht="15" thickTop="1">
      <c r="A8303" s="119"/>
      <c r="B8303" s="95"/>
      <c r="C8303" s="95"/>
      <c r="D8303" s="95"/>
      <c r="E8303" s="95"/>
      <c r="F8303" s="95"/>
      <c r="G8303" s="95"/>
      <c r="H8303" s="95"/>
      <c r="I8303" s="95"/>
      <c r="J8303" s="120"/>
    </row>
    <row r="8304" spans="1:10" ht="15">
      <c r="A8304" s="121"/>
      <c r="B8304" s="83" t="s">
        <v>1</v>
      </c>
      <c r="C8304" s="82" t="s">
        <v>2</v>
      </c>
      <c r="D8304" s="82" t="s">
        <v>3</v>
      </c>
      <c r="E8304" s="281" t="s">
        <v>1722</v>
      </c>
      <c r="F8304" s="281"/>
      <c r="G8304" s="84" t="s">
        <v>4</v>
      </c>
      <c r="H8304" s="83" t="s">
        <v>5</v>
      </c>
      <c r="I8304" s="83" t="s">
        <v>6</v>
      </c>
      <c r="J8304" s="122" t="s">
        <v>8</v>
      </c>
    </row>
    <row r="8305" spans="1:10" ht="38.25">
      <c r="A8305" s="111" t="s">
        <v>1723</v>
      </c>
      <c r="B8305" s="86" t="s">
        <v>3552</v>
      </c>
      <c r="C8305" s="85" t="s">
        <v>44</v>
      </c>
      <c r="D8305" s="85" t="s">
        <v>3553</v>
      </c>
      <c r="E8305" s="284" t="s">
        <v>1761</v>
      </c>
      <c r="F8305" s="284"/>
      <c r="G8305" s="87" t="s">
        <v>71</v>
      </c>
      <c r="H8305" s="88">
        <v>1</v>
      </c>
      <c r="I8305" s="89">
        <v>66.91</v>
      </c>
      <c r="J8305" s="112">
        <v>66.91</v>
      </c>
    </row>
    <row r="8306" spans="1:10">
      <c r="A8306" s="221"/>
      <c r="B8306" s="222"/>
      <c r="C8306" s="222"/>
      <c r="D8306" s="222"/>
      <c r="E8306" s="222"/>
      <c r="F8306" s="222" t="s">
        <v>1762</v>
      </c>
      <c r="G8306" s="222"/>
      <c r="H8306" s="222"/>
      <c r="I8306" s="222"/>
      <c r="J8306" s="125">
        <v>0</v>
      </c>
    </row>
    <row r="8307" spans="1:10">
      <c r="A8307" s="221"/>
      <c r="B8307" s="222"/>
      <c r="C8307" s="222"/>
      <c r="D8307" s="222"/>
      <c r="E8307" s="222"/>
      <c r="F8307" s="222" t="s">
        <v>1763</v>
      </c>
      <c r="G8307" s="222"/>
      <c r="H8307" s="222"/>
      <c r="I8307" s="222"/>
      <c r="J8307" s="125">
        <v>1</v>
      </c>
    </row>
    <row r="8308" spans="1:10">
      <c r="A8308" s="221"/>
      <c r="B8308" s="222"/>
      <c r="C8308" s="222"/>
      <c r="D8308" s="222"/>
      <c r="E8308" s="222"/>
      <c r="F8308" s="222" t="s">
        <v>1764</v>
      </c>
      <c r="G8308" s="222"/>
      <c r="H8308" s="222"/>
      <c r="I8308" s="222"/>
      <c r="J8308" s="125">
        <v>0</v>
      </c>
    </row>
    <row r="8309" spans="1:10" ht="15">
      <c r="A8309" s="279" t="s">
        <v>1765</v>
      </c>
      <c r="B8309" s="280" t="s">
        <v>1</v>
      </c>
      <c r="C8309" s="281" t="s">
        <v>2</v>
      </c>
      <c r="D8309" s="281" t="s">
        <v>1727</v>
      </c>
      <c r="E8309" s="280" t="s">
        <v>1766</v>
      </c>
      <c r="F8309" s="83" t="s">
        <v>1767</v>
      </c>
      <c r="G8309" s="83" t="s">
        <v>1768</v>
      </c>
      <c r="H8309" s="83"/>
      <c r="I8309" s="83"/>
      <c r="J8309" s="122" t="s">
        <v>1769</v>
      </c>
    </row>
    <row r="8310" spans="1:10" ht="38.25">
      <c r="A8310" s="123" t="s">
        <v>1723</v>
      </c>
      <c r="B8310" s="97" t="s">
        <v>4679</v>
      </c>
      <c r="C8310" s="96" t="s">
        <v>44</v>
      </c>
      <c r="D8310" s="96" t="s">
        <v>4680</v>
      </c>
      <c r="E8310" s="99">
        <v>1.02</v>
      </c>
      <c r="F8310" s="98" t="s">
        <v>71</v>
      </c>
      <c r="G8310" s="282" t="s">
        <v>4681</v>
      </c>
      <c r="H8310" s="282"/>
      <c r="I8310" s="283"/>
      <c r="J8310" s="126" t="s">
        <v>4682</v>
      </c>
    </row>
    <row r="8311" spans="1:10" ht="25.5">
      <c r="A8311" s="123" t="s">
        <v>1723</v>
      </c>
      <c r="B8311" s="97" t="s">
        <v>4683</v>
      </c>
      <c r="C8311" s="96" t="s">
        <v>44</v>
      </c>
      <c r="D8311" s="96" t="s">
        <v>4684</v>
      </c>
      <c r="E8311" s="99">
        <v>4.08</v>
      </c>
      <c r="F8311" s="98" t="s">
        <v>121</v>
      </c>
      <c r="G8311" s="282" t="s">
        <v>4685</v>
      </c>
      <c r="H8311" s="282"/>
      <c r="I8311" s="283"/>
      <c r="J8311" s="126" t="s">
        <v>4686</v>
      </c>
    </row>
    <row r="8312" spans="1:10">
      <c r="A8312" s="221"/>
      <c r="B8312" s="222"/>
      <c r="C8312" s="222"/>
      <c r="D8312" s="222"/>
      <c r="E8312" s="222"/>
      <c r="F8312" s="222" t="s">
        <v>1774</v>
      </c>
      <c r="G8312" s="222"/>
      <c r="H8312" s="222"/>
      <c r="I8312" s="222"/>
      <c r="J8312" s="125">
        <v>66.912000000000006</v>
      </c>
    </row>
    <row r="8313" spans="1:10">
      <c r="A8313" s="115"/>
      <c r="B8313" s="116"/>
      <c r="C8313" s="116"/>
      <c r="D8313" s="116"/>
      <c r="E8313" s="116" t="s">
        <v>1728</v>
      </c>
      <c r="F8313" s="117">
        <v>0</v>
      </c>
      <c r="G8313" s="116" t="s">
        <v>1729</v>
      </c>
      <c r="H8313" s="117">
        <v>6.68</v>
      </c>
      <c r="I8313" s="116" t="s">
        <v>1730</v>
      </c>
      <c r="J8313" s="118">
        <v>6.6793070835600004</v>
      </c>
    </row>
    <row r="8314" spans="1:10" ht="15" thickBot="1">
      <c r="A8314" s="115"/>
      <c r="B8314" s="116"/>
      <c r="C8314" s="116"/>
      <c r="D8314" s="116"/>
      <c r="E8314" s="116" t="s">
        <v>1731</v>
      </c>
      <c r="F8314" s="117">
        <v>17.55</v>
      </c>
      <c r="G8314" s="116"/>
      <c r="H8314" s="276" t="s">
        <v>1732</v>
      </c>
      <c r="I8314" s="276"/>
      <c r="J8314" s="118">
        <v>84.46</v>
      </c>
    </row>
    <row r="8315" spans="1:10" ht="15" thickTop="1">
      <c r="A8315" s="119"/>
      <c r="B8315" s="95"/>
      <c r="C8315" s="95"/>
      <c r="D8315" s="95"/>
      <c r="E8315" s="95"/>
      <c r="F8315" s="95"/>
      <c r="G8315" s="95"/>
      <c r="H8315" s="95"/>
      <c r="I8315" s="95"/>
      <c r="J8315" s="120"/>
    </row>
    <row r="8316" spans="1:10" ht="15">
      <c r="A8316" s="121"/>
      <c r="B8316" s="83" t="s">
        <v>1</v>
      </c>
      <c r="C8316" s="82" t="s">
        <v>2</v>
      </c>
      <c r="D8316" s="82" t="s">
        <v>3</v>
      </c>
      <c r="E8316" s="281" t="s">
        <v>1722</v>
      </c>
      <c r="F8316" s="281"/>
      <c r="G8316" s="84" t="s">
        <v>4</v>
      </c>
      <c r="H8316" s="83" t="s">
        <v>5</v>
      </c>
      <c r="I8316" s="83" t="s">
        <v>6</v>
      </c>
      <c r="J8316" s="122" t="s">
        <v>8</v>
      </c>
    </row>
    <row r="8317" spans="1:10" ht="51">
      <c r="A8317" s="111" t="s">
        <v>1723</v>
      </c>
      <c r="B8317" s="86" t="s">
        <v>2582</v>
      </c>
      <c r="C8317" s="85" t="s">
        <v>44</v>
      </c>
      <c r="D8317" s="85" t="s">
        <v>2583</v>
      </c>
      <c r="E8317" s="284" t="s">
        <v>1761</v>
      </c>
      <c r="F8317" s="284"/>
      <c r="G8317" s="87" t="s">
        <v>78</v>
      </c>
      <c r="H8317" s="88">
        <v>1</v>
      </c>
      <c r="I8317" s="89">
        <v>1.1100000000000001</v>
      </c>
      <c r="J8317" s="112">
        <v>1.1100000000000001</v>
      </c>
    </row>
    <row r="8318" spans="1:10">
      <c r="A8318" s="221"/>
      <c r="B8318" s="222"/>
      <c r="C8318" s="222"/>
      <c r="D8318" s="222"/>
      <c r="E8318" s="222"/>
      <c r="F8318" s="222" t="s">
        <v>1762</v>
      </c>
      <c r="G8318" s="222"/>
      <c r="H8318" s="222"/>
      <c r="I8318" s="222"/>
      <c r="J8318" s="125">
        <v>0</v>
      </c>
    </row>
    <row r="8319" spans="1:10">
      <c r="A8319" s="221"/>
      <c r="B8319" s="222"/>
      <c r="C8319" s="222"/>
      <c r="D8319" s="222"/>
      <c r="E8319" s="222"/>
      <c r="F8319" s="222" t="s">
        <v>1763</v>
      </c>
      <c r="G8319" s="222"/>
      <c r="H8319" s="222"/>
      <c r="I8319" s="222"/>
      <c r="J8319" s="125">
        <v>1</v>
      </c>
    </row>
    <row r="8320" spans="1:10">
      <c r="A8320" s="221"/>
      <c r="B8320" s="222"/>
      <c r="C8320" s="222"/>
      <c r="D8320" s="222"/>
      <c r="E8320" s="222"/>
      <c r="F8320" s="222" t="s">
        <v>1764</v>
      </c>
      <c r="G8320" s="222"/>
      <c r="H8320" s="222"/>
      <c r="I8320" s="222"/>
      <c r="J8320" s="125">
        <v>0</v>
      </c>
    </row>
    <row r="8321" spans="1:10" ht="15">
      <c r="A8321" s="279" t="s">
        <v>1784</v>
      </c>
      <c r="B8321" s="280" t="s">
        <v>1</v>
      </c>
      <c r="C8321" s="281" t="s">
        <v>2</v>
      </c>
      <c r="D8321" s="281" t="s">
        <v>1785</v>
      </c>
      <c r="E8321" s="280" t="s">
        <v>1766</v>
      </c>
      <c r="F8321" s="83" t="s">
        <v>1767</v>
      </c>
      <c r="G8321" s="83" t="s">
        <v>1768</v>
      </c>
      <c r="H8321" s="83"/>
      <c r="I8321" s="83"/>
      <c r="J8321" s="122" t="s">
        <v>1769</v>
      </c>
    </row>
    <row r="8322" spans="1:10">
      <c r="A8322" s="113" t="s">
        <v>1725</v>
      </c>
      <c r="B8322" s="91" t="s">
        <v>2391</v>
      </c>
      <c r="C8322" s="90" t="s">
        <v>44</v>
      </c>
      <c r="D8322" s="90" t="s">
        <v>2392</v>
      </c>
      <c r="E8322" s="93">
        <v>0.180594</v>
      </c>
      <c r="F8322" s="92" t="s">
        <v>121</v>
      </c>
      <c r="G8322" s="277" t="s">
        <v>4614</v>
      </c>
      <c r="H8322" s="277"/>
      <c r="I8322" s="278"/>
      <c r="J8322" s="127" t="s">
        <v>4687</v>
      </c>
    </row>
    <row r="8323" spans="1:10">
      <c r="A8323" s="221"/>
      <c r="B8323" s="222"/>
      <c r="C8323" s="222"/>
      <c r="D8323" s="222"/>
      <c r="E8323" s="222"/>
      <c r="F8323" s="222" t="s">
        <v>1938</v>
      </c>
      <c r="G8323" s="222"/>
      <c r="H8323" s="222"/>
      <c r="I8323" s="222"/>
      <c r="J8323" s="125">
        <v>1.107</v>
      </c>
    </row>
    <row r="8324" spans="1:10">
      <c r="A8324" s="115"/>
      <c r="B8324" s="116"/>
      <c r="C8324" s="116"/>
      <c r="D8324" s="116"/>
      <c r="E8324" s="116" t="s">
        <v>1728</v>
      </c>
      <c r="F8324" s="117">
        <v>0</v>
      </c>
      <c r="G8324" s="116" t="s">
        <v>1729</v>
      </c>
      <c r="H8324" s="117">
        <v>0</v>
      </c>
      <c r="I8324" s="116" t="s">
        <v>1730</v>
      </c>
      <c r="J8324" s="118">
        <v>0</v>
      </c>
    </row>
    <row r="8325" spans="1:10" ht="15" thickBot="1">
      <c r="A8325" s="115"/>
      <c r="B8325" s="116"/>
      <c r="C8325" s="116"/>
      <c r="D8325" s="116"/>
      <c r="E8325" s="116" t="s">
        <v>1731</v>
      </c>
      <c r="F8325" s="117">
        <v>0.28999999999999998</v>
      </c>
      <c r="G8325" s="116"/>
      <c r="H8325" s="276" t="s">
        <v>1732</v>
      </c>
      <c r="I8325" s="276"/>
      <c r="J8325" s="118">
        <v>1.4</v>
      </c>
    </row>
    <row r="8326" spans="1:10" ht="15" thickTop="1">
      <c r="A8326" s="119"/>
      <c r="B8326" s="95"/>
      <c r="C8326" s="95"/>
      <c r="D8326" s="95"/>
      <c r="E8326" s="95"/>
      <c r="F8326" s="95"/>
      <c r="G8326" s="95"/>
      <c r="H8326" s="95"/>
      <c r="I8326" s="95"/>
      <c r="J8326" s="120"/>
    </row>
    <row r="8327" spans="1:10" ht="15">
      <c r="A8327" s="121"/>
      <c r="B8327" s="83" t="s">
        <v>1</v>
      </c>
      <c r="C8327" s="82" t="s">
        <v>2</v>
      </c>
      <c r="D8327" s="82" t="s">
        <v>3</v>
      </c>
      <c r="E8327" s="281" t="s">
        <v>1722</v>
      </c>
      <c r="F8327" s="281"/>
      <c r="G8327" s="84" t="s">
        <v>4</v>
      </c>
      <c r="H8327" s="83" t="s">
        <v>5</v>
      </c>
      <c r="I8327" s="83" t="s">
        <v>6</v>
      </c>
      <c r="J8327" s="122" t="s">
        <v>8</v>
      </c>
    </row>
    <row r="8328" spans="1:10" ht="51">
      <c r="A8328" s="111" t="s">
        <v>1723</v>
      </c>
      <c r="B8328" s="86" t="s">
        <v>4688</v>
      </c>
      <c r="C8328" s="85" t="s">
        <v>44</v>
      </c>
      <c r="D8328" s="85" t="s">
        <v>4689</v>
      </c>
      <c r="E8328" s="284" t="s">
        <v>1761</v>
      </c>
      <c r="F8328" s="284"/>
      <c r="G8328" s="87" t="s">
        <v>78</v>
      </c>
      <c r="H8328" s="88">
        <v>1</v>
      </c>
      <c r="I8328" s="89">
        <v>6.4</v>
      </c>
      <c r="J8328" s="112">
        <v>6.4</v>
      </c>
    </row>
    <row r="8329" spans="1:10">
      <c r="A8329" s="221"/>
      <c r="B8329" s="222"/>
      <c r="C8329" s="222"/>
      <c r="D8329" s="222"/>
      <c r="E8329" s="222"/>
      <c r="F8329" s="222" t="s">
        <v>1762</v>
      </c>
      <c r="G8329" s="222"/>
      <c r="H8329" s="222"/>
      <c r="I8329" s="222"/>
      <c r="J8329" s="125">
        <v>0</v>
      </c>
    </row>
    <row r="8330" spans="1:10">
      <c r="A8330" s="221"/>
      <c r="B8330" s="222"/>
      <c r="C8330" s="222"/>
      <c r="D8330" s="222"/>
      <c r="E8330" s="222"/>
      <c r="F8330" s="222" t="s">
        <v>1763</v>
      </c>
      <c r="G8330" s="222"/>
      <c r="H8330" s="222"/>
      <c r="I8330" s="222"/>
      <c r="J8330" s="125">
        <v>1</v>
      </c>
    </row>
    <row r="8331" spans="1:10">
      <c r="A8331" s="221"/>
      <c r="B8331" s="222"/>
      <c r="C8331" s="222"/>
      <c r="D8331" s="222"/>
      <c r="E8331" s="222"/>
      <c r="F8331" s="222" t="s">
        <v>1764</v>
      </c>
      <c r="G8331" s="222"/>
      <c r="H8331" s="222"/>
      <c r="I8331" s="222"/>
      <c r="J8331" s="125">
        <v>0</v>
      </c>
    </row>
    <row r="8332" spans="1:10" ht="15">
      <c r="A8332" s="279" t="s">
        <v>1784</v>
      </c>
      <c r="B8332" s="280" t="s">
        <v>1</v>
      </c>
      <c r="C8332" s="281" t="s">
        <v>2</v>
      </c>
      <c r="D8332" s="281" t="s">
        <v>1785</v>
      </c>
      <c r="E8332" s="280" t="s">
        <v>1766</v>
      </c>
      <c r="F8332" s="83" t="s">
        <v>1767</v>
      </c>
      <c r="G8332" s="83" t="s">
        <v>1768</v>
      </c>
      <c r="H8332" s="83"/>
      <c r="I8332" s="83"/>
      <c r="J8332" s="122" t="s">
        <v>1769</v>
      </c>
    </row>
    <row r="8333" spans="1:10">
      <c r="A8333" s="113" t="s">
        <v>1725</v>
      </c>
      <c r="B8333" s="91" t="s">
        <v>2391</v>
      </c>
      <c r="C8333" s="90" t="s">
        <v>44</v>
      </c>
      <c r="D8333" s="90" t="s">
        <v>2392</v>
      </c>
      <c r="E8333" s="93">
        <v>1.0434319999999999</v>
      </c>
      <c r="F8333" s="92" t="s">
        <v>121</v>
      </c>
      <c r="G8333" s="277" t="s">
        <v>4614</v>
      </c>
      <c r="H8333" s="277"/>
      <c r="I8333" s="278"/>
      <c r="J8333" s="127" t="s">
        <v>4690</v>
      </c>
    </row>
    <row r="8334" spans="1:10">
      <c r="A8334" s="221"/>
      <c r="B8334" s="222"/>
      <c r="C8334" s="222"/>
      <c r="D8334" s="222"/>
      <c r="E8334" s="222"/>
      <c r="F8334" s="222" t="s">
        <v>1938</v>
      </c>
      <c r="G8334" s="222"/>
      <c r="H8334" s="222"/>
      <c r="I8334" s="222"/>
      <c r="J8334" s="125">
        <v>6.3962000000000003</v>
      </c>
    </row>
    <row r="8335" spans="1:10">
      <c r="A8335" s="115"/>
      <c r="B8335" s="116"/>
      <c r="C8335" s="116"/>
      <c r="D8335" s="116"/>
      <c r="E8335" s="116" t="s">
        <v>1728</v>
      </c>
      <c r="F8335" s="117">
        <v>0</v>
      </c>
      <c r="G8335" s="116" t="s">
        <v>1729</v>
      </c>
      <c r="H8335" s="117">
        <v>0</v>
      </c>
      <c r="I8335" s="116" t="s">
        <v>1730</v>
      </c>
      <c r="J8335" s="118">
        <v>0</v>
      </c>
    </row>
    <row r="8336" spans="1:10" ht="15" thickBot="1">
      <c r="A8336" s="115"/>
      <c r="B8336" s="116"/>
      <c r="C8336" s="116"/>
      <c r="D8336" s="116"/>
      <c r="E8336" s="116" t="s">
        <v>1731</v>
      </c>
      <c r="F8336" s="117">
        <v>1.67</v>
      </c>
      <c r="G8336" s="116"/>
      <c r="H8336" s="276" t="s">
        <v>1732</v>
      </c>
      <c r="I8336" s="276"/>
      <c r="J8336" s="118">
        <v>8.07</v>
      </c>
    </row>
    <row r="8337" spans="1:10" ht="15" thickTop="1">
      <c r="A8337" s="119"/>
      <c r="B8337" s="95"/>
      <c r="C8337" s="95"/>
      <c r="D8337" s="95"/>
      <c r="E8337" s="95"/>
      <c r="F8337" s="95"/>
      <c r="G8337" s="95"/>
      <c r="H8337" s="95"/>
      <c r="I8337" s="95"/>
      <c r="J8337" s="120"/>
    </row>
    <row r="8338" spans="1:10" ht="15">
      <c r="A8338" s="121"/>
      <c r="B8338" s="83" t="s">
        <v>1</v>
      </c>
      <c r="C8338" s="82" t="s">
        <v>2</v>
      </c>
      <c r="D8338" s="82" t="s">
        <v>3</v>
      </c>
      <c r="E8338" s="281" t="s">
        <v>1722</v>
      </c>
      <c r="F8338" s="281"/>
      <c r="G8338" s="84" t="s">
        <v>4</v>
      </c>
      <c r="H8338" s="83" t="s">
        <v>5</v>
      </c>
      <c r="I8338" s="83" t="s">
        <v>6</v>
      </c>
      <c r="J8338" s="122" t="s">
        <v>8</v>
      </c>
    </row>
    <row r="8339" spans="1:10">
      <c r="A8339" s="111" t="s">
        <v>1723</v>
      </c>
      <c r="B8339" s="86" t="s">
        <v>2133</v>
      </c>
      <c r="C8339" s="85" t="s">
        <v>44</v>
      </c>
      <c r="D8339" s="85" t="s">
        <v>2134</v>
      </c>
      <c r="E8339" s="284" t="s">
        <v>1761</v>
      </c>
      <c r="F8339" s="284"/>
      <c r="G8339" s="87" t="s">
        <v>71</v>
      </c>
      <c r="H8339" s="88">
        <v>1</v>
      </c>
      <c r="I8339" s="89">
        <v>0.94</v>
      </c>
      <c r="J8339" s="112">
        <v>0.94</v>
      </c>
    </row>
    <row r="8340" spans="1:10">
      <c r="A8340" s="221"/>
      <c r="B8340" s="222"/>
      <c r="C8340" s="222"/>
      <c r="D8340" s="222"/>
      <c r="E8340" s="222"/>
      <c r="F8340" s="222" t="s">
        <v>1762</v>
      </c>
      <c r="G8340" s="222"/>
      <c r="H8340" s="222"/>
      <c r="I8340" s="222"/>
      <c r="J8340" s="125">
        <v>0</v>
      </c>
    </row>
    <row r="8341" spans="1:10">
      <c r="A8341" s="221"/>
      <c r="B8341" s="222"/>
      <c r="C8341" s="222"/>
      <c r="D8341" s="222"/>
      <c r="E8341" s="222"/>
      <c r="F8341" s="222" t="s">
        <v>1763</v>
      </c>
      <c r="G8341" s="222"/>
      <c r="H8341" s="222"/>
      <c r="I8341" s="222"/>
      <c r="J8341" s="125">
        <v>1</v>
      </c>
    </row>
    <row r="8342" spans="1:10">
      <c r="A8342" s="221"/>
      <c r="B8342" s="222"/>
      <c r="C8342" s="222"/>
      <c r="D8342" s="222"/>
      <c r="E8342" s="222"/>
      <c r="F8342" s="222" t="s">
        <v>1764</v>
      </c>
      <c r="G8342" s="222"/>
      <c r="H8342" s="222"/>
      <c r="I8342" s="222"/>
      <c r="J8342" s="125">
        <v>0</v>
      </c>
    </row>
    <row r="8343" spans="1:10" ht="15">
      <c r="A8343" s="279" t="s">
        <v>1765</v>
      </c>
      <c r="B8343" s="280" t="s">
        <v>1</v>
      </c>
      <c r="C8343" s="281" t="s">
        <v>2</v>
      </c>
      <c r="D8343" s="281" t="s">
        <v>1727</v>
      </c>
      <c r="E8343" s="280" t="s">
        <v>1766</v>
      </c>
      <c r="F8343" s="83" t="s">
        <v>1767</v>
      </c>
      <c r="G8343" s="83" t="s">
        <v>1768</v>
      </c>
      <c r="H8343" s="83"/>
      <c r="I8343" s="83"/>
      <c r="J8343" s="122" t="s">
        <v>1769</v>
      </c>
    </row>
    <row r="8344" spans="1:10">
      <c r="A8344" s="123" t="s">
        <v>1723</v>
      </c>
      <c r="B8344" s="97" t="s">
        <v>1957</v>
      </c>
      <c r="C8344" s="96" t="s">
        <v>44</v>
      </c>
      <c r="D8344" s="96" t="s">
        <v>1958</v>
      </c>
      <c r="E8344" s="99">
        <v>6.6666600000000006E-2</v>
      </c>
      <c r="F8344" s="98" t="s">
        <v>1950</v>
      </c>
      <c r="G8344" s="282" t="s">
        <v>1959</v>
      </c>
      <c r="H8344" s="282"/>
      <c r="I8344" s="283"/>
      <c r="J8344" s="126" t="s">
        <v>4691</v>
      </c>
    </row>
    <row r="8345" spans="1:10">
      <c r="A8345" s="221"/>
      <c r="B8345" s="222"/>
      <c r="C8345" s="222"/>
      <c r="D8345" s="222"/>
      <c r="E8345" s="222"/>
      <c r="F8345" s="222" t="s">
        <v>1774</v>
      </c>
      <c r="G8345" s="222"/>
      <c r="H8345" s="222"/>
      <c r="I8345" s="222"/>
      <c r="J8345" s="125">
        <v>0.94199999999999995</v>
      </c>
    </row>
    <row r="8346" spans="1:10">
      <c r="A8346" s="115"/>
      <c r="B8346" s="116"/>
      <c r="C8346" s="116"/>
      <c r="D8346" s="116"/>
      <c r="E8346" s="116" t="s">
        <v>1728</v>
      </c>
      <c r="F8346" s="117">
        <v>0</v>
      </c>
      <c r="G8346" s="116" t="s">
        <v>1729</v>
      </c>
      <c r="H8346" s="117">
        <v>0.66</v>
      </c>
      <c r="I8346" s="116" t="s">
        <v>1730</v>
      </c>
      <c r="J8346" s="118">
        <v>0.66382600284000004</v>
      </c>
    </row>
    <row r="8347" spans="1:10" ht="15" thickBot="1">
      <c r="A8347" s="115"/>
      <c r="B8347" s="116"/>
      <c r="C8347" s="116"/>
      <c r="D8347" s="116"/>
      <c r="E8347" s="116" t="s">
        <v>1731</v>
      </c>
      <c r="F8347" s="117">
        <v>0.24</v>
      </c>
      <c r="G8347" s="116"/>
      <c r="H8347" s="276" t="s">
        <v>1732</v>
      </c>
      <c r="I8347" s="276"/>
      <c r="J8347" s="118">
        <v>1.18</v>
      </c>
    </row>
    <row r="8348" spans="1:10" ht="15" thickTop="1">
      <c r="A8348" s="119"/>
      <c r="B8348" s="95"/>
      <c r="C8348" s="95"/>
      <c r="D8348" s="95"/>
      <c r="E8348" s="95"/>
      <c r="F8348" s="95"/>
      <c r="G8348" s="95"/>
      <c r="H8348" s="95"/>
      <c r="I8348" s="95"/>
      <c r="J8348" s="120"/>
    </row>
    <row r="8349" spans="1:10" ht="15">
      <c r="A8349" s="121"/>
      <c r="B8349" s="83" t="s">
        <v>1</v>
      </c>
      <c r="C8349" s="82" t="s">
        <v>2</v>
      </c>
      <c r="D8349" s="82" t="s">
        <v>3</v>
      </c>
      <c r="E8349" s="281" t="s">
        <v>1722</v>
      </c>
      <c r="F8349" s="281"/>
      <c r="G8349" s="84" t="s">
        <v>4</v>
      </c>
      <c r="H8349" s="83" t="s">
        <v>5</v>
      </c>
      <c r="I8349" s="83" t="s">
        <v>6</v>
      </c>
      <c r="J8349" s="122" t="s">
        <v>8</v>
      </c>
    </row>
    <row r="8350" spans="1:10" ht="38.25">
      <c r="A8350" s="111" t="s">
        <v>1723</v>
      </c>
      <c r="B8350" s="86" t="s">
        <v>3932</v>
      </c>
      <c r="C8350" s="85" t="s">
        <v>44</v>
      </c>
      <c r="D8350" s="85" t="s">
        <v>3933</v>
      </c>
      <c r="E8350" s="284" t="s">
        <v>1761</v>
      </c>
      <c r="F8350" s="284"/>
      <c r="G8350" s="87" t="s">
        <v>3934</v>
      </c>
      <c r="H8350" s="88">
        <v>1</v>
      </c>
      <c r="I8350" s="89">
        <v>4.9400000000000004</v>
      </c>
      <c r="J8350" s="112">
        <v>4.9400000000000004</v>
      </c>
    </row>
    <row r="8351" spans="1:10" ht="15">
      <c r="A8351" s="279" t="s">
        <v>1775</v>
      </c>
      <c r="B8351" s="280" t="s">
        <v>1</v>
      </c>
      <c r="C8351" s="281" t="s">
        <v>2</v>
      </c>
      <c r="D8351" s="281" t="s">
        <v>1776</v>
      </c>
      <c r="E8351" s="280" t="s">
        <v>1766</v>
      </c>
      <c r="F8351" s="285" t="s">
        <v>1777</v>
      </c>
      <c r="G8351" s="280"/>
      <c r="H8351" s="285" t="s">
        <v>1769</v>
      </c>
      <c r="I8351" s="280"/>
      <c r="J8351" s="286" t="s">
        <v>1778</v>
      </c>
    </row>
    <row r="8352" spans="1:10" ht="15">
      <c r="A8352" s="287"/>
      <c r="B8352" s="280"/>
      <c r="C8352" s="280"/>
      <c r="D8352" s="280"/>
      <c r="E8352" s="280"/>
      <c r="F8352" s="83" t="s">
        <v>1779</v>
      </c>
      <c r="G8352" s="83" t="s">
        <v>1780</v>
      </c>
      <c r="H8352" s="83" t="s">
        <v>1779</v>
      </c>
      <c r="I8352" s="83" t="s">
        <v>1780</v>
      </c>
      <c r="J8352" s="286"/>
    </row>
    <row r="8353" spans="1:10" ht="76.5">
      <c r="A8353" s="113" t="s">
        <v>1725</v>
      </c>
      <c r="B8353" s="91" t="s">
        <v>4692</v>
      </c>
      <c r="C8353" s="90" t="s">
        <v>44</v>
      </c>
      <c r="D8353" s="90" t="s">
        <v>4693</v>
      </c>
      <c r="E8353" s="93">
        <v>1</v>
      </c>
      <c r="F8353" s="94">
        <v>1</v>
      </c>
      <c r="G8353" s="94">
        <v>0</v>
      </c>
      <c r="H8353" s="102">
        <v>176.26</v>
      </c>
      <c r="I8353" s="102">
        <v>48.04</v>
      </c>
      <c r="J8353" s="127">
        <v>176.26</v>
      </c>
    </row>
    <row r="8354" spans="1:10" ht="38.25">
      <c r="A8354" s="113" t="s">
        <v>1725</v>
      </c>
      <c r="B8354" s="91" t="s">
        <v>4694</v>
      </c>
      <c r="C8354" s="90" t="s">
        <v>44</v>
      </c>
      <c r="D8354" s="90" t="s">
        <v>4695</v>
      </c>
      <c r="E8354" s="93">
        <v>1</v>
      </c>
      <c r="F8354" s="94">
        <v>1</v>
      </c>
      <c r="G8354" s="94">
        <v>0</v>
      </c>
      <c r="H8354" s="102">
        <v>11.55</v>
      </c>
      <c r="I8354" s="102">
        <v>5.6</v>
      </c>
      <c r="J8354" s="127">
        <v>11.55</v>
      </c>
    </row>
    <row r="8355" spans="1:10">
      <c r="A8355" s="221"/>
      <c r="B8355" s="222"/>
      <c r="C8355" s="222"/>
      <c r="D8355" s="222"/>
      <c r="E8355" s="222"/>
      <c r="F8355" s="222" t="s">
        <v>1783</v>
      </c>
      <c r="G8355" s="222"/>
      <c r="H8355" s="222"/>
      <c r="I8355" s="222"/>
      <c r="J8355" s="125">
        <v>187.81</v>
      </c>
    </row>
    <row r="8356" spans="1:10">
      <c r="A8356" s="221"/>
      <c r="B8356" s="222"/>
      <c r="C8356" s="222"/>
      <c r="D8356" s="222"/>
      <c r="E8356" s="222"/>
      <c r="F8356" s="222" t="s">
        <v>1762</v>
      </c>
      <c r="G8356" s="222"/>
      <c r="H8356" s="222"/>
      <c r="I8356" s="222"/>
      <c r="J8356" s="125">
        <v>187.81</v>
      </c>
    </row>
    <row r="8357" spans="1:10">
      <c r="A8357" s="221"/>
      <c r="B8357" s="222"/>
      <c r="C8357" s="222"/>
      <c r="D8357" s="222"/>
      <c r="E8357" s="222"/>
      <c r="F8357" s="222" t="s">
        <v>1763</v>
      </c>
      <c r="G8357" s="222"/>
      <c r="H8357" s="222"/>
      <c r="I8357" s="222"/>
      <c r="J8357" s="125">
        <v>38</v>
      </c>
    </row>
    <row r="8358" spans="1:10">
      <c r="A8358" s="221"/>
      <c r="B8358" s="222"/>
      <c r="C8358" s="222"/>
      <c r="D8358" s="222"/>
      <c r="E8358" s="222"/>
      <c r="F8358" s="222" t="s">
        <v>1764</v>
      </c>
      <c r="G8358" s="222"/>
      <c r="H8358" s="222"/>
      <c r="I8358" s="222"/>
      <c r="J8358" s="125">
        <v>4.9424000000000001</v>
      </c>
    </row>
    <row r="8359" spans="1:10">
      <c r="A8359" s="115"/>
      <c r="B8359" s="116"/>
      <c r="C8359" s="116"/>
      <c r="D8359" s="116"/>
      <c r="E8359" s="116" t="s">
        <v>1728</v>
      </c>
      <c r="F8359" s="117">
        <v>0</v>
      </c>
      <c r="G8359" s="116" t="s">
        <v>1729</v>
      </c>
      <c r="H8359" s="117">
        <v>0</v>
      </c>
      <c r="I8359" s="116" t="s">
        <v>1730</v>
      </c>
      <c r="J8359" s="118">
        <v>0</v>
      </c>
    </row>
    <row r="8360" spans="1:10" ht="15" thickBot="1">
      <c r="A8360" s="115"/>
      <c r="B8360" s="116"/>
      <c r="C8360" s="116"/>
      <c r="D8360" s="116"/>
      <c r="E8360" s="116" t="s">
        <v>1731</v>
      </c>
      <c r="F8360" s="117">
        <v>1.29</v>
      </c>
      <c r="G8360" s="116"/>
      <c r="H8360" s="276" t="s">
        <v>1732</v>
      </c>
      <c r="I8360" s="276"/>
      <c r="J8360" s="118">
        <v>6.23</v>
      </c>
    </row>
    <row r="8361" spans="1:10" ht="15" thickTop="1">
      <c r="A8361" s="119"/>
      <c r="B8361" s="95"/>
      <c r="C8361" s="95"/>
      <c r="D8361" s="95"/>
      <c r="E8361" s="95"/>
      <c r="F8361" s="95"/>
      <c r="G8361" s="95"/>
      <c r="H8361" s="95"/>
      <c r="I8361" s="95"/>
      <c r="J8361" s="120"/>
    </row>
    <row r="8362" spans="1:10" ht="15">
      <c r="A8362" s="121"/>
      <c r="B8362" s="83" t="s">
        <v>1</v>
      </c>
      <c r="C8362" s="82" t="s">
        <v>2</v>
      </c>
      <c r="D8362" s="82" t="s">
        <v>3</v>
      </c>
      <c r="E8362" s="281" t="s">
        <v>1722</v>
      </c>
      <c r="F8362" s="281"/>
      <c r="G8362" s="84" t="s">
        <v>4</v>
      </c>
      <c r="H8362" s="83" t="s">
        <v>5</v>
      </c>
      <c r="I8362" s="83" t="s">
        <v>6</v>
      </c>
      <c r="J8362" s="122" t="s">
        <v>8</v>
      </c>
    </row>
    <row r="8363" spans="1:10">
      <c r="A8363" s="111" t="s">
        <v>1723</v>
      </c>
      <c r="B8363" s="86" t="s">
        <v>4696</v>
      </c>
      <c r="C8363" s="85" t="s">
        <v>31</v>
      </c>
      <c r="D8363" s="85" t="s">
        <v>2125</v>
      </c>
      <c r="E8363" s="284" t="s">
        <v>1737</v>
      </c>
      <c r="F8363" s="284"/>
      <c r="G8363" s="87" t="s">
        <v>33</v>
      </c>
      <c r="H8363" s="88">
        <v>1</v>
      </c>
      <c r="I8363" s="89">
        <v>22.22</v>
      </c>
      <c r="J8363" s="112">
        <v>22.22</v>
      </c>
    </row>
    <row r="8364" spans="1:10" ht="25.5">
      <c r="A8364" s="123" t="s">
        <v>1738</v>
      </c>
      <c r="B8364" s="97" t="s">
        <v>4697</v>
      </c>
      <c r="C8364" s="96" t="s">
        <v>31</v>
      </c>
      <c r="D8364" s="96" t="s">
        <v>4698</v>
      </c>
      <c r="E8364" s="283" t="s">
        <v>1737</v>
      </c>
      <c r="F8364" s="283"/>
      <c r="G8364" s="98" t="s">
        <v>33</v>
      </c>
      <c r="H8364" s="99">
        <v>1</v>
      </c>
      <c r="I8364" s="100">
        <v>0.3</v>
      </c>
      <c r="J8364" s="124">
        <v>0.3</v>
      </c>
    </row>
    <row r="8365" spans="1:10" ht="25.5">
      <c r="A8365" s="113" t="s">
        <v>1725</v>
      </c>
      <c r="B8365" s="91" t="s">
        <v>4324</v>
      </c>
      <c r="C8365" s="90" t="s">
        <v>31</v>
      </c>
      <c r="D8365" s="90" t="s">
        <v>4325</v>
      </c>
      <c r="E8365" s="278" t="s">
        <v>1743</v>
      </c>
      <c r="F8365" s="278"/>
      <c r="G8365" s="92" t="s">
        <v>33</v>
      </c>
      <c r="H8365" s="93">
        <v>1</v>
      </c>
      <c r="I8365" s="94">
        <v>1.34</v>
      </c>
      <c r="J8365" s="114">
        <v>1.34</v>
      </c>
    </row>
    <row r="8366" spans="1:10">
      <c r="A8366" s="113" t="s">
        <v>1725</v>
      </c>
      <c r="B8366" s="91" t="s">
        <v>1741</v>
      </c>
      <c r="C8366" s="90" t="s">
        <v>31</v>
      </c>
      <c r="D8366" s="90" t="s">
        <v>1742</v>
      </c>
      <c r="E8366" s="278" t="s">
        <v>1743</v>
      </c>
      <c r="F8366" s="278"/>
      <c r="G8366" s="92" t="s">
        <v>33</v>
      </c>
      <c r="H8366" s="93">
        <v>1</v>
      </c>
      <c r="I8366" s="94">
        <v>0.03</v>
      </c>
      <c r="J8366" s="114">
        <v>0.03</v>
      </c>
    </row>
    <row r="8367" spans="1:10">
      <c r="A8367" s="113" t="s">
        <v>1725</v>
      </c>
      <c r="B8367" s="91" t="s">
        <v>4699</v>
      </c>
      <c r="C8367" s="90" t="s">
        <v>31</v>
      </c>
      <c r="D8367" s="90" t="s">
        <v>4700</v>
      </c>
      <c r="E8367" s="278" t="s">
        <v>1748</v>
      </c>
      <c r="F8367" s="278"/>
      <c r="G8367" s="92" t="s">
        <v>33</v>
      </c>
      <c r="H8367" s="93">
        <v>1</v>
      </c>
      <c r="I8367" s="94">
        <v>17.760000000000002</v>
      </c>
      <c r="J8367" s="114">
        <v>17.760000000000002</v>
      </c>
    </row>
    <row r="8368" spans="1:10" ht="25.5">
      <c r="A8368" s="113" t="s">
        <v>1725</v>
      </c>
      <c r="B8368" s="91" t="s">
        <v>4322</v>
      </c>
      <c r="C8368" s="90" t="s">
        <v>31</v>
      </c>
      <c r="D8368" s="90" t="s">
        <v>4323</v>
      </c>
      <c r="E8368" s="278" t="s">
        <v>1727</v>
      </c>
      <c r="F8368" s="278"/>
      <c r="G8368" s="92" t="s">
        <v>33</v>
      </c>
      <c r="H8368" s="93">
        <v>1</v>
      </c>
      <c r="I8368" s="94">
        <v>0.48</v>
      </c>
      <c r="J8368" s="114">
        <v>0.48</v>
      </c>
    </row>
    <row r="8369" spans="1:10" ht="25.5">
      <c r="A8369" s="113" t="s">
        <v>1725</v>
      </c>
      <c r="B8369" s="91" t="s">
        <v>4367</v>
      </c>
      <c r="C8369" s="90" t="s">
        <v>31</v>
      </c>
      <c r="D8369" s="90" t="s">
        <v>4368</v>
      </c>
      <c r="E8369" s="278" t="s">
        <v>2366</v>
      </c>
      <c r="F8369" s="278"/>
      <c r="G8369" s="92" t="s">
        <v>33</v>
      </c>
      <c r="H8369" s="93">
        <v>1</v>
      </c>
      <c r="I8369" s="94">
        <v>1.01</v>
      </c>
      <c r="J8369" s="114">
        <v>1.01</v>
      </c>
    </row>
    <row r="8370" spans="1:10" ht="25.5">
      <c r="A8370" s="113" t="s">
        <v>1725</v>
      </c>
      <c r="B8370" s="91" t="s">
        <v>4369</v>
      </c>
      <c r="C8370" s="90" t="s">
        <v>31</v>
      </c>
      <c r="D8370" s="90" t="s">
        <v>4370</v>
      </c>
      <c r="E8370" s="278" t="s">
        <v>2366</v>
      </c>
      <c r="F8370" s="278"/>
      <c r="G8370" s="92" t="s">
        <v>33</v>
      </c>
      <c r="H8370" s="93">
        <v>1</v>
      </c>
      <c r="I8370" s="94">
        <v>0.35</v>
      </c>
      <c r="J8370" s="114">
        <v>0.35</v>
      </c>
    </row>
    <row r="8371" spans="1:10">
      <c r="A8371" s="113" t="s">
        <v>1725</v>
      </c>
      <c r="B8371" s="91" t="s">
        <v>1749</v>
      </c>
      <c r="C8371" s="90" t="s">
        <v>31</v>
      </c>
      <c r="D8371" s="90" t="s">
        <v>1750</v>
      </c>
      <c r="E8371" s="278" t="s">
        <v>1743</v>
      </c>
      <c r="F8371" s="278"/>
      <c r="G8371" s="92" t="s">
        <v>33</v>
      </c>
      <c r="H8371" s="93">
        <v>1</v>
      </c>
      <c r="I8371" s="94">
        <v>0.95</v>
      </c>
      <c r="J8371" s="114">
        <v>0.95</v>
      </c>
    </row>
    <row r="8372" spans="1:10">
      <c r="A8372" s="115"/>
      <c r="B8372" s="116"/>
      <c r="C8372" s="116"/>
      <c r="D8372" s="116"/>
      <c r="E8372" s="116" t="s">
        <v>1728</v>
      </c>
      <c r="F8372" s="117">
        <v>18.059999999999999</v>
      </c>
      <c r="G8372" s="116" t="s">
        <v>1729</v>
      </c>
      <c r="H8372" s="117">
        <v>0</v>
      </c>
      <c r="I8372" s="116" t="s">
        <v>1730</v>
      </c>
      <c r="J8372" s="118">
        <v>18.059999999999999</v>
      </c>
    </row>
    <row r="8373" spans="1:10" ht="15" thickBot="1">
      <c r="A8373" s="115"/>
      <c r="B8373" s="116"/>
      <c r="C8373" s="116"/>
      <c r="D8373" s="116"/>
      <c r="E8373" s="116" t="s">
        <v>1731</v>
      </c>
      <c r="F8373" s="117">
        <v>5.83</v>
      </c>
      <c r="G8373" s="116"/>
      <c r="H8373" s="276" t="s">
        <v>1732</v>
      </c>
      <c r="I8373" s="276"/>
      <c r="J8373" s="118">
        <v>28.05</v>
      </c>
    </row>
    <row r="8374" spans="1:10" ht="15" thickTop="1">
      <c r="A8374" s="119"/>
      <c r="B8374" s="95"/>
      <c r="C8374" s="95"/>
      <c r="D8374" s="95"/>
      <c r="E8374" s="95"/>
      <c r="F8374" s="95"/>
      <c r="G8374" s="95"/>
      <c r="H8374" s="95"/>
      <c r="I8374" s="95"/>
      <c r="J8374" s="120"/>
    </row>
    <row r="8375" spans="1:10" ht="15">
      <c r="A8375" s="121"/>
      <c r="B8375" s="83" t="s">
        <v>1</v>
      </c>
      <c r="C8375" s="82" t="s">
        <v>2</v>
      </c>
      <c r="D8375" s="82" t="s">
        <v>3</v>
      </c>
      <c r="E8375" s="281" t="s">
        <v>1722</v>
      </c>
      <c r="F8375" s="281"/>
      <c r="G8375" s="84" t="s">
        <v>4</v>
      </c>
      <c r="H8375" s="83" t="s">
        <v>5</v>
      </c>
      <c r="I8375" s="83" t="s">
        <v>6</v>
      </c>
      <c r="J8375" s="122" t="s">
        <v>8</v>
      </c>
    </row>
    <row r="8376" spans="1:10">
      <c r="A8376" s="111" t="s">
        <v>1723</v>
      </c>
      <c r="B8376" s="86" t="s">
        <v>2124</v>
      </c>
      <c r="C8376" s="85" t="s">
        <v>44</v>
      </c>
      <c r="D8376" s="85" t="s">
        <v>2125</v>
      </c>
      <c r="E8376" s="284" t="s">
        <v>1761</v>
      </c>
      <c r="F8376" s="284"/>
      <c r="G8376" s="87" t="s">
        <v>1950</v>
      </c>
      <c r="H8376" s="88">
        <v>1</v>
      </c>
      <c r="I8376" s="89">
        <v>21.37</v>
      </c>
      <c r="J8376" s="112">
        <v>21.37</v>
      </c>
    </row>
    <row r="8377" spans="1:10" ht="15">
      <c r="A8377" s="121" t="s">
        <v>2324</v>
      </c>
      <c r="B8377" s="83" t="s">
        <v>1</v>
      </c>
      <c r="C8377" s="82" t="s">
        <v>2</v>
      </c>
      <c r="D8377" s="82" t="s">
        <v>1748</v>
      </c>
      <c r="E8377" s="83" t="s">
        <v>1766</v>
      </c>
      <c r="F8377" s="280" t="s">
        <v>1769</v>
      </c>
      <c r="G8377" s="280"/>
      <c r="H8377" s="280"/>
      <c r="I8377" s="280"/>
      <c r="J8377" s="122" t="s">
        <v>1778</v>
      </c>
    </row>
    <row r="8378" spans="1:10">
      <c r="A8378" s="113" t="s">
        <v>1725</v>
      </c>
      <c r="B8378" s="91" t="s">
        <v>4701</v>
      </c>
      <c r="C8378" s="90" t="s">
        <v>44</v>
      </c>
      <c r="D8378" s="90" t="s">
        <v>4702</v>
      </c>
      <c r="E8378" s="93">
        <v>1</v>
      </c>
      <c r="F8378" s="90"/>
      <c r="G8378" s="90"/>
      <c r="H8378" s="90"/>
      <c r="I8378" s="102" t="s">
        <v>4703</v>
      </c>
      <c r="J8378" s="127" t="s">
        <v>4703</v>
      </c>
    </row>
    <row r="8379" spans="1:10">
      <c r="A8379" s="221"/>
      <c r="B8379" s="222"/>
      <c r="C8379" s="222"/>
      <c r="D8379" s="222"/>
      <c r="E8379" s="222"/>
      <c r="F8379" s="222" t="s">
        <v>2328</v>
      </c>
      <c r="G8379" s="222"/>
      <c r="H8379" s="222"/>
      <c r="I8379" s="222"/>
      <c r="J8379" s="128">
        <v>0</v>
      </c>
    </row>
    <row r="8380" spans="1:10">
      <c r="A8380" s="221"/>
      <c r="B8380" s="222"/>
      <c r="C8380" s="222"/>
      <c r="D8380" s="222"/>
      <c r="E8380" s="222"/>
      <c r="F8380" s="222" t="s">
        <v>2329</v>
      </c>
      <c r="G8380" s="222"/>
      <c r="H8380" s="222"/>
      <c r="I8380" s="222"/>
      <c r="J8380" s="125">
        <v>16.920000000000002</v>
      </c>
    </row>
    <row r="8381" spans="1:10">
      <c r="A8381" s="221"/>
      <c r="B8381" s="222"/>
      <c r="C8381" s="222"/>
      <c r="D8381" s="222"/>
      <c r="E8381" s="222"/>
      <c r="F8381" s="222" t="s">
        <v>1762</v>
      </c>
      <c r="G8381" s="222"/>
      <c r="H8381" s="222"/>
      <c r="I8381" s="222"/>
      <c r="J8381" s="125">
        <v>16.920000000000002</v>
      </c>
    </row>
    <row r="8382" spans="1:10">
      <c r="A8382" s="221"/>
      <c r="B8382" s="222"/>
      <c r="C8382" s="222"/>
      <c r="D8382" s="222"/>
      <c r="E8382" s="222"/>
      <c r="F8382" s="222" t="s">
        <v>1763</v>
      </c>
      <c r="G8382" s="222"/>
      <c r="H8382" s="222"/>
      <c r="I8382" s="222"/>
      <c r="J8382" s="125">
        <v>1</v>
      </c>
    </row>
    <row r="8383" spans="1:10">
      <c r="A8383" s="221"/>
      <c r="B8383" s="222"/>
      <c r="C8383" s="222"/>
      <c r="D8383" s="222"/>
      <c r="E8383" s="222"/>
      <c r="F8383" s="222" t="s">
        <v>1764</v>
      </c>
      <c r="G8383" s="222"/>
      <c r="H8383" s="222"/>
      <c r="I8383" s="222"/>
      <c r="J8383" s="125">
        <v>16.920000000000002</v>
      </c>
    </row>
    <row r="8384" spans="1:10" ht="15">
      <c r="A8384" s="279" t="s">
        <v>1784</v>
      </c>
      <c r="B8384" s="280" t="s">
        <v>1</v>
      </c>
      <c r="C8384" s="281" t="s">
        <v>2</v>
      </c>
      <c r="D8384" s="281" t="s">
        <v>1785</v>
      </c>
      <c r="E8384" s="280" t="s">
        <v>1766</v>
      </c>
      <c r="F8384" s="83" t="s">
        <v>1767</v>
      </c>
      <c r="G8384" s="83" t="s">
        <v>1768</v>
      </c>
      <c r="H8384" s="83"/>
      <c r="I8384" s="83"/>
      <c r="J8384" s="122" t="s">
        <v>1769</v>
      </c>
    </row>
    <row r="8385" spans="1:10">
      <c r="A8385" s="113" t="s">
        <v>1725</v>
      </c>
      <c r="B8385" s="91" t="s">
        <v>4332</v>
      </c>
      <c r="C8385" s="90" t="s">
        <v>44</v>
      </c>
      <c r="D8385" s="90" t="s">
        <v>4333</v>
      </c>
      <c r="E8385" s="93">
        <v>1</v>
      </c>
      <c r="F8385" s="92" t="s">
        <v>1950</v>
      </c>
      <c r="G8385" s="277" t="s">
        <v>4334</v>
      </c>
      <c r="H8385" s="277"/>
      <c r="I8385" s="278"/>
      <c r="J8385" s="127" t="s">
        <v>4334</v>
      </c>
    </row>
    <row r="8386" spans="1:10">
      <c r="A8386" s="113" t="s">
        <v>1725</v>
      </c>
      <c r="B8386" s="91" t="s">
        <v>4335</v>
      </c>
      <c r="C8386" s="90" t="s">
        <v>44</v>
      </c>
      <c r="D8386" s="90" t="s">
        <v>4336</v>
      </c>
      <c r="E8386" s="93">
        <v>1</v>
      </c>
      <c r="F8386" s="92" t="s">
        <v>1950</v>
      </c>
      <c r="G8386" s="277" t="s">
        <v>4337</v>
      </c>
      <c r="H8386" s="277"/>
      <c r="I8386" s="278"/>
      <c r="J8386" s="127" t="s">
        <v>4337</v>
      </c>
    </row>
    <row r="8387" spans="1:10">
      <c r="A8387" s="113" t="s">
        <v>1725</v>
      </c>
      <c r="B8387" s="91" t="s">
        <v>4338</v>
      </c>
      <c r="C8387" s="90" t="s">
        <v>44</v>
      </c>
      <c r="D8387" s="90" t="s">
        <v>4339</v>
      </c>
      <c r="E8387" s="93">
        <v>1</v>
      </c>
      <c r="F8387" s="92" t="s">
        <v>1950</v>
      </c>
      <c r="G8387" s="277" t="s">
        <v>4340</v>
      </c>
      <c r="H8387" s="277"/>
      <c r="I8387" s="278"/>
      <c r="J8387" s="127" t="s">
        <v>4340</v>
      </c>
    </row>
    <row r="8388" spans="1:10" ht="25.5">
      <c r="A8388" s="113" t="s">
        <v>1725</v>
      </c>
      <c r="B8388" s="91" t="s">
        <v>4341</v>
      </c>
      <c r="C8388" s="90" t="s">
        <v>44</v>
      </c>
      <c r="D8388" s="90" t="s">
        <v>4342</v>
      </c>
      <c r="E8388" s="93">
        <v>1</v>
      </c>
      <c r="F8388" s="92" t="s">
        <v>1950</v>
      </c>
      <c r="G8388" s="277" t="s">
        <v>4343</v>
      </c>
      <c r="H8388" s="277"/>
      <c r="I8388" s="278"/>
      <c r="J8388" s="127" t="s">
        <v>4343</v>
      </c>
    </row>
    <row r="8389" spans="1:10">
      <c r="A8389" s="221"/>
      <c r="B8389" s="222"/>
      <c r="C8389" s="222"/>
      <c r="D8389" s="222"/>
      <c r="E8389" s="222"/>
      <c r="F8389" s="222" t="s">
        <v>1938</v>
      </c>
      <c r="G8389" s="222"/>
      <c r="H8389" s="222"/>
      <c r="I8389" s="222"/>
      <c r="J8389" s="125">
        <v>2.8</v>
      </c>
    </row>
    <row r="8390" spans="1:10" ht="15">
      <c r="A8390" s="279" t="s">
        <v>1765</v>
      </c>
      <c r="B8390" s="280" t="s">
        <v>1</v>
      </c>
      <c r="C8390" s="281" t="s">
        <v>2</v>
      </c>
      <c r="D8390" s="281" t="s">
        <v>1727</v>
      </c>
      <c r="E8390" s="280" t="s">
        <v>1766</v>
      </c>
      <c r="F8390" s="83" t="s">
        <v>1767</v>
      </c>
      <c r="G8390" s="83" t="s">
        <v>1768</v>
      </c>
      <c r="H8390" s="83"/>
      <c r="I8390" s="83"/>
      <c r="J8390" s="122" t="s">
        <v>1769</v>
      </c>
    </row>
    <row r="8391" spans="1:10" ht="25.5">
      <c r="A8391" s="123" t="s">
        <v>1723</v>
      </c>
      <c r="B8391" s="97" t="s">
        <v>4704</v>
      </c>
      <c r="C8391" s="96" t="s">
        <v>44</v>
      </c>
      <c r="D8391" s="96" t="s">
        <v>4705</v>
      </c>
      <c r="E8391" s="99">
        <v>1</v>
      </c>
      <c r="F8391" s="98" t="s">
        <v>1950</v>
      </c>
      <c r="G8391" s="282" t="s">
        <v>2551</v>
      </c>
      <c r="H8391" s="282"/>
      <c r="I8391" s="283"/>
      <c r="J8391" s="126" t="s">
        <v>2551</v>
      </c>
    </row>
    <row r="8392" spans="1:10" ht="25.5">
      <c r="A8392" s="123" t="s">
        <v>1723</v>
      </c>
      <c r="B8392" s="97" t="s">
        <v>4706</v>
      </c>
      <c r="C8392" s="96" t="s">
        <v>44</v>
      </c>
      <c r="D8392" s="96" t="s">
        <v>4707</v>
      </c>
      <c r="E8392" s="99">
        <v>1</v>
      </c>
      <c r="F8392" s="98" t="s">
        <v>1950</v>
      </c>
      <c r="G8392" s="282" t="s">
        <v>4375</v>
      </c>
      <c r="H8392" s="282"/>
      <c r="I8392" s="283"/>
      <c r="J8392" s="126" t="s">
        <v>4375</v>
      </c>
    </row>
    <row r="8393" spans="1:10" ht="25.5">
      <c r="A8393" s="123" t="s">
        <v>1723</v>
      </c>
      <c r="B8393" s="97" t="s">
        <v>4708</v>
      </c>
      <c r="C8393" s="96" t="s">
        <v>44</v>
      </c>
      <c r="D8393" s="96" t="s">
        <v>4709</v>
      </c>
      <c r="E8393" s="99">
        <v>1</v>
      </c>
      <c r="F8393" s="98" t="s">
        <v>1950</v>
      </c>
      <c r="G8393" s="282" t="s">
        <v>4380</v>
      </c>
      <c r="H8393" s="282"/>
      <c r="I8393" s="283"/>
      <c r="J8393" s="126" t="s">
        <v>4380</v>
      </c>
    </row>
    <row r="8394" spans="1:10">
      <c r="A8394" s="221"/>
      <c r="B8394" s="222"/>
      <c r="C8394" s="222"/>
      <c r="D8394" s="222"/>
      <c r="E8394" s="222"/>
      <c r="F8394" s="222" t="s">
        <v>1774</v>
      </c>
      <c r="G8394" s="222"/>
      <c r="H8394" s="222"/>
      <c r="I8394" s="222"/>
      <c r="J8394" s="125">
        <v>1.65</v>
      </c>
    </row>
    <row r="8395" spans="1:10">
      <c r="A8395" s="115"/>
      <c r="B8395" s="116"/>
      <c r="C8395" s="116"/>
      <c r="D8395" s="116"/>
      <c r="E8395" s="116" t="s">
        <v>1728</v>
      </c>
      <c r="F8395" s="117">
        <v>0</v>
      </c>
      <c r="G8395" s="116" t="s">
        <v>1729</v>
      </c>
      <c r="H8395" s="117">
        <v>17.21</v>
      </c>
      <c r="I8395" s="116" t="s">
        <v>1730</v>
      </c>
      <c r="J8395" s="118">
        <v>17.2075</v>
      </c>
    </row>
    <row r="8396" spans="1:10" ht="15" thickBot="1">
      <c r="A8396" s="115"/>
      <c r="B8396" s="116"/>
      <c r="C8396" s="116"/>
      <c r="D8396" s="116"/>
      <c r="E8396" s="116" t="s">
        <v>1731</v>
      </c>
      <c r="F8396" s="117">
        <v>5.6</v>
      </c>
      <c r="G8396" s="116"/>
      <c r="H8396" s="276" t="s">
        <v>1732</v>
      </c>
      <c r="I8396" s="276"/>
      <c r="J8396" s="118">
        <v>26.97</v>
      </c>
    </row>
    <row r="8397" spans="1:10" ht="15" thickTop="1">
      <c r="A8397" s="119"/>
      <c r="B8397" s="95"/>
      <c r="C8397" s="95"/>
      <c r="D8397" s="95"/>
      <c r="E8397" s="95"/>
      <c r="F8397" s="95"/>
      <c r="G8397" s="95"/>
      <c r="H8397" s="95"/>
      <c r="I8397" s="95"/>
      <c r="J8397" s="120"/>
    </row>
    <row r="8398" spans="1:10" ht="15">
      <c r="A8398" s="121"/>
      <c r="B8398" s="83" t="s">
        <v>1</v>
      </c>
      <c r="C8398" s="82" t="s">
        <v>2</v>
      </c>
      <c r="D8398" s="82" t="s">
        <v>3</v>
      </c>
      <c r="E8398" s="281" t="s">
        <v>1722</v>
      </c>
      <c r="F8398" s="281"/>
      <c r="G8398" s="84" t="s">
        <v>4</v>
      </c>
      <c r="H8398" s="83" t="s">
        <v>5</v>
      </c>
      <c r="I8398" s="83" t="s">
        <v>6</v>
      </c>
      <c r="J8398" s="122" t="s">
        <v>8</v>
      </c>
    </row>
    <row r="8399" spans="1:10">
      <c r="A8399" s="111" t="s">
        <v>1723</v>
      </c>
      <c r="B8399" s="86" t="s">
        <v>1953</v>
      </c>
      <c r="C8399" s="85" t="s">
        <v>44</v>
      </c>
      <c r="D8399" s="85" t="s">
        <v>1954</v>
      </c>
      <c r="E8399" s="284" t="s">
        <v>1761</v>
      </c>
      <c r="F8399" s="284"/>
      <c r="G8399" s="87" t="s">
        <v>1950</v>
      </c>
      <c r="H8399" s="88">
        <v>1</v>
      </c>
      <c r="I8399" s="89">
        <v>18.940000000000001</v>
      </c>
      <c r="J8399" s="112">
        <v>18.940000000000001</v>
      </c>
    </row>
    <row r="8400" spans="1:10" ht="15">
      <c r="A8400" s="121" t="s">
        <v>2324</v>
      </c>
      <c r="B8400" s="83" t="s">
        <v>1</v>
      </c>
      <c r="C8400" s="82" t="s">
        <v>2</v>
      </c>
      <c r="D8400" s="82" t="s">
        <v>1748</v>
      </c>
      <c r="E8400" s="83" t="s">
        <v>1766</v>
      </c>
      <c r="F8400" s="280" t="s">
        <v>1769</v>
      </c>
      <c r="G8400" s="280"/>
      <c r="H8400" s="280"/>
      <c r="I8400" s="280"/>
      <c r="J8400" s="122" t="s">
        <v>1778</v>
      </c>
    </row>
    <row r="8401" spans="1:10">
      <c r="A8401" s="113" t="s">
        <v>1725</v>
      </c>
      <c r="B8401" s="91" t="s">
        <v>4710</v>
      </c>
      <c r="C8401" s="90" t="s">
        <v>44</v>
      </c>
      <c r="D8401" s="90" t="s">
        <v>4711</v>
      </c>
      <c r="E8401" s="93">
        <v>1</v>
      </c>
      <c r="F8401" s="90"/>
      <c r="G8401" s="90"/>
      <c r="H8401" s="90"/>
      <c r="I8401" s="102" t="s">
        <v>4527</v>
      </c>
      <c r="J8401" s="127" t="s">
        <v>4527</v>
      </c>
    </row>
    <row r="8402" spans="1:10">
      <c r="A8402" s="221"/>
      <c r="B8402" s="222"/>
      <c r="C8402" s="222"/>
      <c r="D8402" s="222"/>
      <c r="E8402" s="222"/>
      <c r="F8402" s="222" t="s">
        <v>2328</v>
      </c>
      <c r="G8402" s="222"/>
      <c r="H8402" s="222"/>
      <c r="I8402" s="222"/>
      <c r="J8402" s="128">
        <v>0</v>
      </c>
    </row>
    <row r="8403" spans="1:10">
      <c r="A8403" s="221"/>
      <c r="B8403" s="222"/>
      <c r="C8403" s="222"/>
      <c r="D8403" s="222"/>
      <c r="E8403" s="222"/>
      <c r="F8403" s="222" t="s">
        <v>2329</v>
      </c>
      <c r="G8403" s="222"/>
      <c r="H8403" s="222"/>
      <c r="I8403" s="222"/>
      <c r="J8403" s="125">
        <v>14.59</v>
      </c>
    </row>
    <row r="8404" spans="1:10">
      <c r="A8404" s="221"/>
      <c r="B8404" s="222"/>
      <c r="C8404" s="222"/>
      <c r="D8404" s="222"/>
      <c r="E8404" s="222"/>
      <c r="F8404" s="222" t="s">
        <v>1762</v>
      </c>
      <c r="G8404" s="222"/>
      <c r="H8404" s="222"/>
      <c r="I8404" s="222"/>
      <c r="J8404" s="125">
        <v>14.59</v>
      </c>
    </row>
    <row r="8405" spans="1:10">
      <c r="A8405" s="221"/>
      <c r="B8405" s="222"/>
      <c r="C8405" s="222"/>
      <c r="D8405" s="222"/>
      <c r="E8405" s="222"/>
      <c r="F8405" s="222" t="s">
        <v>1763</v>
      </c>
      <c r="G8405" s="222"/>
      <c r="H8405" s="222"/>
      <c r="I8405" s="222"/>
      <c r="J8405" s="125">
        <v>1</v>
      </c>
    </row>
    <row r="8406" spans="1:10">
      <c r="A8406" s="221"/>
      <c r="B8406" s="222"/>
      <c r="C8406" s="222"/>
      <c r="D8406" s="222"/>
      <c r="E8406" s="222"/>
      <c r="F8406" s="222" t="s">
        <v>1764</v>
      </c>
      <c r="G8406" s="222"/>
      <c r="H8406" s="222"/>
      <c r="I8406" s="222"/>
      <c r="J8406" s="125">
        <v>14.59</v>
      </c>
    </row>
    <row r="8407" spans="1:10" ht="15">
      <c r="A8407" s="279" t="s">
        <v>1784</v>
      </c>
      <c r="B8407" s="280" t="s">
        <v>1</v>
      </c>
      <c r="C8407" s="281" t="s">
        <v>2</v>
      </c>
      <c r="D8407" s="281" t="s">
        <v>1785</v>
      </c>
      <c r="E8407" s="280" t="s">
        <v>1766</v>
      </c>
      <c r="F8407" s="83" t="s">
        <v>1767</v>
      </c>
      <c r="G8407" s="83" t="s">
        <v>1768</v>
      </c>
      <c r="H8407" s="83"/>
      <c r="I8407" s="83"/>
      <c r="J8407" s="122" t="s">
        <v>1769</v>
      </c>
    </row>
    <row r="8408" spans="1:10">
      <c r="A8408" s="113" t="s">
        <v>1725</v>
      </c>
      <c r="B8408" s="91" t="s">
        <v>4332</v>
      </c>
      <c r="C8408" s="90" t="s">
        <v>44</v>
      </c>
      <c r="D8408" s="90" t="s">
        <v>4333</v>
      </c>
      <c r="E8408" s="93">
        <v>1</v>
      </c>
      <c r="F8408" s="92" t="s">
        <v>1950</v>
      </c>
      <c r="G8408" s="277" t="s">
        <v>4334</v>
      </c>
      <c r="H8408" s="277"/>
      <c r="I8408" s="278"/>
      <c r="J8408" s="127" t="s">
        <v>4334</v>
      </c>
    </row>
    <row r="8409" spans="1:10">
      <c r="A8409" s="113" t="s">
        <v>1725</v>
      </c>
      <c r="B8409" s="91" t="s">
        <v>4338</v>
      </c>
      <c r="C8409" s="90" t="s">
        <v>44</v>
      </c>
      <c r="D8409" s="90" t="s">
        <v>4339</v>
      </c>
      <c r="E8409" s="93">
        <v>1</v>
      </c>
      <c r="F8409" s="92" t="s">
        <v>1950</v>
      </c>
      <c r="G8409" s="277" t="s">
        <v>4340</v>
      </c>
      <c r="H8409" s="277"/>
      <c r="I8409" s="278"/>
      <c r="J8409" s="127" t="s">
        <v>4340</v>
      </c>
    </row>
    <row r="8410" spans="1:10" ht="25.5">
      <c r="A8410" s="113" t="s">
        <v>1725</v>
      </c>
      <c r="B8410" s="91" t="s">
        <v>4341</v>
      </c>
      <c r="C8410" s="90" t="s">
        <v>44</v>
      </c>
      <c r="D8410" s="90" t="s">
        <v>4342</v>
      </c>
      <c r="E8410" s="93">
        <v>1</v>
      </c>
      <c r="F8410" s="92" t="s">
        <v>1950</v>
      </c>
      <c r="G8410" s="277" t="s">
        <v>4343</v>
      </c>
      <c r="H8410" s="277"/>
      <c r="I8410" s="278"/>
      <c r="J8410" s="127" t="s">
        <v>4343</v>
      </c>
    </row>
    <row r="8411" spans="1:10">
      <c r="A8411" s="113" t="s">
        <v>1725</v>
      </c>
      <c r="B8411" s="91" t="s">
        <v>4335</v>
      </c>
      <c r="C8411" s="90" t="s">
        <v>44</v>
      </c>
      <c r="D8411" s="90" t="s">
        <v>4336</v>
      </c>
      <c r="E8411" s="93">
        <v>1</v>
      </c>
      <c r="F8411" s="92" t="s">
        <v>1950</v>
      </c>
      <c r="G8411" s="277" t="s">
        <v>4337</v>
      </c>
      <c r="H8411" s="277"/>
      <c r="I8411" s="278"/>
      <c r="J8411" s="127" t="s">
        <v>4337</v>
      </c>
    </row>
    <row r="8412" spans="1:10">
      <c r="A8412" s="221"/>
      <c r="B8412" s="222"/>
      <c r="C8412" s="222"/>
      <c r="D8412" s="222"/>
      <c r="E8412" s="222"/>
      <c r="F8412" s="222" t="s">
        <v>1938</v>
      </c>
      <c r="G8412" s="222"/>
      <c r="H8412" s="222"/>
      <c r="I8412" s="222"/>
      <c r="J8412" s="125">
        <v>2.8</v>
      </c>
    </row>
    <row r="8413" spans="1:10" ht="15">
      <c r="A8413" s="279" t="s">
        <v>1765</v>
      </c>
      <c r="B8413" s="280" t="s">
        <v>1</v>
      </c>
      <c r="C8413" s="281" t="s">
        <v>2</v>
      </c>
      <c r="D8413" s="281" t="s">
        <v>1727</v>
      </c>
      <c r="E8413" s="280" t="s">
        <v>1766</v>
      </c>
      <c r="F8413" s="83" t="s">
        <v>1767</v>
      </c>
      <c r="G8413" s="83" t="s">
        <v>1768</v>
      </c>
      <c r="H8413" s="83"/>
      <c r="I8413" s="83"/>
      <c r="J8413" s="122" t="s">
        <v>1769</v>
      </c>
    </row>
    <row r="8414" spans="1:10" ht="25.5">
      <c r="A8414" s="123" t="s">
        <v>1723</v>
      </c>
      <c r="B8414" s="97" t="s">
        <v>4712</v>
      </c>
      <c r="C8414" s="96" t="s">
        <v>44</v>
      </c>
      <c r="D8414" s="96" t="s">
        <v>4713</v>
      </c>
      <c r="E8414" s="99">
        <v>1</v>
      </c>
      <c r="F8414" s="98" t="s">
        <v>1950</v>
      </c>
      <c r="G8414" s="282" t="s">
        <v>2208</v>
      </c>
      <c r="H8414" s="282"/>
      <c r="I8414" s="283"/>
      <c r="J8414" s="126" t="s">
        <v>2208</v>
      </c>
    </row>
    <row r="8415" spans="1:10" ht="25.5">
      <c r="A8415" s="123" t="s">
        <v>1723</v>
      </c>
      <c r="B8415" s="97" t="s">
        <v>4714</v>
      </c>
      <c r="C8415" s="96" t="s">
        <v>44</v>
      </c>
      <c r="D8415" s="96" t="s">
        <v>4715</v>
      </c>
      <c r="E8415" s="99">
        <v>1</v>
      </c>
      <c r="F8415" s="98" t="s">
        <v>1950</v>
      </c>
      <c r="G8415" s="282" t="s">
        <v>4380</v>
      </c>
      <c r="H8415" s="282"/>
      <c r="I8415" s="283"/>
      <c r="J8415" s="126" t="s">
        <v>4380</v>
      </c>
    </row>
    <row r="8416" spans="1:10" ht="25.5">
      <c r="A8416" s="123" t="s">
        <v>1723</v>
      </c>
      <c r="B8416" s="97" t="s">
        <v>4716</v>
      </c>
      <c r="C8416" s="96" t="s">
        <v>44</v>
      </c>
      <c r="D8416" s="96" t="s">
        <v>4717</v>
      </c>
      <c r="E8416" s="99">
        <v>1</v>
      </c>
      <c r="F8416" s="98" t="s">
        <v>1950</v>
      </c>
      <c r="G8416" s="282" t="s">
        <v>4375</v>
      </c>
      <c r="H8416" s="282"/>
      <c r="I8416" s="283"/>
      <c r="J8416" s="126" t="s">
        <v>4375</v>
      </c>
    </row>
    <row r="8417" spans="1:10">
      <c r="A8417" s="221"/>
      <c r="B8417" s="222"/>
      <c r="C8417" s="222"/>
      <c r="D8417" s="222"/>
      <c r="E8417" s="222"/>
      <c r="F8417" s="222" t="s">
        <v>1774</v>
      </c>
      <c r="G8417" s="222"/>
      <c r="H8417" s="222"/>
      <c r="I8417" s="222"/>
      <c r="J8417" s="125">
        <v>1.55</v>
      </c>
    </row>
    <row r="8418" spans="1:10">
      <c r="A8418" s="115"/>
      <c r="B8418" s="116"/>
      <c r="C8418" s="116"/>
      <c r="D8418" s="116"/>
      <c r="E8418" s="116" t="s">
        <v>1728</v>
      </c>
      <c r="F8418" s="117">
        <v>0</v>
      </c>
      <c r="G8418" s="116" t="s">
        <v>1729</v>
      </c>
      <c r="H8418" s="117">
        <v>14.78</v>
      </c>
      <c r="I8418" s="116" t="s">
        <v>1730</v>
      </c>
      <c r="J8418" s="118">
        <v>14.783799999999999</v>
      </c>
    </row>
    <row r="8419" spans="1:10" ht="15" thickBot="1">
      <c r="A8419" s="115"/>
      <c r="B8419" s="116"/>
      <c r="C8419" s="116"/>
      <c r="D8419" s="116"/>
      <c r="E8419" s="116" t="s">
        <v>1731</v>
      </c>
      <c r="F8419" s="117">
        <v>4.96</v>
      </c>
      <c r="G8419" s="116"/>
      <c r="H8419" s="276" t="s">
        <v>1732</v>
      </c>
      <c r="I8419" s="276"/>
      <c r="J8419" s="118">
        <v>23.9</v>
      </c>
    </row>
    <row r="8420" spans="1:10" ht="15" thickTop="1">
      <c r="A8420" s="119"/>
      <c r="B8420" s="95"/>
      <c r="C8420" s="95"/>
      <c r="D8420" s="95"/>
      <c r="E8420" s="95"/>
      <c r="F8420" s="95"/>
      <c r="G8420" s="95"/>
      <c r="H8420" s="95"/>
      <c r="I8420" s="95"/>
      <c r="J8420" s="120"/>
    </row>
    <row r="8421" spans="1:10" ht="15">
      <c r="A8421" s="121"/>
      <c r="B8421" s="83" t="s">
        <v>1</v>
      </c>
      <c r="C8421" s="82" t="s">
        <v>2</v>
      </c>
      <c r="D8421" s="82" t="s">
        <v>3</v>
      </c>
      <c r="E8421" s="281" t="s">
        <v>1722</v>
      </c>
      <c r="F8421" s="281"/>
      <c r="G8421" s="84" t="s">
        <v>4</v>
      </c>
      <c r="H8421" s="83" t="s">
        <v>5</v>
      </c>
      <c r="I8421" s="83" t="s">
        <v>6</v>
      </c>
      <c r="J8421" s="122" t="s">
        <v>8</v>
      </c>
    </row>
    <row r="8422" spans="1:10">
      <c r="A8422" s="111" t="s">
        <v>1723</v>
      </c>
      <c r="B8422" s="86" t="s">
        <v>4718</v>
      </c>
      <c r="C8422" s="85" t="s">
        <v>31</v>
      </c>
      <c r="D8422" s="85" t="s">
        <v>4719</v>
      </c>
      <c r="E8422" s="284" t="s">
        <v>1737</v>
      </c>
      <c r="F8422" s="284"/>
      <c r="G8422" s="87" t="s">
        <v>33</v>
      </c>
      <c r="H8422" s="88">
        <v>1</v>
      </c>
      <c r="I8422" s="89">
        <v>19.68</v>
      </c>
      <c r="J8422" s="112">
        <v>19.68</v>
      </c>
    </row>
    <row r="8423" spans="1:10" ht="25.5">
      <c r="A8423" s="123" t="s">
        <v>1738</v>
      </c>
      <c r="B8423" s="97" t="s">
        <v>4720</v>
      </c>
      <c r="C8423" s="96" t="s">
        <v>31</v>
      </c>
      <c r="D8423" s="96" t="s">
        <v>4721</v>
      </c>
      <c r="E8423" s="283" t="s">
        <v>1737</v>
      </c>
      <c r="F8423" s="283"/>
      <c r="G8423" s="98" t="s">
        <v>33</v>
      </c>
      <c r="H8423" s="99">
        <v>1</v>
      </c>
      <c r="I8423" s="100">
        <v>0.2</v>
      </c>
      <c r="J8423" s="124">
        <v>0.2</v>
      </c>
    </row>
    <row r="8424" spans="1:10">
      <c r="A8424" s="113" t="s">
        <v>1725</v>
      </c>
      <c r="B8424" s="91" t="s">
        <v>1741</v>
      </c>
      <c r="C8424" s="90" t="s">
        <v>31</v>
      </c>
      <c r="D8424" s="90" t="s">
        <v>1742</v>
      </c>
      <c r="E8424" s="278" t="s">
        <v>1743</v>
      </c>
      <c r="F8424" s="278"/>
      <c r="G8424" s="92" t="s">
        <v>33</v>
      </c>
      <c r="H8424" s="93">
        <v>1</v>
      </c>
      <c r="I8424" s="94">
        <v>0.03</v>
      </c>
      <c r="J8424" s="114">
        <v>0.03</v>
      </c>
    </row>
    <row r="8425" spans="1:10">
      <c r="A8425" s="113" t="s">
        <v>1725</v>
      </c>
      <c r="B8425" s="91" t="s">
        <v>4722</v>
      </c>
      <c r="C8425" s="90" t="s">
        <v>31</v>
      </c>
      <c r="D8425" s="90" t="s">
        <v>4723</v>
      </c>
      <c r="E8425" s="278" t="s">
        <v>1748</v>
      </c>
      <c r="F8425" s="278"/>
      <c r="G8425" s="92" t="s">
        <v>33</v>
      </c>
      <c r="H8425" s="93">
        <v>1</v>
      </c>
      <c r="I8425" s="94">
        <v>15.32</v>
      </c>
      <c r="J8425" s="114">
        <v>15.32</v>
      </c>
    </row>
    <row r="8426" spans="1:10">
      <c r="A8426" s="113" t="s">
        <v>1725</v>
      </c>
      <c r="B8426" s="91" t="s">
        <v>1749</v>
      </c>
      <c r="C8426" s="90" t="s">
        <v>31</v>
      </c>
      <c r="D8426" s="90" t="s">
        <v>1750</v>
      </c>
      <c r="E8426" s="278" t="s">
        <v>1743</v>
      </c>
      <c r="F8426" s="278"/>
      <c r="G8426" s="92" t="s">
        <v>33</v>
      </c>
      <c r="H8426" s="93">
        <v>1</v>
      </c>
      <c r="I8426" s="94">
        <v>0.95</v>
      </c>
      <c r="J8426" s="114">
        <v>0.95</v>
      </c>
    </row>
    <row r="8427" spans="1:10" ht="25.5">
      <c r="A8427" s="113" t="s">
        <v>1725</v>
      </c>
      <c r="B8427" s="91" t="s">
        <v>4322</v>
      </c>
      <c r="C8427" s="90" t="s">
        <v>31</v>
      </c>
      <c r="D8427" s="90" t="s">
        <v>4323</v>
      </c>
      <c r="E8427" s="278" t="s">
        <v>1727</v>
      </c>
      <c r="F8427" s="278"/>
      <c r="G8427" s="92" t="s">
        <v>33</v>
      </c>
      <c r="H8427" s="93">
        <v>1</v>
      </c>
      <c r="I8427" s="94">
        <v>0.48</v>
      </c>
      <c r="J8427" s="114">
        <v>0.48</v>
      </c>
    </row>
    <row r="8428" spans="1:10" ht="25.5">
      <c r="A8428" s="113" t="s">
        <v>1725</v>
      </c>
      <c r="B8428" s="91" t="s">
        <v>4367</v>
      </c>
      <c r="C8428" s="90" t="s">
        <v>31</v>
      </c>
      <c r="D8428" s="90" t="s">
        <v>4368</v>
      </c>
      <c r="E8428" s="278" t="s">
        <v>2366</v>
      </c>
      <c r="F8428" s="278"/>
      <c r="G8428" s="92" t="s">
        <v>33</v>
      </c>
      <c r="H8428" s="93">
        <v>1</v>
      </c>
      <c r="I8428" s="94">
        <v>1.01</v>
      </c>
      <c r="J8428" s="114">
        <v>1.01</v>
      </c>
    </row>
    <row r="8429" spans="1:10" ht="25.5">
      <c r="A8429" s="113" t="s">
        <v>1725</v>
      </c>
      <c r="B8429" s="91" t="s">
        <v>4369</v>
      </c>
      <c r="C8429" s="90" t="s">
        <v>31</v>
      </c>
      <c r="D8429" s="90" t="s">
        <v>4370</v>
      </c>
      <c r="E8429" s="278" t="s">
        <v>2366</v>
      </c>
      <c r="F8429" s="278"/>
      <c r="G8429" s="92" t="s">
        <v>33</v>
      </c>
      <c r="H8429" s="93">
        <v>1</v>
      </c>
      <c r="I8429" s="94">
        <v>0.35</v>
      </c>
      <c r="J8429" s="114">
        <v>0.35</v>
      </c>
    </row>
    <row r="8430" spans="1:10" ht="25.5">
      <c r="A8430" s="113" t="s">
        <v>1725</v>
      </c>
      <c r="B8430" s="91" t="s">
        <v>4324</v>
      </c>
      <c r="C8430" s="90" t="s">
        <v>31</v>
      </c>
      <c r="D8430" s="90" t="s">
        <v>4325</v>
      </c>
      <c r="E8430" s="278" t="s">
        <v>1743</v>
      </c>
      <c r="F8430" s="278"/>
      <c r="G8430" s="92" t="s">
        <v>33</v>
      </c>
      <c r="H8430" s="93">
        <v>1</v>
      </c>
      <c r="I8430" s="94">
        <v>1.34</v>
      </c>
      <c r="J8430" s="114">
        <v>1.34</v>
      </c>
    </row>
    <row r="8431" spans="1:10">
      <c r="A8431" s="115"/>
      <c r="B8431" s="116"/>
      <c r="C8431" s="116"/>
      <c r="D8431" s="116"/>
      <c r="E8431" s="116" t="s">
        <v>1728</v>
      </c>
      <c r="F8431" s="117">
        <v>15.52</v>
      </c>
      <c r="G8431" s="116" t="s">
        <v>1729</v>
      </c>
      <c r="H8431" s="117">
        <v>0</v>
      </c>
      <c r="I8431" s="116" t="s">
        <v>1730</v>
      </c>
      <c r="J8431" s="118">
        <v>15.52</v>
      </c>
    </row>
    <row r="8432" spans="1:10" ht="15" thickBot="1">
      <c r="A8432" s="115"/>
      <c r="B8432" s="116"/>
      <c r="C8432" s="116"/>
      <c r="D8432" s="116"/>
      <c r="E8432" s="116" t="s">
        <v>1731</v>
      </c>
      <c r="F8432" s="117">
        <v>5.16</v>
      </c>
      <c r="G8432" s="116"/>
      <c r="H8432" s="276" t="s">
        <v>1732</v>
      </c>
      <c r="I8432" s="276"/>
      <c r="J8432" s="118">
        <v>24.84</v>
      </c>
    </row>
    <row r="8433" spans="1:10" ht="15" thickTop="1">
      <c r="A8433" s="119"/>
      <c r="B8433" s="95"/>
      <c r="C8433" s="95"/>
      <c r="D8433" s="95"/>
      <c r="E8433" s="95"/>
      <c r="F8433" s="95"/>
      <c r="G8433" s="95"/>
      <c r="H8433" s="95"/>
      <c r="I8433" s="95"/>
      <c r="J8433" s="120"/>
    </row>
    <row r="8434" spans="1:10" ht="15">
      <c r="A8434" s="121"/>
      <c r="B8434" s="83" t="s">
        <v>1</v>
      </c>
      <c r="C8434" s="82" t="s">
        <v>2</v>
      </c>
      <c r="D8434" s="82" t="s">
        <v>3</v>
      </c>
      <c r="E8434" s="281" t="s">
        <v>1722</v>
      </c>
      <c r="F8434" s="281"/>
      <c r="G8434" s="84" t="s">
        <v>4</v>
      </c>
      <c r="H8434" s="83" t="s">
        <v>5</v>
      </c>
      <c r="I8434" s="83" t="s">
        <v>6</v>
      </c>
      <c r="J8434" s="122" t="s">
        <v>8</v>
      </c>
    </row>
    <row r="8435" spans="1:10" ht="51">
      <c r="A8435" s="111" t="s">
        <v>1723</v>
      </c>
      <c r="B8435" s="86" t="s">
        <v>2441</v>
      </c>
      <c r="C8435" s="85" t="s">
        <v>44</v>
      </c>
      <c r="D8435" s="85" t="s">
        <v>2442</v>
      </c>
      <c r="E8435" s="284" t="s">
        <v>1761</v>
      </c>
      <c r="F8435" s="284"/>
      <c r="G8435" s="87" t="s">
        <v>46</v>
      </c>
      <c r="H8435" s="88">
        <v>1</v>
      </c>
      <c r="I8435" s="89">
        <v>272.89999999999998</v>
      </c>
      <c r="J8435" s="112">
        <v>272.89999999999998</v>
      </c>
    </row>
    <row r="8436" spans="1:10">
      <c r="A8436" s="221"/>
      <c r="B8436" s="222"/>
      <c r="C8436" s="222"/>
      <c r="D8436" s="222"/>
      <c r="E8436" s="222"/>
      <c r="F8436" s="222" t="s">
        <v>1762</v>
      </c>
      <c r="G8436" s="222"/>
      <c r="H8436" s="222"/>
      <c r="I8436" s="222"/>
      <c r="J8436" s="125">
        <v>0</v>
      </c>
    </row>
    <row r="8437" spans="1:10">
      <c r="A8437" s="221"/>
      <c r="B8437" s="222"/>
      <c r="C8437" s="222"/>
      <c r="D8437" s="222"/>
      <c r="E8437" s="222"/>
      <c r="F8437" s="222" t="s">
        <v>1763</v>
      </c>
      <c r="G8437" s="222"/>
      <c r="H8437" s="222"/>
      <c r="I8437" s="222"/>
      <c r="J8437" s="125">
        <v>1</v>
      </c>
    </row>
    <row r="8438" spans="1:10">
      <c r="A8438" s="221"/>
      <c r="B8438" s="222"/>
      <c r="C8438" s="222"/>
      <c r="D8438" s="222"/>
      <c r="E8438" s="222"/>
      <c r="F8438" s="222" t="s">
        <v>1764</v>
      </c>
      <c r="G8438" s="222"/>
      <c r="H8438" s="222"/>
      <c r="I8438" s="222"/>
      <c r="J8438" s="125">
        <v>0</v>
      </c>
    </row>
    <row r="8439" spans="1:10" ht="15">
      <c r="A8439" s="279" t="s">
        <v>1765</v>
      </c>
      <c r="B8439" s="280" t="s">
        <v>1</v>
      </c>
      <c r="C8439" s="281" t="s">
        <v>2</v>
      </c>
      <c r="D8439" s="281" t="s">
        <v>1727</v>
      </c>
      <c r="E8439" s="280" t="s">
        <v>1766</v>
      </c>
      <c r="F8439" s="83" t="s">
        <v>1767</v>
      </c>
      <c r="G8439" s="83" t="s">
        <v>1768</v>
      </c>
      <c r="H8439" s="83"/>
      <c r="I8439" s="83"/>
      <c r="J8439" s="122" t="s">
        <v>1769</v>
      </c>
    </row>
    <row r="8440" spans="1:10" ht="63.75">
      <c r="A8440" s="123" t="s">
        <v>1723</v>
      </c>
      <c r="B8440" s="97" t="s">
        <v>4724</v>
      </c>
      <c r="C8440" s="96" t="s">
        <v>44</v>
      </c>
      <c r="D8440" s="96" t="s">
        <v>4725</v>
      </c>
      <c r="E8440" s="99">
        <v>8.4499999999999993</v>
      </c>
      <c r="F8440" s="98" t="s">
        <v>78</v>
      </c>
      <c r="G8440" s="282" t="s">
        <v>4726</v>
      </c>
      <c r="H8440" s="282"/>
      <c r="I8440" s="283"/>
      <c r="J8440" s="126" t="s">
        <v>4727</v>
      </c>
    </row>
    <row r="8441" spans="1:10" ht="38.25">
      <c r="A8441" s="123" t="s">
        <v>1723</v>
      </c>
      <c r="B8441" s="97" t="s">
        <v>4728</v>
      </c>
      <c r="C8441" s="96" t="s">
        <v>44</v>
      </c>
      <c r="D8441" s="96" t="s">
        <v>4729</v>
      </c>
      <c r="E8441" s="99">
        <v>15.335000000000001</v>
      </c>
      <c r="F8441" s="98" t="s">
        <v>121</v>
      </c>
      <c r="G8441" s="282" t="s">
        <v>4730</v>
      </c>
      <c r="H8441" s="282"/>
      <c r="I8441" s="283"/>
      <c r="J8441" s="126" t="s">
        <v>4731</v>
      </c>
    </row>
    <row r="8442" spans="1:10" ht="25.5">
      <c r="A8442" s="123" t="s">
        <v>1723</v>
      </c>
      <c r="B8442" s="97" t="s">
        <v>492</v>
      </c>
      <c r="C8442" s="96" t="s">
        <v>44</v>
      </c>
      <c r="D8442" s="96" t="s">
        <v>493</v>
      </c>
      <c r="E8442" s="99">
        <v>1.0869911000000001</v>
      </c>
      <c r="F8442" s="98" t="s">
        <v>71</v>
      </c>
      <c r="G8442" s="282" t="s">
        <v>4732</v>
      </c>
      <c r="H8442" s="282"/>
      <c r="I8442" s="283"/>
      <c r="J8442" s="126" t="s">
        <v>4733</v>
      </c>
    </row>
    <row r="8443" spans="1:10" ht="63.75">
      <c r="A8443" s="123" t="s">
        <v>1723</v>
      </c>
      <c r="B8443" s="97" t="s">
        <v>4734</v>
      </c>
      <c r="C8443" s="96" t="s">
        <v>44</v>
      </c>
      <c r="D8443" s="96" t="s">
        <v>4735</v>
      </c>
      <c r="E8443" s="99">
        <v>0.2</v>
      </c>
      <c r="F8443" s="98" t="s">
        <v>78</v>
      </c>
      <c r="G8443" s="282" t="s">
        <v>4736</v>
      </c>
      <c r="H8443" s="282"/>
      <c r="I8443" s="283"/>
      <c r="J8443" s="126" t="s">
        <v>4737</v>
      </c>
    </row>
    <row r="8444" spans="1:10">
      <c r="A8444" s="221"/>
      <c r="B8444" s="222"/>
      <c r="C8444" s="222"/>
      <c r="D8444" s="222"/>
      <c r="E8444" s="222"/>
      <c r="F8444" s="222" t="s">
        <v>1774</v>
      </c>
      <c r="G8444" s="222"/>
      <c r="H8444" s="222"/>
      <c r="I8444" s="222"/>
      <c r="J8444" s="125">
        <v>272.90179999999998</v>
      </c>
    </row>
    <row r="8445" spans="1:10">
      <c r="A8445" s="115"/>
      <c r="B8445" s="116"/>
      <c r="C8445" s="116"/>
      <c r="D8445" s="116"/>
      <c r="E8445" s="116" t="s">
        <v>1728</v>
      </c>
      <c r="F8445" s="117">
        <v>0</v>
      </c>
      <c r="G8445" s="116" t="s">
        <v>1729</v>
      </c>
      <c r="H8445" s="117">
        <v>90.03</v>
      </c>
      <c r="I8445" s="116" t="s">
        <v>1730</v>
      </c>
      <c r="J8445" s="118">
        <v>90.028510582187195</v>
      </c>
    </row>
    <row r="8446" spans="1:10" ht="15" thickBot="1">
      <c r="A8446" s="115"/>
      <c r="B8446" s="116"/>
      <c r="C8446" s="116"/>
      <c r="D8446" s="116"/>
      <c r="E8446" s="116" t="s">
        <v>1731</v>
      </c>
      <c r="F8446" s="117">
        <v>71.599999999999994</v>
      </c>
      <c r="G8446" s="116"/>
      <c r="H8446" s="276" t="s">
        <v>1732</v>
      </c>
      <c r="I8446" s="276"/>
      <c r="J8446" s="118">
        <v>344.5</v>
      </c>
    </row>
    <row r="8447" spans="1:10" ht="15" thickTop="1">
      <c r="A8447" s="119"/>
      <c r="B8447" s="95"/>
      <c r="C8447" s="95"/>
      <c r="D8447" s="95"/>
      <c r="E8447" s="95"/>
      <c r="F8447" s="95"/>
      <c r="G8447" s="95"/>
      <c r="H8447" s="95"/>
      <c r="I8447" s="95"/>
      <c r="J8447" s="120"/>
    </row>
    <row r="8448" spans="1:10" ht="15">
      <c r="A8448" s="121"/>
      <c r="B8448" s="83" t="s">
        <v>1</v>
      </c>
      <c r="C8448" s="82" t="s">
        <v>2</v>
      </c>
      <c r="D8448" s="82" t="s">
        <v>3</v>
      </c>
      <c r="E8448" s="281" t="s">
        <v>1722</v>
      </c>
      <c r="F8448" s="281"/>
      <c r="G8448" s="84" t="s">
        <v>4</v>
      </c>
      <c r="H8448" s="83" t="s">
        <v>5</v>
      </c>
      <c r="I8448" s="83" t="s">
        <v>6</v>
      </c>
      <c r="J8448" s="122" t="s">
        <v>8</v>
      </c>
    </row>
    <row r="8449" spans="1:10" ht="38.25">
      <c r="A8449" s="111" t="s">
        <v>1723</v>
      </c>
      <c r="B8449" s="86" t="s">
        <v>4679</v>
      </c>
      <c r="C8449" s="85" t="s">
        <v>44</v>
      </c>
      <c r="D8449" s="85" t="s">
        <v>4680</v>
      </c>
      <c r="E8449" s="284" t="s">
        <v>1761</v>
      </c>
      <c r="F8449" s="284"/>
      <c r="G8449" s="87" t="s">
        <v>71</v>
      </c>
      <c r="H8449" s="88">
        <v>1</v>
      </c>
      <c r="I8449" s="89">
        <v>56.92</v>
      </c>
      <c r="J8449" s="112">
        <v>56.92</v>
      </c>
    </row>
    <row r="8450" spans="1:10">
      <c r="A8450" s="221"/>
      <c r="B8450" s="222"/>
      <c r="C8450" s="222"/>
      <c r="D8450" s="222"/>
      <c r="E8450" s="222"/>
      <c r="F8450" s="222" t="s">
        <v>1762</v>
      </c>
      <c r="G8450" s="222"/>
      <c r="H8450" s="222"/>
      <c r="I8450" s="222"/>
      <c r="J8450" s="125">
        <v>0</v>
      </c>
    </row>
    <row r="8451" spans="1:10">
      <c r="A8451" s="221"/>
      <c r="B8451" s="222"/>
      <c r="C8451" s="222"/>
      <c r="D8451" s="222"/>
      <c r="E8451" s="222"/>
      <c r="F8451" s="222" t="s">
        <v>1763</v>
      </c>
      <c r="G8451" s="222"/>
      <c r="H8451" s="222"/>
      <c r="I8451" s="222"/>
      <c r="J8451" s="125">
        <v>1</v>
      </c>
    </row>
    <row r="8452" spans="1:10">
      <c r="A8452" s="221"/>
      <c r="B8452" s="222"/>
      <c r="C8452" s="222"/>
      <c r="D8452" s="222"/>
      <c r="E8452" s="222"/>
      <c r="F8452" s="222" t="s">
        <v>1764</v>
      </c>
      <c r="G8452" s="222"/>
      <c r="H8452" s="222"/>
      <c r="I8452" s="222"/>
      <c r="J8452" s="125">
        <v>0</v>
      </c>
    </row>
    <row r="8453" spans="1:10" ht="15">
      <c r="A8453" s="279" t="s">
        <v>1784</v>
      </c>
      <c r="B8453" s="280" t="s">
        <v>1</v>
      </c>
      <c r="C8453" s="281" t="s">
        <v>2</v>
      </c>
      <c r="D8453" s="281" t="s">
        <v>1785</v>
      </c>
      <c r="E8453" s="280" t="s">
        <v>1766</v>
      </c>
      <c r="F8453" s="83" t="s">
        <v>1767</v>
      </c>
      <c r="G8453" s="83" t="s">
        <v>1768</v>
      </c>
      <c r="H8453" s="83"/>
      <c r="I8453" s="83"/>
      <c r="J8453" s="122" t="s">
        <v>1769</v>
      </c>
    </row>
    <row r="8454" spans="1:10">
      <c r="A8454" s="113" t="s">
        <v>1725</v>
      </c>
      <c r="B8454" s="91" t="s">
        <v>4141</v>
      </c>
      <c r="C8454" s="90" t="s">
        <v>44</v>
      </c>
      <c r="D8454" s="90" t="s">
        <v>4142</v>
      </c>
      <c r="E8454" s="93">
        <v>4</v>
      </c>
      <c r="F8454" s="92" t="s">
        <v>121</v>
      </c>
      <c r="G8454" s="277" t="s">
        <v>4738</v>
      </c>
      <c r="H8454" s="277"/>
      <c r="I8454" s="278"/>
      <c r="J8454" s="127" t="s">
        <v>4681</v>
      </c>
    </row>
    <row r="8455" spans="1:10">
      <c r="A8455" s="221"/>
      <c r="B8455" s="222"/>
      <c r="C8455" s="222"/>
      <c r="D8455" s="222"/>
      <c r="E8455" s="222"/>
      <c r="F8455" s="222" t="s">
        <v>1938</v>
      </c>
      <c r="G8455" s="222"/>
      <c r="H8455" s="222"/>
      <c r="I8455" s="222"/>
      <c r="J8455" s="125">
        <v>56.92</v>
      </c>
    </row>
    <row r="8456" spans="1:10">
      <c r="A8456" s="115"/>
      <c r="B8456" s="116"/>
      <c r="C8456" s="116"/>
      <c r="D8456" s="116"/>
      <c r="E8456" s="116" t="s">
        <v>1728</v>
      </c>
      <c r="F8456" s="117">
        <v>0</v>
      </c>
      <c r="G8456" s="116" t="s">
        <v>1729</v>
      </c>
      <c r="H8456" s="117">
        <v>0</v>
      </c>
      <c r="I8456" s="116" t="s">
        <v>1730</v>
      </c>
      <c r="J8456" s="118">
        <v>0</v>
      </c>
    </row>
    <row r="8457" spans="1:10" ht="15" thickBot="1">
      <c r="A8457" s="115"/>
      <c r="B8457" s="116"/>
      <c r="C8457" s="116"/>
      <c r="D8457" s="116"/>
      <c r="E8457" s="116" t="s">
        <v>1731</v>
      </c>
      <c r="F8457" s="117">
        <v>14.93</v>
      </c>
      <c r="G8457" s="116"/>
      <c r="H8457" s="276" t="s">
        <v>1732</v>
      </c>
      <c r="I8457" s="276"/>
      <c r="J8457" s="118">
        <v>71.849999999999994</v>
      </c>
    </row>
    <row r="8458" spans="1:10" ht="15" thickTop="1">
      <c r="A8458" s="119"/>
      <c r="B8458" s="95"/>
      <c r="C8458" s="95"/>
      <c r="D8458" s="95"/>
      <c r="E8458" s="95"/>
      <c r="F8458" s="95"/>
      <c r="G8458" s="95"/>
      <c r="H8458" s="95"/>
      <c r="I8458" s="95"/>
      <c r="J8458" s="120"/>
    </row>
    <row r="8459" spans="1:10" ht="15">
      <c r="A8459" s="121"/>
      <c r="B8459" s="83" t="s">
        <v>1</v>
      </c>
      <c r="C8459" s="82" t="s">
        <v>2</v>
      </c>
      <c r="D8459" s="82" t="s">
        <v>3</v>
      </c>
      <c r="E8459" s="281" t="s">
        <v>1722</v>
      </c>
      <c r="F8459" s="281"/>
      <c r="G8459" s="84" t="s">
        <v>4</v>
      </c>
      <c r="H8459" s="83" t="s">
        <v>5</v>
      </c>
      <c r="I8459" s="83" t="s">
        <v>6</v>
      </c>
      <c r="J8459" s="122" t="s">
        <v>8</v>
      </c>
    </row>
    <row r="8460" spans="1:10" ht="38.25">
      <c r="A8460" s="111" t="s">
        <v>1723</v>
      </c>
      <c r="B8460" s="86" t="s">
        <v>4739</v>
      </c>
      <c r="C8460" s="85" t="s">
        <v>44</v>
      </c>
      <c r="D8460" s="85" t="s">
        <v>4740</v>
      </c>
      <c r="E8460" s="284" t="s">
        <v>1761</v>
      </c>
      <c r="F8460" s="284"/>
      <c r="G8460" s="87" t="s">
        <v>71</v>
      </c>
      <c r="H8460" s="88">
        <v>1</v>
      </c>
      <c r="I8460" s="89">
        <v>328.7</v>
      </c>
      <c r="J8460" s="112">
        <v>328.7</v>
      </c>
    </row>
    <row r="8461" spans="1:10">
      <c r="A8461" s="221"/>
      <c r="B8461" s="222"/>
      <c r="C8461" s="222"/>
      <c r="D8461" s="222"/>
      <c r="E8461" s="222"/>
      <c r="F8461" s="222" t="s">
        <v>1762</v>
      </c>
      <c r="G8461" s="222"/>
      <c r="H8461" s="222"/>
      <c r="I8461" s="222"/>
      <c r="J8461" s="125">
        <v>0</v>
      </c>
    </row>
    <row r="8462" spans="1:10">
      <c r="A8462" s="221"/>
      <c r="B8462" s="222"/>
      <c r="C8462" s="222"/>
      <c r="D8462" s="222"/>
      <c r="E8462" s="222"/>
      <c r="F8462" s="222" t="s">
        <v>1763</v>
      </c>
      <c r="G8462" s="222"/>
      <c r="H8462" s="222"/>
      <c r="I8462" s="222"/>
      <c r="J8462" s="125">
        <v>1</v>
      </c>
    </row>
    <row r="8463" spans="1:10">
      <c r="A8463" s="221"/>
      <c r="B8463" s="222"/>
      <c r="C8463" s="222"/>
      <c r="D8463" s="222"/>
      <c r="E8463" s="222"/>
      <c r="F8463" s="222" t="s">
        <v>1764</v>
      </c>
      <c r="G8463" s="222"/>
      <c r="H8463" s="222"/>
      <c r="I8463" s="222"/>
      <c r="J8463" s="125">
        <v>0</v>
      </c>
    </row>
    <row r="8464" spans="1:10" ht="15">
      <c r="A8464" s="279" t="s">
        <v>1784</v>
      </c>
      <c r="B8464" s="280" t="s">
        <v>1</v>
      </c>
      <c r="C8464" s="281" t="s">
        <v>2</v>
      </c>
      <c r="D8464" s="281" t="s">
        <v>1785</v>
      </c>
      <c r="E8464" s="280" t="s">
        <v>1766</v>
      </c>
      <c r="F8464" s="83" t="s">
        <v>1767</v>
      </c>
      <c r="G8464" s="83" t="s">
        <v>1768</v>
      </c>
      <c r="H8464" s="83"/>
      <c r="I8464" s="83"/>
      <c r="J8464" s="122" t="s">
        <v>1769</v>
      </c>
    </row>
    <row r="8465" spans="1:10" ht="25.5">
      <c r="A8465" s="113" t="s">
        <v>1725</v>
      </c>
      <c r="B8465" s="91" t="s">
        <v>4741</v>
      </c>
      <c r="C8465" s="90" t="s">
        <v>44</v>
      </c>
      <c r="D8465" s="90" t="s">
        <v>4742</v>
      </c>
      <c r="E8465" s="93">
        <v>9.6</v>
      </c>
      <c r="F8465" s="92" t="s">
        <v>121</v>
      </c>
      <c r="G8465" s="277" t="s">
        <v>4743</v>
      </c>
      <c r="H8465" s="277"/>
      <c r="I8465" s="278"/>
      <c r="J8465" s="127" t="s">
        <v>4744</v>
      </c>
    </row>
    <row r="8466" spans="1:10">
      <c r="A8466" s="221"/>
      <c r="B8466" s="222"/>
      <c r="C8466" s="222"/>
      <c r="D8466" s="222"/>
      <c r="E8466" s="222"/>
      <c r="F8466" s="222" t="s">
        <v>1938</v>
      </c>
      <c r="G8466" s="222"/>
      <c r="H8466" s="222"/>
      <c r="I8466" s="222"/>
      <c r="J8466" s="125">
        <v>328.70400000000001</v>
      </c>
    </row>
    <row r="8467" spans="1:10">
      <c r="A8467" s="115"/>
      <c r="B8467" s="116"/>
      <c r="C8467" s="116"/>
      <c r="D8467" s="116"/>
      <c r="E8467" s="116" t="s">
        <v>1728</v>
      </c>
      <c r="F8467" s="117">
        <v>0</v>
      </c>
      <c r="G8467" s="116" t="s">
        <v>1729</v>
      </c>
      <c r="H8467" s="117">
        <v>0</v>
      </c>
      <c r="I8467" s="116" t="s">
        <v>1730</v>
      </c>
      <c r="J8467" s="118">
        <v>0</v>
      </c>
    </row>
    <row r="8468" spans="1:10" ht="15" thickBot="1">
      <c r="A8468" s="115"/>
      <c r="B8468" s="116"/>
      <c r="C8468" s="116"/>
      <c r="D8468" s="116"/>
      <c r="E8468" s="116" t="s">
        <v>1731</v>
      </c>
      <c r="F8468" s="117">
        <v>86.25</v>
      </c>
      <c r="G8468" s="116"/>
      <c r="H8468" s="276" t="s">
        <v>1732</v>
      </c>
      <c r="I8468" s="276"/>
      <c r="J8468" s="118">
        <v>414.95</v>
      </c>
    </row>
    <row r="8469" spans="1:10" ht="15" thickTop="1">
      <c r="A8469" s="119"/>
      <c r="B8469" s="95"/>
      <c r="C8469" s="95"/>
      <c r="D8469" s="95"/>
      <c r="E8469" s="95"/>
      <c r="F8469" s="95"/>
      <c r="G8469" s="95"/>
      <c r="H8469" s="95"/>
      <c r="I8469" s="95"/>
      <c r="J8469" s="120"/>
    </row>
    <row r="8470" spans="1:10" ht="15">
      <c r="A8470" s="121"/>
      <c r="B8470" s="83" t="s">
        <v>1</v>
      </c>
      <c r="C8470" s="82" t="s">
        <v>2</v>
      </c>
      <c r="D8470" s="82" t="s">
        <v>3</v>
      </c>
      <c r="E8470" s="281" t="s">
        <v>1722</v>
      </c>
      <c r="F8470" s="281"/>
      <c r="G8470" s="84" t="s">
        <v>4</v>
      </c>
      <c r="H8470" s="83" t="s">
        <v>5</v>
      </c>
      <c r="I8470" s="83" t="s">
        <v>6</v>
      </c>
      <c r="J8470" s="122" t="s">
        <v>8</v>
      </c>
    </row>
    <row r="8471" spans="1:10">
      <c r="A8471" s="111" t="s">
        <v>1723</v>
      </c>
      <c r="B8471" s="86" t="s">
        <v>4466</v>
      </c>
      <c r="C8471" s="85" t="s">
        <v>1246</v>
      </c>
      <c r="D8471" s="85" t="s">
        <v>4467</v>
      </c>
      <c r="E8471" s="284" t="s">
        <v>4468</v>
      </c>
      <c r="F8471" s="284"/>
      <c r="G8471" s="87" t="s">
        <v>33</v>
      </c>
      <c r="H8471" s="88">
        <v>1</v>
      </c>
      <c r="I8471" s="89">
        <v>2.29</v>
      </c>
      <c r="J8471" s="112">
        <v>2.29</v>
      </c>
    </row>
    <row r="8472" spans="1:10" ht="38.25">
      <c r="A8472" s="113" t="s">
        <v>1725</v>
      </c>
      <c r="B8472" s="91" t="s">
        <v>4745</v>
      </c>
      <c r="C8472" s="90" t="s">
        <v>1246</v>
      </c>
      <c r="D8472" s="90" t="s">
        <v>4746</v>
      </c>
      <c r="E8472" s="278" t="s">
        <v>2366</v>
      </c>
      <c r="F8472" s="278"/>
      <c r="G8472" s="92" t="s">
        <v>704</v>
      </c>
      <c r="H8472" s="93">
        <v>2.4000000000000001E-4</v>
      </c>
      <c r="I8472" s="94">
        <v>2974.99</v>
      </c>
      <c r="J8472" s="114">
        <v>0.71</v>
      </c>
    </row>
    <row r="8473" spans="1:10">
      <c r="A8473" s="113" t="s">
        <v>1725</v>
      </c>
      <c r="B8473" s="91" t="s">
        <v>4747</v>
      </c>
      <c r="C8473" s="90" t="s">
        <v>1246</v>
      </c>
      <c r="D8473" s="90" t="s">
        <v>4748</v>
      </c>
      <c r="E8473" s="278" t="s">
        <v>1743</v>
      </c>
      <c r="F8473" s="278"/>
      <c r="G8473" s="92" t="s">
        <v>4749</v>
      </c>
      <c r="H8473" s="93">
        <v>2.238</v>
      </c>
      <c r="I8473" s="94">
        <v>0.71</v>
      </c>
      <c r="J8473" s="114">
        <v>1.58</v>
      </c>
    </row>
    <row r="8474" spans="1:10">
      <c r="A8474" s="115"/>
      <c r="B8474" s="116"/>
      <c r="C8474" s="116"/>
      <c r="D8474" s="116"/>
      <c r="E8474" s="116" t="s">
        <v>1728</v>
      </c>
      <c r="F8474" s="117">
        <v>0</v>
      </c>
      <c r="G8474" s="116" t="s">
        <v>1729</v>
      </c>
      <c r="H8474" s="117">
        <v>0</v>
      </c>
      <c r="I8474" s="116" t="s">
        <v>1730</v>
      </c>
      <c r="J8474" s="118">
        <v>0</v>
      </c>
    </row>
    <row r="8475" spans="1:10" ht="15" thickBot="1">
      <c r="A8475" s="115"/>
      <c r="B8475" s="116"/>
      <c r="C8475" s="116"/>
      <c r="D8475" s="116"/>
      <c r="E8475" s="116" t="s">
        <v>1731</v>
      </c>
      <c r="F8475" s="117">
        <v>0.6</v>
      </c>
      <c r="G8475" s="116"/>
      <c r="H8475" s="276" t="s">
        <v>1732</v>
      </c>
      <c r="I8475" s="276"/>
      <c r="J8475" s="118">
        <v>2.89</v>
      </c>
    </row>
    <row r="8476" spans="1:10" ht="15" thickTop="1">
      <c r="A8476" s="119"/>
      <c r="B8476" s="95"/>
      <c r="C8476" s="95"/>
      <c r="D8476" s="95"/>
      <c r="E8476" s="95"/>
      <c r="F8476" s="95"/>
      <c r="G8476" s="95"/>
      <c r="H8476" s="95"/>
      <c r="I8476" s="95"/>
      <c r="J8476" s="120"/>
    </row>
    <row r="8477" spans="1:10" ht="15">
      <c r="A8477" s="121"/>
      <c r="B8477" s="83" t="s">
        <v>1</v>
      </c>
      <c r="C8477" s="82" t="s">
        <v>2</v>
      </c>
      <c r="D8477" s="82" t="s">
        <v>3</v>
      </c>
      <c r="E8477" s="281" t="s">
        <v>1722</v>
      </c>
      <c r="F8477" s="281"/>
      <c r="G8477" s="84" t="s">
        <v>4</v>
      </c>
      <c r="H8477" s="83" t="s">
        <v>5</v>
      </c>
      <c r="I8477" s="83" t="s">
        <v>6</v>
      </c>
      <c r="J8477" s="122" t="s">
        <v>8</v>
      </c>
    </row>
    <row r="8478" spans="1:10" ht="25.5">
      <c r="A8478" s="111" t="s">
        <v>1723</v>
      </c>
      <c r="B8478" s="86" t="s">
        <v>3860</v>
      </c>
      <c r="C8478" s="85" t="s">
        <v>44</v>
      </c>
      <c r="D8478" s="85" t="s">
        <v>3861</v>
      </c>
      <c r="E8478" s="284" t="s">
        <v>1761</v>
      </c>
      <c r="F8478" s="284"/>
      <c r="G8478" s="87" t="s">
        <v>46</v>
      </c>
      <c r="H8478" s="88">
        <v>1</v>
      </c>
      <c r="I8478" s="89">
        <v>19.989999999999998</v>
      </c>
      <c r="J8478" s="112">
        <v>19.989999999999998</v>
      </c>
    </row>
    <row r="8479" spans="1:10">
      <c r="A8479" s="221"/>
      <c r="B8479" s="222"/>
      <c r="C8479" s="222"/>
      <c r="D8479" s="222"/>
      <c r="E8479" s="222"/>
      <c r="F8479" s="222" t="s">
        <v>1762</v>
      </c>
      <c r="G8479" s="222"/>
      <c r="H8479" s="222"/>
      <c r="I8479" s="222"/>
      <c r="J8479" s="125">
        <v>0</v>
      </c>
    </row>
    <row r="8480" spans="1:10">
      <c r="A8480" s="221"/>
      <c r="B8480" s="222"/>
      <c r="C8480" s="222"/>
      <c r="D8480" s="222"/>
      <c r="E8480" s="222"/>
      <c r="F8480" s="222" t="s">
        <v>1763</v>
      </c>
      <c r="G8480" s="222"/>
      <c r="H8480" s="222"/>
      <c r="I8480" s="222"/>
      <c r="J8480" s="125">
        <v>1</v>
      </c>
    </row>
    <row r="8481" spans="1:10">
      <c r="A8481" s="221"/>
      <c r="B8481" s="222"/>
      <c r="C8481" s="222"/>
      <c r="D8481" s="222"/>
      <c r="E8481" s="222"/>
      <c r="F8481" s="222" t="s">
        <v>1764</v>
      </c>
      <c r="G8481" s="222"/>
      <c r="H8481" s="222"/>
      <c r="I8481" s="222"/>
      <c r="J8481" s="125">
        <v>0</v>
      </c>
    </row>
    <row r="8482" spans="1:10" ht="15">
      <c r="A8482" s="279" t="s">
        <v>1784</v>
      </c>
      <c r="B8482" s="280" t="s">
        <v>1</v>
      </c>
      <c r="C8482" s="281" t="s">
        <v>2</v>
      </c>
      <c r="D8482" s="281" t="s">
        <v>1785</v>
      </c>
      <c r="E8482" s="280" t="s">
        <v>1766</v>
      </c>
      <c r="F8482" s="83" t="s">
        <v>1767</v>
      </c>
      <c r="G8482" s="83" t="s">
        <v>1768</v>
      </c>
      <c r="H8482" s="83"/>
      <c r="I8482" s="83"/>
      <c r="J8482" s="122" t="s">
        <v>1769</v>
      </c>
    </row>
    <row r="8483" spans="1:10">
      <c r="A8483" s="113" t="s">
        <v>1725</v>
      </c>
      <c r="B8483" s="91" t="s">
        <v>4750</v>
      </c>
      <c r="C8483" s="90" t="s">
        <v>44</v>
      </c>
      <c r="D8483" s="90" t="s">
        <v>4751</v>
      </c>
      <c r="E8483" s="93">
        <v>1</v>
      </c>
      <c r="F8483" s="92" t="s">
        <v>46</v>
      </c>
      <c r="G8483" s="277" t="s">
        <v>4752</v>
      </c>
      <c r="H8483" s="277"/>
      <c r="I8483" s="278"/>
      <c r="J8483" s="127" t="s">
        <v>4752</v>
      </c>
    </row>
    <row r="8484" spans="1:10">
      <c r="A8484" s="221"/>
      <c r="B8484" s="222"/>
      <c r="C8484" s="222"/>
      <c r="D8484" s="222"/>
      <c r="E8484" s="222"/>
      <c r="F8484" s="222" t="s">
        <v>1938</v>
      </c>
      <c r="G8484" s="222"/>
      <c r="H8484" s="222"/>
      <c r="I8484" s="222"/>
      <c r="J8484" s="125">
        <v>17.510000000000002</v>
      </c>
    </row>
    <row r="8485" spans="1:10" ht="15">
      <c r="A8485" s="279" t="s">
        <v>1765</v>
      </c>
      <c r="B8485" s="280" t="s">
        <v>1</v>
      </c>
      <c r="C8485" s="281" t="s">
        <v>2</v>
      </c>
      <c r="D8485" s="281" t="s">
        <v>1727</v>
      </c>
      <c r="E8485" s="280" t="s">
        <v>1766</v>
      </c>
      <c r="F8485" s="83" t="s">
        <v>1767</v>
      </c>
      <c r="G8485" s="83" t="s">
        <v>1768</v>
      </c>
      <c r="H8485" s="83"/>
      <c r="I8485" s="83"/>
      <c r="J8485" s="122" t="s">
        <v>1769</v>
      </c>
    </row>
    <row r="8486" spans="1:10">
      <c r="A8486" s="123" t="s">
        <v>1723</v>
      </c>
      <c r="B8486" s="97" t="s">
        <v>3570</v>
      </c>
      <c r="C8486" s="96" t="s">
        <v>44</v>
      </c>
      <c r="D8486" s="96" t="s">
        <v>3571</v>
      </c>
      <c r="E8486" s="99">
        <v>7.0000000000000007E-2</v>
      </c>
      <c r="F8486" s="98" t="s">
        <v>1950</v>
      </c>
      <c r="G8486" s="282" t="s">
        <v>3577</v>
      </c>
      <c r="H8486" s="282"/>
      <c r="I8486" s="283"/>
      <c r="J8486" s="126" t="s">
        <v>4753</v>
      </c>
    </row>
    <row r="8487" spans="1:10">
      <c r="A8487" s="123" t="s">
        <v>1723</v>
      </c>
      <c r="B8487" s="97" t="s">
        <v>1979</v>
      </c>
      <c r="C8487" s="96" t="s">
        <v>44</v>
      </c>
      <c r="D8487" s="96" t="s">
        <v>1980</v>
      </c>
      <c r="E8487" s="99">
        <v>7.0000000000000007E-2</v>
      </c>
      <c r="F8487" s="98" t="s">
        <v>1950</v>
      </c>
      <c r="G8487" s="282" t="s">
        <v>1981</v>
      </c>
      <c r="H8487" s="282"/>
      <c r="I8487" s="283"/>
      <c r="J8487" s="126" t="s">
        <v>4754</v>
      </c>
    </row>
    <row r="8488" spans="1:10">
      <c r="A8488" s="221"/>
      <c r="B8488" s="222"/>
      <c r="C8488" s="222"/>
      <c r="D8488" s="222"/>
      <c r="E8488" s="222"/>
      <c r="F8488" s="222" t="s">
        <v>1774</v>
      </c>
      <c r="G8488" s="222"/>
      <c r="H8488" s="222"/>
      <c r="I8488" s="222"/>
      <c r="J8488" s="125">
        <v>2.4780000000000002</v>
      </c>
    </row>
    <row r="8489" spans="1:10">
      <c r="A8489" s="115"/>
      <c r="B8489" s="116"/>
      <c r="C8489" s="116"/>
      <c r="D8489" s="116"/>
      <c r="E8489" s="116" t="s">
        <v>1728</v>
      </c>
      <c r="F8489" s="117">
        <v>0</v>
      </c>
      <c r="G8489" s="116" t="s">
        <v>1729</v>
      </c>
      <c r="H8489" s="117">
        <v>1.88</v>
      </c>
      <c r="I8489" s="116" t="s">
        <v>1730</v>
      </c>
      <c r="J8489" s="118">
        <v>1.8828739999999999</v>
      </c>
    </row>
    <row r="8490" spans="1:10" ht="15" thickBot="1">
      <c r="A8490" s="115"/>
      <c r="B8490" s="116"/>
      <c r="C8490" s="116"/>
      <c r="D8490" s="116"/>
      <c r="E8490" s="116" t="s">
        <v>1731</v>
      </c>
      <c r="F8490" s="117">
        <v>5.24</v>
      </c>
      <c r="G8490" s="116"/>
      <c r="H8490" s="276" t="s">
        <v>1732</v>
      </c>
      <c r="I8490" s="276"/>
      <c r="J8490" s="118">
        <v>25.23</v>
      </c>
    </row>
    <row r="8491" spans="1:10" ht="15" thickTop="1">
      <c r="A8491" s="119"/>
      <c r="B8491" s="95"/>
      <c r="C8491" s="95"/>
      <c r="D8491" s="95"/>
      <c r="E8491" s="95"/>
      <c r="F8491" s="95"/>
      <c r="G8491" s="95"/>
      <c r="H8491" s="95"/>
      <c r="I8491" s="95"/>
      <c r="J8491" s="120"/>
    </row>
    <row r="8492" spans="1:10" ht="15">
      <c r="A8492" s="121"/>
      <c r="B8492" s="83" t="s">
        <v>1</v>
      </c>
      <c r="C8492" s="82" t="s">
        <v>2</v>
      </c>
      <c r="D8492" s="82" t="s">
        <v>3</v>
      </c>
      <c r="E8492" s="281" t="s">
        <v>1722</v>
      </c>
      <c r="F8492" s="281"/>
      <c r="G8492" s="84" t="s">
        <v>4</v>
      </c>
      <c r="H8492" s="83" t="s">
        <v>5</v>
      </c>
      <c r="I8492" s="83" t="s">
        <v>6</v>
      </c>
      <c r="J8492" s="122" t="s">
        <v>8</v>
      </c>
    </row>
    <row r="8493" spans="1:10" ht="25.5">
      <c r="A8493" s="111" t="s">
        <v>1723</v>
      </c>
      <c r="B8493" s="86" t="s">
        <v>4755</v>
      </c>
      <c r="C8493" s="85" t="s">
        <v>31</v>
      </c>
      <c r="D8493" s="85" t="s">
        <v>4756</v>
      </c>
      <c r="E8493" s="284" t="s">
        <v>2165</v>
      </c>
      <c r="F8493" s="284"/>
      <c r="G8493" s="87" t="s">
        <v>2169</v>
      </c>
      <c r="H8493" s="88">
        <v>1</v>
      </c>
      <c r="I8493" s="89">
        <v>24.7</v>
      </c>
      <c r="J8493" s="112">
        <v>24.7</v>
      </c>
    </row>
    <row r="8494" spans="1:10" ht="25.5">
      <c r="A8494" s="123" t="s">
        <v>1738</v>
      </c>
      <c r="B8494" s="97" t="s">
        <v>4757</v>
      </c>
      <c r="C8494" s="96" t="s">
        <v>31</v>
      </c>
      <c r="D8494" s="96" t="s">
        <v>4758</v>
      </c>
      <c r="E8494" s="283" t="s">
        <v>2165</v>
      </c>
      <c r="F8494" s="283"/>
      <c r="G8494" s="98" t="s">
        <v>33</v>
      </c>
      <c r="H8494" s="99">
        <v>1</v>
      </c>
      <c r="I8494" s="100">
        <v>0.11</v>
      </c>
      <c r="J8494" s="124">
        <v>0.11</v>
      </c>
    </row>
    <row r="8495" spans="1:10" ht="25.5">
      <c r="A8495" s="123" t="s">
        <v>1738</v>
      </c>
      <c r="B8495" s="97" t="s">
        <v>4759</v>
      </c>
      <c r="C8495" s="96" t="s">
        <v>31</v>
      </c>
      <c r="D8495" s="96" t="s">
        <v>4760</v>
      </c>
      <c r="E8495" s="283" t="s">
        <v>2165</v>
      </c>
      <c r="F8495" s="283"/>
      <c r="G8495" s="98" t="s">
        <v>33</v>
      </c>
      <c r="H8495" s="99">
        <v>1</v>
      </c>
      <c r="I8495" s="100">
        <v>0.43</v>
      </c>
      <c r="J8495" s="124">
        <v>0.43</v>
      </c>
    </row>
    <row r="8496" spans="1:10" ht="25.5">
      <c r="A8496" s="123" t="s">
        <v>1738</v>
      </c>
      <c r="B8496" s="97" t="s">
        <v>4761</v>
      </c>
      <c r="C8496" s="96" t="s">
        <v>31</v>
      </c>
      <c r="D8496" s="96" t="s">
        <v>4762</v>
      </c>
      <c r="E8496" s="283" t="s">
        <v>1737</v>
      </c>
      <c r="F8496" s="283"/>
      <c r="G8496" s="98" t="s">
        <v>33</v>
      </c>
      <c r="H8496" s="99">
        <v>1</v>
      </c>
      <c r="I8496" s="100">
        <v>24.16</v>
      </c>
      <c r="J8496" s="124">
        <v>24.16</v>
      </c>
    </row>
    <row r="8497" spans="1:10">
      <c r="A8497" s="115"/>
      <c r="B8497" s="116"/>
      <c r="C8497" s="116"/>
      <c r="D8497" s="116"/>
      <c r="E8497" s="116" t="s">
        <v>1728</v>
      </c>
      <c r="F8497" s="117">
        <v>20.74</v>
      </c>
      <c r="G8497" s="116" t="s">
        <v>1729</v>
      </c>
      <c r="H8497" s="117">
        <v>0</v>
      </c>
      <c r="I8497" s="116" t="s">
        <v>1730</v>
      </c>
      <c r="J8497" s="118">
        <v>20.74</v>
      </c>
    </row>
    <row r="8498" spans="1:10" ht="15" thickBot="1">
      <c r="A8498" s="115"/>
      <c r="B8498" s="116"/>
      <c r="C8498" s="116"/>
      <c r="D8498" s="116"/>
      <c r="E8498" s="116" t="s">
        <v>1731</v>
      </c>
      <c r="F8498" s="117">
        <v>6.48</v>
      </c>
      <c r="G8498" s="116"/>
      <c r="H8498" s="276" t="s">
        <v>1732</v>
      </c>
      <c r="I8498" s="276"/>
      <c r="J8498" s="118">
        <v>31.18</v>
      </c>
    </row>
    <row r="8499" spans="1:10" ht="15" thickTop="1">
      <c r="A8499" s="119"/>
      <c r="B8499" s="95"/>
      <c r="C8499" s="95"/>
      <c r="D8499" s="95"/>
      <c r="E8499" s="95"/>
      <c r="F8499" s="95"/>
      <c r="G8499" s="95"/>
      <c r="H8499" s="95"/>
      <c r="I8499" s="95"/>
      <c r="J8499" s="120"/>
    </row>
    <row r="8500" spans="1:10" ht="15">
      <c r="A8500" s="121"/>
      <c r="B8500" s="83" t="s">
        <v>1</v>
      </c>
      <c r="C8500" s="82" t="s">
        <v>2</v>
      </c>
      <c r="D8500" s="82" t="s">
        <v>3</v>
      </c>
      <c r="E8500" s="281" t="s">
        <v>1722</v>
      </c>
      <c r="F8500" s="281"/>
      <c r="G8500" s="84" t="s">
        <v>4</v>
      </c>
      <c r="H8500" s="83" t="s">
        <v>5</v>
      </c>
      <c r="I8500" s="83" t="s">
        <v>6</v>
      </c>
      <c r="J8500" s="122" t="s">
        <v>8</v>
      </c>
    </row>
    <row r="8501" spans="1:10" ht="25.5">
      <c r="A8501" s="111" t="s">
        <v>1723</v>
      </c>
      <c r="B8501" s="86" t="s">
        <v>4763</v>
      </c>
      <c r="C8501" s="85" t="s">
        <v>31</v>
      </c>
      <c r="D8501" s="85" t="s">
        <v>4764</v>
      </c>
      <c r="E8501" s="284" t="s">
        <v>2165</v>
      </c>
      <c r="F8501" s="284"/>
      <c r="G8501" s="87" t="s">
        <v>2166</v>
      </c>
      <c r="H8501" s="88">
        <v>1</v>
      </c>
      <c r="I8501" s="89">
        <v>29.5</v>
      </c>
      <c r="J8501" s="112">
        <v>29.5</v>
      </c>
    </row>
    <row r="8502" spans="1:10" ht="25.5">
      <c r="A8502" s="123" t="s">
        <v>1738</v>
      </c>
      <c r="B8502" s="97" t="s">
        <v>4761</v>
      </c>
      <c r="C8502" s="96" t="s">
        <v>31</v>
      </c>
      <c r="D8502" s="96" t="s">
        <v>4762</v>
      </c>
      <c r="E8502" s="283" t="s">
        <v>1737</v>
      </c>
      <c r="F8502" s="283"/>
      <c r="G8502" s="98" t="s">
        <v>33</v>
      </c>
      <c r="H8502" s="99">
        <v>1</v>
      </c>
      <c r="I8502" s="100">
        <v>24.16</v>
      </c>
      <c r="J8502" s="124">
        <v>24.16</v>
      </c>
    </row>
    <row r="8503" spans="1:10" ht="25.5">
      <c r="A8503" s="123" t="s">
        <v>1738</v>
      </c>
      <c r="B8503" s="97" t="s">
        <v>4759</v>
      </c>
      <c r="C8503" s="96" t="s">
        <v>31</v>
      </c>
      <c r="D8503" s="96" t="s">
        <v>4760</v>
      </c>
      <c r="E8503" s="283" t="s">
        <v>2165</v>
      </c>
      <c r="F8503" s="283"/>
      <c r="G8503" s="98" t="s">
        <v>33</v>
      </c>
      <c r="H8503" s="99">
        <v>1</v>
      </c>
      <c r="I8503" s="100">
        <v>0.43</v>
      </c>
      <c r="J8503" s="124">
        <v>0.43</v>
      </c>
    </row>
    <row r="8504" spans="1:10" ht="25.5">
      <c r="A8504" s="123" t="s">
        <v>1738</v>
      </c>
      <c r="B8504" s="97" t="s">
        <v>4765</v>
      </c>
      <c r="C8504" s="96" t="s">
        <v>31</v>
      </c>
      <c r="D8504" s="96" t="s">
        <v>4766</v>
      </c>
      <c r="E8504" s="283" t="s">
        <v>2165</v>
      </c>
      <c r="F8504" s="283"/>
      <c r="G8504" s="98" t="s">
        <v>33</v>
      </c>
      <c r="H8504" s="99">
        <v>1</v>
      </c>
      <c r="I8504" s="100">
        <v>0.53</v>
      </c>
      <c r="J8504" s="124">
        <v>0.53</v>
      </c>
    </row>
    <row r="8505" spans="1:10" ht="25.5">
      <c r="A8505" s="123" t="s">
        <v>1738</v>
      </c>
      <c r="B8505" s="97" t="s">
        <v>4757</v>
      </c>
      <c r="C8505" s="96" t="s">
        <v>31</v>
      </c>
      <c r="D8505" s="96" t="s">
        <v>4758</v>
      </c>
      <c r="E8505" s="283" t="s">
        <v>2165</v>
      </c>
      <c r="F8505" s="283"/>
      <c r="G8505" s="98" t="s">
        <v>33</v>
      </c>
      <c r="H8505" s="99">
        <v>1</v>
      </c>
      <c r="I8505" s="100">
        <v>0.11</v>
      </c>
      <c r="J8505" s="124">
        <v>0.11</v>
      </c>
    </row>
    <row r="8506" spans="1:10" ht="38.25">
      <c r="A8506" s="123" t="s">
        <v>1738</v>
      </c>
      <c r="B8506" s="97" t="s">
        <v>4767</v>
      </c>
      <c r="C8506" s="96" t="s">
        <v>31</v>
      </c>
      <c r="D8506" s="96" t="s">
        <v>4768</v>
      </c>
      <c r="E8506" s="283" t="s">
        <v>2165</v>
      </c>
      <c r="F8506" s="283"/>
      <c r="G8506" s="98" t="s">
        <v>33</v>
      </c>
      <c r="H8506" s="99">
        <v>1</v>
      </c>
      <c r="I8506" s="100">
        <v>4.2699999999999996</v>
      </c>
      <c r="J8506" s="124">
        <v>4.2699999999999996</v>
      </c>
    </row>
    <row r="8507" spans="1:10">
      <c r="A8507" s="115"/>
      <c r="B8507" s="116"/>
      <c r="C8507" s="116"/>
      <c r="D8507" s="116"/>
      <c r="E8507" s="116" t="s">
        <v>1728</v>
      </c>
      <c r="F8507" s="117">
        <v>20.74</v>
      </c>
      <c r="G8507" s="116" t="s">
        <v>1729</v>
      </c>
      <c r="H8507" s="117">
        <v>0</v>
      </c>
      <c r="I8507" s="116" t="s">
        <v>1730</v>
      </c>
      <c r="J8507" s="118">
        <v>20.74</v>
      </c>
    </row>
    <row r="8508" spans="1:10" ht="15" thickBot="1">
      <c r="A8508" s="115"/>
      <c r="B8508" s="116"/>
      <c r="C8508" s="116"/>
      <c r="D8508" s="116"/>
      <c r="E8508" s="116" t="s">
        <v>1731</v>
      </c>
      <c r="F8508" s="117">
        <v>7.74</v>
      </c>
      <c r="G8508" s="116"/>
      <c r="H8508" s="276" t="s">
        <v>1732</v>
      </c>
      <c r="I8508" s="276"/>
      <c r="J8508" s="118">
        <v>37.24</v>
      </c>
    </row>
    <row r="8509" spans="1:10" ht="15" thickTop="1">
      <c r="A8509" s="119"/>
      <c r="B8509" s="95"/>
      <c r="C8509" s="95"/>
      <c r="D8509" s="95"/>
      <c r="E8509" s="95"/>
      <c r="F8509" s="95"/>
      <c r="G8509" s="95"/>
      <c r="H8509" s="95"/>
      <c r="I8509" s="95"/>
      <c r="J8509" s="120"/>
    </row>
    <row r="8510" spans="1:10" ht="15">
      <c r="A8510" s="121"/>
      <c r="B8510" s="83" t="s">
        <v>1</v>
      </c>
      <c r="C8510" s="82" t="s">
        <v>2</v>
      </c>
      <c r="D8510" s="82" t="s">
        <v>3</v>
      </c>
      <c r="E8510" s="281" t="s">
        <v>1722</v>
      </c>
      <c r="F8510" s="281"/>
      <c r="G8510" s="84" t="s">
        <v>4</v>
      </c>
      <c r="H8510" s="83" t="s">
        <v>5</v>
      </c>
      <c r="I8510" s="83" t="s">
        <v>6</v>
      </c>
      <c r="J8510" s="122" t="s">
        <v>8</v>
      </c>
    </row>
    <row r="8511" spans="1:10" ht="25.5">
      <c r="A8511" s="111" t="s">
        <v>1723</v>
      </c>
      <c r="B8511" s="86" t="s">
        <v>4759</v>
      </c>
      <c r="C8511" s="85" t="s">
        <v>31</v>
      </c>
      <c r="D8511" s="85" t="s">
        <v>4760</v>
      </c>
      <c r="E8511" s="284" t="s">
        <v>2165</v>
      </c>
      <c r="F8511" s="284"/>
      <c r="G8511" s="87" t="s">
        <v>33</v>
      </c>
      <c r="H8511" s="88">
        <v>1</v>
      </c>
      <c r="I8511" s="89">
        <v>0.43</v>
      </c>
      <c r="J8511" s="112">
        <v>0.43</v>
      </c>
    </row>
    <row r="8512" spans="1:10" ht="25.5">
      <c r="A8512" s="113" t="s">
        <v>1725</v>
      </c>
      <c r="B8512" s="91" t="s">
        <v>4769</v>
      </c>
      <c r="C8512" s="90" t="s">
        <v>31</v>
      </c>
      <c r="D8512" s="90" t="s">
        <v>4770</v>
      </c>
      <c r="E8512" s="278" t="s">
        <v>2366</v>
      </c>
      <c r="F8512" s="278"/>
      <c r="G8512" s="92" t="s">
        <v>704</v>
      </c>
      <c r="H8512" s="93">
        <v>5.3300000000000001E-5</v>
      </c>
      <c r="I8512" s="94">
        <v>8076.89</v>
      </c>
      <c r="J8512" s="114">
        <v>0.43</v>
      </c>
    </row>
    <row r="8513" spans="1:10">
      <c r="A8513" s="115"/>
      <c r="B8513" s="116"/>
      <c r="C8513" s="116"/>
      <c r="D8513" s="116"/>
      <c r="E8513" s="116" t="s">
        <v>1728</v>
      </c>
      <c r="F8513" s="117">
        <v>0</v>
      </c>
      <c r="G8513" s="116" t="s">
        <v>1729</v>
      </c>
      <c r="H8513" s="117">
        <v>0</v>
      </c>
      <c r="I8513" s="116" t="s">
        <v>1730</v>
      </c>
      <c r="J8513" s="118">
        <v>0</v>
      </c>
    </row>
    <row r="8514" spans="1:10" ht="15" thickBot="1">
      <c r="A8514" s="115"/>
      <c r="B8514" s="116"/>
      <c r="C8514" s="116"/>
      <c r="D8514" s="116"/>
      <c r="E8514" s="116" t="s">
        <v>1731</v>
      </c>
      <c r="F8514" s="117">
        <v>0.11</v>
      </c>
      <c r="G8514" s="116"/>
      <c r="H8514" s="276" t="s">
        <v>1732</v>
      </c>
      <c r="I8514" s="276"/>
      <c r="J8514" s="118">
        <v>0.54</v>
      </c>
    </row>
    <row r="8515" spans="1:10" ht="15" thickTop="1">
      <c r="A8515" s="119"/>
      <c r="B8515" s="95"/>
      <c r="C8515" s="95"/>
      <c r="D8515" s="95"/>
      <c r="E8515" s="95"/>
      <c r="F8515" s="95"/>
      <c r="G8515" s="95"/>
      <c r="H8515" s="95"/>
      <c r="I8515" s="95"/>
      <c r="J8515" s="120"/>
    </row>
    <row r="8516" spans="1:10" ht="15">
      <c r="A8516" s="121"/>
      <c r="B8516" s="83" t="s">
        <v>1</v>
      </c>
      <c r="C8516" s="82" t="s">
        <v>2</v>
      </c>
      <c r="D8516" s="82" t="s">
        <v>3</v>
      </c>
      <c r="E8516" s="281" t="s">
        <v>1722</v>
      </c>
      <c r="F8516" s="281"/>
      <c r="G8516" s="84" t="s">
        <v>4</v>
      </c>
      <c r="H8516" s="83" t="s">
        <v>5</v>
      </c>
      <c r="I8516" s="83" t="s">
        <v>6</v>
      </c>
      <c r="J8516" s="122" t="s">
        <v>8</v>
      </c>
    </row>
    <row r="8517" spans="1:10" ht="25.5">
      <c r="A8517" s="111" t="s">
        <v>1723</v>
      </c>
      <c r="B8517" s="86" t="s">
        <v>4757</v>
      </c>
      <c r="C8517" s="85" t="s">
        <v>31</v>
      </c>
      <c r="D8517" s="85" t="s">
        <v>4758</v>
      </c>
      <c r="E8517" s="284" t="s">
        <v>2165</v>
      </c>
      <c r="F8517" s="284"/>
      <c r="G8517" s="87" t="s">
        <v>33</v>
      </c>
      <c r="H8517" s="88">
        <v>1</v>
      </c>
      <c r="I8517" s="89">
        <v>0.11</v>
      </c>
      <c r="J8517" s="112">
        <v>0.11</v>
      </c>
    </row>
    <row r="8518" spans="1:10" ht="25.5">
      <c r="A8518" s="113" t="s">
        <v>1725</v>
      </c>
      <c r="B8518" s="91" t="s">
        <v>4769</v>
      </c>
      <c r="C8518" s="90" t="s">
        <v>31</v>
      </c>
      <c r="D8518" s="90" t="s">
        <v>4770</v>
      </c>
      <c r="E8518" s="278" t="s">
        <v>2366</v>
      </c>
      <c r="F8518" s="278"/>
      <c r="G8518" s="92" t="s">
        <v>704</v>
      </c>
      <c r="H8518" s="93">
        <v>1.43E-5</v>
      </c>
      <c r="I8518" s="94">
        <v>8076.89</v>
      </c>
      <c r="J8518" s="114">
        <v>0.11</v>
      </c>
    </row>
    <row r="8519" spans="1:10">
      <c r="A8519" s="115"/>
      <c r="B8519" s="116"/>
      <c r="C8519" s="116"/>
      <c r="D8519" s="116"/>
      <c r="E8519" s="116" t="s">
        <v>1728</v>
      </c>
      <c r="F8519" s="117">
        <v>0</v>
      </c>
      <c r="G8519" s="116" t="s">
        <v>1729</v>
      </c>
      <c r="H8519" s="117">
        <v>0</v>
      </c>
      <c r="I8519" s="116" t="s">
        <v>1730</v>
      </c>
      <c r="J8519" s="118">
        <v>0</v>
      </c>
    </row>
    <row r="8520" spans="1:10" ht="15" thickBot="1">
      <c r="A8520" s="115"/>
      <c r="B8520" s="116"/>
      <c r="C8520" s="116"/>
      <c r="D8520" s="116"/>
      <c r="E8520" s="116" t="s">
        <v>1731</v>
      </c>
      <c r="F8520" s="117">
        <v>0.02</v>
      </c>
      <c r="G8520" s="116"/>
      <c r="H8520" s="276" t="s">
        <v>1732</v>
      </c>
      <c r="I8520" s="276"/>
      <c r="J8520" s="118">
        <v>0.13</v>
      </c>
    </row>
    <row r="8521" spans="1:10" ht="15" thickTop="1">
      <c r="A8521" s="119"/>
      <c r="B8521" s="95"/>
      <c r="C8521" s="95"/>
      <c r="D8521" s="95"/>
      <c r="E8521" s="95"/>
      <c r="F8521" s="95"/>
      <c r="G8521" s="95"/>
      <c r="H8521" s="95"/>
      <c r="I8521" s="95"/>
      <c r="J8521" s="120"/>
    </row>
    <row r="8522" spans="1:10" ht="15">
      <c r="A8522" s="121"/>
      <c r="B8522" s="83" t="s">
        <v>1</v>
      </c>
      <c r="C8522" s="82" t="s">
        <v>2</v>
      </c>
      <c r="D8522" s="82" t="s">
        <v>3</v>
      </c>
      <c r="E8522" s="281" t="s">
        <v>1722</v>
      </c>
      <c r="F8522" s="281"/>
      <c r="G8522" s="84" t="s">
        <v>4</v>
      </c>
      <c r="H8522" s="83" t="s">
        <v>5</v>
      </c>
      <c r="I8522" s="83" t="s">
        <v>6</v>
      </c>
      <c r="J8522" s="122" t="s">
        <v>8</v>
      </c>
    </row>
    <row r="8523" spans="1:10" ht="25.5">
      <c r="A8523" s="111" t="s">
        <v>1723</v>
      </c>
      <c r="B8523" s="86" t="s">
        <v>4765</v>
      </c>
      <c r="C8523" s="85" t="s">
        <v>31</v>
      </c>
      <c r="D8523" s="85" t="s">
        <v>4766</v>
      </c>
      <c r="E8523" s="284" t="s">
        <v>2165</v>
      </c>
      <c r="F8523" s="284"/>
      <c r="G8523" s="87" t="s">
        <v>33</v>
      </c>
      <c r="H8523" s="88">
        <v>1</v>
      </c>
      <c r="I8523" s="89">
        <v>0.53</v>
      </c>
      <c r="J8523" s="112">
        <v>0.53</v>
      </c>
    </row>
    <row r="8524" spans="1:10" ht="25.5">
      <c r="A8524" s="113" t="s">
        <v>1725</v>
      </c>
      <c r="B8524" s="91" t="s">
        <v>4769</v>
      </c>
      <c r="C8524" s="90" t="s">
        <v>31</v>
      </c>
      <c r="D8524" s="90" t="s">
        <v>4770</v>
      </c>
      <c r="E8524" s="278" t="s">
        <v>2366</v>
      </c>
      <c r="F8524" s="278"/>
      <c r="G8524" s="92" t="s">
        <v>704</v>
      </c>
      <c r="H8524" s="93">
        <v>6.6699999999999995E-5</v>
      </c>
      <c r="I8524" s="94">
        <v>8076.89</v>
      </c>
      <c r="J8524" s="114">
        <v>0.53</v>
      </c>
    </row>
    <row r="8525" spans="1:10">
      <c r="A8525" s="115"/>
      <c r="B8525" s="116"/>
      <c r="C8525" s="116"/>
      <c r="D8525" s="116"/>
      <c r="E8525" s="116" t="s">
        <v>1728</v>
      </c>
      <c r="F8525" s="117">
        <v>0</v>
      </c>
      <c r="G8525" s="116" t="s">
        <v>1729</v>
      </c>
      <c r="H8525" s="117">
        <v>0</v>
      </c>
      <c r="I8525" s="116" t="s">
        <v>1730</v>
      </c>
      <c r="J8525" s="118">
        <v>0</v>
      </c>
    </row>
    <row r="8526" spans="1:10" ht="15" thickBot="1">
      <c r="A8526" s="115"/>
      <c r="B8526" s="116"/>
      <c r="C8526" s="116"/>
      <c r="D8526" s="116"/>
      <c r="E8526" s="116" t="s">
        <v>1731</v>
      </c>
      <c r="F8526" s="117">
        <v>0.13</v>
      </c>
      <c r="G8526" s="116"/>
      <c r="H8526" s="276" t="s">
        <v>1732</v>
      </c>
      <c r="I8526" s="276"/>
      <c r="J8526" s="118">
        <v>0.66</v>
      </c>
    </row>
    <row r="8527" spans="1:10" ht="15" thickTop="1">
      <c r="A8527" s="119"/>
      <c r="B8527" s="95"/>
      <c r="C8527" s="95"/>
      <c r="D8527" s="95"/>
      <c r="E8527" s="95"/>
      <c r="F8527" s="95"/>
      <c r="G8527" s="95"/>
      <c r="H8527" s="95"/>
      <c r="I8527" s="95"/>
      <c r="J8527" s="120"/>
    </row>
    <row r="8528" spans="1:10" ht="15">
      <c r="A8528" s="121"/>
      <c r="B8528" s="83" t="s">
        <v>1</v>
      </c>
      <c r="C8528" s="82" t="s">
        <v>2</v>
      </c>
      <c r="D8528" s="82" t="s">
        <v>3</v>
      </c>
      <c r="E8528" s="281" t="s">
        <v>1722</v>
      </c>
      <c r="F8528" s="281"/>
      <c r="G8528" s="84" t="s">
        <v>4</v>
      </c>
      <c r="H8528" s="83" t="s">
        <v>5</v>
      </c>
      <c r="I8528" s="83" t="s">
        <v>6</v>
      </c>
      <c r="J8528" s="122" t="s">
        <v>8</v>
      </c>
    </row>
    <row r="8529" spans="1:10" ht="38.25">
      <c r="A8529" s="111" t="s">
        <v>1723</v>
      </c>
      <c r="B8529" s="86" t="s">
        <v>4767</v>
      </c>
      <c r="C8529" s="85" t="s">
        <v>31</v>
      </c>
      <c r="D8529" s="85" t="s">
        <v>4768</v>
      </c>
      <c r="E8529" s="284" t="s">
        <v>2165</v>
      </c>
      <c r="F8529" s="284"/>
      <c r="G8529" s="87" t="s">
        <v>33</v>
      </c>
      <c r="H8529" s="88">
        <v>1</v>
      </c>
      <c r="I8529" s="89">
        <v>4.2699999999999996</v>
      </c>
      <c r="J8529" s="112">
        <v>4.2699999999999996</v>
      </c>
    </row>
    <row r="8530" spans="1:10">
      <c r="A8530" s="113" t="s">
        <v>1725</v>
      </c>
      <c r="B8530" s="91" t="s">
        <v>4771</v>
      </c>
      <c r="C8530" s="90" t="s">
        <v>31</v>
      </c>
      <c r="D8530" s="90" t="s">
        <v>4772</v>
      </c>
      <c r="E8530" s="278" t="s">
        <v>1743</v>
      </c>
      <c r="F8530" s="278"/>
      <c r="G8530" s="92" t="s">
        <v>3149</v>
      </c>
      <c r="H8530" s="93">
        <v>1.03</v>
      </c>
      <c r="I8530" s="94">
        <v>4.1500000000000004</v>
      </c>
      <c r="J8530" s="114">
        <v>4.2699999999999996</v>
      </c>
    </row>
    <row r="8531" spans="1:10">
      <c r="A8531" s="115"/>
      <c r="B8531" s="116"/>
      <c r="C8531" s="116"/>
      <c r="D8531" s="116"/>
      <c r="E8531" s="116" t="s">
        <v>1728</v>
      </c>
      <c r="F8531" s="117">
        <v>0</v>
      </c>
      <c r="G8531" s="116" t="s">
        <v>1729</v>
      </c>
      <c r="H8531" s="117">
        <v>0</v>
      </c>
      <c r="I8531" s="116" t="s">
        <v>1730</v>
      </c>
      <c r="J8531" s="118">
        <v>0</v>
      </c>
    </row>
    <row r="8532" spans="1:10" ht="15" thickBot="1">
      <c r="A8532" s="115"/>
      <c r="B8532" s="116"/>
      <c r="C8532" s="116"/>
      <c r="D8532" s="116"/>
      <c r="E8532" s="116" t="s">
        <v>1731</v>
      </c>
      <c r="F8532" s="117">
        <v>1.1200000000000001</v>
      </c>
      <c r="G8532" s="116"/>
      <c r="H8532" s="276" t="s">
        <v>1732</v>
      </c>
      <c r="I8532" s="276"/>
      <c r="J8532" s="118">
        <v>5.39</v>
      </c>
    </row>
    <row r="8533" spans="1:10" ht="15" thickTop="1">
      <c r="A8533" s="119"/>
      <c r="B8533" s="95"/>
      <c r="C8533" s="95"/>
      <c r="D8533" s="95"/>
      <c r="E8533" s="95"/>
      <c r="F8533" s="95"/>
      <c r="G8533" s="95"/>
      <c r="H8533" s="95"/>
      <c r="I8533" s="95"/>
      <c r="J8533" s="120"/>
    </row>
    <row r="8534" spans="1:10" ht="15">
      <c r="A8534" s="121"/>
      <c r="B8534" s="83" t="s">
        <v>1</v>
      </c>
      <c r="C8534" s="82" t="s">
        <v>2</v>
      </c>
      <c r="D8534" s="82" t="s">
        <v>3</v>
      </c>
      <c r="E8534" s="281" t="s">
        <v>1722</v>
      </c>
      <c r="F8534" s="281"/>
      <c r="G8534" s="84" t="s">
        <v>4</v>
      </c>
      <c r="H8534" s="83" t="s">
        <v>5</v>
      </c>
      <c r="I8534" s="83" t="s">
        <v>6</v>
      </c>
      <c r="J8534" s="122" t="s">
        <v>8</v>
      </c>
    </row>
    <row r="8535" spans="1:10" ht="25.5">
      <c r="A8535" s="111" t="s">
        <v>1723</v>
      </c>
      <c r="B8535" s="86" t="s">
        <v>2363</v>
      </c>
      <c r="C8535" s="85" t="s">
        <v>31</v>
      </c>
      <c r="D8535" s="85" t="s">
        <v>2364</v>
      </c>
      <c r="E8535" s="284" t="s">
        <v>2165</v>
      </c>
      <c r="F8535" s="284"/>
      <c r="G8535" s="87" t="s">
        <v>2169</v>
      </c>
      <c r="H8535" s="88">
        <v>1</v>
      </c>
      <c r="I8535" s="89">
        <v>0.43</v>
      </c>
      <c r="J8535" s="112">
        <v>0.43</v>
      </c>
    </row>
    <row r="8536" spans="1:10" ht="25.5">
      <c r="A8536" s="123" t="s">
        <v>1738</v>
      </c>
      <c r="B8536" s="97" t="s">
        <v>4773</v>
      </c>
      <c r="C8536" s="96" t="s">
        <v>31</v>
      </c>
      <c r="D8536" s="96" t="s">
        <v>4774</v>
      </c>
      <c r="E8536" s="283" t="s">
        <v>2165</v>
      </c>
      <c r="F8536" s="283"/>
      <c r="G8536" s="98" t="s">
        <v>33</v>
      </c>
      <c r="H8536" s="99">
        <v>1</v>
      </c>
      <c r="I8536" s="100">
        <v>0.09</v>
      </c>
      <c r="J8536" s="124">
        <v>0.09</v>
      </c>
    </row>
    <row r="8537" spans="1:10" ht="25.5">
      <c r="A8537" s="123" t="s">
        <v>1738</v>
      </c>
      <c r="B8537" s="97" t="s">
        <v>4775</v>
      </c>
      <c r="C8537" s="96" t="s">
        <v>31</v>
      </c>
      <c r="D8537" s="96" t="s">
        <v>4776</v>
      </c>
      <c r="E8537" s="283" t="s">
        <v>2165</v>
      </c>
      <c r="F8537" s="283"/>
      <c r="G8537" s="98" t="s">
        <v>33</v>
      </c>
      <c r="H8537" s="99">
        <v>1</v>
      </c>
      <c r="I8537" s="100">
        <v>0.34</v>
      </c>
      <c r="J8537" s="124">
        <v>0.34</v>
      </c>
    </row>
    <row r="8538" spans="1:10">
      <c r="A8538" s="115"/>
      <c r="B8538" s="116"/>
      <c r="C8538" s="116"/>
      <c r="D8538" s="116"/>
      <c r="E8538" s="116" t="s">
        <v>1728</v>
      </c>
      <c r="F8538" s="117">
        <v>0</v>
      </c>
      <c r="G8538" s="116" t="s">
        <v>1729</v>
      </c>
      <c r="H8538" s="117">
        <v>0</v>
      </c>
      <c r="I8538" s="116" t="s">
        <v>1730</v>
      </c>
      <c r="J8538" s="118">
        <v>0</v>
      </c>
    </row>
    <row r="8539" spans="1:10" ht="15" thickBot="1">
      <c r="A8539" s="115"/>
      <c r="B8539" s="116"/>
      <c r="C8539" s="116"/>
      <c r="D8539" s="116"/>
      <c r="E8539" s="116" t="s">
        <v>1731</v>
      </c>
      <c r="F8539" s="117">
        <v>0.11</v>
      </c>
      <c r="G8539" s="116"/>
      <c r="H8539" s="276" t="s">
        <v>1732</v>
      </c>
      <c r="I8539" s="276"/>
      <c r="J8539" s="118">
        <v>0.54</v>
      </c>
    </row>
    <row r="8540" spans="1:10" ht="15" thickTop="1">
      <c r="A8540" s="119"/>
      <c r="B8540" s="95"/>
      <c r="C8540" s="95"/>
      <c r="D8540" s="95"/>
      <c r="E8540" s="95"/>
      <c r="F8540" s="95"/>
      <c r="G8540" s="95"/>
      <c r="H8540" s="95"/>
      <c r="I8540" s="95"/>
      <c r="J8540" s="120"/>
    </row>
    <row r="8541" spans="1:10" ht="15">
      <c r="A8541" s="121"/>
      <c r="B8541" s="83" t="s">
        <v>1</v>
      </c>
      <c r="C8541" s="82" t="s">
        <v>2</v>
      </c>
      <c r="D8541" s="82" t="s">
        <v>3</v>
      </c>
      <c r="E8541" s="281" t="s">
        <v>1722</v>
      </c>
      <c r="F8541" s="281"/>
      <c r="G8541" s="84" t="s">
        <v>4</v>
      </c>
      <c r="H8541" s="83" t="s">
        <v>5</v>
      </c>
      <c r="I8541" s="83" t="s">
        <v>6</v>
      </c>
      <c r="J8541" s="122" t="s">
        <v>8</v>
      </c>
    </row>
    <row r="8542" spans="1:10" ht="25.5">
      <c r="A8542" s="111" t="s">
        <v>1723</v>
      </c>
      <c r="B8542" s="86" t="s">
        <v>2361</v>
      </c>
      <c r="C8542" s="85" t="s">
        <v>31</v>
      </c>
      <c r="D8542" s="85" t="s">
        <v>2362</v>
      </c>
      <c r="E8542" s="284" t="s">
        <v>2165</v>
      </c>
      <c r="F8542" s="284"/>
      <c r="G8542" s="87" t="s">
        <v>2166</v>
      </c>
      <c r="H8542" s="88">
        <v>1</v>
      </c>
      <c r="I8542" s="89">
        <v>4.09</v>
      </c>
      <c r="J8542" s="112">
        <v>4.09</v>
      </c>
    </row>
    <row r="8543" spans="1:10" ht="25.5">
      <c r="A8543" s="123" t="s">
        <v>1738</v>
      </c>
      <c r="B8543" s="97" t="s">
        <v>4775</v>
      </c>
      <c r="C8543" s="96" t="s">
        <v>31</v>
      </c>
      <c r="D8543" s="96" t="s">
        <v>4776</v>
      </c>
      <c r="E8543" s="283" t="s">
        <v>2165</v>
      </c>
      <c r="F8543" s="283"/>
      <c r="G8543" s="98" t="s">
        <v>33</v>
      </c>
      <c r="H8543" s="99">
        <v>1</v>
      </c>
      <c r="I8543" s="100">
        <v>0.34</v>
      </c>
      <c r="J8543" s="124">
        <v>0.34</v>
      </c>
    </row>
    <row r="8544" spans="1:10" ht="25.5">
      <c r="A8544" s="123" t="s">
        <v>1738</v>
      </c>
      <c r="B8544" s="97" t="s">
        <v>4777</v>
      </c>
      <c r="C8544" s="96" t="s">
        <v>31</v>
      </c>
      <c r="D8544" s="96" t="s">
        <v>4778</v>
      </c>
      <c r="E8544" s="283" t="s">
        <v>2165</v>
      </c>
      <c r="F8544" s="283"/>
      <c r="G8544" s="98" t="s">
        <v>33</v>
      </c>
      <c r="H8544" s="99">
        <v>1</v>
      </c>
      <c r="I8544" s="100">
        <v>3.23</v>
      </c>
      <c r="J8544" s="124">
        <v>3.23</v>
      </c>
    </row>
    <row r="8545" spans="1:10" ht="25.5">
      <c r="A8545" s="123" t="s">
        <v>1738</v>
      </c>
      <c r="B8545" s="97" t="s">
        <v>4779</v>
      </c>
      <c r="C8545" s="96" t="s">
        <v>31</v>
      </c>
      <c r="D8545" s="96" t="s">
        <v>4780</v>
      </c>
      <c r="E8545" s="283" t="s">
        <v>2165</v>
      </c>
      <c r="F8545" s="283"/>
      <c r="G8545" s="98" t="s">
        <v>33</v>
      </c>
      <c r="H8545" s="99">
        <v>1</v>
      </c>
      <c r="I8545" s="100">
        <v>0.43</v>
      </c>
      <c r="J8545" s="124">
        <v>0.43</v>
      </c>
    </row>
    <row r="8546" spans="1:10" ht="25.5">
      <c r="A8546" s="123" t="s">
        <v>1738</v>
      </c>
      <c r="B8546" s="97" t="s">
        <v>4773</v>
      </c>
      <c r="C8546" s="96" t="s">
        <v>31</v>
      </c>
      <c r="D8546" s="96" t="s">
        <v>4774</v>
      </c>
      <c r="E8546" s="283" t="s">
        <v>2165</v>
      </c>
      <c r="F8546" s="283"/>
      <c r="G8546" s="98" t="s">
        <v>33</v>
      </c>
      <c r="H8546" s="99">
        <v>1</v>
      </c>
      <c r="I8546" s="100">
        <v>0.09</v>
      </c>
      <c r="J8546" s="124">
        <v>0.09</v>
      </c>
    </row>
    <row r="8547" spans="1:10">
      <c r="A8547" s="115"/>
      <c r="B8547" s="116"/>
      <c r="C8547" s="116"/>
      <c r="D8547" s="116"/>
      <c r="E8547" s="116" t="s">
        <v>1728</v>
      </c>
      <c r="F8547" s="117">
        <v>0</v>
      </c>
      <c r="G8547" s="116" t="s">
        <v>1729</v>
      </c>
      <c r="H8547" s="117">
        <v>0</v>
      </c>
      <c r="I8547" s="116" t="s">
        <v>1730</v>
      </c>
      <c r="J8547" s="118">
        <v>0</v>
      </c>
    </row>
    <row r="8548" spans="1:10" ht="15" thickBot="1">
      <c r="A8548" s="115"/>
      <c r="B8548" s="116"/>
      <c r="C8548" s="116"/>
      <c r="D8548" s="116"/>
      <c r="E8548" s="116" t="s">
        <v>1731</v>
      </c>
      <c r="F8548" s="117">
        <v>1.07</v>
      </c>
      <c r="G8548" s="116"/>
      <c r="H8548" s="276" t="s">
        <v>1732</v>
      </c>
      <c r="I8548" s="276"/>
      <c r="J8548" s="118">
        <v>5.16</v>
      </c>
    </row>
    <row r="8549" spans="1:10" ht="15" thickTop="1">
      <c r="A8549" s="119"/>
      <c r="B8549" s="95"/>
      <c r="C8549" s="95"/>
      <c r="D8549" s="95"/>
      <c r="E8549" s="95"/>
      <c r="F8549" s="95"/>
      <c r="G8549" s="95"/>
      <c r="H8549" s="95"/>
      <c r="I8549" s="95"/>
      <c r="J8549" s="120"/>
    </row>
    <row r="8550" spans="1:10" ht="15">
      <c r="A8550" s="121"/>
      <c r="B8550" s="83" t="s">
        <v>1</v>
      </c>
      <c r="C8550" s="82" t="s">
        <v>2</v>
      </c>
      <c r="D8550" s="82" t="s">
        <v>3</v>
      </c>
      <c r="E8550" s="281" t="s">
        <v>1722</v>
      </c>
      <c r="F8550" s="281"/>
      <c r="G8550" s="84" t="s">
        <v>4</v>
      </c>
      <c r="H8550" s="83" t="s">
        <v>5</v>
      </c>
      <c r="I8550" s="83" t="s">
        <v>6</v>
      </c>
      <c r="J8550" s="122" t="s">
        <v>8</v>
      </c>
    </row>
    <row r="8551" spans="1:10" ht="25.5">
      <c r="A8551" s="111" t="s">
        <v>1723</v>
      </c>
      <c r="B8551" s="86" t="s">
        <v>4775</v>
      </c>
      <c r="C8551" s="85" t="s">
        <v>31</v>
      </c>
      <c r="D8551" s="85" t="s">
        <v>4776</v>
      </c>
      <c r="E8551" s="284" t="s">
        <v>2165</v>
      </c>
      <c r="F8551" s="284"/>
      <c r="G8551" s="87" t="s">
        <v>33</v>
      </c>
      <c r="H8551" s="88">
        <v>1</v>
      </c>
      <c r="I8551" s="89">
        <v>0.34</v>
      </c>
      <c r="J8551" s="112">
        <v>0.34</v>
      </c>
    </row>
    <row r="8552" spans="1:10" ht="51">
      <c r="A8552" s="113" t="s">
        <v>1725</v>
      </c>
      <c r="B8552" s="91" t="s">
        <v>4781</v>
      </c>
      <c r="C8552" s="90" t="s">
        <v>31</v>
      </c>
      <c r="D8552" s="90" t="s">
        <v>4782</v>
      </c>
      <c r="E8552" s="278" t="s">
        <v>2366</v>
      </c>
      <c r="F8552" s="278"/>
      <c r="G8552" s="92" t="s">
        <v>704</v>
      </c>
      <c r="H8552" s="93">
        <v>5.3300000000000001E-5</v>
      </c>
      <c r="I8552" s="94">
        <v>6518.2</v>
      </c>
      <c r="J8552" s="114">
        <v>0.34</v>
      </c>
    </row>
    <row r="8553" spans="1:10">
      <c r="A8553" s="115"/>
      <c r="B8553" s="116"/>
      <c r="C8553" s="116"/>
      <c r="D8553" s="116"/>
      <c r="E8553" s="116" t="s">
        <v>1728</v>
      </c>
      <c r="F8553" s="117">
        <v>0</v>
      </c>
      <c r="G8553" s="116" t="s">
        <v>1729</v>
      </c>
      <c r="H8553" s="117">
        <v>0</v>
      </c>
      <c r="I8553" s="116" t="s">
        <v>1730</v>
      </c>
      <c r="J8553" s="118">
        <v>0</v>
      </c>
    </row>
    <row r="8554" spans="1:10" ht="15" thickBot="1">
      <c r="A8554" s="115"/>
      <c r="B8554" s="116"/>
      <c r="C8554" s="116"/>
      <c r="D8554" s="116"/>
      <c r="E8554" s="116" t="s">
        <v>1731</v>
      </c>
      <c r="F8554" s="117">
        <v>0.08</v>
      </c>
      <c r="G8554" s="116"/>
      <c r="H8554" s="276" t="s">
        <v>1732</v>
      </c>
      <c r="I8554" s="276"/>
      <c r="J8554" s="118">
        <v>0.42</v>
      </c>
    </row>
    <row r="8555" spans="1:10" ht="15" thickTop="1">
      <c r="A8555" s="119"/>
      <c r="B8555" s="95"/>
      <c r="C8555" s="95"/>
      <c r="D8555" s="95"/>
      <c r="E8555" s="95"/>
      <c r="F8555" s="95"/>
      <c r="G8555" s="95"/>
      <c r="H8555" s="95"/>
      <c r="I8555" s="95"/>
      <c r="J8555" s="120"/>
    </row>
    <row r="8556" spans="1:10" ht="15">
      <c r="A8556" s="121"/>
      <c r="B8556" s="83" t="s">
        <v>1</v>
      </c>
      <c r="C8556" s="82" t="s">
        <v>2</v>
      </c>
      <c r="D8556" s="82" t="s">
        <v>3</v>
      </c>
      <c r="E8556" s="281" t="s">
        <v>1722</v>
      </c>
      <c r="F8556" s="281"/>
      <c r="G8556" s="84" t="s">
        <v>4</v>
      </c>
      <c r="H8556" s="83" t="s">
        <v>5</v>
      </c>
      <c r="I8556" s="83" t="s">
        <v>6</v>
      </c>
      <c r="J8556" s="122" t="s">
        <v>8</v>
      </c>
    </row>
    <row r="8557" spans="1:10" ht="25.5">
      <c r="A8557" s="111" t="s">
        <v>1723</v>
      </c>
      <c r="B8557" s="86" t="s">
        <v>4773</v>
      </c>
      <c r="C8557" s="85" t="s">
        <v>31</v>
      </c>
      <c r="D8557" s="85" t="s">
        <v>4774</v>
      </c>
      <c r="E8557" s="284" t="s">
        <v>2165</v>
      </c>
      <c r="F8557" s="284"/>
      <c r="G8557" s="87" t="s">
        <v>33</v>
      </c>
      <c r="H8557" s="88">
        <v>1</v>
      </c>
      <c r="I8557" s="89">
        <v>0.09</v>
      </c>
      <c r="J8557" s="112">
        <v>0.09</v>
      </c>
    </row>
    <row r="8558" spans="1:10" ht="51">
      <c r="A8558" s="113" t="s">
        <v>1725</v>
      </c>
      <c r="B8558" s="91" t="s">
        <v>4781</v>
      </c>
      <c r="C8558" s="90" t="s">
        <v>31</v>
      </c>
      <c r="D8558" s="90" t="s">
        <v>4782</v>
      </c>
      <c r="E8558" s="278" t="s">
        <v>2366</v>
      </c>
      <c r="F8558" s="278"/>
      <c r="G8558" s="92" t="s">
        <v>704</v>
      </c>
      <c r="H8558" s="93">
        <v>1.43E-5</v>
      </c>
      <c r="I8558" s="94">
        <v>6518.2</v>
      </c>
      <c r="J8558" s="114">
        <v>0.09</v>
      </c>
    </row>
    <row r="8559" spans="1:10">
      <c r="A8559" s="115"/>
      <c r="B8559" s="116"/>
      <c r="C8559" s="116"/>
      <c r="D8559" s="116"/>
      <c r="E8559" s="116" t="s">
        <v>1728</v>
      </c>
      <c r="F8559" s="117">
        <v>0</v>
      </c>
      <c r="G8559" s="116" t="s">
        <v>1729</v>
      </c>
      <c r="H8559" s="117">
        <v>0</v>
      </c>
      <c r="I8559" s="116" t="s">
        <v>1730</v>
      </c>
      <c r="J8559" s="118">
        <v>0</v>
      </c>
    </row>
    <row r="8560" spans="1:10" ht="15" thickBot="1">
      <c r="A8560" s="115"/>
      <c r="B8560" s="116"/>
      <c r="C8560" s="116"/>
      <c r="D8560" s="116"/>
      <c r="E8560" s="116" t="s">
        <v>1731</v>
      </c>
      <c r="F8560" s="117">
        <v>0.02</v>
      </c>
      <c r="G8560" s="116"/>
      <c r="H8560" s="276" t="s">
        <v>1732</v>
      </c>
      <c r="I8560" s="276"/>
      <c r="J8560" s="118">
        <v>0.11</v>
      </c>
    </row>
    <row r="8561" spans="1:10" ht="15" thickTop="1">
      <c r="A8561" s="119"/>
      <c r="B8561" s="95"/>
      <c r="C8561" s="95"/>
      <c r="D8561" s="95"/>
      <c r="E8561" s="95"/>
      <c r="F8561" s="95"/>
      <c r="G8561" s="95"/>
      <c r="H8561" s="95"/>
      <c r="I8561" s="95"/>
      <c r="J8561" s="120"/>
    </row>
    <row r="8562" spans="1:10" ht="15">
      <c r="A8562" s="121"/>
      <c r="B8562" s="83" t="s">
        <v>1</v>
      </c>
      <c r="C8562" s="82" t="s">
        <v>2</v>
      </c>
      <c r="D8562" s="82" t="s">
        <v>3</v>
      </c>
      <c r="E8562" s="281" t="s">
        <v>1722</v>
      </c>
      <c r="F8562" s="281"/>
      <c r="G8562" s="84" t="s">
        <v>4</v>
      </c>
      <c r="H8562" s="83" t="s">
        <v>5</v>
      </c>
      <c r="I8562" s="83" t="s">
        <v>6</v>
      </c>
      <c r="J8562" s="122" t="s">
        <v>8</v>
      </c>
    </row>
    <row r="8563" spans="1:10" ht="25.5">
      <c r="A8563" s="111" t="s">
        <v>1723</v>
      </c>
      <c r="B8563" s="86" t="s">
        <v>4779</v>
      </c>
      <c r="C8563" s="85" t="s">
        <v>31</v>
      </c>
      <c r="D8563" s="85" t="s">
        <v>4780</v>
      </c>
      <c r="E8563" s="284" t="s">
        <v>2165</v>
      </c>
      <c r="F8563" s="284"/>
      <c r="G8563" s="87" t="s">
        <v>33</v>
      </c>
      <c r="H8563" s="88">
        <v>1</v>
      </c>
      <c r="I8563" s="89">
        <v>0.43</v>
      </c>
      <c r="J8563" s="112">
        <v>0.43</v>
      </c>
    </row>
    <row r="8564" spans="1:10" ht="51">
      <c r="A8564" s="113" t="s">
        <v>1725</v>
      </c>
      <c r="B8564" s="91" t="s">
        <v>4781</v>
      </c>
      <c r="C8564" s="90" t="s">
        <v>31</v>
      </c>
      <c r="D8564" s="90" t="s">
        <v>4782</v>
      </c>
      <c r="E8564" s="278" t="s">
        <v>2366</v>
      </c>
      <c r="F8564" s="278"/>
      <c r="G8564" s="92" t="s">
        <v>704</v>
      </c>
      <c r="H8564" s="93">
        <v>6.6699999999999995E-5</v>
      </c>
      <c r="I8564" s="94">
        <v>6518.2</v>
      </c>
      <c r="J8564" s="114">
        <v>0.43</v>
      </c>
    </row>
    <row r="8565" spans="1:10">
      <c r="A8565" s="115"/>
      <c r="B8565" s="116"/>
      <c r="C8565" s="116"/>
      <c r="D8565" s="116"/>
      <c r="E8565" s="116" t="s">
        <v>1728</v>
      </c>
      <c r="F8565" s="117">
        <v>0</v>
      </c>
      <c r="G8565" s="116" t="s">
        <v>1729</v>
      </c>
      <c r="H8565" s="117">
        <v>0</v>
      </c>
      <c r="I8565" s="116" t="s">
        <v>1730</v>
      </c>
      <c r="J8565" s="118">
        <v>0</v>
      </c>
    </row>
    <row r="8566" spans="1:10" ht="15" thickBot="1">
      <c r="A8566" s="115"/>
      <c r="B8566" s="116"/>
      <c r="C8566" s="116"/>
      <c r="D8566" s="116"/>
      <c r="E8566" s="116" t="s">
        <v>1731</v>
      </c>
      <c r="F8566" s="117">
        <v>0.11</v>
      </c>
      <c r="G8566" s="116"/>
      <c r="H8566" s="276" t="s">
        <v>1732</v>
      </c>
      <c r="I8566" s="276"/>
      <c r="J8566" s="118">
        <v>0.54</v>
      </c>
    </row>
    <row r="8567" spans="1:10" ht="15" thickTop="1">
      <c r="A8567" s="119"/>
      <c r="B8567" s="95"/>
      <c r="C8567" s="95"/>
      <c r="D8567" s="95"/>
      <c r="E8567" s="95"/>
      <c r="F8567" s="95"/>
      <c r="G8567" s="95"/>
      <c r="H8567" s="95"/>
      <c r="I8567" s="95"/>
      <c r="J8567" s="120"/>
    </row>
    <row r="8568" spans="1:10" ht="15">
      <c r="A8568" s="121"/>
      <c r="B8568" s="83" t="s">
        <v>1</v>
      </c>
      <c r="C8568" s="82" t="s">
        <v>2</v>
      </c>
      <c r="D8568" s="82" t="s">
        <v>3</v>
      </c>
      <c r="E8568" s="281" t="s">
        <v>1722</v>
      </c>
      <c r="F8568" s="281"/>
      <c r="G8568" s="84" t="s">
        <v>4</v>
      </c>
      <c r="H8568" s="83" t="s">
        <v>5</v>
      </c>
      <c r="I8568" s="83" t="s">
        <v>6</v>
      </c>
      <c r="J8568" s="122" t="s">
        <v>8</v>
      </c>
    </row>
    <row r="8569" spans="1:10" ht="25.5">
      <c r="A8569" s="111" t="s">
        <v>1723</v>
      </c>
      <c r="B8569" s="86" t="s">
        <v>4777</v>
      </c>
      <c r="C8569" s="85" t="s">
        <v>31</v>
      </c>
      <c r="D8569" s="85" t="s">
        <v>4778</v>
      </c>
      <c r="E8569" s="284" t="s">
        <v>2165</v>
      </c>
      <c r="F8569" s="284"/>
      <c r="G8569" s="87" t="s">
        <v>33</v>
      </c>
      <c r="H8569" s="88">
        <v>1</v>
      </c>
      <c r="I8569" s="89">
        <v>3.23</v>
      </c>
      <c r="J8569" s="112">
        <v>3.23</v>
      </c>
    </row>
    <row r="8570" spans="1:10">
      <c r="A8570" s="113" t="s">
        <v>1725</v>
      </c>
      <c r="B8570" s="91" t="s">
        <v>4771</v>
      </c>
      <c r="C8570" s="90" t="s">
        <v>31</v>
      </c>
      <c r="D8570" s="90" t="s">
        <v>4772</v>
      </c>
      <c r="E8570" s="278" t="s">
        <v>1743</v>
      </c>
      <c r="F8570" s="278"/>
      <c r="G8570" s="92" t="s">
        <v>3149</v>
      </c>
      <c r="H8570" s="93">
        <v>0.78</v>
      </c>
      <c r="I8570" s="94">
        <v>4.1500000000000004</v>
      </c>
      <c r="J8570" s="114">
        <v>3.23</v>
      </c>
    </row>
    <row r="8571" spans="1:10">
      <c r="A8571" s="115"/>
      <c r="B8571" s="116"/>
      <c r="C8571" s="116"/>
      <c r="D8571" s="116"/>
      <c r="E8571" s="116" t="s">
        <v>1728</v>
      </c>
      <c r="F8571" s="117">
        <v>0</v>
      </c>
      <c r="G8571" s="116" t="s">
        <v>1729</v>
      </c>
      <c r="H8571" s="117">
        <v>0</v>
      </c>
      <c r="I8571" s="116" t="s">
        <v>1730</v>
      </c>
      <c r="J8571" s="118">
        <v>0</v>
      </c>
    </row>
    <row r="8572" spans="1:10" ht="15" thickBot="1">
      <c r="A8572" s="115"/>
      <c r="B8572" s="116"/>
      <c r="C8572" s="116"/>
      <c r="D8572" s="116"/>
      <c r="E8572" s="116" t="s">
        <v>1731</v>
      </c>
      <c r="F8572" s="117">
        <v>0.84</v>
      </c>
      <c r="G8572" s="116"/>
      <c r="H8572" s="276" t="s">
        <v>1732</v>
      </c>
      <c r="I8572" s="276"/>
      <c r="J8572" s="118">
        <v>4.07</v>
      </c>
    </row>
    <row r="8573" spans="1:10" ht="15" thickTop="1">
      <c r="A8573" s="119"/>
      <c r="B8573" s="95"/>
      <c r="C8573" s="95"/>
      <c r="D8573" s="95"/>
      <c r="E8573" s="95"/>
      <c r="F8573" s="95"/>
      <c r="G8573" s="95"/>
      <c r="H8573" s="95"/>
      <c r="I8573" s="95"/>
      <c r="J8573" s="120"/>
    </row>
    <row r="8574" spans="1:10" ht="15">
      <c r="A8574" s="121"/>
      <c r="B8574" s="83" t="s">
        <v>1</v>
      </c>
      <c r="C8574" s="82" t="s">
        <v>2</v>
      </c>
      <c r="D8574" s="82" t="s">
        <v>3</v>
      </c>
      <c r="E8574" s="281" t="s">
        <v>1722</v>
      </c>
      <c r="F8574" s="281"/>
      <c r="G8574" s="84" t="s">
        <v>4</v>
      </c>
      <c r="H8574" s="83" t="s">
        <v>5</v>
      </c>
      <c r="I8574" s="83" t="s">
        <v>6</v>
      </c>
      <c r="J8574" s="122" t="s">
        <v>8</v>
      </c>
    </row>
    <row r="8575" spans="1:10" ht="38.25">
      <c r="A8575" s="111" t="s">
        <v>1723</v>
      </c>
      <c r="B8575" s="86" t="s">
        <v>2352</v>
      </c>
      <c r="C8575" s="85" t="s">
        <v>44</v>
      </c>
      <c r="D8575" s="85" t="s">
        <v>2353</v>
      </c>
      <c r="E8575" s="284" t="s">
        <v>1761</v>
      </c>
      <c r="F8575" s="284"/>
      <c r="G8575" s="87" t="s">
        <v>93</v>
      </c>
      <c r="H8575" s="88">
        <v>1</v>
      </c>
      <c r="I8575" s="89">
        <v>407.35</v>
      </c>
      <c r="J8575" s="112">
        <v>407.35</v>
      </c>
    </row>
    <row r="8576" spans="1:10" ht="15">
      <c r="A8576" s="279" t="s">
        <v>1775</v>
      </c>
      <c r="B8576" s="280" t="s">
        <v>1</v>
      </c>
      <c r="C8576" s="281" t="s">
        <v>2</v>
      </c>
      <c r="D8576" s="281" t="s">
        <v>1776</v>
      </c>
      <c r="E8576" s="280" t="s">
        <v>1766</v>
      </c>
      <c r="F8576" s="285" t="s">
        <v>1777</v>
      </c>
      <c r="G8576" s="280"/>
      <c r="H8576" s="285" t="s">
        <v>1769</v>
      </c>
      <c r="I8576" s="280"/>
      <c r="J8576" s="286" t="s">
        <v>1778</v>
      </c>
    </row>
    <row r="8577" spans="1:10" ht="15">
      <c r="A8577" s="287"/>
      <c r="B8577" s="280"/>
      <c r="C8577" s="280"/>
      <c r="D8577" s="280"/>
      <c r="E8577" s="280"/>
      <c r="F8577" s="83" t="s">
        <v>1779</v>
      </c>
      <c r="G8577" s="83" t="s">
        <v>1780</v>
      </c>
      <c r="H8577" s="83" t="s">
        <v>1779</v>
      </c>
      <c r="I8577" s="83" t="s">
        <v>1780</v>
      </c>
      <c r="J8577" s="286"/>
    </row>
    <row r="8578" spans="1:10" ht="63.75">
      <c r="A8578" s="113" t="s">
        <v>1725</v>
      </c>
      <c r="B8578" s="91" t="s">
        <v>4491</v>
      </c>
      <c r="C8578" s="90" t="s">
        <v>44</v>
      </c>
      <c r="D8578" s="90" t="s">
        <v>4492</v>
      </c>
      <c r="E8578" s="93">
        <v>1</v>
      </c>
      <c r="F8578" s="94">
        <v>1</v>
      </c>
      <c r="G8578" s="94">
        <v>0</v>
      </c>
      <c r="H8578" s="102">
        <v>1.74</v>
      </c>
      <c r="I8578" s="102">
        <v>0.64</v>
      </c>
      <c r="J8578" s="127">
        <v>1.74</v>
      </c>
    </row>
    <row r="8579" spans="1:10">
      <c r="A8579" s="221"/>
      <c r="B8579" s="222"/>
      <c r="C8579" s="222"/>
      <c r="D8579" s="222"/>
      <c r="E8579" s="222"/>
      <c r="F8579" s="222" t="s">
        <v>1783</v>
      </c>
      <c r="G8579" s="222"/>
      <c r="H8579" s="222"/>
      <c r="I8579" s="222"/>
      <c r="J8579" s="125">
        <v>1.74</v>
      </c>
    </row>
    <row r="8580" spans="1:10">
      <c r="A8580" s="221"/>
      <c r="B8580" s="222"/>
      <c r="C8580" s="222"/>
      <c r="D8580" s="222"/>
      <c r="E8580" s="222"/>
      <c r="F8580" s="222" t="s">
        <v>1762</v>
      </c>
      <c r="G8580" s="222"/>
      <c r="H8580" s="222"/>
      <c r="I8580" s="222"/>
      <c r="J8580" s="125">
        <v>1.74</v>
      </c>
    </row>
    <row r="8581" spans="1:10">
      <c r="A8581" s="221"/>
      <c r="B8581" s="222"/>
      <c r="C8581" s="222"/>
      <c r="D8581" s="222"/>
      <c r="E8581" s="222"/>
      <c r="F8581" s="222" t="s">
        <v>1763</v>
      </c>
      <c r="G8581" s="222"/>
      <c r="H8581" s="222"/>
      <c r="I8581" s="222"/>
      <c r="J8581" s="125">
        <v>0.61360000000000003</v>
      </c>
    </row>
    <row r="8582" spans="1:10">
      <c r="A8582" s="221"/>
      <c r="B8582" s="222"/>
      <c r="C8582" s="222"/>
      <c r="D8582" s="222"/>
      <c r="E8582" s="222"/>
      <c r="F8582" s="222" t="s">
        <v>1764</v>
      </c>
      <c r="G8582" s="222"/>
      <c r="H8582" s="222"/>
      <c r="I8582" s="222"/>
      <c r="J8582" s="125">
        <v>2.8357000000000001</v>
      </c>
    </row>
    <row r="8583" spans="1:10" ht="15">
      <c r="A8583" s="279" t="s">
        <v>1784</v>
      </c>
      <c r="B8583" s="280" t="s">
        <v>1</v>
      </c>
      <c r="C8583" s="281" t="s">
        <v>2</v>
      </c>
      <c r="D8583" s="281" t="s">
        <v>1785</v>
      </c>
      <c r="E8583" s="280" t="s">
        <v>1766</v>
      </c>
      <c r="F8583" s="83" t="s">
        <v>1767</v>
      </c>
      <c r="G8583" s="83" t="s">
        <v>1768</v>
      </c>
      <c r="H8583" s="83"/>
      <c r="I8583" s="83"/>
      <c r="J8583" s="122" t="s">
        <v>1769</v>
      </c>
    </row>
    <row r="8584" spans="1:10">
      <c r="A8584" s="113" t="s">
        <v>1725</v>
      </c>
      <c r="B8584" s="91" t="s">
        <v>2367</v>
      </c>
      <c r="C8584" s="90" t="s">
        <v>44</v>
      </c>
      <c r="D8584" s="90" t="s">
        <v>2368</v>
      </c>
      <c r="E8584" s="93">
        <v>306</v>
      </c>
      <c r="F8584" s="92" t="s">
        <v>121</v>
      </c>
      <c r="G8584" s="277" t="s">
        <v>4438</v>
      </c>
      <c r="H8584" s="277"/>
      <c r="I8584" s="278"/>
      <c r="J8584" s="127" t="s">
        <v>4783</v>
      </c>
    </row>
    <row r="8585" spans="1:10">
      <c r="A8585" s="113" t="s">
        <v>1725</v>
      </c>
      <c r="B8585" s="91" t="s">
        <v>2369</v>
      </c>
      <c r="C8585" s="90" t="s">
        <v>44</v>
      </c>
      <c r="D8585" s="90" t="s">
        <v>2370</v>
      </c>
      <c r="E8585" s="93">
        <v>0.627</v>
      </c>
      <c r="F8585" s="92" t="s">
        <v>93</v>
      </c>
      <c r="G8585" s="277" t="s">
        <v>4784</v>
      </c>
      <c r="H8585" s="277"/>
      <c r="I8585" s="278"/>
      <c r="J8585" s="127" t="s">
        <v>4785</v>
      </c>
    </row>
    <row r="8586" spans="1:10">
      <c r="A8586" s="113" t="s">
        <v>1725</v>
      </c>
      <c r="B8586" s="91" t="s">
        <v>4786</v>
      </c>
      <c r="C8586" s="90" t="s">
        <v>44</v>
      </c>
      <c r="D8586" s="90" t="s">
        <v>4787</v>
      </c>
      <c r="E8586" s="93">
        <v>0.20899999999999999</v>
      </c>
      <c r="F8586" s="92" t="s">
        <v>93</v>
      </c>
      <c r="G8586" s="277" t="s">
        <v>4788</v>
      </c>
      <c r="H8586" s="277"/>
      <c r="I8586" s="278"/>
      <c r="J8586" s="127" t="s">
        <v>4789</v>
      </c>
    </row>
    <row r="8587" spans="1:10">
      <c r="A8587" s="113" t="s">
        <v>1725</v>
      </c>
      <c r="B8587" s="91" t="s">
        <v>3107</v>
      </c>
      <c r="C8587" s="90" t="s">
        <v>44</v>
      </c>
      <c r="D8587" s="90" t="s">
        <v>3108</v>
      </c>
      <c r="E8587" s="93">
        <v>0.90100000000000002</v>
      </c>
      <c r="F8587" s="92" t="s">
        <v>93</v>
      </c>
      <c r="G8587" s="277" t="s">
        <v>3109</v>
      </c>
      <c r="H8587" s="277"/>
      <c r="I8587" s="278"/>
      <c r="J8587" s="127" t="s">
        <v>4790</v>
      </c>
    </row>
    <row r="8588" spans="1:10">
      <c r="A8588" s="221"/>
      <c r="B8588" s="222"/>
      <c r="C8588" s="222"/>
      <c r="D8588" s="222"/>
      <c r="E8588" s="222"/>
      <c r="F8588" s="222" t="s">
        <v>1938</v>
      </c>
      <c r="G8588" s="222"/>
      <c r="H8588" s="222"/>
      <c r="I8588" s="222"/>
      <c r="J8588" s="125">
        <v>329.65190000000001</v>
      </c>
    </row>
    <row r="8589" spans="1:10" ht="15">
      <c r="A8589" s="279" t="s">
        <v>1765</v>
      </c>
      <c r="B8589" s="280" t="s">
        <v>1</v>
      </c>
      <c r="C8589" s="281" t="s">
        <v>2</v>
      </c>
      <c r="D8589" s="281" t="s">
        <v>1727</v>
      </c>
      <c r="E8589" s="280" t="s">
        <v>1766</v>
      </c>
      <c r="F8589" s="83" t="s">
        <v>1767</v>
      </c>
      <c r="G8589" s="83" t="s">
        <v>1768</v>
      </c>
      <c r="H8589" s="83"/>
      <c r="I8589" s="83"/>
      <c r="J8589" s="122" t="s">
        <v>1769</v>
      </c>
    </row>
    <row r="8590" spans="1:10" ht="25.5">
      <c r="A8590" s="123" t="s">
        <v>1723</v>
      </c>
      <c r="B8590" s="97" t="s">
        <v>4498</v>
      </c>
      <c r="C8590" s="96" t="s">
        <v>44</v>
      </c>
      <c r="D8590" s="96" t="s">
        <v>4499</v>
      </c>
      <c r="E8590" s="99">
        <v>1.6296295999999999</v>
      </c>
      <c r="F8590" s="98" t="s">
        <v>1950</v>
      </c>
      <c r="G8590" s="282" t="s">
        <v>4500</v>
      </c>
      <c r="H8590" s="282"/>
      <c r="I8590" s="283"/>
      <c r="J8590" s="126" t="s">
        <v>4791</v>
      </c>
    </row>
    <row r="8591" spans="1:10">
      <c r="A8591" s="123" t="s">
        <v>1723</v>
      </c>
      <c r="B8591" s="97" t="s">
        <v>1957</v>
      </c>
      <c r="C8591" s="96" t="s">
        <v>44</v>
      </c>
      <c r="D8591" s="96" t="s">
        <v>1958</v>
      </c>
      <c r="E8591" s="99">
        <v>3.2592591999999998</v>
      </c>
      <c r="F8591" s="98" t="s">
        <v>1950</v>
      </c>
      <c r="G8591" s="282" t="s">
        <v>1959</v>
      </c>
      <c r="H8591" s="282"/>
      <c r="I8591" s="283"/>
      <c r="J8591" s="126" t="s">
        <v>4792</v>
      </c>
    </row>
    <row r="8592" spans="1:10">
      <c r="A8592" s="221"/>
      <c r="B8592" s="222"/>
      <c r="C8592" s="222"/>
      <c r="D8592" s="222"/>
      <c r="E8592" s="222"/>
      <c r="F8592" s="222" t="s">
        <v>1774</v>
      </c>
      <c r="G8592" s="222"/>
      <c r="H8592" s="222"/>
      <c r="I8592" s="222"/>
      <c r="J8592" s="125">
        <v>74.865200000000002</v>
      </c>
    </row>
    <row r="8593" spans="1:10">
      <c r="A8593" s="115"/>
      <c r="B8593" s="116"/>
      <c r="C8593" s="116"/>
      <c r="D8593" s="116"/>
      <c r="E8593" s="116" t="s">
        <v>1728</v>
      </c>
      <c r="F8593" s="117">
        <v>0</v>
      </c>
      <c r="G8593" s="116" t="s">
        <v>1729</v>
      </c>
      <c r="H8593" s="117">
        <v>55.68</v>
      </c>
      <c r="I8593" s="116" t="s">
        <v>1730</v>
      </c>
      <c r="J8593" s="118">
        <v>55.684280469039997</v>
      </c>
    </row>
    <row r="8594" spans="1:10" ht="15" thickBot="1">
      <c r="A8594" s="115"/>
      <c r="B8594" s="116"/>
      <c r="C8594" s="116"/>
      <c r="D8594" s="116"/>
      <c r="E8594" s="116" t="s">
        <v>1731</v>
      </c>
      <c r="F8594" s="117">
        <v>106.88</v>
      </c>
      <c r="G8594" s="116"/>
      <c r="H8594" s="276" t="s">
        <v>1732</v>
      </c>
      <c r="I8594" s="276"/>
      <c r="J8594" s="118">
        <v>514.23</v>
      </c>
    </row>
    <row r="8595" spans="1:10" ht="15" thickTop="1">
      <c r="A8595" s="119"/>
      <c r="B8595" s="95"/>
      <c r="C8595" s="95"/>
      <c r="D8595" s="95"/>
      <c r="E8595" s="95"/>
      <c r="F8595" s="95"/>
      <c r="G8595" s="95"/>
      <c r="H8595" s="95"/>
      <c r="I8595" s="95"/>
      <c r="J8595" s="120"/>
    </row>
    <row r="8596" spans="1:10" ht="15">
      <c r="A8596" s="121"/>
      <c r="B8596" s="83" t="s">
        <v>1</v>
      </c>
      <c r="C8596" s="82" t="s">
        <v>2</v>
      </c>
      <c r="D8596" s="82" t="s">
        <v>3</v>
      </c>
      <c r="E8596" s="281" t="s">
        <v>1722</v>
      </c>
      <c r="F8596" s="281"/>
      <c r="G8596" s="84" t="s">
        <v>4</v>
      </c>
      <c r="H8596" s="83" t="s">
        <v>5</v>
      </c>
      <c r="I8596" s="83" t="s">
        <v>6</v>
      </c>
      <c r="J8596" s="122" t="s">
        <v>8</v>
      </c>
    </row>
    <row r="8597" spans="1:10" ht="38.25">
      <c r="A8597" s="111" t="s">
        <v>1723</v>
      </c>
      <c r="B8597" s="86" t="s">
        <v>3122</v>
      </c>
      <c r="C8597" s="85" t="s">
        <v>44</v>
      </c>
      <c r="D8597" s="85" t="s">
        <v>3123</v>
      </c>
      <c r="E8597" s="284" t="s">
        <v>1761</v>
      </c>
      <c r="F8597" s="284"/>
      <c r="G8597" s="87" t="s">
        <v>93</v>
      </c>
      <c r="H8597" s="88">
        <v>1</v>
      </c>
      <c r="I8597" s="89">
        <v>368.73</v>
      </c>
      <c r="J8597" s="112">
        <v>368.73</v>
      </c>
    </row>
    <row r="8598" spans="1:10" ht="15">
      <c r="A8598" s="279" t="s">
        <v>1775</v>
      </c>
      <c r="B8598" s="280" t="s">
        <v>1</v>
      </c>
      <c r="C8598" s="281" t="s">
        <v>2</v>
      </c>
      <c r="D8598" s="281" t="s">
        <v>1776</v>
      </c>
      <c r="E8598" s="280" t="s">
        <v>1766</v>
      </c>
      <c r="F8598" s="285" t="s">
        <v>1777</v>
      </c>
      <c r="G8598" s="280"/>
      <c r="H8598" s="285" t="s">
        <v>1769</v>
      </c>
      <c r="I8598" s="280"/>
      <c r="J8598" s="286" t="s">
        <v>1778</v>
      </c>
    </row>
    <row r="8599" spans="1:10" ht="15">
      <c r="A8599" s="287"/>
      <c r="B8599" s="280"/>
      <c r="C8599" s="280"/>
      <c r="D8599" s="280"/>
      <c r="E8599" s="280"/>
      <c r="F8599" s="83" t="s">
        <v>1779</v>
      </c>
      <c r="G8599" s="83" t="s">
        <v>1780</v>
      </c>
      <c r="H8599" s="83" t="s">
        <v>1779</v>
      </c>
      <c r="I8599" s="83" t="s">
        <v>1780</v>
      </c>
      <c r="J8599" s="286"/>
    </row>
    <row r="8600" spans="1:10" ht="63.75">
      <c r="A8600" s="113" t="s">
        <v>1725</v>
      </c>
      <c r="B8600" s="91" t="s">
        <v>4491</v>
      </c>
      <c r="C8600" s="90" t="s">
        <v>44</v>
      </c>
      <c r="D8600" s="90" t="s">
        <v>4492</v>
      </c>
      <c r="E8600" s="93">
        <v>1</v>
      </c>
      <c r="F8600" s="94">
        <v>1</v>
      </c>
      <c r="G8600" s="94">
        <v>0</v>
      </c>
      <c r="H8600" s="102">
        <v>1.74</v>
      </c>
      <c r="I8600" s="102">
        <v>0.64</v>
      </c>
      <c r="J8600" s="127">
        <v>1.74</v>
      </c>
    </row>
    <row r="8601" spans="1:10">
      <c r="A8601" s="221"/>
      <c r="B8601" s="222"/>
      <c r="C8601" s="222"/>
      <c r="D8601" s="222"/>
      <c r="E8601" s="222"/>
      <c r="F8601" s="222" t="s">
        <v>1783</v>
      </c>
      <c r="G8601" s="222"/>
      <c r="H8601" s="222"/>
      <c r="I8601" s="222"/>
      <c r="J8601" s="125">
        <v>1.74</v>
      </c>
    </row>
    <row r="8602" spans="1:10">
      <c r="A8602" s="221"/>
      <c r="B8602" s="222"/>
      <c r="C8602" s="222"/>
      <c r="D8602" s="222"/>
      <c r="E8602" s="222"/>
      <c r="F8602" s="222" t="s">
        <v>1762</v>
      </c>
      <c r="G8602" s="222"/>
      <c r="H8602" s="222"/>
      <c r="I8602" s="222"/>
      <c r="J8602" s="125">
        <v>1.74</v>
      </c>
    </row>
    <row r="8603" spans="1:10">
      <c r="A8603" s="221"/>
      <c r="B8603" s="222"/>
      <c r="C8603" s="222"/>
      <c r="D8603" s="222"/>
      <c r="E8603" s="222"/>
      <c r="F8603" s="222" t="s">
        <v>1763</v>
      </c>
      <c r="G8603" s="222"/>
      <c r="H8603" s="222"/>
      <c r="I8603" s="222"/>
      <c r="J8603" s="125">
        <v>0.61360000000000003</v>
      </c>
    </row>
    <row r="8604" spans="1:10">
      <c r="A8604" s="221"/>
      <c r="B8604" s="222"/>
      <c r="C8604" s="222"/>
      <c r="D8604" s="222"/>
      <c r="E8604" s="222"/>
      <c r="F8604" s="222" t="s">
        <v>1764</v>
      </c>
      <c r="G8604" s="222"/>
      <c r="H8604" s="222"/>
      <c r="I8604" s="222"/>
      <c r="J8604" s="125">
        <v>2.8357000000000001</v>
      </c>
    </row>
    <row r="8605" spans="1:10" ht="15">
      <c r="A8605" s="279" t="s">
        <v>1784</v>
      </c>
      <c r="B8605" s="280" t="s">
        <v>1</v>
      </c>
      <c r="C8605" s="281" t="s">
        <v>2</v>
      </c>
      <c r="D8605" s="281" t="s">
        <v>1785</v>
      </c>
      <c r="E8605" s="280" t="s">
        <v>1766</v>
      </c>
      <c r="F8605" s="83" t="s">
        <v>1767</v>
      </c>
      <c r="G8605" s="83" t="s">
        <v>1768</v>
      </c>
      <c r="H8605" s="83"/>
      <c r="I8605" s="83"/>
      <c r="J8605" s="122" t="s">
        <v>1769</v>
      </c>
    </row>
    <row r="8606" spans="1:10">
      <c r="A8606" s="113" t="s">
        <v>1725</v>
      </c>
      <c r="B8606" s="91" t="s">
        <v>4786</v>
      </c>
      <c r="C8606" s="90" t="s">
        <v>44</v>
      </c>
      <c r="D8606" s="90" t="s">
        <v>4787</v>
      </c>
      <c r="E8606" s="93">
        <v>0.70299999999999996</v>
      </c>
      <c r="F8606" s="92" t="s">
        <v>93</v>
      </c>
      <c r="G8606" s="277" t="s">
        <v>4788</v>
      </c>
      <c r="H8606" s="277"/>
      <c r="I8606" s="278"/>
      <c r="J8606" s="127" t="s">
        <v>4793</v>
      </c>
    </row>
    <row r="8607" spans="1:10">
      <c r="A8607" s="113" t="s">
        <v>1725</v>
      </c>
      <c r="B8607" s="91" t="s">
        <v>3107</v>
      </c>
      <c r="C8607" s="90" t="s">
        <v>44</v>
      </c>
      <c r="D8607" s="90" t="s">
        <v>3108</v>
      </c>
      <c r="E8607" s="93">
        <v>0.63800000000000001</v>
      </c>
      <c r="F8607" s="92" t="s">
        <v>93</v>
      </c>
      <c r="G8607" s="277" t="s">
        <v>3109</v>
      </c>
      <c r="H8607" s="277"/>
      <c r="I8607" s="278"/>
      <c r="J8607" s="127" t="s">
        <v>4794</v>
      </c>
    </row>
    <row r="8608" spans="1:10">
      <c r="A8608" s="113" t="s">
        <v>1725</v>
      </c>
      <c r="B8608" s="91" t="s">
        <v>2367</v>
      </c>
      <c r="C8608" s="90" t="s">
        <v>44</v>
      </c>
      <c r="D8608" s="90" t="s">
        <v>2368</v>
      </c>
      <c r="E8608" s="93">
        <v>300</v>
      </c>
      <c r="F8608" s="92" t="s">
        <v>121</v>
      </c>
      <c r="G8608" s="277" t="s">
        <v>4438</v>
      </c>
      <c r="H8608" s="277"/>
      <c r="I8608" s="278"/>
      <c r="J8608" s="127" t="s">
        <v>4795</v>
      </c>
    </row>
    <row r="8609" spans="1:10">
      <c r="A8609" s="221"/>
      <c r="B8609" s="222"/>
      <c r="C8609" s="222"/>
      <c r="D8609" s="222"/>
      <c r="E8609" s="222"/>
      <c r="F8609" s="222" t="s">
        <v>1938</v>
      </c>
      <c r="G8609" s="222"/>
      <c r="H8609" s="222"/>
      <c r="I8609" s="222"/>
      <c r="J8609" s="125">
        <v>291.03120000000001</v>
      </c>
    </row>
    <row r="8610" spans="1:10" ht="15">
      <c r="A8610" s="279" t="s">
        <v>1765</v>
      </c>
      <c r="B8610" s="280" t="s">
        <v>1</v>
      </c>
      <c r="C8610" s="281" t="s">
        <v>2</v>
      </c>
      <c r="D8610" s="281" t="s">
        <v>1727</v>
      </c>
      <c r="E8610" s="280" t="s">
        <v>1766</v>
      </c>
      <c r="F8610" s="83" t="s">
        <v>1767</v>
      </c>
      <c r="G8610" s="83" t="s">
        <v>1768</v>
      </c>
      <c r="H8610" s="83"/>
      <c r="I8610" s="83"/>
      <c r="J8610" s="122" t="s">
        <v>1769</v>
      </c>
    </row>
    <row r="8611" spans="1:10" ht="25.5">
      <c r="A8611" s="123" t="s">
        <v>1723</v>
      </c>
      <c r="B8611" s="97" t="s">
        <v>4498</v>
      </c>
      <c r="C8611" s="96" t="s">
        <v>44</v>
      </c>
      <c r="D8611" s="96" t="s">
        <v>4499</v>
      </c>
      <c r="E8611" s="99">
        <v>1.6296295999999999</v>
      </c>
      <c r="F8611" s="98" t="s">
        <v>1950</v>
      </c>
      <c r="G8611" s="282" t="s">
        <v>4500</v>
      </c>
      <c r="H8611" s="282"/>
      <c r="I8611" s="283"/>
      <c r="J8611" s="126" t="s">
        <v>4791</v>
      </c>
    </row>
    <row r="8612" spans="1:10">
      <c r="A8612" s="123" t="s">
        <v>1723</v>
      </c>
      <c r="B8612" s="97" t="s">
        <v>1957</v>
      </c>
      <c r="C8612" s="96" t="s">
        <v>44</v>
      </c>
      <c r="D8612" s="96" t="s">
        <v>1958</v>
      </c>
      <c r="E8612" s="99">
        <v>3.2592591999999998</v>
      </c>
      <c r="F8612" s="98" t="s">
        <v>1950</v>
      </c>
      <c r="G8612" s="282" t="s">
        <v>1959</v>
      </c>
      <c r="H8612" s="282"/>
      <c r="I8612" s="283"/>
      <c r="J8612" s="126" t="s">
        <v>4792</v>
      </c>
    </row>
    <row r="8613" spans="1:10">
      <c r="A8613" s="221"/>
      <c r="B8613" s="222"/>
      <c r="C8613" s="222"/>
      <c r="D8613" s="222"/>
      <c r="E8613" s="222"/>
      <c r="F8613" s="222" t="s">
        <v>1774</v>
      </c>
      <c r="G8613" s="222"/>
      <c r="H8613" s="222"/>
      <c r="I8613" s="222"/>
      <c r="J8613" s="125">
        <v>74.865200000000002</v>
      </c>
    </row>
    <row r="8614" spans="1:10">
      <c r="A8614" s="115"/>
      <c r="B8614" s="116"/>
      <c r="C8614" s="116"/>
      <c r="D8614" s="116"/>
      <c r="E8614" s="116" t="s">
        <v>1728</v>
      </c>
      <c r="F8614" s="117">
        <v>0</v>
      </c>
      <c r="G8614" s="116" t="s">
        <v>1729</v>
      </c>
      <c r="H8614" s="117">
        <v>55.68</v>
      </c>
      <c r="I8614" s="116" t="s">
        <v>1730</v>
      </c>
      <c r="J8614" s="118">
        <v>55.684280469039997</v>
      </c>
    </row>
    <row r="8615" spans="1:10" ht="15" thickBot="1">
      <c r="A8615" s="115"/>
      <c r="B8615" s="116"/>
      <c r="C8615" s="116"/>
      <c r="D8615" s="116"/>
      <c r="E8615" s="116" t="s">
        <v>1731</v>
      </c>
      <c r="F8615" s="117">
        <v>96.75</v>
      </c>
      <c r="G8615" s="116"/>
      <c r="H8615" s="276" t="s">
        <v>1732</v>
      </c>
      <c r="I8615" s="276"/>
      <c r="J8615" s="118">
        <v>465.48</v>
      </c>
    </row>
    <row r="8616" spans="1:10" ht="15" thickTop="1">
      <c r="A8616" s="119"/>
      <c r="B8616" s="95"/>
      <c r="C8616" s="95"/>
      <c r="D8616" s="95"/>
      <c r="E8616" s="95"/>
      <c r="F8616" s="95"/>
      <c r="G8616" s="95"/>
      <c r="H8616" s="95"/>
      <c r="I8616" s="95"/>
      <c r="J8616" s="120"/>
    </row>
    <row r="8617" spans="1:10" ht="15">
      <c r="A8617" s="121"/>
      <c r="B8617" s="83" t="s">
        <v>1</v>
      </c>
      <c r="C8617" s="82" t="s">
        <v>2</v>
      </c>
      <c r="D8617" s="82" t="s">
        <v>3</v>
      </c>
      <c r="E8617" s="281" t="s">
        <v>1722</v>
      </c>
      <c r="F8617" s="281"/>
      <c r="G8617" s="84" t="s">
        <v>4</v>
      </c>
      <c r="H8617" s="83" t="s">
        <v>5</v>
      </c>
      <c r="I8617" s="83" t="s">
        <v>6</v>
      </c>
      <c r="J8617" s="122" t="s">
        <v>8</v>
      </c>
    </row>
    <row r="8618" spans="1:10" ht="38.25">
      <c r="A8618" s="111" t="s">
        <v>1723</v>
      </c>
      <c r="B8618" s="86" t="s">
        <v>3138</v>
      </c>
      <c r="C8618" s="85" t="s">
        <v>31</v>
      </c>
      <c r="D8618" s="85" t="s">
        <v>3139</v>
      </c>
      <c r="E8618" s="284" t="s">
        <v>2317</v>
      </c>
      <c r="F8618" s="284"/>
      <c r="G8618" s="87" t="s">
        <v>93</v>
      </c>
      <c r="H8618" s="88">
        <v>1</v>
      </c>
      <c r="I8618" s="89">
        <v>346.85</v>
      </c>
      <c r="J8618" s="112">
        <v>346.85</v>
      </c>
    </row>
    <row r="8619" spans="1:10">
      <c r="A8619" s="123" t="s">
        <v>1738</v>
      </c>
      <c r="B8619" s="97" t="s">
        <v>2170</v>
      </c>
      <c r="C8619" s="96" t="s">
        <v>31</v>
      </c>
      <c r="D8619" s="96" t="s">
        <v>1958</v>
      </c>
      <c r="E8619" s="283" t="s">
        <v>1737</v>
      </c>
      <c r="F8619" s="283"/>
      <c r="G8619" s="98" t="s">
        <v>33</v>
      </c>
      <c r="H8619" s="99">
        <v>2.0266999999999999</v>
      </c>
      <c r="I8619" s="100">
        <v>14.46</v>
      </c>
      <c r="J8619" s="124">
        <v>29.3</v>
      </c>
    </row>
    <row r="8620" spans="1:10" ht="38.25">
      <c r="A8620" s="123" t="s">
        <v>1738</v>
      </c>
      <c r="B8620" s="97" t="s">
        <v>4632</v>
      </c>
      <c r="C8620" s="96" t="s">
        <v>31</v>
      </c>
      <c r="D8620" s="96" t="s">
        <v>4633</v>
      </c>
      <c r="E8620" s="283" t="s">
        <v>2165</v>
      </c>
      <c r="F8620" s="283"/>
      <c r="G8620" s="98" t="s">
        <v>2169</v>
      </c>
      <c r="H8620" s="99">
        <v>0.61970000000000003</v>
      </c>
      <c r="I8620" s="100">
        <v>1.27</v>
      </c>
      <c r="J8620" s="124">
        <v>0.78</v>
      </c>
    </row>
    <row r="8621" spans="1:10" ht="25.5">
      <c r="A8621" s="123" t="s">
        <v>1738</v>
      </c>
      <c r="B8621" s="97" t="s">
        <v>4477</v>
      </c>
      <c r="C8621" s="96" t="s">
        <v>31</v>
      </c>
      <c r="D8621" s="96" t="s">
        <v>4478</v>
      </c>
      <c r="E8621" s="283" t="s">
        <v>1737</v>
      </c>
      <c r="F8621" s="283"/>
      <c r="G8621" s="98" t="s">
        <v>33</v>
      </c>
      <c r="H8621" s="99">
        <v>1.2767999999999999</v>
      </c>
      <c r="I8621" s="100">
        <v>17.95</v>
      </c>
      <c r="J8621" s="124">
        <v>22.91</v>
      </c>
    </row>
    <row r="8622" spans="1:10" ht="38.25">
      <c r="A8622" s="123" t="s">
        <v>1738</v>
      </c>
      <c r="B8622" s="97" t="s">
        <v>4638</v>
      </c>
      <c r="C8622" s="96" t="s">
        <v>31</v>
      </c>
      <c r="D8622" s="96" t="s">
        <v>4639</v>
      </c>
      <c r="E8622" s="283" t="s">
        <v>2165</v>
      </c>
      <c r="F8622" s="283"/>
      <c r="G8622" s="98" t="s">
        <v>2166</v>
      </c>
      <c r="H8622" s="99">
        <v>0.65720000000000001</v>
      </c>
      <c r="I8622" s="100">
        <v>4.12</v>
      </c>
      <c r="J8622" s="124">
        <v>2.7</v>
      </c>
    </row>
    <row r="8623" spans="1:10">
      <c r="A8623" s="113" t="s">
        <v>1725</v>
      </c>
      <c r="B8623" s="91" t="s">
        <v>4479</v>
      </c>
      <c r="C8623" s="90" t="s">
        <v>31</v>
      </c>
      <c r="D8623" s="90" t="s">
        <v>4480</v>
      </c>
      <c r="E8623" s="278" t="s">
        <v>1743</v>
      </c>
      <c r="F8623" s="278"/>
      <c r="G8623" s="92" t="s">
        <v>2625</v>
      </c>
      <c r="H8623" s="93">
        <v>325.15890000000002</v>
      </c>
      <c r="I8623" s="94">
        <v>0.55000000000000004</v>
      </c>
      <c r="J8623" s="114">
        <v>178.83</v>
      </c>
    </row>
    <row r="8624" spans="1:10" ht="25.5">
      <c r="A8624" s="113" t="s">
        <v>1725</v>
      </c>
      <c r="B8624" s="91" t="s">
        <v>4481</v>
      </c>
      <c r="C8624" s="90" t="s">
        <v>31</v>
      </c>
      <c r="D8624" s="90" t="s">
        <v>4482</v>
      </c>
      <c r="E8624" s="278" t="s">
        <v>1743</v>
      </c>
      <c r="F8624" s="278"/>
      <c r="G8624" s="92" t="s">
        <v>2661</v>
      </c>
      <c r="H8624" s="93">
        <v>0.76090000000000002</v>
      </c>
      <c r="I8624" s="94">
        <v>77.349999999999994</v>
      </c>
      <c r="J8624" s="114">
        <v>58.85</v>
      </c>
    </row>
    <row r="8625" spans="1:10" ht="25.5">
      <c r="A8625" s="113" t="s">
        <v>1725</v>
      </c>
      <c r="B8625" s="91" t="s">
        <v>4796</v>
      </c>
      <c r="C8625" s="90" t="s">
        <v>31</v>
      </c>
      <c r="D8625" s="90" t="s">
        <v>4797</v>
      </c>
      <c r="E8625" s="278" t="s">
        <v>1743</v>
      </c>
      <c r="F8625" s="278"/>
      <c r="G8625" s="92" t="s">
        <v>2661</v>
      </c>
      <c r="H8625" s="93">
        <v>0.59119999999999995</v>
      </c>
      <c r="I8625" s="94">
        <v>90.47</v>
      </c>
      <c r="J8625" s="114">
        <v>53.48</v>
      </c>
    </row>
    <row r="8626" spans="1:10">
      <c r="A8626" s="115"/>
      <c r="B8626" s="116"/>
      <c r="C8626" s="116"/>
      <c r="D8626" s="116"/>
      <c r="E8626" s="116" t="s">
        <v>1728</v>
      </c>
      <c r="F8626" s="117">
        <v>39.4</v>
      </c>
      <c r="G8626" s="116" t="s">
        <v>1729</v>
      </c>
      <c r="H8626" s="117">
        <v>0</v>
      </c>
      <c r="I8626" s="116" t="s">
        <v>1730</v>
      </c>
      <c r="J8626" s="118">
        <v>39.4</v>
      </c>
    </row>
    <row r="8627" spans="1:10" ht="15" thickBot="1">
      <c r="A8627" s="115"/>
      <c r="B8627" s="116"/>
      <c r="C8627" s="116"/>
      <c r="D8627" s="116"/>
      <c r="E8627" s="116" t="s">
        <v>1731</v>
      </c>
      <c r="F8627" s="117">
        <v>91.01</v>
      </c>
      <c r="G8627" s="116"/>
      <c r="H8627" s="276" t="s">
        <v>1732</v>
      </c>
      <c r="I8627" s="276"/>
      <c r="J8627" s="118">
        <v>437.86</v>
      </c>
    </row>
    <row r="8628" spans="1:10" ht="15" thickTop="1">
      <c r="A8628" s="119"/>
      <c r="B8628" s="95"/>
      <c r="C8628" s="95"/>
      <c r="D8628" s="95"/>
      <c r="E8628" s="95"/>
      <c r="F8628" s="95"/>
      <c r="G8628" s="95"/>
      <c r="H8628" s="95"/>
      <c r="I8628" s="95"/>
      <c r="J8628" s="120"/>
    </row>
    <row r="8629" spans="1:10" ht="15">
      <c r="A8629" s="121"/>
      <c r="B8629" s="83" t="s">
        <v>1</v>
      </c>
      <c r="C8629" s="82" t="s">
        <v>2</v>
      </c>
      <c r="D8629" s="82" t="s">
        <v>3</v>
      </c>
      <c r="E8629" s="281" t="s">
        <v>1722</v>
      </c>
      <c r="F8629" s="281"/>
      <c r="G8629" s="84" t="s">
        <v>4</v>
      </c>
      <c r="H8629" s="83" t="s">
        <v>5</v>
      </c>
      <c r="I8629" s="83" t="s">
        <v>6</v>
      </c>
      <c r="J8629" s="122" t="s">
        <v>8</v>
      </c>
    </row>
    <row r="8630" spans="1:10" ht="38.25">
      <c r="A8630" s="111" t="s">
        <v>1723</v>
      </c>
      <c r="B8630" s="86" t="s">
        <v>4798</v>
      </c>
      <c r="C8630" s="85" t="s">
        <v>31</v>
      </c>
      <c r="D8630" s="85" t="s">
        <v>4799</v>
      </c>
      <c r="E8630" s="284" t="s">
        <v>2317</v>
      </c>
      <c r="F8630" s="284"/>
      <c r="G8630" s="87" t="s">
        <v>93</v>
      </c>
      <c r="H8630" s="88">
        <v>1</v>
      </c>
      <c r="I8630" s="89">
        <v>365.46</v>
      </c>
      <c r="J8630" s="112">
        <v>365.46</v>
      </c>
    </row>
    <row r="8631" spans="1:10" ht="38.25">
      <c r="A8631" s="123" t="s">
        <v>1738</v>
      </c>
      <c r="B8631" s="97" t="s">
        <v>4632</v>
      </c>
      <c r="C8631" s="96" t="s">
        <v>31</v>
      </c>
      <c r="D8631" s="96" t="s">
        <v>4633</v>
      </c>
      <c r="E8631" s="283" t="s">
        <v>2165</v>
      </c>
      <c r="F8631" s="283"/>
      <c r="G8631" s="98" t="s">
        <v>2169</v>
      </c>
      <c r="H8631" s="99">
        <v>0.60670000000000002</v>
      </c>
      <c r="I8631" s="100">
        <v>1.27</v>
      </c>
      <c r="J8631" s="124">
        <v>0.77</v>
      </c>
    </row>
    <row r="8632" spans="1:10" ht="38.25">
      <c r="A8632" s="123" t="s">
        <v>1738</v>
      </c>
      <c r="B8632" s="97" t="s">
        <v>4638</v>
      </c>
      <c r="C8632" s="96" t="s">
        <v>31</v>
      </c>
      <c r="D8632" s="96" t="s">
        <v>4639</v>
      </c>
      <c r="E8632" s="283" t="s">
        <v>2165</v>
      </c>
      <c r="F8632" s="283"/>
      <c r="G8632" s="98" t="s">
        <v>2166</v>
      </c>
      <c r="H8632" s="99">
        <v>0.64339999999999997</v>
      </c>
      <c r="I8632" s="100">
        <v>4.12</v>
      </c>
      <c r="J8632" s="124">
        <v>2.65</v>
      </c>
    </row>
    <row r="8633" spans="1:10">
      <c r="A8633" s="123" t="s">
        <v>1738</v>
      </c>
      <c r="B8633" s="97" t="s">
        <v>2170</v>
      </c>
      <c r="C8633" s="96" t="s">
        <v>31</v>
      </c>
      <c r="D8633" s="96" t="s">
        <v>1958</v>
      </c>
      <c r="E8633" s="283" t="s">
        <v>1737</v>
      </c>
      <c r="F8633" s="283"/>
      <c r="G8633" s="98" t="s">
        <v>33</v>
      </c>
      <c r="H8633" s="99">
        <v>1.9792000000000001</v>
      </c>
      <c r="I8633" s="100">
        <v>14.46</v>
      </c>
      <c r="J8633" s="124">
        <v>28.61</v>
      </c>
    </row>
    <row r="8634" spans="1:10" ht="25.5">
      <c r="A8634" s="123" t="s">
        <v>1738</v>
      </c>
      <c r="B8634" s="97" t="s">
        <v>4477</v>
      </c>
      <c r="C8634" s="96" t="s">
        <v>31</v>
      </c>
      <c r="D8634" s="96" t="s">
        <v>4478</v>
      </c>
      <c r="E8634" s="283" t="s">
        <v>1737</v>
      </c>
      <c r="F8634" s="283"/>
      <c r="G8634" s="98" t="s">
        <v>33</v>
      </c>
      <c r="H8634" s="99">
        <v>1.2501</v>
      </c>
      <c r="I8634" s="100">
        <v>17.95</v>
      </c>
      <c r="J8634" s="124">
        <v>22.43</v>
      </c>
    </row>
    <row r="8635" spans="1:10">
      <c r="A8635" s="113" t="s">
        <v>1725</v>
      </c>
      <c r="B8635" s="91" t="s">
        <v>4479</v>
      </c>
      <c r="C8635" s="90" t="s">
        <v>31</v>
      </c>
      <c r="D8635" s="90" t="s">
        <v>4480</v>
      </c>
      <c r="E8635" s="278" t="s">
        <v>1743</v>
      </c>
      <c r="F8635" s="278"/>
      <c r="G8635" s="92" t="s">
        <v>2625</v>
      </c>
      <c r="H8635" s="93">
        <v>364.94330000000002</v>
      </c>
      <c r="I8635" s="94">
        <v>0.55000000000000004</v>
      </c>
      <c r="J8635" s="114">
        <v>200.71</v>
      </c>
    </row>
    <row r="8636" spans="1:10" ht="25.5">
      <c r="A8636" s="113" t="s">
        <v>1725</v>
      </c>
      <c r="B8636" s="91" t="s">
        <v>4481</v>
      </c>
      <c r="C8636" s="90" t="s">
        <v>31</v>
      </c>
      <c r="D8636" s="90" t="s">
        <v>4482</v>
      </c>
      <c r="E8636" s="278" t="s">
        <v>1743</v>
      </c>
      <c r="F8636" s="278"/>
      <c r="G8636" s="92" t="s">
        <v>2661</v>
      </c>
      <c r="H8636" s="93">
        <v>0.72750000000000004</v>
      </c>
      <c r="I8636" s="94">
        <v>77.349999999999994</v>
      </c>
      <c r="J8636" s="114">
        <v>56.27</v>
      </c>
    </row>
    <row r="8637" spans="1:10" ht="25.5">
      <c r="A8637" s="113" t="s">
        <v>1725</v>
      </c>
      <c r="B8637" s="91" t="s">
        <v>4796</v>
      </c>
      <c r="C8637" s="90" t="s">
        <v>31</v>
      </c>
      <c r="D8637" s="90" t="s">
        <v>4797</v>
      </c>
      <c r="E8637" s="278" t="s">
        <v>1743</v>
      </c>
      <c r="F8637" s="278"/>
      <c r="G8637" s="92" t="s">
        <v>2661</v>
      </c>
      <c r="H8637" s="93">
        <v>0.59719999999999995</v>
      </c>
      <c r="I8637" s="94">
        <v>90.47</v>
      </c>
      <c r="J8637" s="114">
        <v>54.02</v>
      </c>
    </row>
    <row r="8638" spans="1:10">
      <c r="A8638" s="115"/>
      <c r="B8638" s="116"/>
      <c r="C8638" s="116"/>
      <c r="D8638" s="116"/>
      <c r="E8638" s="116" t="s">
        <v>1728</v>
      </c>
      <c r="F8638" s="117">
        <v>38.520000000000003</v>
      </c>
      <c r="G8638" s="116" t="s">
        <v>1729</v>
      </c>
      <c r="H8638" s="117">
        <v>0</v>
      </c>
      <c r="I8638" s="116" t="s">
        <v>1730</v>
      </c>
      <c r="J8638" s="118">
        <v>38.520000000000003</v>
      </c>
    </row>
    <row r="8639" spans="1:10" ht="15" thickBot="1">
      <c r="A8639" s="115"/>
      <c r="B8639" s="116"/>
      <c r="C8639" s="116"/>
      <c r="D8639" s="116"/>
      <c r="E8639" s="116" t="s">
        <v>1731</v>
      </c>
      <c r="F8639" s="117">
        <v>95.89</v>
      </c>
      <c r="G8639" s="116"/>
      <c r="H8639" s="276" t="s">
        <v>1732</v>
      </c>
      <c r="I8639" s="276"/>
      <c r="J8639" s="118">
        <v>461.35</v>
      </c>
    </row>
    <row r="8640" spans="1:10" ht="15" thickTop="1">
      <c r="A8640" s="119"/>
      <c r="B8640" s="95"/>
      <c r="C8640" s="95"/>
      <c r="D8640" s="95"/>
      <c r="E8640" s="95"/>
      <c r="F8640" s="95"/>
      <c r="G8640" s="95"/>
      <c r="H8640" s="95"/>
      <c r="I8640" s="95"/>
      <c r="J8640" s="120"/>
    </row>
    <row r="8641" spans="1:10" ht="15">
      <c r="A8641" s="121"/>
      <c r="B8641" s="83" t="s">
        <v>1</v>
      </c>
      <c r="C8641" s="82" t="s">
        <v>2</v>
      </c>
      <c r="D8641" s="82" t="s">
        <v>3</v>
      </c>
      <c r="E8641" s="281" t="s">
        <v>1722</v>
      </c>
      <c r="F8641" s="281"/>
      <c r="G8641" s="84" t="s">
        <v>4</v>
      </c>
      <c r="H8641" s="83" t="s">
        <v>5</v>
      </c>
      <c r="I8641" s="83" t="s">
        <v>6</v>
      </c>
      <c r="J8641" s="122" t="s">
        <v>8</v>
      </c>
    </row>
    <row r="8642" spans="1:10" ht="25.5">
      <c r="A8642" s="111" t="s">
        <v>1723</v>
      </c>
      <c r="B8642" s="86" t="s">
        <v>2097</v>
      </c>
      <c r="C8642" s="85" t="s">
        <v>44</v>
      </c>
      <c r="D8642" s="85" t="s">
        <v>2098</v>
      </c>
      <c r="E8642" s="284" t="s">
        <v>1761</v>
      </c>
      <c r="F8642" s="284"/>
      <c r="G8642" s="87" t="s">
        <v>93</v>
      </c>
      <c r="H8642" s="88">
        <v>1</v>
      </c>
      <c r="I8642" s="89">
        <v>305.79000000000002</v>
      </c>
      <c r="J8642" s="112">
        <v>305.79000000000002</v>
      </c>
    </row>
    <row r="8643" spans="1:10" ht="15">
      <c r="A8643" s="279" t="s">
        <v>1775</v>
      </c>
      <c r="B8643" s="280" t="s">
        <v>1</v>
      </c>
      <c r="C8643" s="281" t="s">
        <v>2</v>
      </c>
      <c r="D8643" s="281" t="s">
        <v>1776</v>
      </c>
      <c r="E8643" s="280" t="s">
        <v>1766</v>
      </c>
      <c r="F8643" s="285" t="s">
        <v>1777</v>
      </c>
      <c r="G8643" s="280"/>
      <c r="H8643" s="285" t="s">
        <v>1769</v>
      </c>
      <c r="I8643" s="280"/>
      <c r="J8643" s="286" t="s">
        <v>1778</v>
      </c>
    </row>
    <row r="8644" spans="1:10" ht="15">
      <c r="A8644" s="287"/>
      <c r="B8644" s="280"/>
      <c r="C8644" s="280"/>
      <c r="D8644" s="280"/>
      <c r="E8644" s="280"/>
      <c r="F8644" s="83" t="s">
        <v>1779</v>
      </c>
      <c r="G8644" s="83" t="s">
        <v>1780</v>
      </c>
      <c r="H8644" s="83" t="s">
        <v>1779</v>
      </c>
      <c r="I8644" s="83" t="s">
        <v>1780</v>
      </c>
      <c r="J8644" s="286"/>
    </row>
    <row r="8645" spans="1:10" ht="63.75">
      <c r="A8645" s="113" t="s">
        <v>1725</v>
      </c>
      <c r="B8645" s="91" t="s">
        <v>4491</v>
      </c>
      <c r="C8645" s="90" t="s">
        <v>44</v>
      </c>
      <c r="D8645" s="90" t="s">
        <v>4492</v>
      </c>
      <c r="E8645" s="93">
        <v>1</v>
      </c>
      <c r="F8645" s="94">
        <v>1</v>
      </c>
      <c r="G8645" s="94">
        <v>0</v>
      </c>
      <c r="H8645" s="102">
        <v>1.74</v>
      </c>
      <c r="I8645" s="102">
        <v>0.64</v>
      </c>
      <c r="J8645" s="127">
        <v>1.74</v>
      </c>
    </row>
    <row r="8646" spans="1:10">
      <c r="A8646" s="221"/>
      <c r="B8646" s="222"/>
      <c r="C8646" s="222"/>
      <c r="D8646" s="222"/>
      <c r="E8646" s="222"/>
      <c r="F8646" s="222" t="s">
        <v>1783</v>
      </c>
      <c r="G8646" s="222"/>
      <c r="H8646" s="222"/>
      <c r="I8646" s="222"/>
      <c r="J8646" s="125">
        <v>1.74</v>
      </c>
    </row>
    <row r="8647" spans="1:10">
      <c r="A8647" s="221"/>
      <c r="B8647" s="222"/>
      <c r="C8647" s="222"/>
      <c r="D8647" s="222"/>
      <c r="E8647" s="222"/>
      <c r="F8647" s="222" t="s">
        <v>1762</v>
      </c>
      <c r="G8647" s="222"/>
      <c r="H8647" s="222"/>
      <c r="I8647" s="222"/>
      <c r="J8647" s="125">
        <v>1.74</v>
      </c>
    </row>
    <row r="8648" spans="1:10">
      <c r="A8648" s="221"/>
      <c r="B8648" s="222"/>
      <c r="C8648" s="222"/>
      <c r="D8648" s="222"/>
      <c r="E8648" s="222"/>
      <c r="F8648" s="222" t="s">
        <v>1763</v>
      </c>
      <c r="G8648" s="222"/>
      <c r="H8648" s="222"/>
      <c r="I8648" s="222"/>
      <c r="J8648" s="125">
        <v>3.2679</v>
      </c>
    </row>
    <row r="8649" spans="1:10">
      <c r="A8649" s="221"/>
      <c r="B8649" s="222"/>
      <c r="C8649" s="222"/>
      <c r="D8649" s="222"/>
      <c r="E8649" s="222"/>
      <c r="F8649" s="222" t="s">
        <v>1764</v>
      </c>
      <c r="G8649" s="222"/>
      <c r="H8649" s="222"/>
      <c r="I8649" s="222"/>
      <c r="J8649" s="125">
        <v>0.53249999999999997</v>
      </c>
    </row>
    <row r="8650" spans="1:10" ht="15">
      <c r="A8650" s="279" t="s">
        <v>1784</v>
      </c>
      <c r="B8650" s="280" t="s">
        <v>1</v>
      </c>
      <c r="C8650" s="281" t="s">
        <v>2</v>
      </c>
      <c r="D8650" s="281" t="s">
        <v>1785</v>
      </c>
      <c r="E8650" s="280" t="s">
        <v>1766</v>
      </c>
      <c r="F8650" s="83" t="s">
        <v>1767</v>
      </c>
      <c r="G8650" s="83" t="s">
        <v>1768</v>
      </c>
      <c r="H8650" s="83"/>
      <c r="I8650" s="83"/>
      <c r="J8650" s="122" t="s">
        <v>1769</v>
      </c>
    </row>
    <row r="8651" spans="1:10">
      <c r="A8651" s="113" t="s">
        <v>1725</v>
      </c>
      <c r="B8651" s="91" t="s">
        <v>3107</v>
      </c>
      <c r="C8651" s="90" t="s">
        <v>44</v>
      </c>
      <c r="D8651" s="90" t="s">
        <v>3108</v>
      </c>
      <c r="E8651" s="93">
        <v>0.58399999999999996</v>
      </c>
      <c r="F8651" s="92" t="s">
        <v>93</v>
      </c>
      <c r="G8651" s="277" t="s">
        <v>3109</v>
      </c>
      <c r="H8651" s="277"/>
      <c r="I8651" s="278"/>
      <c r="J8651" s="127" t="s">
        <v>4800</v>
      </c>
    </row>
    <row r="8652" spans="1:10">
      <c r="A8652" s="113" t="s">
        <v>1725</v>
      </c>
      <c r="B8652" s="91" t="s">
        <v>4786</v>
      </c>
      <c r="C8652" s="90" t="s">
        <v>44</v>
      </c>
      <c r="D8652" s="90" t="s">
        <v>4787</v>
      </c>
      <c r="E8652" s="93">
        <v>0.27360000000000001</v>
      </c>
      <c r="F8652" s="92" t="s">
        <v>93</v>
      </c>
      <c r="G8652" s="277" t="s">
        <v>4788</v>
      </c>
      <c r="H8652" s="277"/>
      <c r="I8652" s="278"/>
      <c r="J8652" s="127" t="s">
        <v>4801</v>
      </c>
    </row>
    <row r="8653" spans="1:10">
      <c r="A8653" s="113" t="s">
        <v>1725</v>
      </c>
      <c r="B8653" s="91" t="s">
        <v>2369</v>
      </c>
      <c r="C8653" s="90" t="s">
        <v>44</v>
      </c>
      <c r="D8653" s="90" t="s">
        <v>2370</v>
      </c>
      <c r="E8653" s="93">
        <v>0.63839999999999997</v>
      </c>
      <c r="F8653" s="92" t="s">
        <v>93</v>
      </c>
      <c r="G8653" s="277" t="s">
        <v>4784</v>
      </c>
      <c r="H8653" s="277"/>
      <c r="I8653" s="278"/>
      <c r="J8653" s="127" t="s">
        <v>4802</v>
      </c>
    </row>
    <row r="8654" spans="1:10">
      <c r="A8654" s="113" t="s">
        <v>1725</v>
      </c>
      <c r="B8654" s="91" t="s">
        <v>2367</v>
      </c>
      <c r="C8654" s="90" t="s">
        <v>44</v>
      </c>
      <c r="D8654" s="90" t="s">
        <v>2368</v>
      </c>
      <c r="E8654" s="93">
        <v>160</v>
      </c>
      <c r="F8654" s="92" t="s">
        <v>121</v>
      </c>
      <c r="G8654" s="277" t="s">
        <v>4438</v>
      </c>
      <c r="H8654" s="277"/>
      <c r="I8654" s="278"/>
      <c r="J8654" s="127" t="s">
        <v>4803</v>
      </c>
    </row>
    <row r="8655" spans="1:10">
      <c r="A8655" s="221"/>
      <c r="B8655" s="222"/>
      <c r="C8655" s="222"/>
      <c r="D8655" s="222"/>
      <c r="E8655" s="222"/>
      <c r="F8655" s="222" t="s">
        <v>1938</v>
      </c>
      <c r="G8655" s="222"/>
      <c r="H8655" s="222"/>
      <c r="I8655" s="222"/>
      <c r="J8655" s="125">
        <v>230.39109999999999</v>
      </c>
    </row>
    <row r="8656" spans="1:10" ht="15">
      <c r="A8656" s="279" t="s">
        <v>1765</v>
      </c>
      <c r="B8656" s="280" t="s">
        <v>1</v>
      </c>
      <c r="C8656" s="281" t="s">
        <v>2</v>
      </c>
      <c r="D8656" s="281" t="s">
        <v>1727</v>
      </c>
      <c r="E8656" s="280" t="s">
        <v>1766</v>
      </c>
      <c r="F8656" s="83" t="s">
        <v>1767</v>
      </c>
      <c r="G8656" s="83" t="s">
        <v>1768</v>
      </c>
      <c r="H8656" s="83"/>
      <c r="I8656" s="83"/>
      <c r="J8656" s="122" t="s">
        <v>1769</v>
      </c>
    </row>
    <row r="8657" spans="1:10">
      <c r="A8657" s="123" t="s">
        <v>1723</v>
      </c>
      <c r="B8657" s="97" t="s">
        <v>1957</v>
      </c>
      <c r="C8657" s="96" t="s">
        <v>44</v>
      </c>
      <c r="D8657" s="96" t="s">
        <v>1958</v>
      </c>
      <c r="E8657" s="99">
        <v>3.2592591999999998</v>
      </c>
      <c r="F8657" s="98" t="s">
        <v>1950</v>
      </c>
      <c r="G8657" s="282" t="s">
        <v>1959</v>
      </c>
      <c r="H8657" s="282"/>
      <c r="I8657" s="283"/>
      <c r="J8657" s="126" t="s">
        <v>4792</v>
      </c>
    </row>
    <row r="8658" spans="1:10" ht="25.5">
      <c r="A8658" s="123" t="s">
        <v>1723</v>
      </c>
      <c r="B8658" s="97" t="s">
        <v>4498</v>
      </c>
      <c r="C8658" s="96" t="s">
        <v>44</v>
      </c>
      <c r="D8658" s="96" t="s">
        <v>4499</v>
      </c>
      <c r="E8658" s="99">
        <v>1.6296295999999999</v>
      </c>
      <c r="F8658" s="98" t="s">
        <v>1950</v>
      </c>
      <c r="G8658" s="282" t="s">
        <v>4500</v>
      </c>
      <c r="H8658" s="282"/>
      <c r="I8658" s="283"/>
      <c r="J8658" s="126" t="s">
        <v>4791</v>
      </c>
    </row>
    <row r="8659" spans="1:10">
      <c r="A8659" s="221"/>
      <c r="B8659" s="222"/>
      <c r="C8659" s="222"/>
      <c r="D8659" s="222"/>
      <c r="E8659" s="222"/>
      <c r="F8659" s="222" t="s">
        <v>1774</v>
      </c>
      <c r="G8659" s="222"/>
      <c r="H8659" s="222"/>
      <c r="I8659" s="222"/>
      <c r="J8659" s="125">
        <v>74.865200000000002</v>
      </c>
    </row>
    <row r="8660" spans="1:10">
      <c r="A8660" s="115"/>
      <c r="B8660" s="116"/>
      <c r="C8660" s="116"/>
      <c r="D8660" s="116"/>
      <c r="E8660" s="116" t="s">
        <v>1728</v>
      </c>
      <c r="F8660" s="117">
        <v>0</v>
      </c>
      <c r="G8660" s="116" t="s">
        <v>1729</v>
      </c>
      <c r="H8660" s="117">
        <v>55.68</v>
      </c>
      <c r="I8660" s="116" t="s">
        <v>1730</v>
      </c>
      <c r="J8660" s="118">
        <v>55.684280469039997</v>
      </c>
    </row>
    <row r="8661" spans="1:10" ht="15" thickBot="1">
      <c r="A8661" s="115"/>
      <c r="B8661" s="116"/>
      <c r="C8661" s="116"/>
      <c r="D8661" s="116"/>
      <c r="E8661" s="116" t="s">
        <v>1731</v>
      </c>
      <c r="F8661" s="117">
        <v>80.23</v>
      </c>
      <c r="G8661" s="116"/>
      <c r="H8661" s="276" t="s">
        <v>1732</v>
      </c>
      <c r="I8661" s="276"/>
      <c r="J8661" s="118">
        <v>386.02</v>
      </c>
    </row>
    <row r="8662" spans="1:10" ht="15" thickTop="1">
      <c r="A8662" s="119"/>
      <c r="B8662" s="95"/>
      <c r="C8662" s="95"/>
      <c r="D8662" s="95"/>
      <c r="E8662" s="95"/>
      <c r="F8662" s="95"/>
      <c r="G8662" s="95"/>
      <c r="H8662" s="95"/>
      <c r="I8662" s="95"/>
      <c r="J8662" s="120"/>
    </row>
    <row r="8663" spans="1:10" ht="15">
      <c r="A8663" s="121"/>
      <c r="B8663" s="83" t="s">
        <v>1</v>
      </c>
      <c r="C8663" s="82" t="s">
        <v>2</v>
      </c>
      <c r="D8663" s="82" t="s">
        <v>3</v>
      </c>
      <c r="E8663" s="281" t="s">
        <v>1722</v>
      </c>
      <c r="F8663" s="281"/>
      <c r="G8663" s="84" t="s">
        <v>4</v>
      </c>
      <c r="H8663" s="83" t="s">
        <v>5</v>
      </c>
      <c r="I8663" s="83" t="s">
        <v>6</v>
      </c>
      <c r="J8663" s="122" t="s">
        <v>8</v>
      </c>
    </row>
    <row r="8664" spans="1:10" ht="38.25">
      <c r="A8664" s="111" t="s">
        <v>1723</v>
      </c>
      <c r="B8664" s="86" t="s">
        <v>4804</v>
      </c>
      <c r="C8664" s="85" t="s">
        <v>44</v>
      </c>
      <c r="D8664" s="85" t="s">
        <v>4805</v>
      </c>
      <c r="E8664" s="284" t="s">
        <v>1761</v>
      </c>
      <c r="F8664" s="284"/>
      <c r="G8664" s="87" t="s">
        <v>93</v>
      </c>
      <c r="H8664" s="88">
        <v>1</v>
      </c>
      <c r="I8664" s="89">
        <v>393.33</v>
      </c>
      <c r="J8664" s="112">
        <v>393.33</v>
      </c>
    </row>
    <row r="8665" spans="1:10" ht="15">
      <c r="A8665" s="279" t="s">
        <v>1775</v>
      </c>
      <c r="B8665" s="280" t="s">
        <v>1</v>
      </c>
      <c r="C8665" s="281" t="s">
        <v>2</v>
      </c>
      <c r="D8665" s="281" t="s">
        <v>1776</v>
      </c>
      <c r="E8665" s="280" t="s">
        <v>1766</v>
      </c>
      <c r="F8665" s="285" t="s">
        <v>1777</v>
      </c>
      <c r="G8665" s="280"/>
      <c r="H8665" s="285" t="s">
        <v>1769</v>
      </c>
      <c r="I8665" s="280"/>
      <c r="J8665" s="286" t="s">
        <v>1778</v>
      </c>
    </row>
    <row r="8666" spans="1:10" ht="15">
      <c r="A8666" s="287"/>
      <c r="B8666" s="280"/>
      <c r="C8666" s="280"/>
      <c r="D8666" s="280"/>
      <c r="E8666" s="280"/>
      <c r="F8666" s="83" t="s">
        <v>1779</v>
      </c>
      <c r="G8666" s="83" t="s">
        <v>1780</v>
      </c>
      <c r="H8666" s="83" t="s">
        <v>1779</v>
      </c>
      <c r="I8666" s="83" t="s">
        <v>1780</v>
      </c>
      <c r="J8666" s="286"/>
    </row>
    <row r="8667" spans="1:10" ht="63.75">
      <c r="A8667" s="113" t="s">
        <v>1725</v>
      </c>
      <c r="B8667" s="91" t="s">
        <v>4491</v>
      </c>
      <c r="C8667" s="90" t="s">
        <v>44</v>
      </c>
      <c r="D8667" s="90" t="s">
        <v>4492</v>
      </c>
      <c r="E8667" s="93">
        <v>1</v>
      </c>
      <c r="F8667" s="94">
        <v>1</v>
      </c>
      <c r="G8667" s="94">
        <v>0</v>
      </c>
      <c r="H8667" s="102">
        <v>1.74</v>
      </c>
      <c r="I8667" s="102">
        <v>0.64</v>
      </c>
      <c r="J8667" s="127">
        <v>1.74</v>
      </c>
    </row>
    <row r="8668" spans="1:10">
      <c r="A8668" s="221"/>
      <c r="B8668" s="222"/>
      <c r="C8668" s="222"/>
      <c r="D8668" s="222"/>
      <c r="E8668" s="222"/>
      <c r="F8668" s="222" t="s">
        <v>1783</v>
      </c>
      <c r="G8668" s="222"/>
      <c r="H8668" s="222"/>
      <c r="I8668" s="222"/>
      <c r="J8668" s="125">
        <v>1.74</v>
      </c>
    </row>
    <row r="8669" spans="1:10">
      <c r="A8669" s="221"/>
      <c r="B8669" s="222"/>
      <c r="C8669" s="222"/>
      <c r="D8669" s="222"/>
      <c r="E8669" s="222"/>
      <c r="F8669" s="222" t="s">
        <v>1762</v>
      </c>
      <c r="G8669" s="222"/>
      <c r="H8669" s="222"/>
      <c r="I8669" s="222"/>
      <c r="J8669" s="125">
        <v>1.74</v>
      </c>
    </row>
    <row r="8670" spans="1:10">
      <c r="A8670" s="221"/>
      <c r="B8670" s="222"/>
      <c r="C8670" s="222"/>
      <c r="D8670" s="222"/>
      <c r="E8670" s="222"/>
      <c r="F8670" s="222" t="s">
        <v>1763</v>
      </c>
      <c r="G8670" s="222"/>
      <c r="H8670" s="222"/>
      <c r="I8670" s="222"/>
      <c r="J8670" s="125">
        <v>0.61360000000000003</v>
      </c>
    </row>
    <row r="8671" spans="1:10">
      <c r="A8671" s="221"/>
      <c r="B8671" s="222"/>
      <c r="C8671" s="222"/>
      <c r="D8671" s="222"/>
      <c r="E8671" s="222"/>
      <c r="F8671" s="222" t="s">
        <v>1764</v>
      </c>
      <c r="G8671" s="222"/>
      <c r="H8671" s="222"/>
      <c r="I8671" s="222"/>
      <c r="J8671" s="125">
        <v>2.8357000000000001</v>
      </c>
    </row>
    <row r="8672" spans="1:10" ht="15">
      <c r="A8672" s="279" t="s">
        <v>1784</v>
      </c>
      <c r="B8672" s="280" t="s">
        <v>1</v>
      </c>
      <c r="C8672" s="281" t="s">
        <v>2</v>
      </c>
      <c r="D8672" s="281" t="s">
        <v>1785</v>
      </c>
      <c r="E8672" s="280" t="s">
        <v>1766</v>
      </c>
      <c r="F8672" s="83" t="s">
        <v>1767</v>
      </c>
      <c r="G8672" s="83" t="s">
        <v>1768</v>
      </c>
      <c r="H8672" s="83"/>
      <c r="I8672" s="83"/>
      <c r="J8672" s="122" t="s">
        <v>1769</v>
      </c>
    </row>
    <row r="8673" spans="1:10">
      <c r="A8673" s="113" t="s">
        <v>1725</v>
      </c>
      <c r="B8673" s="91" t="s">
        <v>3107</v>
      </c>
      <c r="C8673" s="90" t="s">
        <v>44</v>
      </c>
      <c r="D8673" s="90" t="s">
        <v>3108</v>
      </c>
      <c r="E8673" s="93">
        <v>0.89800000000000002</v>
      </c>
      <c r="F8673" s="92" t="s">
        <v>93</v>
      </c>
      <c r="G8673" s="277" t="s">
        <v>3109</v>
      </c>
      <c r="H8673" s="277"/>
      <c r="I8673" s="278"/>
      <c r="J8673" s="127" t="s">
        <v>4806</v>
      </c>
    </row>
    <row r="8674" spans="1:10">
      <c r="A8674" s="113" t="s">
        <v>1725</v>
      </c>
      <c r="B8674" s="91" t="s">
        <v>4786</v>
      </c>
      <c r="C8674" s="90" t="s">
        <v>44</v>
      </c>
      <c r="D8674" s="90" t="s">
        <v>4787</v>
      </c>
      <c r="E8674" s="93">
        <v>0.83599999999999997</v>
      </c>
      <c r="F8674" s="92" t="s">
        <v>93</v>
      </c>
      <c r="G8674" s="277" t="s">
        <v>4788</v>
      </c>
      <c r="H8674" s="277"/>
      <c r="I8674" s="278"/>
      <c r="J8674" s="127" t="s">
        <v>4807</v>
      </c>
    </row>
    <row r="8675" spans="1:10">
      <c r="A8675" s="113" t="s">
        <v>1725</v>
      </c>
      <c r="B8675" s="91" t="s">
        <v>2367</v>
      </c>
      <c r="C8675" s="90" t="s">
        <v>44</v>
      </c>
      <c r="D8675" s="90" t="s">
        <v>2368</v>
      </c>
      <c r="E8675" s="93">
        <v>280</v>
      </c>
      <c r="F8675" s="92" t="s">
        <v>121</v>
      </c>
      <c r="G8675" s="277" t="s">
        <v>4438</v>
      </c>
      <c r="H8675" s="277"/>
      <c r="I8675" s="278"/>
      <c r="J8675" s="127" t="s">
        <v>4808</v>
      </c>
    </row>
    <row r="8676" spans="1:10">
      <c r="A8676" s="221"/>
      <c r="B8676" s="222"/>
      <c r="C8676" s="222"/>
      <c r="D8676" s="222"/>
      <c r="E8676" s="222"/>
      <c r="F8676" s="222" t="s">
        <v>1938</v>
      </c>
      <c r="G8676" s="222"/>
      <c r="H8676" s="222"/>
      <c r="I8676" s="222"/>
      <c r="J8676" s="125">
        <v>315.63170000000002</v>
      </c>
    </row>
    <row r="8677" spans="1:10" ht="15">
      <c r="A8677" s="279" t="s">
        <v>1765</v>
      </c>
      <c r="B8677" s="280" t="s">
        <v>1</v>
      </c>
      <c r="C8677" s="281" t="s">
        <v>2</v>
      </c>
      <c r="D8677" s="281" t="s">
        <v>1727</v>
      </c>
      <c r="E8677" s="280" t="s">
        <v>1766</v>
      </c>
      <c r="F8677" s="83" t="s">
        <v>1767</v>
      </c>
      <c r="G8677" s="83" t="s">
        <v>1768</v>
      </c>
      <c r="H8677" s="83"/>
      <c r="I8677" s="83"/>
      <c r="J8677" s="122" t="s">
        <v>1769</v>
      </c>
    </row>
    <row r="8678" spans="1:10">
      <c r="A8678" s="123" t="s">
        <v>1723</v>
      </c>
      <c r="B8678" s="97" t="s">
        <v>1957</v>
      </c>
      <c r="C8678" s="96" t="s">
        <v>44</v>
      </c>
      <c r="D8678" s="96" t="s">
        <v>1958</v>
      </c>
      <c r="E8678" s="99">
        <v>3.2592591999999998</v>
      </c>
      <c r="F8678" s="98" t="s">
        <v>1950</v>
      </c>
      <c r="G8678" s="282" t="s">
        <v>1959</v>
      </c>
      <c r="H8678" s="282"/>
      <c r="I8678" s="283"/>
      <c r="J8678" s="126" t="s">
        <v>4792</v>
      </c>
    </row>
    <row r="8679" spans="1:10" ht="25.5">
      <c r="A8679" s="123" t="s">
        <v>1723</v>
      </c>
      <c r="B8679" s="97" t="s">
        <v>4498</v>
      </c>
      <c r="C8679" s="96" t="s">
        <v>44</v>
      </c>
      <c r="D8679" s="96" t="s">
        <v>4499</v>
      </c>
      <c r="E8679" s="99">
        <v>1.6296295999999999</v>
      </c>
      <c r="F8679" s="98" t="s">
        <v>1950</v>
      </c>
      <c r="G8679" s="282" t="s">
        <v>4500</v>
      </c>
      <c r="H8679" s="282"/>
      <c r="I8679" s="283"/>
      <c r="J8679" s="126" t="s">
        <v>4791</v>
      </c>
    </row>
    <row r="8680" spans="1:10">
      <c r="A8680" s="221"/>
      <c r="B8680" s="222"/>
      <c r="C8680" s="222"/>
      <c r="D8680" s="222"/>
      <c r="E8680" s="222"/>
      <c r="F8680" s="222" t="s">
        <v>1774</v>
      </c>
      <c r="G8680" s="222"/>
      <c r="H8680" s="222"/>
      <c r="I8680" s="222"/>
      <c r="J8680" s="125">
        <v>74.865200000000002</v>
      </c>
    </row>
    <row r="8681" spans="1:10">
      <c r="A8681" s="115"/>
      <c r="B8681" s="116"/>
      <c r="C8681" s="116"/>
      <c r="D8681" s="116"/>
      <c r="E8681" s="116" t="s">
        <v>1728</v>
      </c>
      <c r="F8681" s="117">
        <v>0</v>
      </c>
      <c r="G8681" s="116" t="s">
        <v>1729</v>
      </c>
      <c r="H8681" s="117">
        <v>55.68</v>
      </c>
      <c r="I8681" s="116" t="s">
        <v>1730</v>
      </c>
      <c r="J8681" s="118">
        <v>55.684280469039997</v>
      </c>
    </row>
    <row r="8682" spans="1:10" ht="15" thickBot="1">
      <c r="A8682" s="115"/>
      <c r="B8682" s="116"/>
      <c r="C8682" s="116"/>
      <c r="D8682" s="116"/>
      <c r="E8682" s="116" t="s">
        <v>1731</v>
      </c>
      <c r="F8682" s="117">
        <v>103.2</v>
      </c>
      <c r="G8682" s="116"/>
      <c r="H8682" s="276" t="s">
        <v>1732</v>
      </c>
      <c r="I8682" s="276"/>
      <c r="J8682" s="118">
        <v>496.53</v>
      </c>
    </row>
    <row r="8683" spans="1:10" ht="15" thickTop="1">
      <c r="A8683" s="119"/>
      <c r="B8683" s="95"/>
      <c r="C8683" s="95"/>
      <c r="D8683" s="95"/>
      <c r="E8683" s="95"/>
      <c r="F8683" s="95"/>
      <c r="G8683" s="95"/>
      <c r="H8683" s="95"/>
      <c r="I8683" s="95"/>
      <c r="J8683" s="120"/>
    </row>
    <row r="8684" spans="1:10" ht="15">
      <c r="A8684" s="121"/>
      <c r="B8684" s="83" t="s">
        <v>1</v>
      </c>
      <c r="C8684" s="82" t="s">
        <v>2</v>
      </c>
      <c r="D8684" s="82" t="s">
        <v>3</v>
      </c>
      <c r="E8684" s="281" t="s">
        <v>1722</v>
      </c>
      <c r="F8684" s="281"/>
      <c r="G8684" s="84" t="s">
        <v>4</v>
      </c>
      <c r="H8684" s="83" t="s">
        <v>5</v>
      </c>
      <c r="I8684" s="83" t="s">
        <v>6</v>
      </c>
      <c r="J8684" s="122" t="s">
        <v>8</v>
      </c>
    </row>
    <row r="8685" spans="1:10" ht="38.25">
      <c r="A8685" s="111" t="s">
        <v>1723</v>
      </c>
      <c r="B8685" s="86" t="s">
        <v>4809</v>
      </c>
      <c r="C8685" s="85" t="s">
        <v>44</v>
      </c>
      <c r="D8685" s="85" t="s">
        <v>4810</v>
      </c>
      <c r="E8685" s="284" t="s">
        <v>1761</v>
      </c>
      <c r="F8685" s="284"/>
      <c r="G8685" s="87" t="s">
        <v>93</v>
      </c>
      <c r="H8685" s="88">
        <v>1</v>
      </c>
      <c r="I8685" s="89">
        <v>374.46</v>
      </c>
      <c r="J8685" s="112">
        <v>374.46</v>
      </c>
    </row>
    <row r="8686" spans="1:10" ht="15">
      <c r="A8686" s="279" t="s">
        <v>1775</v>
      </c>
      <c r="B8686" s="280" t="s">
        <v>1</v>
      </c>
      <c r="C8686" s="281" t="s">
        <v>2</v>
      </c>
      <c r="D8686" s="281" t="s">
        <v>1776</v>
      </c>
      <c r="E8686" s="280" t="s">
        <v>1766</v>
      </c>
      <c r="F8686" s="285" t="s">
        <v>1777</v>
      </c>
      <c r="G8686" s="280"/>
      <c r="H8686" s="285" t="s">
        <v>1769</v>
      </c>
      <c r="I8686" s="280"/>
      <c r="J8686" s="286" t="s">
        <v>1778</v>
      </c>
    </row>
    <row r="8687" spans="1:10" ht="15">
      <c r="A8687" s="287"/>
      <c r="B8687" s="280"/>
      <c r="C8687" s="280"/>
      <c r="D8687" s="280"/>
      <c r="E8687" s="280"/>
      <c r="F8687" s="83" t="s">
        <v>1779</v>
      </c>
      <c r="G8687" s="83" t="s">
        <v>1780</v>
      </c>
      <c r="H8687" s="83" t="s">
        <v>1779</v>
      </c>
      <c r="I8687" s="83" t="s">
        <v>1780</v>
      </c>
      <c r="J8687" s="286"/>
    </row>
    <row r="8688" spans="1:10" ht="63.75">
      <c r="A8688" s="113" t="s">
        <v>1725</v>
      </c>
      <c r="B8688" s="91" t="s">
        <v>4491</v>
      </c>
      <c r="C8688" s="90" t="s">
        <v>44</v>
      </c>
      <c r="D8688" s="90" t="s">
        <v>4492</v>
      </c>
      <c r="E8688" s="93">
        <v>1</v>
      </c>
      <c r="F8688" s="94">
        <v>1</v>
      </c>
      <c r="G8688" s="94">
        <v>0</v>
      </c>
      <c r="H8688" s="102">
        <v>1.74</v>
      </c>
      <c r="I8688" s="102">
        <v>0.64</v>
      </c>
      <c r="J8688" s="127">
        <v>1.74</v>
      </c>
    </row>
    <row r="8689" spans="1:10">
      <c r="A8689" s="221"/>
      <c r="B8689" s="222"/>
      <c r="C8689" s="222"/>
      <c r="D8689" s="222"/>
      <c r="E8689" s="222"/>
      <c r="F8689" s="222" t="s">
        <v>1783</v>
      </c>
      <c r="G8689" s="222"/>
      <c r="H8689" s="222"/>
      <c r="I8689" s="222"/>
      <c r="J8689" s="125">
        <v>1.74</v>
      </c>
    </row>
    <row r="8690" spans="1:10">
      <c r="A8690" s="221"/>
      <c r="B8690" s="222"/>
      <c r="C8690" s="222"/>
      <c r="D8690" s="222"/>
      <c r="E8690" s="222"/>
      <c r="F8690" s="222" t="s">
        <v>1762</v>
      </c>
      <c r="G8690" s="222"/>
      <c r="H8690" s="222"/>
      <c r="I8690" s="222"/>
      <c r="J8690" s="125">
        <v>1.74</v>
      </c>
    </row>
    <row r="8691" spans="1:10">
      <c r="A8691" s="221"/>
      <c r="B8691" s="222"/>
      <c r="C8691" s="222"/>
      <c r="D8691" s="222"/>
      <c r="E8691" s="222"/>
      <c r="F8691" s="222" t="s">
        <v>1763</v>
      </c>
      <c r="G8691" s="222"/>
      <c r="H8691" s="222"/>
      <c r="I8691" s="222"/>
      <c r="J8691" s="125">
        <v>0.61360000000000003</v>
      </c>
    </row>
    <row r="8692" spans="1:10">
      <c r="A8692" s="221"/>
      <c r="B8692" s="222"/>
      <c r="C8692" s="222"/>
      <c r="D8692" s="222"/>
      <c r="E8692" s="222"/>
      <c r="F8692" s="222" t="s">
        <v>1764</v>
      </c>
      <c r="G8692" s="222"/>
      <c r="H8692" s="222"/>
      <c r="I8692" s="222"/>
      <c r="J8692" s="125">
        <v>2.8357000000000001</v>
      </c>
    </row>
    <row r="8693" spans="1:10" ht="15">
      <c r="A8693" s="279" t="s">
        <v>1784</v>
      </c>
      <c r="B8693" s="280" t="s">
        <v>1</v>
      </c>
      <c r="C8693" s="281" t="s">
        <v>2</v>
      </c>
      <c r="D8693" s="281" t="s">
        <v>1785</v>
      </c>
      <c r="E8693" s="280" t="s">
        <v>1766</v>
      </c>
      <c r="F8693" s="83" t="s">
        <v>1767</v>
      </c>
      <c r="G8693" s="83" t="s">
        <v>1768</v>
      </c>
      <c r="H8693" s="83"/>
      <c r="I8693" s="83"/>
      <c r="J8693" s="122" t="s">
        <v>1769</v>
      </c>
    </row>
    <row r="8694" spans="1:10">
      <c r="A8694" s="113" t="s">
        <v>1725</v>
      </c>
      <c r="B8694" s="91" t="s">
        <v>2369</v>
      </c>
      <c r="C8694" s="90" t="s">
        <v>44</v>
      </c>
      <c r="D8694" s="90" t="s">
        <v>2370</v>
      </c>
      <c r="E8694" s="93">
        <v>0.63</v>
      </c>
      <c r="F8694" s="92" t="s">
        <v>93</v>
      </c>
      <c r="G8694" s="277" t="s">
        <v>4784</v>
      </c>
      <c r="H8694" s="277"/>
      <c r="I8694" s="278"/>
      <c r="J8694" s="127" t="s">
        <v>4811</v>
      </c>
    </row>
    <row r="8695" spans="1:10">
      <c r="A8695" s="113" t="s">
        <v>1725</v>
      </c>
      <c r="B8695" s="91" t="s">
        <v>4786</v>
      </c>
      <c r="C8695" s="90" t="s">
        <v>44</v>
      </c>
      <c r="D8695" s="90" t="s">
        <v>4787</v>
      </c>
      <c r="E8695" s="93">
        <v>0.21</v>
      </c>
      <c r="F8695" s="92" t="s">
        <v>93</v>
      </c>
      <c r="G8695" s="277" t="s">
        <v>4788</v>
      </c>
      <c r="H8695" s="277"/>
      <c r="I8695" s="278"/>
      <c r="J8695" s="127" t="s">
        <v>4812</v>
      </c>
    </row>
    <row r="8696" spans="1:10">
      <c r="A8696" s="113" t="s">
        <v>1725</v>
      </c>
      <c r="B8696" s="91" t="s">
        <v>3107</v>
      </c>
      <c r="C8696" s="90" t="s">
        <v>44</v>
      </c>
      <c r="D8696" s="90" t="s">
        <v>3108</v>
      </c>
      <c r="E8696" s="93">
        <v>0.93</v>
      </c>
      <c r="F8696" s="92" t="s">
        <v>93</v>
      </c>
      <c r="G8696" s="277" t="s">
        <v>3109</v>
      </c>
      <c r="H8696" s="277"/>
      <c r="I8696" s="278"/>
      <c r="J8696" s="127" t="s">
        <v>4813</v>
      </c>
    </row>
    <row r="8697" spans="1:10">
      <c r="A8697" s="113" t="s">
        <v>1725</v>
      </c>
      <c r="B8697" s="91" t="s">
        <v>2367</v>
      </c>
      <c r="C8697" s="90" t="s">
        <v>44</v>
      </c>
      <c r="D8697" s="90" t="s">
        <v>2368</v>
      </c>
      <c r="E8697" s="93">
        <v>241</v>
      </c>
      <c r="F8697" s="92" t="s">
        <v>121</v>
      </c>
      <c r="G8697" s="277" t="s">
        <v>4438</v>
      </c>
      <c r="H8697" s="277"/>
      <c r="I8697" s="278"/>
      <c r="J8697" s="127" t="s">
        <v>4814</v>
      </c>
    </row>
    <row r="8698" spans="1:10">
      <c r="A8698" s="221"/>
      <c r="B8698" s="222"/>
      <c r="C8698" s="222"/>
      <c r="D8698" s="222"/>
      <c r="E8698" s="222"/>
      <c r="F8698" s="222" t="s">
        <v>1938</v>
      </c>
      <c r="G8698" s="222"/>
      <c r="H8698" s="222"/>
      <c r="I8698" s="222"/>
      <c r="J8698" s="125">
        <v>296.7577</v>
      </c>
    </row>
    <row r="8699" spans="1:10" ht="15">
      <c r="A8699" s="279" t="s">
        <v>1765</v>
      </c>
      <c r="B8699" s="280" t="s">
        <v>1</v>
      </c>
      <c r="C8699" s="281" t="s">
        <v>2</v>
      </c>
      <c r="D8699" s="281" t="s">
        <v>1727</v>
      </c>
      <c r="E8699" s="280" t="s">
        <v>1766</v>
      </c>
      <c r="F8699" s="83" t="s">
        <v>1767</v>
      </c>
      <c r="G8699" s="83" t="s">
        <v>1768</v>
      </c>
      <c r="H8699" s="83"/>
      <c r="I8699" s="83"/>
      <c r="J8699" s="122" t="s">
        <v>1769</v>
      </c>
    </row>
    <row r="8700" spans="1:10">
      <c r="A8700" s="123" t="s">
        <v>1723</v>
      </c>
      <c r="B8700" s="97" t="s">
        <v>1957</v>
      </c>
      <c r="C8700" s="96" t="s">
        <v>44</v>
      </c>
      <c r="D8700" s="96" t="s">
        <v>1958</v>
      </c>
      <c r="E8700" s="99">
        <v>3.2592591999999998</v>
      </c>
      <c r="F8700" s="98" t="s">
        <v>1950</v>
      </c>
      <c r="G8700" s="282" t="s">
        <v>1959</v>
      </c>
      <c r="H8700" s="282"/>
      <c r="I8700" s="283"/>
      <c r="J8700" s="126" t="s">
        <v>4792</v>
      </c>
    </row>
    <row r="8701" spans="1:10" ht="25.5">
      <c r="A8701" s="123" t="s">
        <v>1723</v>
      </c>
      <c r="B8701" s="97" t="s">
        <v>4498</v>
      </c>
      <c r="C8701" s="96" t="s">
        <v>44</v>
      </c>
      <c r="D8701" s="96" t="s">
        <v>4499</v>
      </c>
      <c r="E8701" s="99">
        <v>1.6296295999999999</v>
      </c>
      <c r="F8701" s="98" t="s">
        <v>1950</v>
      </c>
      <c r="G8701" s="282" t="s">
        <v>4500</v>
      </c>
      <c r="H8701" s="282"/>
      <c r="I8701" s="283"/>
      <c r="J8701" s="126" t="s">
        <v>4791</v>
      </c>
    </row>
    <row r="8702" spans="1:10">
      <c r="A8702" s="221"/>
      <c r="B8702" s="222"/>
      <c r="C8702" s="222"/>
      <c r="D8702" s="222"/>
      <c r="E8702" s="222"/>
      <c r="F8702" s="222" t="s">
        <v>1774</v>
      </c>
      <c r="G8702" s="222"/>
      <c r="H8702" s="222"/>
      <c r="I8702" s="222"/>
      <c r="J8702" s="125">
        <v>74.865200000000002</v>
      </c>
    </row>
    <row r="8703" spans="1:10">
      <c r="A8703" s="115"/>
      <c r="B8703" s="116"/>
      <c r="C8703" s="116"/>
      <c r="D8703" s="116"/>
      <c r="E8703" s="116" t="s">
        <v>1728</v>
      </c>
      <c r="F8703" s="117">
        <v>0</v>
      </c>
      <c r="G8703" s="116" t="s">
        <v>1729</v>
      </c>
      <c r="H8703" s="117">
        <v>55.68</v>
      </c>
      <c r="I8703" s="116" t="s">
        <v>1730</v>
      </c>
      <c r="J8703" s="118">
        <v>55.684280469039997</v>
      </c>
    </row>
    <row r="8704" spans="1:10" ht="15" thickBot="1">
      <c r="A8704" s="115"/>
      <c r="B8704" s="116"/>
      <c r="C8704" s="116"/>
      <c r="D8704" s="116"/>
      <c r="E8704" s="116" t="s">
        <v>1731</v>
      </c>
      <c r="F8704" s="117">
        <v>98.25</v>
      </c>
      <c r="G8704" s="116"/>
      <c r="H8704" s="276" t="s">
        <v>1732</v>
      </c>
      <c r="I8704" s="276"/>
      <c r="J8704" s="118">
        <v>472.71</v>
      </c>
    </row>
    <row r="8705" spans="1:10" ht="15" thickTop="1">
      <c r="A8705" s="119"/>
      <c r="B8705" s="95"/>
      <c r="C8705" s="95"/>
      <c r="D8705" s="95"/>
      <c r="E8705" s="95"/>
      <c r="F8705" s="95"/>
      <c r="G8705" s="95"/>
      <c r="H8705" s="95"/>
      <c r="I8705" s="95"/>
      <c r="J8705" s="120"/>
    </row>
    <row r="8706" spans="1:10" ht="15">
      <c r="A8706" s="121"/>
      <c r="B8706" s="83" t="s">
        <v>1</v>
      </c>
      <c r="C8706" s="82" t="s">
        <v>2</v>
      </c>
      <c r="D8706" s="82" t="s">
        <v>3</v>
      </c>
      <c r="E8706" s="281" t="s">
        <v>1722</v>
      </c>
      <c r="F8706" s="281"/>
      <c r="G8706" s="84" t="s">
        <v>4</v>
      </c>
      <c r="H8706" s="83" t="s">
        <v>5</v>
      </c>
      <c r="I8706" s="83" t="s">
        <v>6</v>
      </c>
      <c r="J8706" s="122" t="s">
        <v>8</v>
      </c>
    </row>
    <row r="8707" spans="1:10" ht="38.25">
      <c r="A8707" s="111" t="s">
        <v>1723</v>
      </c>
      <c r="B8707" s="86" t="s">
        <v>1963</v>
      </c>
      <c r="C8707" s="85" t="s">
        <v>44</v>
      </c>
      <c r="D8707" s="85" t="s">
        <v>1964</v>
      </c>
      <c r="E8707" s="284" t="s">
        <v>1761</v>
      </c>
      <c r="F8707" s="284"/>
      <c r="G8707" s="87" t="s">
        <v>93</v>
      </c>
      <c r="H8707" s="88">
        <v>1</v>
      </c>
      <c r="I8707" s="89">
        <v>389.31</v>
      </c>
      <c r="J8707" s="112">
        <v>389.31</v>
      </c>
    </row>
    <row r="8708" spans="1:10" ht="15">
      <c r="A8708" s="279" t="s">
        <v>1775</v>
      </c>
      <c r="B8708" s="280" t="s">
        <v>1</v>
      </c>
      <c r="C8708" s="281" t="s">
        <v>2</v>
      </c>
      <c r="D8708" s="281" t="s">
        <v>1776</v>
      </c>
      <c r="E8708" s="280" t="s">
        <v>1766</v>
      </c>
      <c r="F8708" s="285" t="s">
        <v>1777</v>
      </c>
      <c r="G8708" s="280"/>
      <c r="H8708" s="285" t="s">
        <v>1769</v>
      </c>
      <c r="I8708" s="280"/>
      <c r="J8708" s="286" t="s">
        <v>1778</v>
      </c>
    </row>
    <row r="8709" spans="1:10" ht="15">
      <c r="A8709" s="287"/>
      <c r="B8709" s="280"/>
      <c r="C8709" s="280"/>
      <c r="D8709" s="280"/>
      <c r="E8709" s="280"/>
      <c r="F8709" s="83" t="s">
        <v>1779</v>
      </c>
      <c r="G8709" s="83" t="s">
        <v>1780</v>
      </c>
      <c r="H8709" s="83" t="s">
        <v>1779</v>
      </c>
      <c r="I8709" s="83" t="s">
        <v>1780</v>
      </c>
      <c r="J8709" s="286"/>
    </row>
    <row r="8710" spans="1:10" ht="63.75">
      <c r="A8710" s="113" t="s">
        <v>1725</v>
      </c>
      <c r="B8710" s="91" t="s">
        <v>4491</v>
      </c>
      <c r="C8710" s="90" t="s">
        <v>44</v>
      </c>
      <c r="D8710" s="90" t="s">
        <v>4492</v>
      </c>
      <c r="E8710" s="93">
        <v>1</v>
      </c>
      <c r="F8710" s="94">
        <v>1</v>
      </c>
      <c r="G8710" s="94">
        <v>0</v>
      </c>
      <c r="H8710" s="102">
        <v>1.74</v>
      </c>
      <c r="I8710" s="102">
        <v>0.64</v>
      </c>
      <c r="J8710" s="127">
        <v>1.74</v>
      </c>
    </row>
    <row r="8711" spans="1:10">
      <c r="A8711" s="221"/>
      <c r="B8711" s="222"/>
      <c r="C8711" s="222"/>
      <c r="D8711" s="222"/>
      <c r="E8711" s="222"/>
      <c r="F8711" s="222" t="s">
        <v>1783</v>
      </c>
      <c r="G8711" s="222"/>
      <c r="H8711" s="222"/>
      <c r="I8711" s="222"/>
      <c r="J8711" s="125">
        <v>1.74</v>
      </c>
    </row>
    <row r="8712" spans="1:10">
      <c r="A8712" s="221"/>
      <c r="B8712" s="222"/>
      <c r="C8712" s="222"/>
      <c r="D8712" s="222"/>
      <c r="E8712" s="222"/>
      <c r="F8712" s="222" t="s">
        <v>1762</v>
      </c>
      <c r="G8712" s="222"/>
      <c r="H8712" s="222"/>
      <c r="I8712" s="222"/>
      <c r="J8712" s="125">
        <v>1.74</v>
      </c>
    </row>
    <row r="8713" spans="1:10">
      <c r="A8713" s="221"/>
      <c r="B8713" s="222"/>
      <c r="C8713" s="222"/>
      <c r="D8713" s="222"/>
      <c r="E8713" s="222"/>
      <c r="F8713" s="222" t="s">
        <v>1763</v>
      </c>
      <c r="G8713" s="222"/>
      <c r="H8713" s="222"/>
      <c r="I8713" s="222"/>
      <c r="J8713" s="125">
        <v>0.61360000000000003</v>
      </c>
    </row>
    <row r="8714" spans="1:10">
      <c r="A8714" s="221"/>
      <c r="B8714" s="222"/>
      <c r="C8714" s="222"/>
      <c r="D8714" s="222"/>
      <c r="E8714" s="222"/>
      <c r="F8714" s="222" t="s">
        <v>1764</v>
      </c>
      <c r="G8714" s="222"/>
      <c r="H8714" s="222"/>
      <c r="I8714" s="222"/>
      <c r="J8714" s="125">
        <v>2.8357000000000001</v>
      </c>
    </row>
    <row r="8715" spans="1:10" ht="15">
      <c r="A8715" s="279" t="s">
        <v>1784</v>
      </c>
      <c r="B8715" s="280" t="s">
        <v>1</v>
      </c>
      <c r="C8715" s="281" t="s">
        <v>2</v>
      </c>
      <c r="D8715" s="281" t="s">
        <v>1785</v>
      </c>
      <c r="E8715" s="280" t="s">
        <v>1766</v>
      </c>
      <c r="F8715" s="83" t="s">
        <v>1767</v>
      </c>
      <c r="G8715" s="83" t="s">
        <v>1768</v>
      </c>
      <c r="H8715" s="83"/>
      <c r="I8715" s="83"/>
      <c r="J8715" s="122" t="s">
        <v>1769</v>
      </c>
    </row>
    <row r="8716" spans="1:10">
      <c r="A8716" s="113" t="s">
        <v>1725</v>
      </c>
      <c r="B8716" s="91" t="s">
        <v>2369</v>
      </c>
      <c r="C8716" s="90" t="s">
        <v>44</v>
      </c>
      <c r="D8716" s="90" t="s">
        <v>2370</v>
      </c>
      <c r="E8716" s="93">
        <v>0.63</v>
      </c>
      <c r="F8716" s="92" t="s">
        <v>93</v>
      </c>
      <c r="G8716" s="277" t="s">
        <v>4784</v>
      </c>
      <c r="H8716" s="277"/>
      <c r="I8716" s="278"/>
      <c r="J8716" s="127" t="s">
        <v>4811</v>
      </c>
    </row>
    <row r="8717" spans="1:10">
      <c r="A8717" s="113" t="s">
        <v>1725</v>
      </c>
      <c r="B8717" s="91" t="s">
        <v>4786</v>
      </c>
      <c r="C8717" s="90" t="s">
        <v>44</v>
      </c>
      <c r="D8717" s="90" t="s">
        <v>4787</v>
      </c>
      <c r="E8717" s="93">
        <v>0.21</v>
      </c>
      <c r="F8717" s="92" t="s">
        <v>93</v>
      </c>
      <c r="G8717" s="277" t="s">
        <v>4788</v>
      </c>
      <c r="H8717" s="277"/>
      <c r="I8717" s="278"/>
      <c r="J8717" s="127" t="s">
        <v>4812</v>
      </c>
    </row>
    <row r="8718" spans="1:10">
      <c r="A8718" s="113" t="s">
        <v>1725</v>
      </c>
      <c r="B8718" s="91" t="s">
        <v>3107</v>
      </c>
      <c r="C8718" s="90" t="s">
        <v>44</v>
      </c>
      <c r="D8718" s="90" t="s">
        <v>3108</v>
      </c>
      <c r="E8718" s="93">
        <v>0.93</v>
      </c>
      <c r="F8718" s="92" t="s">
        <v>93</v>
      </c>
      <c r="G8718" s="277" t="s">
        <v>3109</v>
      </c>
      <c r="H8718" s="277"/>
      <c r="I8718" s="278"/>
      <c r="J8718" s="127" t="s">
        <v>4813</v>
      </c>
    </row>
    <row r="8719" spans="1:10">
      <c r="A8719" s="113" t="s">
        <v>1725</v>
      </c>
      <c r="B8719" s="91" t="s">
        <v>2367</v>
      </c>
      <c r="C8719" s="90" t="s">
        <v>44</v>
      </c>
      <c r="D8719" s="90" t="s">
        <v>2368</v>
      </c>
      <c r="E8719" s="93">
        <v>268</v>
      </c>
      <c r="F8719" s="92" t="s">
        <v>121</v>
      </c>
      <c r="G8719" s="277" t="s">
        <v>4438</v>
      </c>
      <c r="H8719" s="277"/>
      <c r="I8719" s="278"/>
      <c r="J8719" s="127" t="s">
        <v>4815</v>
      </c>
    </row>
    <row r="8720" spans="1:10">
      <c r="A8720" s="221"/>
      <c r="B8720" s="222"/>
      <c r="C8720" s="222"/>
      <c r="D8720" s="222"/>
      <c r="E8720" s="222"/>
      <c r="F8720" s="222" t="s">
        <v>1938</v>
      </c>
      <c r="G8720" s="222"/>
      <c r="H8720" s="222"/>
      <c r="I8720" s="222"/>
      <c r="J8720" s="125">
        <v>311.60770000000002</v>
      </c>
    </row>
    <row r="8721" spans="1:10" ht="15">
      <c r="A8721" s="279" t="s">
        <v>1765</v>
      </c>
      <c r="B8721" s="280" t="s">
        <v>1</v>
      </c>
      <c r="C8721" s="281" t="s">
        <v>2</v>
      </c>
      <c r="D8721" s="281" t="s">
        <v>1727</v>
      </c>
      <c r="E8721" s="280" t="s">
        <v>1766</v>
      </c>
      <c r="F8721" s="83" t="s">
        <v>1767</v>
      </c>
      <c r="G8721" s="83" t="s">
        <v>1768</v>
      </c>
      <c r="H8721" s="83"/>
      <c r="I8721" s="83"/>
      <c r="J8721" s="122" t="s">
        <v>1769</v>
      </c>
    </row>
    <row r="8722" spans="1:10" ht="25.5">
      <c r="A8722" s="123" t="s">
        <v>1723</v>
      </c>
      <c r="B8722" s="97" t="s">
        <v>4498</v>
      </c>
      <c r="C8722" s="96" t="s">
        <v>44</v>
      </c>
      <c r="D8722" s="96" t="s">
        <v>4499</v>
      </c>
      <c r="E8722" s="99">
        <v>1.6296295999999999</v>
      </c>
      <c r="F8722" s="98" t="s">
        <v>1950</v>
      </c>
      <c r="G8722" s="282" t="s">
        <v>4500</v>
      </c>
      <c r="H8722" s="282"/>
      <c r="I8722" s="283"/>
      <c r="J8722" s="126" t="s">
        <v>4791</v>
      </c>
    </row>
    <row r="8723" spans="1:10">
      <c r="A8723" s="123" t="s">
        <v>1723</v>
      </c>
      <c r="B8723" s="97" t="s">
        <v>1957</v>
      </c>
      <c r="C8723" s="96" t="s">
        <v>44</v>
      </c>
      <c r="D8723" s="96" t="s">
        <v>1958</v>
      </c>
      <c r="E8723" s="99">
        <v>3.2592591999999998</v>
      </c>
      <c r="F8723" s="98" t="s">
        <v>1950</v>
      </c>
      <c r="G8723" s="282" t="s">
        <v>1959</v>
      </c>
      <c r="H8723" s="282"/>
      <c r="I8723" s="283"/>
      <c r="J8723" s="126" t="s">
        <v>4792</v>
      </c>
    </row>
    <row r="8724" spans="1:10">
      <c r="A8724" s="221"/>
      <c r="B8724" s="222"/>
      <c r="C8724" s="222"/>
      <c r="D8724" s="222"/>
      <c r="E8724" s="222"/>
      <c r="F8724" s="222" t="s">
        <v>1774</v>
      </c>
      <c r="G8724" s="222"/>
      <c r="H8724" s="222"/>
      <c r="I8724" s="222"/>
      <c r="J8724" s="125">
        <v>74.865200000000002</v>
      </c>
    </row>
    <row r="8725" spans="1:10">
      <c r="A8725" s="115"/>
      <c r="B8725" s="116"/>
      <c r="C8725" s="116"/>
      <c r="D8725" s="116"/>
      <c r="E8725" s="116" t="s">
        <v>1728</v>
      </c>
      <c r="F8725" s="117">
        <v>0</v>
      </c>
      <c r="G8725" s="116" t="s">
        <v>1729</v>
      </c>
      <c r="H8725" s="117">
        <v>55.68</v>
      </c>
      <c r="I8725" s="116" t="s">
        <v>1730</v>
      </c>
      <c r="J8725" s="118">
        <v>55.684280469039997</v>
      </c>
    </row>
    <row r="8726" spans="1:10" ht="15" thickBot="1">
      <c r="A8726" s="115"/>
      <c r="B8726" s="116"/>
      <c r="C8726" s="116"/>
      <c r="D8726" s="116"/>
      <c r="E8726" s="116" t="s">
        <v>1731</v>
      </c>
      <c r="F8726" s="117">
        <v>102.15</v>
      </c>
      <c r="G8726" s="116"/>
      <c r="H8726" s="276" t="s">
        <v>1732</v>
      </c>
      <c r="I8726" s="276"/>
      <c r="J8726" s="118">
        <v>491.46</v>
      </c>
    </row>
    <row r="8727" spans="1:10" ht="15" thickTop="1">
      <c r="A8727" s="119"/>
      <c r="B8727" s="95"/>
      <c r="C8727" s="95"/>
      <c r="D8727" s="95"/>
      <c r="E8727" s="95"/>
      <c r="F8727" s="95"/>
      <c r="G8727" s="95"/>
      <c r="H8727" s="95"/>
      <c r="I8727" s="95"/>
      <c r="J8727" s="120"/>
    </row>
    <row r="8728" spans="1:10" ht="15">
      <c r="A8728" s="121"/>
      <c r="B8728" s="83" t="s">
        <v>1</v>
      </c>
      <c r="C8728" s="82" t="s">
        <v>2</v>
      </c>
      <c r="D8728" s="82" t="s">
        <v>3</v>
      </c>
      <c r="E8728" s="281" t="s">
        <v>1722</v>
      </c>
      <c r="F8728" s="281"/>
      <c r="G8728" s="84" t="s">
        <v>4</v>
      </c>
      <c r="H8728" s="83" t="s">
        <v>5</v>
      </c>
      <c r="I8728" s="83" t="s">
        <v>6</v>
      </c>
      <c r="J8728" s="122" t="s">
        <v>8</v>
      </c>
    </row>
    <row r="8729" spans="1:10" ht="38.25">
      <c r="A8729" s="111" t="s">
        <v>1723</v>
      </c>
      <c r="B8729" s="86" t="s">
        <v>3534</v>
      </c>
      <c r="C8729" s="85" t="s">
        <v>44</v>
      </c>
      <c r="D8729" s="85" t="s">
        <v>3535</v>
      </c>
      <c r="E8729" s="284" t="s">
        <v>1761</v>
      </c>
      <c r="F8729" s="284"/>
      <c r="G8729" s="87" t="s">
        <v>93</v>
      </c>
      <c r="H8729" s="88">
        <v>1</v>
      </c>
      <c r="I8729" s="89">
        <v>394.91</v>
      </c>
      <c r="J8729" s="112">
        <v>394.91</v>
      </c>
    </row>
    <row r="8730" spans="1:10" ht="15">
      <c r="A8730" s="279" t="s">
        <v>1775</v>
      </c>
      <c r="B8730" s="280" t="s">
        <v>1</v>
      </c>
      <c r="C8730" s="281" t="s">
        <v>2</v>
      </c>
      <c r="D8730" s="281" t="s">
        <v>1776</v>
      </c>
      <c r="E8730" s="280" t="s">
        <v>1766</v>
      </c>
      <c r="F8730" s="285" t="s">
        <v>1777</v>
      </c>
      <c r="G8730" s="280"/>
      <c r="H8730" s="285" t="s">
        <v>1769</v>
      </c>
      <c r="I8730" s="280"/>
      <c r="J8730" s="286" t="s">
        <v>1778</v>
      </c>
    </row>
    <row r="8731" spans="1:10" ht="15">
      <c r="A8731" s="287"/>
      <c r="B8731" s="280"/>
      <c r="C8731" s="280"/>
      <c r="D8731" s="280"/>
      <c r="E8731" s="280"/>
      <c r="F8731" s="83" t="s">
        <v>1779</v>
      </c>
      <c r="G8731" s="83" t="s">
        <v>1780</v>
      </c>
      <c r="H8731" s="83" t="s">
        <v>1779</v>
      </c>
      <c r="I8731" s="83" t="s">
        <v>1780</v>
      </c>
      <c r="J8731" s="286"/>
    </row>
    <row r="8732" spans="1:10" ht="63.75">
      <c r="A8732" s="113" t="s">
        <v>1725</v>
      </c>
      <c r="B8732" s="91" t="s">
        <v>4491</v>
      </c>
      <c r="C8732" s="90" t="s">
        <v>44</v>
      </c>
      <c r="D8732" s="90" t="s">
        <v>4492</v>
      </c>
      <c r="E8732" s="93">
        <v>1</v>
      </c>
      <c r="F8732" s="94">
        <v>1</v>
      </c>
      <c r="G8732" s="94">
        <v>0</v>
      </c>
      <c r="H8732" s="102">
        <v>1.74</v>
      </c>
      <c r="I8732" s="102">
        <v>0.64</v>
      </c>
      <c r="J8732" s="127">
        <v>1.74</v>
      </c>
    </row>
    <row r="8733" spans="1:10">
      <c r="A8733" s="221"/>
      <c r="B8733" s="222"/>
      <c r="C8733" s="222"/>
      <c r="D8733" s="222"/>
      <c r="E8733" s="222"/>
      <c r="F8733" s="222" t="s">
        <v>1783</v>
      </c>
      <c r="G8733" s="222"/>
      <c r="H8733" s="222"/>
      <c r="I8733" s="222"/>
      <c r="J8733" s="125">
        <v>1.74</v>
      </c>
    </row>
    <row r="8734" spans="1:10">
      <c r="A8734" s="221"/>
      <c r="B8734" s="222"/>
      <c r="C8734" s="222"/>
      <c r="D8734" s="222"/>
      <c r="E8734" s="222"/>
      <c r="F8734" s="222" t="s">
        <v>1762</v>
      </c>
      <c r="G8734" s="222"/>
      <c r="H8734" s="222"/>
      <c r="I8734" s="222"/>
      <c r="J8734" s="125">
        <v>1.74</v>
      </c>
    </row>
    <row r="8735" spans="1:10">
      <c r="A8735" s="221"/>
      <c r="B8735" s="222"/>
      <c r="C8735" s="222"/>
      <c r="D8735" s="222"/>
      <c r="E8735" s="222"/>
      <c r="F8735" s="222" t="s">
        <v>1763</v>
      </c>
      <c r="G8735" s="222"/>
      <c r="H8735" s="222"/>
      <c r="I8735" s="222"/>
      <c r="J8735" s="125">
        <v>0.61360000000000003</v>
      </c>
    </row>
    <row r="8736" spans="1:10">
      <c r="A8736" s="221"/>
      <c r="B8736" s="222"/>
      <c r="C8736" s="222"/>
      <c r="D8736" s="222"/>
      <c r="E8736" s="222"/>
      <c r="F8736" s="222" t="s">
        <v>1764</v>
      </c>
      <c r="G8736" s="222"/>
      <c r="H8736" s="222"/>
      <c r="I8736" s="222"/>
      <c r="J8736" s="125">
        <v>2.8357000000000001</v>
      </c>
    </row>
    <row r="8737" spans="1:10" ht="15">
      <c r="A8737" s="279" t="s">
        <v>1784</v>
      </c>
      <c r="B8737" s="280" t="s">
        <v>1</v>
      </c>
      <c r="C8737" s="281" t="s">
        <v>2</v>
      </c>
      <c r="D8737" s="281" t="s">
        <v>1785</v>
      </c>
      <c r="E8737" s="280" t="s">
        <v>1766</v>
      </c>
      <c r="F8737" s="83" t="s">
        <v>1767</v>
      </c>
      <c r="G8737" s="83" t="s">
        <v>1768</v>
      </c>
      <c r="H8737" s="83"/>
      <c r="I8737" s="83"/>
      <c r="J8737" s="122" t="s">
        <v>1769</v>
      </c>
    </row>
    <row r="8738" spans="1:10">
      <c r="A8738" s="113" t="s">
        <v>1725</v>
      </c>
      <c r="B8738" s="91" t="s">
        <v>2367</v>
      </c>
      <c r="C8738" s="90" t="s">
        <v>44</v>
      </c>
      <c r="D8738" s="90" t="s">
        <v>2368</v>
      </c>
      <c r="E8738" s="93">
        <v>280</v>
      </c>
      <c r="F8738" s="92" t="s">
        <v>121</v>
      </c>
      <c r="G8738" s="277" t="s">
        <v>4438</v>
      </c>
      <c r="H8738" s="277"/>
      <c r="I8738" s="278"/>
      <c r="J8738" s="127" t="s">
        <v>4808</v>
      </c>
    </row>
    <row r="8739" spans="1:10">
      <c r="A8739" s="113" t="s">
        <v>1725</v>
      </c>
      <c r="B8739" s="91" t="s">
        <v>4786</v>
      </c>
      <c r="C8739" s="90" t="s">
        <v>44</v>
      </c>
      <c r="D8739" s="90" t="s">
        <v>4787</v>
      </c>
      <c r="E8739" s="93">
        <v>0.20899999999999999</v>
      </c>
      <c r="F8739" s="92" t="s">
        <v>93</v>
      </c>
      <c r="G8739" s="277" t="s">
        <v>4788</v>
      </c>
      <c r="H8739" s="277"/>
      <c r="I8739" s="278"/>
      <c r="J8739" s="127" t="s">
        <v>4789</v>
      </c>
    </row>
    <row r="8740" spans="1:10">
      <c r="A8740" s="113" t="s">
        <v>1725</v>
      </c>
      <c r="B8740" s="91" t="s">
        <v>3107</v>
      </c>
      <c r="C8740" s="90" t="s">
        <v>44</v>
      </c>
      <c r="D8740" s="90" t="s">
        <v>3108</v>
      </c>
      <c r="E8740" s="93">
        <v>0.92300000000000004</v>
      </c>
      <c r="F8740" s="92" t="s">
        <v>93</v>
      </c>
      <c r="G8740" s="277" t="s">
        <v>3109</v>
      </c>
      <c r="H8740" s="277"/>
      <c r="I8740" s="278"/>
      <c r="J8740" s="127" t="s">
        <v>4816</v>
      </c>
    </row>
    <row r="8741" spans="1:10">
      <c r="A8741" s="113" t="s">
        <v>1725</v>
      </c>
      <c r="B8741" s="91" t="s">
        <v>2369</v>
      </c>
      <c r="C8741" s="90" t="s">
        <v>44</v>
      </c>
      <c r="D8741" s="90" t="s">
        <v>2370</v>
      </c>
      <c r="E8741" s="93">
        <v>0.627</v>
      </c>
      <c r="F8741" s="92" t="s">
        <v>93</v>
      </c>
      <c r="G8741" s="277" t="s">
        <v>4784</v>
      </c>
      <c r="H8741" s="277"/>
      <c r="I8741" s="278"/>
      <c r="J8741" s="127" t="s">
        <v>4785</v>
      </c>
    </row>
    <row r="8742" spans="1:10">
      <c r="A8742" s="221"/>
      <c r="B8742" s="222"/>
      <c r="C8742" s="222"/>
      <c r="D8742" s="222"/>
      <c r="E8742" s="222"/>
      <c r="F8742" s="222" t="s">
        <v>1938</v>
      </c>
      <c r="G8742" s="222"/>
      <c r="H8742" s="222"/>
      <c r="I8742" s="222"/>
      <c r="J8742" s="125">
        <v>317.20870000000002</v>
      </c>
    </row>
    <row r="8743" spans="1:10" ht="15">
      <c r="A8743" s="279" t="s">
        <v>1765</v>
      </c>
      <c r="B8743" s="280" t="s">
        <v>1</v>
      </c>
      <c r="C8743" s="281" t="s">
        <v>2</v>
      </c>
      <c r="D8743" s="281" t="s">
        <v>1727</v>
      </c>
      <c r="E8743" s="280" t="s">
        <v>1766</v>
      </c>
      <c r="F8743" s="83" t="s">
        <v>1767</v>
      </c>
      <c r="G8743" s="83" t="s">
        <v>1768</v>
      </c>
      <c r="H8743" s="83"/>
      <c r="I8743" s="83"/>
      <c r="J8743" s="122" t="s">
        <v>1769</v>
      </c>
    </row>
    <row r="8744" spans="1:10" ht="25.5">
      <c r="A8744" s="123" t="s">
        <v>1723</v>
      </c>
      <c r="B8744" s="97" t="s">
        <v>4498</v>
      </c>
      <c r="C8744" s="96" t="s">
        <v>44</v>
      </c>
      <c r="D8744" s="96" t="s">
        <v>4499</v>
      </c>
      <c r="E8744" s="99">
        <v>1.6296295999999999</v>
      </c>
      <c r="F8744" s="98" t="s">
        <v>1950</v>
      </c>
      <c r="G8744" s="282" t="s">
        <v>4500</v>
      </c>
      <c r="H8744" s="282"/>
      <c r="I8744" s="283"/>
      <c r="J8744" s="126" t="s">
        <v>4791</v>
      </c>
    </row>
    <row r="8745" spans="1:10">
      <c r="A8745" s="123" t="s">
        <v>1723</v>
      </c>
      <c r="B8745" s="97" t="s">
        <v>1957</v>
      </c>
      <c r="C8745" s="96" t="s">
        <v>44</v>
      </c>
      <c r="D8745" s="96" t="s">
        <v>1958</v>
      </c>
      <c r="E8745" s="99">
        <v>3.2592591999999998</v>
      </c>
      <c r="F8745" s="98" t="s">
        <v>1950</v>
      </c>
      <c r="G8745" s="282" t="s">
        <v>1959</v>
      </c>
      <c r="H8745" s="282"/>
      <c r="I8745" s="283"/>
      <c r="J8745" s="126" t="s">
        <v>4792</v>
      </c>
    </row>
    <row r="8746" spans="1:10">
      <c r="A8746" s="221"/>
      <c r="B8746" s="222"/>
      <c r="C8746" s="222"/>
      <c r="D8746" s="222"/>
      <c r="E8746" s="222"/>
      <c r="F8746" s="222" t="s">
        <v>1774</v>
      </c>
      <c r="G8746" s="222"/>
      <c r="H8746" s="222"/>
      <c r="I8746" s="222"/>
      <c r="J8746" s="125">
        <v>74.865200000000002</v>
      </c>
    </row>
    <row r="8747" spans="1:10">
      <c r="A8747" s="115"/>
      <c r="B8747" s="116"/>
      <c r="C8747" s="116"/>
      <c r="D8747" s="116"/>
      <c r="E8747" s="116" t="s">
        <v>1728</v>
      </c>
      <c r="F8747" s="117">
        <v>0</v>
      </c>
      <c r="G8747" s="116" t="s">
        <v>1729</v>
      </c>
      <c r="H8747" s="117">
        <v>55.68</v>
      </c>
      <c r="I8747" s="116" t="s">
        <v>1730</v>
      </c>
      <c r="J8747" s="118">
        <v>55.684280469039997</v>
      </c>
    </row>
    <row r="8748" spans="1:10" ht="15" thickBot="1">
      <c r="A8748" s="115"/>
      <c r="B8748" s="116"/>
      <c r="C8748" s="116"/>
      <c r="D8748" s="116"/>
      <c r="E8748" s="116" t="s">
        <v>1731</v>
      </c>
      <c r="F8748" s="117">
        <v>103.62</v>
      </c>
      <c r="G8748" s="116"/>
      <c r="H8748" s="276" t="s">
        <v>1732</v>
      </c>
      <c r="I8748" s="276"/>
      <c r="J8748" s="118">
        <v>498.53</v>
      </c>
    </row>
    <row r="8749" spans="1:10" ht="15" thickTop="1">
      <c r="A8749" s="119"/>
      <c r="B8749" s="95"/>
      <c r="C8749" s="95"/>
      <c r="D8749" s="95"/>
      <c r="E8749" s="95"/>
      <c r="F8749" s="95"/>
      <c r="G8749" s="95"/>
      <c r="H8749" s="95"/>
      <c r="I8749" s="95"/>
      <c r="J8749" s="120"/>
    </row>
    <row r="8750" spans="1:10" ht="15">
      <c r="A8750" s="121"/>
      <c r="B8750" s="83" t="s">
        <v>1</v>
      </c>
      <c r="C8750" s="82" t="s">
        <v>2</v>
      </c>
      <c r="D8750" s="82" t="s">
        <v>3</v>
      </c>
      <c r="E8750" s="281" t="s">
        <v>1722</v>
      </c>
      <c r="F8750" s="281"/>
      <c r="G8750" s="84" t="s">
        <v>4</v>
      </c>
      <c r="H8750" s="83" t="s">
        <v>5</v>
      </c>
      <c r="I8750" s="83" t="s">
        <v>6</v>
      </c>
      <c r="J8750" s="122" t="s">
        <v>8</v>
      </c>
    </row>
    <row r="8751" spans="1:10" ht="25.5">
      <c r="A8751" s="111" t="s">
        <v>1723</v>
      </c>
      <c r="B8751" s="86" t="s">
        <v>4181</v>
      </c>
      <c r="C8751" s="85" t="s">
        <v>44</v>
      </c>
      <c r="D8751" s="85" t="s">
        <v>4182</v>
      </c>
      <c r="E8751" s="284" t="s">
        <v>1761</v>
      </c>
      <c r="F8751" s="284"/>
      <c r="G8751" s="87" t="s">
        <v>46</v>
      </c>
      <c r="H8751" s="88">
        <v>1</v>
      </c>
      <c r="I8751" s="89">
        <v>14.04</v>
      </c>
      <c r="J8751" s="112">
        <v>14.04</v>
      </c>
    </row>
    <row r="8752" spans="1:10">
      <c r="A8752" s="221"/>
      <c r="B8752" s="222"/>
      <c r="C8752" s="222"/>
      <c r="D8752" s="222"/>
      <c r="E8752" s="222"/>
      <c r="F8752" s="222" t="s">
        <v>1762</v>
      </c>
      <c r="G8752" s="222"/>
      <c r="H8752" s="222"/>
      <c r="I8752" s="222"/>
      <c r="J8752" s="125">
        <v>0</v>
      </c>
    </row>
    <row r="8753" spans="1:10">
      <c r="A8753" s="221"/>
      <c r="B8753" s="222"/>
      <c r="C8753" s="222"/>
      <c r="D8753" s="222"/>
      <c r="E8753" s="222"/>
      <c r="F8753" s="222" t="s">
        <v>1763</v>
      </c>
      <c r="G8753" s="222"/>
      <c r="H8753" s="222"/>
      <c r="I8753" s="222"/>
      <c r="J8753" s="125">
        <v>1</v>
      </c>
    </row>
    <row r="8754" spans="1:10">
      <c r="A8754" s="221"/>
      <c r="B8754" s="222"/>
      <c r="C8754" s="222"/>
      <c r="D8754" s="222"/>
      <c r="E8754" s="222"/>
      <c r="F8754" s="222" t="s">
        <v>1764</v>
      </c>
      <c r="G8754" s="222"/>
      <c r="H8754" s="222"/>
      <c r="I8754" s="222"/>
      <c r="J8754" s="125">
        <v>0</v>
      </c>
    </row>
    <row r="8755" spans="1:10" ht="15">
      <c r="A8755" s="279" t="s">
        <v>1784</v>
      </c>
      <c r="B8755" s="280" t="s">
        <v>1</v>
      </c>
      <c r="C8755" s="281" t="s">
        <v>2</v>
      </c>
      <c r="D8755" s="281" t="s">
        <v>1785</v>
      </c>
      <c r="E8755" s="280" t="s">
        <v>1766</v>
      </c>
      <c r="F8755" s="83" t="s">
        <v>1767</v>
      </c>
      <c r="G8755" s="83" t="s">
        <v>1768</v>
      </c>
      <c r="H8755" s="83"/>
      <c r="I8755" s="83"/>
      <c r="J8755" s="122" t="s">
        <v>1769</v>
      </c>
    </row>
    <row r="8756" spans="1:10" ht="25.5">
      <c r="A8756" s="113" t="s">
        <v>1725</v>
      </c>
      <c r="B8756" s="91" t="s">
        <v>4817</v>
      </c>
      <c r="C8756" s="90" t="s">
        <v>44</v>
      </c>
      <c r="D8756" s="90" t="s">
        <v>4818</v>
      </c>
      <c r="E8756" s="93">
        <v>4</v>
      </c>
      <c r="F8756" s="92" t="s">
        <v>46</v>
      </c>
      <c r="G8756" s="277" t="s">
        <v>4599</v>
      </c>
      <c r="H8756" s="277"/>
      <c r="I8756" s="278"/>
      <c r="J8756" s="127" t="s">
        <v>4819</v>
      </c>
    </row>
    <row r="8757" spans="1:10" ht="25.5">
      <c r="A8757" s="113" t="s">
        <v>1725</v>
      </c>
      <c r="B8757" s="91" t="s">
        <v>4820</v>
      </c>
      <c r="C8757" s="90" t="s">
        <v>44</v>
      </c>
      <c r="D8757" s="90" t="s">
        <v>4821</v>
      </c>
      <c r="E8757" s="93">
        <v>1</v>
      </c>
      <c r="F8757" s="92" t="s">
        <v>46</v>
      </c>
      <c r="G8757" s="277" t="s">
        <v>2108</v>
      </c>
      <c r="H8757" s="277"/>
      <c r="I8757" s="278"/>
      <c r="J8757" s="127" t="s">
        <v>2108</v>
      </c>
    </row>
    <row r="8758" spans="1:10" ht="25.5">
      <c r="A8758" s="113" t="s">
        <v>1725</v>
      </c>
      <c r="B8758" s="91" t="s">
        <v>4822</v>
      </c>
      <c r="C8758" s="90" t="s">
        <v>44</v>
      </c>
      <c r="D8758" s="90" t="s">
        <v>4823</v>
      </c>
      <c r="E8758" s="93">
        <v>1</v>
      </c>
      <c r="F8758" s="92" t="s">
        <v>46</v>
      </c>
      <c r="G8758" s="277" t="s">
        <v>4824</v>
      </c>
      <c r="H8758" s="277"/>
      <c r="I8758" s="278"/>
      <c r="J8758" s="127" t="s">
        <v>4824</v>
      </c>
    </row>
    <row r="8759" spans="1:10">
      <c r="A8759" s="221"/>
      <c r="B8759" s="222"/>
      <c r="C8759" s="222"/>
      <c r="D8759" s="222"/>
      <c r="E8759" s="222"/>
      <c r="F8759" s="222" t="s">
        <v>1938</v>
      </c>
      <c r="G8759" s="222"/>
      <c r="H8759" s="222"/>
      <c r="I8759" s="222"/>
      <c r="J8759" s="125">
        <v>14.04</v>
      </c>
    </row>
    <row r="8760" spans="1:10">
      <c r="A8760" s="115"/>
      <c r="B8760" s="116"/>
      <c r="C8760" s="116"/>
      <c r="D8760" s="116"/>
      <c r="E8760" s="116" t="s">
        <v>1728</v>
      </c>
      <c r="F8760" s="117">
        <v>0</v>
      </c>
      <c r="G8760" s="116" t="s">
        <v>1729</v>
      </c>
      <c r="H8760" s="117">
        <v>0</v>
      </c>
      <c r="I8760" s="116" t="s">
        <v>1730</v>
      </c>
      <c r="J8760" s="118">
        <v>0</v>
      </c>
    </row>
    <row r="8761" spans="1:10" ht="15" thickBot="1">
      <c r="A8761" s="115"/>
      <c r="B8761" s="116"/>
      <c r="C8761" s="116"/>
      <c r="D8761" s="116"/>
      <c r="E8761" s="116" t="s">
        <v>1731</v>
      </c>
      <c r="F8761" s="117">
        <v>3.68</v>
      </c>
      <c r="G8761" s="116"/>
      <c r="H8761" s="276" t="s">
        <v>1732</v>
      </c>
      <c r="I8761" s="276"/>
      <c r="J8761" s="118">
        <v>17.72</v>
      </c>
    </row>
    <row r="8762" spans="1:10" ht="15" thickTop="1">
      <c r="A8762" s="119"/>
      <c r="B8762" s="95"/>
      <c r="C8762" s="95"/>
      <c r="D8762" s="95"/>
      <c r="E8762" s="95"/>
      <c r="F8762" s="95"/>
      <c r="G8762" s="95"/>
      <c r="H8762" s="95"/>
      <c r="I8762" s="95"/>
      <c r="J8762" s="120"/>
    </row>
    <row r="8763" spans="1:10" ht="15">
      <c r="A8763" s="121"/>
      <c r="B8763" s="83" t="s">
        <v>1</v>
      </c>
      <c r="C8763" s="82" t="s">
        <v>2</v>
      </c>
      <c r="D8763" s="82" t="s">
        <v>3</v>
      </c>
      <c r="E8763" s="281" t="s">
        <v>1722</v>
      </c>
      <c r="F8763" s="281"/>
      <c r="G8763" s="84" t="s">
        <v>4</v>
      </c>
      <c r="H8763" s="83" t="s">
        <v>5</v>
      </c>
      <c r="I8763" s="83" t="s">
        <v>6</v>
      </c>
      <c r="J8763" s="122" t="s">
        <v>8</v>
      </c>
    </row>
    <row r="8764" spans="1:10" ht="25.5">
      <c r="A8764" s="111" t="s">
        <v>1723</v>
      </c>
      <c r="B8764" s="86" t="s">
        <v>1941</v>
      </c>
      <c r="C8764" s="85" t="s">
        <v>44</v>
      </c>
      <c r="D8764" s="85" t="s">
        <v>1942</v>
      </c>
      <c r="E8764" s="284" t="s">
        <v>1761</v>
      </c>
      <c r="F8764" s="284"/>
      <c r="G8764" s="87" t="s">
        <v>46</v>
      </c>
      <c r="H8764" s="88">
        <v>1</v>
      </c>
      <c r="I8764" s="89">
        <v>7.78</v>
      </c>
      <c r="J8764" s="112">
        <v>7.78</v>
      </c>
    </row>
    <row r="8765" spans="1:10">
      <c r="A8765" s="221"/>
      <c r="B8765" s="222"/>
      <c r="C8765" s="222"/>
      <c r="D8765" s="222"/>
      <c r="E8765" s="222"/>
      <c r="F8765" s="222" t="s">
        <v>1762</v>
      </c>
      <c r="G8765" s="222"/>
      <c r="H8765" s="222"/>
      <c r="I8765" s="222"/>
      <c r="J8765" s="125">
        <v>0</v>
      </c>
    </row>
    <row r="8766" spans="1:10">
      <c r="A8766" s="221"/>
      <c r="B8766" s="222"/>
      <c r="C8766" s="222"/>
      <c r="D8766" s="222"/>
      <c r="E8766" s="222"/>
      <c r="F8766" s="222" t="s">
        <v>1763</v>
      </c>
      <c r="G8766" s="222"/>
      <c r="H8766" s="222"/>
      <c r="I8766" s="222"/>
      <c r="J8766" s="125">
        <v>1</v>
      </c>
    </row>
    <row r="8767" spans="1:10">
      <c r="A8767" s="221"/>
      <c r="B8767" s="222"/>
      <c r="C8767" s="222"/>
      <c r="D8767" s="222"/>
      <c r="E8767" s="222"/>
      <c r="F8767" s="222" t="s">
        <v>1764</v>
      </c>
      <c r="G8767" s="222"/>
      <c r="H8767" s="222"/>
      <c r="I8767" s="222"/>
      <c r="J8767" s="125">
        <v>0</v>
      </c>
    </row>
    <row r="8768" spans="1:10" ht="15">
      <c r="A8768" s="279" t="s">
        <v>1784</v>
      </c>
      <c r="B8768" s="280" t="s">
        <v>1</v>
      </c>
      <c r="C8768" s="281" t="s">
        <v>2</v>
      </c>
      <c r="D8768" s="281" t="s">
        <v>1785</v>
      </c>
      <c r="E8768" s="280" t="s">
        <v>1766</v>
      </c>
      <c r="F8768" s="83" t="s">
        <v>1767</v>
      </c>
      <c r="G8768" s="83" t="s">
        <v>1768</v>
      </c>
      <c r="H8768" s="83"/>
      <c r="I8768" s="83"/>
      <c r="J8768" s="122" t="s">
        <v>1769</v>
      </c>
    </row>
    <row r="8769" spans="1:10" ht="25.5">
      <c r="A8769" s="113" t="s">
        <v>1725</v>
      </c>
      <c r="B8769" s="91" t="s">
        <v>4825</v>
      </c>
      <c r="C8769" s="90" t="s">
        <v>44</v>
      </c>
      <c r="D8769" s="90" t="s">
        <v>4826</v>
      </c>
      <c r="E8769" s="93">
        <v>1</v>
      </c>
      <c r="F8769" s="92" t="s">
        <v>46</v>
      </c>
      <c r="G8769" s="277" t="s">
        <v>4827</v>
      </c>
      <c r="H8769" s="277"/>
      <c r="I8769" s="278"/>
      <c r="J8769" s="127" t="s">
        <v>4827</v>
      </c>
    </row>
    <row r="8770" spans="1:10" ht="25.5">
      <c r="A8770" s="113" t="s">
        <v>1725</v>
      </c>
      <c r="B8770" s="91" t="s">
        <v>4828</v>
      </c>
      <c r="C8770" s="90" t="s">
        <v>44</v>
      </c>
      <c r="D8770" s="90" t="s">
        <v>4829</v>
      </c>
      <c r="E8770" s="93">
        <v>4</v>
      </c>
      <c r="F8770" s="92" t="s">
        <v>46</v>
      </c>
      <c r="G8770" s="277" t="s">
        <v>4599</v>
      </c>
      <c r="H8770" s="277"/>
      <c r="I8770" s="278"/>
      <c r="J8770" s="127" t="s">
        <v>4819</v>
      </c>
    </row>
    <row r="8771" spans="1:10" ht="25.5">
      <c r="A8771" s="113" t="s">
        <v>1725</v>
      </c>
      <c r="B8771" s="91" t="s">
        <v>3725</v>
      </c>
      <c r="C8771" s="90" t="s">
        <v>44</v>
      </c>
      <c r="D8771" s="90" t="s">
        <v>3726</v>
      </c>
      <c r="E8771" s="93">
        <v>1</v>
      </c>
      <c r="F8771" s="92" t="s">
        <v>46</v>
      </c>
      <c r="G8771" s="277" t="s">
        <v>4830</v>
      </c>
      <c r="H8771" s="277"/>
      <c r="I8771" s="278"/>
      <c r="J8771" s="127" t="s">
        <v>4830</v>
      </c>
    </row>
    <row r="8772" spans="1:10">
      <c r="A8772" s="221"/>
      <c r="B8772" s="222"/>
      <c r="C8772" s="222"/>
      <c r="D8772" s="222"/>
      <c r="E8772" s="222"/>
      <c r="F8772" s="222" t="s">
        <v>1938</v>
      </c>
      <c r="G8772" s="222"/>
      <c r="H8772" s="222"/>
      <c r="I8772" s="222"/>
      <c r="J8772" s="125">
        <v>7.78</v>
      </c>
    </row>
    <row r="8773" spans="1:10">
      <c r="A8773" s="115"/>
      <c r="B8773" s="116"/>
      <c r="C8773" s="116"/>
      <c r="D8773" s="116"/>
      <c r="E8773" s="116" t="s">
        <v>1728</v>
      </c>
      <c r="F8773" s="117">
        <v>0</v>
      </c>
      <c r="G8773" s="116" t="s">
        <v>1729</v>
      </c>
      <c r="H8773" s="117">
        <v>0</v>
      </c>
      <c r="I8773" s="116" t="s">
        <v>1730</v>
      </c>
      <c r="J8773" s="118">
        <v>0</v>
      </c>
    </row>
    <row r="8774" spans="1:10" ht="15" thickBot="1">
      <c r="A8774" s="115"/>
      <c r="B8774" s="116"/>
      <c r="C8774" s="116"/>
      <c r="D8774" s="116"/>
      <c r="E8774" s="116" t="s">
        <v>1731</v>
      </c>
      <c r="F8774" s="117">
        <v>2.04</v>
      </c>
      <c r="G8774" s="116"/>
      <c r="H8774" s="276" t="s">
        <v>1732</v>
      </c>
      <c r="I8774" s="276"/>
      <c r="J8774" s="118">
        <v>9.82</v>
      </c>
    </row>
    <row r="8775" spans="1:10" ht="15" thickTop="1">
      <c r="A8775" s="119"/>
      <c r="B8775" s="95"/>
      <c r="C8775" s="95"/>
      <c r="D8775" s="95"/>
      <c r="E8775" s="95"/>
      <c r="F8775" s="95"/>
      <c r="G8775" s="95"/>
      <c r="H8775" s="95"/>
      <c r="I8775" s="95"/>
      <c r="J8775" s="120"/>
    </row>
    <row r="8776" spans="1:10" ht="15">
      <c r="A8776" s="121"/>
      <c r="B8776" s="83" t="s">
        <v>1</v>
      </c>
      <c r="C8776" s="82" t="s">
        <v>2</v>
      </c>
      <c r="D8776" s="82" t="s">
        <v>3</v>
      </c>
      <c r="E8776" s="281" t="s">
        <v>1722</v>
      </c>
      <c r="F8776" s="281"/>
      <c r="G8776" s="84" t="s">
        <v>4</v>
      </c>
      <c r="H8776" s="83" t="s">
        <v>5</v>
      </c>
      <c r="I8776" s="83" t="s">
        <v>6</v>
      </c>
      <c r="J8776" s="122" t="s">
        <v>8</v>
      </c>
    </row>
    <row r="8777" spans="1:10" ht="38.25">
      <c r="A8777" s="111" t="s">
        <v>1723</v>
      </c>
      <c r="B8777" s="86" t="s">
        <v>3595</v>
      </c>
      <c r="C8777" s="85" t="s">
        <v>44</v>
      </c>
      <c r="D8777" s="85" t="s">
        <v>3596</v>
      </c>
      <c r="E8777" s="284" t="s">
        <v>1761</v>
      </c>
      <c r="F8777" s="284"/>
      <c r="G8777" s="87" t="s">
        <v>46</v>
      </c>
      <c r="H8777" s="88">
        <v>1</v>
      </c>
      <c r="I8777" s="89">
        <v>16.149999999999999</v>
      </c>
      <c r="J8777" s="112">
        <v>16.149999999999999</v>
      </c>
    </row>
    <row r="8778" spans="1:10">
      <c r="A8778" s="221"/>
      <c r="B8778" s="222"/>
      <c r="C8778" s="222"/>
      <c r="D8778" s="222"/>
      <c r="E8778" s="222"/>
      <c r="F8778" s="222" t="s">
        <v>1762</v>
      </c>
      <c r="G8778" s="222"/>
      <c r="H8778" s="222"/>
      <c r="I8778" s="222"/>
      <c r="J8778" s="125">
        <v>0</v>
      </c>
    </row>
    <row r="8779" spans="1:10">
      <c r="A8779" s="221"/>
      <c r="B8779" s="222"/>
      <c r="C8779" s="222"/>
      <c r="D8779" s="222"/>
      <c r="E8779" s="222"/>
      <c r="F8779" s="222" t="s">
        <v>1763</v>
      </c>
      <c r="G8779" s="222"/>
      <c r="H8779" s="222"/>
      <c r="I8779" s="222"/>
      <c r="J8779" s="125">
        <v>1</v>
      </c>
    </row>
    <row r="8780" spans="1:10">
      <c r="A8780" s="221"/>
      <c r="B8780" s="222"/>
      <c r="C8780" s="222"/>
      <c r="D8780" s="222"/>
      <c r="E8780" s="222"/>
      <c r="F8780" s="222" t="s">
        <v>1764</v>
      </c>
      <c r="G8780" s="222"/>
      <c r="H8780" s="222"/>
      <c r="I8780" s="222"/>
      <c r="J8780" s="125">
        <v>0</v>
      </c>
    </row>
    <row r="8781" spans="1:10" ht="15">
      <c r="A8781" s="279" t="s">
        <v>1784</v>
      </c>
      <c r="B8781" s="280" t="s">
        <v>1</v>
      </c>
      <c r="C8781" s="281" t="s">
        <v>2</v>
      </c>
      <c r="D8781" s="281" t="s">
        <v>1785</v>
      </c>
      <c r="E8781" s="280" t="s">
        <v>1766</v>
      </c>
      <c r="F8781" s="83" t="s">
        <v>1767</v>
      </c>
      <c r="G8781" s="83" t="s">
        <v>1768</v>
      </c>
      <c r="H8781" s="83"/>
      <c r="I8781" s="83"/>
      <c r="J8781" s="122" t="s">
        <v>1769</v>
      </c>
    </row>
    <row r="8782" spans="1:10" ht="25.5">
      <c r="A8782" s="113" t="s">
        <v>1725</v>
      </c>
      <c r="B8782" s="91" t="s">
        <v>4817</v>
      </c>
      <c r="C8782" s="90" t="s">
        <v>44</v>
      </c>
      <c r="D8782" s="90" t="s">
        <v>4818</v>
      </c>
      <c r="E8782" s="93">
        <v>3</v>
      </c>
      <c r="F8782" s="92" t="s">
        <v>46</v>
      </c>
      <c r="G8782" s="277" t="s">
        <v>4599</v>
      </c>
      <c r="H8782" s="277"/>
      <c r="I8782" s="278"/>
      <c r="J8782" s="127" t="s">
        <v>4831</v>
      </c>
    </row>
    <row r="8783" spans="1:10" ht="25.5">
      <c r="A8783" s="113" t="s">
        <v>1725</v>
      </c>
      <c r="B8783" s="91" t="s">
        <v>4822</v>
      </c>
      <c r="C8783" s="90" t="s">
        <v>44</v>
      </c>
      <c r="D8783" s="90" t="s">
        <v>4823</v>
      </c>
      <c r="E8783" s="93">
        <v>1</v>
      </c>
      <c r="F8783" s="92" t="s">
        <v>46</v>
      </c>
      <c r="G8783" s="277" t="s">
        <v>4824</v>
      </c>
      <c r="H8783" s="277"/>
      <c r="I8783" s="278"/>
      <c r="J8783" s="127" t="s">
        <v>4824</v>
      </c>
    </row>
    <row r="8784" spans="1:10" ht="25.5">
      <c r="A8784" s="113" t="s">
        <v>1725</v>
      </c>
      <c r="B8784" s="91" t="s">
        <v>4820</v>
      </c>
      <c r="C8784" s="90" t="s">
        <v>44</v>
      </c>
      <c r="D8784" s="90" t="s">
        <v>4821</v>
      </c>
      <c r="E8784" s="93">
        <v>2</v>
      </c>
      <c r="F8784" s="92" t="s">
        <v>46</v>
      </c>
      <c r="G8784" s="277" t="s">
        <v>2108</v>
      </c>
      <c r="H8784" s="277"/>
      <c r="I8784" s="278"/>
      <c r="J8784" s="127" t="s">
        <v>4832</v>
      </c>
    </row>
    <row r="8785" spans="1:10">
      <c r="A8785" s="221"/>
      <c r="B8785" s="222"/>
      <c r="C8785" s="222"/>
      <c r="D8785" s="222"/>
      <c r="E8785" s="222"/>
      <c r="F8785" s="222" t="s">
        <v>1938</v>
      </c>
      <c r="G8785" s="222"/>
      <c r="H8785" s="222"/>
      <c r="I8785" s="222"/>
      <c r="J8785" s="125">
        <v>16.149999999999999</v>
      </c>
    </row>
    <row r="8786" spans="1:10">
      <c r="A8786" s="115"/>
      <c r="B8786" s="116"/>
      <c r="C8786" s="116"/>
      <c r="D8786" s="116"/>
      <c r="E8786" s="116" t="s">
        <v>1728</v>
      </c>
      <c r="F8786" s="117">
        <v>0</v>
      </c>
      <c r="G8786" s="116" t="s">
        <v>1729</v>
      </c>
      <c r="H8786" s="117">
        <v>0</v>
      </c>
      <c r="I8786" s="116" t="s">
        <v>1730</v>
      </c>
      <c r="J8786" s="118">
        <v>0</v>
      </c>
    </row>
    <row r="8787" spans="1:10" ht="15" thickBot="1">
      <c r="A8787" s="115"/>
      <c r="B8787" s="116"/>
      <c r="C8787" s="116"/>
      <c r="D8787" s="116"/>
      <c r="E8787" s="116" t="s">
        <v>1731</v>
      </c>
      <c r="F8787" s="117">
        <v>4.2300000000000004</v>
      </c>
      <c r="G8787" s="116"/>
      <c r="H8787" s="276" t="s">
        <v>1732</v>
      </c>
      <c r="I8787" s="276"/>
      <c r="J8787" s="118">
        <v>20.38</v>
      </c>
    </row>
    <row r="8788" spans="1:10" ht="15" thickTop="1">
      <c r="A8788" s="119"/>
      <c r="B8788" s="95"/>
      <c r="C8788" s="95"/>
      <c r="D8788" s="95"/>
      <c r="E8788" s="95"/>
      <c r="F8788" s="95"/>
      <c r="G8788" s="95"/>
      <c r="H8788" s="95"/>
      <c r="I8788" s="95"/>
      <c r="J8788" s="120"/>
    </row>
    <row r="8789" spans="1:10" ht="15">
      <c r="A8789" s="121"/>
      <c r="B8789" s="83" t="s">
        <v>1</v>
      </c>
      <c r="C8789" s="82" t="s">
        <v>2</v>
      </c>
      <c r="D8789" s="82" t="s">
        <v>3</v>
      </c>
      <c r="E8789" s="281" t="s">
        <v>1722</v>
      </c>
      <c r="F8789" s="281"/>
      <c r="G8789" s="84" t="s">
        <v>4</v>
      </c>
      <c r="H8789" s="83" t="s">
        <v>5</v>
      </c>
      <c r="I8789" s="83" t="s">
        <v>6</v>
      </c>
      <c r="J8789" s="122" t="s">
        <v>8</v>
      </c>
    </row>
    <row r="8790" spans="1:10" ht="38.25">
      <c r="A8790" s="111" t="s">
        <v>1723</v>
      </c>
      <c r="B8790" s="86" t="s">
        <v>3598</v>
      </c>
      <c r="C8790" s="85" t="s">
        <v>44</v>
      </c>
      <c r="D8790" s="85" t="s">
        <v>3599</v>
      </c>
      <c r="E8790" s="284" t="s">
        <v>1761</v>
      </c>
      <c r="F8790" s="284"/>
      <c r="G8790" s="87" t="s">
        <v>46</v>
      </c>
      <c r="H8790" s="88">
        <v>1</v>
      </c>
      <c r="I8790" s="89">
        <v>23.04</v>
      </c>
      <c r="J8790" s="112">
        <v>23.04</v>
      </c>
    </row>
    <row r="8791" spans="1:10">
      <c r="A8791" s="221"/>
      <c r="B8791" s="222"/>
      <c r="C8791" s="222"/>
      <c r="D8791" s="222"/>
      <c r="E8791" s="222"/>
      <c r="F8791" s="222" t="s">
        <v>1762</v>
      </c>
      <c r="G8791" s="222"/>
      <c r="H8791" s="222"/>
      <c r="I8791" s="222"/>
      <c r="J8791" s="125">
        <v>0</v>
      </c>
    </row>
    <row r="8792" spans="1:10">
      <c r="A8792" s="221"/>
      <c r="B8792" s="222"/>
      <c r="C8792" s="222"/>
      <c r="D8792" s="222"/>
      <c r="E8792" s="222"/>
      <c r="F8792" s="222" t="s">
        <v>1763</v>
      </c>
      <c r="G8792" s="222"/>
      <c r="H8792" s="222"/>
      <c r="I8792" s="222"/>
      <c r="J8792" s="125">
        <v>1</v>
      </c>
    </row>
    <row r="8793" spans="1:10">
      <c r="A8793" s="221"/>
      <c r="B8793" s="222"/>
      <c r="C8793" s="222"/>
      <c r="D8793" s="222"/>
      <c r="E8793" s="222"/>
      <c r="F8793" s="222" t="s">
        <v>1764</v>
      </c>
      <c r="G8793" s="222"/>
      <c r="H8793" s="222"/>
      <c r="I8793" s="222"/>
      <c r="J8793" s="125">
        <v>0</v>
      </c>
    </row>
    <row r="8794" spans="1:10" ht="15">
      <c r="A8794" s="279" t="s">
        <v>1784</v>
      </c>
      <c r="B8794" s="280" t="s">
        <v>1</v>
      </c>
      <c r="C8794" s="281" t="s">
        <v>2</v>
      </c>
      <c r="D8794" s="281" t="s">
        <v>1785</v>
      </c>
      <c r="E8794" s="280" t="s">
        <v>1766</v>
      </c>
      <c r="F8794" s="83" t="s">
        <v>1767</v>
      </c>
      <c r="G8794" s="83" t="s">
        <v>1768</v>
      </c>
      <c r="H8794" s="83"/>
      <c r="I8794" s="83"/>
      <c r="J8794" s="122" t="s">
        <v>1769</v>
      </c>
    </row>
    <row r="8795" spans="1:10" ht="25.5">
      <c r="A8795" s="113" t="s">
        <v>1725</v>
      </c>
      <c r="B8795" s="91" t="s">
        <v>4833</v>
      </c>
      <c r="C8795" s="90" t="s">
        <v>44</v>
      </c>
      <c r="D8795" s="90" t="s">
        <v>4834</v>
      </c>
      <c r="E8795" s="93">
        <v>3</v>
      </c>
      <c r="F8795" s="92" t="s">
        <v>46</v>
      </c>
      <c r="G8795" s="277" t="s">
        <v>4835</v>
      </c>
      <c r="H8795" s="277"/>
      <c r="I8795" s="278"/>
      <c r="J8795" s="127" t="s">
        <v>4836</v>
      </c>
    </row>
    <row r="8796" spans="1:10" ht="25.5">
      <c r="A8796" s="113" t="s">
        <v>1725</v>
      </c>
      <c r="B8796" s="91" t="s">
        <v>4837</v>
      </c>
      <c r="C8796" s="90" t="s">
        <v>44</v>
      </c>
      <c r="D8796" s="90" t="s">
        <v>4838</v>
      </c>
      <c r="E8796" s="93">
        <v>1</v>
      </c>
      <c r="F8796" s="92" t="s">
        <v>46</v>
      </c>
      <c r="G8796" s="277" t="s">
        <v>4839</v>
      </c>
      <c r="H8796" s="277"/>
      <c r="I8796" s="278"/>
      <c r="J8796" s="127" t="s">
        <v>4839</v>
      </c>
    </row>
    <row r="8797" spans="1:10" ht="25.5">
      <c r="A8797" s="113" t="s">
        <v>1725</v>
      </c>
      <c r="B8797" s="91" t="s">
        <v>4840</v>
      </c>
      <c r="C8797" s="90" t="s">
        <v>44</v>
      </c>
      <c r="D8797" s="90" t="s">
        <v>4841</v>
      </c>
      <c r="E8797" s="93">
        <v>2</v>
      </c>
      <c r="F8797" s="92" t="s">
        <v>46</v>
      </c>
      <c r="G8797" s="277" t="s">
        <v>4842</v>
      </c>
      <c r="H8797" s="277"/>
      <c r="I8797" s="278"/>
      <c r="J8797" s="127" t="s">
        <v>4843</v>
      </c>
    </row>
    <row r="8798" spans="1:10">
      <c r="A8798" s="221"/>
      <c r="B8798" s="222"/>
      <c r="C8798" s="222"/>
      <c r="D8798" s="222"/>
      <c r="E8798" s="222"/>
      <c r="F8798" s="222" t="s">
        <v>1938</v>
      </c>
      <c r="G8798" s="222"/>
      <c r="H8798" s="222"/>
      <c r="I8798" s="222"/>
      <c r="J8798" s="125">
        <v>23.04</v>
      </c>
    </row>
    <row r="8799" spans="1:10">
      <c r="A8799" s="115"/>
      <c r="B8799" s="116"/>
      <c r="C8799" s="116"/>
      <c r="D8799" s="116"/>
      <c r="E8799" s="116" t="s">
        <v>1728</v>
      </c>
      <c r="F8799" s="117">
        <v>0</v>
      </c>
      <c r="G8799" s="116" t="s">
        <v>1729</v>
      </c>
      <c r="H8799" s="117">
        <v>0</v>
      </c>
      <c r="I8799" s="116" t="s">
        <v>1730</v>
      </c>
      <c r="J8799" s="118">
        <v>0</v>
      </c>
    </row>
    <row r="8800" spans="1:10" ht="15" thickBot="1">
      <c r="A8800" s="115"/>
      <c r="B8800" s="116"/>
      <c r="C8800" s="116"/>
      <c r="D8800" s="116"/>
      <c r="E8800" s="116" t="s">
        <v>1731</v>
      </c>
      <c r="F8800" s="117">
        <v>6.04</v>
      </c>
      <c r="G8800" s="116"/>
      <c r="H8800" s="276" t="s">
        <v>1732</v>
      </c>
      <c r="I8800" s="276"/>
      <c r="J8800" s="118">
        <v>29.08</v>
      </c>
    </row>
    <row r="8801" spans="1:10" ht="15" thickTop="1">
      <c r="A8801" s="119"/>
      <c r="B8801" s="95"/>
      <c r="C8801" s="95"/>
      <c r="D8801" s="95"/>
      <c r="E8801" s="95"/>
      <c r="F8801" s="95"/>
      <c r="G8801" s="95"/>
      <c r="H8801" s="95"/>
      <c r="I8801" s="95"/>
      <c r="J8801" s="120"/>
    </row>
    <row r="8802" spans="1:10" ht="15">
      <c r="A8802" s="121"/>
      <c r="B8802" s="83" t="s">
        <v>1</v>
      </c>
      <c r="C8802" s="82" t="s">
        <v>2</v>
      </c>
      <c r="D8802" s="82" t="s">
        <v>3</v>
      </c>
      <c r="E8802" s="281" t="s">
        <v>1722</v>
      </c>
      <c r="F8802" s="281"/>
      <c r="G8802" s="84" t="s">
        <v>4</v>
      </c>
      <c r="H8802" s="83" t="s">
        <v>5</v>
      </c>
      <c r="I8802" s="83" t="s">
        <v>6</v>
      </c>
      <c r="J8802" s="122" t="s">
        <v>8</v>
      </c>
    </row>
    <row r="8803" spans="1:10" ht="25.5">
      <c r="A8803" s="111" t="s">
        <v>1723</v>
      </c>
      <c r="B8803" s="86" t="s">
        <v>3590</v>
      </c>
      <c r="C8803" s="85" t="s">
        <v>44</v>
      </c>
      <c r="D8803" s="85" t="s">
        <v>3591</v>
      </c>
      <c r="E8803" s="284" t="s">
        <v>1761</v>
      </c>
      <c r="F8803" s="284"/>
      <c r="G8803" s="87" t="s">
        <v>46</v>
      </c>
      <c r="H8803" s="88">
        <v>1</v>
      </c>
      <c r="I8803" s="89">
        <v>18.260000000000002</v>
      </c>
      <c r="J8803" s="112">
        <v>18.260000000000002</v>
      </c>
    </row>
    <row r="8804" spans="1:10">
      <c r="A8804" s="221"/>
      <c r="B8804" s="222"/>
      <c r="C8804" s="222"/>
      <c r="D8804" s="222"/>
      <c r="E8804" s="222"/>
      <c r="F8804" s="222" t="s">
        <v>1762</v>
      </c>
      <c r="G8804" s="222"/>
      <c r="H8804" s="222"/>
      <c r="I8804" s="222"/>
      <c r="J8804" s="125">
        <v>0</v>
      </c>
    </row>
    <row r="8805" spans="1:10">
      <c r="A8805" s="221"/>
      <c r="B8805" s="222"/>
      <c r="C8805" s="222"/>
      <c r="D8805" s="222"/>
      <c r="E8805" s="222"/>
      <c r="F8805" s="222" t="s">
        <v>1763</v>
      </c>
      <c r="G8805" s="222"/>
      <c r="H8805" s="222"/>
      <c r="I8805" s="222"/>
      <c r="J8805" s="125">
        <v>1</v>
      </c>
    </row>
    <row r="8806" spans="1:10">
      <c r="A8806" s="221"/>
      <c r="B8806" s="222"/>
      <c r="C8806" s="222"/>
      <c r="D8806" s="222"/>
      <c r="E8806" s="222"/>
      <c r="F8806" s="222" t="s">
        <v>1764</v>
      </c>
      <c r="G8806" s="222"/>
      <c r="H8806" s="222"/>
      <c r="I8806" s="222"/>
      <c r="J8806" s="125">
        <v>0</v>
      </c>
    </row>
    <row r="8807" spans="1:10" ht="15">
      <c r="A8807" s="279" t="s">
        <v>1784</v>
      </c>
      <c r="B8807" s="280" t="s">
        <v>1</v>
      </c>
      <c r="C8807" s="281" t="s">
        <v>2</v>
      </c>
      <c r="D8807" s="281" t="s">
        <v>1785</v>
      </c>
      <c r="E8807" s="280" t="s">
        <v>1766</v>
      </c>
      <c r="F8807" s="83" t="s">
        <v>1767</v>
      </c>
      <c r="G8807" s="83" t="s">
        <v>1768</v>
      </c>
      <c r="H8807" s="83"/>
      <c r="I8807" s="83"/>
      <c r="J8807" s="122" t="s">
        <v>1769</v>
      </c>
    </row>
    <row r="8808" spans="1:10" ht="25.5">
      <c r="A8808" s="113" t="s">
        <v>1725</v>
      </c>
      <c r="B8808" s="91" t="s">
        <v>4817</v>
      </c>
      <c r="C8808" s="90" t="s">
        <v>44</v>
      </c>
      <c r="D8808" s="90" t="s">
        <v>4818</v>
      </c>
      <c r="E8808" s="93">
        <v>2</v>
      </c>
      <c r="F8808" s="92" t="s">
        <v>46</v>
      </c>
      <c r="G8808" s="277" t="s">
        <v>4599</v>
      </c>
      <c r="H8808" s="277"/>
      <c r="I8808" s="278"/>
      <c r="J8808" s="127" t="s">
        <v>4844</v>
      </c>
    </row>
    <row r="8809" spans="1:10" ht="25.5">
      <c r="A8809" s="113" t="s">
        <v>1725</v>
      </c>
      <c r="B8809" s="91" t="s">
        <v>4820</v>
      </c>
      <c r="C8809" s="90" t="s">
        <v>44</v>
      </c>
      <c r="D8809" s="90" t="s">
        <v>4821</v>
      </c>
      <c r="E8809" s="93">
        <v>3</v>
      </c>
      <c r="F8809" s="92" t="s">
        <v>46</v>
      </c>
      <c r="G8809" s="277" t="s">
        <v>2108</v>
      </c>
      <c r="H8809" s="277"/>
      <c r="I8809" s="278"/>
      <c r="J8809" s="127" t="s">
        <v>4845</v>
      </c>
    </row>
    <row r="8810" spans="1:10" ht="25.5">
      <c r="A8810" s="113" t="s">
        <v>1725</v>
      </c>
      <c r="B8810" s="91" t="s">
        <v>4822</v>
      </c>
      <c r="C8810" s="90" t="s">
        <v>44</v>
      </c>
      <c r="D8810" s="90" t="s">
        <v>4823</v>
      </c>
      <c r="E8810" s="93">
        <v>1</v>
      </c>
      <c r="F8810" s="92" t="s">
        <v>46</v>
      </c>
      <c r="G8810" s="277" t="s">
        <v>4824</v>
      </c>
      <c r="H8810" s="277"/>
      <c r="I8810" s="278"/>
      <c r="J8810" s="127" t="s">
        <v>4824</v>
      </c>
    </row>
    <row r="8811" spans="1:10">
      <c r="A8811" s="221"/>
      <c r="B8811" s="222"/>
      <c r="C8811" s="222"/>
      <c r="D8811" s="222"/>
      <c r="E8811" s="222"/>
      <c r="F8811" s="222" t="s">
        <v>1938</v>
      </c>
      <c r="G8811" s="222"/>
      <c r="H8811" s="222"/>
      <c r="I8811" s="222"/>
      <c r="J8811" s="125">
        <v>18.260000000000002</v>
      </c>
    </row>
    <row r="8812" spans="1:10">
      <c r="A8812" s="115"/>
      <c r="B8812" s="116"/>
      <c r="C8812" s="116"/>
      <c r="D8812" s="116"/>
      <c r="E8812" s="116" t="s">
        <v>1728</v>
      </c>
      <c r="F8812" s="117">
        <v>0</v>
      </c>
      <c r="G8812" s="116" t="s">
        <v>1729</v>
      </c>
      <c r="H8812" s="117">
        <v>0</v>
      </c>
      <c r="I8812" s="116" t="s">
        <v>1730</v>
      </c>
      <c r="J8812" s="118">
        <v>0</v>
      </c>
    </row>
    <row r="8813" spans="1:10" ht="15" thickBot="1">
      <c r="A8813" s="115"/>
      <c r="B8813" s="116"/>
      <c r="C8813" s="116"/>
      <c r="D8813" s="116"/>
      <c r="E8813" s="116" t="s">
        <v>1731</v>
      </c>
      <c r="F8813" s="117">
        <v>4.79</v>
      </c>
      <c r="G8813" s="116"/>
      <c r="H8813" s="276" t="s">
        <v>1732</v>
      </c>
      <c r="I8813" s="276"/>
      <c r="J8813" s="118">
        <v>23.05</v>
      </c>
    </row>
    <row r="8814" spans="1:10" ht="15" thickTop="1">
      <c r="A8814" s="119"/>
      <c r="B8814" s="95"/>
      <c r="C8814" s="95"/>
      <c r="D8814" s="95"/>
      <c r="E8814" s="95"/>
      <c r="F8814" s="95"/>
      <c r="G8814" s="95"/>
      <c r="H8814" s="95"/>
      <c r="I8814" s="95"/>
      <c r="J8814" s="120"/>
    </row>
    <row r="8815" spans="1:10" ht="15">
      <c r="A8815" s="121"/>
      <c r="B8815" s="83" t="s">
        <v>1</v>
      </c>
      <c r="C8815" s="82" t="s">
        <v>2</v>
      </c>
      <c r="D8815" s="82" t="s">
        <v>3</v>
      </c>
      <c r="E8815" s="281" t="s">
        <v>1722</v>
      </c>
      <c r="F8815" s="281"/>
      <c r="G8815" s="84" t="s">
        <v>4</v>
      </c>
      <c r="H8815" s="83" t="s">
        <v>5</v>
      </c>
      <c r="I8815" s="83" t="s">
        <v>6</v>
      </c>
      <c r="J8815" s="122" t="s">
        <v>8</v>
      </c>
    </row>
    <row r="8816" spans="1:10" ht="25.5">
      <c r="A8816" s="111" t="s">
        <v>1723</v>
      </c>
      <c r="B8816" s="86" t="s">
        <v>3586</v>
      </c>
      <c r="C8816" s="85" t="s">
        <v>44</v>
      </c>
      <c r="D8816" s="85" t="s">
        <v>3587</v>
      </c>
      <c r="E8816" s="284" t="s">
        <v>1761</v>
      </c>
      <c r="F8816" s="284"/>
      <c r="G8816" s="87" t="s">
        <v>46</v>
      </c>
      <c r="H8816" s="88">
        <v>1</v>
      </c>
      <c r="I8816" s="89">
        <v>20.37</v>
      </c>
      <c r="J8816" s="112">
        <v>20.37</v>
      </c>
    </row>
    <row r="8817" spans="1:10">
      <c r="A8817" s="221"/>
      <c r="B8817" s="222"/>
      <c r="C8817" s="222"/>
      <c r="D8817" s="222"/>
      <c r="E8817" s="222"/>
      <c r="F8817" s="222" t="s">
        <v>1762</v>
      </c>
      <c r="G8817" s="222"/>
      <c r="H8817" s="222"/>
      <c r="I8817" s="222"/>
      <c r="J8817" s="125">
        <v>0</v>
      </c>
    </row>
    <row r="8818" spans="1:10">
      <c r="A8818" s="221"/>
      <c r="B8818" s="222"/>
      <c r="C8818" s="222"/>
      <c r="D8818" s="222"/>
      <c r="E8818" s="222"/>
      <c r="F8818" s="222" t="s">
        <v>1763</v>
      </c>
      <c r="G8818" s="222"/>
      <c r="H8818" s="222"/>
      <c r="I8818" s="222"/>
      <c r="J8818" s="125">
        <v>1</v>
      </c>
    </row>
    <row r="8819" spans="1:10">
      <c r="A8819" s="221"/>
      <c r="B8819" s="222"/>
      <c r="C8819" s="222"/>
      <c r="D8819" s="222"/>
      <c r="E8819" s="222"/>
      <c r="F8819" s="222" t="s">
        <v>1764</v>
      </c>
      <c r="G8819" s="222"/>
      <c r="H8819" s="222"/>
      <c r="I8819" s="222"/>
      <c r="J8819" s="125">
        <v>0</v>
      </c>
    </row>
    <row r="8820" spans="1:10" ht="15">
      <c r="A8820" s="279" t="s">
        <v>1784</v>
      </c>
      <c r="B8820" s="280" t="s">
        <v>1</v>
      </c>
      <c r="C8820" s="281" t="s">
        <v>2</v>
      </c>
      <c r="D8820" s="281" t="s">
        <v>1785</v>
      </c>
      <c r="E8820" s="280" t="s">
        <v>1766</v>
      </c>
      <c r="F8820" s="83" t="s">
        <v>1767</v>
      </c>
      <c r="G8820" s="83" t="s">
        <v>1768</v>
      </c>
      <c r="H8820" s="83"/>
      <c r="I8820" s="83"/>
      <c r="J8820" s="122" t="s">
        <v>1769</v>
      </c>
    </row>
    <row r="8821" spans="1:10" ht="25.5">
      <c r="A8821" s="113" t="s">
        <v>1725</v>
      </c>
      <c r="B8821" s="91" t="s">
        <v>4817</v>
      </c>
      <c r="C8821" s="90" t="s">
        <v>44</v>
      </c>
      <c r="D8821" s="90" t="s">
        <v>4818</v>
      </c>
      <c r="E8821" s="93">
        <v>1</v>
      </c>
      <c r="F8821" s="92" t="s">
        <v>46</v>
      </c>
      <c r="G8821" s="277" t="s">
        <v>4599</v>
      </c>
      <c r="H8821" s="277"/>
      <c r="I8821" s="278"/>
      <c r="J8821" s="127" t="s">
        <v>4599</v>
      </c>
    </row>
    <row r="8822" spans="1:10" ht="25.5">
      <c r="A8822" s="113" t="s">
        <v>1725</v>
      </c>
      <c r="B8822" s="91" t="s">
        <v>4820</v>
      </c>
      <c r="C8822" s="90" t="s">
        <v>44</v>
      </c>
      <c r="D8822" s="90" t="s">
        <v>4821</v>
      </c>
      <c r="E8822" s="93">
        <v>4</v>
      </c>
      <c r="F8822" s="92" t="s">
        <v>46</v>
      </c>
      <c r="G8822" s="277" t="s">
        <v>2108</v>
      </c>
      <c r="H8822" s="277"/>
      <c r="I8822" s="278"/>
      <c r="J8822" s="127" t="s">
        <v>4846</v>
      </c>
    </row>
    <row r="8823" spans="1:10" ht="25.5">
      <c r="A8823" s="113" t="s">
        <v>1725</v>
      </c>
      <c r="B8823" s="91" t="s">
        <v>4822</v>
      </c>
      <c r="C8823" s="90" t="s">
        <v>44</v>
      </c>
      <c r="D8823" s="90" t="s">
        <v>4823</v>
      </c>
      <c r="E8823" s="93">
        <v>1</v>
      </c>
      <c r="F8823" s="92" t="s">
        <v>46</v>
      </c>
      <c r="G8823" s="277" t="s">
        <v>4824</v>
      </c>
      <c r="H8823" s="277"/>
      <c r="I8823" s="278"/>
      <c r="J8823" s="127" t="s">
        <v>4824</v>
      </c>
    </row>
    <row r="8824" spans="1:10">
      <c r="A8824" s="221"/>
      <c r="B8824" s="222"/>
      <c r="C8824" s="222"/>
      <c r="D8824" s="222"/>
      <c r="E8824" s="222"/>
      <c r="F8824" s="222" t="s">
        <v>1938</v>
      </c>
      <c r="G8824" s="222"/>
      <c r="H8824" s="222"/>
      <c r="I8824" s="222"/>
      <c r="J8824" s="125">
        <v>20.37</v>
      </c>
    </row>
    <row r="8825" spans="1:10">
      <c r="A8825" s="115"/>
      <c r="B8825" s="116"/>
      <c r="C8825" s="116"/>
      <c r="D8825" s="116"/>
      <c r="E8825" s="116" t="s">
        <v>1728</v>
      </c>
      <c r="F8825" s="117">
        <v>0</v>
      </c>
      <c r="G8825" s="116" t="s">
        <v>1729</v>
      </c>
      <c r="H8825" s="117">
        <v>0</v>
      </c>
      <c r="I8825" s="116" t="s">
        <v>1730</v>
      </c>
      <c r="J8825" s="118">
        <v>0</v>
      </c>
    </row>
    <row r="8826" spans="1:10" ht="15" thickBot="1">
      <c r="A8826" s="115"/>
      <c r="B8826" s="116"/>
      <c r="C8826" s="116"/>
      <c r="D8826" s="116"/>
      <c r="E8826" s="116" t="s">
        <v>1731</v>
      </c>
      <c r="F8826" s="117">
        <v>5.34</v>
      </c>
      <c r="G8826" s="116"/>
      <c r="H8826" s="276" t="s">
        <v>1732</v>
      </c>
      <c r="I8826" s="276"/>
      <c r="J8826" s="118">
        <v>25.71</v>
      </c>
    </row>
    <row r="8827" spans="1:10" ht="15" thickTop="1">
      <c r="A8827" s="119"/>
      <c r="B8827" s="95"/>
      <c r="C8827" s="95"/>
      <c r="D8827" s="95"/>
      <c r="E8827" s="95"/>
      <c r="F8827" s="95"/>
      <c r="G8827" s="95"/>
      <c r="H8827" s="95"/>
      <c r="I8827" s="95"/>
      <c r="J8827" s="120"/>
    </row>
    <row r="8828" spans="1:10" ht="15">
      <c r="A8828" s="121"/>
      <c r="B8828" s="83" t="s">
        <v>1</v>
      </c>
      <c r="C8828" s="82" t="s">
        <v>2</v>
      </c>
      <c r="D8828" s="82" t="s">
        <v>3</v>
      </c>
      <c r="E8828" s="281" t="s">
        <v>1722</v>
      </c>
      <c r="F8828" s="281"/>
      <c r="G8828" s="84" t="s">
        <v>4</v>
      </c>
      <c r="H8828" s="83" t="s">
        <v>5</v>
      </c>
      <c r="I8828" s="83" t="s">
        <v>6</v>
      </c>
      <c r="J8828" s="122" t="s">
        <v>8</v>
      </c>
    </row>
    <row r="8829" spans="1:10" ht="51">
      <c r="A8829" s="111" t="s">
        <v>1723</v>
      </c>
      <c r="B8829" s="86" t="s">
        <v>4228</v>
      </c>
      <c r="C8829" s="85" t="s">
        <v>44</v>
      </c>
      <c r="D8829" s="85" t="s">
        <v>4229</v>
      </c>
      <c r="E8829" s="284" t="s">
        <v>1761</v>
      </c>
      <c r="F8829" s="284"/>
      <c r="G8829" s="87" t="s">
        <v>78</v>
      </c>
      <c r="H8829" s="88">
        <v>1</v>
      </c>
      <c r="I8829" s="89">
        <v>140.63</v>
      </c>
      <c r="J8829" s="112">
        <v>140.63</v>
      </c>
    </row>
    <row r="8830" spans="1:10">
      <c r="A8830" s="221"/>
      <c r="B8830" s="222"/>
      <c r="C8830" s="222"/>
      <c r="D8830" s="222"/>
      <c r="E8830" s="222"/>
      <c r="F8830" s="222" t="s">
        <v>1762</v>
      </c>
      <c r="G8830" s="222"/>
      <c r="H8830" s="222"/>
      <c r="I8830" s="222"/>
      <c r="J8830" s="125">
        <v>0</v>
      </c>
    </row>
    <row r="8831" spans="1:10">
      <c r="A8831" s="221"/>
      <c r="B8831" s="222"/>
      <c r="C8831" s="222"/>
      <c r="D8831" s="222"/>
      <c r="E8831" s="222"/>
      <c r="F8831" s="222" t="s">
        <v>1763</v>
      </c>
      <c r="G8831" s="222"/>
      <c r="H8831" s="222"/>
      <c r="I8831" s="222"/>
      <c r="J8831" s="125">
        <v>1</v>
      </c>
    </row>
    <row r="8832" spans="1:10">
      <c r="A8832" s="221"/>
      <c r="B8832" s="222"/>
      <c r="C8832" s="222"/>
      <c r="D8832" s="222"/>
      <c r="E8832" s="222"/>
      <c r="F8832" s="222" t="s">
        <v>1764</v>
      </c>
      <c r="G8832" s="222"/>
      <c r="H8832" s="222"/>
      <c r="I8832" s="222"/>
      <c r="J8832" s="125">
        <v>0</v>
      </c>
    </row>
    <row r="8833" spans="1:10" ht="15">
      <c r="A8833" s="279" t="s">
        <v>1765</v>
      </c>
      <c r="B8833" s="280" t="s">
        <v>1</v>
      </c>
      <c r="C8833" s="281" t="s">
        <v>2</v>
      </c>
      <c r="D8833" s="281" t="s">
        <v>1727</v>
      </c>
      <c r="E8833" s="280" t="s">
        <v>1766</v>
      </c>
      <c r="F8833" s="83" t="s">
        <v>1767</v>
      </c>
      <c r="G8833" s="83" t="s">
        <v>1768</v>
      </c>
      <c r="H8833" s="83"/>
      <c r="I8833" s="83"/>
      <c r="J8833" s="122" t="s">
        <v>1769</v>
      </c>
    </row>
    <row r="8834" spans="1:10" ht="38.25">
      <c r="A8834" s="123" t="s">
        <v>1723</v>
      </c>
      <c r="B8834" s="97" t="s">
        <v>4612</v>
      </c>
      <c r="C8834" s="96" t="s">
        <v>44</v>
      </c>
      <c r="D8834" s="96" t="s">
        <v>4613</v>
      </c>
      <c r="E8834" s="99">
        <v>0.35904000000000003</v>
      </c>
      <c r="F8834" s="98" t="s">
        <v>78</v>
      </c>
      <c r="G8834" s="282" t="s">
        <v>4847</v>
      </c>
      <c r="H8834" s="282"/>
      <c r="I8834" s="283"/>
      <c r="J8834" s="126" t="s">
        <v>4848</v>
      </c>
    </row>
    <row r="8835" spans="1:10" ht="38.25">
      <c r="A8835" s="123" t="s">
        <v>1723</v>
      </c>
      <c r="B8835" s="97" t="s">
        <v>4728</v>
      </c>
      <c r="C8835" s="96" t="s">
        <v>44</v>
      </c>
      <c r="D8835" s="96" t="s">
        <v>4729</v>
      </c>
      <c r="E8835" s="99">
        <v>7.81656</v>
      </c>
      <c r="F8835" s="98" t="s">
        <v>121</v>
      </c>
      <c r="G8835" s="282" t="s">
        <v>4730</v>
      </c>
      <c r="H8835" s="282"/>
      <c r="I8835" s="283"/>
      <c r="J8835" s="126" t="s">
        <v>4849</v>
      </c>
    </row>
    <row r="8836" spans="1:10" ht="51">
      <c r="A8836" s="123" t="s">
        <v>1723</v>
      </c>
      <c r="B8836" s="97" t="s">
        <v>4850</v>
      </c>
      <c r="C8836" s="96" t="s">
        <v>44</v>
      </c>
      <c r="D8836" s="96" t="s">
        <v>4851</v>
      </c>
      <c r="E8836" s="99">
        <v>2.04</v>
      </c>
      <c r="F8836" s="98" t="s">
        <v>78</v>
      </c>
      <c r="G8836" s="282" t="s">
        <v>4852</v>
      </c>
      <c r="H8836" s="282"/>
      <c r="I8836" s="283"/>
      <c r="J8836" s="126" t="s">
        <v>4853</v>
      </c>
    </row>
    <row r="8837" spans="1:10">
      <c r="A8837" s="221"/>
      <c r="B8837" s="222"/>
      <c r="C8837" s="222"/>
      <c r="D8837" s="222"/>
      <c r="E8837" s="222"/>
      <c r="F8837" s="222" t="s">
        <v>1774</v>
      </c>
      <c r="G8837" s="222"/>
      <c r="H8837" s="222"/>
      <c r="I8837" s="222"/>
      <c r="J8837" s="125">
        <v>140.6275</v>
      </c>
    </row>
    <row r="8838" spans="1:10">
      <c r="A8838" s="115"/>
      <c r="B8838" s="116"/>
      <c r="C8838" s="116"/>
      <c r="D8838" s="116"/>
      <c r="E8838" s="116" t="s">
        <v>1728</v>
      </c>
      <c r="F8838" s="117">
        <v>0</v>
      </c>
      <c r="G8838" s="116" t="s">
        <v>1729</v>
      </c>
      <c r="H8838" s="117">
        <v>39.22</v>
      </c>
      <c r="I8838" s="116" t="s">
        <v>1730</v>
      </c>
      <c r="J8838" s="118">
        <v>39.215100334510787</v>
      </c>
    </row>
    <row r="8839" spans="1:10" ht="15" thickBot="1">
      <c r="A8839" s="115"/>
      <c r="B8839" s="116"/>
      <c r="C8839" s="116"/>
      <c r="D8839" s="116"/>
      <c r="E8839" s="116" t="s">
        <v>1731</v>
      </c>
      <c r="F8839" s="117">
        <v>36.9</v>
      </c>
      <c r="G8839" s="116"/>
      <c r="H8839" s="276" t="s">
        <v>1732</v>
      </c>
      <c r="I8839" s="276"/>
      <c r="J8839" s="118">
        <v>177.53</v>
      </c>
    </row>
    <row r="8840" spans="1:10" ht="15" thickTop="1">
      <c r="A8840" s="119"/>
      <c r="B8840" s="95"/>
      <c r="C8840" s="95"/>
      <c r="D8840" s="95"/>
      <c r="E8840" s="95"/>
      <c r="F8840" s="95"/>
      <c r="G8840" s="95"/>
      <c r="H8840" s="95"/>
      <c r="I8840" s="95"/>
      <c r="J8840" s="120"/>
    </row>
    <row r="8841" spans="1:10" ht="15">
      <c r="A8841" s="121"/>
      <c r="B8841" s="83" t="s">
        <v>1</v>
      </c>
      <c r="C8841" s="82" t="s">
        <v>2</v>
      </c>
      <c r="D8841" s="82" t="s">
        <v>3</v>
      </c>
      <c r="E8841" s="281" t="s">
        <v>1722</v>
      </c>
      <c r="F8841" s="281"/>
      <c r="G8841" s="84" t="s">
        <v>4</v>
      </c>
      <c r="H8841" s="83" t="s">
        <v>5</v>
      </c>
      <c r="I8841" s="83" t="s">
        <v>6</v>
      </c>
      <c r="J8841" s="122" t="s">
        <v>8</v>
      </c>
    </row>
    <row r="8842" spans="1:10" ht="63.75">
      <c r="A8842" s="111" t="s">
        <v>1723</v>
      </c>
      <c r="B8842" s="86" t="s">
        <v>4219</v>
      </c>
      <c r="C8842" s="85" t="s">
        <v>44</v>
      </c>
      <c r="D8842" s="85" t="s">
        <v>4220</v>
      </c>
      <c r="E8842" s="284" t="s">
        <v>1761</v>
      </c>
      <c r="F8842" s="284"/>
      <c r="G8842" s="87" t="s">
        <v>78</v>
      </c>
      <c r="H8842" s="88">
        <v>1</v>
      </c>
      <c r="I8842" s="89">
        <v>343.32</v>
      </c>
      <c r="J8842" s="112">
        <v>343.32</v>
      </c>
    </row>
    <row r="8843" spans="1:10">
      <c r="A8843" s="221"/>
      <c r="B8843" s="222"/>
      <c r="C8843" s="222"/>
      <c r="D8843" s="222"/>
      <c r="E8843" s="222"/>
      <c r="F8843" s="222" t="s">
        <v>1762</v>
      </c>
      <c r="G8843" s="222"/>
      <c r="H8843" s="222"/>
      <c r="I8843" s="222"/>
      <c r="J8843" s="125">
        <v>0</v>
      </c>
    </row>
    <row r="8844" spans="1:10">
      <c r="A8844" s="221"/>
      <c r="B8844" s="222"/>
      <c r="C8844" s="222"/>
      <c r="D8844" s="222"/>
      <c r="E8844" s="222"/>
      <c r="F8844" s="222" t="s">
        <v>1763</v>
      </c>
      <c r="G8844" s="222"/>
      <c r="H8844" s="222"/>
      <c r="I8844" s="222"/>
      <c r="J8844" s="125">
        <v>1</v>
      </c>
    </row>
    <row r="8845" spans="1:10">
      <c r="A8845" s="221"/>
      <c r="B8845" s="222"/>
      <c r="C8845" s="222"/>
      <c r="D8845" s="222"/>
      <c r="E8845" s="222"/>
      <c r="F8845" s="222" t="s">
        <v>1764</v>
      </c>
      <c r="G8845" s="222"/>
      <c r="H8845" s="222"/>
      <c r="I8845" s="222"/>
      <c r="J8845" s="125">
        <v>0</v>
      </c>
    </row>
    <row r="8846" spans="1:10" ht="15">
      <c r="A8846" s="279" t="s">
        <v>1765</v>
      </c>
      <c r="B8846" s="280" t="s">
        <v>1</v>
      </c>
      <c r="C8846" s="281" t="s">
        <v>2</v>
      </c>
      <c r="D8846" s="281" t="s">
        <v>1727</v>
      </c>
      <c r="E8846" s="280" t="s">
        <v>1766</v>
      </c>
      <c r="F8846" s="83" t="s">
        <v>1767</v>
      </c>
      <c r="G8846" s="83" t="s">
        <v>1768</v>
      </c>
      <c r="H8846" s="83"/>
      <c r="I8846" s="83"/>
      <c r="J8846" s="122" t="s">
        <v>1769</v>
      </c>
    </row>
    <row r="8847" spans="1:10" ht="38.25">
      <c r="A8847" s="123" t="s">
        <v>1723</v>
      </c>
      <c r="B8847" s="97" t="s">
        <v>4612</v>
      </c>
      <c r="C8847" s="96" t="s">
        <v>44</v>
      </c>
      <c r="D8847" s="96" t="s">
        <v>4613</v>
      </c>
      <c r="E8847" s="99">
        <v>0.71808000000000005</v>
      </c>
      <c r="F8847" s="98" t="s">
        <v>78</v>
      </c>
      <c r="G8847" s="282" t="s">
        <v>4847</v>
      </c>
      <c r="H8847" s="282"/>
      <c r="I8847" s="283"/>
      <c r="J8847" s="126" t="s">
        <v>4854</v>
      </c>
    </row>
    <row r="8848" spans="1:10" ht="51">
      <c r="A8848" s="123" t="s">
        <v>1723</v>
      </c>
      <c r="B8848" s="97" t="s">
        <v>4850</v>
      </c>
      <c r="C8848" s="96" t="s">
        <v>44</v>
      </c>
      <c r="D8848" s="96" t="s">
        <v>4851</v>
      </c>
      <c r="E8848" s="99">
        <v>5.07552</v>
      </c>
      <c r="F8848" s="98" t="s">
        <v>78</v>
      </c>
      <c r="G8848" s="282" t="s">
        <v>4852</v>
      </c>
      <c r="H8848" s="282"/>
      <c r="I8848" s="283"/>
      <c r="J8848" s="126" t="s">
        <v>4855</v>
      </c>
    </row>
    <row r="8849" spans="1:10" ht="38.25">
      <c r="A8849" s="123" t="s">
        <v>1723</v>
      </c>
      <c r="B8849" s="97" t="s">
        <v>4728</v>
      </c>
      <c r="C8849" s="96" t="s">
        <v>44</v>
      </c>
      <c r="D8849" s="96" t="s">
        <v>4729</v>
      </c>
      <c r="E8849" s="99">
        <v>18.902191999999999</v>
      </c>
      <c r="F8849" s="98" t="s">
        <v>121</v>
      </c>
      <c r="G8849" s="282" t="s">
        <v>4730</v>
      </c>
      <c r="H8849" s="282"/>
      <c r="I8849" s="283"/>
      <c r="J8849" s="126" t="s">
        <v>4856</v>
      </c>
    </row>
    <row r="8850" spans="1:10">
      <c r="A8850" s="221"/>
      <c r="B8850" s="222"/>
      <c r="C8850" s="222"/>
      <c r="D8850" s="222"/>
      <c r="E8850" s="222"/>
      <c r="F8850" s="222" t="s">
        <v>1774</v>
      </c>
      <c r="G8850" s="222"/>
      <c r="H8850" s="222"/>
      <c r="I8850" s="222"/>
      <c r="J8850" s="125">
        <v>343.32060000000001</v>
      </c>
    </row>
    <row r="8851" spans="1:10">
      <c r="A8851" s="115"/>
      <c r="B8851" s="116"/>
      <c r="C8851" s="116"/>
      <c r="D8851" s="116"/>
      <c r="E8851" s="116" t="s">
        <v>1728</v>
      </c>
      <c r="F8851" s="117">
        <v>0</v>
      </c>
      <c r="G8851" s="116" t="s">
        <v>1729</v>
      </c>
      <c r="H8851" s="117">
        <v>94.83</v>
      </c>
      <c r="I8851" s="116" t="s">
        <v>1730</v>
      </c>
      <c r="J8851" s="118">
        <v>94.830891827375112</v>
      </c>
    </row>
    <row r="8852" spans="1:10" ht="15" thickBot="1">
      <c r="A8852" s="115"/>
      <c r="B8852" s="116"/>
      <c r="C8852" s="116"/>
      <c r="D8852" s="116"/>
      <c r="E8852" s="116" t="s">
        <v>1731</v>
      </c>
      <c r="F8852" s="117">
        <v>90.08</v>
      </c>
      <c r="G8852" s="116"/>
      <c r="H8852" s="276" t="s">
        <v>1732</v>
      </c>
      <c r="I8852" s="276"/>
      <c r="J8852" s="118">
        <v>433.4</v>
      </c>
    </row>
    <row r="8853" spans="1:10" ht="15" thickTop="1">
      <c r="A8853" s="119"/>
      <c r="B8853" s="95"/>
      <c r="C8853" s="95"/>
      <c r="D8853" s="95"/>
      <c r="E8853" s="95"/>
      <c r="F8853" s="95"/>
      <c r="G8853" s="95"/>
      <c r="H8853" s="95"/>
      <c r="I8853" s="95"/>
      <c r="J8853" s="120"/>
    </row>
    <row r="8854" spans="1:10" ht="15">
      <c r="A8854" s="121"/>
      <c r="B8854" s="83" t="s">
        <v>1</v>
      </c>
      <c r="C8854" s="82" t="s">
        <v>2</v>
      </c>
      <c r="D8854" s="82" t="s">
        <v>3</v>
      </c>
      <c r="E8854" s="281" t="s">
        <v>1722</v>
      </c>
      <c r="F8854" s="281"/>
      <c r="G8854" s="84" t="s">
        <v>4</v>
      </c>
      <c r="H8854" s="83" t="s">
        <v>5</v>
      </c>
      <c r="I8854" s="83" t="s">
        <v>6</v>
      </c>
      <c r="J8854" s="122" t="s">
        <v>8</v>
      </c>
    </row>
    <row r="8855" spans="1:10" ht="51">
      <c r="A8855" s="111" t="s">
        <v>1723</v>
      </c>
      <c r="B8855" s="86" t="s">
        <v>2385</v>
      </c>
      <c r="C8855" s="85" t="s">
        <v>31</v>
      </c>
      <c r="D8855" s="85" t="s">
        <v>2386</v>
      </c>
      <c r="E8855" s="284" t="s">
        <v>2165</v>
      </c>
      <c r="F8855" s="284"/>
      <c r="G8855" s="87" t="s">
        <v>2166</v>
      </c>
      <c r="H8855" s="88">
        <v>1</v>
      </c>
      <c r="I8855" s="89">
        <v>7.27</v>
      </c>
      <c r="J8855" s="112">
        <v>7.27</v>
      </c>
    </row>
    <row r="8856" spans="1:10" ht="51">
      <c r="A8856" s="123" t="s">
        <v>1738</v>
      </c>
      <c r="B8856" s="97" t="s">
        <v>4857</v>
      </c>
      <c r="C8856" s="96" t="s">
        <v>31</v>
      </c>
      <c r="D8856" s="96" t="s">
        <v>4858</v>
      </c>
      <c r="E8856" s="283" t="s">
        <v>2165</v>
      </c>
      <c r="F8856" s="283"/>
      <c r="G8856" s="98" t="s">
        <v>33</v>
      </c>
      <c r="H8856" s="99">
        <v>1</v>
      </c>
      <c r="I8856" s="100">
        <v>6.01</v>
      </c>
      <c r="J8856" s="124">
        <v>6.01</v>
      </c>
    </row>
    <row r="8857" spans="1:10" ht="51">
      <c r="A8857" s="123" t="s">
        <v>1738</v>
      </c>
      <c r="B8857" s="97" t="s">
        <v>4859</v>
      </c>
      <c r="C8857" s="96" t="s">
        <v>31</v>
      </c>
      <c r="D8857" s="96" t="s">
        <v>4860</v>
      </c>
      <c r="E8857" s="283" t="s">
        <v>2165</v>
      </c>
      <c r="F8857" s="283"/>
      <c r="G8857" s="98" t="s">
        <v>33</v>
      </c>
      <c r="H8857" s="99">
        <v>1</v>
      </c>
      <c r="I8857" s="100">
        <v>0.11</v>
      </c>
      <c r="J8857" s="124">
        <v>0.11</v>
      </c>
    </row>
    <row r="8858" spans="1:10" ht="51">
      <c r="A8858" s="123" t="s">
        <v>1738</v>
      </c>
      <c r="B8858" s="97" t="s">
        <v>4861</v>
      </c>
      <c r="C8858" s="96" t="s">
        <v>31</v>
      </c>
      <c r="D8858" s="96" t="s">
        <v>4862</v>
      </c>
      <c r="E8858" s="283" t="s">
        <v>2165</v>
      </c>
      <c r="F8858" s="283"/>
      <c r="G8858" s="98" t="s">
        <v>33</v>
      </c>
      <c r="H8858" s="99">
        <v>1</v>
      </c>
      <c r="I8858" s="100">
        <v>0.51</v>
      </c>
      <c r="J8858" s="124">
        <v>0.51</v>
      </c>
    </row>
    <row r="8859" spans="1:10" ht="51">
      <c r="A8859" s="123" t="s">
        <v>1738</v>
      </c>
      <c r="B8859" s="97" t="s">
        <v>4863</v>
      </c>
      <c r="C8859" s="96" t="s">
        <v>31</v>
      </c>
      <c r="D8859" s="96" t="s">
        <v>4864</v>
      </c>
      <c r="E8859" s="283" t="s">
        <v>2165</v>
      </c>
      <c r="F8859" s="283"/>
      <c r="G8859" s="98" t="s">
        <v>33</v>
      </c>
      <c r="H8859" s="99">
        <v>1</v>
      </c>
      <c r="I8859" s="100">
        <v>0.64</v>
      </c>
      <c r="J8859" s="124">
        <v>0.64</v>
      </c>
    </row>
    <row r="8860" spans="1:10">
      <c r="A8860" s="115"/>
      <c r="B8860" s="116"/>
      <c r="C8860" s="116"/>
      <c r="D8860" s="116"/>
      <c r="E8860" s="116" t="s">
        <v>1728</v>
      </c>
      <c r="F8860" s="117">
        <v>0</v>
      </c>
      <c r="G8860" s="116" t="s">
        <v>1729</v>
      </c>
      <c r="H8860" s="117">
        <v>0</v>
      </c>
      <c r="I8860" s="116" t="s">
        <v>1730</v>
      </c>
      <c r="J8860" s="118">
        <v>0</v>
      </c>
    </row>
    <row r="8861" spans="1:10" ht="15" thickBot="1">
      <c r="A8861" s="115"/>
      <c r="B8861" s="116"/>
      <c r="C8861" s="116"/>
      <c r="D8861" s="116"/>
      <c r="E8861" s="116" t="s">
        <v>1731</v>
      </c>
      <c r="F8861" s="117">
        <v>1.9</v>
      </c>
      <c r="G8861" s="116"/>
      <c r="H8861" s="276" t="s">
        <v>1732</v>
      </c>
      <c r="I8861" s="276"/>
      <c r="J8861" s="118">
        <v>9.17</v>
      </c>
    </row>
    <row r="8862" spans="1:10" ht="15" thickTop="1">
      <c r="A8862" s="119"/>
      <c r="B8862" s="95"/>
      <c r="C8862" s="95"/>
      <c r="D8862" s="95"/>
      <c r="E8862" s="95"/>
      <c r="F8862" s="95"/>
      <c r="G8862" s="95"/>
      <c r="H8862" s="95"/>
      <c r="I8862" s="95"/>
      <c r="J8862" s="120"/>
    </row>
    <row r="8863" spans="1:10" ht="15">
      <c r="A8863" s="121"/>
      <c r="B8863" s="83" t="s">
        <v>1</v>
      </c>
      <c r="C8863" s="82" t="s">
        <v>2</v>
      </c>
      <c r="D8863" s="82" t="s">
        <v>3</v>
      </c>
      <c r="E8863" s="281" t="s">
        <v>1722</v>
      </c>
      <c r="F8863" s="281"/>
      <c r="G8863" s="84" t="s">
        <v>4</v>
      </c>
      <c r="H8863" s="83" t="s">
        <v>5</v>
      </c>
      <c r="I8863" s="83" t="s">
        <v>6</v>
      </c>
      <c r="J8863" s="122" t="s">
        <v>8</v>
      </c>
    </row>
    <row r="8864" spans="1:10" ht="51">
      <c r="A8864" s="111" t="s">
        <v>1723</v>
      </c>
      <c r="B8864" s="86" t="s">
        <v>4861</v>
      </c>
      <c r="C8864" s="85" t="s">
        <v>31</v>
      </c>
      <c r="D8864" s="85" t="s">
        <v>4862</v>
      </c>
      <c r="E8864" s="284" t="s">
        <v>2165</v>
      </c>
      <c r="F8864" s="284"/>
      <c r="G8864" s="87" t="s">
        <v>33</v>
      </c>
      <c r="H8864" s="88">
        <v>1</v>
      </c>
      <c r="I8864" s="89">
        <v>0.51</v>
      </c>
      <c r="J8864" s="112">
        <v>0.51</v>
      </c>
    </row>
    <row r="8865" spans="1:10" ht="38.25">
      <c r="A8865" s="113" t="s">
        <v>1725</v>
      </c>
      <c r="B8865" s="91" t="s">
        <v>4865</v>
      </c>
      <c r="C8865" s="90" t="s">
        <v>31</v>
      </c>
      <c r="D8865" s="90" t="s">
        <v>4866</v>
      </c>
      <c r="E8865" s="278" t="s">
        <v>2366</v>
      </c>
      <c r="F8865" s="278"/>
      <c r="G8865" s="92" t="s">
        <v>704</v>
      </c>
      <c r="H8865" s="93">
        <v>6.3999999999999997E-5</v>
      </c>
      <c r="I8865" s="94">
        <v>7753.04</v>
      </c>
      <c r="J8865" s="114">
        <v>0.49</v>
      </c>
    </row>
    <row r="8866" spans="1:10" ht="25.5">
      <c r="A8866" s="113" t="s">
        <v>1725</v>
      </c>
      <c r="B8866" s="91" t="s">
        <v>4867</v>
      </c>
      <c r="C8866" s="90" t="s">
        <v>31</v>
      </c>
      <c r="D8866" s="90" t="s">
        <v>4868</v>
      </c>
      <c r="E8866" s="278" t="s">
        <v>2366</v>
      </c>
      <c r="F8866" s="278"/>
      <c r="G8866" s="92" t="s">
        <v>704</v>
      </c>
      <c r="H8866" s="93">
        <v>6.3999999999999997E-5</v>
      </c>
      <c r="I8866" s="94">
        <v>367.35</v>
      </c>
      <c r="J8866" s="114">
        <v>0.02</v>
      </c>
    </row>
    <row r="8867" spans="1:10">
      <c r="A8867" s="115"/>
      <c r="B8867" s="116"/>
      <c r="C8867" s="116"/>
      <c r="D8867" s="116"/>
      <c r="E8867" s="116" t="s">
        <v>1728</v>
      </c>
      <c r="F8867" s="117">
        <v>0</v>
      </c>
      <c r="G8867" s="116" t="s">
        <v>1729</v>
      </c>
      <c r="H8867" s="117">
        <v>0</v>
      </c>
      <c r="I8867" s="116" t="s">
        <v>1730</v>
      </c>
      <c r="J8867" s="118">
        <v>0</v>
      </c>
    </row>
    <row r="8868" spans="1:10" ht="15" thickBot="1">
      <c r="A8868" s="115"/>
      <c r="B8868" s="116"/>
      <c r="C8868" s="116"/>
      <c r="D8868" s="116"/>
      <c r="E8868" s="116" t="s">
        <v>1731</v>
      </c>
      <c r="F8868" s="117">
        <v>0.13</v>
      </c>
      <c r="G8868" s="116"/>
      <c r="H8868" s="276" t="s">
        <v>1732</v>
      </c>
      <c r="I8868" s="276"/>
      <c r="J8868" s="118">
        <v>0.64</v>
      </c>
    </row>
    <row r="8869" spans="1:10" ht="15" thickTop="1">
      <c r="A8869" s="119"/>
      <c r="B8869" s="95"/>
      <c r="C8869" s="95"/>
      <c r="D8869" s="95"/>
      <c r="E8869" s="95"/>
      <c r="F8869" s="95"/>
      <c r="G8869" s="95"/>
      <c r="H8869" s="95"/>
      <c r="I8869" s="95"/>
      <c r="J8869" s="120"/>
    </row>
    <row r="8870" spans="1:10" ht="15">
      <c r="A8870" s="121"/>
      <c r="B8870" s="83" t="s">
        <v>1</v>
      </c>
      <c r="C8870" s="82" t="s">
        <v>2</v>
      </c>
      <c r="D8870" s="82" t="s">
        <v>3</v>
      </c>
      <c r="E8870" s="281" t="s">
        <v>1722</v>
      </c>
      <c r="F8870" s="281"/>
      <c r="G8870" s="84" t="s">
        <v>4</v>
      </c>
      <c r="H8870" s="83" t="s">
        <v>5</v>
      </c>
      <c r="I8870" s="83" t="s">
        <v>6</v>
      </c>
      <c r="J8870" s="122" t="s">
        <v>8</v>
      </c>
    </row>
    <row r="8871" spans="1:10" ht="51">
      <c r="A8871" s="111" t="s">
        <v>1723</v>
      </c>
      <c r="B8871" s="86" t="s">
        <v>4859</v>
      </c>
      <c r="C8871" s="85" t="s">
        <v>31</v>
      </c>
      <c r="D8871" s="85" t="s">
        <v>4860</v>
      </c>
      <c r="E8871" s="284" t="s">
        <v>2165</v>
      </c>
      <c r="F8871" s="284"/>
      <c r="G8871" s="87" t="s">
        <v>33</v>
      </c>
      <c r="H8871" s="88">
        <v>1</v>
      </c>
      <c r="I8871" s="89">
        <v>0.11</v>
      </c>
      <c r="J8871" s="112">
        <v>0.11</v>
      </c>
    </row>
    <row r="8872" spans="1:10" ht="38.25">
      <c r="A8872" s="113" t="s">
        <v>1725</v>
      </c>
      <c r="B8872" s="91" t="s">
        <v>4865</v>
      </c>
      <c r="C8872" s="90" t="s">
        <v>31</v>
      </c>
      <c r="D8872" s="90" t="s">
        <v>4866</v>
      </c>
      <c r="E8872" s="278" t="s">
        <v>2366</v>
      </c>
      <c r="F8872" s="278"/>
      <c r="G8872" s="92" t="s">
        <v>704</v>
      </c>
      <c r="H8872" s="93">
        <v>1.4800000000000001E-5</v>
      </c>
      <c r="I8872" s="94">
        <v>7753.04</v>
      </c>
      <c r="J8872" s="114">
        <v>0.11</v>
      </c>
    </row>
    <row r="8873" spans="1:10">
      <c r="A8873" s="115"/>
      <c r="B8873" s="116"/>
      <c r="C8873" s="116"/>
      <c r="D8873" s="116"/>
      <c r="E8873" s="116" t="s">
        <v>1728</v>
      </c>
      <c r="F8873" s="117">
        <v>0</v>
      </c>
      <c r="G8873" s="116" t="s">
        <v>1729</v>
      </c>
      <c r="H8873" s="117">
        <v>0</v>
      </c>
      <c r="I8873" s="116" t="s">
        <v>1730</v>
      </c>
      <c r="J8873" s="118">
        <v>0</v>
      </c>
    </row>
    <row r="8874" spans="1:10" ht="15" thickBot="1">
      <c r="A8874" s="115"/>
      <c r="B8874" s="116"/>
      <c r="C8874" s="116"/>
      <c r="D8874" s="116"/>
      <c r="E8874" s="116" t="s">
        <v>1731</v>
      </c>
      <c r="F8874" s="117">
        <v>0.02</v>
      </c>
      <c r="G8874" s="116"/>
      <c r="H8874" s="276" t="s">
        <v>1732</v>
      </c>
      <c r="I8874" s="276"/>
      <c r="J8874" s="118">
        <v>0.13</v>
      </c>
    </row>
    <row r="8875" spans="1:10" ht="15" thickTop="1">
      <c r="A8875" s="119"/>
      <c r="B8875" s="95"/>
      <c r="C8875" s="95"/>
      <c r="D8875" s="95"/>
      <c r="E8875" s="95"/>
      <c r="F8875" s="95"/>
      <c r="G8875" s="95"/>
      <c r="H8875" s="95"/>
      <c r="I8875" s="95"/>
      <c r="J8875" s="120"/>
    </row>
    <row r="8876" spans="1:10" ht="15">
      <c r="A8876" s="121"/>
      <c r="B8876" s="83" t="s">
        <v>1</v>
      </c>
      <c r="C8876" s="82" t="s">
        <v>2</v>
      </c>
      <c r="D8876" s="82" t="s">
        <v>3</v>
      </c>
      <c r="E8876" s="281" t="s">
        <v>1722</v>
      </c>
      <c r="F8876" s="281"/>
      <c r="G8876" s="84" t="s">
        <v>4</v>
      </c>
      <c r="H8876" s="83" t="s">
        <v>5</v>
      </c>
      <c r="I8876" s="83" t="s">
        <v>6</v>
      </c>
      <c r="J8876" s="122" t="s">
        <v>8</v>
      </c>
    </row>
    <row r="8877" spans="1:10" ht="51">
      <c r="A8877" s="111" t="s">
        <v>1723</v>
      </c>
      <c r="B8877" s="86" t="s">
        <v>4863</v>
      </c>
      <c r="C8877" s="85" t="s">
        <v>31</v>
      </c>
      <c r="D8877" s="85" t="s">
        <v>4864</v>
      </c>
      <c r="E8877" s="284" t="s">
        <v>2165</v>
      </c>
      <c r="F8877" s="284"/>
      <c r="G8877" s="87" t="s">
        <v>33</v>
      </c>
      <c r="H8877" s="88">
        <v>1</v>
      </c>
      <c r="I8877" s="89">
        <v>0.64</v>
      </c>
      <c r="J8877" s="112">
        <v>0.64</v>
      </c>
    </row>
    <row r="8878" spans="1:10" ht="38.25">
      <c r="A8878" s="113" t="s">
        <v>1725</v>
      </c>
      <c r="B8878" s="91" t="s">
        <v>4865</v>
      </c>
      <c r="C8878" s="90" t="s">
        <v>31</v>
      </c>
      <c r="D8878" s="90" t="s">
        <v>4866</v>
      </c>
      <c r="E8878" s="278" t="s">
        <v>2366</v>
      </c>
      <c r="F8878" s="278"/>
      <c r="G8878" s="92" t="s">
        <v>704</v>
      </c>
      <c r="H8878" s="93">
        <v>8.0000000000000007E-5</v>
      </c>
      <c r="I8878" s="94">
        <v>7753.04</v>
      </c>
      <c r="J8878" s="114">
        <v>0.62</v>
      </c>
    </row>
    <row r="8879" spans="1:10" ht="25.5">
      <c r="A8879" s="113" t="s">
        <v>1725</v>
      </c>
      <c r="B8879" s="91" t="s">
        <v>4867</v>
      </c>
      <c r="C8879" s="90" t="s">
        <v>31</v>
      </c>
      <c r="D8879" s="90" t="s">
        <v>4868</v>
      </c>
      <c r="E8879" s="278" t="s">
        <v>2366</v>
      </c>
      <c r="F8879" s="278"/>
      <c r="G8879" s="92" t="s">
        <v>704</v>
      </c>
      <c r="H8879" s="93">
        <v>8.0000000000000007E-5</v>
      </c>
      <c r="I8879" s="94">
        <v>367.35</v>
      </c>
      <c r="J8879" s="114">
        <v>0.02</v>
      </c>
    </row>
    <row r="8880" spans="1:10">
      <c r="A8880" s="115"/>
      <c r="B8880" s="116"/>
      <c r="C8880" s="116"/>
      <c r="D8880" s="116"/>
      <c r="E8880" s="116" t="s">
        <v>1728</v>
      </c>
      <c r="F8880" s="117">
        <v>0</v>
      </c>
      <c r="G8880" s="116" t="s">
        <v>1729</v>
      </c>
      <c r="H8880" s="117">
        <v>0</v>
      </c>
      <c r="I8880" s="116" t="s">
        <v>1730</v>
      </c>
      <c r="J8880" s="118">
        <v>0</v>
      </c>
    </row>
    <row r="8881" spans="1:10" ht="15" thickBot="1">
      <c r="A8881" s="115"/>
      <c r="B8881" s="116"/>
      <c r="C8881" s="116"/>
      <c r="D8881" s="116"/>
      <c r="E8881" s="116" t="s">
        <v>1731</v>
      </c>
      <c r="F8881" s="117">
        <v>0.16</v>
      </c>
      <c r="G8881" s="116"/>
      <c r="H8881" s="276" t="s">
        <v>1732</v>
      </c>
      <c r="I8881" s="276"/>
      <c r="J8881" s="118">
        <v>0.8</v>
      </c>
    </row>
    <row r="8882" spans="1:10" ht="15" thickTop="1">
      <c r="A8882" s="119"/>
      <c r="B8882" s="95"/>
      <c r="C8882" s="95"/>
      <c r="D8882" s="95"/>
      <c r="E8882" s="95"/>
      <c r="F8882" s="95"/>
      <c r="G8882" s="95"/>
      <c r="H8882" s="95"/>
      <c r="I8882" s="95"/>
      <c r="J8882" s="120"/>
    </row>
    <row r="8883" spans="1:10" ht="15">
      <c r="A8883" s="121"/>
      <c r="B8883" s="83" t="s">
        <v>1</v>
      </c>
      <c r="C8883" s="82" t="s">
        <v>2</v>
      </c>
      <c r="D8883" s="82" t="s">
        <v>3</v>
      </c>
      <c r="E8883" s="281" t="s">
        <v>1722</v>
      </c>
      <c r="F8883" s="281"/>
      <c r="G8883" s="84" t="s">
        <v>4</v>
      </c>
      <c r="H8883" s="83" t="s">
        <v>5</v>
      </c>
      <c r="I8883" s="83" t="s">
        <v>6</v>
      </c>
      <c r="J8883" s="122" t="s">
        <v>8</v>
      </c>
    </row>
    <row r="8884" spans="1:10" ht="51">
      <c r="A8884" s="111" t="s">
        <v>1723</v>
      </c>
      <c r="B8884" s="86" t="s">
        <v>4857</v>
      </c>
      <c r="C8884" s="85" t="s">
        <v>31</v>
      </c>
      <c r="D8884" s="85" t="s">
        <v>4858</v>
      </c>
      <c r="E8884" s="284" t="s">
        <v>2165</v>
      </c>
      <c r="F8884" s="284"/>
      <c r="G8884" s="87" t="s">
        <v>33</v>
      </c>
      <c r="H8884" s="88">
        <v>1</v>
      </c>
      <c r="I8884" s="89">
        <v>6.01</v>
      </c>
      <c r="J8884" s="112">
        <v>6.01</v>
      </c>
    </row>
    <row r="8885" spans="1:10">
      <c r="A8885" s="113" t="s">
        <v>1725</v>
      </c>
      <c r="B8885" s="91" t="s">
        <v>4771</v>
      </c>
      <c r="C8885" s="90" t="s">
        <v>31</v>
      </c>
      <c r="D8885" s="90" t="s">
        <v>4772</v>
      </c>
      <c r="E8885" s="278" t="s">
        <v>1743</v>
      </c>
      <c r="F8885" s="278"/>
      <c r="G8885" s="92" t="s">
        <v>3149</v>
      </c>
      <c r="H8885" s="93">
        <v>1.45</v>
      </c>
      <c r="I8885" s="94">
        <v>4.1500000000000004</v>
      </c>
      <c r="J8885" s="114">
        <v>6.01</v>
      </c>
    </row>
    <row r="8886" spans="1:10">
      <c r="A8886" s="115"/>
      <c r="B8886" s="116"/>
      <c r="C8886" s="116"/>
      <c r="D8886" s="116"/>
      <c r="E8886" s="116" t="s">
        <v>1728</v>
      </c>
      <c r="F8886" s="117">
        <v>0</v>
      </c>
      <c r="G8886" s="116" t="s">
        <v>1729</v>
      </c>
      <c r="H8886" s="117">
        <v>0</v>
      </c>
      <c r="I8886" s="116" t="s">
        <v>1730</v>
      </c>
      <c r="J8886" s="118">
        <v>0</v>
      </c>
    </row>
    <row r="8887" spans="1:10" ht="15" thickBot="1">
      <c r="A8887" s="115"/>
      <c r="B8887" s="116"/>
      <c r="C8887" s="116"/>
      <c r="D8887" s="116"/>
      <c r="E8887" s="116" t="s">
        <v>1731</v>
      </c>
      <c r="F8887" s="117">
        <v>1.57</v>
      </c>
      <c r="G8887" s="116"/>
      <c r="H8887" s="276" t="s">
        <v>1732</v>
      </c>
      <c r="I8887" s="276"/>
      <c r="J8887" s="118">
        <v>7.58</v>
      </c>
    </row>
    <row r="8888" spans="1:10" ht="15" thickTop="1">
      <c r="A8888" s="119"/>
      <c r="B8888" s="95"/>
      <c r="C8888" s="95"/>
      <c r="D8888" s="95"/>
      <c r="E8888" s="95"/>
      <c r="F8888" s="95"/>
      <c r="G8888" s="95"/>
      <c r="H8888" s="95"/>
      <c r="I8888" s="95"/>
      <c r="J8888" s="120"/>
    </row>
    <row r="8889" spans="1:10" ht="15">
      <c r="A8889" s="121"/>
      <c r="B8889" s="83" t="s">
        <v>1</v>
      </c>
      <c r="C8889" s="82" t="s">
        <v>2</v>
      </c>
      <c r="D8889" s="82" t="s">
        <v>3</v>
      </c>
      <c r="E8889" s="281" t="s">
        <v>1722</v>
      </c>
      <c r="F8889" s="281"/>
      <c r="G8889" s="84" t="s">
        <v>4</v>
      </c>
      <c r="H8889" s="83" t="s">
        <v>5</v>
      </c>
      <c r="I8889" s="83" t="s">
        <v>6</v>
      </c>
      <c r="J8889" s="122" t="s">
        <v>8</v>
      </c>
    </row>
    <row r="8890" spans="1:10" ht="38.25">
      <c r="A8890" s="111" t="s">
        <v>1723</v>
      </c>
      <c r="B8890" s="86" t="s">
        <v>4869</v>
      </c>
      <c r="C8890" s="85" t="s">
        <v>44</v>
      </c>
      <c r="D8890" s="85" t="s">
        <v>4870</v>
      </c>
      <c r="E8890" s="284" t="s">
        <v>1761</v>
      </c>
      <c r="F8890" s="284"/>
      <c r="G8890" s="87" t="s">
        <v>78</v>
      </c>
      <c r="H8890" s="88">
        <v>1</v>
      </c>
      <c r="I8890" s="89">
        <v>55.77</v>
      </c>
      <c r="J8890" s="112">
        <v>55.77</v>
      </c>
    </row>
    <row r="8891" spans="1:10" ht="15">
      <c r="A8891" s="279" t="s">
        <v>1775</v>
      </c>
      <c r="B8891" s="280" t="s">
        <v>1</v>
      </c>
      <c r="C8891" s="281" t="s">
        <v>2</v>
      </c>
      <c r="D8891" s="281" t="s">
        <v>1776</v>
      </c>
      <c r="E8891" s="280" t="s">
        <v>1766</v>
      </c>
      <c r="F8891" s="285" t="s">
        <v>1777</v>
      </c>
      <c r="G8891" s="280"/>
      <c r="H8891" s="285" t="s">
        <v>1769</v>
      </c>
      <c r="I8891" s="280"/>
      <c r="J8891" s="286" t="s">
        <v>1778</v>
      </c>
    </row>
    <row r="8892" spans="1:10" ht="15">
      <c r="A8892" s="287"/>
      <c r="B8892" s="280"/>
      <c r="C8892" s="280"/>
      <c r="D8892" s="280"/>
      <c r="E8892" s="280"/>
      <c r="F8892" s="83" t="s">
        <v>1779</v>
      </c>
      <c r="G8892" s="83" t="s">
        <v>1780</v>
      </c>
      <c r="H8892" s="83" t="s">
        <v>1779</v>
      </c>
      <c r="I8892" s="83" t="s">
        <v>1780</v>
      </c>
      <c r="J8892" s="286"/>
    </row>
    <row r="8893" spans="1:10" ht="63.75">
      <c r="A8893" s="113" t="s">
        <v>1725</v>
      </c>
      <c r="B8893" s="91" t="s">
        <v>4871</v>
      </c>
      <c r="C8893" s="90" t="s">
        <v>44</v>
      </c>
      <c r="D8893" s="90" t="s">
        <v>4872</v>
      </c>
      <c r="E8893" s="93">
        <v>1</v>
      </c>
      <c r="F8893" s="94">
        <v>1</v>
      </c>
      <c r="G8893" s="94">
        <v>0</v>
      </c>
      <c r="H8893" s="102">
        <v>4.25</v>
      </c>
      <c r="I8893" s="102">
        <v>1</v>
      </c>
      <c r="J8893" s="127">
        <v>4.25</v>
      </c>
    </row>
    <row r="8894" spans="1:10">
      <c r="A8894" s="221"/>
      <c r="B8894" s="222"/>
      <c r="C8894" s="222"/>
      <c r="D8894" s="222"/>
      <c r="E8894" s="222"/>
      <c r="F8894" s="222" t="s">
        <v>1783</v>
      </c>
      <c r="G8894" s="222"/>
      <c r="H8894" s="222"/>
      <c r="I8894" s="222"/>
      <c r="J8894" s="125">
        <v>4.25</v>
      </c>
    </row>
    <row r="8895" spans="1:10">
      <c r="A8895" s="221"/>
      <c r="B8895" s="222"/>
      <c r="C8895" s="222"/>
      <c r="D8895" s="222"/>
      <c r="E8895" s="222"/>
      <c r="F8895" s="222" t="s">
        <v>1762</v>
      </c>
      <c r="G8895" s="222"/>
      <c r="H8895" s="222"/>
      <c r="I8895" s="222"/>
      <c r="J8895" s="125">
        <v>4.25</v>
      </c>
    </row>
    <row r="8896" spans="1:10">
      <c r="A8896" s="221"/>
      <c r="B8896" s="222"/>
      <c r="C8896" s="222"/>
      <c r="D8896" s="222"/>
      <c r="E8896" s="222"/>
      <c r="F8896" s="222" t="s">
        <v>1763</v>
      </c>
      <c r="G8896" s="222"/>
      <c r="H8896" s="222"/>
      <c r="I8896" s="222"/>
      <c r="J8896" s="125">
        <v>0.95450000000000002</v>
      </c>
    </row>
    <row r="8897" spans="1:10">
      <c r="A8897" s="221"/>
      <c r="B8897" s="222"/>
      <c r="C8897" s="222"/>
      <c r="D8897" s="222"/>
      <c r="E8897" s="222"/>
      <c r="F8897" s="222" t="s">
        <v>1764</v>
      </c>
      <c r="G8897" s="222"/>
      <c r="H8897" s="222"/>
      <c r="I8897" s="222"/>
      <c r="J8897" s="125">
        <v>4.4526000000000003</v>
      </c>
    </row>
    <row r="8898" spans="1:10" ht="15">
      <c r="A8898" s="279" t="s">
        <v>1784</v>
      </c>
      <c r="B8898" s="280" t="s">
        <v>1</v>
      </c>
      <c r="C8898" s="281" t="s">
        <v>2</v>
      </c>
      <c r="D8898" s="281" t="s">
        <v>1785</v>
      </c>
      <c r="E8898" s="280" t="s">
        <v>1766</v>
      </c>
      <c r="F8898" s="83" t="s">
        <v>1767</v>
      </c>
      <c r="G8898" s="83" t="s">
        <v>1768</v>
      </c>
      <c r="H8898" s="83"/>
      <c r="I8898" s="83"/>
      <c r="J8898" s="122" t="s">
        <v>1769</v>
      </c>
    </row>
    <row r="8899" spans="1:10" ht="25.5">
      <c r="A8899" s="113" t="s">
        <v>1725</v>
      </c>
      <c r="B8899" s="91" t="s">
        <v>2864</v>
      </c>
      <c r="C8899" s="90" t="s">
        <v>44</v>
      </c>
      <c r="D8899" s="90" t="s">
        <v>2865</v>
      </c>
      <c r="E8899" s="93">
        <v>2.4072E-2</v>
      </c>
      <c r="F8899" s="92" t="s">
        <v>121</v>
      </c>
      <c r="G8899" s="277" t="s">
        <v>2866</v>
      </c>
      <c r="H8899" s="277"/>
      <c r="I8899" s="278"/>
      <c r="J8899" s="127" t="s">
        <v>4873</v>
      </c>
    </row>
    <row r="8900" spans="1:10" ht="38.25">
      <c r="A8900" s="113" t="s">
        <v>1725</v>
      </c>
      <c r="B8900" s="91" t="s">
        <v>4874</v>
      </c>
      <c r="C8900" s="90" t="s">
        <v>44</v>
      </c>
      <c r="D8900" s="90" t="s">
        <v>4875</v>
      </c>
      <c r="E8900" s="93">
        <v>6.667E-4</v>
      </c>
      <c r="F8900" s="92" t="s">
        <v>46</v>
      </c>
      <c r="G8900" s="277" t="s">
        <v>4876</v>
      </c>
      <c r="H8900" s="277"/>
      <c r="I8900" s="278"/>
      <c r="J8900" s="127" t="s">
        <v>4877</v>
      </c>
    </row>
    <row r="8901" spans="1:10">
      <c r="A8901" s="221"/>
      <c r="B8901" s="222"/>
      <c r="C8901" s="222"/>
      <c r="D8901" s="222"/>
      <c r="E8901" s="222"/>
      <c r="F8901" s="222" t="s">
        <v>1938</v>
      </c>
      <c r="G8901" s="222"/>
      <c r="H8901" s="222"/>
      <c r="I8901" s="222"/>
      <c r="J8901" s="125">
        <v>0.78879999999999995</v>
      </c>
    </row>
    <row r="8902" spans="1:10" ht="15">
      <c r="A8902" s="279" t="s">
        <v>1765</v>
      </c>
      <c r="B8902" s="280" t="s">
        <v>1</v>
      </c>
      <c r="C8902" s="281" t="s">
        <v>2</v>
      </c>
      <c r="D8902" s="281" t="s">
        <v>1727</v>
      </c>
      <c r="E8902" s="280" t="s">
        <v>1766</v>
      </c>
      <c r="F8902" s="83" t="s">
        <v>1767</v>
      </c>
      <c r="G8902" s="83" t="s">
        <v>1768</v>
      </c>
      <c r="H8902" s="83"/>
      <c r="I8902" s="83"/>
      <c r="J8902" s="122" t="s">
        <v>1769</v>
      </c>
    </row>
    <row r="8903" spans="1:10">
      <c r="A8903" s="123" t="s">
        <v>1723</v>
      </c>
      <c r="B8903" s="97" t="s">
        <v>2677</v>
      </c>
      <c r="C8903" s="96" t="s">
        <v>44</v>
      </c>
      <c r="D8903" s="96" t="s">
        <v>2678</v>
      </c>
      <c r="E8903" s="99">
        <v>1.0476190000000001</v>
      </c>
      <c r="F8903" s="98" t="s">
        <v>1950</v>
      </c>
      <c r="G8903" s="282" t="s">
        <v>2679</v>
      </c>
      <c r="H8903" s="282"/>
      <c r="I8903" s="283"/>
      <c r="J8903" s="126" t="s">
        <v>4878</v>
      </c>
    </row>
    <row r="8904" spans="1:10">
      <c r="A8904" s="123" t="s">
        <v>1723</v>
      </c>
      <c r="B8904" s="97" t="s">
        <v>1957</v>
      </c>
      <c r="C8904" s="96" t="s">
        <v>44</v>
      </c>
      <c r="D8904" s="96" t="s">
        <v>1958</v>
      </c>
      <c r="E8904" s="99">
        <v>2.0952381</v>
      </c>
      <c r="F8904" s="98" t="s">
        <v>1950</v>
      </c>
      <c r="G8904" s="282" t="s">
        <v>1959</v>
      </c>
      <c r="H8904" s="282"/>
      <c r="I8904" s="283"/>
      <c r="J8904" s="126" t="s">
        <v>2868</v>
      </c>
    </row>
    <row r="8905" spans="1:10">
      <c r="A8905" s="221"/>
      <c r="B8905" s="222"/>
      <c r="C8905" s="222"/>
      <c r="D8905" s="222"/>
      <c r="E8905" s="222"/>
      <c r="F8905" s="222" t="s">
        <v>1774</v>
      </c>
      <c r="G8905" s="222"/>
      <c r="H8905" s="222"/>
      <c r="I8905" s="222"/>
      <c r="J8905" s="125">
        <v>50.526699999999998</v>
      </c>
    </row>
    <row r="8906" spans="1:10">
      <c r="A8906" s="115"/>
      <c r="B8906" s="116"/>
      <c r="C8906" s="116"/>
      <c r="D8906" s="116"/>
      <c r="E8906" s="116" t="s">
        <v>1728</v>
      </c>
      <c r="F8906" s="117">
        <v>0</v>
      </c>
      <c r="G8906" s="116" t="s">
        <v>1729</v>
      </c>
      <c r="H8906" s="117">
        <v>37.32</v>
      </c>
      <c r="I8906" s="116" t="s">
        <v>1730</v>
      </c>
      <c r="J8906" s="118">
        <v>37.323837394439998</v>
      </c>
    </row>
    <row r="8907" spans="1:10" ht="15" thickBot="1">
      <c r="A8907" s="115"/>
      <c r="B8907" s="116"/>
      <c r="C8907" s="116"/>
      <c r="D8907" s="116"/>
      <c r="E8907" s="116" t="s">
        <v>1731</v>
      </c>
      <c r="F8907" s="117">
        <v>14.63</v>
      </c>
      <c r="G8907" s="116"/>
      <c r="H8907" s="276" t="s">
        <v>1732</v>
      </c>
      <c r="I8907" s="276"/>
      <c r="J8907" s="118">
        <v>70.400000000000006</v>
      </c>
    </row>
    <row r="8908" spans="1:10" ht="15" thickTop="1">
      <c r="A8908" s="119"/>
      <c r="B8908" s="95"/>
      <c r="C8908" s="95"/>
      <c r="D8908" s="95"/>
      <c r="E8908" s="95"/>
      <c r="F8908" s="95"/>
      <c r="G8908" s="95"/>
      <c r="H8908" s="95"/>
      <c r="I8908" s="95"/>
      <c r="J8908" s="120"/>
    </row>
    <row r="8909" spans="1:10" ht="15">
      <c r="A8909" s="121"/>
      <c r="B8909" s="83" t="s">
        <v>1</v>
      </c>
      <c r="C8909" s="82" t="s">
        <v>2</v>
      </c>
      <c r="D8909" s="82" t="s">
        <v>3</v>
      </c>
      <c r="E8909" s="281" t="s">
        <v>1722</v>
      </c>
      <c r="F8909" s="281"/>
      <c r="G8909" s="84" t="s">
        <v>4</v>
      </c>
      <c r="H8909" s="83" t="s">
        <v>5</v>
      </c>
      <c r="I8909" s="83" t="s">
        <v>6</v>
      </c>
      <c r="J8909" s="122" t="s">
        <v>8</v>
      </c>
    </row>
    <row r="8910" spans="1:10">
      <c r="A8910" s="111" t="s">
        <v>1723</v>
      </c>
      <c r="B8910" s="86" t="s">
        <v>4536</v>
      </c>
      <c r="C8910" s="85" t="s">
        <v>31</v>
      </c>
      <c r="D8910" s="85" t="s">
        <v>4537</v>
      </c>
      <c r="E8910" s="284" t="s">
        <v>2317</v>
      </c>
      <c r="F8910" s="284"/>
      <c r="G8910" s="87" t="s">
        <v>2625</v>
      </c>
      <c r="H8910" s="88">
        <v>1</v>
      </c>
      <c r="I8910" s="89">
        <v>7.31</v>
      </c>
      <c r="J8910" s="112">
        <v>7.31</v>
      </c>
    </row>
    <row r="8911" spans="1:10">
      <c r="A8911" s="123" t="s">
        <v>1738</v>
      </c>
      <c r="B8911" s="97" t="s">
        <v>4520</v>
      </c>
      <c r="C8911" s="96" t="s">
        <v>31</v>
      </c>
      <c r="D8911" s="96" t="s">
        <v>2215</v>
      </c>
      <c r="E8911" s="283" t="s">
        <v>1737</v>
      </c>
      <c r="F8911" s="283"/>
      <c r="G8911" s="98" t="s">
        <v>33</v>
      </c>
      <c r="H8911" s="99">
        <v>9.3299999999999994E-2</v>
      </c>
      <c r="I8911" s="100">
        <v>19.78</v>
      </c>
      <c r="J8911" s="124">
        <v>1.84</v>
      </c>
    </row>
    <row r="8912" spans="1:10">
      <c r="A8912" s="123" t="s">
        <v>1738</v>
      </c>
      <c r="B8912" s="97" t="s">
        <v>4317</v>
      </c>
      <c r="C8912" s="96" t="s">
        <v>31</v>
      </c>
      <c r="D8912" s="96" t="s">
        <v>2211</v>
      </c>
      <c r="E8912" s="283" t="s">
        <v>1737</v>
      </c>
      <c r="F8912" s="283"/>
      <c r="G8912" s="98" t="s">
        <v>33</v>
      </c>
      <c r="H8912" s="99">
        <v>1.52E-2</v>
      </c>
      <c r="I8912" s="100">
        <v>15.98</v>
      </c>
      <c r="J8912" s="124">
        <v>0.24</v>
      </c>
    </row>
    <row r="8913" spans="1:10">
      <c r="A8913" s="113" t="s">
        <v>1725</v>
      </c>
      <c r="B8913" s="91" t="s">
        <v>4879</v>
      </c>
      <c r="C8913" s="90" t="s">
        <v>31</v>
      </c>
      <c r="D8913" s="90" t="s">
        <v>4880</v>
      </c>
      <c r="E8913" s="278" t="s">
        <v>1743</v>
      </c>
      <c r="F8913" s="278"/>
      <c r="G8913" s="92" t="s">
        <v>2625</v>
      </c>
      <c r="H8913" s="93">
        <v>1.07</v>
      </c>
      <c r="I8913" s="94">
        <v>4.8899999999999997</v>
      </c>
      <c r="J8913" s="114">
        <v>5.23</v>
      </c>
    </row>
    <row r="8914" spans="1:10">
      <c r="A8914" s="115"/>
      <c r="B8914" s="116"/>
      <c r="C8914" s="116"/>
      <c r="D8914" s="116"/>
      <c r="E8914" s="116" t="s">
        <v>1728</v>
      </c>
      <c r="F8914" s="117">
        <v>1.61</v>
      </c>
      <c r="G8914" s="116" t="s">
        <v>1729</v>
      </c>
      <c r="H8914" s="117">
        <v>0</v>
      </c>
      <c r="I8914" s="116" t="s">
        <v>1730</v>
      </c>
      <c r="J8914" s="118">
        <v>1.61</v>
      </c>
    </row>
    <row r="8915" spans="1:10" ht="15" thickBot="1">
      <c r="A8915" s="115"/>
      <c r="B8915" s="116"/>
      <c r="C8915" s="116"/>
      <c r="D8915" s="116"/>
      <c r="E8915" s="116" t="s">
        <v>1731</v>
      </c>
      <c r="F8915" s="117">
        <v>1.91</v>
      </c>
      <c r="G8915" s="116"/>
      <c r="H8915" s="276" t="s">
        <v>1732</v>
      </c>
      <c r="I8915" s="276"/>
      <c r="J8915" s="118">
        <v>9.2200000000000006</v>
      </c>
    </row>
    <row r="8916" spans="1:10" ht="15" thickTop="1">
      <c r="A8916" s="119"/>
      <c r="B8916" s="95"/>
      <c r="C8916" s="95"/>
      <c r="D8916" s="95"/>
      <c r="E8916" s="95"/>
      <c r="F8916" s="95"/>
      <c r="G8916" s="95"/>
      <c r="H8916" s="95"/>
      <c r="I8916" s="95"/>
      <c r="J8916" s="120"/>
    </row>
    <row r="8917" spans="1:10" ht="15">
      <c r="A8917" s="121"/>
      <c r="B8917" s="83" t="s">
        <v>1</v>
      </c>
      <c r="C8917" s="82" t="s">
        <v>2</v>
      </c>
      <c r="D8917" s="82" t="s">
        <v>3</v>
      </c>
      <c r="E8917" s="281" t="s">
        <v>1722</v>
      </c>
      <c r="F8917" s="281"/>
      <c r="G8917" s="84" t="s">
        <v>4</v>
      </c>
      <c r="H8917" s="83" t="s">
        <v>5</v>
      </c>
      <c r="I8917" s="83" t="s">
        <v>6</v>
      </c>
      <c r="J8917" s="122" t="s">
        <v>8</v>
      </c>
    </row>
    <row r="8918" spans="1:10" ht="25.5">
      <c r="A8918" s="111" t="s">
        <v>1723</v>
      </c>
      <c r="B8918" s="86" t="s">
        <v>4432</v>
      </c>
      <c r="C8918" s="85" t="s">
        <v>44</v>
      </c>
      <c r="D8918" s="85" t="s">
        <v>4433</v>
      </c>
      <c r="E8918" s="284" t="s">
        <v>1761</v>
      </c>
      <c r="F8918" s="284"/>
      <c r="G8918" s="87" t="s">
        <v>1950</v>
      </c>
      <c r="H8918" s="88">
        <v>1</v>
      </c>
      <c r="I8918" s="89">
        <v>0.24</v>
      </c>
      <c r="J8918" s="112">
        <v>0.24</v>
      </c>
    </row>
    <row r="8919" spans="1:10" ht="15">
      <c r="A8919" s="121" t="s">
        <v>2324</v>
      </c>
      <c r="B8919" s="83" t="s">
        <v>1</v>
      </c>
      <c r="C8919" s="82" t="s">
        <v>2</v>
      </c>
      <c r="D8919" s="82" t="s">
        <v>1748</v>
      </c>
      <c r="E8919" s="83" t="s">
        <v>1766</v>
      </c>
      <c r="F8919" s="280" t="s">
        <v>1769</v>
      </c>
      <c r="G8919" s="280"/>
      <c r="H8919" s="280"/>
      <c r="I8919" s="280"/>
      <c r="J8919" s="122" t="s">
        <v>1778</v>
      </c>
    </row>
    <row r="8920" spans="1:10">
      <c r="A8920" s="113" t="s">
        <v>1725</v>
      </c>
      <c r="B8920" s="91" t="s">
        <v>4427</v>
      </c>
      <c r="C8920" s="90" t="s">
        <v>44</v>
      </c>
      <c r="D8920" s="90" t="s">
        <v>4428</v>
      </c>
      <c r="E8920" s="93">
        <v>2.4420000000000001E-2</v>
      </c>
      <c r="F8920" s="90"/>
      <c r="G8920" s="90"/>
      <c r="H8920" s="90"/>
      <c r="I8920" s="102" t="s">
        <v>4429</v>
      </c>
      <c r="J8920" s="127" t="s">
        <v>4881</v>
      </c>
    </row>
    <row r="8921" spans="1:10">
      <c r="A8921" s="221"/>
      <c r="B8921" s="222"/>
      <c r="C8921" s="222"/>
      <c r="D8921" s="222"/>
      <c r="E8921" s="222"/>
      <c r="F8921" s="222" t="s">
        <v>2328</v>
      </c>
      <c r="G8921" s="222"/>
      <c r="H8921" s="222"/>
      <c r="I8921" s="222"/>
      <c r="J8921" s="128">
        <v>0</v>
      </c>
    </row>
    <row r="8922" spans="1:10">
      <c r="A8922" s="221"/>
      <c r="B8922" s="222"/>
      <c r="C8922" s="222"/>
      <c r="D8922" s="222"/>
      <c r="E8922" s="222"/>
      <c r="F8922" s="222" t="s">
        <v>2329</v>
      </c>
      <c r="G8922" s="222"/>
      <c r="H8922" s="222"/>
      <c r="I8922" s="222"/>
      <c r="J8922" s="125">
        <v>0.2374</v>
      </c>
    </row>
    <row r="8923" spans="1:10">
      <c r="A8923" s="221"/>
      <c r="B8923" s="222"/>
      <c r="C8923" s="222"/>
      <c r="D8923" s="222"/>
      <c r="E8923" s="222"/>
      <c r="F8923" s="222" t="s">
        <v>1762</v>
      </c>
      <c r="G8923" s="222"/>
      <c r="H8923" s="222"/>
      <c r="I8923" s="222"/>
      <c r="J8923" s="125">
        <v>0.2374</v>
      </c>
    </row>
    <row r="8924" spans="1:10">
      <c r="A8924" s="221"/>
      <c r="B8924" s="222"/>
      <c r="C8924" s="222"/>
      <c r="D8924" s="222"/>
      <c r="E8924" s="222"/>
      <c r="F8924" s="222" t="s">
        <v>1763</v>
      </c>
      <c r="G8924" s="222"/>
      <c r="H8924" s="222"/>
      <c r="I8924" s="222"/>
      <c r="J8924" s="125">
        <v>1</v>
      </c>
    </row>
    <row r="8925" spans="1:10">
      <c r="A8925" s="221"/>
      <c r="B8925" s="222"/>
      <c r="C8925" s="222"/>
      <c r="D8925" s="222"/>
      <c r="E8925" s="222"/>
      <c r="F8925" s="222" t="s">
        <v>1764</v>
      </c>
      <c r="G8925" s="222"/>
      <c r="H8925" s="222"/>
      <c r="I8925" s="222"/>
      <c r="J8925" s="125">
        <v>0.2374</v>
      </c>
    </row>
    <row r="8926" spans="1:10">
      <c r="A8926" s="115"/>
      <c r="B8926" s="116"/>
      <c r="C8926" s="116"/>
      <c r="D8926" s="116"/>
      <c r="E8926" s="116" t="s">
        <v>1728</v>
      </c>
      <c r="F8926" s="117">
        <v>0</v>
      </c>
      <c r="G8926" s="116" t="s">
        <v>1729</v>
      </c>
      <c r="H8926" s="117">
        <v>0.24</v>
      </c>
      <c r="I8926" s="116" t="s">
        <v>1730</v>
      </c>
      <c r="J8926" s="118">
        <v>0.2374</v>
      </c>
    </row>
    <row r="8927" spans="1:10" ht="15" thickBot="1">
      <c r="A8927" s="115"/>
      <c r="B8927" s="116"/>
      <c r="C8927" s="116"/>
      <c r="D8927" s="116"/>
      <c r="E8927" s="116" t="s">
        <v>1731</v>
      </c>
      <c r="F8927" s="117">
        <v>0.06</v>
      </c>
      <c r="G8927" s="116"/>
      <c r="H8927" s="276" t="s">
        <v>1732</v>
      </c>
      <c r="I8927" s="276"/>
      <c r="J8927" s="118">
        <v>0.3</v>
      </c>
    </row>
    <row r="8928" spans="1:10" ht="15" thickTop="1">
      <c r="A8928" s="119"/>
      <c r="B8928" s="95"/>
      <c r="C8928" s="95"/>
      <c r="D8928" s="95"/>
      <c r="E8928" s="95"/>
      <c r="F8928" s="95"/>
      <c r="G8928" s="95"/>
      <c r="H8928" s="95"/>
      <c r="I8928" s="95"/>
      <c r="J8928" s="120"/>
    </row>
    <row r="8929" spans="1:10" ht="15">
      <c r="A8929" s="121"/>
      <c r="B8929" s="83" t="s">
        <v>1</v>
      </c>
      <c r="C8929" s="82" t="s">
        <v>2</v>
      </c>
      <c r="D8929" s="82" t="s">
        <v>3</v>
      </c>
      <c r="E8929" s="281" t="s">
        <v>1722</v>
      </c>
      <c r="F8929" s="281"/>
      <c r="G8929" s="84" t="s">
        <v>4</v>
      </c>
      <c r="H8929" s="83" t="s">
        <v>5</v>
      </c>
      <c r="I8929" s="83" t="s">
        <v>6</v>
      </c>
      <c r="J8929" s="122" t="s">
        <v>8</v>
      </c>
    </row>
    <row r="8930" spans="1:10" ht="25.5">
      <c r="A8930" s="111" t="s">
        <v>1723</v>
      </c>
      <c r="B8930" s="86" t="s">
        <v>4344</v>
      </c>
      <c r="C8930" s="85" t="s">
        <v>44</v>
      </c>
      <c r="D8930" s="85" t="s">
        <v>4345</v>
      </c>
      <c r="E8930" s="284" t="s">
        <v>1761</v>
      </c>
      <c r="F8930" s="284"/>
      <c r="G8930" s="87" t="s">
        <v>1950</v>
      </c>
      <c r="H8930" s="88">
        <v>1</v>
      </c>
      <c r="I8930" s="89">
        <v>0.15</v>
      </c>
      <c r="J8930" s="112">
        <v>0.15</v>
      </c>
    </row>
    <row r="8931" spans="1:10" ht="15">
      <c r="A8931" s="121" t="s">
        <v>2324</v>
      </c>
      <c r="B8931" s="83" t="s">
        <v>1</v>
      </c>
      <c r="C8931" s="82" t="s">
        <v>2</v>
      </c>
      <c r="D8931" s="82" t="s">
        <v>1748</v>
      </c>
      <c r="E8931" s="83" t="s">
        <v>1766</v>
      </c>
      <c r="F8931" s="280" t="s">
        <v>1769</v>
      </c>
      <c r="G8931" s="280"/>
      <c r="H8931" s="280"/>
      <c r="I8931" s="280"/>
      <c r="J8931" s="122" t="s">
        <v>1778</v>
      </c>
    </row>
    <row r="8932" spans="1:10">
      <c r="A8932" s="113" t="s">
        <v>1725</v>
      </c>
      <c r="B8932" s="91" t="s">
        <v>4330</v>
      </c>
      <c r="C8932" s="90" t="s">
        <v>44</v>
      </c>
      <c r="D8932" s="90" t="s">
        <v>4331</v>
      </c>
      <c r="E8932" s="93">
        <v>1.328E-2</v>
      </c>
      <c r="F8932" s="90"/>
      <c r="G8932" s="90"/>
      <c r="H8932" s="90"/>
      <c r="I8932" s="102" t="s">
        <v>1788</v>
      </c>
      <c r="J8932" s="127" t="s">
        <v>4882</v>
      </c>
    </row>
    <row r="8933" spans="1:10">
      <c r="A8933" s="221"/>
      <c r="B8933" s="222"/>
      <c r="C8933" s="222"/>
      <c r="D8933" s="222"/>
      <c r="E8933" s="222"/>
      <c r="F8933" s="222" t="s">
        <v>2328</v>
      </c>
      <c r="G8933" s="222"/>
      <c r="H8933" s="222"/>
      <c r="I8933" s="222"/>
      <c r="J8933" s="128">
        <v>0</v>
      </c>
    </row>
    <row r="8934" spans="1:10">
      <c r="A8934" s="221"/>
      <c r="B8934" s="222"/>
      <c r="C8934" s="222"/>
      <c r="D8934" s="222"/>
      <c r="E8934" s="222"/>
      <c r="F8934" s="222" t="s">
        <v>2329</v>
      </c>
      <c r="G8934" s="222"/>
      <c r="H8934" s="222"/>
      <c r="I8934" s="222"/>
      <c r="J8934" s="125">
        <v>0.1487</v>
      </c>
    </row>
    <row r="8935" spans="1:10">
      <c r="A8935" s="221"/>
      <c r="B8935" s="222"/>
      <c r="C8935" s="222"/>
      <c r="D8935" s="222"/>
      <c r="E8935" s="222"/>
      <c r="F8935" s="222" t="s">
        <v>1762</v>
      </c>
      <c r="G8935" s="222"/>
      <c r="H8935" s="222"/>
      <c r="I8935" s="222"/>
      <c r="J8935" s="125">
        <v>0.1487</v>
      </c>
    </row>
    <row r="8936" spans="1:10">
      <c r="A8936" s="221"/>
      <c r="B8936" s="222"/>
      <c r="C8936" s="222"/>
      <c r="D8936" s="222"/>
      <c r="E8936" s="222"/>
      <c r="F8936" s="222" t="s">
        <v>1763</v>
      </c>
      <c r="G8936" s="222"/>
      <c r="H8936" s="222"/>
      <c r="I8936" s="222"/>
      <c r="J8936" s="125">
        <v>1</v>
      </c>
    </row>
    <row r="8937" spans="1:10">
      <c r="A8937" s="221"/>
      <c r="B8937" s="222"/>
      <c r="C8937" s="222"/>
      <c r="D8937" s="222"/>
      <c r="E8937" s="222"/>
      <c r="F8937" s="222" t="s">
        <v>1764</v>
      </c>
      <c r="G8937" s="222"/>
      <c r="H8937" s="222"/>
      <c r="I8937" s="222"/>
      <c r="J8937" s="125">
        <v>0.1487</v>
      </c>
    </row>
    <row r="8938" spans="1:10">
      <c r="A8938" s="115"/>
      <c r="B8938" s="116"/>
      <c r="C8938" s="116"/>
      <c r="D8938" s="116"/>
      <c r="E8938" s="116" t="s">
        <v>1728</v>
      </c>
      <c r="F8938" s="117">
        <v>0</v>
      </c>
      <c r="G8938" s="116" t="s">
        <v>1729</v>
      </c>
      <c r="H8938" s="117">
        <v>0.15</v>
      </c>
      <c r="I8938" s="116" t="s">
        <v>1730</v>
      </c>
      <c r="J8938" s="118">
        <v>0.1487</v>
      </c>
    </row>
    <row r="8939" spans="1:10" ht="15" thickBot="1">
      <c r="A8939" s="115"/>
      <c r="B8939" s="116"/>
      <c r="C8939" s="116"/>
      <c r="D8939" s="116"/>
      <c r="E8939" s="116" t="s">
        <v>1731</v>
      </c>
      <c r="F8939" s="117">
        <v>0.03</v>
      </c>
      <c r="G8939" s="116"/>
      <c r="H8939" s="276" t="s">
        <v>1732</v>
      </c>
      <c r="I8939" s="276"/>
      <c r="J8939" s="118">
        <v>0.18</v>
      </c>
    </row>
    <row r="8940" spans="1:10" ht="15" thickTop="1">
      <c r="A8940" s="119"/>
      <c r="B8940" s="95"/>
      <c r="C8940" s="95"/>
      <c r="D8940" s="95"/>
      <c r="E8940" s="95"/>
      <c r="F8940" s="95"/>
      <c r="G8940" s="95"/>
      <c r="H8940" s="95"/>
      <c r="I8940" s="95"/>
      <c r="J8940" s="120"/>
    </row>
    <row r="8941" spans="1:10" ht="15">
      <c r="A8941" s="121"/>
      <c r="B8941" s="83" t="s">
        <v>1</v>
      </c>
      <c r="C8941" s="82" t="s">
        <v>2</v>
      </c>
      <c r="D8941" s="82" t="s">
        <v>3</v>
      </c>
      <c r="E8941" s="281" t="s">
        <v>1722</v>
      </c>
      <c r="F8941" s="281"/>
      <c r="G8941" s="84" t="s">
        <v>4</v>
      </c>
      <c r="H8941" s="83" t="s">
        <v>5</v>
      </c>
      <c r="I8941" s="83" t="s">
        <v>6</v>
      </c>
      <c r="J8941" s="122" t="s">
        <v>8</v>
      </c>
    </row>
    <row r="8942" spans="1:10" ht="25.5">
      <c r="A8942" s="111" t="s">
        <v>1723</v>
      </c>
      <c r="B8942" s="86" t="s">
        <v>4318</v>
      </c>
      <c r="C8942" s="85" t="s">
        <v>31</v>
      </c>
      <c r="D8942" s="85" t="s">
        <v>4319</v>
      </c>
      <c r="E8942" s="284" t="s">
        <v>1737</v>
      </c>
      <c r="F8942" s="284"/>
      <c r="G8942" s="87" t="s">
        <v>33</v>
      </c>
      <c r="H8942" s="88">
        <v>1</v>
      </c>
      <c r="I8942" s="89">
        <v>0.15</v>
      </c>
      <c r="J8942" s="112">
        <v>0.15</v>
      </c>
    </row>
    <row r="8943" spans="1:10">
      <c r="A8943" s="113" t="s">
        <v>1725</v>
      </c>
      <c r="B8943" s="91" t="s">
        <v>4320</v>
      </c>
      <c r="C8943" s="90" t="s">
        <v>31</v>
      </c>
      <c r="D8943" s="90" t="s">
        <v>4321</v>
      </c>
      <c r="E8943" s="278" t="s">
        <v>1748</v>
      </c>
      <c r="F8943" s="278"/>
      <c r="G8943" s="92" t="s">
        <v>33</v>
      </c>
      <c r="H8943" s="93">
        <v>1.328E-2</v>
      </c>
      <c r="I8943" s="94">
        <v>11.57</v>
      </c>
      <c r="J8943" s="114">
        <v>0.15</v>
      </c>
    </row>
    <row r="8944" spans="1:10">
      <c r="A8944" s="115"/>
      <c r="B8944" s="116"/>
      <c r="C8944" s="116"/>
      <c r="D8944" s="116"/>
      <c r="E8944" s="116" t="s">
        <v>1728</v>
      </c>
      <c r="F8944" s="117">
        <v>0.15</v>
      </c>
      <c r="G8944" s="116" t="s">
        <v>1729</v>
      </c>
      <c r="H8944" s="117">
        <v>0</v>
      </c>
      <c r="I8944" s="116" t="s">
        <v>1730</v>
      </c>
      <c r="J8944" s="118">
        <v>0.15</v>
      </c>
    </row>
    <row r="8945" spans="1:10" ht="15" thickBot="1">
      <c r="A8945" s="115"/>
      <c r="B8945" s="116"/>
      <c r="C8945" s="116"/>
      <c r="D8945" s="116"/>
      <c r="E8945" s="116" t="s">
        <v>1731</v>
      </c>
      <c r="F8945" s="117">
        <v>0.03</v>
      </c>
      <c r="G8945" s="116"/>
      <c r="H8945" s="276" t="s">
        <v>1732</v>
      </c>
      <c r="I8945" s="276"/>
      <c r="J8945" s="118">
        <v>0.18</v>
      </c>
    </row>
    <row r="8946" spans="1:10" ht="15" thickTop="1">
      <c r="A8946" s="119"/>
      <c r="B8946" s="95"/>
      <c r="C8946" s="95"/>
      <c r="D8946" s="95"/>
      <c r="E8946" s="95"/>
      <c r="F8946" s="95"/>
      <c r="G8946" s="95"/>
      <c r="H8946" s="95"/>
      <c r="I8946" s="95"/>
      <c r="J8946" s="120"/>
    </row>
    <row r="8947" spans="1:10" ht="15">
      <c r="A8947" s="121"/>
      <c r="B8947" s="83" t="s">
        <v>1</v>
      </c>
      <c r="C8947" s="82" t="s">
        <v>2</v>
      </c>
      <c r="D8947" s="82" t="s">
        <v>3</v>
      </c>
      <c r="E8947" s="281" t="s">
        <v>1722</v>
      </c>
      <c r="F8947" s="281"/>
      <c r="G8947" s="84" t="s">
        <v>4</v>
      </c>
      <c r="H8947" s="83" t="s">
        <v>5</v>
      </c>
      <c r="I8947" s="83" t="s">
        <v>6</v>
      </c>
      <c r="J8947" s="122" t="s">
        <v>8</v>
      </c>
    </row>
    <row r="8948" spans="1:10" ht="25.5">
      <c r="A8948" s="111" t="s">
        <v>1723</v>
      </c>
      <c r="B8948" s="86" t="s">
        <v>4376</v>
      </c>
      <c r="C8948" s="85" t="s">
        <v>44</v>
      </c>
      <c r="D8948" s="85" t="s">
        <v>4377</v>
      </c>
      <c r="E8948" s="284" t="s">
        <v>1761</v>
      </c>
      <c r="F8948" s="284"/>
      <c r="G8948" s="87" t="s">
        <v>1950</v>
      </c>
      <c r="H8948" s="88">
        <v>1</v>
      </c>
      <c r="I8948" s="89">
        <v>0.19</v>
      </c>
      <c r="J8948" s="112">
        <v>0.19</v>
      </c>
    </row>
    <row r="8949" spans="1:10" ht="15">
      <c r="A8949" s="121" t="s">
        <v>2324</v>
      </c>
      <c r="B8949" s="83" t="s">
        <v>1</v>
      </c>
      <c r="C8949" s="82" t="s">
        <v>2</v>
      </c>
      <c r="D8949" s="82" t="s">
        <v>1748</v>
      </c>
      <c r="E8949" s="83" t="s">
        <v>1766</v>
      </c>
      <c r="F8949" s="280" t="s">
        <v>1769</v>
      </c>
      <c r="G8949" s="280"/>
      <c r="H8949" s="280"/>
      <c r="I8949" s="280"/>
      <c r="J8949" s="122" t="s">
        <v>1778</v>
      </c>
    </row>
    <row r="8950" spans="1:10">
      <c r="A8950" s="113" t="s">
        <v>1725</v>
      </c>
      <c r="B8950" s="91" t="s">
        <v>4371</v>
      </c>
      <c r="C8950" s="90" t="s">
        <v>44</v>
      </c>
      <c r="D8950" s="90" t="s">
        <v>4372</v>
      </c>
      <c r="E8950" s="93">
        <v>1.6990000000000002E-2</v>
      </c>
      <c r="F8950" s="90"/>
      <c r="G8950" s="90"/>
      <c r="H8950" s="90"/>
      <c r="I8950" s="102" t="s">
        <v>1788</v>
      </c>
      <c r="J8950" s="127" t="s">
        <v>4883</v>
      </c>
    </row>
    <row r="8951" spans="1:10">
      <c r="A8951" s="221"/>
      <c r="B8951" s="222"/>
      <c r="C8951" s="222"/>
      <c r="D8951" s="222"/>
      <c r="E8951" s="222"/>
      <c r="F8951" s="222" t="s">
        <v>2328</v>
      </c>
      <c r="G8951" s="222"/>
      <c r="H8951" s="222"/>
      <c r="I8951" s="222"/>
      <c r="J8951" s="128">
        <v>0</v>
      </c>
    </row>
    <row r="8952" spans="1:10">
      <c r="A8952" s="221"/>
      <c r="B8952" s="222"/>
      <c r="C8952" s="222"/>
      <c r="D8952" s="222"/>
      <c r="E8952" s="222"/>
      <c r="F8952" s="222" t="s">
        <v>2329</v>
      </c>
      <c r="G8952" s="222"/>
      <c r="H8952" s="222"/>
      <c r="I8952" s="222"/>
      <c r="J8952" s="125">
        <v>0.1903</v>
      </c>
    </row>
    <row r="8953" spans="1:10">
      <c r="A8953" s="221"/>
      <c r="B8953" s="222"/>
      <c r="C8953" s="222"/>
      <c r="D8953" s="222"/>
      <c r="E8953" s="222"/>
      <c r="F8953" s="222" t="s">
        <v>1762</v>
      </c>
      <c r="G8953" s="222"/>
      <c r="H8953" s="222"/>
      <c r="I8953" s="222"/>
      <c r="J8953" s="125">
        <v>0.1903</v>
      </c>
    </row>
    <row r="8954" spans="1:10">
      <c r="A8954" s="221"/>
      <c r="B8954" s="222"/>
      <c r="C8954" s="222"/>
      <c r="D8954" s="222"/>
      <c r="E8954" s="222"/>
      <c r="F8954" s="222" t="s">
        <v>1763</v>
      </c>
      <c r="G8954" s="222"/>
      <c r="H8954" s="222"/>
      <c r="I8954" s="222"/>
      <c r="J8954" s="125">
        <v>1</v>
      </c>
    </row>
    <row r="8955" spans="1:10">
      <c r="A8955" s="221"/>
      <c r="B8955" s="222"/>
      <c r="C8955" s="222"/>
      <c r="D8955" s="222"/>
      <c r="E8955" s="222"/>
      <c r="F8955" s="222" t="s">
        <v>1764</v>
      </c>
      <c r="G8955" s="222"/>
      <c r="H8955" s="222"/>
      <c r="I8955" s="222"/>
      <c r="J8955" s="125">
        <v>0.1903</v>
      </c>
    </row>
    <row r="8956" spans="1:10">
      <c r="A8956" s="115"/>
      <c r="B8956" s="116"/>
      <c r="C8956" s="116"/>
      <c r="D8956" s="116"/>
      <c r="E8956" s="116" t="s">
        <v>1728</v>
      </c>
      <c r="F8956" s="117">
        <v>0</v>
      </c>
      <c r="G8956" s="116" t="s">
        <v>1729</v>
      </c>
      <c r="H8956" s="117">
        <v>0.19</v>
      </c>
      <c r="I8956" s="116" t="s">
        <v>1730</v>
      </c>
      <c r="J8956" s="118">
        <v>0.1903</v>
      </c>
    </row>
    <row r="8957" spans="1:10" ht="15" thickBot="1">
      <c r="A8957" s="115"/>
      <c r="B8957" s="116"/>
      <c r="C8957" s="116"/>
      <c r="D8957" s="116"/>
      <c r="E8957" s="116" t="s">
        <v>1731</v>
      </c>
      <c r="F8957" s="117">
        <v>0.04</v>
      </c>
      <c r="G8957" s="116"/>
      <c r="H8957" s="276" t="s">
        <v>1732</v>
      </c>
      <c r="I8957" s="276"/>
      <c r="J8957" s="118">
        <v>0.23</v>
      </c>
    </row>
    <row r="8958" spans="1:10" ht="15" thickTop="1">
      <c r="A8958" s="119"/>
      <c r="B8958" s="95"/>
      <c r="C8958" s="95"/>
      <c r="D8958" s="95"/>
      <c r="E8958" s="95"/>
      <c r="F8958" s="95"/>
      <c r="G8958" s="95"/>
      <c r="H8958" s="95"/>
      <c r="I8958" s="95"/>
      <c r="J8958" s="120"/>
    </row>
    <row r="8959" spans="1:10" ht="15">
      <c r="A8959" s="121"/>
      <c r="B8959" s="83" t="s">
        <v>1</v>
      </c>
      <c r="C8959" s="82" t="s">
        <v>2</v>
      </c>
      <c r="D8959" s="82" t="s">
        <v>3</v>
      </c>
      <c r="E8959" s="281" t="s">
        <v>1722</v>
      </c>
      <c r="F8959" s="281"/>
      <c r="G8959" s="84" t="s">
        <v>4</v>
      </c>
      <c r="H8959" s="83" t="s">
        <v>5</v>
      </c>
      <c r="I8959" s="83" t="s">
        <v>6</v>
      </c>
      <c r="J8959" s="122" t="s">
        <v>8</v>
      </c>
    </row>
    <row r="8960" spans="1:10" ht="25.5">
      <c r="A8960" s="111" t="s">
        <v>1723</v>
      </c>
      <c r="B8960" s="86" t="s">
        <v>4363</v>
      </c>
      <c r="C8960" s="85" t="s">
        <v>31</v>
      </c>
      <c r="D8960" s="85" t="s">
        <v>4364</v>
      </c>
      <c r="E8960" s="284" t="s">
        <v>1737</v>
      </c>
      <c r="F8960" s="284"/>
      <c r="G8960" s="87" t="s">
        <v>33</v>
      </c>
      <c r="H8960" s="88">
        <v>1</v>
      </c>
      <c r="I8960" s="89">
        <v>0.19</v>
      </c>
      <c r="J8960" s="112">
        <v>0.19</v>
      </c>
    </row>
    <row r="8961" spans="1:10">
      <c r="A8961" s="113" t="s">
        <v>1725</v>
      </c>
      <c r="B8961" s="91" t="s">
        <v>4365</v>
      </c>
      <c r="C8961" s="90" t="s">
        <v>31</v>
      </c>
      <c r="D8961" s="90" t="s">
        <v>4366</v>
      </c>
      <c r="E8961" s="278" t="s">
        <v>1748</v>
      </c>
      <c r="F8961" s="278"/>
      <c r="G8961" s="92" t="s">
        <v>33</v>
      </c>
      <c r="H8961" s="93">
        <v>1.6990000000000002E-2</v>
      </c>
      <c r="I8961" s="94">
        <v>11.57</v>
      </c>
      <c r="J8961" s="114">
        <v>0.19</v>
      </c>
    </row>
    <row r="8962" spans="1:10">
      <c r="A8962" s="115"/>
      <c r="B8962" s="116"/>
      <c r="C8962" s="116"/>
      <c r="D8962" s="116"/>
      <c r="E8962" s="116" t="s">
        <v>1728</v>
      </c>
      <c r="F8962" s="117">
        <v>0.19</v>
      </c>
      <c r="G8962" s="116" t="s">
        <v>1729</v>
      </c>
      <c r="H8962" s="117">
        <v>0</v>
      </c>
      <c r="I8962" s="116" t="s">
        <v>1730</v>
      </c>
      <c r="J8962" s="118">
        <v>0.19</v>
      </c>
    </row>
    <row r="8963" spans="1:10" ht="15" thickBot="1">
      <c r="A8963" s="115"/>
      <c r="B8963" s="116"/>
      <c r="C8963" s="116"/>
      <c r="D8963" s="116"/>
      <c r="E8963" s="116" t="s">
        <v>1731</v>
      </c>
      <c r="F8963" s="117">
        <v>0.04</v>
      </c>
      <c r="G8963" s="116"/>
      <c r="H8963" s="276" t="s">
        <v>1732</v>
      </c>
      <c r="I8963" s="276"/>
      <c r="J8963" s="118">
        <v>0.23</v>
      </c>
    </row>
    <row r="8964" spans="1:10" ht="15" thickTop="1">
      <c r="A8964" s="119"/>
      <c r="B8964" s="95"/>
      <c r="C8964" s="95"/>
      <c r="D8964" s="95"/>
      <c r="E8964" s="95"/>
      <c r="F8964" s="95"/>
      <c r="G8964" s="95"/>
      <c r="H8964" s="95"/>
      <c r="I8964" s="95"/>
      <c r="J8964" s="120"/>
    </row>
    <row r="8965" spans="1:10" ht="15">
      <c r="A8965" s="121"/>
      <c r="B8965" s="83" t="s">
        <v>1</v>
      </c>
      <c r="C8965" s="82" t="s">
        <v>2</v>
      </c>
      <c r="D8965" s="82" t="s">
        <v>3</v>
      </c>
      <c r="E8965" s="281" t="s">
        <v>1722</v>
      </c>
      <c r="F8965" s="281"/>
      <c r="G8965" s="84" t="s">
        <v>4</v>
      </c>
      <c r="H8965" s="83" t="s">
        <v>5</v>
      </c>
      <c r="I8965" s="83" t="s">
        <v>6</v>
      </c>
      <c r="J8965" s="122" t="s">
        <v>8</v>
      </c>
    </row>
    <row r="8966" spans="1:10" ht="25.5">
      <c r="A8966" s="111" t="s">
        <v>1723</v>
      </c>
      <c r="B8966" s="86" t="s">
        <v>4393</v>
      </c>
      <c r="C8966" s="85" t="s">
        <v>44</v>
      </c>
      <c r="D8966" s="85" t="s">
        <v>4394</v>
      </c>
      <c r="E8966" s="284" t="s">
        <v>1761</v>
      </c>
      <c r="F8966" s="284"/>
      <c r="G8966" s="87" t="s">
        <v>1950</v>
      </c>
      <c r="H8966" s="88">
        <v>1</v>
      </c>
      <c r="I8966" s="89">
        <v>0.19</v>
      </c>
      <c r="J8966" s="112">
        <v>0.19</v>
      </c>
    </row>
    <row r="8967" spans="1:10" ht="15">
      <c r="A8967" s="121" t="s">
        <v>2324</v>
      </c>
      <c r="B8967" s="83" t="s">
        <v>1</v>
      </c>
      <c r="C8967" s="82" t="s">
        <v>2</v>
      </c>
      <c r="D8967" s="82" t="s">
        <v>1748</v>
      </c>
      <c r="E8967" s="83" t="s">
        <v>1766</v>
      </c>
      <c r="F8967" s="280" t="s">
        <v>1769</v>
      </c>
      <c r="G8967" s="280"/>
      <c r="H8967" s="280"/>
      <c r="I8967" s="280"/>
      <c r="J8967" s="122" t="s">
        <v>1778</v>
      </c>
    </row>
    <row r="8968" spans="1:10">
      <c r="A8968" s="113" t="s">
        <v>1725</v>
      </c>
      <c r="B8968" s="91" t="s">
        <v>4391</v>
      </c>
      <c r="C8968" s="90" t="s">
        <v>44</v>
      </c>
      <c r="D8968" s="90" t="s">
        <v>4392</v>
      </c>
      <c r="E8968" s="93">
        <v>1.6990000000000002E-2</v>
      </c>
      <c r="F8968" s="90"/>
      <c r="G8968" s="90"/>
      <c r="H8968" s="90"/>
      <c r="I8968" s="102" t="s">
        <v>1788</v>
      </c>
      <c r="J8968" s="127" t="s">
        <v>4883</v>
      </c>
    </row>
    <row r="8969" spans="1:10">
      <c r="A8969" s="221"/>
      <c r="B8969" s="222"/>
      <c r="C8969" s="222"/>
      <c r="D8969" s="222"/>
      <c r="E8969" s="222"/>
      <c r="F8969" s="222" t="s">
        <v>2328</v>
      </c>
      <c r="G8969" s="222"/>
      <c r="H8969" s="222"/>
      <c r="I8969" s="222"/>
      <c r="J8969" s="128">
        <v>0</v>
      </c>
    </row>
    <row r="8970" spans="1:10">
      <c r="A8970" s="221"/>
      <c r="B8970" s="222"/>
      <c r="C8970" s="222"/>
      <c r="D8970" s="222"/>
      <c r="E8970" s="222"/>
      <c r="F8970" s="222" t="s">
        <v>2329</v>
      </c>
      <c r="G8970" s="222"/>
      <c r="H8970" s="222"/>
      <c r="I8970" s="222"/>
      <c r="J8970" s="125">
        <v>0.1903</v>
      </c>
    </row>
    <row r="8971" spans="1:10">
      <c r="A8971" s="221"/>
      <c r="B8971" s="222"/>
      <c r="C8971" s="222"/>
      <c r="D8971" s="222"/>
      <c r="E8971" s="222"/>
      <c r="F8971" s="222" t="s">
        <v>1762</v>
      </c>
      <c r="G8971" s="222"/>
      <c r="H8971" s="222"/>
      <c r="I8971" s="222"/>
      <c r="J8971" s="125">
        <v>0.1903</v>
      </c>
    </row>
    <row r="8972" spans="1:10">
      <c r="A8972" s="221"/>
      <c r="B8972" s="222"/>
      <c r="C8972" s="222"/>
      <c r="D8972" s="222"/>
      <c r="E8972" s="222"/>
      <c r="F8972" s="222" t="s">
        <v>1763</v>
      </c>
      <c r="G8972" s="222"/>
      <c r="H8972" s="222"/>
      <c r="I8972" s="222"/>
      <c r="J8972" s="125">
        <v>1</v>
      </c>
    </row>
    <row r="8973" spans="1:10">
      <c r="A8973" s="221"/>
      <c r="B8973" s="222"/>
      <c r="C8973" s="222"/>
      <c r="D8973" s="222"/>
      <c r="E8973" s="222"/>
      <c r="F8973" s="222" t="s">
        <v>1764</v>
      </c>
      <c r="G8973" s="222"/>
      <c r="H8973" s="222"/>
      <c r="I8973" s="222"/>
      <c r="J8973" s="125">
        <v>0.1903</v>
      </c>
    </row>
    <row r="8974" spans="1:10">
      <c r="A8974" s="115"/>
      <c r="B8974" s="116"/>
      <c r="C8974" s="116"/>
      <c r="D8974" s="116"/>
      <c r="E8974" s="116" t="s">
        <v>1728</v>
      </c>
      <c r="F8974" s="117">
        <v>0</v>
      </c>
      <c r="G8974" s="116" t="s">
        <v>1729</v>
      </c>
      <c r="H8974" s="117">
        <v>0.19</v>
      </c>
      <c r="I8974" s="116" t="s">
        <v>1730</v>
      </c>
      <c r="J8974" s="118">
        <v>0.1903</v>
      </c>
    </row>
    <row r="8975" spans="1:10" ht="15" thickBot="1">
      <c r="A8975" s="115"/>
      <c r="B8975" s="116"/>
      <c r="C8975" s="116"/>
      <c r="D8975" s="116"/>
      <c r="E8975" s="116" t="s">
        <v>1731</v>
      </c>
      <c r="F8975" s="117">
        <v>0.04</v>
      </c>
      <c r="G8975" s="116"/>
      <c r="H8975" s="276" t="s">
        <v>1732</v>
      </c>
      <c r="I8975" s="276"/>
      <c r="J8975" s="118">
        <v>0.23</v>
      </c>
    </row>
    <row r="8976" spans="1:10" ht="15" thickTop="1">
      <c r="A8976" s="119"/>
      <c r="B8976" s="95"/>
      <c r="C8976" s="95"/>
      <c r="D8976" s="95"/>
      <c r="E8976" s="95"/>
      <c r="F8976" s="95"/>
      <c r="G8976" s="95"/>
      <c r="H8976" s="95"/>
      <c r="I8976" s="95"/>
      <c r="J8976" s="120"/>
    </row>
    <row r="8977" spans="1:10" ht="15">
      <c r="A8977" s="121"/>
      <c r="B8977" s="83" t="s">
        <v>1</v>
      </c>
      <c r="C8977" s="82" t="s">
        <v>2</v>
      </c>
      <c r="D8977" s="82" t="s">
        <v>3</v>
      </c>
      <c r="E8977" s="281" t="s">
        <v>1722</v>
      </c>
      <c r="F8977" s="281"/>
      <c r="G8977" s="84" t="s">
        <v>4</v>
      </c>
      <c r="H8977" s="83" t="s">
        <v>5</v>
      </c>
      <c r="I8977" s="83" t="s">
        <v>6</v>
      </c>
      <c r="J8977" s="122" t="s">
        <v>8</v>
      </c>
    </row>
    <row r="8978" spans="1:10" ht="25.5">
      <c r="A8978" s="111" t="s">
        <v>1723</v>
      </c>
      <c r="B8978" s="86" t="s">
        <v>4405</v>
      </c>
      <c r="C8978" s="85" t="s">
        <v>44</v>
      </c>
      <c r="D8978" s="85" t="s">
        <v>4406</v>
      </c>
      <c r="E8978" s="284" t="s">
        <v>1761</v>
      </c>
      <c r="F8978" s="284"/>
      <c r="G8978" s="87" t="s">
        <v>1950</v>
      </c>
      <c r="H8978" s="88">
        <v>1</v>
      </c>
      <c r="I8978" s="89">
        <v>0.19</v>
      </c>
      <c r="J8978" s="112">
        <v>0.19</v>
      </c>
    </row>
    <row r="8979" spans="1:10" ht="15">
      <c r="A8979" s="121" t="s">
        <v>2324</v>
      </c>
      <c r="B8979" s="83" t="s">
        <v>1</v>
      </c>
      <c r="C8979" s="82" t="s">
        <v>2</v>
      </c>
      <c r="D8979" s="82" t="s">
        <v>1748</v>
      </c>
      <c r="E8979" s="83" t="s">
        <v>1766</v>
      </c>
      <c r="F8979" s="280" t="s">
        <v>1769</v>
      </c>
      <c r="G8979" s="280"/>
      <c r="H8979" s="280"/>
      <c r="I8979" s="280"/>
      <c r="J8979" s="122" t="s">
        <v>1778</v>
      </c>
    </row>
    <row r="8980" spans="1:10">
      <c r="A8980" s="113" t="s">
        <v>1725</v>
      </c>
      <c r="B8980" s="91" t="s">
        <v>4401</v>
      </c>
      <c r="C8980" s="90" t="s">
        <v>44</v>
      </c>
      <c r="D8980" s="90" t="s">
        <v>4402</v>
      </c>
      <c r="E8980" s="93">
        <v>1.6990000000000002E-2</v>
      </c>
      <c r="F8980" s="90"/>
      <c r="G8980" s="90"/>
      <c r="H8980" s="90"/>
      <c r="I8980" s="102" t="s">
        <v>1788</v>
      </c>
      <c r="J8980" s="127" t="s">
        <v>4883</v>
      </c>
    </row>
    <row r="8981" spans="1:10">
      <c r="A8981" s="221"/>
      <c r="B8981" s="222"/>
      <c r="C8981" s="222"/>
      <c r="D8981" s="222"/>
      <c r="E8981" s="222"/>
      <c r="F8981" s="222" t="s">
        <v>2328</v>
      </c>
      <c r="G8981" s="222"/>
      <c r="H8981" s="222"/>
      <c r="I8981" s="222"/>
      <c r="J8981" s="128">
        <v>0</v>
      </c>
    </row>
    <row r="8982" spans="1:10">
      <c r="A8982" s="221"/>
      <c r="B8982" s="222"/>
      <c r="C8982" s="222"/>
      <c r="D8982" s="222"/>
      <c r="E8982" s="222"/>
      <c r="F8982" s="222" t="s">
        <v>2329</v>
      </c>
      <c r="G8982" s="222"/>
      <c r="H8982" s="222"/>
      <c r="I8982" s="222"/>
      <c r="J8982" s="125">
        <v>0.1903</v>
      </c>
    </row>
    <row r="8983" spans="1:10">
      <c r="A8983" s="221"/>
      <c r="B8983" s="222"/>
      <c r="C8983" s="222"/>
      <c r="D8983" s="222"/>
      <c r="E8983" s="222"/>
      <c r="F8983" s="222" t="s">
        <v>1762</v>
      </c>
      <c r="G8983" s="222"/>
      <c r="H8983" s="222"/>
      <c r="I8983" s="222"/>
      <c r="J8983" s="125">
        <v>0.1903</v>
      </c>
    </row>
    <row r="8984" spans="1:10">
      <c r="A8984" s="221"/>
      <c r="B8984" s="222"/>
      <c r="C8984" s="222"/>
      <c r="D8984" s="222"/>
      <c r="E8984" s="222"/>
      <c r="F8984" s="222" t="s">
        <v>1763</v>
      </c>
      <c r="G8984" s="222"/>
      <c r="H8984" s="222"/>
      <c r="I8984" s="222"/>
      <c r="J8984" s="125">
        <v>1</v>
      </c>
    </row>
    <row r="8985" spans="1:10">
      <c r="A8985" s="221"/>
      <c r="B8985" s="222"/>
      <c r="C8985" s="222"/>
      <c r="D8985" s="222"/>
      <c r="E8985" s="222"/>
      <c r="F8985" s="222" t="s">
        <v>1764</v>
      </c>
      <c r="G8985" s="222"/>
      <c r="H8985" s="222"/>
      <c r="I8985" s="222"/>
      <c r="J8985" s="125">
        <v>0.1903</v>
      </c>
    </row>
    <row r="8986" spans="1:10">
      <c r="A8986" s="115"/>
      <c r="B8986" s="116"/>
      <c r="C8986" s="116"/>
      <c r="D8986" s="116"/>
      <c r="E8986" s="116" t="s">
        <v>1728</v>
      </c>
      <c r="F8986" s="117">
        <v>0</v>
      </c>
      <c r="G8986" s="116" t="s">
        <v>1729</v>
      </c>
      <c r="H8986" s="117">
        <v>0.19</v>
      </c>
      <c r="I8986" s="116" t="s">
        <v>1730</v>
      </c>
      <c r="J8986" s="118">
        <v>0.1903</v>
      </c>
    </row>
    <row r="8987" spans="1:10" ht="15" thickBot="1">
      <c r="A8987" s="115"/>
      <c r="B8987" s="116"/>
      <c r="C8987" s="116"/>
      <c r="D8987" s="116"/>
      <c r="E8987" s="116" t="s">
        <v>1731</v>
      </c>
      <c r="F8987" s="117">
        <v>0.04</v>
      </c>
      <c r="G8987" s="116"/>
      <c r="H8987" s="276" t="s">
        <v>1732</v>
      </c>
      <c r="I8987" s="276"/>
      <c r="J8987" s="118">
        <v>0.23</v>
      </c>
    </row>
    <row r="8988" spans="1:10" ht="15" thickTop="1">
      <c r="A8988" s="119"/>
      <c r="B8988" s="95"/>
      <c r="C8988" s="95"/>
      <c r="D8988" s="95"/>
      <c r="E8988" s="95"/>
      <c r="F8988" s="95"/>
      <c r="G8988" s="95"/>
      <c r="H8988" s="95"/>
      <c r="I8988" s="95"/>
      <c r="J8988" s="120"/>
    </row>
    <row r="8989" spans="1:10" ht="15">
      <c r="A8989" s="121"/>
      <c r="B8989" s="83" t="s">
        <v>1</v>
      </c>
      <c r="C8989" s="82" t="s">
        <v>2</v>
      </c>
      <c r="D8989" s="82" t="s">
        <v>3</v>
      </c>
      <c r="E8989" s="281" t="s">
        <v>1722</v>
      </c>
      <c r="F8989" s="281"/>
      <c r="G8989" s="84" t="s">
        <v>4</v>
      </c>
      <c r="H8989" s="83" t="s">
        <v>5</v>
      </c>
      <c r="I8989" s="83" t="s">
        <v>6</v>
      </c>
      <c r="J8989" s="122" t="s">
        <v>8</v>
      </c>
    </row>
    <row r="8990" spans="1:10" ht="25.5">
      <c r="A8990" s="111" t="s">
        <v>1723</v>
      </c>
      <c r="B8990" s="86" t="s">
        <v>4414</v>
      </c>
      <c r="C8990" s="85" t="s">
        <v>44</v>
      </c>
      <c r="D8990" s="85" t="s">
        <v>4415</v>
      </c>
      <c r="E8990" s="284" t="s">
        <v>1761</v>
      </c>
      <c r="F8990" s="284"/>
      <c r="G8990" s="87" t="s">
        <v>1950</v>
      </c>
      <c r="H8990" s="88">
        <v>1</v>
      </c>
      <c r="I8990" s="89">
        <v>0.16</v>
      </c>
      <c r="J8990" s="112">
        <v>0.16</v>
      </c>
    </row>
    <row r="8991" spans="1:10" ht="15">
      <c r="A8991" s="121" t="s">
        <v>2324</v>
      </c>
      <c r="B8991" s="83" t="s">
        <v>1</v>
      </c>
      <c r="C8991" s="82" t="s">
        <v>2</v>
      </c>
      <c r="D8991" s="82" t="s">
        <v>1748</v>
      </c>
      <c r="E8991" s="83" t="s">
        <v>1766</v>
      </c>
      <c r="F8991" s="280" t="s">
        <v>1769</v>
      </c>
      <c r="G8991" s="280"/>
      <c r="H8991" s="280"/>
      <c r="I8991" s="280"/>
      <c r="J8991" s="122" t="s">
        <v>1778</v>
      </c>
    </row>
    <row r="8992" spans="1:10">
      <c r="A8992" s="113" t="s">
        <v>1725</v>
      </c>
      <c r="B8992" s="91" t="s">
        <v>4409</v>
      </c>
      <c r="C8992" s="90" t="s">
        <v>44</v>
      </c>
      <c r="D8992" s="90" t="s">
        <v>4410</v>
      </c>
      <c r="E8992" s="93">
        <v>1.328E-2</v>
      </c>
      <c r="F8992" s="90"/>
      <c r="G8992" s="90"/>
      <c r="H8992" s="90"/>
      <c r="I8992" s="102" t="s">
        <v>4411</v>
      </c>
      <c r="J8992" s="127" t="s">
        <v>4884</v>
      </c>
    </row>
    <row r="8993" spans="1:10">
      <c r="A8993" s="221"/>
      <c r="B8993" s="222"/>
      <c r="C8993" s="222"/>
      <c r="D8993" s="222"/>
      <c r="E8993" s="222"/>
      <c r="F8993" s="222" t="s">
        <v>2328</v>
      </c>
      <c r="G8993" s="222"/>
      <c r="H8993" s="222"/>
      <c r="I8993" s="222"/>
      <c r="J8993" s="128">
        <v>0</v>
      </c>
    </row>
    <row r="8994" spans="1:10">
      <c r="A8994" s="221"/>
      <c r="B8994" s="222"/>
      <c r="C8994" s="222"/>
      <c r="D8994" s="222"/>
      <c r="E8994" s="222"/>
      <c r="F8994" s="222" t="s">
        <v>2329</v>
      </c>
      <c r="G8994" s="222"/>
      <c r="H8994" s="222"/>
      <c r="I8994" s="222"/>
      <c r="J8994" s="125">
        <v>0.16120000000000001</v>
      </c>
    </row>
    <row r="8995" spans="1:10">
      <c r="A8995" s="221"/>
      <c r="B8995" s="222"/>
      <c r="C8995" s="222"/>
      <c r="D8995" s="222"/>
      <c r="E8995" s="222"/>
      <c r="F8995" s="222" t="s">
        <v>1762</v>
      </c>
      <c r="G8995" s="222"/>
      <c r="H8995" s="222"/>
      <c r="I8995" s="222"/>
      <c r="J8995" s="125">
        <v>0.16120000000000001</v>
      </c>
    </row>
    <row r="8996" spans="1:10">
      <c r="A8996" s="221"/>
      <c r="B8996" s="222"/>
      <c r="C8996" s="222"/>
      <c r="D8996" s="222"/>
      <c r="E8996" s="222"/>
      <c r="F8996" s="222" t="s">
        <v>1763</v>
      </c>
      <c r="G8996" s="222"/>
      <c r="H8996" s="222"/>
      <c r="I8996" s="222"/>
      <c r="J8996" s="125">
        <v>1</v>
      </c>
    </row>
    <row r="8997" spans="1:10">
      <c r="A8997" s="221"/>
      <c r="B8997" s="222"/>
      <c r="C8997" s="222"/>
      <c r="D8997" s="222"/>
      <c r="E8997" s="222"/>
      <c r="F8997" s="222" t="s">
        <v>1764</v>
      </c>
      <c r="G8997" s="222"/>
      <c r="H8997" s="222"/>
      <c r="I8997" s="222"/>
      <c r="J8997" s="125">
        <v>0.16120000000000001</v>
      </c>
    </row>
    <row r="8998" spans="1:10">
      <c r="A8998" s="115"/>
      <c r="B8998" s="116"/>
      <c r="C8998" s="116"/>
      <c r="D8998" s="116"/>
      <c r="E8998" s="116" t="s">
        <v>1728</v>
      </c>
      <c r="F8998" s="117">
        <v>0</v>
      </c>
      <c r="G8998" s="116" t="s">
        <v>1729</v>
      </c>
      <c r="H8998" s="117">
        <v>0.16</v>
      </c>
      <c r="I8998" s="116" t="s">
        <v>1730</v>
      </c>
      <c r="J8998" s="118">
        <v>0.16120000000000001</v>
      </c>
    </row>
    <row r="8999" spans="1:10" ht="15" thickBot="1">
      <c r="A8999" s="115"/>
      <c r="B8999" s="116"/>
      <c r="C8999" s="116"/>
      <c r="D8999" s="116"/>
      <c r="E8999" s="116" t="s">
        <v>1731</v>
      </c>
      <c r="F8999" s="117">
        <v>0.04</v>
      </c>
      <c r="G8999" s="116"/>
      <c r="H8999" s="276" t="s">
        <v>1732</v>
      </c>
      <c r="I8999" s="276"/>
      <c r="J8999" s="118">
        <v>0.2</v>
      </c>
    </row>
    <row r="9000" spans="1:10" ht="15" thickTop="1">
      <c r="A9000" s="119"/>
      <c r="B9000" s="95"/>
      <c r="C9000" s="95"/>
      <c r="D9000" s="95"/>
      <c r="E9000" s="95"/>
      <c r="F9000" s="95"/>
      <c r="G9000" s="95"/>
      <c r="H9000" s="95"/>
      <c r="I9000" s="95"/>
      <c r="J9000" s="120"/>
    </row>
    <row r="9001" spans="1:10" ht="15">
      <c r="A9001" s="121"/>
      <c r="B9001" s="83" t="s">
        <v>1</v>
      </c>
      <c r="C9001" s="82" t="s">
        <v>2</v>
      </c>
      <c r="D9001" s="82" t="s">
        <v>3</v>
      </c>
      <c r="E9001" s="281" t="s">
        <v>1722</v>
      </c>
      <c r="F9001" s="281"/>
      <c r="G9001" s="84" t="s">
        <v>4</v>
      </c>
      <c r="H9001" s="83" t="s">
        <v>5</v>
      </c>
      <c r="I9001" s="83" t="s">
        <v>6</v>
      </c>
      <c r="J9001" s="122" t="s">
        <v>8</v>
      </c>
    </row>
    <row r="9002" spans="1:10" ht="25.5">
      <c r="A9002" s="111" t="s">
        <v>1723</v>
      </c>
      <c r="B9002" s="86" t="s">
        <v>4419</v>
      </c>
      <c r="C9002" s="85" t="s">
        <v>31</v>
      </c>
      <c r="D9002" s="85" t="s">
        <v>4420</v>
      </c>
      <c r="E9002" s="284" t="s">
        <v>1737</v>
      </c>
      <c r="F9002" s="284"/>
      <c r="G9002" s="87" t="s">
        <v>33</v>
      </c>
      <c r="H9002" s="88">
        <v>1</v>
      </c>
      <c r="I9002" s="89">
        <v>0.16</v>
      </c>
      <c r="J9002" s="112">
        <v>0.16</v>
      </c>
    </row>
    <row r="9003" spans="1:10">
      <c r="A9003" s="113" t="s">
        <v>1725</v>
      </c>
      <c r="B9003" s="91" t="s">
        <v>4423</v>
      </c>
      <c r="C9003" s="90" t="s">
        <v>31</v>
      </c>
      <c r="D9003" s="90" t="s">
        <v>4424</v>
      </c>
      <c r="E9003" s="278" t="s">
        <v>1748</v>
      </c>
      <c r="F9003" s="278"/>
      <c r="G9003" s="92" t="s">
        <v>33</v>
      </c>
      <c r="H9003" s="93">
        <v>1.328E-2</v>
      </c>
      <c r="I9003" s="94">
        <v>12.53</v>
      </c>
      <c r="J9003" s="114">
        <v>0.16</v>
      </c>
    </row>
    <row r="9004" spans="1:10">
      <c r="A9004" s="115"/>
      <c r="B9004" s="116"/>
      <c r="C9004" s="116"/>
      <c r="D9004" s="116"/>
      <c r="E9004" s="116" t="s">
        <v>1728</v>
      </c>
      <c r="F9004" s="117">
        <v>0.16</v>
      </c>
      <c r="G9004" s="116" t="s">
        <v>1729</v>
      </c>
      <c r="H9004" s="117">
        <v>0</v>
      </c>
      <c r="I9004" s="116" t="s">
        <v>1730</v>
      </c>
      <c r="J9004" s="118">
        <v>0.16</v>
      </c>
    </row>
    <row r="9005" spans="1:10" ht="15" thickBot="1">
      <c r="A9005" s="115"/>
      <c r="B9005" s="116"/>
      <c r="C9005" s="116"/>
      <c r="D9005" s="116"/>
      <c r="E9005" s="116" t="s">
        <v>1731</v>
      </c>
      <c r="F9005" s="117">
        <v>0.04</v>
      </c>
      <c r="G9005" s="116"/>
      <c r="H9005" s="276" t="s">
        <v>1732</v>
      </c>
      <c r="I9005" s="276"/>
      <c r="J9005" s="118">
        <v>0.2</v>
      </c>
    </row>
    <row r="9006" spans="1:10" ht="15" thickTop="1">
      <c r="A9006" s="119"/>
      <c r="B9006" s="95"/>
      <c r="C9006" s="95"/>
      <c r="D9006" s="95"/>
      <c r="E9006" s="95"/>
      <c r="F9006" s="95"/>
      <c r="G9006" s="95"/>
      <c r="H9006" s="95"/>
      <c r="I9006" s="95"/>
      <c r="J9006" s="120"/>
    </row>
    <row r="9007" spans="1:10" ht="15">
      <c r="A9007" s="121"/>
      <c r="B9007" s="83" t="s">
        <v>1</v>
      </c>
      <c r="C9007" s="82" t="s">
        <v>2</v>
      </c>
      <c r="D9007" s="82" t="s">
        <v>3</v>
      </c>
      <c r="E9007" s="281" t="s">
        <v>1722</v>
      </c>
      <c r="F9007" s="281"/>
      <c r="G9007" s="84" t="s">
        <v>4</v>
      </c>
      <c r="H9007" s="83" t="s">
        <v>5</v>
      </c>
      <c r="I9007" s="83" t="s">
        <v>6</v>
      </c>
      <c r="J9007" s="122" t="s">
        <v>8</v>
      </c>
    </row>
    <row r="9008" spans="1:10" ht="25.5">
      <c r="A9008" s="111" t="s">
        <v>1723</v>
      </c>
      <c r="B9008" s="86" t="s">
        <v>4530</v>
      </c>
      <c r="C9008" s="85" t="s">
        <v>44</v>
      </c>
      <c r="D9008" s="85" t="s">
        <v>4531</v>
      </c>
      <c r="E9008" s="284" t="s">
        <v>1761</v>
      </c>
      <c r="F9008" s="284"/>
      <c r="G9008" s="87" t="s">
        <v>1950</v>
      </c>
      <c r="H9008" s="88">
        <v>1</v>
      </c>
      <c r="I9008" s="89">
        <v>0.19</v>
      </c>
      <c r="J9008" s="112">
        <v>0.19</v>
      </c>
    </row>
    <row r="9009" spans="1:10" ht="15">
      <c r="A9009" s="121" t="s">
        <v>2324</v>
      </c>
      <c r="B9009" s="83" t="s">
        <v>1</v>
      </c>
      <c r="C9009" s="82" t="s">
        <v>2</v>
      </c>
      <c r="D9009" s="82" t="s">
        <v>1748</v>
      </c>
      <c r="E9009" s="83" t="s">
        <v>1766</v>
      </c>
      <c r="F9009" s="280" t="s">
        <v>1769</v>
      </c>
      <c r="G9009" s="280"/>
      <c r="H9009" s="280"/>
      <c r="I9009" s="280"/>
      <c r="J9009" s="122" t="s">
        <v>1778</v>
      </c>
    </row>
    <row r="9010" spans="1:10">
      <c r="A9010" s="113" t="s">
        <v>1725</v>
      </c>
      <c r="B9010" s="91" t="s">
        <v>4525</v>
      </c>
      <c r="C9010" s="90" t="s">
        <v>44</v>
      </c>
      <c r="D9010" s="90" t="s">
        <v>4526</v>
      </c>
      <c r="E9010" s="93">
        <v>1.328E-2</v>
      </c>
      <c r="F9010" s="90"/>
      <c r="G9010" s="90"/>
      <c r="H9010" s="90"/>
      <c r="I9010" s="102" t="s">
        <v>4527</v>
      </c>
      <c r="J9010" s="127" t="s">
        <v>4885</v>
      </c>
    </row>
    <row r="9011" spans="1:10">
      <c r="A9011" s="221"/>
      <c r="B9011" s="222"/>
      <c r="C9011" s="222"/>
      <c r="D9011" s="222"/>
      <c r="E9011" s="222"/>
      <c r="F9011" s="222" t="s">
        <v>2328</v>
      </c>
      <c r="G9011" s="222"/>
      <c r="H9011" s="222"/>
      <c r="I9011" s="222"/>
      <c r="J9011" s="128">
        <v>0</v>
      </c>
    </row>
    <row r="9012" spans="1:10">
      <c r="A9012" s="221"/>
      <c r="B9012" s="222"/>
      <c r="C9012" s="222"/>
      <c r="D9012" s="222"/>
      <c r="E9012" s="222"/>
      <c r="F9012" s="222" t="s">
        <v>2329</v>
      </c>
      <c r="G9012" s="222"/>
      <c r="H9012" s="222"/>
      <c r="I9012" s="222"/>
      <c r="J9012" s="125">
        <v>0.1938</v>
      </c>
    </row>
    <row r="9013" spans="1:10">
      <c r="A9013" s="221"/>
      <c r="B9013" s="222"/>
      <c r="C9013" s="222"/>
      <c r="D9013" s="222"/>
      <c r="E9013" s="222"/>
      <c r="F9013" s="222" t="s">
        <v>1762</v>
      </c>
      <c r="G9013" s="222"/>
      <c r="H9013" s="222"/>
      <c r="I9013" s="222"/>
      <c r="J9013" s="125">
        <v>0.1938</v>
      </c>
    </row>
    <row r="9014" spans="1:10">
      <c r="A9014" s="221"/>
      <c r="B9014" s="222"/>
      <c r="C9014" s="222"/>
      <c r="D9014" s="222"/>
      <c r="E9014" s="222"/>
      <c r="F9014" s="222" t="s">
        <v>1763</v>
      </c>
      <c r="G9014" s="222"/>
      <c r="H9014" s="222"/>
      <c r="I9014" s="222"/>
      <c r="J9014" s="125">
        <v>1</v>
      </c>
    </row>
    <row r="9015" spans="1:10">
      <c r="A9015" s="221"/>
      <c r="B9015" s="222"/>
      <c r="C9015" s="222"/>
      <c r="D9015" s="222"/>
      <c r="E9015" s="222"/>
      <c r="F9015" s="222" t="s">
        <v>1764</v>
      </c>
      <c r="G9015" s="222"/>
      <c r="H9015" s="222"/>
      <c r="I9015" s="222"/>
      <c r="J9015" s="125">
        <v>0.1938</v>
      </c>
    </row>
    <row r="9016" spans="1:10">
      <c r="A9016" s="115"/>
      <c r="B9016" s="116"/>
      <c r="C9016" s="116"/>
      <c r="D9016" s="116"/>
      <c r="E9016" s="116" t="s">
        <v>1728</v>
      </c>
      <c r="F9016" s="117">
        <v>0</v>
      </c>
      <c r="G9016" s="116" t="s">
        <v>1729</v>
      </c>
      <c r="H9016" s="117">
        <v>0.19</v>
      </c>
      <c r="I9016" s="116" t="s">
        <v>1730</v>
      </c>
      <c r="J9016" s="118">
        <v>0.1938</v>
      </c>
    </row>
    <row r="9017" spans="1:10" ht="15" thickBot="1">
      <c r="A9017" s="115"/>
      <c r="B9017" s="116"/>
      <c r="C9017" s="116"/>
      <c r="D9017" s="116"/>
      <c r="E9017" s="116" t="s">
        <v>1731</v>
      </c>
      <c r="F9017" s="117">
        <v>0.04</v>
      </c>
      <c r="G9017" s="116"/>
      <c r="H9017" s="276" t="s">
        <v>1732</v>
      </c>
      <c r="I9017" s="276"/>
      <c r="J9017" s="118">
        <v>0.23</v>
      </c>
    </row>
    <row r="9018" spans="1:10" ht="15" thickTop="1">
      <c r="A9018" s="119"/>
      <c r="B9018" s="95"/>
      <c r="C9018" s="95"/>
      <c r="D9018" s="95"/>
      <c r="E9018" s="95"/>
      <c r="F9018" s="95"/>
      <c r="G9018" s="95"/>
      <c r="H9018" s="95"/>
      <c r="I9018" s="95"/>
      <c r="J9018" s="120"/>
    </row>
    <row r="9019" spans="1:10" ht="15">
      <c r="A9019" s="121"/>
      <c r="B9019" s="83" t="s">
        <v>1</v>
      </c>
      <c r="C9019" s="82" t="s">
        <v>2</v>
      </c>
      <c r="D9019" s="82" t="s">
        <v>3</v>
      </c>
      <c r="E9019" s="281" t="s">
        <v>1722</v>
      </c>
      <c r="F9019" s="281"/>
      <c r="G9019" s="84" t="s">
        <v>4</v>
      </c>
      <c r="H9019" s="83" t="s">
        <v>5</v>
      </c>
      <c r="I9019" s="83" t="s">
        <v>6</v>
      </c>
      <c r="J9019" s="122" t="s">
        <v>8</v>
      </c>
    </row>
    <row r="9020" spans="1:10" ht="25.5">
      <c r="A9020" s="111" t="s">
        <v>1723</v>
      </c>
      <c r="B9020" s="86" t="s">
        <v>4521</v>
      </c>
      <c r="C9020" s="85" t="s">
        <v>31</v>
      </c>
      <c r="D9020" s="85" t="s">
        <v>4522</v>
      </c>
      <c r="E9020" s="284" t="s">
        <v>1737</v>
      </c>
      <c r="F9020" s="284"/>
      <c r="G9020" s="87" t="s">
        <v>33</v>
      </c>
      <c r="H9020" s="88">
        <v>1</v>
      </c>
      <c r="I9020" s="89">
        <v>0.2</v>
      </c>
      <c r="J9020" s="112">
        <v>0.2</v>
      </c>
    </row>
    <row r="9021" spans="1:10">
      <c r="A9021" s="113" t="s">
        <v>1725</v>
      </c>
      <c r="B9021" s="91" t="s">
        <v>4523</v>
      </c>
      <c r="C9021" s="90" t="s">
        <v>31</v>
      </c>
      <c r="D9021" s="90" t="s">
        <v>4524</v>
      </c>
      <c r="E9021" s="278" t="s">
        <v>1748</v>
      </c>
      <c r="F9021" s="278"/>
      <c r="G9021" s="92" t="s">
        <v>33</v>
      </c>
      <c r="H9021" s="93">
        <v>1.328E-2</v>
      </c>
      <c r="I9021" s="94">
        <v>15.32</v>
      </c>
      <c r="J9021" s="114">
        <v>0.2</v>
      </c>
    </row>
    <row r="9022" spans="1:10">
      <c r="A9022" s="115"/>
      <c r="B9022" s="116"/>
      <c r="C9022" s="116"/>
      <c r="D9022" s="116"/>
      <c r="E9022" s="116" t="s">
        <v>1728</v>
      </c>
      <c r="F9022" s="117">
        <v>0.2</v>
      </c>
      <c r="G9022" s="116" t="s">
        <v>1729</v>
      </c>
      <c r="H9022" s="117">
        <v>0</v>
      </c>
      <c r="I9022" s="116" t="s">
        <v>1730</v>
      </c>
      <c r="J9022" s="118">
        <v>0.2</v>
      </c>
    </row>
    <row r="9023" spans="1:10" ht="15" thickBot="1">
      <c r="A9023" s="115"/>
      <c r="B9023" s="116"/>
      <c r="C9023" s="116"/>
      <c r="D9023" s="116"/>
      <c r="E9023" s="116" t="s">
        <v>1731</v>
      </c>
      <c r="F9023" s="117">
        <v>0.05</v>
      </c>
      <c r="G9023" s="116"/>
      <c r="H9023" s="276" t="s">
        <v>1732</v>
      </c>
      <c r="I9023" s="276"/>
      <c r="J9023" s="118">
        <v>0.25</v>
      </c>
    </row>
    <row r="9024" spans="1:10" ht="15" thickTop="1">
      <c r="A9024" s="119"/>
      <c r="B9024" s="95"/>
      <c r="C9024" s="95"/>
      <c r="D9024" s="95"/>
      <c r="E9024" s="95"/>
      <c r="F9024" s="95"/>
      <c r="G9024" s="95"/>
      <c r="H9024" s="95"/>
      <c r="I9024" s="95"/>
      <c r="J9024" s="120"/>
    </row>
    <row r="9025" spans="1:10" ht="15">
      <c r="A9025" s="121"/>
      <c r="B9025" s="83" t="s">
        <v>1</v>
      </c>
      <c r="C9025" s="82" t="s">
        <v>2</v>
      </c>
      <c r="D9025" s="82" t="s">
        <v>3</v>
      </c>
      <c r="E9025" s="281" t="s">
        <v>1722</v>
      </c>
      <c r="F9025" s="281"/>
      <c r="G9025" s="84" t="s">
        <v>4</v>
      </c>
      <c r="H9025" s="83" t="s">
        <v>5</v>
      </c>
      <c r="I9025" s="83" t="s">
        <v>6</v>
      </c>
      <c r="J9025" s="122" t="s">
        <v>8</v>
      </c>
    </row>
    <row r="9026" spans="1:10" ht="25.5">
      <c r="A9026" s="111" t="s">
        <v>1723</v>
      </c>
      <c r="B9026" s="86" t="s">
        <v>4389</v>
      </c>
      <c r="C9026" s="85" t="s">
        <v>44</v>
      </c>
      <c r="D9026" s="85" t="s">
        <v>4390</v>
      </c>
      <c r="E9026" s="284" t="s">
        <v>1761</v>
      </c>
      <c r="F9026" s="284"/>
      <c r="G9026" s="87" t="s">
        <v>1950</v>
      </c>
      <c r="H9026" s="88">
        <v>1</v>
      </c>
      <c r="I9026" s="89">
        <v>0.48</v>
      </c>
      <c r="J9026" s="112">
        <v>0.48</v>
      </c>
    </row>
    <row r="9027" spans="1:10" ht="15">
      <c r="A9027" s="121" t="s">
        <v>2324</v>
      </c>
      <c r="B9027" s="83" t="s">
        <v>1</v>
      </c>
      <c r="C9027" s="82" t="s">
        <v>2</v>
      </c>
      <c r="D9027" s="82" t="s">
        <v>1748</v>
      </c>
      <c r="E9027" s="83" t="s">
        <v>1766</v>
      </c>
      <c r="F9027" s="280" t="s">
        <v>1769</v>
      </c>
      <c r="G9027" s="280"/>
      <c r="H9027" s="280"/>
      <c r="I9027" s="280"/>
      <c r="J9027" s="122" t="s">
        <v>1778</v>
      </c>
    </row>
    <row r="9028" spans="1:10">
      <c r="A9028" s="113" t="s">
        <v>1725</v>
      </c>
      <c r="B9028" s="91" t="s">
        <v>4381</v>
      </c>
      <c r="C9028" s="90" t="s">
        <v>44</v>
      </c>
      <c r="D9028" s="90" t="s">
        <v>4382</v>
      </c>
      <c r="E9028" s="93">
        <v>4.2970000000000001E-2</v>
      </c>
      <c r="F9028" s="90"/>
      <c r="G9028" s="90"/>
      <c r="H9028" s="90"/>
      <c r="I9028" s="102" t="s">
        <v>1788</v>
      </c>
      <c r="J9028" s="127" t="s">
        <v>4886</v>
      </c>
    </row>
    <row r="9029" spans="1:10">
      <c r="A9029" s="221"/>
      <c r="B9029" s="222"/>
      <c r="C9029" s="222"/>
      <c r="D9029" s="222"/>
      <c r="E9029" s="222"/>
      <c r="F9029" s="222" t="s">
        <v>2328</v>
      </c>
      <c r="G9029" s="222"/>
      <c r="H9029" s="222"/>
      <c r="I9029" s="222"/>
      <c r="J9029" s="128">
        <v>0</v>
      </c>
    </row>
    <row r="9030" spans="1:10">
      <c r="A9030" s="221"/>
      <c r="B9030" s="222"/>
      <c r="C9030" s="222"/>
      <c r="D9030" s="222"/>
      <c r="E9030" s="222"/>
      <c r="F9030" s="222" t="s">
        <v>2329</v>
      </c>
      <c r="G9030" s="222"/>
      <c r="H9030" s="222"/>
      <c r="I9030" s="222"/>
      <c r="J9030" s="125">
        <v>0.48130000000000001</v>
      </c>
    </row>
    <row r="9031" spans="1:10">
      <c r="A9031" s="221"/>
      <c r="B9031" s="222"/>
      <c r="C9031" s="222"/>
      <c r="D9031" s="222"/>
      <c r="E9031" s="222"/>
      <c r="F9031" s="222" t="s">
        <v>1762</v>
      </c>
      <c r="G9031" s="222"/>
      <c r="H9031" s="222"/>
      <c r="I9031" s="222"/>
      <c r="J9031" s="125">
        <v>0.48130000000000001</v>
      </c>
    </row>
    <row r="9032" spans="1:10">
      <c r="A9032" s="221"/>
      <c r="B9032" s="222"/>
      <c r="C9032" s="222"/>
      <c r="D9032" s="222"/>
      <c r="E9032" s="222"/>
      <c r="F9032" s="222" t="s">
        <v>1763</v>
      </c>
      <c r="G9032" s="222"/>
      <c r="H9032" s="222"/>
      <c r="I9032" s="222"/>
      <c r="J9032" s="125">
        <v>1</v>
      </c>
    </row>
    <row r="9033" spans="1:10">
      <c r="A9033" s="221"/>
      <c r="B9033" s="222"/>
      <c r="C9033" s="222"/>
      <c r="D9033" s="222"/>
      <c r="E9033" s="222"/>
      <c r="F9033" s="222" t="s">
        <v>1764</v>
      </c>
      <c r="G9033" s="222"/>
      <c r="H9033" s="222"/>
      <c r="I9033" s="222"/>
      <c r="J9033" s="125">
        <v>0.48130000000000001</v>
      </c>
    </row>
    <row r="9034" spans="1:10">
      <c r="A9034" s="115"/>
      <c r="B9034" s="116"/>
      <c r="C9034" s="116"/>
      <c r="D9034" s="116"/>
      <c r="E9034" s="116" t="s">
        <v>1728</v>
      </c>
      <c r="F9034" s="117">
        <v>0</v>
      </c>
      <c r="G9034" s="116" t="s">
        <v>1729</v>
      </c>
      <c r="H9034" s="117">
        <v>0.48</v>
      </c>
      <c r="I9034" s="116" t="s">
        <v>1730</v>
      </c>
      <c r="J9034" s="118">
        <v>0.48130000000000001</v>
      </c>
    </row>
    <row r="9035" spans="1:10" ht="15" thickBot="1">
      <c r="A9035" s="115"/>
      <c r="B9035" s="116"/>
      <c r="C9035" s="116"/>
      <c r="D9035" s="116"/>
      <c r="E9035" s="116" t="s">
        <v>1731</v>
      </c>
      <c r="F9035" s="117">
        <v>0.12</v>
      </c>
      <c r="G9035" s="116"/>
      <c r="H9035" s="276" t="s">
        <v>1732</v>
      </c>
      <c r="I9035" s="276"/>
      <c r="J9035" s="118">
        <v>0.6</v>
      </c>
    </row>
    <row r="9036" spans="1:10" ht="15" thickTop="1">
      <c r="A9036" s="119"/>
      <c r="B9036" s="95"/>
      <c r="C9036" s="95"/>
      <c r="D9036" s="95"/>
      <c r="E9036" s="95"/>
      <c r="F9036" s="95"/>
      <c r="G9036" s="95"/>
      <c r="H9036" s="95"/>
      <c r="I9036" s="95"/>
      <c r="J9036" s="120"/>
    </row>
    <row r="9037" spans="1:10" ht="15">
      <c r="A9037" s="121"/>
      <c r="B9037" s="83" t="s">
        <v>1</v>
      </c>
      <c r="C9037" s="82" t="s">
        <v>2</v>
      </c>
      <c r="D9037" s="82" t="s">
        <v>3</v>
      </c>
      <c r="E9037" s="281" t="s">
        <v>1722</v>
      </c>
      <c r="F9037" s="281"/>
      <c r="G9037" s="84" t="s">
        <v>4</v>
      </c>
      <c r="H9037" s="83" t="s">
        <v>5</v>
      </c>
      <c r="I9037" s="83" t="s">
        <v>6</v>
      </c>
      <c r="J9037" s="122" t="s">
        <v>8</v>
      </c>
    </row>
    <row r="9038" spans="1:10" ht="25.5">
      <c r="A9038" s="111" t="s">
        <v>1723</v>
      </c>
      <c r="B9038" s="86" t="s">
        <v>4561</v>
      </c>
      <c r="C9038" s="85" t="s">
        <v>31</v>
      </c>
      <c r="D9038" s="85" t="s">
        <v>4562</v>
      </c>
      <c r="E9038" s="284" t="s">
        <v>1737</v>
      </c>
      <c r="F9038" s="284"/>
      <c r="G9038" s="87" t="s">
        <v>33</v>
      </c>
      <c r="H9038" s="88">
        <v>1</v>
      </c>
      <c r="I9038" s="89">
        <v>0.49</v>
      </c>
      <c r="J9038" s="112">
        <v>0.49</v>
      </c>
    </row>
    <row r="9039" spans="1:10">
      <c r="A9039" s="113" t="s">
        <v>1725</v>
      </c>
      <c r="B9039" s="91" t="s">
        <v>4563</v>
      </c>
      <c r="C9039" s="90" t="s">
        <v>31</v>
      </c>
      <c r="D9039" s="90" t="s">
        <v>4564</v>
      </c>
      <c r="E9039" s="278" t="s">
        <v>1748</v>
      </c>
      <c r="F9039" s="278"/>
      <c r="G9039" s="92" t="s">
        <v>33</v>
      </c>
      <c r="H9039" s="93">
        <v>4.2970000000000001E-2</v>
      </c>
      <c r="I9039" s="94">
        <v>11.57</v>
      </c>
      <c r="J9039" s="114">
        <v>0.49</v>
      </c>
    </row>
    <row r="9040" spans="1:10">
      <c r="A9040" s="115"/>
      <c r="B9040" s="116"/>
      <c r="C9040" s="116"/>
      <c r="D9040" s="116"/>
      <c r="E9040" s="116" t="s">
        <v>1728</v>
      </c>
      <c r="F9040" s="117">
        <v>0.49</v>
      </c>
      <c r="G9040" s="116" t="s">
        <v>1729</v>
      </c>
      <c r="H9040" s="117">
        <v>0</v>
      </c>
      <c r="I9040" s="116" t="s">
        <v>1730</v>
      </c>
      <c r="J9040" s="118">
        <v>0.49</v>
      </c>
    </row>
    <row r="9041" spans="1:10" ht="15" thickBot="1">
      <c r="A9041" s="115"/>
      <c r="B9041" s="116"/>
      <c r="C9041" s="116"/>
      <c r="D9041" s="116"/>
      <c r="E9041" s="116" t="s">
        <v>1731</v>
      </c>
      <c r="F9041" s="117">
        <v>0.12</v>
      </c>
      <c r="G9041" s="116"/>
      <c r="H9041" s="276" t="s">
        <v>1732</v>
      </c>
      <c r="I9041" s="276"/>
      <c r="J9041" s="118">
        <v>0.61</v>
      </c>
    </row>
    <row r="9042" spans="1:10" ht="15" thickTop="1">
      <c r="A9042" s="119"/>
      <c r="B9042" s="95"/>
      <c r="C9042" s="95"/>
      <c r="D9042" s="95"/>
      <c r="E9042" s="95"/>
      <c r="F9042" s="95"/>
      <c r="G9042" s="95"/>
      <c r="H9042" s="95"/>
      <c r="I9042" s="95"/>
      <c r="J9042" s="120"/>
    </row>
    <row r="9043" spans="1:10" ht="15">
      <c r="A9043" s="121"/>
      <c r="B9043" s="83" t="s">
        <v>1</v>
      </c>
      <c r="C9043" s="82" t="s">
        <v>2</v>
      </c>
      <c r="D9043" s="82" t="s">
        <v>3</v>
      </c>
      <c r="E9043" s="281" t="s">
        <v>1722</v>
      </c>
      <c r="F9043" s="281"/>
      <c r="G9043" s="84" t="s">
        <v>4</v>
      </c>
      <c r="H9043" s="83" t="s">
        <v>5</v>
      </c>
      <c r="I9043" s="83" t="s">
        <v>6</v>
      </c>
      <c r="J9043" s="122" t="s">
        <v>8</v>
      </c>
    </row>
    <row r="9044" spans="1:10" ht="25.5">
      <c r="A9044" s="111" t="s">
        <v>1723</v>
      </c>
      <c r="B9044" s="86" t="s">
        <v>4357</v>
      </c>
      <c r="C9044" s="85" t="s">
        <v>44</v>
      </c>
      <c r="D9044" s="85" t="s">
        <v>4358</v>
      </c>
      <c r="E9044" s="284" t="s">
        <v>1761</v>
      </c>
      <c r="F9044" s="284"/>
      <c r="G9044" s="87" t="s">
        <v>1950</v>
      </c>
      <c r="H9044" s="88">
        <v>1</v>
      </c>
      <c r="I9044" s="89">
        <v>0.23</v>
      </c>
      <c r="J9044" s="112">
        <v>0.23</v>
      </c>
    </row>
    <row r="9045" spans="1:10" ht="15">
      <c r="A9045" s="121" t="s">
        <v>2324</v>
      </c>
      <c r="B9045" s="83" t="s">
        <v>1</v>
      </c>
      <c r="C9045" s="82" t="s">
        <v>2</v>
      </c>
      <c r="D9045" s="82" t="s">
        <v>1748</v>
      </c>
      <c r="E9045" s="83" t="s">
        <v>1766</v>
      </c>
      <c r="F9045" s="280" t="s">
        <v>1769</v>
      </c>
      <c r="G9045" s="280"/>
      <c r="H9045" s="280"/>
      <c r="I9045" s="280"/>
      <c r="J9045" s="122" t="s">
        <v>1778</v>
      </c>
    </row>
    <row r="9046" spans="1:10">
      <c r="A9046" s="113" t="s">
        <v>1725</v>
      </c>
      <c r="B9046" s="91" t="s">
        <v>4353</v>
      </c>
      <c r="C9046" s="90" t="s">
        <v>44</v>
      </c>
      <c r="D9046" s="90" t="s">
        <v>4354</v>
      </c>
      <c r="E9046" s="93">
        <v>2.07E-2</v>
      </c>
      <c r="F9046" s="90"/>
      <c r="G9046" s="90"/>
      <c r="H9046" s="90"/>
      <c r="I9046" s="102" t="s">
        <v>1788</v>
      </c>
      <c r="J9046" s="127" t="s">
        <v>4887</v>
      </c>
    </row>
    <row r="9047" spans="1:10">
      <c r="A9047" s="221"/>
      <c r="B9047" s="222"/>
      <c r="C9047" s="222"/>
      <c r="D9047" s="222"/>
      <c r="E9047" s="222"/>
      <c r="F9047" s="222" t="s">
        <v>2328</v>
      </c>
      <c r="G9047" s="222"/>
      <c r="H9047" s="222"/>
      <c r="I9047" s="222"/>
      <c r="J9047" s="128">
        <v>0</v>
      </c>
    </row>
    <row r="9048" spans="1:10">
      <c r="A9048" s="221"/>
      <c r="B9048" s="222"/>
      <c r="C9048" s="222"/>
      <c r="D9048" s="222"/>
      <c r="E9048" s="222"/>
      <c r="F9048" s="222" t="s">
        <v>2329</v>
      </c>
      <c r="G9048" s="222"/>
      <c r="H9048" s="222"/>
      <c r="I9048" s="222"/>
      <c r="J9048" s="125">
        <v>0.23180000000000001</v>
      </c>
    </row>
    <row r="9049" spans="1:10">
      <c r="A9049" s="221"/>
      <c r="B9049" s="222"/>
      <c r="C9049" s="222"/>
      <c r="D9049" s="222"/>
      <c r="E9049" s="222"/>
      <c r="F9049" s="222" t="s">
        <v>1762</v>
      </c>
      <c r="G9049" s="222"/>
      <c r="H9049" s="222"/>
      <c r="I9049" s="222"/>
      <c r="J9049" s="125">
        <v>0.23180000000000001</v>
      </c>
    </row>
    <row r="9050" spans="1:10">
      <c r="A9050" s="221"/>
      <c r="B9050" s="222"/>
      <c r="C9050" s="222"/>
      <c r="D9050" s="222"/>
      <c r="E9050" s="222"/>
      <c r="F9050" s="222" t="s">
        <v>1763</v>
      </c>
      <c r="G9050" s="222"/>
      <c r="H9050" s="222"/>
      <c r="I9050" s="222"/>
      <c r="J9050" s="125">
        <v>1</v>
      </c>
    </row>
    <row r="9051" spans="1:10">
      <c r="A9051" s="221"/>
      <c r="B9051" s="222"/>
      <c r="C9051" s="222"/>
      <c r="D9051" s="222"/>
      <c r="E9051" s="222"/>
      <c r="F9051" s="222" t="s">
        <v>1764</v>
      </c>
      <c r="G9051" s="222"/>
      <c r="H9051" s="222"/>
      <c r="I9051" s="222"/>
      <c r="J9051" s="125">
        <v>0.23180000000000001</v>
      </c>
    </row>
    <row r="9052" spans="1:10">
      <c r="A9052" s="115"/>
      <c r="B9052" s="116"/>
      <c r="C9052" s="116"/>
      <c r="D9052" s="116"/>
      <c r="E9052" s="116" t="s">
        <v>1728</v>
      </c>
      <c r="F9052" s="117">
        <v>0</v>
      </c>
      <c r="G9052" s="116" t="s">
        <v>1729</v>
      </c>
      <c r="H9052" s="117">
        <v>0.23</v>
      </c>
      <c r="I9052" s="116" t="s">
        <v>1730</v>
      </c>
      <c r="J9052" s="118">
        <v>0.23180000000000001</v>
      </c>
    </row>
    <row r="9053" spans="1:10" ht="15" thickBot="1">
      <c r="A9053" s="115"/>
      <c r="B9053" s="116"/>
      <c r="C9053" s="116"/>
      <c r="D9053" s="116"/>
      <c r="E9053" s="116" t="s">
        <v>1731</v>
      </c>
      <c r="F9053" s="117">
        <v>0.06</v>
      </c>
      <c r="G9053" s="116"/>
      <c r="H9053" s="276" t="s">
        <v>1732</v>
      </c>
      <c r="I9053" s="276"/>
      <c r="J9053" s="118">
        <v>0.28999999999999998</v>
      </c>
    </row>
    <row r="9054" spans="1:10" ht="15" thickTop="1">
      <c r="A9054" s="119"/>
      <c r="B9054" s="95"/>
      <c r="C9054" s="95"/>
      <c r="D9054" s="95"/>
      <c r="E9054" s="95"/>
      <c r="F9054" s="95"/>
      <c r="G9054" s="95"/>
      <c r="H9054" s="95"/>
      <c r="I9054" s="95"/>
      <c r="J9054" s="120"/>
    </row>
    <row r="9055" spans="1:10" ht="15">
      <c r="A9055" s="121"/>
      <c r="B9055" s="83" t="s">
        <v>1</v>
      </c>
      <c r="C9055" s="82" t="s">
        <v>2</v>
      </c>
      <c r="D9055" s="82" t="s">
        <v>3</v>
      </c>
      <c r="E9055" s="281" t="s">
        <v>1722</v>
      </c>
      <c r="F9055" s="281"/>
      <c r="G9055" s="84" t="s">
        <v>4</v>
      </c>
      <c r="H9055" s="83" t="s">
        <v>5</v>
      </c>
      <c r="I9055" s="83" t="s">
        <v>6</v>
      </c>
      <c r="J9055" s="122" t="s">
        <v>8</v>
      </c>
    </row>
    <row r="9056" spans="1:10" ht="25.5">
      <c r="A9056" s="111" t="s">
        <v>1723</v>
      </c>
      <c r="B9056" s="86" t="s">
        <v>4569</v>
      </c>
      <c r="C9056" s="85" t="s">
        <v>31</v>
      </c>
      <c r="D9056" s="85" t="s">
        <v>4570</v>
      </c>
      <c r="E9056" s="284" t="s">
        <v>1737</v>
      </c>
      <c r="F9056" s="284"/>
      <c r="G9056" s="87" t="s">
        <v>33</v>
      </c>
      <c r="H9056" s="88">
        <v>1</v>
      </c>
      <c r="I9056" s="89">
        <v>0.23</v>
      </c>
      <c r="J9056" s="112">
        <v>0.23</v>
      </c>
    </row>
    <row r="9057" spans="1:10">
      <c r="A9057" s="113" t="s">
        <v>1725</v>
      </c>
      <c r="B9057" s="91" t="s">
        <v>4575</v>
      </c>
      <c r="C9057" s="90" t="s">
        <v>31</v>
      </c>
      <c r="D9057" s="90" t="s">
        <v>4576</v>
      </c>
      <c r="E9057" s="278" t="s">
        <v>1748</v>
      </c>
      <c r="F9057" s="278"/>
      <c r="G9057" s="92" t="s">
        <v>33</v>
      </c>
      <c r="H9057" s="93">
        <v>2.07E-2</v>
      </c>
      <c r="I9057" s="94">
        <v>11.57</v>
      </c>
      <c r="J9057" s="114">
        <v>0.23</v>
      </c>
    </row>
    <row r="9058" spans="1:10">
      <c r="A9058" s="115"/>
      <c r="B9058" s="116"/>
      <c r="C9058" s="116"/>
      <c r="D9058" s="116"/>
      <c r="E9058" s="116" t="s">
        <v>1728</v>
      </c>
      <c r="F9058" s="117">
        <v>0.23</v>
      </c>
      <c r="G9058" s="116" t="s">
        <v>1729</v>
      </c>
      <c r="H9058" s="117">
        <v>0</v>
      </c>
      <c r="I9058" s="116" t="s">
        <v>1730</v>
      </c>
      <c r="J9058" s="118">
        <v>0.23</v>
      </c>
    </row>
    <row r="9059" spans="1:10" ht="15" thickBot="1">
      <c r="A9059" s="115"/>
      <c r="B9059" s="116"/>
      <c r="C9059" s="116"/>
      <c r="D9059" s="116"/>
      <c r="E9059" s="116" t="s">
        <v>1731</v>
      </c>
      <c r="F9059" s="117">
        <v>0.06</v>
      </c>
      <c r="G9059" s="116"/>
      <c r="H9059" s="276" t="s">
        <v>1732</v>
      </c>
      <c r="I9059" s="276"/>
      <c r="J9059" s="118">
        <v>0.28999999999999998</v>
      </c>
    </row>
    <row r="9060" spans="1:10" ht="15" thickTop="1">
      <c r="A9060" s="119"/>
      <c r="B9060" s="95"/>
      <c r="C9060" s="95"/>
      <c r="D9060" s="95"/>
      <c r="E9060" s="95"/>
      <c r="F9060" s="95"/>
      <c r="G9060" s="95"/>
      <c r="H9060" s="95"/>
      <c r="I9060" s="95"/>
      <c r="J9060" s="120"/>
    </row>
    <row r="9061" spans="1:10" ht="15">
      <c r="A9061" s="121"/>
      <c r="B9061" s="83" t="s">
        <v>1</v>
      </c>
      <c r="C9061" s="82" t="s">
        <v>2</v>
      </c>
      <c r="D9061" s="82" t="s">
        <v>3</v>
      </c>
      <c r="E9061" s="281" t="s">
        <v>1722</v>
      </c>
      <c r="F9061" s="281"/>
      <c r="G9061" s="84" t="s">
        <v>4</v>
      </c>
      <c r="H9061" s="83" t="s">
        <v>5</v>
      </c>
      <c r="I9061" s="83" t="s">
        <v>6</v>
      </c>
      <c r="J9061" s="122" t="s">
        <v>8</v>
      </c>
    </row>
    <row r="9062" spans="1:10" ht="25.5">
      <c r="A9062" s="111" t="s">
        <v>1723</v>
      </c>
      <c r="B9062" s="86" t="s">
        <v>4587</v>
      </c>
      <c r="C9062" s="85" t="s">
        <v>44</v>
      </c>
      <c r="D9062" s="85" t="s">
        <v>4588</v>
      </c>
      <c r="E9062" s="284" t="s">
        <v>1761</v>
      </c>
      <c r="F9062" s="284"/>
      <c r="G9062" s="87" t="s">
        <v>1950</v>
      </c>
      <c r="H9062" s="88">
        <v>1</v>
      </c>
      <c r="I9062" s="89">
        <v>0.12</v>
      </c>
      <c r="J9062" s="112">
        <v>0.12</v>
      </c>
    </row>
    <row r="9063" spans="1:10" ht="15">
      <c r="A9063" s="121" t="s">
        <v>2324</v>
      </c>
      <c r="B9063" s="83" t="s">
        <v>1</v>
      </c>
      <c r="C9063" s="82" t="s">
        <v>2</v>
      </c>
      <c r="D9063" s="82" t="s">
        <v>1748</v>
      </c>
      <c r="E9063" s="83" t="s">
        <v>1766</v>
      </c>
      <c r="F9063" s="280" t="s">
        <v>1769</v>
      </c>
      <c r="G9063" s="280"/>
      <c r="H9063" s="280"/>
      <c r="I9063" s="280"/>
      <c r="J9063" s="122" t="s">
        <v>1778</v>
      </c>
    </row>
    <row r="9064" spans="1:10">
      <c r="A9064" s="113" t="s">
        <v>1725</v>
      </c>
      <c r="B9064" s="91" t="s">
        <v>4579</v>
      </c>
      <c r="C9064" s="90" t="s">
        <v>44</v>
      </c>
      <c r="D9064" s="90" t="s">
        <v>4580</v>
      </c>
      <c r="E9064" s="93">
        <v>9.5700000000000004E-3</v>
      </c>
      <c r="F9064" s="90"/>
      <c r="G9064" s="90"/>
      <c r="H9064" s="90"/>
      <c r="I9064" s="102" t="s">
        <v>4581</v>
      </c>
      <c r="J9064" s="127" t="s">
        <v>4888</v>
      </c>
    </row>
    <row r="9065" spans="1:10">
      <c r="A9065" s="221"/>
      <c r="B9065" s="222"/>
      <c r="C9065" s="222"/>
      <c r="D9065" s="222"/>
      <c r="E9065" s="222"/>
      <c r="F9065" s="222" t="s">
        <v>2328</v>
      </c>
      <c r="G9065" s="222"/>
      <c r="H9065" s="222"/>
      <c r="I9065" s="222"/>
      <c r="J9065" s="128">
        <v>0</v>
      </c>
    </row>
    <row r="9066" spans="1:10">
      <c r="A9066" s="221"/>
      <c r="B9066" s="222"/>
      <c r="C9066" s="222"/>
      <c r="D9066" s="222"/>
      <c r="E9066" s="222"/>
      <c r="F9066" s="222" t="s">
        <v>2329</v>
      </c>
      <c r="G9066" s="222"/>
      <c r="H9066" s="222"/>
      <c r="I9066" s="222"/>
      <c r="J9066" s="125">
        <v>0.1236</v>
      </c>
    </row>
    <row r="9067" spans="1:10">
      <c r="A9067" s="221"/>
      <c r="B9067" s="222"/>
      <c r="C9067" s="222"/>
      <c r="D9067" s="222"/>
      <c r="E9067" s="222"/>
      <c r="F9067" s="222" t="s">
        <v>1762</v>
      </c>
      <c r="G9067" s="222"/>
      <c r="H9067" s="222"/>
      <c r="I9067" s="222"/>
      <c r="J9067" s="125">
        <v>0.1236</v>
      </c>
    </row>
    <row r="9068" spans="1:10">
      <c r="A9068" s="221"/>
      <c r="B9068" s="222"/>
      <c r="C9068" s="222"/>
      <c r="D9068" s="222"/>
      <c r="E9068" s="222"/>
      <c r="F9068" s="222" t="s">
        <v>1763</v>
      </c>
      <c r="G9068" s="222"/>
      <c r="H9068" s="222"/>
      <c r="I9068" s="222"/>
      <c r="J9068" s="125">
        <v>1</v>
      </c>
    </row>
    <row r="9069" spans="1:10">
      <c r="A9069" s="221"/>
      <c r="B9069" s="222"/>
      <c r="C9069" s="222"/>
      <c r="D9069" s="222"/>
      <c r="E9069" s="222"/>
      <c r="F9069" s="222" t="s">
        <v>1764</v>
      </c>
      <c r="G9069" s="222"/>
      <c r="H9069" s="222"/>
      <c r="I9069" s="222"/>
      <c r="J9069" s="125">
        <v>0.1236</v>
      </c>
    </row>
    <row r="9070" spans="1:10">
      <c r="A9070" s="115"/>
      <c r="B9070" s="116"/>
      <c r="C9070" s="116"/>
      <c r="D9070" s="116"/>
      <c r="E9070" s="116" t="s">
        <v>1728</v>
      </c>
      <c r="F9070" s="117">
        <v>0</v>
      </c>
      <c r="G9070" s="116" t="s">
        <v>1729</v>
      </c>
      <c r="H9070" s="117">
        <v>0.12</v>
      </c>
      <c r="I9070" s="116" t="s">
        <v>1730</v>
      </c>
      <c r="J9070" s="118">
        <v>0.1236</v>
      </c>
    </row>
    <row r="9071" spans="1:10" ht="15" thickBot="1">
      <c r="A9071" s="115"/>
      <c r="B9071" s="116"/>
      <c r="C9071" s="116"/>
      <c r="D9071" s="116"/>
      <c r="E9071" s="116" t="s">
        <v>1731</v>
      </c>
      <c r="F9071" s="117">
        <v>0.03</v>
      </c>
      <c r="G9071" s="116"/>
      <c r="H9071" s="276" t="s">
        <v>1732</v>
      </c>
      <c r="I9071" s="276"/>
      <c r="J9071" s="118">
        <v>0.15</v>
      </c>
    </row>
    <row r="9072" spans="1:10" ht="15" thickTop="1">
      <c r="A9072" s="119"/>
      <c r="B9072" s="95"/>
      <c r="C9072" s="95"/>
      <c r="D9072" s="95"/>
      <c r="E9072" s="95"/>
      <c r="F9072" s="95"/>
      <c r="G9072" s="95"/>
      <c r="H9072" s="95"/>
      <c r="I9072" s="95"/>
      <c r="J9072" s="120"/>
    </row>
    <row r="9073" spans="1:10" ht="15">
      <c r="A9073" s="121"/>
      <c r="B9073" s="83" t="s">
        <v>1</v>
      </c>
      <c r="C9073" s="82" t="s">
        <v>2</v>
      </c>
      <c r="D9073" s="82" t="s">
        <v>3</v>
      </c>
      <c r="E9073" s="281" t="s">
        <v>1722</v>
      </c>
      <c r="F9073" s="281"/>
      <c r="G9073" s="84" t="s">
        <v>4</v>
      </c>
      <c r="H9073" s="83" t="s">
        <v>5</v>
      </c>
      <c r="I9073" s="83" t="s">
        <v>6</v>
      </c>
      <c r="J9073" s="122" t="s">
        <v>8</v>
      </c>
    </row>
    <row r="9074" spans="1:10" ht="25.5">
      <c r="A9074" s="111" t="s">
        <v>1723</v>
      </c>
      <c r="B9074" s="86" t="s">
        <v>4597</v>
      </c>
      <c r="C9074" s="85" t="s">
        <v>44</v>
      </c>
      <c r="D9074" s="85" t="s">
        <v>4598</v>
      </c>
      <c r="E9074" s="284" t="s">
        <v>1761</v>
      </c>
      <c r="F9074" s="284"/>
      <c r="G9074" s="87" t="s">
        <v>1950</v>
      </c>
      <c r="H9074" s="88">
        <v>1</v>
      </c>
      <c r="I9074" s="89">
        <v>0.27</v>
      </c>
      <c r="J9074" s="112">
        <v>0.27</v>
      </c>
    </row>
    <row r="9075" spans="1:10" ht="15">
      <c r="A9075" s="121" t="s">
        <v>2324</v>
      </c>
      <c r="B9075" s="83" t="s">
        <v>1</v>
      </c>
      <c r="C9075" s="82" t="s">
        <v>2</v>
      </c>
      <c r="D9075" s="82" t="s">
        <v>1748</v>
      </c>
      <c r="E9075" s="83" t="s">
        <v>1766</v>
      </c>
      <c r="F9075" s="280" t="s">
        <v>1769</v>
      </c>
      <c r="G9075" s="280"/>
      <c r="H9075" s="280"/>
      <c r="I9075" s="280"/>
      <c r="J9075" s="122" t="s">
        <v>1778</v>
      </c>
    </row>
    <row r="9076" spans="1:10">
      <c r="A9076" s="113" t="s">
        <v>1725</v>
      </c>
      <c r="B9076" s="91" t="s">
        <v>4590</v>
      </c>
      <c r="C9076" s="90" t="s">
        <v>44</v>
      </c>
      <c r="D9076" s="90" t="s">
        <v>4591</v>
      </c>
      <c r="E9076" s="93">
        <v>1.6990000000000002E-2</v>
      </c>
      <c r="F9076" s="90"/>
      <c r="G9076" s="90"/>
      <c r="H9076" s="90"/>
      <c r="I9076" s="102" t="s">
        <v>4592</v>
      </c>
      <c r="J9076" s="127" t="s">
        <v>4889</v>
      </c>
    </row>
    <row r="9077" spans="1:10">
      <c r="A9077" s="221"/>
      <c r="B9077" s="222"/>
      <c r="C9077" s="222"/>
      <c r="D9077" s="222"/>
      <c r="E9077" s="222"/>
      <c r="F9077" s="222" t="s">
        <v>2328</v>
      </c>
      <c r="G9077" s="222"/>
      <c r="H9077" s="222"/>
      <c r="I9077" s="222"/>
      <c r="J9077" s="128">
        <v>0</v>
      </c>
    </row>
    <row r="9078" spans="1:10">
      <c r="A9078" s="221"/>
      <c r="B9078" s="222"/>
      <c r="C9078" s="222"/>
      <c r="D9078" s="222"/>
      <c r="E9078" s="222"/>
      <c r="F9078" s="222" t="s">
        <v>2329</v>
      </c>
      <c r="G9078" s="222"/>
      <c r="H9078" s="222"/>
      <c r="I9078" s="222"/>
      <c r="J9078" s="125">
        <v>0.26879999999999998</v>
      </c>
    </row>
    <row r="9079" spans="1:10">
      <c r="A9079" s="221"/>
      <c r="B9079" s="222"/>
      <c r="C9079" s="222"/>
      <c r="D9079" s="222"/>
      <c r="E9079" s="222"/>
      <c r="F9079" s="222" t="s">
        <v>1762</v>
      </c>
      <c r="G9079" s="222"/>
      <c r="H9079" s="222"/>
      <c r="I9079" s="222"/>
      <c r="J9079" s="125">
        <v>0.26879999999999998</v>
      </c>
    </row>
    <row r="9080" spans="1:10">
      <c r="A9080" s="221"/>
      <c r="B9080" s="222"/>
      <c r="C9080" s="222"/>
      <c r="D9080" s="222"/>
      <c r="E9080" s="222"/>
      <c r="F9080" s="222" t="s">
        <v>1763</v>
      </c>
      <c r="G9080" s="222"/>
      <c r="H9080" s="222"/>
      <c r="I9080" s="222"/>
      <c r="J9080" s="125">
        <v>1</v>
      </c>
    </row>
    <row r="9081" spans="1:10">
      <c r="A9081" s="221"/>
      <c r="B9081" s="222"/>
      <c r="C9081" s="222"/>
      <c r="D9081" s="222"/>
      <c r="E9081" s="222"/>
      <c r="F9081" s="222" t="s">
        <v>1764</v>
      </c>
      <c r="G9081" s="222"/>
      <c r="H9081" s="222"/>
      <c r="I9081" s="222"/>
      <c r="J9081" s="125">
        <v>0.26879999999999998</v>
      </c>
    </row>
    <row r="9082" spans="1:10">
      <c r="A9082" s="115"/>
      <c r="B9082" s="116"/>
      <c r="C9082" s="116"/>
      <c r="D9082" s="116"/>
      <c r="E9082" s="116" t="s">
        <v>1728</v>
      </c>
      <c r="F9082" s="117">
        <v>0</v>
      </c>
      <c r="G9082" s="116" t="s">
        <v>1729</v>
      </c>
      <c r="H9082" s="117">
        <v>0.27</v>
      </c>
      <c r="I9082" s="116" t="s">
        <v>1730</v>
      </c>
      <c r="J9082" s="118">
        <v>0.26879999999999998</v>
      </c>
    </row>
    <row r="9083" spans="1:10" ht="15" thickBot="1">
      <c r="A9083" s="115"/>
      <c r="B9083" s="116"/>
      <c r="C9083" s="116"/>
      <c r="D9083" s="116"/>
      <c r="E9083" s="116" t="s">
        <v>1731</v>
      </c>
      <c r="F9083" s="117">
        <v>7.0000000000000007E-2</v>
      </c>
      <c r="G9083" s="116"/>
      <c r="H9083" s="276" t="s">
        <v>1732</v>
      </c>
      <c r="I9083" s="276"/>
      <c r="J9083" s="118">
        <v>0.34</v>
      </c>
    </row>
    <row r="9084" spans="1:10" ht="15" thickTop="1">
      <c r="A9084" s="119"/>
      <c r="B9084" s="95"/>
      <c r="C9084" s="95"/>
      <c r="D9084" s="95"/>
      <c r="E9084" s="95"/>
      <c r="F9084" s="95"/>
      <c r="G9084" s="95"/>
      <c r="H9084" s="95"/>
      <c r="I9084" s="95"/>
      <c r="J9084" s="120"/>
    </row>
    <row r="9085" spans="1:10" ht="15">
      <c r="A9085" s="121"/>
      <c r="B9085" s="83" t="s">
        <v>1</v>
      </c>
      <c r="C9085" s="82" t="s">
        <v>2</v>
      </c>
      <c r="D9085" s="82" t="s">
        <v>3</v>
      </c>
      <c r="E9085" s="281" t="s">
        <v>1722</v>
      </c>
      <c r="F9085" s="281"/>
      <c r="G9085" s="84" t="s">
        <v>4</v>
      </c>
      <c r="H9085" s="83" t="s">
        <v>5</v>
      </c>
      <c r="I9085" s="83" t="s">
        <v>6</v>
      </c>
      <c r="J9085" s="122" t="s">
        <v>8</v>
      </c>
    </row>
    <row r="9086" spans="1:10" ht="25.5">
      <c r="A9086" s="111" t="s">
        <v>1723</v>
      </c>
      <c r="B9086" s="86" t="s">
        <v>4704</v>
      </c>
      <c r="C9086" s="85" t="s">
        <v>44</v>
      </c>
      <c r="D9086" s="85" t="s">
        <v>4705</v>
      </c>
      <c r="E9086" s="284" t="s">
        <v>1761</v>
      </c>
      <c r="F9086" s="284"/>
      <c r="G9086" s="87" t="s">
        <v>1950</v>
      </c>
      <c r="H9086" s="88">
        <v>1</v>
      </c>
      <c r="I9086" s="89">
        <v>0.28999999999999998</v>
      </c>
      <c r="J9086" s="112">
        <v>0.28999999999999998</v>
      </c>
    </row>
    <row r="9087" spans="1:10" ht="15">
      <c r="A9087" s="121" t="s">
        <v>2324</v>
      </c>
      <c r="B9087" s="83" t="s">
        <v>1</v>
      </c>
      <c r="C9087" s="82" t="s">
        <v>2</v>
      </c>
      <c r="D9087" s="82" t="s">
        <v>1748</v>
      </c>
      <c r="E9087" s="83" t="s">
        <v>1766</v>
      </c>
      <c r="F9087" s="280" t="s">
        <v>1769</v>
      </c>
      <c r="G9087" s="280"/>
      <c r="H9087" s="280"/>
      <c r="I9087" s="280"/>
      <c r="J9087" s="122" t="s">
        <v>1778</v>
      </c>
    </row>
    <row r="9088" spans="1:10">
      <c r="A9088" s="113" t="s">
        <v>1725</v>
      </c>
      <c r="B9088" s="91" t="s">
        <v>4701</v>
      </c>
      <c r="C9088" s="90" t="s">
        <v>44</v>
      </c>
      <c r="D9088" s="90" t="s">
        <v>4702</v>
      </c>
      <c r="E9088" s="93">
        <v>1.6990000000000002E-2</v>
      </c>
      <c r="F9088" s="90"/>
      <c r="G9088" s="90"/>
      <c r="H9088" s="90"/>
      <c r="I9088" s="102" t="s">
        <v>4703</v>
      </c>
      <c r="J9088" s="127" t="s">
        <v>4890</v>
      </c>
    </row>
    <row r="9089" spans="1:10">
      <c r="A9089" s="221"/>
      <c r="B9089" s="222"/>
      <c r="C9089" s="222"/>
      <c r="D9089" s="222"/>
      <c r="E9089" s="222"/>
      <c r="F9089" s="222" t="s">
        <v>2328</v>
      </c>
      <c r="G9089" s="222"/>
      <c r="H9089" s="222"/>
      <c r="I9089" s="222"/>
      <c r="J9089" s="128">
        <v>0</v>
      </c>
    </row>
    <row r="9090" spans="1:10">
      <c r="A9090" s="221"/>
      <c r="B9090" s="222"/>
      <c r="C9090" s="222"/>
      <c r="D9090" s="222"/>
      <c r="E9090" s="222"/>
      <c r="F9090" s="222" t="s">
        <v>2329</v>
      </c>
      <c r="G9090" s="222"/>
      <c r="H9090" s="222"/>
      <c r="I9090" s="222"/>
      <c r="J9090" s="125">
        <v>0.28749999999999998</v>
      </c>
    </row>
    <row r="9091" spans="1:10">
      <c r="A9091" s="221"/>
      <c r="B9091" s="222"/>
      <c r="C9091" s="222"/>
      <c r="D9091" s="222"/>
      <c r="E9091" s="222"/>
      <c r="F9091" s="222" t="s">
        <v>1762</v>
      </c>
      <c r="G9091" s="222"/>
      <c r="H9091" s="222"/>
      <c r="I9091" s="222"/>
      <c r="J9091" s="125">
        <v>0.28749999999999998</v>
      </c>
    </row>
    <row r="9092" spans="1:10">
      <c r="A9092" s="221"/>
      <c r="B9092" s="222"/>
      <c r="C9092" s="222"/>
      <c r="D9092" s="222"/>
      <c r="E9092" s="222"/>
      <c r="F9092" s="222" t="s">
        <v>1763</v>
      </c>
      <c r="G9092" s="222"/>
      <c r="H9092" s="222"/>
      <c r="I9092" s="222"/>
      <c r="J9092" s="125">
        <v>1</v>
      </c>
    </row>
    <row r="9093" spans="1:10">
      <c r="A9093" s="221"/>
      <c r="B9093" s="222"/>
      <c r="C9093" s="222"/>
      <c r="D9093" s="222"/>
      <c r="E9093" s="222"/>
      <c r="F9093" s="222" t="s">
        <v>1764</v>
      </c>
      <c r="G9093" s="222"/>
      <c r="H9093" s="222"/>
      <c r="I9093" s="222"/>
      <c r="J9093" s="125">
        <v>0.28749999999999998</v>
      </c>
    </row>
    <row r="9094" spans="1:10">
      <c r="A9094" s="115"/>
      <c r="B9094" s="116"/>
      <c r="C9094" s="116"/>
      <c r="D9094" s="116"/>
      <c r="E9094" s="116" t="s">
        <v>1728</v>
      </c>
      <c r="F9094" s="117">
        <v>0</v>
      </c>
      <c r="G9094" s="116" t="s">
        <v>1729</v>
      </c>
      <c r="H9094" s="117">
        <v>0.28999999999999998</v>
      </c>
      <c r="I9094" s="116" t="s">
        <v>1730</v>
      </c>
      <c r="J9094" s="118">
        <v>0.28749999999999998</v>
      </c>
    </row>
    <row r="9095" spans="1:10" ht="15" thickBot="1">
      <c r="A9095" s="115"/>
      <c r="B9095" s="116"/>
      <c r="C9095" s="116"/>
      <c r="D9095" s="116"/>
      <c r="E9095" s="116" t="s">
        <v>1731</v>
      </c>
      <c r="F9095" s="117">
        <v>7.0000000000000007E-2</v>
      </c>
      <c r="G9095" s="116"/>
      <c r="H9095" s="276" t="s">
        <v>1732</v>
      </c>
      <c r="I9095" s="276"/>
      <c r="J9095" s="118">
        <v>0.36</v>
      </c>
    </row>
    <row r="9096" spans="1:10" ht="15" thickTop="1">
      <c r="A9096" s="119"/>
      <c r="B9096" s="95"/>
      <c r="C9096" s="95"/>
      <c r="D9096" s="95"/>
      <c r="E9096" s="95"/>
      <c r="F9096" s="95"/>
      <c r="G9096" s="95"/>
      <c r="H9096" s="95"/>
      <c r="I9096" s="95"/>
      <c r="J9096" s="120"/>
    </row>
    <row r="9097" spans="1:10" ht="15">
      <c r="A9097" s="121"/>
      <c r="B9097" s="83" t="s">
        <v>1</v>
      </c>
      <c r="C9097" s="82" t="s">
        <v>2</v>
      </c>
      <c r="D9097" s="82" t="s">
        <v>3</v>
      </c>
      <c r="E9097" s="281" t="s">
        <v>1722</v>
      </c>
      <c r="F9097" s="281"/>
      <c r="G9097" s="84" t="s">
        <v>4</v>
      </c>
      <c r="H9097" s="83" t="s">
        <v>5</v>
      </c>
      <c r="I9097" s="83" t="s">
        <v>6</v>
      </c>
      <c r="J9097" s="122" t="s">
        <v>8</v>
      </c>
    </row>
    <row r="9098" spans="1:10" ht="25.5">
      <c r="A9098" s="111" t="s">
        <v>1723</v>
      </c>
      <c r="B9098" s="86" t="s">
        <v>4697</v>
      </c>
      <c r="C9098" s="85" t="s">
        <v>31</v>
      </c>
      <c r="D9098" s="85" t="s">
        <v>4698</v>
      </c>
      <c r="E9098" s="284" t="s">
        <v>1737</v>
      </c>
      <c r="F9098" s="284"/>
      <c r="G9098" s="87" t="s">
        <v>33</v>
      </c>
      <c r="H9098" s="88">
        <v>1</v>
      </c>
      <c r="I9098" s="89">
        <v>0.3</v>
      </c>
      <c r="J9098" s="112">
        <v>0.3</v>
      </c>
    </row>
    <row r="9099" spans="1:10">
      <c r="A9099" s="113" t="s">
        <v>1725</v>
      </c>
      <c r="B9099" s="91" t="s">
        <v>4699</v>
      </c>
      <c r="C9099" s="90" t="s">
        <v>31</v>
      </c>
      <c r="D9099" s="90" t="s">
        <v>4700</v>
      </c>
      <c r="E9099" s="278" t="s">
        <v>1748</v>
      </c>
      <c r="F9099" s="278"/>
      <c r="G9099" s="92" t="s">
        <v>33</v>
      </c>
      <c r="H9099" s="93">
        <v>1.6990000000000002E-2</v>
      </c>
      <c r="I9099" s="94">
        <v>17.760000000000002</v>
      </c>
      <c r="J9099" s="114">
        <v>0.3</v>
      </c>
    </row>
    <row r="9100" spans="1:10">
      <c r="A9100" s="115"/>
      <c r="B9100" s="116"/>
      <c r="C9100" s="116"/>
      <c r="D9100" s="116"/>
      <c r="E9100" s="116" t="s">
        <v>1728</v>
      </c>
      <c r="F9100" s="117">
        <v>0.3</v>
      </c>
      <c r="G9100" s="116" t="s">
        <v>1729</v>
      </c>
      <c r="H9100" s="117">
        <v>0</v>
      </c>
      <c r="I9100" s="116" t="s">
        <v>1730</v>
      </c>
      <c r="J9100" s="118">
        <v>0.3</v>
      </c>
    </row>
    <row r="9101" spans="1:10" ht="15" thickBot="1">
      <c r="A9101" s="115"/>
      <c r="B9101" s="116"/>
      <c r="C9101" s="116"/>
      <c r="D9101" s="116"/>
      <c r="E9101" s="116" t="s">
        <v>1731</v>
      </c>
      <c r="F9101" s="117">
        <v>7.0000000000000007E-2</v>
      </c>
      <c r="G9101" s="116"/>
      <c r="H9101" s="276" t="s">
        <v>1732</v>
      </c>
      <c r="I9101" s="276"/>
      <c r="J9101" s="118">
        <v>0.37</v>
      </c>
    </row>
    <row r="9102" spans="1:10" ht="15" thickTop="1">
      <c r="A9102" s="119"/>
      <c r="B9102" s="95"/>
      <c r="C9102" s="95"/>
      <c r="D9102" s="95"/>
      <c r="E9102" s="95"/>
      <c r="F9102" s="95"/>
      <c r="G9102" s="95"/>
      <c r="H9102" s="95"/>
      <c r="I9102" s="95"/>
      <c r="J9102" s="120"/>
    </row>
    <row r="9103" spans="1:10" ht="15">
      <c r="A9103" s="121"/>
      <c r="B9103" s="83" t="s">
        <v>1</v>
      </c>
      <c r="C9103" s="82" t="s">
        <v>2</v>
      </c>
      <c r="D9103" s="82" t="s">
        <v>3</v>
      </c>
      <c r="E9103" s="281" t="s">
        <v>1722</v>
      </c>
      <c r="F9103" s="281"/>
      <c r="G9103" s="84" t="s">
        <v>4</v>
      </c>
      <c r="H9103" s="83" t="s">
        <v>5</v>
      </c>
      <c r="I9103" s="83" t="s">
        <v>6</v>
      </c>
      <c r="J9103" s="122" t="s">
        <v>8</v>
      </c>
    </row>
    <row r="9104" spans="1:10" ht="25.5">
      <c r="A9104" s="111" t="s">
        <v>1723</v>
      </c>
      <c r="B9104" s="86" t="s">
        <v>4712</v>
      </c>
      <c r="C9104" s="85" t="s">
        <v>44</v>
      </c>
      <c r="D9104" s="85" t="s">
        <v>4713</v>
      </c>
      <c r="E9104" s="284" t="s">
        <v>1761</v>
      </c>
      <c r="F9104" s="284"/>
      <c r="G9104" s="87" t="s">
        <v>1950</v>
      </c>
      <c r="H9104" s="88">
        <v>1</v>
      </c>
      <c r="I9104" s="89">
        <v>0.19</v>
      </c>
      <c r="J9104" s="112">
        <v>0.19</v>
      </c>
    </row>
    <row r="9105" spans="1:10" ht="15">
      <c r="A9105" s="121" t="s">
        <v>2324</v>
      </c>
      <c r="B9105" s="83" t="s">
        <v>1</v>
      </c>
      <c r="C9105" s="82" t="s">
        <v>2</v>
      </c>
      <c r="D9105" s="82" t="s">
        <v>1748</v>
      </c>
      <c r="E9105" s="83" t="s">
        <v>1766</v>
      </c>
      <c r="F9105" s="280" t="s">
        <v>1769</v>
      </c>
      <c r="G9105" s="280"/>
      <c r="H9105" s="280"/>
      <c r="I9105" s="280"/>
      <c r="J9105" s="122" t="s">
        <v>1778</v>
      </c>
    </row>
    <row r="9106" spans="1:10">
      <c r="A9106" s="113" t="s">
        <v>1725</v>
      </c>
      <c r="B9106" s="91" t="s">
        <v>4710</v>
      </c>
      <c r="C9106" s="90" t="s">
        <v>44</v>
      </c>
      <c r="D9106" s="90" t="s">
        <v>4711</v>
      </c>
      <c r="E9106" s="93">
        <v>1.328E-2</v>
      </c>
      <c r="F9106" s="90"/>
      <c r="G9106" s="90"/>
      <c r="H9106" s="90"/>
      <c r="I9106" s="102" t="s">
        <v>4527</v>
      </c>
      <c r="J9106" s="127" t="s">
        <v>4885</v>
      </c>
    </row>
    <row r="9107" spans="1:10">
      <c r="A9107" s="221"/>
      <c r="B9107" s="222"/>
      <c r="C9107" s="222"/>
      <c r="D9107" s="222"/>
      <c r="E9107" s="222"/>
      <c r="F9107" s="222" t="s">
        <v>2328</v>
      </c>
      <c r="G9107" s="222"/>
      <c r="H9107" s="222"/>
      <c r="I9107" s="222"/>
      <c r="J9107" s="128">
        <v>0</v>
      </c>
    </row>
    <row r="9108" spans="1:10">
      <c r="A9108" s="221"/>
      <c r="B9108" s="222"/>
      <c r="C9108" s="222"/>
      <c r="D9108" s="222"/>
      <c r="E9108" s="222"/>
      <c r="F9108" s="222" t="s">
        <v>2329</v>
      </c>
      <c r="G9108" s="222"/>
      <c r="H9108" s="222"/>
      <c r="I9108" s="222"/>
      <c r="J9108" s="125">
        <v>0.1938</v>
      </c>
    </row>
    <row r="9109" spans="1:10">
      <c r="A9109" s="221"/>
      <c r="B9109" s="222"/>
      <c r="C9109" s="222"/>
      <c r="D9109" s="222"/>
      <c r="E9109" s="222"/>
      <c r="F9109" s="222" t="s">
        <v>1762</v>
      </c>
      <c r="G9109" s="222"/>
      <c r="H9109" s="222"/>
      <c r="I9109" s="222"/>
      <c r="J9109" s="125">
        <v>0.1938</v>
      </c>
    </row>
    <row r="9110" spans="1:10">
      <c r="A9110" s="221"/>
      <c r="B9110" s="222"/>
      <c r="C9110" s="222"/>
      <c r="D9110" s="222"/>
      <c r="E9110" s="222"/>
      <c r="F9110" s="222" t="s">
        <v>1763</v>
      </c>
      <c r="G9110" s="222"/>
      <c r="H9110" s="222"/>
      <c r="I9110" s="222"/>
      <c r="J9110" s="125">
        <v>1</v>
      </c>
    </row>
    <row r="9111" spans="1:10">
      <c r="A9111" s="221"/>
      <c r="B9111" s="222"/>
      <c r="C9111" s="222"/>
      <c r="D9111" s="222"/>
      <c r="E9111" s="222"/>
      <c r="F9111" s="222" t="s">
        <v>1764</v>
      </c>
      <c r="G9111" s="222"/>
      <c r="H9111" s="222"/>
      <c r="I9111" s="222"/>
      <c r="J9111" s="125">
        <v>0.1938</v>
      </c>
    </row>
    <row r="9112" spans="1:10">
      <c r="A9112" s="115"/>
      <c r="B9112" s="116"/>
      <c r="C9112" s="116"/>
      <c r="D9112" s="116"/>
      <c r="E9112" s="116" t="s">
        <v>1728</v>
      </c>
      <c r="F9112" s="117">
        <v>0</v>
      </c>
      <c r="G9112" s="116" t="s">
        <v>1729</v>
      </c>
      <c r="H9112" s="117">
        <v>0.19</v>
      </c>
      <c r="I9112" s="116" t="s">
        <v>1730</v>
      </c>
      <c r="J9112" s="118">
        <v>0.1938</v>
      </c>
    </row>
    <row r="9113" spans="1:10" ht="15" thickBot="1">
      <c r="A9113" s="115"/>
      <c r="B9113" s="116"/>
      <c r="C9113" s="116"/>
      <c r="D9113" s="116"/>
      <c r="E9113" s="116" t="s">
        <v>1731</v>
      </c>
      <c r="F9113" s="117">
        <v>0.04</v>
      </c>
      <c r="G9113" s="116"/>
      <c r="H9113" s="276" t="s">
        <v>1732</v>
      </c>
      <c r="I9113" s="276"/>
      <c r="J9113" s="118">
        <v>0.23</v>
      </c>
    </row>
    <row r="9114" spans="1:10" ht="15" thickTop="1">
      <c r="A9114" s="119"/>
      <c r="B9114" s="95"/>
      <c r="C9114" s="95"/>
      <c r="D9114" s="95"/>
      <c r="E9114" s="95"/>
      <c r="F9114" s="95"/>
      <c r="G9114" s="95"/>
      <c r="H9114" s="95"/>
      <c r="I9114" s="95"/>
      <c r="J9114" s="120"/>
    </row>
    <row r="9115" spans="1:10" ht="15">
      <c r="A9115" s="121"/>
      <c r="B9115" s="83" t="s">
        <v>1</v>
      </c>
      <c r="C9115" s="82" t="s">
        <v>2</v>
      </c>
      <c r="D9115" s="82" t="s">
        <v>3</v>
      </c>
      <c r="E9115" s="281" t="s">
        <v>1722</v>
      </c>
      <c r="F9115" s="281"/>
      <c r="G9115" s="84" t="s">
        <v>4</v>
      </c>
      <c r="H9115" s="83" t="s">
        <v>5</v>
      </c>
      <c r="I9115" s="83" t="s">
        <v>6</v>
      </c>
      <c r="J9115" s="122" t="s">
        <v>8</v>
      </c>
    </row>
    <row r="9116" spans="1:10" ht="25.5">
      <c r="A9116" s="111" t="s">
        <v>1723</v>
      </c>
      <c r="B9116" s="86" t="s">
        <v>4720</v>
      </c>
      <c r="C9116" s="85" t="s">
        <v>31</v>
      </c>
      <c r="D9116" s="85" t="s">
        <v>4721</v>
      </c>
      <c r="E9116" s="284" t="s">
        <v>1737</v>
      </c>
      <c r="F9116" s="284"/>
      <c r="G9116" s="87" t="s">
        <v>33</v>
      </c>
      <c r="H9116" s="88">
        <v>1</v>
      </c>
      <c r="I9116" s="89">
        <v>0.2</v>
      </c>
      <c r="J9116" s="112">
        <v>0.2</v>
      </c>
    </row>
    <row r="9117" spans="1:10">
      <c r="A9117" s="113" t="s">
        <v>1725</v>
      </c>
      <c r="B9117" s="91" t="s">
        <v>4722</v>
      </c>
      <c r="C9117" s="90" t="s">
        <v>31</v>
      </c>
      <c r="D9117" s="90" t="s">
        <v>4723</v>
      </c>
      <c r="E9117" s="278" t="s">
        <v>1748</v>
      </c>
      <c r="F9117" s="278"/>
      <c r="G9117" s="92" t="s">
        <v>33</v>
      </c>
      <c r="H9117" s="93">
        <v>1.328E-2</v>
      </c>
      <c r="I9117" s="94">
        <v>15.32</v>
      </c>
      <c r="J9117" s="114">
        <v>0.2</v>
      </c>
    </row>
    <row r="9118" spans="1:10">
      <c r="A9118" s="115"/>
      <c r="B9118" s="116"/>
      <c r="C9118" s="116"/>
      <c r="D9118" s="116"/>
      <c r="E9118" s="116" t="s">
        <v>1728</v>
      </c>
      <c r="F9118" s="117">
        <v>0.2</v>
      </c>
      <c r="G9118" s="116" t="s">
        <v>1729</v>
      </c>
      <c r="H9118" s="117">
        <v>0</v>
      </c>
      <c r="I9118" s="116" t="s">
        <v>1730</v>
      </c>
      <c r="J9118" s="118">
        <v>0.2</v>
      </c>
    </row>
    <row r="9119" spans="1:10" ht="15" thickBot="1">
      <c r="A9119" s="115"/>
      <c r="B9119" s="116"/>
      <c r="C9119" s="116"/>
      <c r="D9119" s="116"/>
      <c r="E9119" s="116" t="s">
        <v>1731</v>
      </c>
      <c r="F9119" s="117">
        <v>0.05</v>
      </c>
      <c r="G9119" s="116"/>
      <c r="H9119" s="276" t="s">
        <v>1732</v>
      </c>
      <c r="I9119" s="276"/>
      <c r="J9119" s="118">
        <v>0.25</v>
      </c>
    </row>
    <row r="9120" spans="1:10" ht="15" thickTop="1">
      <c r="A9120" s="119"/>
      <c r="B9120" s="95"/>
      <c r="C9120" s="95"/>
      <c r="D9120" s="95"/>
      <c r="E9120" s="95"/>
      <c r="F9120" s="95"/>
      <c r="G9120" s="95"/>
      <c r="H9120" s="95"/>
      <c r="I9120" s="95"/>
      <c r="J9120" s="120"/>
    </row>
    <row r="9121" spans="1:10" ht="15">
      <c r="A9121" s="121"/>
      <c r="B9121" s="83" t="s">
        <v>1</v>
      </c>
      <c r="C9121" s="82" t="s">
        <v>2</v>
      </c>
      <c r="D9121" s="82" t="s">
        <v>3</v>
      </c>
      <c r="E9121" s="281" t="s">
        <v>1722</v>
      </c>
      <c r="F9121" s="281"/>
      <c r="G9121" s="84" t="s">
        <v>4</v>
      </c>
      <c r="H9121" s="83" t="s">
        <v>5</v>
      </c>
      <c r="I9121" s="83" t="s">
        <v>6</v>
      </c>
      <c r="J9121" s="122" t="s">
        <v>8</v>
      </c>
    </row>
    <row r="9122" spans="1:10" ht="25.5">
      <c r="A9122" s="111" t="s">
        <v>1723</v>
      </c>
      <c r="B9122" s="86" t="s">
        <v>4891</v>
      </c>
      <c r="C9122" s="85" t="s">
        <v>44</v>
      </c>
      <c r="D9122" s="85" t="s">
        <v>4892</v>
      </c>
      <c r="E9122" s="284" t="s">
        <v>1761</v>
      </c>
      <c r="F9122" s="284"/>
      <c r="G9122" s="87" t="s">
        <v>1950</v>
      </c>
      <c r="H9122" s="88">
        <v>1</v>
      </c>
      <c r="I9122" s="89">
        <v>0.63</v>
      </c>
      <c r="J9122" s="112">
        <v>0.63</v>
      </c>
    </row>
    <row r="9123" spans="1:10" ht="15">
      <c r="A9123" s="121" t="s">
        <v>2324</v>
      </c>
      <c r="B9123" s="83" t="s">
        <v>1</v>
      </c>
      <c r="C9123" s="82" t="s">
        <v>2</v>
      </c>
      <c r="D9123" s="82" t="s">
        <v>1748</v>
      </c>
      <c r="E9123" s="83" t="s">
        <v>1766</v>
      </c>
      <c r="F9123" s="280" t="s">
        <v>1769</v>
      </c>
      <c r="G9123" s="280"/>
      <c r="H9123" s="280"/>
      <c r="I9123" s="280"/>
      <c r="J9123" s="122" t="s">
        <v>1778</v>
      </c>
    </row>
    <row r="9124" spans="1:10">
      <c r="A9124" s="113" t="s">
        <v>1725</v>
      </c>
      <c r="B9124" s="91" t="s">
        <v>4893</v>
      </c>
      <c r="C9124" s="90" t="s">
        <v>44</v>
      </c>
      <c r="D9124" s="90" t="s">
        <v>4044</v>
      </c>
      <c r="E9124" s="93">
        <v>4.2970000000000001E-2</v>
      </c>
      <c r="F9124" s="90"/>
      <c r="G9124" s="90"/>
      <c r="H9124" s="90"/>
      <c r="I9124" s="102" t="s">
        <v>4527</v>
      </c>
      <c r="J9124" s="127" t="s">
        <v>4894</v>
      </c>
    </row>
    <row r="9125" spans="1:10">
      <c r="A9125" s="221"/>
      <c r="B9125" s="222"/>
      <c r="C9125" s="222"/>
      <c r="D9125" s="222"/>
      <c r="E9125" s="222"/>
      <c r="F9125" s="222" t="s">
        <v>2328</v>
      </c>
      <c r="G9125" s="222"/>
      <c r="H9125" s="222"/>
      <c r="I9125" s="222"/>
      <c r="J9125" s="128">
        <v>0</v>
      </c>
    </row>
    <row r="9126" spans="1:10">
      <c r="A9126" s="221"/>
      <c r="B9126" s="222"/>
      <c r="C9126" s="222"/>
      <c r="D9126" s="222"/>
      <c r="E9126" s="222"/>
      <c r="F9126" s="222" t="s">
        <v>2329</v>
      </c>
      <c r="G9126" s="222"/>
      <c r="H9126" s="222"/>
      <c r="I9126" s="222"/>
      <c r="J9126" s="125">
        <v>0.62690000000000001</v>
      </c>
    </row>
    <row r="9127" spans="1:10">
      <c r="A9127" s="221"/>
      <c r="B9127" s="222"/>
      <c r="C9127" s="222"/>
      <c r="D9127" s="222"/>
      <c r="E9127" s="222"/>
      <c r="F9127" s="222" t="s">
        <v>1762</v>
      </c>
      <c r="G9127" s="222"/>
      <c r="H9127" s="222"/>
      <c r="I9127" s="222"/>
      <c r="J9127" s="125">
        <v>0.62690000000000001</v>
      </c>
    </row>
    <row r="9128" spans="1:10">
      <c r="A9128" s="221"/>
      <c r="B9128" s="222"/>
      <c r="C9128" s="222"/>
      <c r="D9128" s="222"/>
      <c r="E9128" s="222"/>
      <c r="F9128" s="222" t="s">
        <v>1763</v>
      </c>
      <c r="G9128" s="222"/>
      <c r="H9128" s="222"/>
      <c r="I9128" s="222"/>
      <c r="J9128" s="125">
        <v>1</v>
      </c>
    </row>
    <row r="9129" spans="1:10">
      <c r="A9129" s="221"/>
      <c r="B9129" s="222"/>
      <c r="C9129" s="222"/>
      <c r="D9129" s="222"/>
      <c r="E9129" s="222"/>
      <c r="F9129" s="222" t="s">
        <v>1764</v>
      </c>
      <c r="G9129" s="222"/>
      <c r="H9129" s="222"/>
      <c r="I9129" s="222"/>
      <c r="J9129" s="125">
        <v>0.62690000000000001</v>
      </c>
    </row>
    <row r="9130" spans="1:10">
      <c r="A9130" s="115"/>
      <c r="B9130" s="116"/>
      <c r="C9130" s="116"/>
      <c r="D9130" s="116"/>
      <c r="E9130" s="116" t="s">
        <v>1728</v>
      </c>
      <c r="F9130" s="117">
        <v>0</v>
      </c>
      <c r="G9130" s="116" t="s">
        <v>1729</v>
      </c>
      <c r="H9130" s="117">
        <v>0.63</v>
      </c>
      <c r="I9130" s="116" t="s">
        <v>1730</v>
      </c>
      <c r="J9130" s="118">
        <v>0.62690000000000001</v>
      </c>
    </row>
    <row r="9131" spans="1:10" ht="15" thickBot="1">
      <c r="A9131" s="115"/>
      <c r="B9131" s="116"/>
      <c r="C9131" s="116"/>
      <c r="D9131" s="116"/>
      <c r="E9131" s="116" t="s">
        <v>1731</v>
      </c>
      <c r="F9131" s="117">
        <v>0.16</v>
      </c>
      <c r="G9131" s="116"/>
      <c r="H9131" s="276" t="s">
        <v>1732</v>
      </c>
      <c r="I9131" s="276"/>
      <c r="J9131" s="118">
        <v>0.79</v>
      </c>
    </row>
    <row r="9132" spans="1:10" ht="15" thickTop="1">
      <c r="A9132" s="119"/>
      <c r="B9132" s="95"/>
      <c r="C9132" s="95"/>
      <c r="D9132" s="95"/>
      <c r="E9132" s="95"/>
      <c r="F9132" s="95"/>
      <c r="G9132" s="95"/>
      <c r="H9132" s="95"/>
      <c r="I9132" s="95"/>
      <c r="J9132" s="120"/>
    </row>
    <row r="9133" spans="1:10" ht="15">
      <c r="A9133" s="121"/>
      <c r="B9133" s="83" t="s">
        <v>1</v>
      </c>
      <c r="C9133" s="82" t="s">
        <v>2</v>
      </c>
      <c r="D9133" s="82" t="s">
        <v>3</v>
      </c>
      <c r="E9133" s="281" t="s">
        <v>1722</v>
      </c>
      <c r="F9133" s="281"/>
      <c r="G9133" s="84" t="s">
        <v>4</v>
      </c>
      <c r="H9133" s="83" t="s">
        <v>5</v>
      </c>
      <c r="I9133" s="83" t="s">
        <v>6</v>
      </c>
      <c r="J9133" s="122" t="s">
        <v>8</v>
      </c>
    </row>
    <row r="9134" spans="1:10" ht="25.5">
      <c r="A9134" s="111" t="s">
        <v>1723</v>
      </c>
      <c r="B9134" s="86" t="s">
        <v>4895</v>
      </c>
      <c r="C9134" s="85" t="s">
        <v>31</v>
      </c>
      <c r="D9134" s="85" t="s">
        <v>4896</v>
      </c>
      <c r="E9134" s="284" t="s">
        <v>1737</v>
      </c>
      <c r="F9134" s="284"/>
      <c r="G9134" s="87" t="s">
        <v>33</v>
      </c>
      <c r="H9134" s="88">
        <v>1</v>
      </c>
      <c r="I9134" s="89">
        <v>0.65</v>
      </c>
      <c r="J9134" s="112">
        <v>0.65</v>
      </c>
    </row>
    <row r="9135" spans="1:10">
      <c r="A9135" s="113" t="s">
        <v>1725</v>
      </c>
      <c r="B9135" s="91" t="s">
        <v>4897</v>
      </c>
      <c r="C9135" s="90" t="s">
        <v>31</v>
      </c>
      <c r="D9135" s="90" t="s">
        <v>4898</v>
      </c>
      <c r="E9135" s="278" t="s">
        <v>1748</v>
      </c>
      <c r="F9135" s="278"/>
      <c r="G9135" s="92" t="s">
        <v>33</v>
      </c>
      <c r="H9135" s="93">
        <v>4.2970000000000001E-2</v>
      </c>
      <c r="I9135" s="94">
        <v>15.32</v>
      </c>
      <c r="J9135" s="114">
        <v>0.65</v>
      </c>
    </row>
    <row r="9136" spans="1:10">
      <c r="A9136" s="115"/>
      <c r="B9136" s="116"/>
      <c r="C9136" s="116"/>
      <c r="D9136" s="116"/>
      <c r="E9136" s="116" t="s">
        <v>1728</v>
      </c>
      <c r="F9136" s="117">
        <v>0.65</v>
      </c>
      <c r="G9136" s="116" t="s">
        <v>1729</v>
      </c>
      <c r="H9136" s="117">
        <v>0</v>
      </c>
      <c r="I9136" s="116" t="s">
        <v>1730</v>
      </c>
      <c r="J9136" s="118">
        <v>0.65</v>
      </c>
    </row>
    <row r="9137" spans="1:10" ht="15" thickBot="1">
      <c r="A9137" s="115"/>
      <c r="B9137" s="116"/>
      <c r="C9137" s="116"/>
      <c r="D9137" s="116"/>
      <c r="E9137" s="116" t="s">
        <v>1731</v>
      </c>
      <c r="F9137" s="117">
        <v>0.17</v>
      </c>
      <c r="G9137" s="116"/>
      <c r="H9137" s="276" t="s">
        <v>1732</v>
      </c>
      <c r="I9137" s="276"/>
      <c r="J9137" s="118">
        <v>0.82</v>
      </c>
    </row>
    <row r="9138" spans="1:10" ht="15" thickTop="1">
      <c r="A9138" s="119"/>
      <c r="B9138" s="95"/>
      <c r="C9138" s="95"/>
      <c r="D9138" s="95"/>
      <c r="E9138" s="95"/>
      <c r="F9138" s="95"/>
      <c r="G9138" s="95"/>
      <c r="H9138" s="95"/>
      <c r="I9138" s="95"/>
      <c r="J9138" s="120"/>
    </row>
    <row r="9139" spans="1:10" ht="15">
      <c r="A9139" s="121"/>
      <c r="B9139" s="83" t="s">
        <v>1</v>
      </c>
      <c r="C9139" s="82" t="s">
        <v>2</v>
      </c>
      <c r="D9139" s="82" t="s">
        <v>3</v>
      </c>
      <c r="E9139" s="281" t="s">
        <v>1722</v>
      </c>
      <c r="F9139" s="281"/>
      <c r="G9139" s="84" t="s">
        <v>4</v>
      </c>
      <c r="H9139" s="83" t="s">
        <v>5</v>
      </c>
      <c r="I9139" s="83" t="s">
        <v>6</v>
      </c>
      <c r="J9139" s="122" t="s">
        <v>8</v>
      </c>
    </row>
    <row r="9140" spans="1:10" ht="25.5">
      <c r="A9140" s="111" t="s">
        <v>1723</v>
      </c>
      <c r="B9140" s="86" t="s">
        <v>4648</v>
      </c>
      <c r="C9140" s="85" t="s">
        <v>44</v>
      </c>
      <c r="D9140" s="85" t="s">
        <v>4649</v>
      </c>
      <c r="E9140" s="284" t="s">
        <v>1761</v>
      </c>
      <c r="F9140" s="284"/>
      <c r="G9140" s="87" t="s">
        <v>1950</v>
      </c>
      <c r="H9140" s="88">
        <v>1</v>
      </c>
      <c r="I9140" s="89">
        <v>0.3</v>
      </c>
      <c r="J9140" s="112">
        <v>0.3</v>
      </c>
    </row>
    <row r="9141" spans="1:10" ht="15">
      <c r="A9141" s="121" t="s">
        <v>2324</v>
      </c>
      <c r="B9141" s="83" t="s">
        <v>1</v>
      </c>
      <c r="C9141" s="82" t="s">
        <v>2</v>
      </c>
      <c r="D9141" s="82" t="s">
        <v>1748</v>
      </c>
      <c r="E9141" s="83" t="s">
        <v>1766</v>
      </c>
      <c r="F9141" s="280" t="s">
        <v>1769</v>
      </c>
      <c r="G9141" s="280"/>
      <c r="H9141" s="280"/>
      <c r="I9141" s="280"/>
      <c r="J9141" s="122" t="s">
        <v>1778</v>
      </c>
    </row>
    <row r="9142" spans="1:10">
      <c r="A9142" s="113" t="s">
        <v>1725</v>
      </c>
      <c r="B9142" s="91" t="s">
        <v>4646</v>
      </c>
      <c r="C9142" s="90" t="s">
        <v>44</v>
      </c>
      <c r="D9142" s="90" t="s">
        <v>4647</v>
      </c>
      <c r="E9142" s="93">
        <v>2.07E-2</v>
      </c>
      <c r="F9142" s="90"/>
      <c r="G9142" s="90"/>
      <c r="H9142" s="90"/>
      <c r="I9142" s="102" t="s">
        <v>4527</v>
      </c>
      <c r="J9142" s="127" t="s">
        <v>4899</v>
      </c>
    </row>
    <row r="9143" spans="1:10">
      <c r="A9143" s="221"/>
      <c r="B9143" s="222"/>
      <c r="C9143" s="222"/>
      <c r="D9143" s="222"/>
      <c r="E9143" s="222"/>
      <c r="F9143" s="222" t="s">
        <v>2328</v>
      </c>
      <c r="G9143" s="222"/>
      <c r="H9143" s="222"/>
      <c r="I9143" s="222"/>
      <c r="J9143" s="128">
        <v>0</v>
      </c>
    </row>
    <row r="9144" spans="1:10">
      <c r="A9144" s="221"/>
      <c r="B9144" s="222"/>
      <c r="C9144" s="222"/>
      <c r="D9144" s="222"/>
      <c r="E9144" s="222"/>
      <c r="F9144" s="222" t="s">
        <v>2329</v>
      </c>
      <c r="G9144" s="222"/>
      <c r="H9144" s="222"/>
      <c r="I9144" s="222"/>
      <c r="J9144" s="125">
        <v>0.30199999999999999</v>
      </c>
    </row>
    <row r="9145" spans="1:10">
      <c r="A9145" s="221"/>
      <c r="B9145" s="222"/>
      <c r="C9145" s="222"/>
      <c r="D9145" s="222"/>
      <c r="E9145" s="222"/>
      <c r="F9145" s="222" t="s">
        <v>1762</v>
      </c>
      <c r="G9145" s="222"/>
      <c r="H9145" s="222"/>
      <c r="I9145" s="222"/>
      <c r="J9145" s="125">
        <v>0.30199999999999999</v>
      </c>
    </row>
    <row r="9146" spans="1:10">
      <c r="A9146" s="221"/>
      <c r="B9146" s="222"/>
      <c r="C9146" s="222"/>
      <c r="D9146" s="222"/>
      <c r="E9146" s="222"/>
      <c r="F9146" s="222" t="s">
        <v>1763</v>
      </c>
      <c r="G9146" s="222"/>
      <c r="H9146" s="222"/>
      <c r="I9146" s="222"/>
      <c r="J9146" s="125">
        <v>1</v>
      </c>
    </row>
    <row r="9147" spans="1:10">
      <c r="A9147" s="221"/>
      <c r="B9147" s="222"/>
      <c r="C9147" s="222"/>
      <c r="D9147" s="222"/>
      <c r="E9147" s="222"/>
      <c r="F9147" s="222" t="s">
        <v>1764</v>
      </c>
      <c r="G9147" s="222"/>
      <c r="H9147" s="222"/>
      <c r="I9147" s="222"/>
      <c r="J9147" s="125">
        <v>0.30199999999999999</v>
      </c>
    </row>
    <row r="9148" spans="1:10">
      <c r="A9148" s="115"/>
      <c r="B9148" s="116"/>
      <c r="C9148" s="116"/>
      <c r="D9148" s="116"/>
      <c r="E9148" s="116" t="s">
        <v>1728</v>
      </c>
      <c r="F9148" s="117">
        <v>0</v>
      </c>
      <c r="G9148" s="116" t="s">
        <v>1729</v>
      </c>
      <c r="H9148" s="117">
        <v>0.3</v>
      </c>
      <c r="I9148" s="116" t="s">
        <v>1730</v>
      </c>
      <c r="J9148" s="118">
        <v>0.30199999999999999</v>
      </c>
    </row>
    <row r="9149" spans="1:10" ht="15" thickBot="1">
      <c r="A9149" s="115"/>
      <c r="B9149" s="116"/>
      <c r="C9149" s="116"/>
      <c r="D9149" s="116"/>
      <c r="E9149" s="116" t="s">
        <v>1731</v>
      </c>
      <c r="F9149" s="117">
        <v>7.0000000000000007E-2</v>
      </c>
      <c r="G9149" s="116"/>
      <c r="H9149" s="276" t="s">
        <v>1732</v>
      </c>
      <c r="I9149" s="276"/>
      <c r="J9149" s="118">
        <v>0.37</v>
      </c>
    </row>
    <row r="9150" spans="1:10" ht="15" thickTop="1">
      <c r="A9150" s="119"/>
      <c r="B9150" s="95"/>
      <c r="C9150" s="95"/>
      <c r="D9150" s="95"/>
      <c r="E9150" s="95"/>
      <c r="F9150" s="95"/>
      <c r="G9150" s="95"/>
      <c r="H9150" s="95"/>
      <c r="I9150" s="95"/>
      <c r="J9150" s="120"/>
    </row>
    <row r="9151" spans="1:10" ht="15">
      <c r="A9151" s="121"/>
      <c r="B9151" s="83" t="s">
        <v>1</v>
      </c>
      <c r="C9151" s="82" t="s">
        <v>2</v>
      </c>
      <c r="D9151" s="82" t="s">
        <v>3</v>
      </c>
      <c r="E9151" s="281" t="s">
        <v>1722</v>
      </c>
      <c r="F9151" s="281"/>
      <c r="G9151" s="84" t="s">
        <v>4</v>
      </c>
      <c r="H9151" s="83" t="s">
        <v>5</v>
      </c>
      <c r="I9151" s="83" t="s">
        <v>6</v>
      </c>
      <c r="J9151" s="122" t="s">
        <v>8</v>
      </c>
    </row>
    <row r="9152" spans="1:10" ht="25.5">
      <c r="A9152" s="111" t="s">
        <v>1723</v>
      </c>
      <c r="B9152" s="86" t="s">
        <v>4900</v>
      </c>
      <c r="C9152" s="85" t="s">
        <v>31</v>
      </c>
      <c r="D9152" s="85" t="s">
        <v>4901</v>
      </c>
      <c r="E9152" s="284" t="s">
        <v>1737</v>
      </c>
      <c r="F9152" s="284"/>
      <c r="G9152" s="87" t="s">
        <v>33</v>
      </c>
      <c r="H9152" s="88">
        <v>1</v>
      </c>
      <c r="I9152" s="89">
        <v>0.31</v>
      </c>
      <c r="J9152" s="112">
        <v>0.31</v>
      </c>
    </row>
    <row r="9153" spans="1:10">
      <c r="A9153" s="113" t="s">
        <v>1725</v>
      </c>
      <c r="B9153" s="91" t="s">
        <v>4902</v>
      </c>
      <c r="C9153" s="90" t="s">
        <v>31</v>
      </c>
      <c r="D9153" s="90" t="s">
        <v>4903</v>
      </c>
      <c r="E9153" s="278" t="s">
        <v>1748</v>
      </c>
      <c r="F9153" s="278"/>
      <c r="G9153" s="92" t="s">
        <v>33</v>
      </c>
      <c r="H9153" s="93">
        <v>2.07E-2</v>
      </c>
      <c r="I9153" s="94">
        <v>15.32</v>
      </c>
      <c r="J9153" s="114">
        <v>0.31</v>
      </c>
    </row>
    <row r="9154" spans="1:10">
      <c r="A9154" s="115"/>
      <c r="B9154" s="116"/>
      <c r="C9154" s="116"/>
      <c r="D9154" s="116"/>
      <c r="E9154" s="116" t="s">
        <v>1728</v>
      </c>
      <c r="F9154" s="117">
        <v>0.31</v>
      </c>
      <c r="G9154" s="116" t="s">
        <v>1729</v>
      </c>
      <c r="H9154" s="117">
        <v>0</v>
      </c>
      <c r="I9154" s="116" t="s">
        <v>1730</v>
      </c>
      <c r="J9154" s="118">
        <v>0.31</v>
      </c>
    </row>
    <row r="9155" spans="1:10" ht="15" thickBot="1">
      <c r="A9155" s="115"/>
      <c r="B9155" s="116"/>
      <c r="C9155" s="116"/>
      <c r="D9155" s="116"/>
      <c r="E9155" s="116" t="s">
        <v>1731</v>
      </c>
      <c r="F9155" s="117">
        <v>0.08</v>
      </c>
      <c r="G9155" s="116"/>
      <c r="H9155" s="276" t="s">
        <v>1732</v>
      </c>
      <c r="I9155" s="276"/>
      <c r="J9155" s="118">
        <v>0.39</v>
      </c>
    </row>
    <row r="9156" spans="1:10" ht="15" thickTop="1">
      <c r="A9156" s="119"/>
      <c r="B9156" s="95"/>
      <c r="C9156" s="95"/>
      <c r="D9156" s="95"/>
      <c r="E9156" s="95"/>
      <c r="F9156" s="95"/>
      <c r="G9156" s="95"/>
      <c r="H9156" s="95"/>
      <c r="I9156" s="95"/>
      <c r="J9156" s="120"/>
    </row>
    <row r="9157" spans="1:10" ht="15">
      <c r="A9157" s="121"/>
      <c r="B9157" s="83" t="s">
        <v>1</v>
      </c>
      <c r="C9157" s="82" t="s">
        <v>2</v>
      </c>
      <c r="D9157" s="82" t="s">
        <v>3</v>
      </c>
      <c r="E9157" s="281" t="s">
        <v>1722</v>
      </c>
      <c r="F9157" s="281"/>
      <c r="G9157" s="84" t="s">
        <v>4</v>
      </c>
      <c r="H9157" s="83" t="s">
        <v>5</v>
      </c>
      <c r="I9157" s="83" t="s">
        <v>6</v>
      </c>
      <c r="J9157" s="122" t="s">
        <v>8</v>
      </c>
    </row>
    <row r="9158" spans="1:10" ht="25.5">
      <c r="A9158" s="111" t="s">
        <v>1723</v>
      </c>
      <c r="B9158" s="86" t="s">
        <v>1753</v>
      </c>
      <c r="C9158" s="85" t="s">
        <v>31</v>
      </c>
      <c r="D9158" s="85" t="s">
        <v>1754</v>
      </c>
      <c r="E9158" s="284" t="s">
        <v>1737</v>
      </c>
      <c r="F9158" s="284"/>
      <c r="G9158" s="87" t="s">
        <v>33</v>
      </c>
      <c r="H9158" s="88">
        <v>1</v>
      </c>
      <c r="I9158" s="89">
        <v>0.88</v>
      </c>
      <c r="J9158" s="112">
        <v>0.88</v>
      </c>
    </row>
    <row r="9159" spans="1:10">
      <c r="A9159" s="113" t="s">
        <v>1725</v>
      </c>
      <c r="B9159" s="91" t="s">
        <v>1757</v>
      </c>
      <c r="C9159" s="90" t="s">
        <v>31</v>
      </c>
      <c r="D9159" s="90" t="s">
        <v>1758</v>
      </c>
      <c r="E9159" s="278" t="s">
        <v>1748</v>
      </c>
      <c r="F9159" s="278"/>
      <c r="G9159" s="92" t="s">
        <v>33</v>
      </c>
      <c r="H9159" s="93">
        <v>2.4420000000000001E-2</v>
      </c>
      <c r="I9159" s="94">
        <v>36.049999999999997</v>
      </c>
      <c r="J9159" s="114">
        <v>0.88</v>
      </c>
    </row>
    <row r="9160" spans="1:10">
      <c r="A9160" s="115"/>
      <c r="B9160" s="116"/>
      <c r="C9160" s="116"/>
      <c r="D9160" s="116"/>
      <c r="E9160" s="116" t="s">
        <v>1728</v>
      </c>
      <c r="F9160" s="117">
        <v>0.88</v>
      </c>
      <c r="G9160" s="116" t="s">
        <v>1729</v>
      </c>
      <c r="H9160" s="117">
        <v>0</v>
      </c>
      <c r="I9160" s="116" t="s">
        <v>1730</v>
      </c>
      <c r="J9160" s="118">
        <v>0.88</v>
      </c>
    </row>
    <row r="9161" spans="1:10" ht="15" thickBot="1">
      <c r="A9161" s="115"/>
      <c r="B9161" s="116"/>
      <c r="C9161" s="116"/>
      <c r="D9161" s="116"/>
      <c r="E9161" s="116" t="s">
        <v>1731</v>
      </c>
      <c r="F9161" s="117">
        <v>0.23</v>
      </c>
      <c r="G9161" s="116"/>
      <c r="H9161" s="276" t="s">
        <v>1732</v>
      </c>
      <c r="I9161" s="276"/>
      <c r="J9161" s="118">
        <v>1.1100000000000001</v>
      </c>
    </row>
    <row r="9162" spans="1:10" ht="15" thickTop="1">
      <c r="A9162" s="119"/>
      <c r="B9162" s="95"/>
      <c r="C9162" s="95"/>
      <c r="D9162" s="95"/>
      <c r="E9162" s="95"/>
      <c r="F9162" s="95"/>
      <c r="G9162" s="95"/>
      <c r="H9162" s="95"/>
      <c r="I9162" s="95"/>
      <c r="J9162" s="120"/>
    </row>
    <row r="9163" spans="1:10" ht="15">
      <c r="A9163" s="121"/>
      <c r="B9163" s="83" t="s">
        <v>1</v>
      </c>
      <c r="C9163" s="82" t="s">
        <v>2</v>
      </c>
      <c r="D9163" s="82" t="s">
        <v>3</v>
      </c>
      <c r="E9163" s="281" t="s">
        <v>1722</v>
      </c>
      <c r="F9163" s="281"/>
      <c r="G9163" s="84" t="s">
        <v>4</v>
      </c>
      <c r="H9163" s="83" t="s">
        <v>5</v>
      </c>
      <c r="I9163" s="83" t="s">
        <v>6</v>
      </c>
      <c r="J9163" s="122" t="s">
        <v>8</v>
      </c>
    </row>
    <row r="9164" spans="1:10" ht="25.5">
      <c r="A9164" s="111" t="s">
        <v>1723</v>
      </c>
      <c r="B9164" s="86" t="s">
        <v>1739</v>
      </c>
      <c r="C9164" s="85" t="s">
        <v>31</v>
      </c>
      <c r="D9164" s="85" t="s">
        <v>1740</v>
      </c>
      <c r="E9164" s="284" t="s">
        <v>1737</v>
      </c>
      <c r="F9164" s="284"/>
      <c r="G9164" s="87" t="s">
        <v>33</v>
      </c>
      <c r="H9164" s="88">
        <v>1</v>
      </c>
      <c r="I9164" s="89">
        <v>1.37</v>
      </c>
      <c r="J9164" s="112">
        <v>1.37</v>
      </c>
    </row>
    <row r="9165" spans="1:10">
      <c r="A9165" s="113" t="s">
        <v>1725</v>
      </c>
      <c r="B9165" s="91" t="s">
        <v>1746</v>
      </c>
      <c r="C9165" s="90" t="s">
        <v>31</v>
      </c>
      <c r="D9165" s="90" t="s">
        <v>1747</v>
      </c>
      <c r="E9165" s="278" t="s">
        <v>1748</v>
      </c>
      <c r="F9165" s="278"/>
      <c r="G9165" s="92" t="s">
        <v>33</v>
      </c>
      <c r="H9165" s="93">
        <v>1.6990000000000002E-2</v>
      </c>
      <c r="I9165" s="94">
        <v>80.73</v>
      </c>
      <c r="J9165" s="114">
        <v>1.37</v>
      </c>
    </row>
    <row r="9166" spans="1:10">
      <c r="A9166" s="115"/>
      <c r="B9166" s="116"/>
      <c r="C9166" s="116"/>
      <c r="D9166" s="116"/>
      <c r="E9166" s="116" t="s">
        <v>1728</v>
      </c>
      <c r="F9166" s="117">
        <v>1.37</v>
      </c>
      <c r="G9166" s="116" t="s">
        <v>1729</v>
      </c>
      <c r="H9166" s="117">
        <v>0</v>
      </c>
      <c r="I9166" s="116" t="s">
        <v>1730</v>
      </c>
      <c r="J9166" s="118">
        <v>1.37</v>
      </c>
    </row>
    <row r="9167" spans="1:10" ht="15" thickBot="1">
      <c r="A9167" s="115"/>
      <c r="B9167" s="116"/>
      <c r="C9167" s="116"/>
      <c r="D9167" s="116"/>
      <c r="E9167" s="116" t="s">
        <v>1731</v>
      </c>
      <c r="F9167" s="117">
        <v>0.35</v>
      </c>
      <c r="G9167" s="116"/>
      <c r="H9167" s="276" t="s">
        <v>1732</v>
      </c>
      <c r="I9167" s="276"/>
      <c r="J9167" s="118">
        <v>1.72</v>
      </c>
    </row>
    <row r="9168" spans="1:10" ht="15" thickTop="1">
      <c r="A9168" s="119"/>
      <c r="B9168" s="95"/>
      <c r="C9168" s="95"/>
      <c r="D9168" s="95"/>
      <c r="E9168" s="95"/>
      <c r="F9168" s="95"/>
      <c r="G9168" s="95"/>
      <c r="H9168" s="95"/>
      <c r="I9168" s="95"/>
      <c r="J9168" s="120"/>
    </row>
    <row r="9169" spans="1:10" ht="15">
      <c r="A9169" s="121"/>
      <c r="B9169" s="83" t="s">
        <v>1</v>
      </c>
      <c r="C9169" s="82" t="s">
        <v>2</v>
      </c>
      <c r="D9169" s="82" t="s">
        <v>3</v>
      </c>
      <c r="E9169" s="281" t="s">
        <v>1722</v>
      </c>
      <c r="F9169" s="281"/>
      <c r="G9169" s="84" t="s">
        <v>4</v>
      </c>
      <c r="H9169" s="83" t="s">
        <v>5</v>
      </c>
      <c r="I9169" s="83" t="s">
        <v>6</v>
      </c>
      <c r="J9169" s="122" t="s">
        <v>8</v>
      </c>
    </row>
    <row r="9170" spans="1:10" ht="25.5">
      <c r="A9170" s="111" t="s">
        <v>1723</v>
      </c>
      <c r="B9170" s="86" t="s">
        <v>4904</v>
      </c>
      <c r="C9170" s="85" t="s">
        <v>44</v>
      </c>
      <c r="D9170" s="85" t="s">
        <v>4905</v>
      </c>
      <c r="E9170" s="284" t="s">
        <v>1761</v>
      </c>
      <c r="F9170" s="284"/>
      <c r="G9170" s="87" t="s">
        <v>1950</v>
      </c>
      <c r="H9170" s="88">
        <v>1</v>
      </c>
      <c r="I9170" s="89">
        <v>0.2</v>
      </c>
      <c r="J9170" s="112">
        <v>0.2</v>
      </c>
    </row>
    <row r="9171" spans="1:10" ht="15">
      <c r="A9171" s="121" t="s">
        <v>2324</v>
      </c>
      <c r="B9171" s="83" t="s">
        <v>1</v>
      </c>
      <c r="C9171" s="82" t="s">
        <v>2</v>
      </c>
      <c r="D9171" s="82" t="s">
        <v>1748</v>
      </c>
      <c r="E9171" s="83" t="s">
        <v>1766</v>
      </c>
      <c r="F9171" s="280" t="s">
        <v>1769</v>
      </c>
      <c r="G9171" s="280"/>
      <c r="H9171" s="280"/>
      <c r="I9171" s="280"/>
      <c r="J9171" s="122" t="s">
        <v>1778</v>
      </c>
    </row>
    <row r="9172" spans="1:10">
      <c r="A9172" s="113" t="s">
        <v>1725</v>
      </c>
      <c r="B9172" s="91" t="s">
        <v>4906</v>
      </c>
      <c r="C9172" s="90" t="s">
        <v>44</v>
      </c>
      <c r="D9172" s="90" t="s">
        <v>4907</v>
      </c>
      <c r="E9172" s="93">
        <v>1.328E-2</v>
      </c>
      <c r="F9172" s="90"/>
      <c r="G9172" s="90"/>
      <c r="H9172" s="90"/>
      <c r="I9172" s="102" t="s">
        <v>4908</v>
      </c>
      <c r="J9172" s="127" t="s">
        <v>4909</v>
      </c>
    </row>
    <row r="9173" spans="1:10">
      <c r="A9173" s="221"/>
      <c r="B9173" s="222"/>
      <c r="C9173" s="222"/>
      <c r="D9173" s="222"/>
      <c r="E9173" s="222"/>
      <c r="F9173" s="222" t="s">
        <v>2328</v>
      </c>
      <c r="G9173" s="222"/>
      <c r="H9173" s="222"/>
      <c r="I9173" s="222"/>
      <c r="J9173" s="128">
        <v>0</v>
      </c>
    </row>
    <row r="9174" spans="1:10">
      <c r="A9174" s="221"/>
      <c r="B9174" s="222"/>
      <c r="C9174" s="222"/>
      <c r="D9174" s="222"/>
      <c r="E9174" s="222"/>
      <c r="F9174" s="222" t="s">
        <v>2329</v>
      </c>
      <c r="G9174" s="222"/>
      <c r="H9174" s="222"/>
      <c r="I9174" s="222"/>
      <c r="J9174" s="125">
        <v>0.19950000000000001</v>
      </c>
    </row>
    <row r="9175" spans="1:10">
      <c r="A9175" s="221"/>
      <c r="B9175" s="222"/>
      <c r="C9175" s="222"/>
      <c r="D9175" s="222"/>
      <c r="E9175" s="222"/>
      <c r="F9175" s="222" t="s">
        <v>1762</v>
      </c>
      <c r="G9175" s="222"/>
      <c r="H9175" s="222"/>
      <c r="I9175" s="222"/>
      <c r="J9175" s="125">
        <v>0.19950000000000001</v>
      </c>
    </row>
    <row r="9176" spans="1:10">
      <c r="A9176" s="221"/>
      <c r="B9176" s="222"/>
      <c r="C9176" s="222"/>
      <c r="D9176" s="222"/>
      <c r="E9176" s="222"/>
      <c r="F9176" s="222" t="s">
        <v>1763</v>
      </c>
      <c r="G9176" s="222"/>
      <c r="H9176" s="222"/>
      <c r="I9176" s="222"/>
      <c r="J9176" s="125">
        <v>1</v>
      </c>
    </row>
    <row r="9177" spans="1:10">
      <c r="A9177" s="221"/>
      <c r="B9177" s="222"/>
      <c r="C9177" s="222"/>
      <c r="D9177" s="222"/>
      <c r="E9177" s="222"/>
      <c r="F9177" s="222" t="s">
        <v>1764</v>
      </c>
      <c r="G9177" s="222"/>
      <c r="H9177" s="222"/>
      <c r="I9177" s="222"/>
      <c r="J9177" s="125">
        <v>0.19950000000000001</v>
      </c>
    </row>
    <row r="9178" spans="1:10">
      <c r="A9178" s="115"/>
      <c r="B9178" s="116"/>
      <c r="C9178" s="116"/>
      <c r="D9178" s="116"/>
      <c r="E9178" s="116" t="s">
        <v>1728</v>
      </c>
      <c r="F9178" s="117">
        <v>0</v>
      </c>
      <c r="G9178" s="116" t="s">
        <v>1729</v>
      </c>
      <c r="H9178" s="117">
        <v>0.2</v>
      </c>
      <c r="I9178" s="116" t="s">
        <v>1730</v>
      </c>
      <c r="J9178" s="118">
        <v>0.19950000000000001</v>
      </c>
    </row>
    <row r="9179" spans="1:10" ht="15" thickBot="1">
      <c r="A9179" s="115"/>
      <c r="B9179" s="116"/>
      <c r="C9179" s="116"/>
      <c r="D9179" s="116"/>
      <c r="E9179" s="116" t="s">
        <v>1731</v>
      </c>
      <c r="F9179" s="117">
        <v>0.05</v>
      </c>
      <c r="G9179" s="116"/>
      <c r="H9179" s="276" t="s">
        <v>1732</v>
      </c>
      <c r="I9179" s="276"/>
      <c r="J9179" s="118">
        <v>0.25</v>
      </c>
    </row>
    <row r="9180" spans="1:10" ht="15" thickTop="1">
      <c r="A9180" s="119"/>
      <c r="B9180" s="95"/>
      <c r="C9180" s="95"/>
      <c r="D9180" s="95"/>
      <c r="E9180" s="95"/>
      <c r="F9180" s="95"/>
      <c r="G9180" s="95"/>
      <c r="H9180" s="95"/>
      <c r="I9180" s="95"/>
      <c r="J9180" s="120"/>
    </row>
    <row r="9181" spans="1:10" ht="15">
      <c r="A9181" s="121"/>
      <c r="B9181" s="83" t="s">
        <v>1</v>
      </c>
      <c r="C9181" s="82" t="s">
        <v>2</v>
      </c>
      <c r="D9181" s="82" t="s">
        <v>3</v>
      </c>
      <c r="E9181" s="281" t="s">
        <v>1722</v>
      </c>
      <c r="F9181" s="281"/>
      <c r="G9181" s="84" t="s">
        <v>4</v>
      </c>
      <c r="H9181" s="83" t="s">
        <v>5</v>
      </c>
      <c r="I9181" s="83" t="s">
        <v>6</v>
      </c>
      <c r="J9181" s="122" t="s">
        <v>8</v>
      </c>
    </row>
    <row r="9182" spans="1:10" ht="25.5">
      <c r="A9182" s="111" t="s">
        <v>1723</v>
      </c>
      <c r="B9182" s="86" t="s">
        <v>4910</v>
      </c>
      <c r="C9182" s="85" t="s">
        <v>44</v>
      </c>
      <c r="D9182" s="85" t="s">
        <v>4911</v>
      </c>
      <c r="E9182" s="284" t="s">
        <v>1761</v>
      </c>
      <c r="F9182" s="284"/>
      <c r="G9182" s="87" t="s">
        <v>1950</v>
      </c>
      <c r="H9182" s="88">
        <v>1</v>
      </c>
      <c r="I9182" s="89">
        <v>0.36</v>
      </c>
      <c r="J9182" s="112">
        <v>0.36</v>
      </c>
    </row>
    <row r="9183" spans="1:10" ht="15">
      <c r="A9183" s="121" t="s">
        <v>2324</v>
      </c>
      <c r="B9183" s="83" t="s">
        <v>1</v>
      </c>
      <c r="C9183" s="82" t="s">
        <v>2</v>
      </c>
      <c r="D9183" s="82" t="s">
        <v>1748</v>
      </c>
      <c r="E9183" s="83" t="s">
        <v>1766</v>
      </c>
      <c r="F9183" s="280" t="s">
        <v>1769</v>
      </c>
      <c r="G9183" s="280"/>
      <c r="H9183" s="280"/>
      <c r="I9183" s="280"/>
      <c r="J9183" s="122" t="s">
        <v>1778</v>
      </c>
    </row>
    <row r="9184" spans="1:10">
      <c r="A9184" s="113" t="s">
        <v>1725</v>
      </c>
      <c r="B9184" s="91" t="s">
        <v>4912</v>
      </c>
      <c r="C9184" s="90" t="s">
        <v>44</v>
      </c>
      <c r="D9184" s="90" t="s">
        <v>4913</v>
      </c>
      <c r="E9184" s="93">
        <v>2.4420000000000001E-2</v>
      </c>
      <c r="F9184" s="90"/>
      <c r="G9184" s="90"/>
      <c r="H9184" s="90"/>
      <c r="I9184" s="102" t="s">
        <v>4527</v>
      </c>
      <c r="J9184" s="127" t="s">
        <v>4914</v>
      </c>
    </row>
    <row r="9185" spans="1:10">
      <c r="A9185" s="221"/>
      <c r="B9185" s="222"/>
      <c r="C9185" s="222"/>
      <c r="D9185" s="222"/>
      <c r="E9185" s="222"/>
      <c r="F9185" s="222" t="s">
        <v>2328</v>
      </c>
      <c r="G9185" s="222"/>
      <c r="H9185" s="222"/>
      <c r="I9185" s="222"/>
      <c r="J9185" s="128">
        <v>0</v>
      </c>
    </row>
    <row r="9186" spans="1:10">
      <c r="A9186" s="221"/>
      <c r="B9186" s="222"/>
      <c r="C9186" s="222"/>
      <c r="D9186" s="222"/>
      <c r="E9186" s="222"/>
      <c r="F9186" s="222" t="s">
        <v>2329</v>
      </c>
      <c r="G9186" s="222"/>
      <c r="H9186" s="222"/>
      <c r="I9186" s="222"/>
      <c r="J9186" s="125">
        <v>0.35630000000000001</v>
      </c>
    </row>
    <row r="9187" spans="1:10">
      <c r="A9187" s="221"/>
      <c r="B9187" s="222"/>
      <c r="C9187" s="222"/>
      <c r="D9187" s="222"/>
      <c r="E9187" s="222"/>
      <c r="F9187" s="222" t="s">
        <v>1762</v>
      </c>
      <c r="G9187" s="222"/>
      <c r="H9187" s="222"/>
      <c r="I9187" s="222"/>
      <c r="J9187" s="125">
        <v>0.35630000000000001</v>
      </c>
    </row>
    <row r="9188" spans="1:10">
      <c r="A9188" s="221"/>
      <c r="B9188" s="222"/>
      <c r="C9188" s="222"/>
      <c r="D9188" s="222"/>
      <c r="E9188" s="222"/>
      <c r="F9188" s="222" t="s">
        <v>1763</v>
      </c>
      <c r="G9188" s="222"/>
      <c r="H9188" s="222"/>
      <c r="I9188" s="222"/>
      <c r="J9188" s="125">
        <v>1</v>
      </c>
    </row>
    <row r="9189" spans="1:10">
      <c r="A9189" s="221"/>
      <c r="B9189" s="222"/>
      <c r="C9189" s="222"/>
      <c r="D9189" s="222"/>
      <c r="E9189" s="222"/>
      <c r="F9189" s="222" t="s">
        <v>1764</v>
      </c>
      <c r="G9189" s="222"/>
      <c r="H9189" s="222"/>
      <c r="I9189" s="222"/>
      <c r="J9189" s="125">
        <v>0.35630000000000001</v>
      </c>
    </row>
    <row r="9190" spans="1:10">
      <c r="A9190" s="115"/>
      <c r="B9190" s="116"/>
      <c r="C9190" s="116"/>
      <c r="D9190" s="116"/>
      <c r="E9190" s="116" t="s">
        <v>1728</v>
      </c>
      <c r="F9190" s="117">
        <v>0</v>
      </c>
      <c r="G9190" s="116" t="s">
        <v>1729</v>
      </c>
      <c r="H9190" s="117">
        <v>0.36</v>
      </c>
      <c r="I9190" s="116" t="s">
        <v>1730</v>
      </c>
      <c r="J9190" s="118">
        <v>0.35630000000000001</v>
      </c>
    </row>
    <row r="9191" spans="1:10" ht="15" thickBot="1">
      <c r="A9191" s="115"/>
      <c r="B9191" s="116"/>
      <c r="C9191" s="116"/>
      <c r="D9191" s="116"/>
      <c r="E9191" s="116" t="s">
        <v>1731</v>
      </c>
      <c r="F9191" s="117">
        <v>0.09</v>
      </c>
      <c r="G9191" s="116"/>
      <c r="H9191" s="276" t="s">
        <v>1732</v>
      </c>
      <c r="I9191" s="276"/>
      <c r="J9191" s="118">
        <v>0.45</v>
      </c>
    </row>
    <row r="9192" spans="1:10" ht="15" thickTop="1">
      <c r="A9192" s="119"/>
      <c r="B9192" s="95"/>
      <c r="C9192" s="95"/>
      <c r="D9192" s="95"/>
      <c r="E9192" s="95"/>
      <c r="F9192" s="95"/>
      <c r="G9192" s="95"/>
      <c r="H9192" s="95"/>
      <c r="I9192" s="95"/>
      <c r="J9192" s="120"/>
    </row>
    <row r="9193" spans="1:10" ht="15">
      <c r="A9193" s="121"/>
      <c r="B9193" s="83" t="s">
        <v>1</v>
      </c>
      <c r="C9193" s="82" t="s">
        <v>2</v>
      </c>
      <c r="D9193" s="82" t="s">
        <v>3</v>
      </c>
      <c r="E9193" s="281" t="s">
        <v>1722</v>
      </c>
      <c r="F9193" s="281"/>
      <c r="G9193" s="84" t="s">
        <v>4</v>
      </c>
      <c r="H9193" s="83" t="s">
        <v>5</v>
      </c>
      <c r="I9193" s="83" t="s">
        <v>6</v>
      </c>
      <c r="J9193" s="122" t="s">
        <v>8</v>
      </c>
    </row>
    <row r="9194" spans="1:10" ht="25.5">
      <c r="A9194" s="111" t="s">
        <v>1723</v>
      </c>
      <c r="B9194" s="86" t="s">
        <v>4915</v>
      </c>
      <c r="C9194" s="85" t="s">
        <v>31</v>
      </c>
      <c r="D9194" s="85" t="s">
        <v>4916</v>
      </c>
      <c r="E9194" s="284" t="s">
        <v>1737</v>
      </c>
      <c r="F9194" s="284"/>
      <c r="G9194" s="87" t="s">
        <v>33</v>
      </c>
      <c r="H9194" s="88">
        <v>1</v>
      </c>
      <c r="I9194" s="89">
        <v>0.37</v>
      </c>
      <c r="J9194" s="112">
        <v>0.37</v>
      </c>
    </row>
    <row r="9195" spans="1:10">
      <c r="A9195" s="113" t="s">
        <v>1725</v>
      </c>
      <c r="B9195" s="91" t="s">
        <v>4917</v>
      </c>
      <c r="C9195" s="90" t="s">
        <v>31</v>
      </c>
      <c r="D9195" s="90" t="s">
        <v>4918</v>
      </c>
      <c r="E9195" s="278" t="s">
        <v>1748</v>
      </c>
      <c r="F9195" s="278"/>
      <c r="G9195" s="92" t="s">
        <v>33</v>
      </c>
      <c r="H9195" s="93">
        <v>2.4420000000000001E-2</v>
      </c>
      <c r="I9195" s="94">
        <v>15.32</v>
      </c>
      <c r="J9195" s="114">
        <v>0.37</v>
      </c>
    </row>
    <row r="9196" spans="1:10">
      <c r="A9196" s="115"/>
      <c r="B9196" s="116"/>
      <c r="C9196" s="116"/>
      <c r="D9196" s="116"/>
      <c r="E9196" s="116" t="s">
        <v>1728</v>
      </c>
      <c r="F9196" s="117">
        <v>0.37</v>
      </c>
      <c r="G9196" s="116" t="s">
        <v>1729</v>
      </c>
      <c r="H9196" s="117">
        <v>0</v>
      </c>
      <c r="I9196" s="116" t="s">
        <v>1730</v>
      </c>
      <c r="J9196" s="118">
        <v>0.37</v>
      </c>
    </row>
    <row r="9197" spans="1:10" ht="15" thickBot="1">
      <c r="A9197" s="115"/>
      <c r="B9197" s="116"/>
      <c r="C9197" s="116"/>
      <c r="D9197" s="116"/>
      <c r="E9197" s="116" t="s">
        <v>1731</v>
      </c>
      <c r="F9197" s="117">
        <v>0.09</v>
      </c>
      <c r="G9197" s="116"/>
      <c r="H9197" s="276" t="s">
        <v>1732</v>
      </c>
      <c r="I9197" s="276"/>
      <c r="J9197" s="118">
        <v>0.46</v>
      </c>
    </row>
    <row r="9198" spans="1:10" ht="15" thickTop="1">
      <c r="A9198" s="119"/>
      <c r="B9198" s="95"/>
      <c r="C9198" s="95"/>
      <c r="D9198" s="95"/>
      <c r="E9198" s="95"/>
      <c r="F9198" s="95"/>
      <c r="G9198" s="95"/>
      <c r="H9198" s="95"/>
      <c r="I9198" s="95"/>
      <c r="J9198" s="120"/>
    </row>
    <row r="9199" spans="1:10" ht="15">
      <c r="A9199" s="121"/>
      <c r="B9199" s="83" t="s">
        <v>1</v>
      </c>
      <c r="C9199" s="82" t="s">
        <v>2</v>
      </c>
      <c r="D9199" s="82" t="s">
        <v>3</v>
      </c>
      <c r="E9199" s="281" t="s">
        <v>1722</v>
      </c>
      <c r="F9199" s="281"/>
      <c r="G9199" s="84" t="s">
        <v>4</v>
      </c>
      <c r="H9199" s="83" t="s">
        <v>5</v>
      </c>
      <c r="I9199" s="83" t="s">
        <v>6</v>
      </c>
      <c r="J9199" s="122" t="s">
        <v>8</v>
      </c>
    </row>
    <row r="9200" spans="1:10" ht="25.5">
      <c r="A9200" s="111" t="s">
        <v>1723</v>
      </c>
      <c r="B9200" s="86" t="s">
        <v>4919</v>
      </c>
      <c r="C9200" s="85" t="s">
        <v>44</v>
      </c>
      <c r="D9200" s="85" t="s">
        <v>4920</v>
      </c>
      <c r="E9200" s="284" t="s">
        <v>1761</v>
      </c>
      <c r="F9200" s="284"/>
      <c r="G9200" s="87" t="s">
        <v>1950</v>
      </c>
      <c r="H9200" s="88">
        <v>1</v>
      </c>
      <c r="I9200" s="89">
        <v>0.26</v>
      </c>
      <c r="J9200" s="112">
        <v>0.26</v>
      </c>
    </row>
    <row r="9201" spans="1:10" ht="15">
      <c r="A9201" s="121" t="s">
        <v>2324</v>
      </c>
      <c r="B9201" s="83" t="s">
        <v>1</v>
      </c>
      <c r="C9201" s="82" t="s">
        <v>2</v>
      </c>
      <c r="D9201" s="82" t="s">
        <v>1748</v>
      </c>
      <c r="E9201" s="83" t="s">
        <v>1766</v>
      </c>
      <c r="F9201" s="280" t="s">
        <v>1769</v>
      </c>
      <c r="G9201" s="280"/>
      <c r="H9201" s="280"/>
      <c r="I9201" s="280"/>
      <c r="J9201" s="122" t="s">
        <v>1778</v>
      </c>
    </row>
    <row r="9202" spans="1:10">
      <c r="A9202" s="113" t="s">
        <v>1725</v>
      </c>
      <c r="B9202" s="91" t="s">
        <v>4921</v>
      </c>
      <c r="C9202" s="90" t="s">
        <v>44</v>
      </c>
      <c r="D9202" s="90" t="s">
        <v>4922</v>
      </c>
      <c r="E9202" s="93">
        <v>1.6990000000000002E-2</v>
      </c>
      <c r="F9202" s="90"/>
      <c r="G9202" s="90"/>
      <c r="H9202" s="90"/>
      <c r="I9202" s="102" t="s">
        <v>4923</v>
      </c>
      <c r="J9202" s="127" t="s">
        <v>4924</v>
      </c>
    </row>
    <row r="9203" spans="1:10">
      <c r="A9203" s="221"/>
      <c r="B9203" s="222"/>
      <c r="C9203" s="222"/>
      <c r="D9203" s="222"/>
      <c r="E9203" s="222"/>
      <c r="F9203" s="222" t="s">
        <v>2328</v>
      </c>
      <c r="G9203" s="222"/>
      <c r="H9203" s="222"/>
      <c r="I9203" s="222"/>
      <c r="J9203" s="128">
        <v>0</v>
      </c>
    </row>
    <row r="9204" spans="1:10">
      <c r="A9204" s="221"/>
      <c r="B9204" s="222"/>
      <c r="C9204" s="222"/>
      <c r="D9204" s="222"/>
      <c r="E9204" s="222"/>
      <c r="F9204" s="222" t="s">
        <v>2329</v>
      </c>
      <c r="G9204" s="222"/>
      <c r="H9204" s="222"/>
      <c r="I9204" s="222"/>
      <c r="J9204" s="125">
        <v>0.26250000000000001</v>
      </c>
    </row>
    <row r="9205" spans="1:10">
      <c r="A9205" s="221"/>
      <c r="B9205" s="222"/>
      <c r="C9205" s="222"/>
      <c r="D9205" s="222"/>
      <c r="E9205" s="222"/>
      <c r="F9205" s="222" t="s">
        <v>1762</v>
      </c>
      <c r="G9205" s="222"/>
      <c r="H9205" s="222"/>
      <c r="I9205" s="222"/>
      <c r="J9205" s="125">
        <v>0.26250000000000001</v>
      </c>
    </row>
    <row r="9206" spans="1:10">
      <c r="A9206" s="221"/>
      <c r="B9206" s="222"/>
      <c r="C9206" s="222"/>
      <c r="D9206" s="222"/>
      <c r="E9206" s="222"/>
      <c r="F9206" s="222" t="s">
        <v>1763</v>
      </c>
      <c r="G9206" s="222"/>
      <c r="H9206" s="222"/>
      <c r="I9206" s="222"/>
      <c r="J9206" s="125">
        <v>1</v>
      </c>
    </row>
    <row r="9207" spans="1:10">
      <c r="A9207" s="221"/>
      <c r="B9207" s="222"/>
      <c r="C9207" s="222"/>
      <c r="D9207" s="222"/>
      <c r="E9207" s="222"/>
      <c r="F9207" s="222" t="s">
        <v>1764</v>
      </c>
      <c r="G9207" s="222"/>
      <c r="H9207" s="222"/>
      <c r="I9207" s="222"/>
      <c r="J9207" s="125">
        <v>0.26250000000000001</v>
      </c>
    </row>
    <row r="9208" spans="1:10">
      <c r="A9208" s="115"/>
      <c r="B9208" s="116"/>
      <c r="C9208" s="116"/>
      <c r="D9208" s="116"/>
      <c r="E9208" s="116" t="s">
        <v>1728</v>
      </c>
      <c r="F9208" s="117">
        <v>0</v>
      </c>
      <c r="G9208" s="116" t="s">
        <v>1729</v>
      </c>
      <c r="H9208" s="117">
        <v>0.26</v>
      </c>
      <c r="I9208" s="116" t="s">
        <v>1730</v>
      </c>
      <c r="J9208" s="118">
        <v>0.26250000000000001</v>
      </c>
    </row>
    <row r="9209" spans="1:10" ht="15" thickBot="1">
      <c r="A9209" s="115"/>
      <c r="B9209" s="116"/>
      <c r="C9209" s="116"/>
      <c r="D9209" s="116"/>
      <c r="E9209" s="116" t="s">
        <v>1731</v>
      </c>
      <c r="F9209" s="117">
        <v>0.06</v>
      </c>
      <c r="G9209" s="116"/>
      <c r="H9209" s="276" t="s">
        <v>1732</v>
      </c>
      <c r="I9209" s="276"/>
      <c r="J9209" s="118">
        <v>0.32</v>
      </c>
    </row>
    <row r="9210" spans="1:10" ht="15" thickTop="1">
      <c r="A9210" s="119"/>
      <c r="B9210" s="95"/>
      <c r="C9210" s="95"/>
      <c r="D9210" s="95"/>
      <c r="E9210" s="95"/>
      <c r="F9210" s="95"/>
      <c r="G9210" s="95"/>
      <c r="H9210" s="95"/>
      <c r="I9210" s="95"/>
      <c r="J9210" s="120"/>
    </row>
    <row r="9211" spans="1:10" ht="15">
      <c r="A9211" s="121"/>
      <c r="B9211" s="83" t="s">
        <v>1</v>
      </c>
      <c r="C9211" s="82" t="s">
        <v>2</v>
      </c>
      <c r="D9211" s="82" t="s">
        <v>3</v>
      </c>
      <c r="E9211" s="281" t="s">
        <v>1722</v>
      </c>
      <c r="F9211" s="281"/>
      <c r="G9211" s="84" t="s">
        <v>4</v>
      </c>
      <c r="H9211" s="83" t="s">
        <v>5</v>
      </c>
      <c r="I9211" s="83" t="s">
        <v>6</v>
      </c>
      <c r="J9211" s="122" t="s">
        <v>8</v>
      </c>
    </row>
    <row r="9212" spans="1:10" ht="25.5">
      <c r="A9212" s="111" t="s">
        <v>1723</v>
      </c>
      <c r="B9212" s="86" t="s">
        <v>4925</v>
      </c>
      <c r="C9212" s="85" t="s">
        <v>31</v>
      </c>
      <c r="D9212" s="85" t="s">
        <v>4926</v>
      </c>
      <c r="E9212" s="284" t="s">
        <v>1737</v>
      </c>
      <c r="F9212" s="284"/>
      <c r="G9212" s="87" t="s">
        <v>33</v>
      </c>
      <c r="H9212" s="88">
        <v>1</v>
      </c>
      <c r="I9212" s="89">
        <v>0.27</v>
      </c>
      <c r="J9212" s="112">
        <v>0.27</v>
      </c>
    </row>
    <row r="9213" spans="1:10">
      <c r="A9213" s="113" t="s">
        <v>1725</v>
      </c>
      <c r="B9213" s="91" t="s">
        <v>4927</v>
      </c>
      <c r="C9213" s="90" t="s">
        <v>31</v>
      </c>
      <c r="D9213" s="90" t="s">
        <v>4928</v>
      </c>
      <c r="E9213" s="278" t="s">
        <v>1748</v>
      </c>
      <c r="F9213" s="278"/>
      <c r="G9213" s="92" t="s">
        <v>33</v>
      </c>
      <c r="H9213" s="93">
        <v>1.6990000000000002E-2</v>
      </c>
      <c r="I9213" s="94">
        <v>16.22</v>
      </c>
      <c r="J9213" s="114">
        <v>0.27</v>
      </c>
    </row>
    <row r="9214" spans="1:10">
      <c r="A9214" s="115"/>
      <c r="B9214" s="116"/>
      <c r="C9214" s="116"/>
      <c r="D9214" s="116"/>
      <c r="E9214" s="116" t="s">
        <v>1728</v>
      </c>
      <c r="F9214" s="117">
        <v>0.27</v>
      </c>
      <c r="G9214" s="116" t="s">
        <v>1729</v>
      </c>
      <c r="H9214" s="117">
        <v>0</v>
      </c>
      <c r="I9214" s="116" t="s">
        <v>1730</v>
      </c>
      <c r="J9214" s="118">
        <v>0.27</v>
      </c>
    </row>
    <row r="9215" spans="1:10" ht="15" thickBot="1">
      <c r="A9215" s="115"/>
      <c r="B9215" s="116"/>
      <c r="C9215" s="116"/>
      <c r="D9215" s="116"/>
      <c r="E9215" s="116" t="s">
        <v>1731</v>
      </c>
      <c r="F9215" s="117">
        <v>7.0000000000000007E-2</v>
      </c>
      <c r="G9215" s="116"/>
      <c r="H9215" s="276" t="s">
        <v>1732</v>
      </c>
      <c r="I9215" s="276"/>
      <c r="J9215" s="118">
        <v>0.34</v>
      </c>
    </row>
    <row r="9216" spans="1:10" ht="15" thickTop="1">
      <c r="A9216" s="119"/>
      <c r="B9216" s="95"/>
      <c r="C9216" s="95"/>
      <c r="D9216" s="95"/>
      <c r="E9216" s="95"/>
      <c r="F9216" s="95"/>
      <c r="G9216" s="95"/>
      <c r="H9216" s="95"/>
      <c r="I9216" s="95"/>
      <c r="J9216" s="120"/>
    </row>
    <row r="9217" spans="1:10" ht="15">
      <c r="A9217" s="121"/>
      <c r="B9217" s="83" t="s">
        <v>1</v>
      </c>
      <c r="C9217" s="82" t="s">
        <v>2</v>
      </c>
      <c r="D9217" s="82" t="s">
        <v>3</v>
      </c>
      <c r="E9217" s="281" t="s">
        <v>1722</v>
      </c>
      <c r="F9217" s="281"/>
      <c r="G9217" s="84" t="s">
        <v>4</v>
      </c>
      <c r="H9217" s="83" t="s">
        <v>5</v>
      </c>
      <c r="I9217" s="83" t="s">
        <v>6</v>
      </c>
      <c r="J9217" s="122" t="s">
        <v>8</v>
      </c>
    </row>
    <row r="9218" spans="1:10" ht="25.5">
      <c r="A9218" s="111" t="s">
        <v>1723</v>
      </c>
      <c r="B9218" s="86" t="s">
        <v>4929</v>
      </c>
      <c r="C9218" s="85" t="s">
        <v>31</v>
      </c>
      <c r="D9218" s="85" t="s">
        <v>4930</v>
      </c>
      <c r="E9218" s="284" t="s">
        <v>1737</v>
      </c>
      <c r="F9218" s="284"/>
      <c r="G9218" s="87" t="s">
        <v>33</v>
      </c>
      <c r="H9218" s="88">
        <v>1</v>
      </c>
      <c r="I9218" s="89">
        <v>0.2</v>
      </c>
      <c r="J9218" s="112">
        <v>0.2</v>
      </c>
    </row>
    <row r="9219" spans="1:10">
      <c r="A9219" s="113" t="s">
        <v>1725</v>
      </c>
      <c r="B9219" s="91" t="s">
        <v>4931</v>
      </c>
      <c r="C9219" s="90" t="s">
        <v>31</v>
      </c>
      <c r="D9219" s="90" t="s">
        <v>4932</v>
      </c>
      <c r="E9219" s="278" t="s">
        <v>1748</v>
      </c>
      <c r="F9219" s="278"/>
      <c r="G9219" s="92" t="s">
        <v>33</v>
      </c>
      <c r="H9219" s="93">
        <v>9.5700000000000004E-3</v>
      </c>
      <c r="I9219" s="94">
        <v>21.8</v>
      </c>
      <c r="J9219" s="114">
        <v>0.2</v>
      </c>
    </row>
    <row r="9220" spans="1:10">
      <c r="A9220" s="115"/>
      <c r="B9220" s="116"/>
      <c r="C9220" s="116"/>
      <c r="D9220" s="116"/>
      <c r="E9220" s="116" t="s">
        <v>1728</v>
      </c>
      <c r="F9220" s="117">
        <v>0.2</v>
      </c>
      <c r="G9220" s="116" t="s">
        <v>1729</v>
      </c>
      <c r="H9220" s="117">
        <v>0</v>
      </c>
      <c r="I9220" s="116" t="s">
        <v>1730</v>
      </c>
      <c r="J9220" s="118">
        <v>0.2</v>
      </c>
    </row>
    <row r="9221" spans="1:10" ht="15" thickBot="1">
      <c r="A9221" s="115"/>
      <c r="B9221" s="116"/>
      <c r="C9221" s="116"/>
      <c r="D9221" s="116"/>
      <c r="E9221" s="116" t="s">
        <v>1731</v>
      </c>
      <c r="F9221" s="117">
        <v>0.05</v>
      </c>
      <c r="G9221" s="116"/>
      <c r="H9221" s="276" t="s">
        <v>1732</v>
      </c>
      <c r="I9221" s="276"/>
      <c r="J9221" s="118">
        <v>0.25</v>
      </c>
    </row>
    <row r="9222" spans="1:10" ht="15" thickTop="1">
      <c r="A9222" s="119"/>
      <c r="B9222" s="95"/>
      <c r="C9222" s="95"/>
      <c r="D9222" s="95"/>
      <c r="E9222" s="95"/>
      <c r="F9222" s="95"/>
      <c r="G9222" s="95"/>
      <c r="H9222" s="95"/>
      <c r="I9222" s="95"/>
      <c r="J9222" s="120"/>
    </row>
    <row r="9223" spans="1:10" ht="15">
      <c r="A9223" s="121"/>
      <c r="B9223" s="83" t="s">
        <v>1</v>
      </c>
      <c r="C9223" s="82" t="s">
        <v>2</v>
      </c>
      <c r="D9223" s="82" t="s">
        <v>3</v>
      </c>
      <c r="E9223" s="281" t="s">
        <v>1722</v>
      </c>
      <c r="F9223" s="281"/>
      <c r="G9223" s="84" t="s">
        <v>4</v>
      </c>
      <c r="H9223" s="83" t="s">
        <v>5</v>
      </c>
      <c r="I9223" s="83" t="s">
        <v>6</v>
      </c>
      <c r="J9223" s="122" t="s">
        <v>8</v>
      </c>
    </row>
    <row r="9224" spans="1:10" ht="25.5">
      <c r="A9224" s="111" t="s">
        <v>1723</v>
      </c>
      <c r="B9224" s="86" t="s">
        <v>4933</v>
      </c>
      <c r="C9224" s="85" t="s">
        <v>31</v>
      </c>
      <c r="D9224" s="85" t="s">
        <v>4934</v>
      </c>
      <c r="E9224" s="284" t="s">
        <v>1737</v>
      </c>
      <c r="F9224" s="284"/>
      <c r="G9224" s="87" t="s">
        <v>33</v>
      </c>
      <c r="H9224" s="88">
        <v>1</v>
      </c>
      <c r="I9224" s="89">
        <v>0.52</v>
      </c>
      <c r="J9224" s="112">
        <v>0.52</v>
      </c>
    </row>
    <row r="9225" spans="1:10">
      <c r="A9225" s="113" t="s">
        <v>1725</v>
      </c>
      <c r="B9225" s="91" t="s">
        <v>4935</v>
      </c>
      <c r="C9225" s="90" t="s">
        <v>31</v>
      </c>
      <c r="D9225" s="90" t="s">
        <v>4936</v>
      </c>
      <c r="E9225" s="278" t="s">
        <v>1748</v>
      </c>
      <c r="F9225" s="278"/>
      <c r="G9225" s="92" t="s">
        <v>33</v>
      </c>
      <c r="H9225" s="93">
        <v>3.184E-2</v>
      </c>
      <c r="I9225" s="94">
        <v>16.54</v>
      </c>
      <c r="J9225" s="114">
        <v>0.52</v>
      </c>
    </row>
    <row r="9226" spans="1:10">
      <c r="A9226" s="115"/>
      <c r="B9226" s="116"/>
      <c r="C9226" s="116"/>
      <c r="D9226" s="116"/>
      <c r="E9226" s="116" t="s">
        <v>1728</v>
      </c>
      <c r="F9226" s="117">
        <v>0.52</v>
      </c>
      <c r="G9226" s="116" t="s">
        <v>1729</v>
      </c>
      <c r="H9226" s="117">
        <v>0</v>
      </c>
      <c r="I9226" s="116" t="s">
        <v>1730</v>
      </c>
      <c r="J9226" s="118">
        <v>0.52</v>
      </c>
    </row>
    <row r="9227" spans="1:10" ht="15" thickBot="1">
      <c r="A9227" s="115"/>
      <c r="B9227" s="116"/>
      <c r="C9227" s="116"/>
      <c r="D9227" s="116"/>
      <c r="E9227" s="116" t="s">
        <v>1731</v>
      </c>
      <c r="F9227" s="117">
        <v>0.13</v>
      </c>
      <c r="G9227" s="116"/>
      <c r="H9227" s="276" t="s">
        <v>1732</v>
      </c>
      <c r="I9227" s="276"/>
      <c r="J9227" s="118">
        <v>0.65</v>
      </c>
    </row>
    <row r="9228" spans="1:10" ht="15" thickTop="1">
      <c r="A9228" s="119"/>
      <c r="B9228" s="95"/>
      <c r="C9228" s="95"/>
      <c r="D9228" s="95"/>
      <c r="E9228" s="95"/>
      <c r="F9228" s="95"/>
      <c r="G9228" s="95"/>
      <c r="H9228" s="95"/>
      <c r="I9228" s="95"/>
      <c r="J9228" s="120"/>
    </row>
    <row r="9229" spans="1:10" ht="15">
      <c r="A9229" s="121"/>
      <c r="B9229" s="83" t="s">
        <v>1</v>
      </c>
      <c r="C9229" s="82" t="s">
        <v>2</v>
      </c>
      <c r="D9229" s="82" t="s">
        <v>3</v>
      </c>
      <c r="E9229" s="281" t="s">
        <v>1722</v>
      </c>
      <c r="F9229" s="281"/>
      <c r="G9229" s="84" t="s">
        <v>4</v>
      </c>
      <c r="H9229" s="83" t="s">
        <v>5</v>
      </c>
      <c r="I9229" s="83" t="s">
        <v>6</v>
      </c>
      <c r="J9229" s="122" t="s">
        <v>8</v>
      </c>
    </row>
    <row r="9230" spans="1:10" ht="25.5">
      <c r="A9230" s="111" t="s">
        <v>1723</v>
      </c>
      <c r="B9230" s="86" t="s">
        <v>4937</v>
      </c>
      <c r="C9230" s="85" t="s">
        <v>44</v>
      </c>
      <c r="D9230" s="85" t="s">
        <v>4938</v>
      </c>
      <c r="E9230" s="284" t="s">
        <v>1761</v>
      </c>
      <c r="F9230" s="284"/>
      <c r="G9230" s="87" t="s">
        <v>1950</v>
      </c>
      <c r="H9230" s="88">
        <v>1</v>
      </c>
      <c r="I9230" s="89">
        <v>0.18</v>
      </c>
      <c r="J9230" s="112">
        <v>0.18</v>
      </c>
    </row>
    <row r="9231" spans="1:10" ht="15">
      <c r="A9231" s="121" t="s">
        <v>2324</v>
      </c>
      <c r="B9231" s="83" t="s">
        <v>1</v>
      </c>
      <c r="C9231" s="82" t="s">
        <v>2</v>
      </c>
      <c r="D9231" s="82" t="s">
        <v>1748</v>
      </c>
      <c r="E9231" s="83" t="s">
        <v>1766</v>
      </c>
      <c r="F9231" s="280" t="s">
        <v>1769</v>
      </c>
      <c r="G9231" s="280"/>
      <c r="H9231" s="280"/>
      <c r="I9231" s="280"/>
      <c r="J9231" s="122" t="s">
        <v>1778</v>
      </c>
    </row>
    <row r="9232" spans="1:10">
      <c r="A9232" s="113" t="s">
        <v>1725</v>
      </c>
      <c r="B9232" s="91" t="s">
        <v>4939</v>
      </c>
      <c r="C9232" s="90" t="s">
        <v>44</v>
      </c>
      <c r="D9232" s="90" t="s">
        <v>4940</v>
      </c>
      <c r="E9232" s="93">
        <v>1.328E-2</v>
      </c>
      <c r="F9232" s="90"/>
      <c r="G9232" s="90"/>
      <c r="H9232" s="90"/>
      <c r="I9232" s="102" t="s">
        <v>4941</v>
      </c>
      <c r="J9232" s="127" t="s">
        <v>4942</v>
      </c>
    </row>
    <row r="9233" spans="1:10">
      <c r="A9233" s="221"/>
      <c r="B9233" s="222"/>
      <c r="C9233" s="222"/>
      <c r="D9233" s="222"/>
      <c r="E9233" s="222"/>
      <c r="F9233" s="222" t="s">
        <v>2328</v>
      </c>
      <c r="G9233" s="222"/>
      <c r="H9233" s="222"/>
      <c r="I9233" s="222"/>
      <c r="J9233" s="128">
        <v>0</v>
      </c>
    </row>
    <row r="9234" spans="1:10">
      <c r="A9234" s="221"/>
      <c r="B9234" s="222"/>
      <c r="C9234" s="222"/>
      <c r="D9234" s="222"/>
      <c r="E9234" s="222"/>
      <c r="F9234" s="222" t="s">
        <v>2329</v>
      </c>
      <c r="G9234" s="222"/>
      <c r="H9234" s="222"/>
      <c r="I9234" s="222"/>
      <c r="J9234" s="125">
        <v>0.17860000000000001</v>
      </c>
    </row>
    <row r="9235" spans="1:10">
      <c r="A9235" s="221"/>
      <c r="B9235" s="222"/>
      <c r="C9235" s="222"/>
      <c r="D9235" s="222"/>
      <c r="E9235" s="222"/>
      <c r="F9235" s="222" t="s">
        <v>1762</v>
      </c>
      <c r="G9235" s="222"/>
      <c r="H9235" s="222"/>
      <c r="I9235" s="222"/>
      <c r="J9235" s="125">
        <v>0.17860000000000001</v>
      </c>
    </row>
    <row r="9236" spans="1:10">
      <c r="A9236" s="221"/>
      <c r="B9236" s="222"/>
      <c r="C9236" s="222"/>
      <c r="D9236" s="222"/>
      <c r="E9236" s="222"/>
      <c r="F9236" s="222" t="s">
        <v>1763</v>
      </c>
      <c r="G9236" s="222"/>
      <c r="H9236" s="222"/>
      <c r="I9236" s="222"/>
      <c r="J9236" s="125">
        <v>1</v>
      </c>
    </row>
    <row r="9237" spans="1:10">
      <c r="A9237" s="221"/>
      <c r="B9237" s="222"/>
      <c r="C9237" s="222"/>
      <c r="D9237" s="222"/>
      <c r="E9237" s="222"/>
      <c r="F9237" s="222" t="s">
        <v>1764</v>
      </c>
      <c r="G9237" s="222"/>
      <c r="H9237" s="222"/>
      <c r="I9237" s="222"/>
      <c r="J9237" s="125">
        <v>0.17860000000000001</v>
      </c>
    </row>
    <row r="9238" spans="1:10">
      <c r="A9238" s="115"/>
      <c r="B9238" s="116"/>
      <c r="C9238" s="116"/>
      <c r="D9238" s="116"/>
      <c r="E9238" s="116" t="s">
        <v>1728</v>
      </c>
      <c r="F9238" s="117">
        <v>0</v>
      </c>
      <c r="G9238" s="116" t="s">
        <v>1729</v>
      </c>
      <c r="H9238" s="117">
        <v>0.18</v>
      </c>
      <c r="I9238" s="116" t="s">
        <v>1730</v>
      </c>
      <c r="J9238" s="118">
        <v>0.17860000000000001</v>
      </c>
    </row>
    <row r="9239" spans="1:10" ht="15" thickBot="1">
      <c r="A9239" s="115"/>
      <c r="B9239" s="116"/>
      <c r="C9239" s="116"/>
      <c r="D9239" s="116"/>
      <c r="E9239" s="116" t="s">
        <v>1731</v>
      </c>
      <c r="F9239" s="117">
        <v>0.04</v>
      </c>
      <c r="G9239" s="116"/>
      <c r="H9239" s="276" t="s">
        <v>1732</v>
      </c>
      <c r="I9239" s="276"/>
      <c r="J9239" s="118">
        <v>0.22</v>
      </c>
    </row>
    <row r="9240" spans="1:10" ht="15" thickTop="1">
      <c r="A9240" s="119"/>
      <c r="B9240" s="95"/>
      <c r="C9240" s="95"/>
      <c r="D9240" s="95"/>
      <c r="E9240" s="95"/>
      <c r="F9240" s="95"/>
      <c r="G9240" s="95"/>
      <c r="H9240" s="95"/>
      <c r="I9240" s="95"/>
      <c r="J9240" s="120"/>
    </row>
    <row r="9241" spans="1:10" ht="15">
      <c r="A9241" s="121"/>
      <c r="B9241" s="83" t="s">
        <v>1</v>
      </c>
      <c r="C9241" s="82" t="s">
        <v>2</v>
      </c>
      <c r="D9241" s="82" t="s">
        <v>3</v>
      </c>
      <c r="E9241" s="281" t="s">
        <v>1722</v>
      </c>
      <c r="F9241" s="281"/>
      <c r="G9241" s="84" t="s">
        <v>4</v>
      </c>
      <c r="H9241" s="83" t="s">
        <v>5</v>
      </c>
      <c r="I9241" s="83" t="s">
        <v>6</v>
      </c>
      <c r="J9241" s="122" t="s">
        <v>8</v>
      </c>
    </row>
    <row r="9242" spans="1:10" ht="25.5">
      <c r="A9242" s="111" t="s">
        <v>1723</v>
      </c>
      <c r="B9242" s="86" t="s">
        <v>4943</v>
      </c>
      <c r="C9242" s="85" t="s">
        <v>44</v>
      </c>
      <c r="D9242" s="85" t="s">
        <v>4944</v>
      </c>
      <c r="E9242" s="284" t="s">
        <v>1761</v>
      </c>
      <c r="F9242" s="284"/>
      <c r="G9242" s="87" t="s">
        <v>1950</v>
      </c>
      <c r="H9242" s="88">
        <v>1</v>
      </c>
      <c r="I9242" s="89">
        <v>0.14000000000000001</v>
      </c>
      <c r="J9242" s="112">
        <v>0.14000000000000001</v>
      </c>
    </row>
    <row r="9243" spans="1:10" ht="15">
      <c r="A9243" s="121" t="s">
        <v>2324</v>
      </c>
      <c r="B9243" s="83" t="s">
        <v>1</v>
      </c>
      <c r="C9243" s="82" t="s">
        <v>2</v>
      </c>
      <c r="D9243" s="82" t="s">
        <v>1748</v>
      </c>
      <c r="E9243" s="83" t="s">
        <v>1766</v>
      </c>
      <c r="F9243" s="280" t="s">
        <v>1769</v>
      </c>
      <c r="G9243" s="280"/>
      <c r="H9243" s="280"/>
      <c r="I9243" s="280"/>
      <c r="J9243" s="122" t="s">
        <v>1778</v>
      </c>
    </row>
    <row r="9244" spans="1:10">
      <c r="A9244" s="113" t="s">
        <v>1725</v>
      </c>
      <c r="B9244" s="91" t="s">
        <v>4945</v>
      </c>
      <c r="C9244" s="90" t="s">
        <v>44</v>
      </c>
      <c r="D9244" s="90" t="s">
        <v>4946</v>
      </c>
      <c r="E9244" s="93">
        <v>9.5700000000000004E-3</v>
      </c>
      <c r="F9244" s="90"/>
      <c r="G9244" s="90"/>
      <c r="H9244" s="90"/>
      <c r="I9244" s="102" t="s">
        <v>4947</v>
      </c>
      <c r="J9244" s="127" t="s">
        <v>4948</v>
      </c>
    </row>
    <row r="9245" spans="1:10">
      <c r="A9245" s="221"/>
      <c r="B9245" s="222"/>
      <c r="C9245" s="222"/>
      <c r="D9245" s="222"/>
      <c r="E9245" s="222"/>
      <c r="F9245" s="222" t="s">
        <v>2328</v>
      </c>
      <c r="G9245" s="222"/>
      <c r="H9245" s="222"/>
      <c r="I9245" s="222"/>
      <c r="J9245" s="128">
        <v>0</v>
      </c>
    </row>
    <row r="9246" spans="1:10">
      <c r="A9246" s="221"/>
      <c r="B9246" s="222"/>
      <c r="C9246" s="222"/>
      <c r="D9246" s="222"/>
      <c r="E9246" s="222"/>
      <c r="F9246" s="222" t="s">
        <v>2329</v>
      </c>
      <c r="G9246" s="222"/>
      <c r="H9246" s="222"/>
      <c r="I9246" s="222"/>
      <c r="J9246" s="125">
        <v>0.1351</v>
      </c>
    </row>
    <row r="9247" spans="1:10">
      <c r="A9247" s="221"/>
      <c r="B9247" s="222"/>
      <c r="C9247" s="222"/>
      <c r="D9247" s="222"/>
      <c r="E9247" s="222"/>
      <c r="F9247" s="222" t="s">
        <v>1762</v>
      </c>
      <c r="G9247" s="222"/>
      <c r="H9247" s="222"/>
      <c r="I9247" s="222"/>
      <c r="J9247" s="125">
        <v>0.1351</v>
      </c>
    </row>
    <row r="9248" spans="1:10">
      <c r="A9248" s="221"/>
      <c r="B9248" s="222"/>
      <c r="C9248" s="222"/>
      <c r="D9248" s="222"/>
      <c r="E9248" s="222"/>
      <c r="F9248" s="222" t="s">
        <v>1763</v>
      </c>
      <c r="G9248" s="222"/>
      <c r="H9248" s="222"/>
      <c r="I9248" s="222"/>
      <c r="J9248" s="125">
        <v>1</v>
      </c>
    </row>
    <row r="9249" spans="1:10">
      <c r="A9249" s="221"/>
      <c r="B9249" s="222"/>
      <c r="C9249" s="222"/>
      <c r="D9249" s="222"/>
      <c r="E9249" s="222"/>
      <c r="F9249" s="222" t="s">
        <v>1764</v>
      </c>
      <c r="G9249" s="222"/>
      <c r="H9249" s="222"/>
      <c r="I9249" s="222"/>
      <c r="J9249" s="125">
        <v>0.1351</v>
      </c>
    </row>
    <row r="9250" spans="1:10">
      <c r="A9250" s="115"/>
      <c r="B9250" s="116"/>
      <c r="C9250" s="116"/>
      <c r="D9250" s="116"/>
      <c r="E9250" s="116" t="s">
        <v>1728</v>
      </c>
      <c r="F9250" s="117">
        <v>0</v>
      </c>
      <c r="G9250" s="116" t="s">
        <v>1729</v>
      </c>
      <c r="H9250" s="117">
        <v>0.14000000000000001</v>
      </c>
      <c r="I9250" s="116" t="s">
        <v>1730</v>
      </c>
      <c r="J9250" s="118">
        <v>0.1351</v>
      </c>
    </row>
    <row r="9251" spans="1:10" ht="15" thickBot="1">
      <c r="A9251" s="115"/>
      <c r="B9251" s="116"/>
      <c r="C9251" s="116"/>
      <c r="D9251" s="116"/>
      <c r="E9251" s="116" t="s">
        <v>1731</v>
      </c>
      <c r="F9251" s="117">
        <v>0.03</v>
      </c>
      <c r="G9251" s="116"/>
      <c r="H9251" s="276" t="s">
        <v>1732</v>
      </c>
      <c r="I9251" s="276"/>
      <c r="J9251" s="118">
        <v>0.17</v>
      </c>
    </row>
    <row r="9252" spans="1:10" ht="15" thickTop="1">
      <c r="A9252" s="119"/>
      <c r="B9252" s="95"/>
      <c r="C9252" s="95"/>
      <c r="D9252" s="95"/>
      <c r="E9252" s="95"/>
      <c r="F9252" s="95"/>
      <c r="G9252" s="95"/>
      <c r="H9252" s="95"/>
      <c r="I9252" s="95"/>
      <c r="J9252" s="120"/>
    </row>
    <row r="9253" spans="1:10" ht="15">
      <c r="A9253" s="121"/>
      <c r="B9253" s="83" t="s">
        <v>1</v>
      </c>
      <c r="C9253" s="82" t="s">
        <v>2</v>
      </c>
      <c r="D9253" s="82" t="s">
        <v>3</v>
      </c>
      <c r="E9253" s="281" t="s">
        <v>1722</v>
      </c>
      <c r="F9253" s="281"/>
      <c r="G9253" s="84" t="s">
        <v>4</v>
      </c>
      <c r="H9253" s="83" t="s">
        <v>5</v>
      </c>
      <c r="I9253" s="83" t="s">
        <v>6</v>
      </c>
      <c r="J9253" s="122" t="s">
        <v>8</v>
      </c>
    </row>
    <row r="9254" spans="1:10" ht="38.25">
      <c r="A9254" s="111" t="s">
        <v>1723</v>
      </c>
      <c r="B9254" s="86" t="s">
        <v>4949</v>
      </c>
      <c r="C9254" s="85" t="s">
        <v>31</v>
      </c>
      <c r="D9254" s="85" t="s">
        <v>4950</v>
      </c>
      <c r="E9254" s="284" t="s">
        <v>1737</v>
      </c>
      <c r="F9254" s="284"/>
      <c r="G9254" s="87" t="s">
        <v>33</v>
      </c>
      <c r="H9254" s="88">
        <v>1</v>
      </c>
      <c r="I9254" s="89">
        <v>0.13</v>
      </c>
      <c r="J9254" s="112">
        <v>0.13</v>
      </c>
    </row>
    <row r="9255" spans="1:10">
      <c r="A9255" s="113" t="s">
        <v>1725</v>
      </c>
      <c r="B9255" s="91" t="s">
        <v>4951</v>
      </c>
      <c r="C9255" s="90" t="s">
        <v>31</v>
      </c>
      <c r="D9255" s="90" t="s">
        <v>4952</v>
      </c>
      <c r="E9255" s="278" t="s">
        <v>1748</v>
      </c>
      <c r="F9255" s="278"/>
      <c r="G9255" s="92" t="s">
        <v>33</v>
      </c>
      <c r="H9255" s="93">
        <v>9.5700000000000004E-3</v>
      </c>
      <c r="I9255" s="94">
        <v>14.4</v>
      </c>
      <c r="J9255" s="114">
        <v>0.13</v>
      </c>
    </row>
    <row r="9256" spans="1:10">
      <c r="A9256" s="115"/>
      <c r="B9256" s="116"/>
      <c r="C9256" s="116"/>
      <c r="D9256" s="116"/>
      <c r="E9256" s="116" t="s">
        <v>1728</v>
      </c>
      <c r="F9256" s="117">
        <v>0.13</v>
      </c>
      <c r="G9256" s="116" t="s">
        <v>1729</v>
      </c>
      <c r="H9256" s="117">
        <v>0</v>
      </c>
      <c r="I9256" s="116" t="s">
        <v>1730</v>
      </c>
      <c r="J9256" s="118">
        <v>0.13</v>
      </c>
    </row>
    <row r="9257" spans="1:10" ht="15" thickBot="1">
      <c r="A9257" s="115"/>
      <c r="B9257" s="116"/>
      <c r="C9257" s="116"/>
      <c r="D9257" s="116"/>
      <c r="E9257" s="116" t="s">
        <v>1731</v>
      </c>
      <c r="F9257" s="117">
        <v>0.03</v>
      </c>
      <c r="G9257" s="116"/>
      <c r="H9257" s="276" t="s">
        <v>1732</v>
      </c>
      <c r="I9257" s="276"/>
      <c r="J9257" s="118">
        <v>0.16</v>
      </c>
    </row>
    <row r="9258" spans="1:10" ht="15" thickTop="1">
      <c r="A9258" s="119"/>
      <c r="B9258" s="95"/>
      <c r="C9258" s="95"/>
      <c r="D9258" s="95"/>
      <c r="E9258" s="95"/>
      <c r="F9258" s="95"/>
      <c r="G9258" s="95"/>
      <c r="H9258" s="95"/>
      <c r="I9258" s="95"/>
      <c r="J9258" s="120"/>
    </row>
    <row r="9259" spans="1:10" ht="15">
      <c r="A9259" s="121"/>
      <c r="B9259" s="83" t="s">
        <v>1</v>
      </c>
      <c r="C9259" s="82" t="s">
        <v>2</v>
      </c>
      <c r="D9259" s="82" t="s">
        <v>3</v>
      </c>
      <c r="E9259" s="281" t="s">
        <v>1722</v>
      </c>
      <c r="F9259" s="281"/>
      <c r="G9259" s="84" t="s">
        <v>4</v>
      </c>
      <c r="H9259" s="83" t="s">
        <v>5</v>
      </c>
      <c r="I9259" s="83" t="s">
        <v>6</v>
      </c>
      <c r="J9259" s="122" t="s">
        <v>8</v>
      </c>
    </row>
    <row r="9260" spans="1:10" ht="25.5">
      <c r="A9260" s="111" t="s">
        <v>1723</v>
      </c>
      <c r="B9260" s="86" t="s">
        <v>4953</v>
      </c>
      <c r="C9260" s="85" t="s">
        <v>31</v>
      </c>
      <c r="D9260" s="85" t="s">
        <v>4954</v>
      </c>
      <c r="E9260" s="284" t="s">
        <v>1737</v>
      </c>
      <c r="F9260" s="284"/>
      <c r="G9260" s="87" t="s">
        <v>33</v>
      </c>
      <c r="H9260" s="88">
        <v>1</v>
      </c>
      <c r="I9260" s="89">
        <v>0.27</v>
      </c>
      <c r="J9260" s="112">
        <v>0.27</v>
      </c>
    </row>
    <row r="9261" spans="1:10" ht="25.5">
      <c r="A9261" s="113" t="s">
        <v>1725</v>
      </c>
      <c r="B9261" s="91" t="s">
        <v>4955</v>
      </c>
      <c r="C9261" s="90" t="s">
        <v>31</v>
      </c>
      <c r="D9261" s="90" t="s">
        <v>4956</v>
      </c>
      <c r="E9261" s="278" t="s">
        <v>1748</v>
      </c>
      <c r="F9261" s="278"/>
      <c r="G9261" s="92" t="s">
        <v>33</v>
      </c>
      <c r="H9261" s="93">
        <v>1.328E-2</v>
      </c>
      <c r="I9261" s="94">
        <v>20.47</v>
      </c>
      <c r="J9261" s="114">
        <v>0.27</v>
      </c>
    </row>
    <row r="9262" spans="1:10">
      <c r="A9262" s="115"/>
      <c r="B9262" s="116"/>
      <c r="C9262" s="116"/>
      <c r="D9262" s="116"/>
      <c r="E9262" s="116" t="s">
        <v>1728</v>
      </c>
      <c r="F9262" s="117">
        <v>0.27</v>
      </c>
      <c r="G9262" s="116" t="s">
        <v>1729</v>
      </c>
      <c r="H9262" s="117">
        <v>0</v>
      </c>
      <c r="I9262" s="116" t="s">
        <v>1730</v>
      </c>
      <c r="J9262" s="118">
        <v>0.27</v>
      </c>
    </row>
    <row r="9263" spans="1:10" ht="15" thickBot="1">
      <c r="A9263" s="115"/>
      <c r="B9263" s="116"/>
      <c r="C9263" s="116"/>
      <c r="D9263" s="116"/>
      <c r="E9263" s="116" t="s">
        <v>1731</v>
      </c>
      <c r="F9263" s="117">
        <v>7.0000000000000007E-2</v>
      </c>
      <c r="G9263" s="116"/>
      <c r="H9263" s="276" t="s">
        <v>1732</v>
      </c>
      <c r="I9263" s="276"/>
      <c r="J9263" s="118">
        <v>0.34</v>
      </c>
    </row>
    <row r="9264" spans="1:10" ht="15" thickTop="1">
      <c r="A9264" s="119"/>
      <c r="B9264" s="95"/>
      <c r="C9264" s="95"/>
      <c r="D9264" s="95"/>
      <c r="E9264" s="95"/>
      <c r="F9264" s="95"/>
      <c r="G9264" s="95"/>
      <c r="H9264" s="95"/>
      <c r="I9264" s="95"/>
      <c r="J9264" s="120"/>
    </row>
    <row r="9265" spans="1:10" ht="15">
      <c r="A9265" s="121"/>
      <c r="B9265" s="83" t="s">
        <v>1</v>
      </c>
      <c r="C9265" s="82" t="s">
        <v>2</v>
      </c>
      <c r="D9265" s="82" t="s">
        <v>3</v>
      </c>
      <c r="E9265" s="281" t="s">
        <v>1722</v>
      </c>
      <c r="F9265" s="281"/>
      <c r="G9265" s="84" t="s">
        <v>4</v>
      </c>
      <c r="H9265" s="83" t="s">
        <v>5</v>
      </c>
      <c r="I9265" s="83" t="s">
        <v>6</v>
      </c>
      <c r="J9265" s="122" t="s">
        <v>8</v>
      </c>
    </row>
    <row r="9266" spans="1:10" ht="25.5">
      <c r="A9266" s="111" t="s">
        <v>1723</v>
      </c>
      <c r="B9266" s="86" t="s">
        <v>4957</v>
      </c>
      <c r="C9266" s="85" t="s">
        <v>44</v>
      </c>
      <c r="D9266" s="85" t="s">
        <v>4958</v>
      </c>
      <c r="E9266" s="284" t="s">
        <v>1761</v>
      </c>
      <c r="F9266" s="284"/>
      <c r="G9266" s="87" t="s">
        <v>1950</v>
      </c>
      <c r="H9266" s="88">
        <v>1</v>
      </c>
      <c r="I9266" s="89">
        <v>0.36</v>
      </c>
      <c r="J9266" s="112">
        <v>0.36</v>
      </c>
    </row>
    <row r="9267" spans="1:10" ht="15">
      <c r="A9267" s="121" t="s">
        <v>2324</v>
      </c>
      <c r="B9267" s="83" t="s">
        <v>1</v>
      </c>
      <c r="C9267" s="82" t="s">
        <v>2</v>
      </c>
      <c r="D9267" s="82" t="s">
        <v>1748</v>
      </c>
      <c r="E9267" s="83" t="s">
        <v>1766</v>
      </c>
      <c r="F9267" s="280" t="s">
        <v>1769</v>
      </c>
      <c r="G9267" s="280"/>
      <c r="H9267" s="280"/>
      <c r="I9267" s="280"/>
      <c r="J9267" s="122" t="s">
        <v>1778</v>
      </c>
    </row>
    <row r="9268" spans="1:10">
      <c r="A9268" s="113" t="s">
        <v>1725</v>
      </c>
      <c r="B9268" s="91" t="s">
        <v>4959</v>
      </c>
      <c r="C9268" s="90" t="s">
        <v>44</v>
      </c>
      <c r="D9268" s="90" t="s">
        <v>4201</v>
      </c>
      <c r="E9268" s="93">
        <v>2.4420000000000001E-2</v>
      </c>
      <c r="F9268" s="90"/>
      <c r="G9268" s="90"/>
      <c r="H9268" s="90"/>
      <c r="I9268" s="102" t="s">
        <v>4527</v>
      </c>
      <c r="J9268" s="127" t="s">
        <v>4914</v>
      </c>
    </row>
    <row r="9269" spans="1:10">
      <c r="A9269" s="221"/>
      <c r="B9269" s="222"/>
      <c r="C9269" s="222"/>
      <c r="D9269" s="222"/>
      <c r="E9269" s="222"/>
      <c r="F9269" s="222" t="s">
        <v>2328</v>
      </c>
      <c r="G9269" s="222"/>
      <c r="H9269" s="222"/>
      <c r="I9269" s="222"/>
      <c r="J9269" s="128">
        <v>0</v>
      </c>
    </row>
    <row r="9270" spans="1:10">
      <c r="A9270" s="221"/>
      <c r="B9270" s="222"/>
      <c r="C9270" s="222"/>
      <c r="D9270" s="222"/>
      <c r="E9270" s="222"/>
      <c r="F9270" s="222" t="s">
        <v>2329</v>
      </c>
      <c r="G9270" s="222"/>
      <c r="H9270" s="222"/>
      <c r="I9270" s="222"/>
      <c r="J9270" s="125">
        <v>0.35630000000000001</v>
      </c>
    </row>
    <row r="9271" spans="1:10">
      <c r="A9271" s="221"/>
      <c r="B9271" s="222"/>
      <c r="C9271" s="222"/>
      <c r="D9271" s="222"/>
      <c r="E9271" s="222"/>
      <c r="F9271" s="222" t="s">
        <v>1762</v>
      </c>
      <c r="G9271" s="222"/>
      <c r="H9271" s="222"/>
      <c r="I9271" s="222"/>
      <c r="J9271" s="125">
        <v>0.35630000000000001</v>
      </c>
    </row>
    <row r="9272" spans="1:10">
      <c r="A9272" s="221"/>
      <c r="B9272" s="222"/>
      <c r="C9272" s="222"/>
      <c r="D9272" s="222"/>
      <c r="E9272" s="222"/>
      <c r="F9272" s="222" t="s">
        <v>1763</v>
      </c>
      <c r="G9272" s="222"/>
      <c r="H9272" s="222"/>
      <c r="I9272" s="222"/>
      <c r="J9272" s="125">
        <v>1</v>
      </c>
    </row>
    <row r="9273" spans="1:10">
      <c r="A9273" s="221"/>
      <c r="B9273" s="222"/>
      <c r="C9273" s="222"/>
      <c r="D9273" s="222"/>
      <c r="E9273" s="222"/>
      <c r="F9273" s="222" t="s">
        <v>1764</v>
      </c>
      <c r="G9273" s="222"/>
      <c r="H9273" s="222"/>
      <c r="I9273" s="222"/>
      <c r="J9273" s="125">
        <v>0.35630000000000001</v>
      </c>
    </row>
    <row r="9274" spans="1:10">
      <c r="A9274" s="115"/>
      <c r="B9274" s="116"/>
      <c r="C9274" s="116"/>
      <c r="D9274" s="116"/>
      <c r="E9274" s="116" t="s">
        <v>1728</v>
      </c>
      <c r="F9274" s="117">
        <v>0</v>
      </c>
      <c r="G9274" s="116" t="s">
        <v>1729</v>
      </c>
      <c r="H9274" s="117">
        <v>0.36</v>
      </c>
      <c r="I9274" s="116" t="s">
        <v>1730</v>
      </c>
      <c r="J9274" s="118">
        <v>0.35630000000000001</v>
      </c>
    </row>
    <row r="9275" spans="1:10" ht="15" thickBot="1">
      <c r="A9275" s="115"/>
      <c r="B9275" s="116"/>
      <c r="C9275" s="116"/>
      <c r="D9275" s="116"/>
      <c r="E9275" s="116" t="s">
        <v>1731</v>
      </c>
      <c r="F9275" s="117">
        <v>0.09</v>
      </c>
      <c r="G9275" s="116"/>
      <c r="H9275" s="276" t="s">
        <v>1732</v>
      </c>
      <c r="I9275" s="276"/>
      <c r="J9275" s="118">
        <v>0.45</v>
      </c>
    </row>
    <row r="9276" spans="1:10" ht="15" thickTop="1">
      <c r="A9276" s="119"/>
      <c r="B9276" s="95"/>
      <c r="C9276" s="95"/>
      <c r="D9276" s="95"/>
      <c r="E9276" s="95"/>
      <c r="F9276" s="95"/>
      <c r="G9276" s="95"/>
      <c r="H9276" s="95"/>
      <c r="I9276" s="95"/>
      <c r="J9276" s="120"/>
    </row>
    <row r="9277" spans="1:10" ht="15">
      <c r="A9277" s="121"/>
      <c r="B9277" s="83" t="s">
        <v>1</v>
      </c>
      <c r="C9277" s="82" t="s">
        <v>2</v>
      </c>
      <c r="D9277" s="82" t="s">
        <v>3</v>
      </c>
      <c r="E9277" s="281" t="s">
        <v>1722</v>
      </c>
      <c r="F9277" s="281"/>
      <c r="G9277" s="84" t="s">
        <v>4</v>
      </c>
      <c r="H9277" s="83" t="s">
        <v>5</v>
      </c>
      <c r="I9277" s="83" t="s">
        <v>6</v>
      </c>
      <c r="J9277" s="122" t="s">
        <v>8</v>
      </c>
    </row>
    <row r="9278" spans="1:10" ht="25.5">
      <c r="A9278" s="111" t="s">
        <v>1723</v>
      </c>
      <c r="B9278" s="86" t="s">
        <v>4960</v>
      </c>
      <c r="C9278" s="85" t="s">
        <v>31</v>
      </c>
      <c r="D9278" s="85" t="s">
        <v>4961</v>
      </c>
      <c r="E9278" s="284" t="s">
        <v>1737</v>
      </c>
      <c r="F9278" s="284"/>
      <c r="G9278" s="87" t="s">
        <v>33</v>
      </c>
      <c r="H9278" s="88">
        <v>1</v>
      </c>
      <c r="I9278" s="89">
        <v>0.37</v>
      </c>
      <c r="J9278" s="112">
        <v>0.37</v>
      </c>
    </row>
    <row r="9279" spans="1:10">
      <c r="A9279" s="113" t="s">
        <v>1725</v>
      </c>
      <c r="B9279" s="91" t="s">
        <v>4962</v>
      </c>
      <c r="C9279" s="90" t="s">
        <v>31</v>
      </c>
      <c r="D9279" s="90" t="s">
        <v>4963</v>
      </c>
      <c r="E9279" s="278" t="s">
        <v>1748</v>
      </c>
      <c r="F9279" s="278"/>
      <c r="G9279" s="92" t="s">
        <v>33</v>
      </c>
      <c r="H9279" s="93">
        <v>2.4420000000000001E-2</v>
      </c>
      <c r="I9279" s="94">
        <v>15.32</v>
      </c>
      <c r="J9279" s="114">
        <v>0.37</v>
      </c>
    </row>
    <row r="9280" spans="1:10">
      <c r="A9280" s="115"/>
      <c r="B9280" s="116"/>
      <c r="C9280" s="116"/>
      <c r="D9280" s="116"/>
      <c r="E9280" s="116" t="s">
        <v>1728</v>
      </c>
      <c r="F9280" s="117">
        <v>0.37</v>
      </c>
      <c r="G9280" s="116" t="s">
        <v>1729</v>
      </c>
      <c r="H9280" s="117">
        <v>0</v>
      </c>
      <c r="I9280" s="116" t="s">
        <v>1730</v>
      </c>
      <c r="J9280" s="118">
        <v>0.37</v>
      </c>
    </row>
    <row r="9281" spans="1:10" ht="15" thickBot="1">
      <c r="A9281" s="115"/>
      <c r="B9281" s="116"/>
      <c r="C9281" s="116"/>
      <c r="D9281" s="116"/>
      <c r="E9281" s="116" t="s">
        <v>1731</v>
      </c>
      <c r="F9281" s="117">
        <v>0.09</v>
      </c>
      <c r="G9281" s="116"/>
      <c r="H9281" s="276" t="s">
        <v>1732</v>
      </c>
      <c r="I9281" s="276"/>
      <c r="J9281" s="118">
        <v>0.46</v>
      </c>
    </row>
    <row r="9282" spans="1:10" ht="15" thickTop="1">
      <c r="A9282" s="119"/>
      <c r="B9282" s="95"/>
      <c r="C9282" s="95"/>
      <c r="D9282" s="95"/>
      <c r="E9282" s="95"/>
      <c r="F9282" s="95"/>
      <c r="G9282" s="95"/>
      <c r="H9282" s="95"/>
      <c r="I9282" s="95"/>
      <c r="J9282" s="120"/>
    </row>
    <row r="9283" spans="1:10" ht="15">
      <c r="A9283" s="121"/>
      <c r="B9283" s="83" t="s">
        <v>1</v>
      </c>
      <c r="C9283" s="82" t="s">
        <v>2</v>
      </c>
      <c r="D9283" s="82" t="s">
        <v>3</v>
      </c>
      <c r="E9283" s="281" t="s">
        <v>1722</v>
      </c>
      <c r="F9283" s="281"/>
      <c r="G9283" s="84" t="s">
        <v>4</v>
      </c>
      <c r="H9283" s="83" t="s">
        <v>5</v>
      </c>
      <c r="I9283" s="83" t="s">
        <v>6</v>
      </c>
      <c r="J9283" s="122" t="s">
        <v>8</v>
      </c>
    </row>
    <row r="9284" spans="1:10" ht="25.5">
      <c r="A9284" s="111" t="s">
        <v>1723</v>
      </c>
      <c r="B9284" s="86" t="s">
        <v>4964</v>
      </c>
      <c r="C9284" s="85" t="s">
        <v>44</v>
      </c>
      <c r="D9284" s="85" t="s">
        <v>4965</v>
      </c>
      <c r="E9284" s="284" t="s">
        <v>1761</v>
      </c>
      <c r="F9284" s="284"/>
      <c r="G9284" s="87" t="s">
        <v>1950</v>
      </c>
      <c r="H9284" s="88">
        <v>1</v>
      </c>
      <c r="I9284" s="89">
        <v>0.25</v>
      </c>
      <c r="J9284" s="112">
        <v>0.25</v>
      </c>
    </row>
    <row r="9285" spans="1:10" ht="15">
      <c r="A9285" s="121" t="s">
        <v>2324</v>
      </c>
      <c r="B9285" s="83" t="s">
        <v>1</v>
      </c>
      <c r="C9285" s="82" t="s">
        <v>2</v>
      </c>
      <c r="D9285" s="82" t="s">
        <v>1748</v>
      </c>
      <c r="E9285" s="83" t="s">
        <v>1766</v>
      </c>
      <c r="F9285" s="280" t="s">
        <v>1769</v>
      </c>
      <c r="G9285" s="280"/>
      <c r="H9285" s="280"/>
      <c r="I9285" s="280"/>
      <c r="J9285" s="122" t="s">
        <v>1778</v>
      </c>
    </row>
    <row r="9286" spans="1:10">
      <c r="A9286" s="113" t="s">
        <v>1725</v>
      </c>
      <c r="B9286" s="91" t="s">
        <v>4966</v>
      </c>
      <c r="C9286" s="90" t="s">
        <v>44</v>
      </c>
      <c r="D9286" s="90" t="s">
        <v>4967</v>
      </c>
      <c r="E9286" s="93">
        <v>1.6990000000000002E-2</v>
      </c>
      <c r="F9286" s="90"/>
      <c r="G9286" s="90"/>
      <c r="H9286" s="90"/>
      <c r="I9286" s="102" t="s">
        <v>4527</v>
      </c>
      <c r="J9286" s="127" t="s">
        <v>4968</v>
      </c>
    </row>
    <row r="9287" spans="1:10">
      <c r="A9287" s="221"/>
      <c r="B9287" s="222"/>
      <c r="C9287" s="222"/>
      <c r="D9287" s="222"/>
      <c r="E9287" s="222"/>
      <c r="F9287" s="222" t="s">
        <v>2328</v>
      </c>
      <c r="G9287" s="222"/>
      <c r="H9287" s="222"/>
      <c r="I9287" s="222"/>
      <c r="J9287" s="128">
        <v>0</v>
      </c>
    </row>
    <row r="9288" spans="1:10">
      <c r="A9288" s="221"/>
      <c r="B9288" s="222"/>
      <c r="C9288" s="222"/>
      <c r="D9288" s="222"/>
      <c r="E9288" s="222"/>
      <c r="F9288" s="222" t="s">
        <v>2329</v>
      </c>
      <c r="G9288" s="222"/>
      <c r="H9288" s="222"/>
      <c r="I9288" s="222"/>
      <c r="J9288" s="125">
        <v>0.24790000000000001</v>
      </c>
    </row>
    <row r="9289" spans="1:10">
      <c r="A9289" s="221"/>
      <c r="B9289" s="222"/>
      <c r="C9289" s="222"/>
      <c r="D9289" s="222"/>
      <c r="E9289" s="222"/>
      <c r="F9289" s="222" t="s">
        <v>1762</v>
      </c>
      <c r="G9289" s="222"/>
      <c r="H9289" s="222"/>
      <c r="I9289" s="222"/>
      <c r="J9289" s="125">
        <v>0.24790000000000001</v>
      </c>
    </row>
    <row r="9290" spans="1:10">
      <c r="A9290" s="221"/>
      <c r="B9290" s="222"/>
      <c r="C9290" s="222"/>
      <c r="D9290" s="222"/>
      <c r="E9290" s="222"/>
      <c r="F9290" s="222" t="s">
        <v>1763</v>
      </c>
      <c r="G9290" s="222"/>
      <c r="H9290" s="222"/>
      <c r="I9290" s="222"/>
      <c r="J9290" s="125">
        <v>1</v>
      </c>
    </row>
    <row r="9291" spans="1:10">
      <c r="A9291" s="221"/>
      <c r="B9291" s="222"/>
      <c r="C9291" s="222"/>
      <c r="D9291" s="222"/>
      <c r="E9291" s="222"/>
      <c r="F9291" s="222" t="s">
        <v>1764</v>
      </c>
      <c r="G9291" s="222"/>
      <c r="H9291" s="222"/>
      <c r="I9291" s="222"/>
      <c r="J9291" s="125">
        <v>0.24790000000000001</v>
      </c>
    </row>
    <row r="9292" spans="1:10">
      <c r="A9292" s="115"/>
      <c r="B9292" s="116"/>
      <c r="C9292" s="116"/>
      <c r="D9292" s="116"/>
      <c r="E9292" s="116" t="s">
        <v>1728</v>
      </c>
      <c r="F9292" s="117">
        <v>0</v>
      </c>
      <c r="G9292" s="116" t="s">
        <v>1729</v>
      </c>
      <c r="H9292" s="117">
        <v>0.25</v>
      </c>
      <c r="I9292" s="116" t="s">
        <v>1730</v>
      </c>
      <c r="J9292" s="118">
        <v>0.24790000000000001</v>
      </c>
    </row>
    <row r="9293" spans="1:10" ht="15" thickBot="1">
      <c r="A9293" s="115"/>
      <c r="B9293" s="116"/>
      <c r="C9293" s="116"/>
      <c r="D9293" s="116"/>
      <c r="E9293" s="116" t="s">
        <v>1731</v>
      </c>
      <c r="F9293" s="117">
        <v>0.06</v>
      </c>
      <c r="G9293" s="116"/>
      <c r="H9293" s="276" t="s">
        <v>1732</v>
      </c>
      <c r="I9293" s="276"/>
      <c r="J9293" s="118">
        <v>0.31</v>
      </c>
    </row>
    <row r="9294" spans="1:10" ht="15" thickTop="1">
      <c r="A9294" s="119"/>
      <c r="B9294" s="95"/>
      <c r="C9294" s="95"/>
      <c r="D9294" s="95"/>
      <c r="E9294" s="95"/>
      <c r="F9294" s="95"/>
      <c r="G9294" s="95"/>
      <c r="H9294" s="95"/>
      <c r="I9294" s="95"/>
      <c r="J9294" s="120"/>
    </row>
    <row r="9295" spans="1:10" ht="15">
      <c r="A9295" s="121"/>
      <c r="B9295" s="83" t="s">
        <v>1</v>
      </c>
      <c r="C9295" s="82" t="s">
        <v>2</v>
      </c>
      <c r="D9295" s="82" t="s">
        <v>3</v>
      </c>
      <c r="E9295" s="281" t="s">
        <v>1722</v>
      </c>
      <c r="F9295" s="281"/>
      <c r="G9295" s="84" t="s">
        <v>4</v>
      </c>
      <c r="H9295" s="83" t="s">
        <v>5</v>
      </c>
      <c r="I9295" s="83" t="s">
        <v>6</v>
      </c>
      <c r="J9295" s="122" t="s">
        <v>8</v>
      </c>
    </row>
    <row r="9296" spans="1:10" ht="25.5">
      <c r="A9296" s="111" t="s">
        <v>1723</v>
      </c>
      <c r="B9296" s="86" t="s">
        <v>4969</v>
      </c>
      <c r="C9296" s="85" t="s">
        <v>44</v>
      </c>
      <c r="D9296" s="85" t="s">
        <v>4970</v>
      </c>
      <c r="E9296" s="284" t="s">
        <v>1761</v>
      </c>
      <c r="F9296" s="284"/>
      <c r="G9296" s="87" t="s">
        <v>1950</v>
      </c>
      <c r="H9296" s="88">
        <v>1</v>
      </c>
      <c r="I9296" s="89">
        <v>0.24</v>
      </c>
      <c r="J9296" s="112">
        <v>0.24</v>
      </c>
    </row>
    <row r="9297" spans="1:10" ht="15">
      <c r="A9297" s="121" t="s">
        <v>2324</v>
      </c>
      <c r="B9297" s="83" t="s">
        <v>1</v>
      </c>
      <c r="C9297" s="82" t="s">
        <v>2</v>
      </c>
      <c r="D9297" s="82" t="s">
        <v>1748</v>
      </c>
      <c r="E9297" s="83" t="s">
        <v>1766</v>
      </c>
      <c r="F9297" s="280" t="s">
        <v>1769</v>
      </c>
      <c r="G9297" s="280"/>
      <c r="H9297" s="280"/>
      <c r="I9297" s="280"/>
      <c r="J9297" s="122" t="s">
        <v>1778</v>
      </c>
    </row>
    <row r="9298" spans="1:10">
      <c r="A9298" s="113" t="s">
        <v>1725</v>
      </c>
      <c r="B9298" s="91" t="s">
        <v>4971</v>
      </c>
      <c r="C9298" s="90" t="s">
        <v>44</v>
      </c>
      <c r="D9298" s="90" t="s">
        <v>4972</v>
      </c>
      <c r="E9298" s="93">
        <v>2.4420000000000001E-2</v>
      </c>
      <c r="F9298" s="90"/>
      <c r="G9298" s="90"/>
      <c r="H9298" s="90"/>
      <c r="I9298" s="102" t="s">
        <v>4429</v>
      </c>
      <c r="J9298" s="127" t="s">
        <v>4881</v>
      </c>
    </row>
    <row r="9299" spans="1:10">
      <c r="A9299" s="221"/>
      <c r="B9299" s="222"/>
      <c r="C9299" s="222"/>
      <c r="D9299" s="222"/>
      <c r="E9299" s="222"/>
      <c r="F9299" s="222" t="s">
        <v>2328</v>
      </c>
      <c r="G9299" s="222"/>
      <c r="H9299" s="222"/>
      <c r="I9299" s="222"/>
      <c r="J9299" s="128">
        <v>0</v>
      </c>
    </row>
    <row r="9300" spans="1:10">
      <c r="A9300" s="221"/>
      <c r="B9300" s="222"/>
      <c r="C9300" s="222"/>
      <c r="D9300" s="222"/>
      <c r="E9300" s="222"/>
      <c r="F9300" s="222" t="s">
        <v>2329</v>
      </c>
      <c r="G9300" s="222"/>
      <c r="H9300" s="222"/>
      <c r="I9300" s="222"/>
      <c r="J9300" s="125">
        <v>0.2374</v>
      </c>
    </row>
    <row r="9301" spans="1:10">
      <c r="A9301" s="221"/>
      <c r="B9301" s="222"/>
      <c r="C9301" s="222"/>
      <c r="D9301" s="222"/>
      <c r="E9301" s="222"/>
      <c r="F9301" s="222" t="s">
        <v>1762</v>
      </c>
      <c r="G9301" s="222"/>
      <c r="H9301" s="222"/>
      <c r="I9301" s="222"/>
      <c r="J9301" s="125">
        <v>0.2374</v>
      </c>
    </row>
    <row r="9302" spans="1:10">
      <c r="A9302" s="221"/>
      <c r="B9302" s="222"/>
      <c r="C9302" s="222"/>
      <c r="D9302" s="222"/>
      <c r="E9302" s="222"/>
      <c r="F9302" s="222" t="s">
        <v>1763</v>
      </c>
      <c r="G9302" s="222"/>
      <c r="H9302" s="222"/>
      <c r="I9302" s="222"/>
      <c r="J9302" s="125">
        <v>1</v>
      </c>
    </row>
    <row r="9303" spans="1:10">
      <c r="A9303" s="221"/>
      <c r="B9303" s="222"/>
      <c r="C9303" s="222"/>
      <c r="D9303" s="222"/>
      <c r="E9303" s="222"/>
      <c r="F9303" s="222" t="s">
        <v>1764</v>
      </c>
      <c r="G9303" s="222"/>
      <c r="H9303" s="222"/>
      <c r="I9303" s="222"/>
      <c r="J9303" s="125">
        <v>0.2374</v>
      </c>
    </row>
    <row r="9304" spans="1:10">
      <c r="A9304" s="115"/>
      <c r="B9304" s="116"/>
      <c r="C9304" s="116"/>
      <c r="D9304" s="116"/>
      <c r="E9304" s="116" t="s">
        <v>1728</v>
      </c>
      <c r="F9304" s="117">
        <v>0</v>
      </c>
      <c r="G9304" s="116" t="s">
        <v>1729</v>
      </c>
      <c r="H9304" s="117">
        <v>0.24</v>
      </c>
      <c r="I9304" s="116" t="s">
        <v>1730</v>
      </c>
      <c r="J9304" s="118">
        <v>0.2374</v>
      </c>
    </row>
    <row r="9305" spans="1:10" ht="15" thickBot="1">
      <c r="A9305" s="115"/>
      <c r="B9305" s="116"/>
      <c r="C9305" s="116"/>
      <c r="D9305" s="116"/>
      <c r="E9305" s="116" t="s">
        <v>1731</v>
      </c>
      <c r="F9305" s="117">
        <v>0.06</v>
      </c>
      <c r="G9305" s="116"/>
      <c r="H9305" s="276" t="s">
        <v>1732</v>
      </c>
      <c r="I9305" s="276"/>
      <c r="J9305" s="118">
        <v>0.3</v>
      </c>
    </row>
    <row r="9306" spans="1:10" ht="15" thickTop="1">
      <c r="A9306" s="119"/>
      <c r="B9306" s="95"/>
      <c r="C9306" s="95"/>
      <c r="D9306" s="95"/>
      <c r="E9306" s="95"/>
      <c r="F9306" s="95"/>
      <c r="G9306" s="95"/>
      <c r="H9306" s="95"/>
      <c r="I9306" s="95"/>
      <c r="J9306" s="120"/>
    </row>
    <row r="9307" spans="1:10" ht="15">
      <c r="A9307" s="121"/>
      <c r="B9307" s="83" t="s">
        <v>1</v>
      </c>
      <c r="C9307" s="82" t="s">
        <v>2</v>
      </c>
      <c r="D9307" s="82" t="s">
        <v>3</v>
      </c>
      <c r="E9307" s="281" t="s">
        <v>1722</v>
      </c>
      <c r="F9307" s="281"/>
      <c r="G9307" s="84" t="s">
        <v>4</v>
      </c>
      <c r="H9307" s="83" t="s">
        <v>5</v>
      </c>
      <c r="I9307" s="83" t="s">
        <v>6</v>
      </c>
      <c r="J9307" s="122" t="s">
        <v>8</v>
      </c>
    </row>
    <row r="9308" spans="1:10" ht="25.5">
      <c r="A9308" s="111" t="s">
        <v>1723</v>
      </c>
      <c r="B9308" s="86" t="s">
        <v>4973</v>
      </c>
      <c r="C9308" s="85" t="s">
        <v>44</v>
      </c>
      <c r="D9308" s="85" t="s">
        <v>4974</v>
      </c>
      <c r="E9308" s="284" t="s">
        <v>1761</v>
      </c>
      <c r="F9308" s="284"/>
      <c r="G9308" s="87" t="s">
        <v>1950</v>
      </c>
      <c r="H9308" s="88">
        <v>1</v>
      </c>
      <c r="I9308" s="89">
        <v>0.19</v>
      </c>
      <c r="J9308" s="112">
        <v>0.19</v>
      </c>
    </row>
    <row r="9309" spans="1:10" ht="15">
      <c r="A9309" s="121" t="s">
        <v>2324</v>
      </c>
      <c r="B9309" s="83" t="s">
        <v>1</v>
      </c>
      <c r="C9309" s="82" t="s">
        <v>2</v>
      </c>
      <c r="D9309" s="82" t="s">
        <v>1748</v>
      </c>
      <c r="E9309" s="83" t="s">
        <v>1766</v>
      </c>
      <c r="F9309" s="280" t="s">
        <v>1769</v>
      </c>
      <c r="G9309" s="280"/>
      <c r="H9309" s="280"/>
      <c r="I9309" s="280"/>
      <c r="J9309" s="122" t="s">
        <v>1778</v>
      </c>
    </row>
    <row r="9310" spans="1:10">
      <c r="A9310" s="113" t="s">
        <v>1725</v>
      </c>
      <c r="B9310" s="91" t="s">
        <v>4975</v>
      </c>
      <c r="C9310" s="90" t="s">
        <v>44</v>
      </c>
      <c r="D9310" s="90" t="s">
        <v>4976</v>
      </c>
      <c r="E9310" s="93">
        <v>1.328E-2</v>
      </c>
      <c r="F9310" s="90"/>
      <c r="G9310" s="90"/>
      <c r="H9310" s="90"/>
      <c r="I9310" s="102" t="s">
        <v>4527</v>
      </c>
      <c r="J9310" s="127" t="s">
        <v>4885</v>
      </c>
    </row>
    <row r="9311" spans="1:10">
      <c r="A9311" s="221"/>
      <c r="B9311" s="222"/>
      <c r="C9311" s="222"/>
      <c r="D9311" s="222"/>
      <c r="E9311" s="222"/>
      <c r="F9311" s="222" t="s">
        <v>2328</v>
      </c>
      <c r="G9311" s="222"/>
      <c r="H9311" s="222"/>
      <c r="I9311" s="222"/>
      <c r="J9311" s="128">
        <v>0</v>
      </c>
    </row>
    <row r="9312" spans="1:10">
      <c r="A9312" s="221"/>
      <c r="B9312" s="222"/>
      <c r="C9312" s="222"/>
      <c r="D9312" s="222"/>
      <c r="E9312" s="222"/>
      <c r="F9312" s="222" t="s">
        <v>2329</v>
      </c>
      <c r="G9312" s="222"/>
      <c r="H9312" s="222"/>
      <c r="I9312" s="222"/>
      <c r="J9312" s="125">
        <v>0.1938</v>
      </c>
    </row>
    <row r="9313" spans="1:10">
      <c r="A9313" s="221"/>
      <c r="B9313" s="222"/>
      <c r="C9313" s="222"/>
      <c r="D9313" s="222"/>
      <c r="E9313" s="222"/>
      <c r="F9313" s="222" t="s">
        <v>1762</v>
      </c>
      <c r="G9313" s="222"/>
      <c r="H9313" s="222"/>
      <c r="I9313" s="222"/>
      <c r="J9313" s="125">
        <v>0.1938</v>
      </c>
    </row>
    <row r="9314" spans="1:10">
      <c r="A9314" s="221"/>
      <c r="B9314" s="222"/>
      <c r="C9314" s="222"/>
      <c r="D9314" s="222"/>
      <c r="E9314" s="222"/>
      <c r="F9314" s="222" t="s">
        <v>1763</v>
      </c>
      <c r="G9314" s="222"/>
      <c r="H9314" s="222"/>
      <c r="I9314" s="222"/>
      <c r="J9314" s="125">
        <v>1</v>
      </c>
    </row>
    <row r="9315" spans="1:10">
      <c r="A9315" s="221"/>
      <c r="B9315" s="222"/>
      <c r="C9315" s="222"/>
      <c r="D9315" s="222"/>
      <c r="E9315" s="222"/>
      <c r="F9315" s="222" t="s">
        <v>1764</v>
      </c>
      <c r="G9315" s="222"/>
      <c r="H9315" s="222"/>
      <c r="I9315" s="222"/>
      <c r="J9315" s="125">
        <v>0.1938</v>
      </c>
    </row>
    <row r="9316" spans="1:10">
      <c r="A9316" s="115"/>
      <c r="B9316" s="116"/>
      <c r="C9316" s="116"/>
      <c r="D9316" s="116"/>
      <c r="E9316" s="116" t="s">
        <v>1728</v>
      </c>
      <c r="F9316" s="117">
        <v>0</v>
      </c>
      <c r="G9316" s="116" t="s">
        <v>1729</v>
      </c>
      <c r="H9316" s="117">
        <v>0.19</v>
      </c>
      <c r="I9316" s="116" t="s">
        <v>1730</v>
      </c>
      <c r="J9316" s="118">
        <v>0.1938</v>
      </c>
    </row>
    <row r="9317" spans="1:10" ht="15" thickBot="1">
      <c r="A9317" s="115"/>
      <c r="B9317" s="116"/>
      <c r="C9317" s="116"/>
      <c r="D9317" s="116"/>
      <c r="E9317" s="116" t="s">
        <v>1731</v>
      </c>
      <c r="F9317" s="117">
        <v>0.04</v>
      </c>
      <c r="G9317" s="116"/>
      <c r="H9317" s="276" t="s">
        <v>1732</v>
      </c>
      <c r="I9317" s="276"/>
      <c r="J9317" s="118">
        <v>0.23</v>
      </c>
    </row>
    <row r="9318" spans="1:10" ht="15" thickTop="1">
      <c r="A9318" s="119"/>
      <c r="B9318" s="95"/>
      <c r="C9318" s="95"/>
      <c r="D9318" s="95"/>
      <c r="E9318" s="95"/>
      <c r="F9318" s="95"/>
      <c r="G9318" s="95"/>
      <c r="H9318" s="95"/>
      <c r="I9318" s="95"/>
      <c r="J9318" s="120"/>
    </row>
    <row r="9319" spans="1:10" ht="15">
      <c r="A9319" s="121"/>
      <c r="B9319" s="83" t="s">
        <v>1</v>
      </c>
      <c r="C9319" s="82" t="s">
        <v>2</v>
      </c>
      <c r="D9319" s="82" t="s">
        <v>3</v>
      </c>
      <c r="E9319" s="281" t="s">
        <v>1722</v>
      </c>
      <c r="F9319" s="281"/>
      <c r="G9319" s="84" t="s">
        <v>4</v>
      </c>
      <c r="H9319" s="83" t="s">
        <v>5</v>
      </c>
      <c r="I9319" s="83" t="s">
        <v>6</v>
      </c>
      <c r="J9319" s="122" t="s">
        <v>8</v>
      </c>
    </row>
    <row r="9320" spans="1:10" ht="25.5">
      <c r="A9320" s="111" t="s">
        <v>1723</v>
      </c>
      <c r="B9320" s="86" t="s">
        <v>4977</v>
      </c>
      <c r="C9320" s="85" t="s">
        <v>44</v>
      </c>
      <c r="D9320" s="85" t="s">
        <v>4978</v>
      </c>
      <c r="E9320" s="284" t="s">
        <v>1761</v>
      </c>
      <c r="F9320" s="284"/>
      <c r="G9320" s="87" t="s">
        <v>1950</v>
      </c>
      <c r="H9320" s="88">
        <v>1</v>
      </c>
      <c r="I9320" s="89">
        <v>0.24</v>
      </c>
      <c r="J9320" s="112">
        <v>0.24</v>
      </c>
    </row>
    <row r="9321" spans="1:10" ht="15">
      <c r="A9321" s="121" t="s">
        <v>2324</v>
      </c>
      <c r="B9321" s="83" t="s">
        <v>1</v>
      </c>
      <c r="C9321" s="82" t="s">
        <v>2</v>
      </c>
      <c r="D9321" s="82" t="s">
        <v>1748</v>
      </c>
      <c r="E9321" s="83" t="s">
        <v>1766</v>
      </c>
      <c r="F9321" s="280" t="s">
        <v>1769</v>
      </c>
      <c r="G9321" s="280"/>
      <c r="H9321" s="280"/>
      <c r="I9321" s="280"/>
      <c r="J9321" s="122" t="s">
        <v>1778</v>
      </c>
    </row>
    <row r="9322" spans="1:10">
      <c r="A9322" s="113" t="s">
        <v>1725</v>
      </c>
      <c r="B9322" s="91" t="s">
        <v>4979</v>
      </c>
      <c r="C9322" s="90" t="s">
        <v>44</v>
      </c>
      <c r="D9322" s="90" t="s">
        <v>4205</v>
      </c>
      <c r="E9322" s="93">
        <v>2.4420000000000001E-2</v>
      </c>
      <c r="F9322" s="90"/>
      <c r="G9322" s="90"/>
      <c r="H9322" s="90"/>
      <c r="I9322" s="102" t="s">
        <v>4429</v>
      </c>
      <c r="J9322" s="127" t="s">
        <v>4881</v>
      </c>
    </row>
    <row r="9323" spans="1:10">
      <c r="A9323" s="221"/>
      <c r="B9323" s="222"/>
      <c r="C9323" s="222"/>
      <c r="D9323" s="222"/>
      <c r="E9323" s="222"/>
      <c r="F9323" s="222" t="s">
        <v>2328</v>
      </c>
      <c r="G9323" s="222"/>
      <c r="H9323" s="222"/>
      <c r="I9323" s="222"/>
      <c r="J9323" s="128">
        <v>0</v>
      </c>
    </row>
    <row r="9324" spans="1:10">
      <c r="A9324" s="221"/>
      <c r="B9324" s="222"/>
      <c r="C9324" s="222"/>
      <c r="D9324" s="222"/>
      <c r="E9324" s="222"/>
      <c r="F9324" s="222" t="s">
        <v>2329</v>
      </c>
      <c r="G9324" s="222"/>
      <c r="H9324" s="222"/>
      <c r="I9324" s="222"/>
      <c r="J9324" s="125">
        <v>0.2374</v>
      </c>
    </row>
    <row r="9325" spans="1:10">
      <c r="A9325" s="221"/>
      <c r="B9325" s="222"/>
      <c r="C9325" s="222"/>
      <c r="D9325" s="222"/>
      <c r="E9325" s="222"/>
      <c r="F9325" s="222" t="s">
        <v>1762</v>
      </c>
      <c r="G9325" s="222"/>
      <c r="H9325" s="222"/>
      <c r="I9325" s="222"/>
      <c r="J9325" s="125">
        <v>0.2374</v>
      </c>
    </row>
    <row r="9326" spans="1:10">
      <c r="A9326" s="221"/>
      <c r="B9326" s="222"/>
      <c r="C9326" s="222"/>
      <c r="D9326" s="222"/>
      <c r="E9326" s="222"/>
      <c r="F9326" s="222" t="s">
        <v>1763</v>
      </c>
      <c r="G9326" s="222"/>
      <c r="H9326" s="222"/>
      <c r="I9326" s="222"/>
      <c r="J9326" s="125">
        <v>1</v>
      </c>
    </row>
    <row r="9327" spans="1:10">
      <c r="A9327" s="221"/>
      <c r="B9327" s="222"/>
      <c r="C9327" s="222"/>
      <c r="D9327" s="222"/>
      <c r="E9327" s="222"/>
      <c r="F9327" s="222" t="s">
        <v>1764</v>
      </c>
      <c r="G9327" s="222"/>
      <c r="H9327" s="222"/>
      <c r="I9327" s="222"/>
      <c r="J9327" s="125">
        <v>0.2374</v>
      </c>
    </row>
    <row r="9328" spans="1:10">
      <c r="A9328" s="115"/>
      <c r="B9328" s="116"/>
      <c r="C9328" s="116"/>
      <c r="D9328" s="116"/>
      <c r="E9328" s="116" t="s">
        <v>1728</v>
      </c>
      <c r="F9328" s="117">
        <v>0</v>
      </c>
      <c r="G9328" s="116" t="s">
        <v>1729</v>
      </c>
      <c r="H9328" s="117">
        <v>0.24</v>
      </c>
      <c r="I9328" s="116" t="s">
        <v>1730</v>
      </c>
      <c r="J9328" s="118">
        <v>0.2374</v>
      </c>
    </row>
    <row r="9329" spans="1:10" ht="15" thickBot="1">
      <c r="A9329" s="115"/>
      <c r="B9329" s="116"/>
      <c r="C9329" s="116"/>
      <c r="D9329" s="116"/>
      <c r="E9329" s="116" t="s">
        <v>1731</v>
      </c>
      <c r="F9329" s="117">
        <v>0.06</v>
      </c>
      <c r="G9329" s="116"/>
      <c r="H9329" s="276" t="s">
        <v>1732</v>
      </c>
      <c r="I9329" s="276"/>
      <c r="J9329" s="118">
        <v>0.3</v>
      </c>
    </row>
    <row r="9330" spans="1:10" ht="15" thickTop="1">
      <c r="A9330" s="119"/>
      <c r="B9330" s="95"/>
      <c r="C9330" s="95"/>
      <c r="D9330" s="95"/>
      <c r="E9330" s="95"/>
      <c r="F9330" s="95"/>
      <c r="G9330" s="95"/>
      <c r="H9330" s="95"/>
      <c r="I9330" s="95"/>
      <c r="J9330" s="120"/>
    </row>
    <row r="9331" spans="1:10" ht="15">
      <c r="A9331" s="121"/>
      <c r="B9331" s="83" t="s">
        <v>1</v>
      </c>
      <c r="C9331" s="82" t="s">
        <v>2</v>
      </c>
      <c r="D9331" s="82" t="s">
        <v>3</v>
      </c>
      <c r="E9331" s="281" t="s">
        <v>1722</v>
      </c>
      <c r="F9331" s="281"/>
      <c r="G9331" s="84" t="s">
        <v>4</v>
      </c>
      <c r="H9331" s="83" t="s">
        <v>5</v>
      </c>
      <c r="I9331" s="83" t="s">
        <v>6</v>
      </c>
      <c r="J9331" s="122" t="s">
        <v>8</v>
      </c>
    </row>
    <row r="9332" spans="1:10" ht="25.5">
      <c r="A9332" s="111" t="s">
        <v>1723</v>
      </c>
      <c r="B9332" s="86" t="s">
        <v>4980</v>
      </c>
      <c r="C9332" s="85" t="s">
        <v>31</v>
      </c>
      <c r="D9332" s="85" t="s">
        <v>4981</v>
      </c>
      <c r="E9332" s="284" t="s">
        <v>1737</v>
      </c>
      <c r="F9332" s="284"/>
      <c r="G9332" s="87" t="s">
        <v>33</v>
      </c>
      <c r="H9332" s="88">
        <v>1</v>
      </c>
      <c r="I9332" s="89">
        <v>0.24</v>
      </c>
      <c r="J9332" s="112">
        <v>0.24</v>
      </c>
    </row>
    <row r="9333" spans="1:10">
      <c r="A9333" s="113" t="s">
        <v>1725</v>
      </c>
      <c r="B9333" s="91" t="s">
        <v>4982</v>
      </c>
      <c r="C9333" s="90" t="s">
        <v>31</v>
      </c>
      <c r="D9333" s="90" t="s">
        <v>4983</v>
      </c>
      <c r="E9333" s="278" t="s">
        <v>1748</v>
      </c>
      <c r="F9333" s="278"/>
      <c r="G9333" s="92" t="s">
        <v>33</v>
      </c>
      <c r="H9333" s="93">
        <v>2.4420000000000001E-2</v>
      </c>
      <c r="I9333" s="94">
        <v>10.050000000000001</v>
      </c>
      <c r="J9333" s="114">
        <v>0.24</v>
      </c>
    </row>
    <row r="9334" spans="1:10">
      <c r="A9334" s="115"/>
      <c r="B9334" s="116"/>
      <c r="C9334" s="116"/>
      <c r="D9334" s="116"/>
      <c r="E9334" s="116" t="s">
        <v>1728</v>
      </c>
      <c r="F9334" s="117">
        <v>0.24</v>
      </c>
      <c r="G9334" s="116" t="s">
        <v>1729</v>
      </c>
      <c r="H9334" s="117">
        <v>0</v>
      </c>
      <c r="I9334" s="116" t="s">
        <v>1730</v>
      </c>
      <c r="J9334" s="118">
        <v>0.24</v>
      </c>
    </row>
    <row r="9335" spans="1:10" ht="15" thickBot="1">
      <c r="A9335" s="115"/>
      <c r="B9335" s="116"/>
      <c r="C9335" s="116"/>
      <c r="D9335" s="116"/>
      <c r="E9335" s="116" t="s">
        <v>1731</v>
      </c>
      <c r="F9335" s="117">
        <v>0.06</v>
      </c>
      <c r="G9335" s="116"/>
      <c r="H9335" s="276" t="s">
        <v>1732</v>
      </c>
      <c r="I9335" s="276"/>
      <c r="J9335" s="118">
        <v>0.3</v>
      </c>
    </row>
    <row r="9336" spans="1:10" ht="15" thickTop="1">
      <c r="A9336" s="119"/>
      <c r="B9336" s="95"/>
      <c r="C9336" s="95"/>
      <c r="D9336" s="95"/>
      <c r="E9336" s="95"/>
      <c r="F9336" s="95"/>
      <c r="G9336" s="95"/>
      <c r="H9336" s="95"/>
      <c r="I9336" s="95"/>
      <c r="J9336" s="120"/>
    </row>
    <row r="9337" spans="1:10" ht="15">
      <c r="A9337" s="121"/>
      <c r="B9337" s="83" t="s">
        <v>1</v>
      </c>
      <c r="C9337" s="82" t="s">
        <v>2</v>
      </c>
      <c r="D9337" s="82" t="s">
        <v>3</v>
      </c>
      <c r="E9337" s="281" t="s">
        <v>1722</v>
      </c>
      <c r="F9337" s="281"/>
      <c r="G9337" s="84" t="s">
        <v>4</v>
      </c>
      <c r="H9337" s="83" t="s">
        <v>5</v>
      </c>
      <c r="I9337" s="83" t="s">
        <v>6</v>
      </c>
      <c r="J9337" s="122" t="s">
        <v>8</v>
      </c>
    </row>
    <row r="9338" spans="1:10" ht="25.5">
      <c r="A9338" s="111" t="s">
        <v>1723</v>
      </c>
      <c r="B9338" s="86" t="s">
        <v>4984</v>
      </c>
      <c r="C9338" s="85" t="s">
        <v>44</v>
      </c>
      <c r="D9338" s="85" t="s">
        <v>4985</v>
      </c>
      <c r="E9338" s="284" t="s">
        <v>1761</v>
      </c>
      <c r="F9338" s="284"/>
      <c r="G9338" s="87" t="s">
        <v>1950</v>
      </c>
      <c r="H9338" s="88">
        <v>1</v>
      </c>
      <c r="I9338" s="89">
        <v>0.19</v>
      </c>
      <c r="J9338" s="112">
        <v>0.19</v>
      </c>
    </row>
    <row r="9339" spans="1:10" ht="15">
      <c r="A9339" s="121" t="s">
        <v>2324</v>
      </c>
      <c r="B9339" s="83" t="s">
        <v>1</v>
      </c>
      <c r="C9339" s="82" t="s">
        <v>2</v>
      </c>
      <c r="D9339" s="82" t="s">
        <v>1748</v>
      </c>
      <c r="E9339" s="83" t="s">
        <v>1766</v>
      </c>
      <c r="F9339" s="280" t="s">
        <v>1769</v>
      </c>
      <c r="G9339" s="280"/>
      <c r="H9339" s="280"/>
      <c r="I9339" s="280"/>
      <c r="J9339" s="122" t="s">
        <v>1778</v>
      </c>
    </row>
    <row r="9340" spans="1:10">
      <c r="A9340" s="113" t="s">
        <v>1725</v>
      </c>
      <c r="B9340" s="91" t="s">
        <v>4986</v>
      </c>
      <c r="C9340" s="90" t="s">
        <v>44</v>
      </c>
      <c r="D9340" s="90" t="s">
        <v>4987</v>
      </c>
      <c r="E9340" s="93">
        <v>1.328E-2</v>
      </c>
      <c r="F9340" s="90"/>
      <c r="G9340" s="90"/>
      <c r="H9340" s="90"/>
      <c r="I9340" s="102" t="s">
        <v>4988</v>
      </c>
      <c r="J9340" s="127" t="s">
        <v>4989</v>
      </c>
    </row>
    <row r="9341" spans="1:10">
      <c r="A9341" s="221"/>
      <c r="B9341" s="222"/>
      <c r="C9341" s="222"/>
      <c r="D9341" s="222"/>
      <c r="E9341" s="222"/>
      <c r="F9341" s="222" t="s">
        <v>2328</v>
      </c>
      <c r="G9341" s="222"/>
      <c r="H9341" s="222"/>
      <c r="I9341" s="222"/>
      <c r="J9341" s="128">
        <v>0</v>
      </c>
    </row>
    <row r="9342" spans="1:10">
      <c r="A9342" s="221"/>
      <c r="B9342" s="222"/>
      <c r="C9342" s="222"/>
      <c r="D9342" s="222"/>
      <c r="E9342" s="222"/>
      <c r="F9342" s="222" t="s">
        <v>2329</v>
      </c>
      <c r="G9342" s="222"/>
      <c r="H9342" s="222"/>
      <c r="I9342" s="222"/>
      <c r="J9342" s="125">
        <v>0.1915</v>
      </c>
    </row>
    <row r="9343" spans="1:10">
      <c r="A9343" s="221"/>
      <c r="B9343" s="222"/>
      <c r="C9343" s="222"/>
      <c r="D9343" s="222"/>
      <c r="E9343" s="222"/>
      <c r="F9343" s="222" t="s">
        <v>1762</v>
      </c>
      <c r="G9343" s="222"/>
      <c r="H9343" s="222"/>
      <c r="I9343" s="222"/>
      <c r="J9343" s="125">
        <v>0.1915</v>
      </c>
    </row>
    <row r="9344" spans="1:10">
      <c r="A9344" s="221"/>
      <c r="B9344" s="222"/>
      <c r="C9344" s="222"/>
      <c r="D9344" s="222"/>
      <c r="E9344" s="222"/>
      <c r="F9344" s="222" t="s">
        <v>1763</v>
      </c>
      <c r="G9344" s="222"/>
      <c r="H9344" s="222"/>
      <c r="I9344" s="222"/>
      <c r="J9344" s="125">
        <v>1</v>
      </c>
    </row>
    <row r="9345" spans="1:10">
      <c r="A9345" s="221"/>
      <c r="B9345" s="222"/>
      <c r="C9345" s="222"/>
      <c r="D9345" s="222"/>
      <c r="E9345" s="222"/>
      <c r="F9345" s="222" t="s">
        <v>1764</v>
      </c>
      <c r="G9345" s="222"/>
      <c r="H9345" s="222"/>
      <c r="I9345" s="222"/>
      <c r="J9345" s="125">
        <v>0.1915</v>
      </c>
    </row>
    <row r="9346" spans="1:10">
      <c r="A9346" s="115"/>
      <c r="B9346" s="116"/>
      <c r="C9346" s="116"/>
      <c r="D9346" s="116"/>
      <c r="E9346" s="116" t="s">
        <v>1728</v>
      </c>
      <c r="F9346" s="117">
        <v>0</v>
      </c>
      <c r="G9346" s="116" t="s">
        <v>1729</v>
      </c>
      <c r="H9346" s="117">
        <v>0.19</v>
      </c>
      <c r="I9346" s="116" t="s">
        <v>1730</v>
      </c>
      <c r="J9346" s="118">
        <v>0.1915</v>
      </c>
    </row>
    <row r="9347" spans="1:10" ht="15" thickBot="1">
      <c r="A9347" s="115"/>
      <c r="B9347" s="116"/>
      <c r="C9347" s="116"/>
      <c r="D9347" s="116"/>
      <c r="E9347" s="116" t="s">
        <v>1731</v>
      </c>
      <c r="F9347" s="117">
        <v>0.04</v>
      </c>
      <c r="G9347" s="116"/>
      <c r="H9347" s="276" t="s">
        <v>1732</v>
      </c>
      <c r="I9347" s="276"/>
      <c r="J9347" s="118">
        <v>0.23</v>
      </c>
    </row>
    <row r="9348" spans="1:10" ht="15" thickTop="1">
      <c r="A9348" s="119"/>
      <c r="B9348" s="95"/>
      <c r="C9348" s="95"/>
      <c r="D9348" s="95"/>
      <c r="E9348" s="95"/>
      <c r="F9348" s="95"/>
      <c r="G9348" s="95"/>
      <c r="H9348" s="95"/>
      <c r="I9348" s="95"/>
      <c r="J9348" s="120"/>
    </row>
    <row r="9349" spans="1:10" ht="15">
      <c r="A9349" s="121"/>
      <c r="B9349" s="83" t="s">
        <v>1</v>
      </c>
      <c r="C9349" s="82" t="s">
        <v>2</v>
      </c>
      <c r="D9349" s="82" t="s">
        <v>3</v>
      </c>
      <c r="E9349" s="281" t="s">
        <v>1722</v>
      </c>
      <c r="F9349" s="281"/>
      <c r="G9349" s="84" t="s">
        <v>4</v>
      </c>
      <c r="H9349" s="83" t="s">
        <v>5</v>
      </c>
      <c r="I9349" s="83" t="s">
        <v>6</v>
      </c>
      <c r="J9349" s="122" t="s">
        <v>8</v>
      </c>
    </row>
    <row r="9350" spans="1:10" ht="25.5">
      <c r="A9350" s="111" t="s">
        <v>1723</v>
      </c>
      <c r="B9350" s="86" t="s">
        <v>4990</v>
      </c>
      <c r="C9350" s="85" t="s">
        <v>44</v>
      </c>
      <c r="D9350" s="85" t="s">
        <v>4991</v>
      </c>
      <c r="E9350" s="284" t="s">
        <v>1761</v>
      </c>
      <c r="F9350" s="284"/>
      <c r="G9350" s="87" t="s">
        <v>1950</v>
      </c>
      <c r="H9350" s="88">
        <v>1</v>
      </c>
      <c r="I9350" s="89">
        <v>0.27</v>
      </c>
      <c r="J9350" s="112">
        <v>0.27</v>
      </c>
    </row>
    <row r="9351" spans="1:10" ht="15">
      <c r="A9351" s="121" t="s">
        <v>2324</v>
      </c>
      <c r="B9351" s="83" t="s">
        <v>1</v>
      </c>
      <c r="C9351" s="82" t="s">
        <v>2</v>
      </c>
      <c r="D9351" s="82" t="s">
        <v>1748</v>
      </c>
      <c r="E9351" s="83" t="s">
        <v>1766</v>
      </c>
      <c r="F9351" s="280" t="s">
        <v>1769</v>
      </c>
      <c r="G9351" s="280"/>
      <c r="H9351" s="280"/>
      <c r="I9351" s="280"/>
      <c r="J9351" s="122" t="s">
        <v>1778</v>
      </c>
    </row>
    <row r="9352" spans="1:10">
      <c r="A9352" s="113" t="s">
        <v>1725</v>
      </c>
      <c r="B9352" s="91" t="s">
        <v>4992</v>
      </c>
      <c r="C9352" s="90" t="s">
        <v>44</v>
      </c>
      <c r="D9352" s="90" t="s">
        <v>4993</v>
      </c>
      <c r="E9352" s="93">
        <v>9.5700000000000004E-3</v>
      </c>
      <c r="F9352" s="90"/>
      <c r="G9352" s="90"/>
      <c r="H9352" s="90"/>
      <c r="I9352" s="102" t="s">
        <v>4994</v>
      </c>
      <c r="J9352" s="127" t="s">
        <v>4995</v>
      </c>
    </row>
    <row r="9353" spans="1:10">
      <c r="A9353" s="221"/>
      <c r="B9353" s="222"/>
      <c r="C9353" s="222"/>
      <c r="D9353" s="222"/>
      <c r="E9353" s="222"/>
      <c r="F9353" s="222" t="s">
        <v>2328</v>
      </c>
      <c r="G9353" s="222"/>
      <c r="H9353" s="222"/>
      <c r="I9353" s="222"/>
      <c r="J9353" s="128">
        <v>0</v>
      </c>
    </row>
    <row r="9354" spans="1:10">
      <c r="A9354" s="221"/>
      <c r="B9354" s="222"/>
      <c r="C9354" s="222"/>
      <c r="D9354" s="222"/>
      <c r="E9354" s="222"/>
      <c r="F9354" s="222" t="s">
        <v>2329</v>
      </c>
      <c r="G9354" s="222"/>
      <c r="H9354" s="222"/>
      <c r="I9354" s="222"/>
      <c r="J9354" s="125">
        <v>0.27489999999999998</v>
      </c>
    </row>
    <row r="9355" spans="1:10">
      <c r="A9355" s="221"/>
      <c r="B9355" s="222"/>
      <c r="C9355" s="222"/>
      <c r="D9355" s="222"/>
      <c r="E9355" s="222"/>
      <c r="F9355" s="222" t="s">
        <v>1762</v>
      </c>
      <c r="G9355" s="222"/>
      <c r="H9355" s="222"/>
      <c r="I9355" s="222"/>
      <c r="J9355" s="125">
        <v>0.27489999999999998</v>
      </c>
    </row>
    <row r="9356" spans="1:10">
      <c r="A9356" s="221"/>
      <c r="B9356" s="222"/>
      <c r="C9356" s="222"/>
      <c r="D9356" s="222"/>
      <c r="E9356" s="222"/>
      <c r="F9356" s="222" t="s">
        <v>1763</v>
      </c>
      <c r="G9356" s="222"/>
      <c r="H9356" s="222"/>
      <c r="I9356" s="222"/>
      <c r="J9356" s="125">
        <v>1</v>
      </c>
    </row>
    <row r="9357" spans="1:10">
      <c r="A9357" s="221"/>
      <c r="B9357" s="222"/>
      <c r="C9357" s="222"/>
      <c r="D9357" s="222"/>
      <c r="E9357" s="222"/>
      <c r="F9357" s="222" t="s">
        <v>1764</v>
      </c>
      <c r="G9357" s="222"/>
      <c r="H9357" s="222"/>
      <c r="I9357" s="222"/>
      <c r="J9357" s="125">
        <v>0.27489999999999998</v>
      </c>
    </row>
    <row r="9358" spans="1:10">
      <c r="A9358" s="115"/>
      <c r="B9358" s="116"/>
      <c r="C9358" s="116"/>
      <c r="D9358" s="116"/>
      <c r="E9358" s="116" t="s">
        <v>1728</v>
      </c>
      <c r="F9358" s="117">
        <v>0</v>
      </c>
      <c r="G9358" s="116" t="s">
        <v>1729</v>
      </c>
      <c r="H9358" s="117">
        <v>0.27</v>
      </c>
      <c r="I9358" s="116" t="s">
        <v>1730</v>
      </c>
      <c r="J9358" s="118">
        <v>0.27489999999999998</v>
      </c>
    </row>
    <row r="9359" spans="1:10" ht="15" thickBot="1">
      <c r="A9359" s="115"/>
      <c r="B9359" s="116"/>
      <c r="C9359" s="116"/>
      <c r="D9359" s="116"/>
      <c r="E9359" s="116" t="s">
        <v>1731</v>
      </c>
      <c r="F9359" s="117">
        <v>7.0000000000000007E-2</v>
      </c>
      <c r="G9359" s="116"/>
      <c r="H9359" s="276" t="s">
        <v>1732</v>
      </c>
      <c r="I9359" s="276"/>
      <c r="J9359" s="118">
        <v>0.34</v>
      </c>
    </row>
    <row r="9360" spans="1:10" ht="15" thickTop="1">
      <c r="A9360" s="119"/>
      <c r="B9360" s="95"/>
      <c r="C9360" s="95"/>
      <c r="D9360" s="95"/>
      <c r="E9360" s="95"/>
      <c r="F9360" s="95"/>
      <c r="G9360" s="95"/>
      <c r="H9360" s="95"/>
      <c r="I9360" s="95"/>
      <c r="J9360" s="120"/>
    </row>
    <row r="9361" spans="1:10" ht="15">
      <c r="A9361" s="121"/>
      <c r="B9361" s="83" t="s">
        <v>1</v>
      </c>
      <c r="C9361" s="82" t="s">
        <v>2</v>
      </c>
      <c r="D9361" s="82" t="s">
        <v>3</v>
      </c>
      <c r="E9361" s="281" t="s">
        <v>1722</v>
      </c>
      <c r="F9361" s="281"/>
      <c r="G9361" s="84" t="s">
        <v>4</v>
      </c>
      <c r="H9361" s="83" t="s">
        <v>5</v>
      </c>
      <c r="I9361" s="83" t="s">
        <v>6</v>
      </c>
      <c r="J9361" s="122" t="s">
        <v>8</v>
      </c>
    </row>
    <row r="9362" spans="1:10" ht="25.5">
      <c r="A9362" s="111" t="s">
        <v>1723</v>
      </c>
      <c r="B9362" s="86" t="s">
        <v>4996</v>
      </c>
      <c r="C9362" s="85" t="s">
        <v>31</v>
      </c>
      <c r="D9362" s="85" t="s">
        <v>4997</v>
      </c>
      <c r="E9362" s="284" t="s">
        <v>1737</v>
      </c>
      <c r="F9362" s="284"/>
      <c r="G9362" s="87" t="s">
        <v>33</v>
      </c>
      <c r="H9362" s="88">
        <v>1</v>
      </c>
      <c r="I9362" s="89">
        <v>0.27</v>
      </c>
      <c r="J9362" s="112">
        <v>0.27</v>
      </c>
    </row>
    <row r="9363" spans="1:10" ht="25.5">
      <c r="A9363" s="113" t="s">
        <v>1725</v>
      </c>
      <c r="B9363" s="91" t="s">
        <v>4955</v>
      </c>
      <c r="C9363" s="90" t="s">
        <v>31</v>
      </c>
      <c r="D9363" s="90" t="s">
        <v>4956</v>
      </c>
      <c r="E9363" s="278" t="s">
        <v>1748</v>
      </c>
      <c r="F9363" s="278"/>
      <c r="G9363" s="92" t="s">
        <v>33</v>
      </c>
      <c r="H9363" s="93">
        <v>1.328E-2</v>
      </c>
      <c r="I9363" s="94">
        <v>20.47</v>
      </c>
      <c r="J9363" s="114">
        <v>0.27</v>
      </c>
    </row>
    <row r="9364" spans="1:10">
      <c r="A9364" s="115"/>
      <c r="B9364" s="116"/>
      <c r="C9364" s="116"/>
      <c r="D9364" s="116"/>
      <c r="E9364" s="116" t="s">
        <v>1728</v>
      </c>
      <c r="F9364" s="117">
        <v>0.27</v>
      </c>
      <c r="G9364" s="116" t="s">
        <v>1729</v>
      </c>
      <c r="H9364" s="117">
        <v>0</v>
      </c>
      <c r="I9364" s="116" t="s">
        <v>1730</v>
      </c>
      <c r="J9364" s="118">
        <v>0.27</v>
      </c>
    </row>
    <row r="9365" spans="1:10" ht="15" thickBot="1">
      <c r="A9365" s="115"/>
      <c r="B9365" s="116"/>
      <c r="C9365" s="116"/>
      <c r="D9365" s="116"/>
      <c r="E9365" s="116" t="s">
        <v>1731</v>
      </c>
      <c r="F9365" s="117">
        <v>7.0000000000000007E-2</v>
      </c>
      <c r="G9365" s="116"/>
      <c r="H9365" s="276" t="s">
        <v>1732</v>
      </c>
      <c r="I9365" s="276"/>
      <c r="J9365" s="118">
        <v>0.34</v>
      </c>
    </row>
    <row r="9366" spans="1:10" ht="15" thickTop="1">
      <c r="A9366" s="119"/>
      <c r="B9366" s="95"/>
      <c r="C9366" s="95"/>
      <c r="D9366" s="95"/>
      <c r="E9366" s="95"/>
      <c r="F9366" s="95"/>
      <c r="G9366" s="95"/>
      <c r="H9366" s="95"/>
      <c r="I9366" s="95"/>
      <c r="J9366" s="120"/>
    </row>
    <row r="9367" spans="1:10" ht="15">
      <c r="A9367" s="121"/>
      <c r="B9367" s="83" t="s">
        <v>1</v>
      </c>
      <c r="C9367" s="82" t="s">
        <v>2</v>
      </c>
      <c r="D9367" s="82" t="s">
        <v>3</v>
      </c>
      <c r="E9367" s="281" t="s">
        <v>1722</v>
      </c>
      <c r="F9367" s="281"/>
      <c r="G9367" s="84" t="s">
        <v>4</v>
      </c>
      <c r="H9367" s="83" t="s">
        <v>5</v>
      </c>
      <c r="I9367" s="83" t="s">
        <v>6</v>
      </c>
      <c r="J9367" s="122" t="s">
        <v>8</v>
      </c>
    </row>
    <row r="9368" spans="1:10" ht="25.5">
      <c r="A9368" s="111" t="s">
        <v>1723</v>
      </c>
      <c r="B9368" s="86" t="s">
        <v>4998</v>
      </c>
      <c r="C9368" s="85" t="s">
        <v>44</v>
      </c>
      <c r="D9368" s="85" t="s">
        <v>4999</v>
      </c>
      <c r="E9368" s="284" t="s">
        <v>1761</v>
      </c>
      <c r="F9368" s="284"/>
      <c r="G9368" s="87" t="s">
        <v>1950</v>
      </c>
      <c r="H9368" s="88">
        <v>1</v>
      </c>
      <c r="I9368" s="89">
        <v>0.19</v>
      </c>
      <c r="J9368" s="112">
        <v>0.19</v>
      </c>
    </row>
    <row r="9369" spans="1:10" ht="15">
      <c r="A9369" s="121" t="s">
        <v>2324</v>
      </c>
      <c r="B9369" s="83" t="s">
        <v>1</v>
      </c>
      <c r="C9369" s="82" t="s">
        <v>2</v>
      </c>
      <c r="D9369" s="82" t="s">
        <v>1748</v>
      </c>
      <c r="E9369" s="83" t="s">
        <v>1766</v>
      </c>
      <c r="F9369" s="280" t="s">
        <v>1769</v>
      </c>
      <c r="G9369" s="280"/>
      <c r="H9369" s="280"/>
      <c r="I9369" s="280"/>
      <c r="J9369" s="122" t="s">
        <v>1778</v>
      </c>
    </row>
    <row r="9370" spans="1:10">
      <c r="A9370" s="113" t="s">
        <v>1725</v>
      </c>
      <c r="B9370" s="91" t="s">
        <v>5000</v>
      </c>
      <c r="C9370" s="90" t="s">
        <v>44</v>
      </c>
      <c r="D9370" s="90" t="s">
        <v>5001</v>
      </c>
      <c r="E9370" s="93">
        <v>1.6990000000000002E-2</v>
      </c>
      <c r="F9370" s="90"/>
      <c r="G9370" s="90"/>
      <c r="H9370" s="90"/>
      <c r="I9370" s="102" t="s">
        <v>5002</v>
      </c>
      <c r="J9370" s="127" t="s">
        <v>5003</v>
      </c>
    </row>
    <row r="9371" spans="1:10">
      <c r="A9371" s="221"/>
      <c r="B9371" s="222"/>
      <c r="C9371" s="222"/>
      <c r="D9371" s="222"/>
      <c r="E9371" s="222"/>
      <c r="F9371" s="222" t="s">
        <v>2328</v>
      </c>
      <c r="G9371" s="222"/>
      <c r="H9371" s="222"/>
      <c r="I9371" s="222"/>
      <c r="J9371" s="128">
        <v>0</v>
      </c>
    </row>
    <row r="9372" spans="1:10">
      <c r="A9372" s="221"/>
      <c r="B9372" s="222"/>
      <c r="C9372" s="222"/>
      <c r="D9372" s="222"/>
      <c r="E9372" s="222"/>
      <c r="F9372" s="222" t="s">
        <v>2329</v>
      </c>
      <c r="G9372" s="222"/>
      <c r="H9372" s="222"/>
      <c r="I9372" s="222"/>
      <c r="J9372" s="125">
        <v>0.18709999999999999</v>
      </c>
    </row>
    <row r="9373" spans="1:10">
      <c r="A9373" s="221"/>
      <c r="B9373" s="222"/>
      <c r="C9373" s="222"/>
      <c r="D9373" s="222"/>
      <c r="E9373" s="222"/>
      <c r="F9373" s="222" t="s">
        <v>1762</v>
      </c>
      <c r="G9373" s="222"/>
      <c r="H9373" s="222"/>
      <c r="I9373" s="222"/>
      <c r="J9373" s="125">
        <v>0.18709999999999999</v>
      </c>
    </row>
    <row r="9374" spans="1:10">
      <c r="A9374" s="221"/>
      <c r="B9374" s="222"/>
      <c r="C9374" s="222"/>
      <c r="D9374" s="222"/>
      <c r="E9374" s="222"/>
      <c r="F9374" s="222" t="s">
        <v>1763</v>
      </c>
      <c r="G9374" s="222"/>
      <c r="H9374" s="222"/>
      <c r="I9374" s="222"/>
      <c r="J9374" s="125">
        <v>1</v>
      </c>
    </row>
    <row r="9375" spans="1:10">
      <c r="A9375" s="221"/>
      <c r="B9375" s="222"/>
      <c r="C9375" s="222"/>
      <c r="D9375" s="222"/>
      <c r="E9375" s="222"/>
      <c r="F9375" s="222" t="s">
        <v>1764</v>
      </c>
      <c r="G9375" s="222"/>
      <c r="H9375" s="222"/>
      <c r="I9375" s="222"/>
      <c r="J9375" s="125">
        <v>0.18709999999999999</v>
      </c>
    </row>
    <row r="9376" spans="1:10">
      <c r="A9376" s="115"/>
      <c r="B9376" s="116"/>
      <c r="C9376" s="116"/>
      <c r="D9376" s="116"/>
      <c r="E9376" s="116" t="s">
        <v>1728</v>
      </c>
      <c r="F9376" s="117">
        <v>0</v>
      </c>
      <c r="G9376" s="116" t="s">
        <v>1729</v>
      </c>
      <c r="H9376" s="117">
        <v>0.19</v>
      </c>
      <c r="I9376" s="116" t="s">
        <v>1730</v>
      </c>
      <c r="J9376" s="118">
        <v>0.18709999999999999</v>
      </c>
    </row>
    <row r="9377" spans="1:10" ht="15" thickBot="1">
      <c r="A9377" s="115"/>
      <c r="B9377" s="116"/>
      <c r="C9377" s="116"/>
      <c r="D9377" s="116"/>
      <c r="E9377" s="116" t="s">
        <v>1731</v>
      </c>
      <c r="F9377" s="117">
        <v>0.04</v>
      </c>
      <c r="G9377" s="116"/>
      <c r="H9377" s="276" t="s">
        <v>1732</v>
      </c>
      <c r="I9377" s="276"/>
      <c r="J9377" s="118">
        <v>0.23</v>
      </c>
    </row>
    <row r="9378" spans="1:10" ht="15" thickTop="1">
      <c r="A9378" s="119"/>
      <c r="B9378" s="95"/>
      <c r="C9378" s="95"/>
      <c r="D9378" s="95"/>
      <c r="E9378" s="95"/>
      <c r="F9378" s="95"/>
      <c r="G9378" s="95"/>
      <c r="H9378" s="95"/>
      <c r="I9378" s="95"/>
      <c r="J9378" s="120"/>
    </row>
    <row r="9379" spans="1:10" ht="15">
      <c r="A9379" s="121"/>
      <c r="B9379" s="83" t="s">
        <v>1</v>
      </c>
      <c r="C9379" s="82" t="s">
        <v>2</v>
      </c>
      <c r="D9379" s="82" t="s">
        <v>3</v>
      </c>
      <c r="E9379" s="281" t="s">
        <v>1722</v>
      </c>
      <c r="F9379" s="281"/>
      <c r="G9379" s="84" t="s">
        <v>4</v>
      </c>
      <c r="H9379" s="83" t="s">
        <v>5</v>
      </c>
      <c r="I9379" s="83" t="s">
        <v>6</v>
      </c>
      <c r="J9379" s="122" t="s">
        <v>8</v>
      </c>
    </row>
    <row r="9380" spans="1:10" ht="25.5">
      <c r="A9380" s="111" t="s">
        <v>1723</v>
      </c>
      <c r="B9380" s="86" t="s">
        <v>5004</v>
      </c>
      <c r="C9380" s="85" t="s">
        <v>31</v>
      </c>
      <c r="D9380" s="85" t="s">
        <v>5005</v>
      </c>
      <c r="E9380" s="284" t="s">
        <v>1737</v>
      </c>
      <c r="F9380" s="284"/>
      <c r="G9380" s="87" t="s">
        <v>33</v>
      </c>
      <c r="H9380" s="88">
        <v>1</v>
      </c>
      <c r="I9380" s="89">
        <v>0.19</v>
      </c>
      <c r="J9380" s="112">
        <v>0.19</v>
      </c>
    </row>
    <row r="9381" spans="1:10">
      <c r="A9381" s="113" t="s">
        <v>1725</v>
      </c>
      <c r="B9381" s="91" t="s">
        <v>5006</v>
      </c>
      <c r="C9381" s="90" t="s">
        <v>31</v>
      </c>
      <c r="D9381" s="90" t="s">
        <v>5007</v>
      </c>
      <c r="E9381" s="278" t="s">
        <v>1748</v>
      </c>
      <c r="F9381" s="278"/>
      <c r="G9381" s="92" t="s">
        <v>33</v>
      </c>
      <c r="H9381" s="93">
        <v>1.6990000000000002E-2</v>
      </c>
      <c r="I9381" s="94">
        <v>11.56</v>
      </c>
      <c r="J9381" s="114">
        <v>0.19</v>
      </c>
    </row>
    <row r="9382" spans="1:10">
      <c r="A9382" s="115"/>
      <c r="B9382" s="116"/>
      <c r="C9382" s="116"/>
      <c r="D9382" s="116"/>
      <c r="E9382" s="116" t="s">
        <v>1728</v>
      </c>
      <c r="F9382" s="117">
        <v>0.19</v>
      </c>
      <c r="G9382" s="116" t="s">
        <v>1729</v>
      </c>
      <c r="H9382" s="117">
        <v>0</v>
      </c>
      <c r="I9382" s="116" t="s">
        <v>1730</v>
      </c>
      <c r="J9382" s="118">
        <v>0.19</v>
      </c>
    </row>
    <row r="9383" spans="1:10" ht="15" thickBot="1">
      <c r="A9383" s="115"/>
      <c r="B9383" s="116"/>
      <c r="C9383" s="116"/>
      <c r="D9383" s="116"/>
      <c r="E9383" s="116" t="s">
        <v>1731</v>
      </c>
      <c r="F9383" s="117">
        <v>0.04</v>
      </c>
      <c r="G9383" s="116"/>
      <c r="H9383" s="276" t="s">
        <v>1732</v>
      </c>
      <c r="I9383" s="276"/>
      <c r="J9383" s="118">
        <v>0.23</v>
      </c>
    </row>
    <row r="9384" spans="1:10" ht="15" thickTop="1">
      <c r="A9384" s="119"/>
      <c r="B9384" s="95"/>
      <c r="C9384" s="95"/>
      <c r="D9384" s="95"/>
      <c r="E9384" s="95"/>
      <c r="F9384" s="95"/>
      <c r="G9384" s="95"/>
      <c r="H9384" s="95"/>
      <c r="I9384" s="95"/>
      <c r="J9384" s="120"/>
    </row>
    <row r="9385" spans="1:10" ht="15">
      <c r="A9385" s="121"/>
      <c r="B9385" s="83" t="s">
        <v>1</v>
      </c>
      <c r="C9385" s="82" t="s">
        <v>2</v>
      </c>
      <c r="D9385" s="82" t="s">
        <v>3</v>
      </c>
      <c r="E9385" s="281" t="s">
        <v>1722</v>
      </c>
      <c r="F9385" s="281"/>
      <c r="G9385" s="84" t="s">
        <v>4</v>
      </c>
      <c r="H9385" s="83" t="s">
        <v>5</v>
      </c>
      <c r="I9385" s="83" t="s">
        <v>6</v>
      </c>
      <c r="J9385" s="122" t="s">
        <v>8</v>
      </c>
    </row>
    <row r="9386" spans="1:10" ht="38.25">
      <c r="A9386" s="111" t="s">
        <v>1723</v>
      </c>
      <c r="B9386" s="86" t="s">
        <v>3301</v>
      </c>
      <c r="C9386" s="85" t="s">
        <v>44</v>
      </c>
      <c r="D9386" s="85" t="s">
        <v>3302</v>
      </c>
      <c r="E9386" s="284" t="s">
        <v>1761</v>
      </c>
      <c r="F9386" s="284"/>
      <c r="G9386" s="87" t="s">
        <v>93</v>
      </c>
      <c r="H9386" s="88">
        <v>1</v>
      </c>
      <c r="I9386" s="89">
        <v>73.569999999999993</v>
      </c>
      <c r="J9386" s="112">
        <v>73.569999999999993</v>
      </c>
    </row>
    <row r="9387" spans="1:10">
      <c r="A9387" s="221"/>
      <c r="B9387" s="222"/>
      <c r="C9387" s="222"/>
      <c r="D9387" s="222"/>
      <c r="E9387" s="222"/>
      <c r="F9387" s="222" t="s">
        <v>1762</v>
      </c>
      <c r="G9387" s="222"/>
      <c r="H9387" s="222"/>
      <c r="I9387" s="222"/>
      <c r="J9387" s="125">
        <v>0</v>
      </c>
    </row>
    <row r="9388" spans="1:10">
      <c r="A9388" s="221"/>
      <c r="B9388" s="222"/>
      <c r="C9388" s="222"/>
      <c r="D9388" s="222"/>
      <c r="E9388" s="222"/>
      <c r="F9388" s="222" t="s">
        <v>1763</v>
      </c>
      <c r="G9388" s="222"/>
      <c r="H9388" s="222"/>
      <c r="I9388" s="222"/>
      <c r="J9388" s="125">
        <v>1</v>
      </c>
    </row>
    <row r="9389" spans="1:10">
      <c r="A9389" s="221"/>
      <c r="B9389" s="222"/>
      <c r="C9389" s="222"/>
      <c r="D9389" s="222"/>
      <c r="E9389" s="222"/>
      <c r="F9389" s="222" t="s">
        <v>1764</v>
      </c>
      <c r="G9389" s="222"/>
      <c r="H9389" s="222"/>
      <c r="I9389" s="222"/>
      <c r="J9389" s="125">
        <v>0</v>
      </c>
    </row>
    <row r="9390" spans="1:10" ht="15">
      <c r="A9390" s="279" t="s">
        <v>1765</v>
      </c>
      <c r="B9390" s="280" t="s">
        <v>1</v>
      </c>
      <c r="C9390" s="281" t="s">
        <v>2</v>
      </c>
      <c r="D9390" s="281" t="s">
        <v>1727</v>
      </c>
      <c r="E9390" s="280" t="s">
        <v>1766</v>
      </c>
      <c r="F9390" s="83" t="s">
        <v>1767</v>
      </c>
      <c r="G9390" s="83" t="s">
        <v>1768</v>
      </c>
      <c r="H9390" s="83"/>
      <c r="I9390" s="83"/>
      <c r="J9390" s="122" t="s">
        <v>1769</v>
      </c>
    </row>
    <row r="9391" spans="1:10">
      <c r="A9391" s="123" t="s">
        <v>1723</v>
      </c>
      <c r="B9391" s="97" t="s">
        <v>1948</v>
      </c>
      <c r="C9391" s="96" t="s">
        <v>44</v>
      </c>
      <c r="D9391" s="96" t="s">
        <v>1949</v>
      </c>
      <c r="E9391" s="99">
        <v>0.4583333</v>
      </c>
      <c r="F9391" s="98" t="s">
        <v>1950</v>
      </c>
      <c r="G9391" s="282" t="s">
        <v>1951</v>
      </c>
      <c r="H9391" s="282"/>
      <c r="I9391" s="283"/>
      <c r="J9391" s="126" t="s">
        <v>2493</v>
      </c>
    </row>
    <row r="9392" spans="1:10">
      <c r="A9392" s="123" t="s">
        <v>1723</v>
      </c>
      <c r="B9392" s="97" t="s">
        <v>1957</v>
      </c>
      <c r="C9392" s="96" t="s">
        <v>44</v>
      </c>
      <c r="D9392" s="96" t="s">
        <v>1958</v>
      </c>
      <c r="E9392" s="99">
        <v>4.5833332999999996</v>
      </c>
      <c r="F9392" s="98" t="s">
        <v>1950</v>
      </c>
      <c r="G9392" s="282" t="s">
        <v>1959</v>
      </c>
      <c r="H9392" s="282"/>
      <c r="I9392" s="283"/>
      <c r="J9392" s="126" t="s">
        <v>5008</v>
      </c>
    </row>
    <row r="9393" spans="1:10">
      <c r="A9393" s="221"/>
      <c r="B9393" s="222"/>
      <c r="C9393" s="222"/>
      <c r="D9393" s="222"/>
      <c r="E9393" s="222"/>
      <c r="F9393" s="222" t="s">
        <v>1774</v>
      </c>
      <c r="G9393" s="222"/>
      <c r="H9393" s="222"/>
      <c r="I9393" s="222"/>
      <c r="J9393" s="125">
        <v>73.567099999999996</v>
      </c>
    </row>
    <row r="9394" spans="1:10">
      <c r="A9394" s="115"/>
      <c r="B9394" s="116"/>
      <c r="C9394" s="116"/>
      <c r="D9394" s="116"/>
      <c r="E9394" s="116" t="s">
        <v>1728</v>
      </c>
      <c r="F9394" s="117">
        <v>0</v>
      </c>
      <c r="G9394" s="116" t="s">
        <v>1729</v>
      </c>
      <c r="H9394" s="117">
        <v>52.49</v>
      </c>
      <c r="I9394" s="116" t="s">
        <v>1730</v>
      </c>
      <c r="J9394" s="118">
        <v>52.488470003209997</v>
      </c>
    </row>
    <row r="9395" spans="1:10" ht="15" thickBot="1">
      <c r="A9395" s="115"/>
      <c r="B9395" s="116"/>
      <c r="C9395" s="116"/>
      <c r="D9395" s="116"/>
      <c r="E9395" s="116" t="s">
        <v>1731</v>
      </c>
      <c r="F9395" s="117">
        <v>19.3</v>
      </c>
      <c r="G9395" s="116"/>
      <c r="H9395" s="276" t="s">
        <v>1732</v>
      </c>
      <c r="I9395" s="276"/>
      <c r="J9395" s="118">
        <v>92.87</v>
      </c>
    </row>
    <row r="9396" spans="1:10" ht="15" thickTop="1">
      <c r="A9396" s="119"/>
      <c r="B9396" s="95"/>
      <c r="C9396" s="95"/>
      <c r="D9396" s="95"/>
      <c r="E9396" s="95"/>
      <c r="F9396" s="95"/>
      <c r="G9396" s="95"/>
      <c r="H9396" s="95"/>
      <c r="I9396" s="95"/>
      <c r="J9396" s="120"/>
    </row>
    <row r="9397" spans="1:10" ht="15">
      <c r="A9397" s="121"/>
      <c r="B9397" s="83" t="s">
        <v>1</v>
      </c>
      <c r="C9397" s="82" t="s">
        <v>2</v>
      </c>
      <c r="D9397" s="82" t="s">
        <v>3</v>
      </c>
      <c r="E9397" s="281" t="s">
        <v>1722</v>
      </c>
      <c r="F9397" s="281"/>
      <c r="G9397" s="84" t="s">
        <v>4</v>
      </c>
      <c r="H9397" s="83" t="s">
        <v>5</v>
      </c>
      <c r="I9397" s="83" t="s">
        <v>6</v>
      </c>
      <c r="J9397" s="122" t="s">
        <v>8</v>
      </c>
    </row>
    <row r="9398" spans="1:10" ht="25.5">
      <c r="A9398" s="111" t="s">
        <v>1723</v>
      </c>
      <c r="B9398" s="86" t="s">
        <v>5009</v>
      </c>
      <c r="C9398" s="85" t="s">
        <v>31</v>
      </c>
      <c r="D9398" s="85" t="s">
        <v>5010</v>
      </c>
      <c r="E9398" s="284" t="s">
        <v>2165</v>
      </c>
      <c r="F9398" s="284"/>
      <c r="G9398" s="87" t="s">
        <v>33</v>
      </c>
      <c r="H9398" s="88">
        <v>1</v>
      </c>
      <c r="I9398" s="89">
        <v>5.95</v>
      </c>
      <c r="J9398" s="112">
        <v>5.95</v>
      </c>
    </row>
    <row r="9399" spans="1:10">
      <c r="A9399" s="113" t="s">
        <v>1725</v>
      </c>
      <c r="B9399" s="91" t="s">
        <v>4771</v>
      </c>
      <c r="C9399" s="90" t="s">
        <v>31</v>
      </c>
      <c r="D9399" s="90" t="s">
        <v>4772</v>
      </c>
      <c r="E9399" s="278" t="s">
        <v>1743</v>
      </c>
      <c r="F9399" s="278"/>
      <c r="G9399" s="92" t="s">
        <v>3149</v>
      </c>
      <c r="H9399" s="93">
        <v>1.4360999999999999</v>
      </c>
      <c r="I9399" s="94">
        <v>4.1500000000000004</v>
      </c>
      <c r="J9399" s="114">
        <v>5.95</v>
      </c>
    </row>
    <row r="9400" spans="1:10">
      <c r="A9400" s="115"/>
      <c r="B9400" s="116"/>
      <c r="C9400" s="116"/>
      <c r="D9400" s="116"/>
      <c r="E9400" s="116" t="s">
        <v>1728</v>
      </c>
      <c r="F9400" s="117">
        <v>0</v>
      </c>
      <c r="G9400" s="116" t="s">
        <v>1729</v>
      </c>
      <c r="H9400" s="117">
        <v>0</v>
      </c>
      <c r="I9400" s="116" t="s">
        <v>1730</v>
      </c>
      <c r="J9400" s="118">
        <v>0</v>
      </c>
    </row>
    <row r="9401" spans="1:10" ht="15" thickBot="1">
      <c r="A9401" s="115"/>
      <c r="B9401" s="116"/>
      <c r="C9401" s="116"/>
      <c r="D9401" s="116"/>
      <c r="E9401" s="116" t="s">
        <v>1731</v>
      </c>
      <c r="F9401" s="117">
        <v>1.56</v>
      </c>
      <c r="G9401" s="116"/>
      <c r="H9401" s="276" t="s">
        <v>1732</v>
      </c>
      <c r="I9401" s="276"/>
      <c r="J9401" s="118">
        <v>7.51</v>
      </c>
    </row>
    <row r="9402" spans="1:10" ht="15" thickTop="1">
      <c r="A9402" s="119"/>
      <c r="B9402" s="95"/>
      <c r="C9402" s="95"/>
      <c r="D9402" s="95"/>
      <c r="E9402" s="95"/>
      <c r="F9402" s="95"/>
      <c r="G9402" s="95"/>
      <c r="H9402" s="95"/>
      <c r="I9402" s="95"/>
      <c r="J9402" s="120"/>
    </row>
    <row r="9403" spans="1:10" ht="15">
      <c r="A9403" s="121"/>
      <c r="B9403" s="83" t="s">
        <v>1</v>
      </c>
      <c r="C9403" s="82" t="s">
        <v>2</v>
      </c>
      <c r="D9403" s="82" t="s">
        <v>3</v>
      </c>
      <c r="E9403" s="281" t="s">
        <v>1722</v>
      </c>
      <c r="F9403" s="281"/>
      <c r="G9403" s="84" t="s">
        <v>4</v>
      </c>
      <c r="H9403" s="83" t="s">
        <v>5</v>
      </c>
      <c r="I9403" s="83" t="s">
        <v>6</v>
      </c>
      <c r="J9403" s="122" t="s">
        <v>8</v>
      </c>
    </row>
    <row r="9404" spans="1:10" ht="25.5">
      <c r="A9404" s="111" t="s">
        <v>1723</v>
      </c>
      <c r="B9404" s="86" t="s">
        <v>2621</v>
      </c>
      <c r="C9404" s="85" t="s">
        <v>31</v>
      </c>
      <c r="D9404" s="85" t="s">
        <v>2622</v>
      </c>
      <c r="E9404" s="284" t="s">
        <v>2165</v>
      </c>
      <c r="F9404" s="284"/>
      <c r="G9404" s="87" t="s">
        <v>2166</v>
      </c>
      <c r="H9404" s="88">
        <v>1</v>
      </c>
      <c r="I9404" s="89">
        <v>6.74</v>
      </c>
      <c r="J9404" s="112">
        <v>6.74</v>
      </c>
    </row>
    <row r="9405" spans="1:10" ht="25.5">
      <c r="A9405" s="123" t="s">
        <v>1738</v>
      </c>
      <c r="B9405" s="97" t="s">
        <v>5011</v>
      </c>
      <c r="C9405" s="96" t="s">
        <v>31</v>
      </c>
      <c r="D9405" s="96" t="s">
        <v>5012</v>
      </c>
      <c r="E9405" s="283" t="s">
        <v>2165</v>
      </c>
      <c r="F9405" s="283"/>
      <c r="G9405" s="98" t="s">
        <v>33</v>
      </c>
      <c r="H9405" s="99">
        <v>1</v>
      </c>
      <c r="I9405" s="100">
        <v>0.36</v>
      </c>
      <c r="J9405" s="124">
        <v>0.36</v>
      </c>
    </row>
    <row r="9406" spans="1:10" ht="25.5">
      <c r="A9406" s="123" t="s">
        <v>1738</v>
      </c>
      <c r="B9406" s="97" t="s">
        <v>5013</v>
      </c>
      <c r="C9406" s="96" t="s">
        <v>31</v>
      </c>
      <c r="D9406" s="96" t="s">
        <v>5014</v>
      </c>
      <c r="E9406" s="283" t="s">
        <v>2165</v>
      </c>
      <c r="F9406" s="283"/>
      <c r="G9406" s="98" t="s">
        <v>33</v>
      </c>
      <c r="H9406" s="99">
        <v>1</v>
      </c>
      <c r="I9406" s="100">
        <v>7.0000000000000007E-2</v>
      </c>
      <c r="J9406" s="124">
        <v>7.0000000000000007E-2</v>
      </c>
    </row>
    <row r="9407" spans="1:10" ht="25.5">
      <c r="A9407" s="123" t="s">
        <v>1738</v>
      </c>
      <c r="B9407" s="97" t="s">
        <v>5009</v>
      </c>
      <c r="C9407" s="96" t="s">
        <v>31</v>
      </c>
      <c r="D9407" s="96" t="s">
        <v>5010</v>
      </c>
      <c r="E9407" s="283" t="s">
        <v>2165</v>
      </c>
      <c r="F9407" s="283"/>
      <c r="G9407" s="98" t="s">
        <v>33</v>
      </c>
      <c r="H9407" s="99">
        <v>1</v>
      </c>
      <c r="I9407" s="100">
        <v>5.95</v>
      </c>
      <c r="J9407" s="124">
        <v>5.95</v>
      </c>
    </row>
    <row r="9408" spans="1:10" ht="25.5">
      <c r="A9408" s="123" t="s">
        <v>1738</v>
      </c>
      <c r="B9408" s="97" t="s">
        <v>5015</v>
      </c>
      <c r="C9408" s="96" t="s">
        <v>31</v>
      </c>
      <c r="D9408" s="96" t="s">
        <v>5016</v>
      </c>
      <c r="E9408" s="283" t="s">
        <v>2165</v>
      </c>
      <c r="F9408" s="283"/>
      <c r="G9408" s="98" t="s">
        <v>33</v>
      </c>
      <c r="H9408" s="99">
        <v>1</v>
      </c>
      <c r="I9408" s="100">
        <v>0.36</v>
      </c>
      <c r="J9408" s="124">
        <v>0.36</v>
      </c>
    </row>
    <row r="9409" spans="1:10">
      <c r="A9409" s="115"/>
      <c r="B9409" s="116"/>
      <c r="C9409" s="116"/>
      <c r="D9409" s="116"/>
      <c r="E9409" s="116" t="s">
        <v>1728</v>
      </c>
      <c r="F9409" s="117">
        <v>0</v>
      </c>
      <c r="G9409" s="116" t="s">
        <v>1729</v>
      </c>
      <c r="H9409" s="117">
        <v>0</v>
      </c>
      <c r="I9409" s="116" t="s">
        <v>1730</v>
      </c>
      <c r="J9409" s="118">
        <v>0</v>
      </c>
    </row>
    <row r="9410" spans="1:10" ht="15" thickBot="1">
      <c r="A9410" s="115"/>
      <c r="B9410" s="116"/>
      <c r="C9410" s="116"/>
      <c r="D9410" s="116"/>
      <c r="E9410" s="116" t="s">
        <v>1731</v>
      </c>
      <c r="F9410" s="117">
        <v>1.76</v>
      </c>
      <c r="G9410" s="116"/>
      <c r="H9410" s="276" t="s">
        <v>1732</v>
      </c>
      <c r="I9410" s="276"/>
      <c r="J9410" s="118">
        <v>8.5</v>
      </c>
    </row>
    <row r="9411" spans="1:10" ht="15" thickTop="1">
      <c r="A9411" s="119"/>
      <c r="B9411" s="95"/>
      <c r="C9411" s="95"/>
      <c r="D9411" s="95"/>
      <c r="E9411" s="95"/>
      <c r="F9411" s="95"/>
      <c r="G9411" s="95"/>
      <c r="H9411" s="95"/>
      <c r="I9411" s="95"/>
      <c r="J9411" s="120"/>
    </row>
    <row r="9412" spans="1:10" ht="15">
      <c r="A9412" s="121"/>
      <c r="B9412" s="83" t="s">
        <v>1</v>
      </c>
      <c r="C9412" s="82" t="s">
        <v>2</v>
      </c>
      <c r="D9412" s="82" t="s">
        <v>3</v>
      </c>
      <c r="E9412" s="281" t="s">
        <v>1722</v>
      </c>
      <c r="F9412" s="281"/>
      <c r="G9412" s="84" t="s">
        <v>4</v>
      </c>
      <c r="H9412" s="83" t="s">
        <v>5</v>
      </c>
      <c r="I9412" s="83" t="s">
        <v>6</v>
      </c>
      <c r="J9412" s="122" t="s">
        <v>8</v>
      </c>
    </row>
    <row r="9413" spans="1:10" ht="25.5">
      <c r="A9413" s="111" t="s">
        <v>1723</v>
      </c>
      <c r="B9413" s="86" t="s">
        <v>5011</v>
      </c>
      <c r="C9413" s="85" t="s">
        <v>31</v>
      </c>
      <c r="D9413" s="85" t="s">
        <v>5012</v>
      </c>
      <c r="E9413" s="284" t="s">
        <v>2165</v>
      </c>
      <c r="F9413" s="284"/>
      <c r="G9413" s="87" t="s">
        <v>33</v>
      </c>
      <c r="H9413" s="88">
        <v>1</v>
      </c>
      <c r="I9413" s="89">
        <v>0.36</v>
      </c>
      <c r="J9413" s="112">
        <v>0.36</v>
      </c>
    </row>
    <row r="9414" spans="1:10" ht="25.5">
      <c r="A9414" s="113" t="s">
        <v>1725</v>
      </c>
      <c r="B9414" s="91" t="s">
        <v>5017</v>
      </c>
      <c r="C9414" s="90" t="s">
        <v>31</v>
      </c>
      <c r="D9414" s="90" t="s">
        <v>5018</v>
      </c>
      <c r="E9414" s="278" t="s">
        <v>2366</v>
      </c>
      <c r="F9414" s="278"/>
      <c r="G9414" s="92" t="s">
        <v>704</v>
      </c>
      <c r="H9414" s="93">
        <v>6.9999999999999994E-5</v>
      </c>
      <c r="I9414" s="94">
        <v>5213.8500000000004</v>
      </c>
      <c r="J9414" s="114">
        <v>0.36</v>
      </c>
    </row>
    <row r="9415" spans="1:10">
      <c r="A9415" s="115"/>
      <c r="B9415" s="116"/>
      <c r="C9415" s="116"/>
      <c r="D9415" s="116"/>
      <c r="E9415" s="116" t="s">
        <v>1728</v>
      </c>
      <c r="F9415" s="117">
        <v>0</v>
      </c>
      <c r="G9415" s="116" t="s">
        <v>1729</v>
      </c>
      <c r="H9415" s="117">
        <v>0</v>
      </c>
      <c r="I9415" s="116" t="s">
        <v>1730</v>
      </c>
      <c r="J9415" s="118">
        <v>0</v>
      </c>
    </row>
    <row r="9416" spans="1:10" ht="15" thickBot="1">
      <c r="A9416" s="115"/>
      <c r="B9416" s="116"/>
      <c r="C9416" s="116"/>
      <c r="D9416" s="116"/>
      <c r="E9416" s="116" t="s">
        <v>1731</v>
      </c>
      <c r="F9416" s="117">
        <v>0.09</v>
      </c>
      <c r="G9416" s="116"/>
      <c r="H9416" s="276" t="s">
        <v>1732</v>
      </c>
      <c r="I9416" s="276"/>
      <c r="J9416" s="118">
        <v>0.45</v>
      </c>
    </row>
    <row r="9417" spans="1:10" ht="15" thickTop="1">
      <c r="A9417" s="119"/>
      <c r="B9417" s="95"/>
      <c r="C9417" s="95"/>
      <c r="D9417" s="95"/>
      <c r="E9417" s="95"/>
      <c r="F9417" s="95"/>
      <c r="G9417" s="95"/>
      <c r="H9417" s="95"/>
      <c r="I9417" s="95"/>
      <c r="J9417" s="120"/>
    </row>
    <row r="9418" spans="1:10" ht="15">
      <c r="A9418" s="121"/>
      <c r="B9418" s="83" t="s">
        <v>1</v>
      </c>
      <c r="C9418" s="82" t="s">
        <v>2</v>
      </c>
      <c r="D9418" s="82" t="s">
        <v>3</v>
      </c>
      <c r="E9418" s="281" t="s">
        <v>1722</v>
      </c>
      <c r="F9418" s="281"/>
      <c r="G9418" s="84" t="s">
        <v>4</v>
      </c>
      <c r="H9418" s="83" t="s">
        <v>5</v>
      </c>
      <c r="I9418" s="83" t="s">
        <v>6</v>
      </c>
      <c r="J9418" s="122" t="s">
        <v>8</v>
      </c>
    </row>
    <row r="9419" spans="1:10" ht="25.5">
      <c r="A9419" s="111" t="s">
        <v>1723</v>
      </c>
      <c r="B9419" s="86" t="s">
        <v>5013</v>
      </c>
      <c r="C9419" s="85" t="s">
        <v>31</v>
      </c>
      <c r="D9419" s="85" t="s">
        <v>5014</v>
      </c>
      <c r="E9419" s="284" t="s">
        <v>2165</v>
      </c>
      <c r="F9419" s="284"/>
      <c r="G9419" s="87" t="s">
        <v>33</v>
      </c>
      <c r="H9419" s="88">
        <v>1</v>
      </c>
      <c r="I9419" s="89">
        <v>7.0000000000000007E-2</v>
      </c>
      <c r="J9419" s="112">
        <v>7.0000000000000007E-2</v>
      </c>
    </row>
    <row r="9420" spans="1:10" ht="25.5">
      <c r="A9420" s="113" t="s">
        <v>1725</v>
      </c>
      <c r="B9420" s="91" t="s">
        <v>5017</v>
      </c>
      <c r="C9420" s="90" t="s">
        <v>31</v>
      </c>
      <c r="D9420" s="90" t="s">
        <v>5018</v>
      </c>
      <c r="E9420" s="278" t="s">
        <v>2366</v>
      </c>
      <c r="F9420" s="278"/>
      <c r="G9420" s="92" t="s">
        <v>704</v>
      </c>
      <c r="H9420" s="93">
        <v>1.4800000000000001E-5</v>
      </c>
      <c r="I9420" s="94">
        <v>5213.8500000000004</v>
      </c>
      <c r="J9420" s="114">
        <v>7.0000000000000007E-2</v>
      </c>
    </row>
    <row r="9421" spans="1:10">
      <c r="A9421" s="115"/>
      <c r="B9421" s="116"/>
      <c r="C9421" s="116"/>
      <c r="D9421" s="116"/>
      <c r="E9421" s="116" t="s">
        <v>1728</v>
      </c>
      <c r="F9421" s="117">
        <v>0</v>
      </c>
      <c r="G9421" s="116" t="s">
        <v>1729</v>
      </c>
      <c r="H9421" s="117">
        <v>0</v>
      </c>
      <c r="I9421" s="116" t="s">
        <v>1730</v>
      </c>
      <c r="J9421" s="118">
        <v>0</v>
      </c>
    </row>
    <row r="9422" spans="1:10" ht="15" thickBot="1">
      <c r="A9422" s="115"/>
      <c r="B9422" s="116"/>
      <c r="C9422" s="116"/>
      <c r="D9422" s="116"/>
      <c r="E9422" s="116" t="s">
        <v>1731</v>
      </c>
      <c r="F9422" s="117">
        <v>0.01</v>
      </c>
      <c r="G9422" s="116"/>
      <c r="H9422" s="276" t="s">
        <v>1732</v>
      </c>
      <c r="I9422" s="276"/>
      <c r="J9422" s="118">
        <v>0.08</v>
      </c>
    </row>
    <row r="9423" spans="1:10" ht="15" thickTop="1">
      <c r="A9423" s="119"/>
      <c r="B9423" s="95"/>
      <c r="C9423" s="95"/>
      <c r="D9423" s="95"/>
      <c r="E9423" s="95"/>
      <c r="F9423" s="95"/>
      <c r="G9423" s="95"/>
      <c r="H9423" s="95"/>
      <c r="I9423" s="95"/>
      <c r="J9423" s="120"/>
    </row>
    <row r="9424" spans="1:10" ht="15">
      <c r="A9424" s="121"/>
      <c r="B9424" s="83" t="s">
        <v>1</v>
      </c>
      <c r="C9424" s="82" t="s">
        <v>2</v>
      </c>
      <c r="D9424" s="82" t="s">
        <v>3</v>
      </c>
      <c r="E9424" s="281" t="s">
        <v>1722</v>
      </c>
      <c r="F9424" s="281"/>
      <c r="G9424" s="84" t="s">
        <v>4</v>
      </c>
      <c r="H9424" s="83" t="s">
        <v>5</v>
      </c>
      <c r="I9424" s="83" t="s">
        <v>6</v>
      </c>
      <c r="J9424" s="122" t="s">
        <v>8</v>
      </c>
    </row>
    <row r="9425" spans="1:10" ht="25.5">
      <c r="A9425" s="111" t="s">
        <v>1723</v>
      </c>
      <c r="B9425" s="86" t="s">
        <v>5015</v>
      </c>
      <c r="C9425" s="85" t="s">
        <v>31</v>
      </c>
      <c r="D9425" s="85" t="s">
        <v>5016</v>
      </c>
      <c r="E9425" s="284" t="s">
        <v>2165</v>
      </c>
      <c r="F9425" s="284"/>
      <c r="G9425" s="87" t="s">
        <v>33</v>
      </c>
      <c r="H9425" s="88">
        <v>1</v>
      </c>
      <c r="I9425" s="89">
        <v>0.36</v>
      </c>
      <c r="J9425" s="112">
        <v>0.36</v>
      </c>
    </row>
    <row r="9426" spans="1:10" ht="25.5">
      <c r="A9426" s="113" t="s">
        <v>1725</v>
      </c>
      <c r="B9426" s="91" t="s">
        <v>5017</v>
      </c>
      <c r="C9426" s="90" t="s">
        <v>31</v>
      </c>
      <c r="D9426" s="90" t="s">
        <v>5018</v>
      </c>
      <c r="E9426" s="278" t="s">
        <v>2366</v>
      </c>
      <c r="F9426" s="278"/>
      <c r="G9426" s="92" t="s">
        <v>704</v>
      </c>
      <c r="H9426" s="93">
        <v>6.9999999999999994E-5</v>
      </c>
      <c r="I9426" s="94">
        <v>5213.8500000000004</v>
      </c>
      <c r="J9426" s="114">
        <v>0.36</v>
      </c>
    </row>
    <row r="9427" spans="1:10">
      <c r="A9427" s="115"/>
      <c r="B9427" s="116"/>
      <c r="C9427" s="116"/>
      <c r="D9427" s="116"/>
      <c r="E9427" s="116" t="s">
        <v>1728</v>
      </c>
      <c r="F9427" s="117">
        <v>0</v>
      </c>
      <c r="G9427" s="116" t="s">
        <v>1729</v>
      </c>
      <c r="H9427" s="117">
        <v>0</v>
      </c>
      <c r="I9427" s="116" t="s">
        <v>1730</v>
      </c>
      <c r="J9427" s="118">
        <v>0</v>
      </c>
    </row>
    <row r="9428" spans="1:10" ht="15" thickBot="1">
      <c r="A9428" s="115"/>
      <c r="B9428" s="116"/>
      <c r="C9428" s="116"/>
      <c r="D9428" s="116"/>
      <c r="E9428" s="116" t="s">
        <v>1731</v>
      </c>
      <c r="F9428" s="117">
        <v>0.09</v>
      </c>
      <c r="G9428" s="116"/>
      <c r="H9428" s="276" t="s">
        <v>1732</v>
      </c>
      <c r="I9428" s="276"/>
      <c r="J9428" s="118">
        <v>0.45</v>
      </c>
    </row>
    <row r="9429" spans="1:10" ht="15" thickTop="1">
      <c r="A9429" s="119"/>
      <c r="B9429" s="95"/>
      <c r="C9429" s="95"/>
      <c r="D9429" s="95"/>
      <c r="E9429" s="95"/>
      <c r="F9429" s="95"/>
      <c r="G9429" s="95"/>
      <c r="H9429" s="95"/>
      <c r="I9429" s="95"/>
      <c r="J9429" s="120"/>
    </row>
    <row r="9430" spans="1:10" ht="15">
      <c r="A9430" s="121"/>
      <c r="B9430" s="83" t="s">
        <v>1</v>
      </c>
      <c r="C9430" s="82" t="s">
        <v>2</v>
      </c>
      <c r="D9430" s="82" t="s">
        <v>3</v>
      </c>
      <c r="E9430" s="281" t="s">
        <v>1722</v>
      </c>
      <c r="F9430" s="281"/>
      <c r="G9430" s="84" t="s">
        <v>4</v>
      </c>
      <c r="H9430" s="83" t="s">
        <v>5</v>
      </c>
      <c r="I9430" s="83" t="s">
        <v>6</v>
      </c>
      <c r="J9430" s="122" t="s">
        <v>8</v>
      </c>
    </row>
    <row r="9431" spans="1:10" ht="25.5">
      <c r="A9431" s="111" t="s">
        <v>1723</v>
      </c>
      <c r="B9431" s="86" t="s">
        <v>1971</v>
      </c>
      <c r="C9431" s="85" t="s">
        <v>44</v>
      </c>
      <c r="D9431" s="85" t="s">
        <v>1972</v>
      </c>
      <c r="E9431" s="284" t="s">
        <v>1761</v>
      </c>
      <c r="F9431" s="284"/>
      <c r="G9431" s="87" t="s">
        <v>46</v>
      </c>
      <c r="H9431" s="88">
        <v>1</v>
      </c>
      <c r="I9431" s="89">
        <v>9.74</v>
      </c>
      <c r="J9431" s="112">
        <v>9.74</v>
      </c>
    </row>
    <row r="9432" spans="1:10">
      <c r="A9432" s="221"/>
      <c r="B9432" s="222"/>
      <c r="C9432" s="222"/>
      <c r="D9432" s="222"/>
      <c r="E9432" s="222"/>
      <c r="F9432" s="222" t="s">
        <v>1762</v>
      </c>
      <c r="G9432" s="222"/>
      <c r="H9432" s="222"/>
      <c r="I9432" s="222"/>
      <c r="J9432" s="125">
        <v>0</v>
      </c>
    </row>
    <row r="9433" spans="1:10">
      <c r="A9433" s="221"/>
      <c r="B9433" s="222"/>
      <c r="C9433" s="222"/>
      <c r="D9433" s="222"/>
      <c r="E9433" s="222"/>
      <c r="F9433" s="222" t="s">
        <v>1763</v>
      </c>
      <c r="G9433" s="222"/>
      <c r="H9433" s="222"/>
      <c r="I9433" s="222"/>
      <c r="J9433" s="125">
        <v>1</v>
      </c>
    </row>
    <row r="9434" spans="1:10">
      <c r="A9434" s="221"/>
      <c r="B9434" s="222"/>
      <c r="C9434" s="222"/>
      <c r="D9434" s="222"/>
      <c r="E9434" s="222"/>
      <c r="F9434" s="222" t="s">
        <v>1764</v>
      </c>
      <c r="G9434" s="222"/>
      <c r="H9434" s="222"/>
      <c r="I9434" s="222"/>
      <c r="J9434" s="125">
        <v>0</v>
      </c>
    </row>
    <row r="9435" spans="1:10" ht="15">
      <c r="A9435" s="279" t="s">
        <v>1784</v>
      </c>
      <c r="B9435" s="280" t="s">
        <v>1</v>
      </c>
      <c r="C9435" s="281" t="s">
        <v>2</v>
      </c>
      <c r="D9435" s="281" t="s">
        <v>1785</v>
      </c>
      <c r="E9435" s="280" t="s">
        <v>1766</v>
      </c>
      <c r="F9435" s="83" t="s">
        <v>1767</v>
      </c>
      <c r="G9435" s="83" t="s">
        <v>1768</v>
      </c>
      <c r="H9435" s="83"/>
      <c r="I9435" s="83"/>
      <c r="J9435" s="122" t="s">
        <v>1769</v>
      </c>
    </row>
    <row r="9436" spans="1:10" ht="25.5">
      <c r="A9436" s="113" t="s">
        <v>1725</v>
      </c>
      <c r="B9436" s="91" t="s">
        <v>5019</v>
      </c>
      <c r="C9436" s="90" t="s">
        <v>44</v>
      </c>
      <c r="D9436" s="90" t="s">
        <v>5020</v>
      </c>
      <c r="E9436" s="93">
        <v>1</v>
      </c>
      <c r="F9436" s="92" t="s">
        <v>46</v>
      </c>
      <c r="G9436" s="277" t="s">
        <v>3784</v>
      </c>
      <c r="H9436" s="277"/>
      <c r="I9436" s="278"/>
      <c r="J9436" s="127" t="s">
        <v>3784</v>
      </c>
    </row>
    <row r="9437" spans="1:10">
      <c r="A9437" s="221"/>
      <c r="B9437" s="222"/>
      <c r="C9437" s="222"/>
      <c r="D9437" s="222"/>
      <c r="E9437" s="222"/>
      <c r="F9437" s="222" t="s">
        <v>1938</v>
      </c>
      <c r="G9437" s="222"/>
      <c r="H9437" s="222"/>
      <c r="I9437" s="222"/>
      <c r="J9437" s="125">
        <v>6.55</v>
      </c>
    </row>
    <row r="9438" spans="1:10" ht="15">
      <c r="A9438" s="279" t="s">
        <v>1765</v>
      </c>
      <c r="B9438" s="280" t="s">
        <v>1</v>
      </c>
      <c r="C9438" s="281" t="s">
        <v>2</v>
      </c>
      <c r="D9438" s="281" t="s">
        <v>1727</v>
      </c>
      <c r="E9438" s="280" t="s">
        <v>1766</v>
      </c>
      <c r="F9438" s="83" t="s">
        <v>1767</v>
      </c>
      <c r="G9438" s="83" t="s">
        <v>1768</v>
      </c>
      <c r="H9438" s="83"/>
      <c r="I9438" s="83"/>
      <c r="J9438" s="122" t="s">
        <v>1769</v>
      </c>
    </row>
    <row r="9439" spans="1:10">
      <c r="A9439" s="123" t="s">
        <v>1723</v>
      </c>
      <c r="B9439" s="97" t="s">
        <v>5021</v>
      </c>
      <c r="C9439" s="96" t="s">
        <v>44</v>
      </c>
      <c r="D9439" s="96" t="s">
        <v>5022</v>
      </c>
      <c r="E9439" s="99">
        <v>1</v>
      </c>
      <c r="F9439" s="98" t="s">
        <v>46</v>
      </c>
      <c r="G9439" s="282" t="s">
        <v>5023</v>
      </c>
      <c r="H9439" s="282"/>
      <c r="I9439" s="283"/>
      <c r="J9439" s="126" t="s">
        <v>5023</v>
      </c>
    </row>
    <row r="9440" spans="1:10">
      <c r="A9440" s="123" t="s">
        <v>1723</v>
      </c>
      <c r="B9440" s="97" t="s">
        <v>1979</v>
      </c>
      <c r="C9440" s="96" t="s">
        <v>44</v>
      </c>
      <c r="D9440" s="96" t="s">
        <v>1980</v>
      </c>
      <c r="E9440" s="99">
        <v>6.6666699999999995E-2</v>
      </c>
      <c r="F9440" s="98" t="s">
        <v>1950</v>
      </c>
      <c r="G9440" s="282" t="s">
        <v>1981</v>
      </c>
      <c r="H9440" s="282"/>
      <c r="I9440" s="283"/>
      <c r="J9440" s="126" t="s">
        <v>3759</v>
      </c>
    </row>
    <row r="9441" spans="1:10">
      <c r="A9441" s="123" t="s">
        <v>1723</v>
      </c>
      <c r="B9441" s="97" t="s">
        <v>3570</v>
      </c>
      <c r="C9441" s="96" t="s">
        <v>44</v>
      </c>
      <c r="D9441" s="96" t="s">
        <v>3571</v>
      </c>
      <c r="E9441" s="99">
        <v>3.3333300000000003E-2</v>
      </c>
      <c r="F9441" s="98" t="s">
        <v>1950</v>
      </c>
      <c r="G9441" s="282" t="s">
        <v>3577</v>
      </c>
      <c r="H9441" s="282"/>
      <c r="I9441" s="283"/>
      <c r="J9441" s="126" t="s">
        <v>3787</v>
      </c>
    </row>
    <row r="9442" spans="1:10">
      <c r="A9442" s="221"/>
      <c r="B9442" s="222"/>
      <c r="C9442" s="222"/>
      <c r="D9442" s="222"/>
      <c r="E9442" s="222"/>
      <c r="F9442" s="222" t="s">
        <v>1774</v>
      </c>
      <c r="G9442" s="222"/>
      <c r="H9442" s="222"/>
      <c r="I9442" s="222"/>
      <c r="J9442" s="125">
        <v>3.1890000000000001</v>
      </c>
    </row>
    <row r="9443" spans="1:10">
      <c r="A9443" s="115"/>
      <c r="B9443" s="116"/>
      <c r="C9443" s="116"/>
      <c r="D9443" s="116"/>
      <c r="E9443" s="116" t="s">
        <v>1728</v>
      </c>
      <c r="F9443" s="117">
        <v>0</v>
      </c>
      <c r="G9443" s="116" t="s">
        <v>1729</v>
      </c>
      <c r="H9443" s="117">
        <v>2.2999999999999998</v>
      </c>
      <c r="I9443" s="116" t="s">
        <v>1730</v>
      </c>
      <c r="J9443" s="118">
        <v>2.30044255458</v>
      </c>
    </row>
    <row r="9444" spans="1:10" ht="15" thickBot="1">
      <c r="A9444" s="115"/>
      <c r="B9444" s="116"/>
      <c r="C9444" s="116"/>
      <c r="D9444" s="116"/>
      <c r="E9444" s="116" t="s">
        <v>1731</v>
      </c>
      <c r="F9444" s="117">
        <v>2.5499999999999998</v>
      </c>
      <c r="G9444" s="116"/>
      <c r="H9444" s="276" t="s">
        <v>1732</v>
      </c>
      <c r="I9444" s="276"/>
      <c r="J9444" s="118">
        <v>12.29</v>
      </c>
    </row>
    <row r="9445" spans="1:10" ht="15" thickTop="1">
      <c r="A9445" s="119"/>
      <c r="B9445" s="95"/>
      <c r="C9445" s="95"/>
      <c r="D9445" s="95"/>
      <c r="E9445" s="95"/>
      <c r="F9445" s="95"/>
      <c r="G9445" s="95"/>
      <c r="H9445" s="95"/>
      <c r="I9445" s="95"/>
      <c r="J9445" s="120"/>
    </row>
    <row r="9446" spans="1:10" ht="15">
      <c r="A9446" s="121"/>
      <c r="B9446" s="83" t="s">
        <v>1</v>
      </c>
      <c r="C9446" s="82" t="s">
        <v>2</v>
      </c>
      <c r="D9446" s="82" t="s">
        <v>3</v>
      </c>
      <c r="E9446" s="281" t="s">
        <v>1722</v>
      </c>
      <c r="F9446" s="281"/>
      <c r="G9446" s="84" t="s">
        <v>4</v>
      </c>
      <c r="H9446" s="83" t="s">
        <v>5</v>
      </c>
      <c r="I9446" s="83" t="s">
        <v>6</v>
      </c>
      <c r="J9446" s="122" t="s">
        <v>8</v>
      </c>
    </row>
    <row r="9447" spans="1:10" ht="38.25">
      <c r="A9447" s="111" t="s">
        <v>1723</v>
      </c>
      <c r="B9447" s="86" t="s">
        <v>2795</v>
      </c>
      <c r="C9447" s="85" t="s">
        <v>44</v>
      </c>
      <c r="D9447" s="85" t="s">
        <v>2796</v>
      </c>
      <c r="E9447" s="284" t="s">
        <v>1761</v>
      </c>
      <c r="F9447" s="284"/>
      <c r="G9447" s="87" t="s">
        <v>46</v>
      </c>
      <c r="H9447" s="88">
        <v>1</v>
      </c>
      <c r="I9447" s="89">
        <v>15.72</v>
      </c>
      <c r="J9447" s="112">
        <v>15.72</v>
      </c>
    </row>
    <row r="9448" spans="1:10">
      <c r="A9448" s="221"/>
      <c r="B9448" s="222"/>
      <c r="C9448" s="222"/>
      <c r="D9448" s="222"/>
      <c r="E9448" s="222"/>
      <c r="F9448" s="222" t="s">
        <v>1762</v>
      </c>
      <c r="G9448" s="222"/>
      <c r="H9448" s="222"/>
      <c r="I9448" s="222"/>
      <c r="J9448" s="125">
        <v>0</v>
      </c>
    </row>
    <row r="9449" spans="1:10">
      <c r="A9449" s="221"/>
      <c r="B9449" s="222"/>
      <c r="C9449" s="222"/>
      <c r="D9449" s="222"/>
      <c r="E9449" s="222"/>
      <c r="F9449" s="222" t="s">
        <v>1763</v>
      </c>
      <c r="G9449" s="222"/>
      <c r="H9449" s="222"/>
      <c r="I9449" s="222"/>
      <c r="J9449" s="125">
        <v>1</v>
      </c>
    </row>
    <row r="9450" spans="1:10">
      <c r="A9450" s="221"/>
      <c r="B9450" s="222"/>
      <c r="C9450" s="222"/>
      <c r="D9450" s="222"/>
      <c r="E9450" s="222"/>
      <c r="F9450" s="222" t="s">
        <v>1764</v>
      </c>
      <c r="G9450" s="222"/>
      <c r="H9450" s="222"/>
      <c r="I9450" s="222"/>
      <c r="J9450" s="125">
        <v>0</v>
      </c>
    </row>
    <row r="9451" spans="1:10" ht="15">
      <c r="A9451" s="279" t="s">
        <v>1784</v>
      </c>
      <c r="B9451" s="280" t="s">
        <v>1</v>
      </c>
      <c r="C9451" s="281" t="s">
        <v>2</v>
      </c>
      <c r="D9451" s="281" t="s">
        <v>1785</v>
      </c>
      <c r="E9451" s="280" t="s">
        <v>1766</v>
      </c>
      <c r="F9451" s="83" t="s">
        <v>1767</v>
      </c>
      <c r="G9451" s="83" t="s">
        <v>1768</v>
      </c>
      <c r="H9451" s="83"/>
      <c r="I9451" s="83"/>
      <c r="J9451" s="122" t="s">
        <v>1769</v>
      </c>
    </row>
    <row r="9452" spans="1:10" ht="25.5">
      <c r="A9452" s="113" t="s">
        <v>1725</v>
      </c>
      <c r="B9452" s="91" t="s">
        <v>1844</v>
      </c>
      <c r="C9452" s="90" t="s">
        <v>44</v>
      </c>
      <c r="D9452" s="90" t="s">
        <v>1845</v>
      </c>
      <c r="E9452" s="93">
        <v>1</v>
      </c>
      <c r="F9452" s="92" t="s">
        <v>46</v>
      </c>
      <c r="G9452" s="277" t="s">
        <v>1846</v>
      </c>
      <c r="H9452" s="277"/>
      <c r="I9452" s="278"/>
      <c r="J9452" s="127" t="s">
        <v>1846</v>
      </c>
    </row>
    <row r="9453" spans="1:10">
      <c r="A9453" s="221"/>
      <c r="B9453" s="222"/>
      <c r="C9453" s="222"/>
      <c r="D9453" s="222"/>
      <c r="E9453" s="222"/>
      <c r="F9453" s="222" t="s">
        <v>1938</v>
      </c>
      <c r="G9453" s="222"/>
      <c r="H9453" s="222"/>
      <c r="I9453" s="222"/>
      <c r="J9453" s="125">
        <v>9.61</v>
      </c>
    </row>
    <row r="9454" spans="1:10" ht="15">
      <c r="A9454" s="279" t="s">
        <v>1765</v>
      </c>
      <c r="B9454" s="280" t="s">
        <v>1</v>
      </c>
      <c r="C9454" s="281" t="s">
        <v>2</v>
      </c>
      <c r="D9454" s="281" t="s">
        <v>1727</v>
      </c>
      <c r="E9454" s="280" t="s">
        <v>1766</v>
      </c>
      <c r="F9454" s="83" t="s">
        <v>1767</v>
      </c>
      <c r="G9454" s="83" t="s">
        <v>1768</v>
      </c>
      <c r="H9454" s="83"/>
      <c r="I9454" s="83"/>
      <c r="J9454" s="122" t="s">
        <v>1769</v>
      </c>
    </row>
    <row r="9455" spans="1:10">
      <c r="A9455" s="123" t="s">
        <v>1723</v>
      </c>
      <c r="B9455" s="97" t="s">
        <v>2102</v>
      </c>
      <c r="C9455" s="96" t="s">
        <v>44</v>
      </c>
      <c r="D9455" s="96" t="s">
        <v>2103</v>
      </c>
      <c r="E9455" s="99">
        <v>0.10476190000000001</v>
      </c>
      <c r="F9455" s="98" t="s">
        <v>1950</v>
      </c>
      <c r="G9455" s="282" t="s">
        <v>2104</v>
      </c>
      <c r="H9455" s="282"/>
      <c r="I9455" s="283"/>
      <c r="J9455" s="126" t="s">
        <v>5024</v>
      </c>
    </row>
    <row r="9456" spans="1:10">
      <c r="A9456" s="123" t="s">
        <v>1723</v>
      </c>
      <c r="B9456" s="97" t="s">
        <v>2124</v>
      </c>
      <c r="C9456" s="96" t="s">
        <v>44</v>
      </c>
      <c r="D9456" s="96" t="s">
        <v>2125</v>
      </c>
      <c r="E9456" s="99">
        <v>0.20952380000000001</v>
      </c>
      <c r="F9456" s="98" t="s">
        <v>1950</v>
      </c>
      <c r="G9456" s="282" t="s">
        <v>1835</v>
      </c>
      <c r="H9456" s="282"/>
      <c r="I9456" s="283"/>
      <c r="J9456" s="126" t="s">
        <v>5025</v>
      </c>
    </row>
    <row r="9457" spans="1:10">
      <c r="A9457" s="221"/>
      <c r="B9457" s="222"/>
      <c r="C9457" s="222"/>
      <c r="D9457" s="222"/>
      <c r="E9457" s="222"/>
      <c r="F9457" s="222" t="s">
        <v>1774</v>
      </c>
      <c r="G9457" s="222"/>
      <c r="H9457" s="222"/>
      <c r="I9457" s="222"/>
      <c r="J9457" s="125">
        <v>6.1064999999999996</v>
      </c>
    </row>
    <row r="9458" spans="1:10">
      <c r="A9458" s="115"/>
      <c r="B9458" s="116"/>
      <c r="C9458" s="116"/>
      <c r="D9458" s="116"/>
      <c r="E9458" s="116" t="s">
        <v>1728</v>
      </c>
      <c r="F9458" s="117">
        <v>0</v>
      </c>
      <c r="G9458" s="116" t="s">
        <v>1729</v>
      </c>
      <c r="H9458" s="117">
        <v>4.8</v>
      </c>
      <c r="I9458" s="116" t="s">
        <v>1730</v>
      </c>
      <c r="J9458" s="118">
        <v>4.7986502580700003</v>
      </c>
    </row>
    <row r="9459" spans="1:10" ht="15" thickBot="1">
      <c r="A9459" s="115"/>
      <c r="B9459" s="116"/>
      <c r="C9459" s="116"/>
      <c r="D9459" s="116"/>
      <c r="E9459" s="116" t="s">
        <v>1731</v>
      </c>
      <c r="F9459" s="117">
        <v>4.12</v>
      </c>
      <c r="G9459" s="116"/>
      <c r="H9459" s="276" t="s">
        <v>1732</v>
      </c>
      <c r="I9459" s="276"/>
      <c r="J9459" s="118">
        <v>19.84</v>
      </c>
    </row>
    <row r="9460" spans="1:10" ht="15" thickTop="1">
      <c r="A9460" s="119"/>
      <c r="B9460" s="95"/>
      <c r="C9460" s="95"/>
      <c r="D9460" s="95"/>
      <c r="E9460" s="95"/>
      <c r="F9460" s="95"/>
      <c r="G9460" s="95"/>
      <c r="H9460" s="95"/>
      <c r="I9460" s="95"/>
      <c r="J9460" s="120"/>
    </row>
    <row r="9461" spans="1:10" ht="15">
      <c r="A9461" s="121"/>
      <c r="B9461" s="83" t="s">
        <v>1</v>
      </c>
      <c r="C9461" s="82" t="s">
        <v>2</v>
      </c>
      <c r="D9461" s="82" t="s">
        <v>3</v>
      </c>
      <c r="E9461" s="281" t="s">
        <v>1722</v>
      </c>
      <c r="F9461" s="281"/>
      <c r="G9461" s="84" t="s">
        <v>4</v>
      </c>
      <c r="H9461" s="83" t="s">
        <v>5</v>
      </c>
      <c r="I9461" s="83" t="s">
        <v>6</v>
      </c>
      <c r="J9461" s="122" t="s">
        <v>8</v>
      </c>
    </row>
    <row r="9462" spans="1:10">
      <c r="A9462" s="111" t="s">
        <v>1723</v>
      </c>
      <c r="B9462" s="86" t="s">
        <v>4058</v>
      </c>
      <c r="C9462" s="85" t="s">
        <v>31</v>
      </c>
      <c r="D9462" s="85" t="s">
        <v>1980</v>
      </c>
      <c r="E9462" s="284" t="s">
        <v>1737</v>
      </c>
      <c r="F9462" s="284"/>
      <c r="G9462" s="87" t="s">
        <v>33</v>
      </c>
      <c r="H9462" s="88">
        <v>1</v>
      </c>
      <c r="I9462" s="89">
        <v>20.22</v>
      </c>
      <c r="J9462" s="112">
        <v>20.22</v>
      </c>
    </row>
    <row r="9463" spans="1:10" ht="25.5">
      <c r="A9463" s="123" t="s">
        <v>1738</v>
      </c>
      <c r="B9463" s="97" t="s">
        <v>4895</v>
      </c>
      <c r="C9463" s="96" t="s">
        <v>31</v>
      </c>
      <c r="D9463" s="96" t="s">
        <v>4896</v>
      </c>
      <c r="E9463" s="283" t="s">
        <v>1737</v>
      </c>
      <c r="F9463" s="283"/>
      <c r="G9463" s="98" t="s">
        <v>33</v>
      </c>
      <c r="H9463" s="99">
        <v>1</v>
      </c>
      <c r="I9463" s="100">
        <v>0.65</v>
      </c>
      <c r="J9463" s="124">
        <v>0.65</v>
      </c>
    </row>
    <row r="9464" spans="1:10" ht="25.5">
      <c r="A9464" s="113" t="s">
        <v>1725</v>
      </c>
      <c r="B9464" s="91" t="s">
        <v>4324</v>
      </c>
      <c r="C9464" s="90" t="s">
        <v>31</v>
      </c>
      <c r="D9464" s="90" t="s">
        <v>4325</v>
      </c>
      <c r="E9464" s="278" t="s">
        <v>1743</v>
      </c>
      <c r="F9464" s="278"/>
      <c r="G9464" s="92" t="s">
        <v>33</v>
      </c>
      <c r="H9464" s="93">
        <v>1</v>
      </c>
      <c r="I9464" s="94">
        <v>1.34</v>
      </c>
      <c r="J9464" s="114">
        <v>1.34</v>
      </c>
    </row>
    <row r="9465" spans="1:10" ht="25.5">
      <c r="A9465" s="113" t="s">
        <v>1725</v>
      </c>
      <c r="B9465" s="91" t="s">
        <v>4322</v>
      </c>
      <c r="C9465" s="90" t="s">
        <v>31</v>
      </c>
      <c r="D9465" s="90" t="s">
        <v>4323</v>
      </c>
      <c r="E9465" s="278" t="s">
        <v>1727</v>
      </c>
      <c r="F9465" s="278"/>
      <c r="G9465" s="92" t="s">
        <v>33</v>
      </c>
      <c r="H9465" s="93">
        <v>1</v>
      </c>
      <c r="I9465" s="94">
        <v>0.48</v>
      </c>
      <c r="J9465" s="114">
        <v>0.48</v>
      </c>
    </row>
    <row r="9466" spans="1:10">
      <c r="A9466" s="113" t="s">
        <v>1725</v>
      </c>
      <c r="B9466" s="91" t="s">
        <v>1749</v>
      </c>
      <c r="C9466" s="90" t="s">
        <v>31</v>
      </c>
      <c r="D9466" s="90" t="s">
        <v>1750</v>
      </c>
      <c r="E9466" s="278" t="s">
        <v>1743</v>
      </c>
      <c r="F9466" s="278"/>
      <c r="G9466" s="92" t="s">
        <v>33</v>
      </c>
      <c r="H9466" s="93">
        <v>1</v>
      </c>
      <c r="I9466" s="94">
        <v>0.95</v>
      </c>
      <c r="J9466" s="114">
        <v>0.95</v>
      </c>
    </row>
    <row r="9467" spans="1:10">
      <c r="A9467" s="113" t="s">
        <v>1725</v>
      </c>
      <c r="B9467" s="91" t="s">
        <v>4897</v>
      </c>
      <c r="C9467" s="90" t="s">
        <v>31</v>
      </c>
      <c r="D9467" s="90" t="s">
        <v>4898</v>
      </c>
      <c r="E9467" s="278" t="s">
        <v>1748</v>
      </c>
      <c r="F9467" s="278"/>
      <c r="G9467" s="92" t="s">
        <v>33</v>
      </c>
      <c r="H9467" s="93">
        <v>1</v>
      </c>
      <c r="I9467" s="94">
        <v>15.32</v>
      </c>
      <c r="J9467" s="114">
        <v>15.32</v>
      </c>
    </row>
    <row r="9468" spans="1:10">
      <c r="A9468" s="113" t="s">
        <v>1725</v>
      </c>
      <c r="B9468" s="91" t="s">
        <v>1741</v>
      </c>
      <c r="C9468" s="90" t="s">
        <v>31</v>
      </c>
      <c r="D9468" s="90" t="s">
        <v>1742</v>
      </c>
      <c r="E9468" s="278" t="s">
        <v>1743</v>
      </c>
      <c r="F9468" s="278"/>
      <c r="G9468" s="92" t="s">
        <v>33</v>
      </c>
      <c r="H9468" s="93">
        <v>1</v>
      </c>
      <c r="I9468" s="94">
        <v>0.03</v>
      </c>
      <c r="J9468" s="114">
        <v>0.03</v>
      </c>
    </row>
    <row r="9469" spans="1:10" ht="25.5">
      <c r="A9469" s="113" t="s">
        <v>1725</v>
      </c>
      <c r="B9469" s="91" t="s">
        <v>4567</v>
      </c>
      <c r="C9469" s="90" t="s">
        <v>31</v>
      </c>
      <c r="D9469" s="90" t="s">
        <v>4568</v>
      </c>
      <c r="E9469" s="278" t="s">
        <v>2366</v>
      </c>
      <c r="F9469" s="278"/>
      <c r="G9469" s="92" t="s">
        <v>33</v>
      </c>
      <c r="H9469" s="93">
        <v>1</v>
      </c>
      <c r="I9469" s="94">
        <v>0.85</v>
      </c>
      <c r="J9469" s="114">
        <v>0.85</v>
      </c>
    </row>
    <row r="9470" spans="1:10" ht="25.5">
      <c r="A9470" s="113" t="s">
        <v>1725</v>
      </c>
      <c r="B9470" s="91" t="s">
        <v>4565</v>
      </c>
      <c r="C9470" s="90" t="s">
        <v>31</v>
      </c>
      <c r="D9470" s="90" t="s">
        <v>4566</v>
      </c>
      <c r="E9470" s="278" t="s">
        <v>2366</v>
      </c>
      <c r="F9470" s="278"/>
      <c r="G9470" s="92" t="s">
        <v>33</v>
      </c>
      <c r="H9470" s="93">
        <v>1</v>
      </c>
      <c r="I9470" s="94">
        <v>0.6</v>
      </c>
      <c r="J9470" s="114">
        <v>0.6</v>
      </c>
    </row>
    <row r="9471" spans="1:10">
      <c r="A9471" s="115"/>
      <c r="B9471" s="116"/>
      <c r="C9471" s="116"/>
      <c r="D9471" s="116"/>
      <c r="E9471" s="116" t="s">
        <v>1728</v>
      </c>
      <c r="F9471" s="117">
        <v>15.97</v>
      </c>
      <c r="G9471" s="116" t="s">
        <v>1729</v>
      </c>
      <c r="H9471" s="117">
        <v>0</v>
      </c>
      <c r="I9471" s="116" t="s">
        <v>1730</v>
      </c>
      <c r="J9471" s="118">
        <v>15.97</v>
      </c>
    </row>
    <row r="9472" spans="1:10" ht="15" thickBot="1">
      <c r="A9472" s="115"/>
      <c r="B9472" s="116"/>
      <c r="C9472" s="116"/>
      <c r="D9472" s="116"/>
      <c r="E9472" s="116" t="s">
        <v>1731</v>
      </c>
      <c r="F9472" s="117">
        <v>5.3</v>
      </c>
      <c r="G9472" s="116"/>
      <c r="H9472" s="276" t="s">
        <v>1732</v>
      </c>
      <c r="I9472" s="276"/>
      <c r="J9472" s="118">
        <v>25.52</v>
      </c>
    </row>
    <row r="9473" spans="1:10" ht="15" thickTop="1">
      <c r="A9473" s="119"/>
      <c r="B9473" s="95"/>
      <c r="C9473" s="95"/>
      <c r="D9473" s="95"/>
      <c r="E9473" s="95"/>
      <c r="F9473" s="95"/>
      <c r="G9473" s="95"/>
      <c r="H9473" s="95"/>
      <c r="I9473" s="95"/>
      <c r="J9473" s="120"/>
    </row>
    <row r="9474" spans="1:10" ht="15">
      <c r="A9474" s="121"/>
      <c r="B9474" s="83" t="s">
        <v>1</v>
      </c>
      <c r="C9474" s="82" t="s">
        <v>2</v>
      </c>
      <c r="D9474" s="82" t="s">
        <v>3</v>
      </c>
      <c r="E9474" s="281" t="s">
        <v>1722</v>
      </c>
      <c r="F9474" s="281"/>
      <c r="G9474" s="84" t="s">
        <v>4</v>
      </c>
      <c r="H9474" s="83" t="s">
        <v>5</v>
      </c>
      <c r="I9474" s="83" t="s">
        <v>6</v>
      </c>
      <c r="J9474" s="122" t="s">
        <v>8</v>
      </c>
    </row>
    <row r="9475" spans="1:10">
      <c r="A9475" s="111" t="s">
        <v>1723</v>
      </c>
      <c r="B9475" s="86" t="s">
        <v>1979</v>
      </c>
      <c r="C9475" s="85" t="s">
        <v>44</v>
      </c>
      <c r="D9475" s="85" t="s">
        <v>1980</v>
      </c>
      <c r="E9475" s="284" t="s">
        <v>1761</v>
      </c>
      <c r="F9475" s="284"/>
      <c r="G9475" s="87" t="s">
        <v>1950</v>
      </c>
      <c r="H9475" s="88">
        <v>1</v>
      </c>
      <c r="I9475" s="89">
        <v>19.47</v>
      </c>
      <c r="J9475" s="112">
        <v>19.47</v>
      </c>
    </row>
    <row r="9476" spans="1:10" ht="15">
      <c r="A9476" s="121" t="s">
        <v>2324</v>
      </c>
      <c r="B9476" s="83" t="s">
        <v>1</v>
      </c>
      <c r="C9476" s="82" t="s">
        <v>2</v>
      </c>
      <c r="D9476" s="82" t="s">
        <v>1748</v>
      </c>
      <c r="E9476" s="83" t="s">
        <v>1766</v>
      </c>
      <c r="F9476" s="280" t="s">
        <v>1769</v>
      </c>
      <c r="G9476" s="280"/>
      <c r="H9476" s="280"/>
      <c r="I9476" s="280"/>
      <c r="J9476" s="122" t="s">
        <v>1778</v>
      </c>
    </row>
    <row r="9477" spans="1:10">
      <c r="A9477" s="113" t="s">
        <v>1725</v>
      </c>
      <c r="B9477" s="91" t="s">
        <v>4893</v>
      </c>
      <c r="C9477" s="90" t="s">
        <v>44</v>
      </c>
      <c r="D9477" s="90" t="s">
        <v>4044</v>
      </c>
      <c r="E9477" s="93">
        <v>1</v>
      </c>
      <c r="F9477" s="90"/>
      <c r="G9477" s="90"/>
      <c r="H9477" s="90"/>
      <c r="I9477" s="102" t="s">
        <v>4527</v>
      </c>
      <c r="J9477" s="127" t="s">
        <v>4527</v>
      </c>
    </row>
    <row r="9478" spans="1:10">
      <c r="A9478" s="221"/>
      <c r="B9478" s="222"/>
      <c r="C9478" s="222"/>
      <c r="D9478" s="222"/>
      <c r="E9478" s="222"/>
      <c r="F9478" s="222" t="s">
        <v>2328</v>
      </c>
      <c r="G9478" s="222"/>
      <c r="H9478" s="222"/>
      <c r="I9478" s="222"/>
      <c r="J9478" s="128">
        <v>0</v>
      </c>
    </row>
    <row r="9479" spans="1:10">
      <c r="A9479" s="221"/>
      <c r="B9479" s="222"/>
      <c r="C9479" s="222"/>
      <c r="D9479" s="222"/>
      <c r="E9479" s="222"/>
      <c r="F9479" s="222" t="s">
        <v>2329</v>
      </c>
      <c r="G9479" s="222"/>
      <c r="H9479" s="222"/>
      <c r="I9479" s="222"/>
      <c r="J9479" s="125">
        <v>14.59</v>
      </c>
    </row>
    <row r="9480" spans="1:10">
      <c r="A9480" s="221"/>
      <c r="B9480" s="222"/>
      <c r="C9480" s="222"/>
      <c r="D9480" s="222"/>
      <c r="E9480" s="222"/>
      <c r="F9480" s="222" t="s">
        <v>1762</v>
      </c>
      <c r="G9480" s="222"/>
      <c r="H9480" s="222"/>
      <c r="I9480" s="222"/>
      <c r="J9480" s="125">
        <v>14.59</v>
      </c>
    </row>
    <row r="9481" spans="1:10">
      <c r="A9481" s="221"/>
      <c r="B9481" s="222"/>
      <c r="C9481" s="222"/>
      <c r="D9481" s="222"/>
      <c r="E9481" s="222"/>
      <c r="F9481" s="222" t="s">
        <v>1763</v>
      </c>
      <c r="G9481" s="222"/>
      <c r="H9481" s="222"/>
      <c r="I9481" s="222"/>
      <c r="J9481" s="125">
        <v>1</v>
      </c>
    </row>
    <row r="9482" spans="1:10">
      <c r="A9482" s="221"/>
      <c r="B9482" s="222"/>
      <c r="C9482" s="222"/>
      <c r="D9482" s="222"/>
      <c r="E9482" s="222"/>
      <c r="F9482" s="222" t="s">
        <v>1764</v>
      </c>
      <c r="G9482" s="222"/>
      <c r="H9482" s="222"/>
      <c r="I9482" s="222"/>
      <c r="J9482" s="125">
        <v>14.59</v>
      </c>
    </row>
    <row r="9483" spans="1:10" ht="15">
      <c r="A9483" s="279" t="s">
        <v>1784</v>
      </c>
      <c r="B9483" s="280" t="s">
        <v>1</v>
      </c>
      <c r="C9483" s="281" t="s">
        <v>2</v>
      </c>
      <c r="D9483" s="281" t="s">
        <v>1785</v>
      </c>
      <c r="E9483" s="280" t="s">
        <v>1766</v>
      </c>
      <c r="F9483" s="83" t="s">
        <v>1767</v>
      </c>
      <c r="G9483" s="83" t="s">
        <v>1768</v>
      </c>
      <c r="H9483" s="83"/>
      <c r="I9483" s="83"/>
      <c r="J9483" s="122" t="s">
        <v>1769</v>
      </c>
    </row>
    <row r="9484" spans="1:10" ht="25.5">
      <c r="A9484" s="113" t="s">
        <v>1725</v>
      </c>
      <c r="B9484" s="91" t="s">
        <v>4341</v>
      </c>
      <c r="C9484" s="90" t="s">
        <v>44</v>
      </c>
      <c r="D9484" s="90" t="s">
        <v>4342</v>
      </c>
      <c r="E9484" s="93">
        <v>1</v>
      </c>
      <c r="F9484" s="92" t="s">
        <v>1950</v>
      </c>
      <c r="G9484" s="277" t="s">
        <v>4343</v>
      </c>
      <c r="H9484" s="277"/>
      <c r="I9484" s="278"/>
      <c r="J9484" s="127" t="s">
        <v>4343</v>
      </c>
    </row>
    <row r="9485" spans="1:10">
      <c r="A9485" s="113" t="s">
        <v>1725</v>
      </c>
      <c r="B9485" s="91" t="s">
        <v>4338</v>
      </c>
      <c r="C9485" s="90" t="s">
        <v>44</v>
      </c>
      <c r="D9485" s="90" t="s">
        <v>4339</v>
      </c>
      <c r="E9485" s="93">
        <v>1</v>
      </c>
      <c r="F9485" s="92" t="s">
        <v>1950</v>
      </c>
      <c r="G9485" s="277" t="s">
        <v>4340</v>
      </c>
      <c r="H9485" s="277"/>
      <c r="I9485" s="278"/>
      <c r="J9485" s="127" t="s">
        <v>4340</v>
      </c>
    </row>
    <row r="9486" spans="1:10">
      <c r="A9486" s="113" t="s">
        <v>1725</v>
      </c>
      <c r="B9486" s="91" t="s">
        <v>4335</v>
      </c>
      <c r="C9486" s="90" t="s">
        <v>44</v>
      </c>
      <c r="D9486" s="90" t="s">
        <v>4336</v>
      </c>
      <c r="E9486" s="93">
        <v>1</v>
      </c>
      <c r="F9486" s="92" t="s">
        <v>1950</v>
      </c>
      <c r="G9486" s="277" t="s">
        <v>4337</v>
      </c>
      <c r="H9486" s="277"/>
      <c r="I9486" s="278"/>
      <c r="J9486" s="127" t="s">
        <v>4337</v>
      </c>
    </row>
    <row r="9487" spans="1:10">
      <c r="A9487" s="113" t="s">
        <v>1725</v>
      </c>
      <c r="B9487" s="91" t="s">
        <v>4332</v>
      </c>
      <c r="C9487" s="90" t="s">
        <v>44</v>
      </c>
      <c r="D9487" s="90" t="s">
        <v>4333</v>
      </c>
      <c r="E9487" s="93">
        <v>1</v>
      </c>
      <c r="F9487" s="92" t="s">
        <v>1950</v>
      </c>
      <c r="G9487" s="277" t="s">
        <v>4334</v>
      </c>
      <c r="H9487" s="277"/>
      <c r="I9487" s="278"/>
      <c r="J9487" s="127" t="s">
        <v>4334</v>
      </c>
    </row>
    <row r="9488" spans="1:10">
      <c r="A9488" s="221"/>
      <c r="B9488" s="222"/>
      <c r="C9488" s="222"/>
      <c r="D9488" s="222"/>
      <c r="E9488" s="222"/>
      <c r="F9488" s="222" t="s">
        <v>1938</v>
      </c>
      <c r="G9488" s="222"/>
      <c r="H9488" s="222"/>
      <c r="I9488" s="222"/>
      <c r="J9488" s="125">
        <v>2.8</v>
      </c>
    </row>
    <row r="9489" spans="1:10" ht="15">
      <c r="A9489" s="279" t="s">
        <v>1765</v>
      </c>
      <c r="B9489" s="280" t="s">
        <v>1</v>
      </c>
      <c r="C9489" s="281" t="s">
        <v>2</v>
      </c>
      <c r="D9489" s="281" t="s">
        <v>1727</v>
      </c>
      <c r="E9489" s="280" t="s">
        <v>1766</v>
      </c>
      <c r="F9489" s="83" t="s">
        <v>1767</v>
      </c>
      <c r="G9489" s="83" t="s">
        <v>1768</v>
      </c>
      <c r="H9489" s="83"/>
      <c r="I9489" s="83"/>
      <c r="J9489" s="122" t="s">
        <v>1769</v>
      </c>
    </row>
    <row r="9490" spans="1:10" ht="25.5">
      <c r="A9490" s="123" t="s">
        <v>1723</v>
      </c>
      <c r="B9490" s="97" t="s">
        <v>5026</v>
      </c>
      <c r="C9490" s="96" t="s">
        <v>44</v>
      </c>
      <c r="D9490" s="96" t="s">
        <v>5027</v>
      </c>
      <c r="E9490" s="99">
        <v>1</v>
      </c>
      <c r="F9490" s="98" t="s">
        <v>1950</v>
      </c>
      <c r="G9490" s="282" t="s">
        <v>4385</v>
      </c>
      <c r="H9490" s="282"/>
      <c r="I9490" s="283"/>
      <c r="J9490" s="126" t="s">
        <v>4385</v>
      </c>
    </row>
    <row r="9491" spans="1:10" ht="25.5">
      <c r="A9491" s="123" t="s">
        <v>1723</v>
      </c>
      <c r="B9491" s="97" t="s">
        <v>4891</v>
      </c>
      <c r="C9491" s="96" t="s">
        <v>44</v>
      </c>
      <c r="D9491" s="96" t="s">
        <v>4892</v>
      </c>
      <c r="E9491" s="99">
        <v>1</v>
      </c>
      <c r="F9491" s="98" t="s">
        <v>1950</v>
      </c>
      <c r="G9491" s="282" t="s">
        <v>2129</v>
      </c>
      <c r="H9491" s="282"/>
      <c r="I9491" s="283"/>
      <c r="J9491" s="126" t="s">
        <v>2129</v>
      </c>
    </row>
    <row r="9492" spans="1:10">
      <c r="A9492" s="123" t="s">
        <v>1723</v>
      </c>
      <c r="B9492" s="97" t="s">
        <v>5028</v>
      </c>
      <c r="C9492" s="96" t="s">
        <v>44</v>
      </c>
      <c r="D9492" s="96" t="s">
        <v>5029</v>
      </c>
      <c r="E9492" s="99">
        <v>1</v>
      </c>
      <c r="F9492" s="98" t="s">
        <v>1950</v>
      </c>
      <c r="G9492" s="282" t="s">
        <v>4388</v>
      </c>
      <c r="H9492" s="282"/>
      <c r="I9492" s="283"/>
      <c r="J9492" s="126" t="s">
        <v>4388</v>
      </c>
    </row>
    <row r="9493" spans="1:10">
      <c r="A9493" s="221"/>
      <c r="B9493" s="222"/>
      <c r="C9493" s="222"/>
      <c r="D9493" s="222"/>
      <c r="E9493" s="222"/>
      <c r="F9493" s="222" t="s">
        <v>1774</v>
      </c>
      <c r="G9493" s="222"/>
      <c r="H9493" s="222"/>
      <c r="I9493" s="222"/>
      <c r="J9493" s="125">
        <v>2.08</v>
      </c>
    </row>
    <row r="9494" spans="1:10">
      <c r="A9494" s="115"/>
      <c r="B9494" s="116"/>
      <c r="C9494" s="116"/>
      <c r="D9494" s="116"/>
      <c r="E9494" s="116" t="s">
        <v>1728</v>
      </c>
      <c r="F9494" s="117">
        <v>0</v>
      </c>
      <c r="G9494" s="116" t="s">
        <v>1729</v>
      </c>
      <c r="H9494" s="117">
        <v>15.22</v>
      </c>
      <c r="I9494" s="116" t="s">
        <v>1730</v>
      </c>
      <c r="J9494" s="118">
        <v>15.216900000000001</v>
      </c>
    </row>
    <row r="9495" spans="1:10" ht="15" thickBot="1">
      <c r="A9495" s="115"/>
      <c r="B9495" s="116"/>
      <c r="C9495" s="116"/>
      <c r="D9495" s="116"/>
      <c r="E9495" s="116" t="s">
        <v>1731</v>
      </c>
      <c r="F9495" s="117">
        <v>5.0999999999999996</v>
      </c>
      <c r="G9495" s="116"/>
      <c r="H9495" s="276" t="s">
        <v>1732</v>
      </c>
      <c r="I9495" s="276"/>
      <c r="J9495" s="118">
        <v>24.57</v>
      </c>
    </row>
    <row r="9496" spans="1:10" ht="15" thickTop="1">
      <c r="A9496" s="119"/>
      <c r="B9496" s="95"/>
      <c r="C9496" s="95"/>
      <c r="D9496" s="95"/>
      <c r="E9496" s="95"/>
      <c r="F9496" s="95"/>
      <c r="G9496" s="95"/>
      <c r="H9496" s="95"/>
      <c r="I9496" s="95"/>
      <c r="J9496" s="120"/>
    </row>
    <row r="9497" spans="1:10" ht="15">
      <c r="A9497" s="121"/>
      <c r="B9497" s="83" t="s">
        <v>1</v>
      </c>
      <c r="C9497" s="82" t="s">
        <v>2</v>
      </c>
      <c r="D9497" s="82" t="s">
        <v>3</v>
      </c>
      <c r="E9497" s="281" t="s">
        <v>1722</v>
      </c>
      <c r="F9497" s="281"/>
      <c r="G9497" s="84" t="s">
        <v>4</v>
      </c>
      <c r="H9497" s="83" t="s">
        <v>5</v>
      </c>
      <c r="I9497" s="83" t="s">
        <v>6</v>
      </c>
      <c r="J9497" s="122" t="s">
        <v>8</v>
      </c>
    </row>
    <row r="9498" spans="1:10" ht="25.5">
      <c r="A9498" s="111" t="s">
        <v>1723</v>
      </c>
      <c r="B9498" s="86" t="s">
        <v>3868</v>
      </c>
      <c r="C9498" s="85" t="s">
        <v>44</v>
      </c>
      <c r="D9498" s="85" t="s">
        <v>3869</v>
      </c>
      <c r="E9498" s="284" t="s">
        <v>1761</v>
      </c>
      <c r="F9498" s="284"/>
      <c r="G9498" s="87" t="s">
        <v>78</v>
      </c>
      <c r="H9498" s="88">
        <v>1</v>
      </c>
      <c r="I9498" s="89">
        <v>60.24</v>
      </c>
      <c r="J9498" s="112">
        <v>60.24</v>
      </c>
    </row>
    <row r="9499" spans="1:10">
      <c r="A9499" s="221"/>
      <c r="B9499" s="222"/>
      <c r="C9499" s="222"/>
      <c r="D9499" s="222"/>
      <c r="E9499" s="222"/>
      <c r="F9499" s="222" t="s">
        <v>1762</v>
      </c>
      <c r="G9499" s="222"/>
      <c r="H9499" s="222"/>
      <c r="I9499" s="222"/>
      <c r="J9499" s="125">
        <v>0</v>
      </c>
    </row>
    <row r="9500" spans="1:10">
      <c r="A9500" s="221"/>
      <c r="B9500" s="222"/>
      <c r="C9500" s="222"/>
      <c r="D9500" s="222"/>
      <c r="E9500" s="222"/>
      <c r="F9500" s="222" t="s">
        <v>1763</v>
      </c>
      <c r="G9500" s="222"/>
      <c r="H9500" s="222"/>
      <c r="I9500" s="222"/>
      <c r="J9500" s="125">
        <v>1</v>
      </c>
    </row>
    <row r="9501" spans="1:10">
      <c r="A9501" s="221"/>
      <c r="B9501" s="222"/>
      <c r="C9501" s="222"/>
      <c r="D9501" s="222"/>
      <c r="E9501" s="222"/>
      <c r="F9501" s="222" t="s">
        <v>1764</v>
      </c>
      <c r="G9501" s="222"/>
      <c r="H9501" s="222"/>
      <c r="I9501" s="222"/>
      <c r="J9501" s="125">
        <v>0</v>
      </c>
    </row>
    <row r="9502" spans="1:10" ht="15">
      <c r="A9502" s="279" t="s">
        <v>1784</v>
      </c>
      <c r="B9502" s="280" t="s">
        <v>1</v>
      </c>
      <c r="C9502" s="281" t="s">
        <v>2</v>
      </c>
      <c r="D9502" s="281" t="s">
        <v>1785</v>
      </c>
      <c r="E9502" s="280" t="s">
        <v>1766</v>
      </c>
      <c r="F9502" s="83" t="s">
        <v>1767</v>
      </c>
      <c r="G9502" s="83" t="s">
        <v>1768</v>
      </c>
      <c r="H9502" s="83"/>
      <c r="I9502" s="83"/>
      <c r="J9502" s="122" t="s">
        <v>1769</v>
      </c>
    </row>
    <row r="9503" spans="1:10" ht="51">
      <c r="A9503" s="113" t="s">
        <v>1725</v>
      </c>
      <c r="B9503" s="91" t="s">
        <v>5030</v>
      </c>
      <c r="C9503" s="90" t="s">
        <v>44</v>
      </c>
      <c r="D9503" s="90" t="s">
        <v>5031</v>
      </c>
      <c r="E9503" s="93">
        <v>1.1000000000000001</v>
      </c>
      <c r="F9503" s="92" t="s">
        <v>78</v>
      </c>
      <c r="G9503" s="277" t="s">
        <v>5032</v>
      </c>
      <c r="H9503" s="277"/>
      <c r="I9503" s="278"/>
      <c r="J9503" s="127" t="s">
        <v>5033</v>
      </c>
    </row>
    <row r="9504" spans="1:10">
      <c r="A9504" s="221"/>
      <c r="B9504" s="222"/>
      <c r="C9504" s="222"/>
      <c r="D9504" s="222"/>
      <c r="E9504" s="222"/>
      <c r="F9504" s="222" t="s">
        <v>1938</v>
      </c>
      <c r="G9504" s="222"/>
      <c r="H9504" s="222"/>
      <c r="I9504" s="222"/>
      <c r="J9504" s="125">
        <v>38.994999999999997</v>
      </c>
    </row>
    <row r="9505" spans="1:10" ht="15">
      <c r="A9505" s="279" t="s">
        <v>1765</v>
      </c>
      <c r="B9505" s="280" t="s">
        <v>1</v>
      </c>
      <c r="C9505" s="281" t="s">
        <v>2</v>
      </c>
      <c r="D9505" s="281" t="s">
        <v>1727</v>
      </c>
      <c r="E9505" s="280" t="s">
        <v>1766</v>
      </c>
      <c r="F9505" s="83" t="s">
        <v>1767</v>
      </c>
      <c r="G9505" s="83" t="s">
        <v>1768</v>
      </c>
      <c r="H9505" s="83"/>
      <c r="I9505" s="83"/>
      <c r="J9505" s="122" t="s">
        <v>1769</v>
      </c>
    </row>
    <row r="9506" spans="1:10">
      <c r="A9506" s="123" t="s">
        <v>1723</v>
      </c>
      <c r="B9506" s="97" t="s">
        <v>3570</v>
      </c>
      <c r="C9506" s="96" t="s">
        <v>44</v>
      </c>
      <c r="D9506" s="96" t="s">
        <v>3571</v>
      </c>
      <c r="E9506" s="99">
        <v>0.6</v>
      </c>
      <c r="F9506" s="98" t="s">
        <v>1950</v>
      </c>
      <c r="G9506" s="282" t="s">
        <v>3577</v>
      </c>
      <c r="H9506" s="282"/>
      <c r="I9506" s="283"/>
      <c r="J9506" s="126" t="s">
        <v>5034</v>
      </c>
    </row>
    <row r="9507" spans="1:10">
      <c r="A9507" s="123" t="s">
        <v>1723</v>
      </c>
      <c r="B9507" s="97" t="s">
        <v>1979</v>
      </c>
      <c r="C9507" s="96" t="s">
        <v>44</v>
      </c>
      <c r="D9507" s="96" t="s">
        <v>1980</v>
      </c>
      <c r="E9507" s="99">
        <v>0.6</v>
      </c>
      <c r="F9507" s="98" t="s">
        <v>1950</v>
      </c>
      <c r="G9507" s="282" t="s">
        <v>1981</v>
      </c>
      <c r="H9507" s="282"/>
      <c r="I9507" s="283"/>
      <c r="J9507" s="126" t="s">
        <v>5035</v>
      </c>
    </row>
    <row r="9508" spans="1:10">
      <c r="A9508" s="221"/>
      <c r="B9508" s="222"/>
      <c r="C9508" s="222"/>
      <c r="D9508" s="222"/>
      <c r="E9508" s="222"/>
      <c r="F9508" s="222" t="s">
        <v>1774</v>
      </c>
      <c r="G9508" s="222"/>
      <c r="H9508" s="222"/>
      <c r="I9508" s="222"/>
      <c r="J9508" s="125">
        <v>21.24</v>
      </c>
    </row>
    <row r="9509" spans="1:10">
      <c r="A9509" s="115"/>
      <c r="B9509" s="116"/>
      <c r="C9509" s="116"/>
      <c r="D9509" s="116"/>
      <c r="E9509" s="116" t="s">
        <v>1728</v>
      </c>
      <c r="F9509" s="117">
        <v>0</v>
      </c>
      <c r="G9509" s="116" t="s">
        <v>1729</v>
      </c>
      <c r="H9509" s="117">
        <v>16.14</v>
      </c>
      <c r="I9509" s="116" t="s">
        <v>1730</v>
      </c>
      <c r="J9509" s="118">
        <v>16.138919999999999</v>
      </c>
    </row>
    <row r="9510" spans="1:10" ht="15" thickBot="1">
      <c r="A9510" s="115"/>
      <c r="B9510" s="116"/>
      <c r="C9510" s="116"/>
      <c r="D9510" s="116"/>
      <c r="E9510" s="116" t="s">
        <v>1731</v>
      </c>
      <c r="F9510" s="117">
        <v>15.8</v>
      </c>
      <c r="G9510" s="116"/>
      <c r="H9510" s="276" t="s">
        <v>1732</v>
      </c>
      <c r="I9510" s="276"/>
      <c r="J9510" s="118">
        <v>76.040000000000006</v>
      </c>
    </row>
    <row r="9511" spans="1:10" ht="15" thickTop="1">
      <c r="A9511" s="119"/>
      <c r="B9511" s="95"/>
      <c r="C9511" s="95"/>
      <c r="D9511" s="95"/>
      <c r="E9511" s="95"/>
      <c r="F9511" s="95"/>
      <c r="G9511" s="95"/>
      <c r="H9511" s="95"/>
      <c r="I9511" s="95"/>
      <c r="J9511" s="120"/>
    </row>
    <row r="9512" spans="1:10" ht="15">
      <c r="A9512" s="121"/>
      <c r="B9512" s="83" t="s">
        <v>1</v>
      </c>
      <c r="C9512" s="82" t="s">
        <v>2</v>
      </c>
      <c r="D9512" s="82" t="s">
        <v>3</v>
      </c>
      <c r="E9512" s="281" t="s">
        <v>1722</v>
      </c>
      <c r="F9512" s="281"/>
      <c r="G9512" s="84" t="s">
        <v>4</v>
      </c>
      <c r="H9512" s="83" t="s">
        <v>5</v>
      </c>
      <c r="I9512" s="83" t="s">
        <v>6</v>
      </c>
      <c r="J9512" s="122" t="s">
        <v>8</v>
      </c>
    </row>
    <row r="9513" spans="1:10" ht="25.5">
      <c r="A9513" s="111" t="s">
        <v>1723</v>
      </c>
      <c r="B9513" s="86" t="s">
        <v>3612</v>
      </c>
      <c r="C9513" s="85" t="s">
        <v>44</v>
      </c>
      <c r="D9513" s="85" t="s">
        <v>3613</v>
      </c>
      <c r="E9513" s="284" t="s">
        <v>1761</v>
      </c>
      <c r="F9513" s="284"/>
      <c r="G9513" s="87" t="s">
        <v>78</v>
      </c>
      <c r="H9513" s="88">
        <v>1</v>
      </c>
      <c r="I9513" s="89">
        <v>4.5</v>
      </c>
      <c r="J9513" s="112">
        <v>4.5</v>
      </c>
    </row>
    <row r="9514" spans="1:10">
      <c r="A9514" s="221"/>
      <c r="B9514" s="222"/>
      <c r="C9514" s="222"/>
      <c r="D9514" s="222"/>
      <c r="E9514" s="222"/>
      <c r="F9514" s="222" t="s">
        <v>1762</v>
      </c>
      <c r="G9514" s="222"/>
      <c r="H9514" s="222"/>
      <c r="I9514" s="222"/>
      <c r="J9514" s="125">
        <v>0</v>
      </c>
    </row>
    <row r="9515" spans="1:10">
      <c r="A9515" s="221"/>
      <c r="B9515" s="222"/>
      <c r="C9515" s="222"/>
      <c r="D9515" s="222"/>
      <c r="E9515" s="222"/>
      <c r="F9515" s="222" t="s">
        <v>1763</v>
      </c>
      <c r="G9515" s="222"/>
      <c r="H9515" s="222"/>
      <c r="I9515" s="222"/>
      <c r="J9515" s="125">
        <v>1</v>
      </c>
    </row>
    <row r="9516" spans="1:10">
      <c r="A9516" s="221"/>
      <c r="B9516" s="222"/>
      <c r="C9516" s="222"/>
      <c r="D9516" s="222"/>
      <c r="E9516" s="222"/>
      <c r="F9516" s="222" t="s">
        <v>1764</v>
      </c>
      <c r="G9516" s="222"/>
      <c r="H9516" s="222"/>
      <c r="I9516" s="222"/>
      <c r="J9516" s="125">
        <v>0</v>
      </c>
    </row>
    <row r="9517" spans="1:10" ht="15">
      <c r="A9517" s="279" t="s">
        <v>1784</v>
      </c>
      <c r="B9517" s="280" t="s">
        <v>1</v>
      </c>
      <c r="C9517" s="281" t="s">
        <v>2</v>
      </c>
      <c r="D9517" s="281" t="s">
        <v>1785</v>
      </c>
      <c r="E9517" s="280" t="s">
        <v>1766</v>
      </c>
      <c r="F9517" s="83" t="s">
        <v>1767</v>
      </c>
      <c r="G9517" s="83" t="s">
        <v>1768</v>
      </c>
      <c r="H9517" s="83"/>
      <c r="I9517" s="83"/>
      <c r="J9517" s="122" t="s">
        <v>1769</v>
      </c>
    </row>
    <row r="9518" spans="1:10">
      <c r="A9518" s="113" t="s">
        <v>1725</v>
      </c>
      <c r="B9518" s="91" t="s">
        <v>5036</v>
      </c>
      <c r="C9518" s="90" t="s">
        <v>44</v>
      </c>
      <c r="D9518" s="90" t="s">
        <v>5037</v>
      </c>
      <c r="E9518" s="93">
        <v>1.05</v>
      </c>
      <c r="F9518" s="92" t="s">
        <v>78</v>
      </c>
      <c r="G9518" s="277" t="s">
        <v>5038</v>
      </c>
      <c r="H9518" s="277"/>
      <c r="I9518" s="278"/>
      <c r="J9518" s="127" t="s">
        <v>5039</v>
      </c>
    </row>
    <row r="9519" spans="1:10">
      <c r="A9519" s="221"/>
      <c r="B9519" s="222"/>
      <c r="C9519" s="222"/>
      <c r="D9519" s="222"/>
      <c r="E9519" s="222"/>
      <c r="F9519" s="222" t="s">
        <v>1938</v>
      </c>
      <c r="G9519" s="222"/>
      <c r="H9519" s="222"/>
      <c r="I9519" s="222"/>
      <c r="J9519" s="125">
        <v>2.1419999999999999</v>
      </c>
    </row>
    <row r="9520" spans="1:10" ht="15">
      <c r="A9520" s="279" t="s">
        <v>1765</v>
      </c>
      <c r="B9520" s="280" t="s">
        <v>1</v>
      </c>
      <c r="C9520" s="281" t="s">
        <v>2</v>
      </c>
      <c r="D9520" s="281" t="s">
        <v>1727</v>
      </c>
      <c r="E9520" s="280" t="s">
        <v>1766</v>
      </c>
      <c r="F9520" s="83" t="s">
        <v>1767</v>
      </c>
      <c r="G9520" s="83" t="s">
        <v>1768</v>
      </c>
      <c r="H9520" s="83"/>
      <c r="I9520" s="83"/>
      <c r="J9520" s="122" t="s">
        <v>1769</v>
      </c>
    </row>
    <row r="9521" spans="1:10">
      <c r="A9521" s="123" t="s">
        <v>1723</v>
      </c>
      <c r="B9521" s="97" t="s">
        <v>1979</v>
      </c>
      <c r="C9521" s="96" t="s">
        <v>44</v>
      </c>
      <c r="D9521" s="96" t="s">
        <v>1980</v>
      </c>
      <c r="E9521" s="99">
        <v>6.6666699999999995E-2</v>
      </c>
      <c r="F9521" s="98" t="s">
        <v>1950</v>
      </c>
      <c r="G9521" s="282" t="s">
        <v>1981</v>
      </c>
      <c r="H9521" s="282"/>
      <c r="I9521" s="283"/>
      <c r="J9521" s="126" t="s">
        <v>3759</v>
      </c>
    </row>
    <row r="9522" spans="1:10">
      <c r="A9522" s="123" t="s">
        <v>1723</v>
      </c>
      <c r="B9522" s="97" t="s">
        <v>3570</v>
      </c>
      <c r="C9522" s="96" t="s">
        <v>44</v>
      </c>
      <c r="D9522" s="96" t="s">
        <v>3571</v>
      </c>
      <c r="E9522" s="99">
        <v>6.6666699999999995E-2</v>
      </c>
      <c r="F9522" s="98" t="s">
        <v>1950</v>
      </c>
      <c r="G9522" s="282" t="s">
        <v>3577</v>
      </c>
      <c r="H9522" s="282"/>
      <c r="I9522" s="283"/>
      <c r="J9522" s="126" t="s">
        <v>4053</v>
      </c>
    </row>
    <row r="9523" spans="1:10">
      <c r="A9523" s="221"/>
      <c r="B9523" s="222"/>
      <c r="C9523" s="222"/>
      <c r="D9523" s="222"/>
      <c r="E9523" s="222"/>
      <c r="F9523" s="222" t="s">
        <v>1774</v>
      </c>
      <c r="G9523" s="222"/>
      <c r="H9523" s="222"/>
      <c r="I9523" s="222"/>
      <c r="J9523" s="125">
        <v>2.36</v>
      </c>
    </row>
    <row r="9524" spans="1:10">
      <c r="A9524" s="115"/>
      <c r="B9524" s="116"/>
      <c r="C9524" s="116"/>
      <c r="D9524" s="116"/>
      <c r="E9524" s="116" t="s">
        <v>1728</v>
      </c>
      <c r="F9524" s="117">
        <v>0</v>
      </c>
      <c r="G9524" s="116" t="s">
        <v>1729</v>
      </c>
      <c r="H9524" s="117">
        <v>1.79</v>
      </c>
      <c r="I9524" s="116" t="s">
        <v>1730</v>
      </c>
      <c r="J9524" s="118">
        <v>1.79321422994</v>
      </c>
    </row>
    <row r="9525" spans="1:10" ht="15" thickBot="1">
      <c r="A9525" s="115"/>
      <c r="B9525" s="116"/>
      <c r="C9525" s="116"/>
      <c r="D9525" s="116"/>
      <c r="E9525" s="116" t="s">
        <v>1731</v>
      </c>
      <c r="F9525" s="117">
        <v>1.18</v>
      </c>
      <c r="G9525" s="116"/>
      <c r="H9525" s="276" t="s">
        <v>1732</v>
      </c>
      <c r="I9525" s="276"/>
      <c r="J9525" s="118">
        <v>5.68</v>
      </c>
    </row>
    <row r="9526" spans="1:10" ht="15" thickTop="1">
      <c r="A9526" s="119"/>
      <c r="B9526" s="95"/>
      <c r="C9526" s="95"/>
      <c r="D9526" s="95"/>
      <c r="E9526" s="95"/>
      <c r="F9526" s="95"/>
      <c r="G9526" s="95"/>
      <c r="H9526" s="95"/>
      <c r="I9526" s="95"/>
      <c r="J9526" s="120"/>
    </row>
    <row r="9527" spans="1:10" ht="15">
      <c r="A9527" s="121"/>
      <c r="B9527" s="83" t="s">
        <v>1</v>
      </c>
      <c r="C9527" s="82" t="s">
        <v>2</v>
      </c>
      <c r="D9527" s="82" t="s">
        <v>3</v>
      </c>
      <c r="E9527" s="281" t="s">
        <v>1722</v>
      </c>
      <c r="F9527" s="281"/>
      <c r="G9527" s="84" t="s">
        <v>4</v>
      </c>
      <c r="H9527" s="83" t="s">
        <v>5</v>
      </c>
      <c r="I9527" s="83" t="s">
        <v>6</v>
      </c>
      <c r="J9527" s="122" t="s">
        <v>8</v>
      </c>
    </row>
    <row r="9528" spans="1:10" ht="25.5">
      <c r="A9528" s="111" t="s">
        <v>1723</v>
      </c>
      <c r="B9528" s="86" t="s">
        <v>3891</v>
      </c>
      <c r="C9528" s="85" t="s">
        <v>44</v>
      </c>
      <c r="D9528" s="85" t="s">
        <v>3892</v>
      </c>
      <c r="E9528" s="284" t="s">
        <v>1761</v>
      </c>
      <c r="F9528" s="284"/>
      <c r="G9528" s="87" t="s">
        <v>78</v>
      </c>
      <c r="H9528" s="88">
        <v>1</v>
      </c>
      <c r="I9528" s="89">
        <v>5.83</v>
      </c>
      <c r="J9528" s="112">
        <v>5.83</v>
      </c>
    </row>
    <row r="9529" spans="1:10">
      <c r="A9529" s="221"/>
      <c r="B9529" s="222"/>
      <c r="C9529" s="222"/>
      <c r="D9529" s="222"/>
      <c r="E9529" s="222"/>
      <c r="F9529" s="222" t="s">
        <v>1762</v>
      </c>
      <c r="G9529" s="222"/>
      <c r="H9529" s="222"/>
      <c r="I9529" s="222"/>
      <c r="J9529" s="125">
        <v>0</v>
      </c>
    </row>
    <row r="9530" spans="1:10">
      <c r="A9530" s="221"/>
      <c r="B9530" s="222"/>
      <c r="C9530" s="222"/>
      <c r="D9530" s="222"/>
      <c r="E9530" s="222"/>
      <c r="F9530" s="222" t="s">
        <v>1763</v>
      </c>
      <c r="G9530" s="222"/>
      <c r="H9530" s="222"/>
      <c r="I9530" s="222"/>
      <c r="J9530" s="125">
        <v>1</v>
      </c>
    </row>
    <row r="9531" spans="1:10">
      <c r="A9531" s="221"/>
      <c r="B9531" s="222"/>
      <c r="C9531" s="222"/>
      <c r="D9531" s="222"/>
      <c r="E9531" s="222"/>
      <c r="F9531" s="222" t="s">
        <v>1764</v>
      </c>
      <c r="G9531" s="222"/>
      <c r="H9531" s="222"/>
      <c r="I9531" s="222"/>
      <c r="J9531" s="125">
        <v>0</v>
      </c>
    </row>
    <row r="9532" spans="1:10" ht="15">
      <c r="A9532" s="279" t="s">
        <v>1784</v>
      </c>
      <c r="B9532" s="280" t="s">
        <v>1</v>
      </c>
      <c r="C9532" s="281" t="s">
        <v>2</v>
      </c>
      <c r="D9532" s="281" t="s">
        <v>1785</v>
      </c>
      <c r="E9532" s="280" t="s">
        <v>1766</v>
      </c>
      <c r="F9532" s="83" t="s">
        <v>1767</v>
      </c>
      <c r="G9532" s="83" t="s">
        <v>1768</v>
      </c>
      <c r="H9532" s="83"/>
      <c r="I9532" s="83"/>
      <c r="J9532" s="122" t="s">
        <v>1769</v>
      </c>
    </row>
    <row r="9533" spans="1:10">
      <c r="A9533" s="113" t="s">
        <v>1725</v>
      </c>
      <c r="B9533" s="91" t="s">
        <v>5040</v>
      </c>
      <c r="C9533" s="90" t="s">
        <v>44</v>
      </c>
      <c r="D9533" s="90" t="s">
        <v>5041</v>
      </c>
      <c r="E9533" s="93">
        <v>1.05</v>
      </c>
      <c r="F9533" s="92" t="s">
        <v>78</v>
      </c>
      <c r="G9533" s="277" t="s">
        <v>1873</v>
      </c>
      <c r="H9533" s="277"/>
      <c r="I9533" s="278"/>
      <c r="J9533" s="127" t="s">
        <v>5042</v>
      </c>
    </row>
    <row r="9534" spans="1:10">
      <c r="A9534" s="221"/>
      <c r="B9534" s="222"/>
      <c r="C9534" s="222"/>
      <c r="D9534" s="222"/>
      <c r="E9534" s="222"/>
      <c r="F9534" s="222" t="s">
        <v>1938</v>
      </c>
      <c r="G9534" s="222"/>
      <c r="H9534" s="222"/>
      <c r="I9534" s="222"/>
      <c r="J9534" s="125">
        <v>3.234</v>
      </c>
    </row>
    <row r="9535" spans="1:10" ht="15">
      <c r="A9535" s="279" t="s">
        <v>1765</v>
      </c>
      <c r="B9535" s="280" t="s">
        <v>1</v>
      </c>
      <c r="C9535" s="281" t="s">
        <v>2</v>
      </c>
      <c r="D9535" s="281" t="s">
        <v>1727</v>
      </c>
      <c r="E9535" s="280" t="s">
        <v>1766</v>
      </c>
      <c r="F9535" s="83" t="s">
        <v>1767</v>
      </c>
      <c r="G9535" s="83" t="s">
        <v>1768</v>
      </c>
      <c r="H9535" s="83"/>
      <c r="I9535" s="83"/>
      <c r="J9535" s="122" t="s">
        <v>1769</v>
      </c>
    </row>
    <row r="9536" spans="1:10">
      <c r="A9536" s="123" t="s">
        <v>1723</v>
      </c>
      <c r="B9536" s="97" t="s">
        <v>1979</v>
      </c>
      <c r="C9536" s="96" t="s">
        <v>44</v>
      </c>
      <c r="D9536" s="96" t="s">
        <v>1980</v>
      </c>
      <c r="E9536" s="99">
        <v>7.3333300000000004E-2</v>
      </c>
      <c r="F9536" s="98" t="s">
        <v>1950</v>
      </c>
      <c r="G9536" s="282" t="s">
        <v>1981</v>
      </c>
      <c r="H9536" s="282"/>
      <c r="I9536" s="283"/>
      <c r="J9536" s="126" t="s">
        <v>3773</v>
      </c>
    </row>
    <row r="9537" spans="1:10">
      <c r="A9537" s="123" t="s">
        <v>1723</v>
      </c>
      <c r="B9537" s="97" t="s">
        <v>3570</v>
      </c>
      <c r="C9537" s="96" t="s">
        <v>44</v>
      </c>
      <c r="D9537" s="96" t="s">
        <v>3571</v>
      </c>
      <c r="E9537" s="99">
        <v>7.3333300000000004E-2</v>
      </c>
      <c r="F9537" s="98" t="s">
        <v>1950</v>
      </c>
      <c r="G9537" s="282" t="s">
        <v>3577</v>
      </c>
      <c r="H9537" s="282"/>
      <c r="I9537" s="283"/>
      <c r="J9537" s="126" t="s">
        <v>5043</v>
      </c>
    </row>
    <row r="9538" spans="1:10">
      <c r="A9538" s="221"/>
      <c r="B9538" s="222"/>
      <c r="C9538" s="222"/>
      <c r="D9538" s="222"/>
      <c r="E9538" s="222"/>
      <c r="F9538" s="222" t="s">
        <v>1774</v>
      </c>
      <c r="G9538" s="222"/>
      <c r="H9538" s="222"/>
      <c r="I9538" s="222"/>
      <c r="J9538" s="125">
        <v>2.5960000000000001</v>
      </c>
    </row>
    <row r="9539" spans="1:10">
      <c r="A9539" s="115"/>
      <c r="B9539" s="116"/>
      <c r="C9539" s="116"/>
      <c r="D9539" s="116"/>
      <c r="E9539" s="116" t="s">
        <v>1728</v>
      </c>
      <c r="F9539" s="117">
        <v>0</v>
      </c>
      <c r="G9539" s="116" t="s">
        <v>1729</v>
      </c>
      <c r="H9539" s="117">
        <v>1.97</v>
      </c>
      <c r="I9539" s="116" t="s">
        <v>1730</v>
      </c>
      <c r="J9539" s="118">
        <v>1.9725337700600001</v>
      </c>
    </row>
    <row r="9540" spans="1:10" ht="15" thickBot="1">
      <c r="A9540" s="115"/>
      <c r="B9540" s="116"/>
      <c r="C9540" s="116"/>
      <c r="D9540" s="116"/>
      <c r="E9540" s="116" t="s">
        <v>1731</v>
      </c>
      <c r="F9540" s="117">
        <v>1.52</v>
      </c>
      <c r="G9540" s="116"/>
      <c r="H9540" s="276" t="s">
        <v>1732</v>
      </c>
      <c r="I9540" s="276"/>
      <c r="J9540" s="118">
        <v>7.35</v>
      </c>
    </row>
    <row r="9541" spans="1:10" ht="15" thickTop="1">
      <c r="A9541" s="119"/>
      <c r="B9541" s="95"/>
      <c r="C9541" s="95"/>
      <c r="D9541" s="95"/>
      <c r="E9541" s="95"/>
      <c r="F9541" s="95"/>
      <c r="G9541" s="95"/>
      <c r="H9541" s="95"/>
      <c r="I9541" s="95"/>
      <c r="J9541" s="120"/>
    </row>
    <row r="9542" spans="1:10" ht="15">
      <c r="A9542" s="121"/>
      <c r="B9542" s="83" t="s">
        <v>1</v>
      </c>
      <c r="C9542" s="82" t="s">
        <v>2</v>
      </c>
      <c r="D9542" s="82" t="s">
        <v>3</v>
      </c>
      <c r="E9542" s="281" t="s">
        <v>1722</v>
      </c>
      <c r="F9542" s="281"/>
      <c r="G9542" s="84" t="s">
        <v>4</v>
      </c>
      <c r="H9542" s="83" t="s">
        <v>5</v>
      </c>
      <c r="I9542" s="83" t="s">
        <v>6</v>
      </c>
      <c r="J9542" s="122" t="s">
        <v>8</v>
      </c>
    </row>
    <row r="9543" spans="1:10" ht="25.5">
      <c r="A9543" s="111" t="s">
        <v>1723</v>
      </c>
      <c r="B9543" s="86" t="s">
        <v>3238</v>
      </c>
      <c r="C9543" s="85" t="s">
        <v>31</v>
      </c>
      <c r="D9543" s="85" t="s">
        <v>3239</v>
      </c>
      <c r="E9543" s="284" t="s">
        <v>1737</v>
      </c>
      <c r="F9543" s="284"/>
      <c r="G9543" s="87" t="s">
        <v>33</v>
      </c>
      <c r="H9543" s="88">
        <v>1</v>
      </c>
      <c r="I9543" s="89">
        <v>19.399999999999999</v>
      </c>
      <c r="J9543" s="112">
        <v>19.399999999999999</v>
      </c>
    </row>
    <row r="9544" spans="1:10" ht="25.5">
      <c r="A9544" s="123" t="s">
        <v>1738</v>
      </c>
      <c r="B9544" s="97" t="s">
        <v>4900</v>
      </c>
      <c r="C9544" s="96" t="s">
        <v>31</v>
      </c>
      <c r="D9544" s="96" t="s">
        <v>4901</v>
      </c>
      <c r="E9544" s="283" t="s">
        <v>1737</v>
      </c>
      <c r="F9544" s="283"/>
      <c r="G9544" s="98" t="s">
        <v>33</v>
      </c>
      <c r="H9544" s="99">
        <v>1</v>
      </c>
      <c r="I9544" s="100">
        <v>0.31</v>
      </c>
      <c r="J9544" s="124">
        <v>0.31</v>
      </c>
    </row>
    <row r="9545" spans="1:10" ht="25.5">
      <c r="A9545" s="113" t="s">
        <v>1725</v>
      </c>
      <c r="B9545" s="91" t="s">
        <v>4571</v>
      </c>
      <c r="C9545" s="90" t="s">
        <v>31</v>
      </c>
      <c r="D9545" s="90" t="s">
        <v>4572</v>
      </c>
      <c r="E9545" s="278" t="s">
        <v>2366</v>
      </c>
      <c r="F9545" s="278"/>
      <c r="G9545" s="92" t="s">
        <v>33</v>
      </c>
      <c r="H9545" s="93">
        <v>1</v>
      </c>
      <c r="I9545" s="94">
        <v>0.75</v>
      </c>
      <c r="J9545" s="114">
        <v>0.75</v>
      </c>
    </row>
    <row r="9546" spans="1:10" ht="25.5">
      <c r="A9546" s="113" t="s">
        <v>1725</v>
      </c>
      <c r="B9546" s="91" t="s">
        <v>4322</v>
      </c>
      <c r="C9546" s="90" t="s">
        <v>31</v>
      </c>
      <c r="D9546" s="90" t="s">
        <v>4323</v>
      </c>
      <c r="E9546" s="278" t="s">
        <v>1727</v>
      </c>
      <c r="F9546" s="278"/>
      <c r="G9546" s="92" t="s">
        <v>33</v>
      </c>
      <c r="H9546" s="93">
        <v>1</v>
      </c>
      <c r="I9546" s="94">
        <v>0.48</v>
      </c>
      <c r="J9546" s="114">
        <v>0.48</v>
      </c>
    </row>
    <row r="9547" spans="1:10">
      <c r="A9547" s="113" t="s">
        <v>1725</v>
      </c>
      <c r="B9547" s="91" t="s">
        <v>4902</v>
      </c>
      <c r="C9547" s="90" t="s">
        <v>31</v>
      </c>
      <c r="D9547" s="90" t="s">
        <v>4903</v>
      </c>
      <c r="E9547" s="278" t="s">
        <v>1748</v>
      </c>
      <c r="F9547" s="278"/>
      <c r="G9547" s="92" t="s">
        <v>33</v>
      </c>
      <c r="H9547" s="93">
        <v>1</v>
      </c>
      <c r="I9547" s="94">
        <v>15.32</v>
      </c>
      <c r="J9547" s="114">
        <v>15.32</v>
      </c>
    </row>
    <row r="9548" spans="1:10">
      <c r="A9548" s="113" t="s">
        <v>1725</v>
      </c>
      <c r="B9548" s="91" t="s">
        <v>1749</v>
      </c>
      <c r="C9548" s="90" t="s">
        <v>31</v>
      </c>
      <c r="D9548" s="90" t="s">
        <v>1750</v>
      </c>
      <c r="E9548" s="278" t="s">
        <v>1743</v>
      </c>
      <c r="F9548" s="278"/>
      <c r="G9548" s="92" t="s">
        <v>33</v>
      </c>
      <c r="H9548" s="93">
        <v>1</v>
      </c>
      <c r="I9548" s="94">
        <v>0.95</v>
      </c>
      <c r="J9548" s="114">
        <v>0.95</v>
      </c>
    </row>
    <row r="9549" spans="1:10" ht="25.5">
      <c r="A9549" s="113" t="s">
        <v>1725</v>
      </c>
      <c r="B9549" s="91" t="s">
        <v>4573</v>
      </c>
      <c r="C9549" s="90" t="s">
        <v>31</v>
      </c>
      <c r="D9549" s="90" t="s">
        <v>4574</v>
      </c>
      <c r="E9549" s="278" t="s">
        <v>2366</v>
      </c>
      <c r="F9549" s="278"/>
      <c r="G9549" s="92" t="s">
        <v>33</v>
      </c>
      <c r="H9549" s="93">
        <v>1</v>
      </c>
      <c r="I9549" s="94">
        <v>0.22</v>
      </c>
      <c r="J9549" s="114">
        <v>0.22</v>
      </c>
    </row>
    <row r="9550" spans="1:10">
      <c r="A9550" s="113" t="s">
        <v>1725</v>
      </c>
      <c r="B9550" s="91" t="s">
        <v>1741</v>
      </c>
      <c r="C9550" s="90" t="s">
        <v>31</v>
      </c>
      <c r="D9550" s="90" t="s">
        <v>1742</v>
      </c>
      <c r="E9550" s="278" t="s">
        <v>1743</v>
      </c>
      <c r="F9550" s="278"/>
      <c r="G9550" s="92" t="s">
        <v>33</v>
      </c>
      <c r="H9550" s="93">
        <v>1</v>
      </c>
      <c r="I9550" s="94">
        <v>0.03</v>
      </c>
      <c r="J9550" s="114">
        <v>0.03</v>
      </c>
    </row>
    <row r="9551" spans="1:10" ht="25.5">
      <c r="A9551" s="113" t="s">
        <v>1725</v>
      </c>
      <c r="B9551" s="91" t="s">
        <v>4324</v>
      </c>
      <c r="C9551" s="90" t="s">
        <v>31</v>
      </c>
      <c r="D9551" s="90" t="s">
        <v>4325</v>
      </c>
      <c r="E9551" s="278" t="s">
        <v>1743</v>
      </c>
      <c r="F9551" s="278"/>
      <c r="G9551" s="92" t="s">
        <v>33</v>
      </c>
      <c r="H9551" s="93">
        <v>1</v>
      </c>
      <c r="I9551" s="94">
        <v>1.34</v>
      </c>
      <c r="J9551" s="114">
        <v>1.34</v>
      </c>
    </row>
    <row r="9552" spans="1:10">
      <c r="A9552" s="115"/>
      <c r="B9552" s="116"/>
      <c r="C9552" s="116"/>
      <c r="D9552" s="116"/>
      <c r="E9552" s="116" t="s">
        <v>1728</v>
      </c>
      <c r="F9552" s="117">
        <v>15.63</v>
      </c>
      <c r="G9552" s="116" t="s">
        <v>1729</v>
      </c>
      <c r="H9552" s="117">
        <v>0</v>
      </c>
      <c r="I9552" s="116" t="s">
        <v>1730</v>
      </c>
      <c r="J9552" s="118">
        <v>15.63</v>
      </c>
    </row>
    <row r="9553" spans="1:10" ht="15" thickBot="1">
      <c r="A9553" s="115"/>
      <c r="B9553" s="116"/>
      <c r="C9553" s="116"/>
      <c r="D9553" s="116"/>
      <c r="E9553" s="116" t="s">
        <v>1731</v>
      </c>
      <c r="F9553" s="117">
        <v>5.09</v>
      </c>
      <c r="G9553" s="116"/>
      <c r="H9553" s="276" t="s">
        <v>1732</v>
      </c>
      <c r="I9553" s="276"/>
      <c r="J9553" s="118">
        <v>24.49</v>
      </c>
    </row>
    <row r="9554" spans="1:10" ht="15" thickTop="1">
      <c r="A9554" s="119"/>
      <c r="B9554" s="95"/>
      <c r="C9554" s="95"/>
      <c r="D9554" s="95"/>
      <c r="E9554" s="95"/>
      <c r="F9554" s="95"/>
      <c r="G9554" s="95"/>
      <c r="H9554" s="95"/>
      <c r="I9554" s="95"/>
      <c r="J9554" s="120"/>
    </row>
    <row r="9555" spans="1:10" ht="15">
      <c r="A9555" s="121"/>
      <c r="B9555" s="83" t="s">
        <v>1</v>
      </c>
      <c r="C9555" s="82" t="s">
        <v>2</v>
      </c>
      <c r="D9555" s="82" t="s">
        <v>3</v>
      </c>
      <c r="E9555" s="281" t="s">
        <v>1722</v>
      </c>
      <c r="F9555" s="281"/>
      <c r="G9555" s="84" t="s">
        <v>4</v>
      </c>
      <c r="H9555" s="83" t="s">
        <v>5</v>
      </c>
      <c r="I9555" s="83" t="s">
        <v>6</v>
      </c>
      <c r="J9555" s="122" t="s">
        <v>8</v>
      </c>
    </row>
    <row r="9556" spans="1:10" ht="25.5">
      <c r="A9556" s="111" t="s">
        <v>1723</v>
      </c>
      <c r="B9556" s="86" t="s">
        <v>4350</v>
      </c>
      <c r="C9556" s="85" t="s">
        <v>44</v>
      </c>
      <c r="D9556" s="85" t="s">
        <v>4351</v>
      </c>
      <c r="E9556" s="284" t="s">
        <v>1761</v>
      </c>
      <c r="F9556" s="284"/>
      <c r="G9556" s="87" t="s">
        <v>1950</v>
      </c>
      <c r="H9556" s="88">
        <v>1</v>
      </c>
      <c r="I9556" s="89">
        <v>0.88</v>
      </c>
      <c r="J9556" s="112">
        <v>0.88</v>
      </c>
    </row>
    <row r="9557" spans="1:10">
      <c r="A9557" s="221"/>
      <c r="B9557" s="222"/>
      <c r="C9557" s="222"/>
      <c r="D9557" s="222"/>
      <c r="E9557" s="222"/>
      <c r="F9557" s="222" t="s">
        <v>1762</v>
      </c>
      <c r="G9557" s="222"/>
      <c r="H9557" s="222"/>
      <c r="I9557" s="222"/>
      <c r="J9557" s="125">
        <v>0</v>
      </c>
    </row>
    <row r="9558" spans="1:10">
      <c r="A9558" s="221"/>
      <c r="B9558" s="222"/>
      <c r="C9558" s="222"/>
      <c r="D9558" s="222"/>
      <c r="E9558" s="222"/>
      <c r="F9558" s="222" t="s">
        <v>1763</v>
      </c>
      <c r="G9558" s="222"/>
      <c r="H9558" s="222"/>
      <c r="I9558" s="222"/>
      <c r="J9558" s="125">
        <v>1</v>
      </c>
    </row>
    <row r="9559" spans="1:10">
      <c r="A9559" s="221"/>
      <c r="B9559" s="222"/>
      <c r="C9559" s="222"/>
      <c r="D9559" s="222"/>
      <c r="E9559" s="222"/>
      <c r="F9559" s="222" t="s">
        <v>1764</v>
      </c>
      <c r="G9559" s="222"/>
      <c r="H9559" s="222"/>
      <c r="I9559" s="222"/>
      <c r="J9559" s="125">
        <v>0</v>
      </c>
    </row>
    <row r="9560" spans="1:10" ht="15">
      <c r="A9560" s="279" t="s">
        <v>1784</v>
      </c>
      <c r="B9560" s="280" t="s">
        <v>1</v>
      </c>
      <c r="C9560" s="281" t="s">
        <v>2</v>
      </c>
      <c r="D9560" s="281" t="s">
        <v>1785</v>
      </c>
      <c r="E9560" s="280" t="s">
        <v>1766</v>
      </c>
      <c r="F9560" s="83" t="s">
        <v>1767</v>
      </c>
      <c r="G9560" s="83" t="s">
        <v>1768</v>
      </c>
      <c r="H9560" s="83"/>
      <c r="I9560" s="83"/>
      <c r="J9560" s="122" t="s">
        <v>1769</v>
      </c>
    </row>
    <row r="9561" spans="1:10" ht="25.5">
      <c r="A9561" s="113" t="s">
        <v>1725</v>
      </c>
      <c r="B9561" s="91" t="s">
        <v>5044</v>
      </c>
      <c r="C9561" s="90" t="s">
        <v>44</v>
      </c>
      <c r="D9561" s="90" t="s">
        <v>5045</v>
      </c>
      <c r="E9561" s="93">
        <v>1</v>
      </c>
      <c r="F9561" s="92" t="s">
        <v>1950</v>
      </c>
      <c r="G9561" s="277" t="s">
        <v>4352</v>
      </c>
      <c r="H9561" s="277"/>
      <c r="I9561" s="278"/>
      <c r="J9561" s="127" t="s">
        <v>4352</v>
      </c>
    </row>
    <row r="9562" spans="1:10">
      <c r="A9562" s="221"/>
      <c r="B9562" s="222"/>
      <c r="C9562" s="222"/>
      <c r="D9562" s="222"/>
      <c r="E9562" s="222"/>
      <c r="F9562" s="222" t="s">
        <v>1938</v>
      </c>
      <c r="G9562" s="222"/>
      <c r="H9562" s="222"/>
      <c r="I9562" s="222"/>
      <c r="J9562" s="125">
        <v>0.88</v>
      </c>
    </row>
    <row r="9563" spans="1:10">
      <c r="A9563" s="115"/>
      <c r="B9563" s="116"/>
      <c r="C9563" s="116"/>
      <c r="D9563" s="116"/>
      <c r="E9563" s="116" t="s">
        <v>1728</v>
      </c>
      <c r="F9563" s="117">
        <v>0</v>
      </c>
      <c r="G9563" s="116" t="s">
        <v>1729</v>
      </c>
      <c r="H9563" s="117">
        <v>0</v>
      </c>
      <c r="I9563" s="116" t="s">
        <v>1730</v>
      </c>
      <c r="J9563" s="118">
        <v>0</v>
      </c>
    </row>
    <row r="9564" spans="1:10" ht="15" thickBot="1">
      <c r="A9564" s="115"/>
      <c r="B9564" s="116"/>
      <c r="C9564" s="116"/>
      <c r="D9564" s="116"/>
      <c r="E9564" s="116" t="s">
        <v>1731</v>
      </c>
      <c r="F9564" s="117">
        <v>0.23</v>
      </c>
      <c r="G9564" s="116"/>
      <c r="H9564" s="276" t="s">
        <v>1732</v>
      </c>
      <c r="I9564" s="276"/>
      <c r="J9564" s="118">
        <v>1.1100000000000001</v>
      </c>
    </row>
    <row r="9565" spans="1:10" ht="15" thickTop="1">
      <c r="A9565" s="119"/>
      <c r="B9565" s="95"/>
      <c r="C9565" s="95"/>
      <c r="D9565" s="95"/>
      <c r="E9565" s="95"/>
      <c r="F9565" s="95"/>
      <c r="G9565" s="95"/>
      <c r="H9565" s="95"/>
      <c r="I9565" s="95"/>
      <c r="J9565" s="120"/>
    </row>
    <row r="9566" spans="1:10" ht="15">
      <c r="A9566" s="121"/>
      <c r="B9566" s="83" t="s">
        <v>1</v>
      </c>
      <c r="C9566" s="82" t="s">
        <v>2</v>
      </c>
      <c r="D9566" s="82" t="s">
        <v>3</v>
      </c>
      <c r="E9566" s="281" t="s">
        <v>1722</v>
      </c>
      <c r="F9566" s="281"/>
      <c r="G9566" s="84" t="s">
        <v>4</v>
      </c>
      <c r="H9566" s="83" t="s">
        <v>5</v>
      </c>
      <c r="I9566" s="83" t="s">
        <v>6</v>
      </c>
      <c r="J9566" s="122" t="s">
        <v>8</v>
      </c>
    </row>
    <row r="9567" spans="1:10" ht="25.5">
      <c r="A9567" s="111" t="s">
        <v>1723</v>
      </c>
      <c r="B9567" s="86" t="s">
        <v>4360</v>
      </c>
      <c r="C9567" s="85" t="s">
        <v>44</v>
      </c>
      <c r="D9567" s="85" t="s">
        <v>4361</v>
      </c>
      <c r="E9567" s="284" t="s">
        <v>1761</v>
      </c>
      <c r="F9567" s="284"/>
      <c r="G9567" s="87" t="s">
        <v>1950</v>
      </c>
      <c r="H9567" s="88">
        <v>1</v>
      </c>
      <c r="I9567" s="89">
        <v>0.75</v>
      </c>
      <c r="J9567" s="112">
        <v>0.75</v>
      </c>
    </row>
    <row r="9568" spans="1:10">
      <c r="A9568" s="221"/>
      <c r="B9568" s="222"/>
      <c r="C9568" s="222"/>
      <c r="D9568" s="222"/>
      <c r="E9568" s="222"/>
      <c r="F9568" s="222" t="s">
        <v>1762</v>
      </c>
      <c r="G9568" s="222"/>
      <c r="H9568" s="222"/>
      <c r="I9568" s="222"/>
      <c r="J9568" s="125">
        <v>0</v>
      </c>
    </row>
    <row r="9569" spans="1:10">
      <c r="A9569" s="221"/>
      <c r="B9569" s="222"/>
      <c r="C9569" s="222"/>
      <c r="D9569" s="222"/>
      <c r="E9569" s="222"/>
      <c r="F9569" s="222" t="s">
        <v>1763</v>
      </c>
      <c r="G9569" s="222"/>
      <c r="H9569" s="222"/>
      <c r="I9569" s="222"/>
      <c r="J9569" s="125">
        <v>1</v>
      </c>
    </row>
    <row r="9570" spans="1:10">
      <c r="A9570" s="221"/>
      <c r="B9570" s="222"/>
      <c r="C9570" s="222"/>
      <c r="D9570" s="222"/>
      <c r="E9570" s="222"/>
      <c r="F9570" s="222" t="s">
        <v>1764</v>
      </c>
      <c r="G9570" s="222"/>
      <c r="H9570" s="222"/>
      <c r="I9570" s="222"/>
      <c r="J9570" s="125">
        <v>0</v>
      </c>
    </row>
    <row r="9571" spans="1:10" ht="15">
      <c r="A9571" s="279" t="s">
        <v>1784</v>
      </c>
      <c r="B9571" s="280" t="s">
        <v>1</v>
      </c>
      <c r="C9571" s="281" t="s">
        <v>2</v>
      </c>
      <c r="D9571" s="281" t="s">
        <v>1785</v>
      </c>
      <c r="E9571" s="280" t="s">
        <v>1766</v>
      </c>
      <c r="F9571" s="83" t="s">
        <v>1767</v>
      </c>
      <c r="G9571" s="83" t="s">
        <v>1768</v>
      </c>
      <c r="H9571" s="83"/>
      <c r="I9571" s="83"/>
      <c r="J9571" s="122" t="s">
        <v>1769</v>
      </c>
    </row>
    <row r="9572" spans="1:10" ht="25.5">
      <c r="A9572" s="113" t="s">
        <v>1725</v>
      </c>
      <c r="B9572" s="91" t="s">
        <v>5046</v>
      </c>
      <c r="C9572" s="90" t="s">
        <v>44</v>
      </c>
      <c r="D9572" s="90" t="s">
        <v>5047</v>
      </c>
      <c r="E9572" s="93">
        <v>1</v>
      </c>
      <c r="F9572" s="92" t="s">
        <v>1950</v>
      </c>
      <c r="G9572" s="277" t="s">
        <v>2683</v>
      </c>
      <c r="H9572" s="277"/>
      <c r="I9572" s="278"/>
      <c r="J9572" s="127" t="s">
        <v>2683</v>
      </c>
    </row>
    <row r="9573" spans="1:10">
      <c r="A9573" s="221"/>
      <c r="B9573" s="222"/>
      <c r="C9573" s="222"/>
      <c r="D9573" s="222"/>
      <c r="E9573" s="222"/>
      <c r="F9573" s="222" t="s">
        <v>1938</v>
      </c>
      <c r="G9573" s="222"/>
      <c r="H9573" s="222"/>
      <c r="I9573" s="222"/>
      <c r="J9573" s="125">
        <v>0.75</v>
      </c>
    </row>
    <row r="9574" spans="1:10">
      <c r="A9574" s="115"/>
      <c r="B9574" s="116"/>
      <c r="C9574" s="116"/>
      <c r="D9574" s="116"/>
      <c r="E9574" s="116" t="s">
        <v>1728</v>
      </c>
      <c r="F9574" s="117">
        <v>0</v>
      </c>
      <c r="G9574" s="116" t="s">
        <v>1729</v>
      </c>
      <c r="H9574" s="117">
        <v>0</v>
      </c>
      <c r="I9574" s="116" t="s">
        <v>1730</v>
      </c>
      <c r="J9574" s="118">
        <v>0</v>
      </c>
    </row>
    <row r="9575" spans="1:10" ht="15" thickBot="1">
      <c r="A9575" s="115"/>
      <c r="B9575" s="116"/>
      <c r="C9575" s="116"/>
      <c r="D9575" s="116"/>
      <c r="E9575" s="116" t="s">
        <v>1731</v>
      </c>
      <c r="F9575" s="117">
        <v>0.19</v>
      </c>
      <c r="G9575" s="116"/>
      <c r="H9575" s="276" t="s">
        <v>1732</v>
      </c>
      <c r="I9575" s="276"/>
      <c r="J9575" s="118">
        <v>0.94</v>
      </c>
    </row>
    <row r="9576" spans="1:10" ht="15" thickTop="1">
      <c r="A9576" s="119"/>
      <c r="B9576" s="95"/>
      <c r="C9576" s="95"/>
      <c r="D9576" s="95"/>
      <c r="E9576" s="95"/>
      <c r="F9576" s="95"/>
      <c r="G9576" s="95"/>
      <c r="H9576" s="95"/>
      <c r="I9576" s="95"/>
      <c r="J9576" s="120"/>
    </row>
    <row r="9577" spans="1:10" ht="15">
      <c r="A9577" s="121"/>
      <c r="B9577" s="83" t="s">
        <v>1</v>
      </c>
      <c r="C9577" s="82" t="s">
        <v>2</v>
      </c>
      <c r="D9577" s="82" t="s">
        <v>3</v>
      </c>
      <c r="E9577" s="281" t="s">
        <v>1722</v>
      </c>
      <c r="F9577" s="281"/>
      <c r="G9577" s="84" t="s">
        <v>4</v>
      </c>
      <c r="H9577" s="83" t="s">
        <v>5</v>
      </c>
      <c r="I9577" s="83" t="s">
        <v>6</v>
      </c>
      <c r="J9577" s="122" t="s">
        <v>8</v>
      </c>
    </row>
    <row r="9578" spans="1:10" ht="25.5">
      <c r="A9578" s="111" t="s">
        <v>1723</v>
      </c>
      <c r="B9578" s="86" t="s">
        <v>4378</v>
      </c>
      <c r="C9578" s="85" t="s">
        <v>44</v>
      </c>
      <c r="D9578" s="85" t="s">
        <v>4379</v>
      </c>
      <c r="E9578" s="284" t="s">
        <v>1761</v>
      </c>
      <c r="F9578" s="284"/>
      <c r="G9578" s="87" t="s">
        <v>1950</v>
      </c>
      <c r="H9578" s="88">
        <v>1</v>
      </c>
      <c r="I9578" s="89">
        <v>1.01</v>
      </c>
      <c r="J9578" s="112">
        <v>1.01</v>
      </c>
    </row>
    <row r="9579" spans="1:10">
      <c r="A9579" s="221"/>
      <c r="B9579" s="222"/>
      <c r="C9579" s="222"/>
      <c r="D9579" s="222"/>
      <c r="E9579" s="222"/>
      <c r="F9579" s="222" t="s">
        <v>1762</v>
      </c>
      <c r="G9579" s="222"/>
      <c r="H9579" s="222"/>
      <c r="I9579" s="222"/>
      <c r="J9579" s="125">
        <v>0</v>
      </c>
    </row>
    <row r="9580" spans="1:10">
      <c r="A9580" s="221"/>
      <c r="B9580" s="222"/>
      <c r="C9580" s="222"/>
      <c r="D9580" s="222"/>
      <c r="E9580" s="222"/>
      <c r="F9580" s="222" t="s">
        <v>1763</v>
      </c>
      <c r="G9580" s="222"/>
      <c r="H9580" s="222"/>
      <c r="I9580" s="222"/>
      <c r="J9580" s="125">
        <v>1</v>
      </c>
    </row>
    <row r="9581" spans="1:10">
      <c r="A9581" s="221"/>
      <c r="B9581" s="222"/>
      <c r="C9581" s="222"/>
      <c r="D9581" s="222"/>
      <c r="E9581" s="222"/>
      <c r="F9581" s="222" t="s">
        <v>1764</v>
      </c>
      <c r="G9581" s="222"/>
      <c r="H9581" s="222"/>
      <c r="I9581" s="222"/>
      <c r="J9581" s="125">
        <v>0</v>
      </c>
    </row>
    <row r="9582" spans="1:10" ht="15">
      <c r="A9582" s="279" t="s">
        <v>1784</v>
      </c>
      <c r="B9582" s="280" t="s">
        <v>1</v>
      </c>
      <c r="C9582" s="281" t="s">
        <v>2</v>
      </c>
      <c r="D9582" s="281" t="s">
        <v>1785</v>
      </c>
      <c r="E9582" s="280" t="s">
        <v>1766</v>
      </c>
      <c r="F9582" s="83" t="s">
        <v>1767</v>
      </c>
      <c r="G9582" s="83" t="s">
        <v>1768</v>
      </c>
      <c r="H9582" s="83"/>
      <c r="I9582" s="83"/>
      <c r="J9582" s="122" t="s">
        <v>1769</v>
      </c>
    </row>
    <row r="9583" spans="1:10" ht="25.5">
      <c r="A9583" s="113" t="s">
        <v>1725</v>
      </c>
      <c r="B9583" s="91" t="s">
        <v>5048</v>
      </c>
      <c r="C9583" s="90" t="s">
        <v>44</v>
      </c>
      <c r="D9583" s="90" t="s">
        <v>5049</v>
      </c>
      <c r="E9583" s="93">
        <v>1</v>
      </c>
      <c r="F9583" s="92" t="s">
        <v>1950</v>
      </c>
      <c r="G9583" s="277" t="s">
        <v>4380</v>
      </c>
      <c r="H9583" s="277"/>
      <c r="I9583" s="278"/>
      <c r="J9583" s="127" t="s">
        <v>4380</v>
      </c>
    </row>
    <row r="9584" spans="1:10">
      <c r="A9584" s="221"/>
      <c r="B9584" s="222"/>
      <c r="C9584" s="222"/>
      <c r="D9584" s="222"/>
      <c r="E9584" s="222"/>
      <c r="F9584" s="222" t="s">
        <v>1938</v>
      </c>
      <c r="G9584" s="222"/>
      <c r="H9584" s="222"/>
      <c r="I9584" s="222"/>
      <c r="J9584" s="125">
        <v>1.01</v>
      </c>
    </row>
    <row r="9585" spans="1:10">
      <c r="A9585" s="115"/>
      <c r="B9585" s="116"/>
      <c r="C9585" s="116"/>
      <c r="D9585" s="116"/>
      <c r="E9585" s="116" t="s">
        <v>1728</v>
      </c>
      <c r="F9585" s="117">
        <v>0</v>
      </c>
      <c r="G9585" s="116" t="s">
        <v>1729</v>
      </c>
      <c r="H9585" s="117">
        <v>0</v>
      </c>
      <c r="I9585" s="116" t="s">
        <v>1730</v>
      </c>
      <c r="J9585" s="118">
        <v>0</v>
      </c>
    </row>
    <row r="9586" spans="1:10" ht="15" thickBot="1">
      <c r="A9586" s="115"/>
      <c r="B9586" s="116"/>
      <c r="C9586" s="116"/>
      <c r="D9586" s="116"/>
      <c r="E9586" s="116" t="s">
        <v>1731</v>
      </c>
      <c r="F9586" s="117">
        <v>0.26</v>
      </c>
      <c r="G9586" s="116"/>
      <c r="H9586" s="276" t="s">
        <v>1732</v>
      </c>
      <c r="I9586" s="276"/>
      <c r="J9586" s="118">
        <v>1.27</v>
      </c>
    </row>
    <row r="9587" spans="1:10" ht="15" thickTop="1">
      <c r="A9587" s="119"/>
      <c r="B9587" s="95"/>
      <c r="C9587" s="95"/>
      <c r="D9587" s="95"/>
      <c r="E9587" s="95"/>
      <c r="F9587" s="95"/>
      <c r="G9587" s="95"/>
      <c r="H9587" s="95"/>
      <c r="I9587" s="95"/>
      <c r="J9587" s="120"/>
    </row>
    <row r="9588" spans="1:10" ht="15">
      <c r="A9588" s="121"/>
      <c r="B9588" s="83" t="s">
        <v>1</v>
      </c>
      <c r="C9588" s="82" t="s">
        <v>2</v>
      </c>
      <c r="D9588" s="82" t="s">
        <v>3</v>
      </c>
      <c r="E9588" s="281" t="s">
        <v>1722</v>
      </c>
      <c r="F9588" s="281"/>
      <c r="G9588" s="84" t="s">
        <v>4</v>
      </c>
      <c r="H9588" s="83" t="s">
        <v>5</v>
      </c>
      <c r="I9588" s="83" t="s">
        <v>6</v>
      </c>
      <c r="J9588" s="122" t="s">
        <v>8</v>
      </c>
    </row>
    <row r="9589" spans="1:10" ht="25.5">
      <c r="A9589" s="111" t="s">
        <v>1723</v>
      </c>
      <c r="B9589" s="86" t="s">
        <v>4386</v>
      </c>
      <c r="C9589" s="85" t="s">
        <v>44</v>
      </c>
      <c r="D9589" s="85" t="s">
        <v>4387</v>
      </c>
      <c r="E9589" s="284" t="s">
        <v>1761</v>
      </c>
      <c r="F9589" s="284"/>
      <c r="G9589" s="87" t="s">
        <v>1950</v>
      </c>
      <c r="H9589" s="88">
        <v>1</v>
      </c>
      <c r="I9589" s="89">
        <v>0.85</v>
      </c>
      <c r="J9589" s="112">
        <v>0.85</v>
      </c>
    </row>
    <row r="9590" spans="1:10">
      <c r="A9590" s="221"/>
      <c r="B9590" s="222"/>
      <c r="C9590" s="222"/>
      <c r="D9590" s="222"/>
      <c r="E9590" s="222"/>
      <c r="F9590" s="222" t="s">
        <v>1762</v>
      </c>
      <c r="G9590" s="222"/>
      <c r="H9590" s="222"/>
      <c r="I9590" s="222"/>
      <c r="J9590" s="125">
        <v>0</v>
      </c>
    </row>
    <row r="9591" spans="1:10">
      <c r="A9591" s="221"/>
      <c r="B9591" s="222"/>
      <c r="C9591" s="222"/>
      <c r="D9591" s="222"/>
      <c r="E9591" s="222"/>
      <c r="F9591" s="222" t="s">
        <v>1763</v>
      </c>
      <c r="G9591" s="222"/>
      <c r="H9591" s="222"/>
      <c r="I9591" s="222"/>
      <c r="J9591" s="125">
        <v>1</v>
      </c>
    </row>
    <row r="9592" spans="1:10">
      <c r="A9592" s="221"/>
      <c r="B9592" s="222"/>
      <c r="C9592" s="222"/>
      <c r="D9592" s="222"/>
      <c r="E9592" s="222"/>
      <c r="F9592" s="222" t="s">
        <v>1764</v>
      </c>
      <c r="G9592" s="222"/>
      <c r="H9592" s="222"/>
      <c r="I9592" s="222"/>
      <c r="J9592" s="125">
        <v>0</v>
      </c>
    </row>
    <row r="9593" spans="1:10" ht="15">
      <c r="A9593" s="279" t="s">
        <v>1784</v>
      </c>
      <c r="B9593" s="280" t="s">
        <v>1</v>
      </c>
      <c r="C9593" s="281" t="s">
        <v>2</v>
      </c>
      <c r="D9593" s="281" t="s">
        <v>1785</v>
      </c>
      <c r="E9593" s="280" t="s">
        <v>1766</v>
      </c>
      <c r="F9593" s="83" t="s">
        <v>1767</v>
      </c>
      <c r="G9593" s="83" t="s">
        <v>1768</v>
      </c>
      <c r="H9593" s="83"/>
      <c r="I9593" s="83"/>
      <c r="J9593" s="122" t="s">
        <v>1769</v>
      </c>
    </row>
    <row r="9594" spans="1:10" ht="25.5">
      <c r="A9594" s="113" t="s">
        <v>1725</v>
      </c>
      <c r="B9594" s="91" t="s">
        <v>5050</v>
      </c>
      <c r="C9594" s="90" t="s">
        <v>44</v>
      </c>
      <c r="D9594" s="90" t="s">
        <v>5051</v>
      </c>
      <c r="E9594" s="93">
        <v>1</v>
      </c>
      <c r="F9594" s="92" t="s">
        <v>1950</v>
      </c>
      <c r="G9594" s="277" t="s">
        <v>4388</v>
      </c>
      <c r="H9594" s="277"/>
      <c r="I9594" s="278"/>
      <c r="J9594" s="127" t="s">
        <v>4388</v>
      </c>
    </row>
    <row r="9595" spans="1:10">
      <c r="A9595" s="221"/>
      <c r="B9595" s="222"/>
      <c r="C9595" s="222"/>
      <c r="D9595" s="222"/>
      <c r="E9595" s="222"/>
      <c r="F9595" s="222" t="s">
        <v>1938</v>
      </c>
      <c r="G9595" s="222"/>
      <c r="H9595" s="222"/>
      <c r="I9595" s="222"/>
      <c r="J9595" s="125">
        <v>0.85</v>
      </c>
    </row>
    <row r="9596" spans="1:10">
      <c r="A9596" s="115"/>
      <c r="B9596" s="116"/>
      <c r="C9596" s="116"/>
      <c r="D9596" s="116"/>
      <c r="E9596" s="116" t="s">
        <v>1728</v>
      </c>
      <c r="F9596" s="117">
        <v>0</v>
      </c>
      <c r="G9596" s="116" t="s">
        <v>1729</v>
      </c>
      <c r="H9596" s="117">
        <v>0</v>
      </c>
      <c r="I9596" s="116" t="s">
        <v>1730</v>
      </c>
      <c r="J9596" s="118">
        <v>0</v>
      </c>
    </row>
    <row r="9597" spans="1:10" ht="15" thickBot="1">
      <c r="A9597" s="115"/>
      <c r="B9597" s="116"/>
      <c r="C9597" s="116"/>
      <c r="D9597" s="116"/>
      <c r="E9597" s="116" t="s">
        <v>1731</v>
      </c>
      <c r="F9597" s="117">
        <v>0.22</v>
      </c>
      <c r="G9597" s="116"/>
      <c r="H9597" s="276" t="s">
        <v>1732</v>
      </c>
      <c r="I9597" s="276"/>
      <c r="J9597" s="118">
        <v>1.07</v>
      </c>
    </row>
    <row r="9598" spans="1:10" ht="15" thickTop="1">
      <c r="A9598" s="119"/>
      <c r="B9598" s="95"/>
      <c r="C9598" s="95"/>
      <c r="D9598" s="95"/>
      <c r="E9598" s="95"/>
      <c r="F9598" s="95"/>
      <c r="G9598" s="95"/>
      <c r="H9598" s="95"/>
      <c r="I9598" s="95"/>
      <c r="J9598" s="120"/>
    </row>
    <row r="9599" spans="1:10" ht="15">
      <c r="A9599" s="121"/>
      <c r="B9599" s="83" t="s">
        <v>1</v>
      </c>
      <c r="C9599" s="82" t="s">
        <v>2</v>
      </c>
      <c r="D9599" s="82" t="s">
        <v>3</v>
      </c>
      <c r="E9599" s="281" t="s">
        <v>1722</v>
      </c>
      <c r="F9599" s="281"/>
      <c r="G9599" s="84" t="s">
        <v>4</v>
      </c>
      <c r="H9599" s="83" t="s">
        <v>5</v>
      </c>
      <c r="I9599" s="83" t="s">
        <v>6</v>
      </c>
      <c r="J9599" s="122" t="s">
        <v>8</v>
      </c>
    </row>
    <row r="9600" spans="1:10" ht="25.5">
      <c r="A9600" s="111" t="s">
        <v>1723</v>
      </c>
      <c r="B9600" s="86" t="s">
        <v>4407</v>
      </c>
      <c r="C9600" s="85" t="s">
        <v>44</v>
      </c>
      <c r="D9600" s="85" t="s">
        <v>4408</v>
      </c>
      <c r="E9600" s="284" t="s">
        <v>1761</v>
      </c>
      <c r="F9600" s="284"/>
      <c r="G9600" s="87" t="s">
        <v>1950</v>
      </c>
      <c r="H9600" s="88">
        <v>1</v>
      </c>
      <c r="I9600" s="89">
        <v>1.01</v>
      </c>
      <c r="J9600" s="112">
        <v>1.01</v>
      </c>
    </row>
    <row r="9601" spans="1:10">
      <c r="A9601" s="221"/>
      <c r="B9601" s="222"/>
      <c r="C9601" s="222"/>
      <c r="D9601" s="222"/>
      <c r="E9601" s="222"/>
      <c r="F9601" s="222" t="s">
        <v>1762</v>
      </c>
      <c r="G9601" s="222"/>
      <c r="H9601" s="222"/>
      <c r="I9601" s="222"/>
      <c r="J9601" s="125">
        <v>0</v>
      </c>
    </row>
    <row r="9602" spans="1:10">
      <c r="A9602" s="221"/>
      <c r="B9602" s="222"/>
      <c r="C9602" s="222"/>
      <c r="D9602" s="222"/>
      <c r="E9602" s="222"/>
      <c r="F9602" s="222" t="s">
        <v>1763</v>
      </c>
      <c r="G9602" s="222"/>
      <c r="H9602" s="222"/>
      <c r="I9602" s="222"/>
      <c r="J9602" s="125">
        <v>1</v>
      </c>
    </row>
    <row r="9603" spans="1:10">
      <c r="A9603" s="221"/>
      <c r="B9603" s="222"/>
      <c r="C9603" s="222"/>
      <c r="D9603" s="222"/>
      <c r="E9603" s="222"/>
      <c r="F9603" s="222" t="s">
        <v>1764</v>
      </c>
      <c r="G9603" s="222"/>
      <c r="H9603" s="222"/>
      <c r="I9603" s="222"/>
      <c r="J9603" s="125">
        <v>0</v>
      </c>
    </row>
    <row r="9604" spans="1:10" ht="15">
      <c r="A9604" s="279" t="s">
        <v>1784</v>
      </c>
      <c r="B9604" s="280" t="s">
        <v>1</v>
      </c>
      <c r="C9604" s="281" t="s">
        <v>2</v>
      </c>
      <c r="D9604" s="281" t="s">
        <v>1785</v>
      </c>
      <c r="E9604" s="280" t="s">
        <v>1766</v>
      </c>
      <c r="F9604" s="83" t="s">
        <v>1767</v>
      </c>
      <c r="G9604" s="83" t="s">
        <v>1768</v>
      </c>
      <c r="H9604" s="83"/>
      <c r="I9604" s="83"/>
      <c r="J9604" s="122" t="s">
        <v>1769</v>
      </c>
    </row>
    <row r="9605" spans="1:10" ht="25.5">
      <c r="A9605" s="113" t="s">
        <v>1725</v>
      </c>
      <c r="B9605" s="91" t="s">
        <v>5048</v>
      </c>
      <c r="C9605" s="90" t="s">
        <v>44</v>
      </c>
      <c r="D9605" s="90" t="s">
        <v>5049</v>
      </c>
      <c r="E9605" s="93">
        <v>1</v>
      </c>
      <c r="F9605" s="92" t="s">
        <v>1950</v>
      </c>
      <c r="G9605" s="277" t="s">
        <v>4380</v>
      </c>
      <c r="H9605" s="277"/>
      <c r="I9605" s="278"/>
      <c r="J9605" s="127" t="s">
        <v>4380</v>
      </c>
    </row>
    <row r="9606" spans="1:10">
      <c r="A9606" s="221"/>
      <c r="B9606" s="222"/>
      <c r="C9606" s="222"/>
      <c r="D9606" s="222"/>
      <c r="E9606" s="222"/>
      <c r="F9606" s="222" t="s">
        <v>1938</v>
      </c>
      <c r="G9606" s="222"/>
      <c r="H9606" s="222"/>
      <c r="I9606" s="222"/>
      <c r="J9606" s="125">
        <v>1.01</v>
      </c>
    </row>
    <row r="9607" spans="1:10">
      <c r="A9607" s="115"/>
      <c r="B9607" s="116"/>
      <c r="C9607" s="116"/>
      <c r="D9607" s="116"/>
      <c r="E9607" s="116" t="s">
        <v>1728</v>
      </c>
      <c r="F9607" s="117">
        <v>0</v>
      </c>
      <c r="G9607" s="116" t="s">
        <v>1729</v>
      </c>
      <c r="H9607" s="117">
        <v>0</v>
      </c>
      <c r="I9607" s="116" t="s">
        <v>1730</v>
      </c>
      <c r="J9607" s="118">
        <v>0</v>
      </c>
    </row>
    <row r="9608" spans="1:10" ht="15" thickBot="1">
      <c r="A9608" s="115"/>
      <c r="B9608" s="116"/>
      <c r="C9608" s="116"/>
      <c r="D9608" s="116"/>
      <c r="E9608" s="116" t="s">
        <v>1731</v>
      </c>
      <c r="F9608" s="117">
        <v>0.26</v>
      </c>
      <c r="G9608" s="116"/>
      <c r="H9608" s="276" t="s">
        <v>1732</v>
      </c>
      <c r="I9608" s="276"/>
      <c r="J9608" s="118">
        <v>1.27</v>
      </c>
    </row>
    <row r="9609" spans="1:10" ht="15" thickTop="1">
      <c r="A9609" s="119"/>
      <c r="B9609" s="95"/>
      <c r="C9609" s="95"/>
      <c r="D9609" s="95"/>
      <c r="E9609" s="95"/>
      <c r="F9609" s="95"/>
      <c r="G9609" s="95"/>
      <c r="H9609" s="95"/>
      <c r="I9609" s="95"/>
      <c r="J9609" s="120"/>
    </row>
    <row r="9610" spans="1:10" ht="15">
      <c r="A9610" s="121"/>
      <c r="B9610" s="83" t="s">
        <v>1</v>
      </c>
      <c r="C9610" s="82" t="s">
        <v>2</v>
      </c>
      <c r="D9610" s="82" t="s">
        <v>3</v>
      </c>
      <c r="E9610" s="281" t="s">
        <v>1722</v>
      </c>
      <c r="F9610" s="281"/>
      <c r="G9610" s="84" t="s">
        <v>4</v>
      </c>
      <c r="H9610" s="83" t="s">
        <v>5</v>
      </c>
      <c r="I9610" s="83" t="s">
        <v>6</v>
      </c>
      <c r="J9610" s="122" t="s">
        <v>8</v>
      </c>
    </row>
    <row r="9611" spans="1:10" ht="25.5">
      <c r="A9611" s="111" t="s">
        <v>1723</v>
      </c>
      <c r="B9611" s="86" t="s">
        <v>4412</v>
      </c>
      <c r="C9611" s="85" t="s">
        <v>44</v>
      </c>
      <c r="D9611" s="85" t="s">
        <v>4413</v>
      </c>
      <c r="E9611" s="284" t="s">
        <v>1761</v>
      </c>
      <c r="F9611" s="284"/>
      <c r="G9611" s="87" t="s">
        <v>1950</v>
      </c>
      <c r="H9611" s="88">
        <v>1</v>
      </c>
      <c r="I9611" s="89">
        <v>0.94</v>
      </c>
      <c r="J9611" s="112">
        <v>0.94</v>
      </c>
    </row>
    <row r="9612" spans="1:10">
      <c r="A9612" s="221"/>
      <c r="B9612" s="222"/>
      <c r="C9612" s="222"/>
      <c r="D9612" s="222"/>
      <c r="E9612" s="222"/>
      <c r="F9612" s="222" t="s">
        <v>1762</v>
      </c>
      <c r="G9612" s="222"/>
      <c r="H9612" s="222"/>
      <c r="I9612" s="222"/>
      <c r="J9612" s="125">
        <v>0</v>
      </c>
    </row>
    <row r="9613" spans="1:10">
      <c r="A9613" s="221"/>
      <c r="B9613" s="222"/>
      <c r="C9613" s="222"/>
      <c r="D9613" s="222"/>
      <c r="E9613" s="222"/>
      <c r="F9613" s="222" t="s">
        <v>1763</v>
      </c>
      <c r="G9613" s="222"/>
      <c r="H9613" s="222"/>
      <c r="I9613" s="222"/>
      <c r="J9613" s="125">
        <v>1</v>
      </c>
    </row>
    <row r="9614" spans="1:10">
      <c r="A9614" s="221"/>
      <c r="B9614" s="222"/>
      <c r="C9614" s="222"/>
      <c r="D9614" s="222"/>
      <c r="E9614" s="222"/>
      <c r="F9614" s="222" t="s">
        <v>1764</v>
      </c>
      <c r="G9614" s="222"/>
      <c r="H9614" s="222"/>
      <c r="I9614" s="222"/>
      <c r="J9614" s="125">
        <v>0</v>
      </c>
    </row>
    <row r="9615" spans="1:10" ht="15">
      <c r="A9615" s="279" t="s">
        <v>1784</v>
      </c>
      <c r="B9615" s="280" t="s">
        <v>1</v>
      </c>
      <c r="C9615" s="281" t="s">
        <v>2</v>
      </c>
      <c r="D9615" s="281" t="s">
        <v>1785</v>
      </c>
      <c r="E9615" s="280" t="s">
        <v>1766</v>
      </c>
      <c r="F9615" s="83" t="s">
        <v>1767</v>
      </c>
      <c r="G9615" s="83" t="s">
        <v>1768</v>
      </c>
      <c r="H9615" s="83"/>
      <c r="I9615" s="83"/>
      <c r="J9615" s="122" t="s">
        <v>1769</v>
      </c>
    </row>
    <row r="9616" spans="1:10" ht="25.5">
      <c r="A9616" s="113" t="s">
        <v>1725</v>
      </c>
      <c r="B9616" s="91" t="s">
        <v>5052</v>
      </c>
      <c r="C9616" s="90" t="s">
        <v>44</v>
      </c>
      <c r="D9616" s="90" t="s">
        <v>5053</v>
      </c>
      <c r="E9616" s="93">
        <v>1</v>
      </c>
      <c r="F9616" s="92" t="s">
        <v>1950</v>
      </c>
      <c r="G9616" s="277" t="s">
        <v>2135</v>
      </c>
      <c r="H9616" s="277"/>
      <c r="I9616" s="278"/>
      <c r="J9616" s="127" t="s">
        <v>2135</v>
      </c>
    </row>
    <row r="9617" spans="1:10">
      <c r="A9617" s="221"/>
      <c r="B9617" s="222"/>
      <c r="C9617" s="222"/>
      <c r="D9617" s="222"/>
      <c r="E9617" s="222"/>
      <c r="F9617" s="222" t="s">
        <v>1938</v>
      </c>
      <c r="G9617" s="222"/>
      <c r="H9617" s="222"/>
      <c r="I9617" s="222"/>
      <c r="J9617" s="125">
        <v>0.94</v>
      </c>
    </row>
    <row r="9618" spans="1:10">
      <c r="A9618" s="115"/>
      <c r="B9618" s="116"/>
      <c r="C9618" s="116"/>
      <c r="D9618" s="116"/>
      <c r="E9618" s="116" t="s">
        <v>1728</v>
      </c>
      <c r="F9618" s="117">
        <v>0</v>
      </c>
      <c r="G9618" s="116" t="s">
        <v>1729</v>
      </c>
      <c r="H9618" s="117">
        <v>0</v>
      </c>
      <c r="I9618" s="116" t="s">
        <v>1730</v>
      </c>
      <c r="J9618" s="118">
        <v>0</v>
      </c>
    </row>
    <row r="9619" spans="1:10" ht="15" thickBot="1">
      <c r="A9619" s="115"/>
      <c r="B9619" s="116"/>
      <c r="C9619" s="116"/>
      <c r="D9619" s="116"/>
      <c r="E9619" s="116" t="s">
        <v>1731</v>
      </c>
      <c r="F9619" s="117">
        <v>0.24</v>
      </c>
      <c r="G9619" s="116"/>
      <c r="H9619" s="276" t="s">
        <v>1732</v>
      </c>
      <c r="I9619" s="276"/>
      <c r="J9619" s="118">
        <v>1.18</v>
      </c>
    </row>
    <row r="9620" spans="1:10" ht="15" thickTop="1">
      <c r="A9620" s="119"/>
      <c r="B9620" s="95"/>
      <c r="C9620" s="95"/>
      <c r="D9620" s="95"/>
      <c r="E9620" s="95"/>
      <c r="F9620" s="95"/>
      <c r="G9620" s="95"/>
      <c r="H9620" s="95"/>
      <c r="I9620" s="95"/>
      <c r="J9620" s="120"/>
    </row>
    <row r="9621" spans="1:10" ht="15">
      <c r="A9621" s="121"/>
      <c r="B9621" s="83" t="s">
        <v>1</v>
      </c>
      <c r="C9621" s="82" t="s">
        <v>2</v>
      </c>
      <c r="D9621" s="82" t="s">
        <v>3</v>
      </c>
      <c r="E9621" s="281" t="s">
        <v>1722</v>
      </c>
      <c r="F9621" s="281"/>
      <c r="G9621" s="84" t="s">
        <v>4</v>
      </c>
      <c r="H9621" s="83" t="s">
        <v>5</v>
      </c>
      <c r="I9621" s="83" t="s">
        <v>6</v>
      </c>
      <c r="J9621" s="122" t="s">
        <v>8</v>
      </c>
    </row>
    <row r="9622" spans="1:10" ht="25.5">
      <c r="A9622" s="111" t="s">
        <v>1723</v>
      </c>
      <c r="B9622" s="86" t="s">
        <v>4434</v>
      </c>
      <c r="C9622" s="85" t="s">
        <v>44</v>
      </c>
      <c r="D9622" s="85" t="s">
        <v>4435</v>
      </c>
      <c r="E9622" s="284" t="s">
        <v>1761</v>
      </c>
      <c r="F9622" s="284"/>
      <c r="G9622" s="87" t="s">
        <v>1950</v>
      </c>
      <c r="H9622" s="88">
        <v>1</v>
      </c>
      <c r="I9622" s="89">
        <v>0.94</v>
      </c>
      <c r="J9622" s="112">
        <v>0.94</v>
      </c>
    </row>
    <row r="9623" spans="1:10">
      <c r="A9623" s="221"/>
      <c r="B9623" s="222"/>
      <c r="C9623" s="222"/>
      <c r="D9623" s="222"/>
      <c r="E9623" s="222"/>
      <c r="F9623" s="222" t="s">
        <v>1762</v>
      </c>
      <c r="G9623" s="222"/>
      <c r="H9623" s="222"/>
      <c r="I9623" s="222"/>
      <c r="J9623" s="125">
        <v>0</v>
      </c>
    </row>
    <row r="9624" spans="1:10">
      <c r="A9624" s="221"/>
      <c r="B9624" s="222"/>
      <c r="C9624" s="222"/>
      <c r="D9624" s="222"/>
      <c r="E9624" s="222"/>
      <c r="F9624" s="222" t="s">
        <v>1763</v>
      </c>
      <c r="G9624" s="222"/>
      <c r="H9624" s="222"/>
      <c r="I9624" s="222"/>
      <c r="J9624" s="125">
        <v>1</v>
      </c>
    </row>
    <row r="9625" spans="1:10">
      <c r="A9625" s="221"/>
      <c r="B9625" s="222"/>
      <c r="C9625" s="222"/>
      <c r="D9625" s="222"/>
      <c r="E9625" s="222"/>
      <c r="F9625" s="222" t="s">
        <v>1764</v>
      </c>
      <c r="G9625" s="222"/>
      <c r="H9625" s="222"/>
      <c r="I9625" s="222"/>
      <c r="J9625" s="125">
        <v>0</v>
      </c>
    </row>
    <row r="9626" spans="1:10" ht="15">
      <c r="A9626" s="279" t="s">
        <v>1784</v>
      </c>
      <c r="B9626" s="280" t="s">
        <v>1</v>
      </c>
      <c r="C9626" s="281" t="s">
        <v>2</v>
      </c>
      <c r="D9626" s="281" t="s">
        <v>1785</v>
      </c>
      <c r="E9626" s="280" t="s">
        <v>1766</v>
      </c>
      <c r="F9626" s="83" t="s">
        <v>1767</v>
      </c>
      <c r="G9626" s="83" t="s">
        <v>1768</v>
      </c>
      <c r="H9626" s="83"/>
      <c r="I9626" s="83"/>
      <c r="J9626" s="122" t="s">
        <v>1769</v>
      </c>
    </row>
    <row r="9627" spans="1:10" ht="25.5">
      <c r="A9627" s="113" t="s">
        <v>1725</v>
      </c>
      <c r="B9627" s="91" t="s">
        <v>5052</v>
      </c>
      <c r="C9627" s="90" t="s">
        <v>44</v>
      </c>
      <c r="D9627" s="90" t="s">
        <v>5053</v>
      </c>
      <c r="E9627" s="93">
        <v>1</v>
      </c>
      <c r="F9627" s="92" t="s">
        <v>1950</v>
      </c>
      <c r="G9627" s="277" t="s">
        <v>2135</v>
      </c>
      <c r="H9627" s="277"/>
      <c r="I9627" s="278"/>
      <c r="J9627" s="127" t="s">
        <v>2135</v>
      </c>
    </row>
    <row r="9628" spans="1:10">
      <c r="A9628" s="221"/>
      <c r="B9628" s="222"/>
      <c r="C9628" s="222"/>
      <c r="D9628" s="222"/>
      <c r="E9628" s="222"/>
      <c r="F9628" s="222" t="s">
        <v>1938</v>
      </c>
      <c r="G9628" s="222"/>
      <c r="H9628" s="222"/>
      <c r="I9628" s="222"/>
      <c r="J9628" s="125">
        <v>0.94</v>
      </c>
    </row>
    <row r="9629" spans="1:10">
      <c r="A9629" s="115"/>
      <c r="B9629" s="116"/>
      <c r="C9629" s="116"/>
      <c r="D9629" s="116"/>
      <c r="E9629" s="116" t="s">
        <v>1728</v>
      </c>
      <c r="F9629" s="117">
        <v>0</v>
      </c>
      <c r="G9629" s="116" t="s">
        <v>1729</v>
      </c>
      <c r="H9629" s="117">
        <v>0</v>
      </c>
      <c r="I9629" s="116" t="s">
        <v>1730</v>
      </c>
      <c r="J9629" s="118">
        <v>0</v>
      </c>
    </row>
    <row r="9630" spans="1:10" ht="15" thickBot="1">
      <c r="A9630" s="115"/>
      <c r="B9630" s="116"/>
      <c r="C9630" s="116"/>
      <c r="D9630" s="116"/>
      <c r="E9630" s="116" t="s">
        <v>1731</v>
      </c>
      <c r="F9630" s="117">
        <v>0.24</v>
      </c>
      <c r="G9630" s="116"/>
      <c r="H9630" s="276" t="s">
        <v>1732</v>
      </c>
      <c r="I9630" s="276"/>
      <c r="J9630" s="118">
        <v>1.18</v>
      </c>
    </row>
    <row r="9631" spans="1:10" ht="15" thickTop="1">
      <c r="A9631" s="119"/>
      <c r="B9631" s="95"/>
      <c r="C9631" s="95"/>
      <c r="D9631" s="95"/>
      <c r="E9631" s="95"/>
      <c r="F9631" s="95"/>
      <c r="G9631" s="95"/>
      <c r="H9631" s="95"/>
      <c r="I9631" s="95"/>
      <c r="J9631" s="120"/>
    </row>
    <row r="9632" spans="1:10" ht="15">
      <c r="A9632" s="121"/>
      <c r="B9632" s="83" t="s">
        <v>1</v>
      </c>
      <c r="C9632" s="82" t="s">
        <v>2</v>
      </c>
      <c r="D9632" s="82" t="s">
        <v>3</v>
      </c>
      <c r="E9632" s="281" t="s">
        <v>1722</v>
      </c>
      <c r="F9632" s="281"/>
      <c r="G9632" s="84" t="s">
        <v>4</v>
      </c>
      <c r="H9632" s="83" t="s">
        <v>5</v>
      </c>
      <c r="I9632" s="83" t="s">
        <v>6</v>
      </c>
      <c r="J9632" s="122" t="s">
        <v>8</v>
      </c>
    </row>
    <row r="9633" spans="1:10">
      <c r="A9633" s="111" t="s">
        <v>1723</v>
      </c>
      <c r="B9633" s="86" t="s">
        <v>4528</v>
      </c>
      <c r="C9633" s="85" t="s">
        <v>44</v>
      </c>
      <c r="D9633" s="85" t="s">
        <v>4529</v>
      </c>
      <c r="E9633" s="284" t="s">
        <v>1761</v>
      </c>
      <c r="F9633" s="284"/>
      <c r="G9633" s="87" t="s">
        <v>1950</v>
      </c>
      <c r="H9633" s="88">
        <v>1</v>
      </c>
      <c r="I9633" s="89">
        <v>0.88</v>
      </c>
      <c r="J9633" s="112">
        <v>0.88</v>
      </c>
    </row>
    <row r="9634" spans="1:10">
      <c r="A9634" s="221"/>
      <c r="B9634" s="222"/>
      <c r="C9634" s="222"/>
      <c r="D9634" s="222"/>
      <c r="E9634" s="222"/>
      <c r="F9634" s="222" t="s">
        <v>1762</v>
      </c>
      <c r="G9634" s="222"/>
      <c r="H9634" s="222"/>
      <c r="I9634" s="222"/>
      <c r="J9634" s="125">
        <v>0</v>
      </c>
    </row>
    <row r="9635" spans="1:10">
      <c r="A9635" s="221"/>
      <c r="B9635" s="222"/>
      <c r="C9635" s="222"/>
      <c r="D9635" s="222"/>
      <c r="E9635" s="222"/>
      <c r="F9635" s="222" t="s">
        <v>1763</v>
      </c>
      <c r="G9635" s="222"/>
      <c r="H9635" s="222"/>
      <c r="I9635" s="222"/>
      <c r="J9635" s="125">
        <v>1</v>
      </c>
    </row>
    <row r="9636" spans="1:10">
      <c r="A9636" s="221"/>
      <c r="B9636" s="222"/>
      <c r="C9636" s="222"/>
      <c r="D9636" s="222"/>
      <c r="E9636" s="222"/>
      <c r="F9636" s="222" t="s">
        <v>1764</v>
      </c>
      <c r="G9636" s="222"/>
      <c r="H9636" s="222"/>
      <c r="I9636" s="222"/>
      <c r="J9636" s="125">
        <v>0</v>
      </c>
    </row>
    <row r="9637" spans="1:10" ht="15">
      <c r="A9637" s="279" t="s">
        <v>1784</v>
      </c>
      <c r="B9637" s="280" t="s">
        <v>1</v>
      </c>
      <c r="C9637" s="281" t="s">
        <v>2</v>
      </c>
      <c r="D9637" s="281" t="s">
        <v>1785</v>
      </c>
      <c r="E9637" s="280" t="s">
        <v>1766</v>
      </c>
      <c r="F9637" s="83" t="s">
        <v>1767</v>
      </c>
      <c r="G9637" s="83" t="s">
        <v>1768</v>
      </c>
      <c r="H9637" s="83"/>
      <c r="I9637" s="83"/>
      <c r="J9637" s="122" t="s">
        <v>1769</v>
      </c>
    </row>
    <row r="9638" spans="1:10" ht="25.5">
      <c r="A9638" s="113" t="s">
        <v>1725</v>
      </c>
      <c r="B9638" s="91" t="s">
        <v>5044</v>
      </c>
      <c r="C9638" s="90" t="s">
        <v>44</v>
      </c>
      <c r="D9638" s="90" t="s">
        <v>5045</v>
      </c>
      <c r="E9638" s="93">
        <v>1</v>
      </c>
      <c r="F9638" s="92" t="s">
        <v>1950</v>
      </c>
      <c r="G9638" s="277" t="s">
        <v>4352</v>
      </c>
      <c r="H9638" s="277"/>
      <c r="I9638" s="278"/>
      <c r="J9638" s="127" t="s">
        <v>4352</v>
      </c>
    </row>
    <row r="9639" spans="1:10">
      <c r="A9639" s="221"/>
      <c r="B9639" s="222"/>
      <c r="C9639" s="222"/>
      <c r="D9639" s="222"/>
      <c r="E9639" s="222"/>
      <c r="F9639" s="222" t="s">
        <v>1938</v>
      </c>
      <c r="G9639" s="222"/>
      <c r="H9639" s="222"/>
      <c r="I9639" s="222"/>
      <c r="J9639" s="125">
        <v>0.88</v>
      </c>
    </row>
    <row r="9640" spans="1:10">
      <c r="A9640" s="115"/>
      <c r="B9640" s="116"/>
      <c r="C9640" s="116"/>
      <c r="D9640" s="116"/>
      <c r="E9640" s="116" t="s">
        <v>1728</v>
      </c>
      <c r="F9640" s="117">
        <v>0</v>
      </c>
      <c r="G9640" s="116" t="s">
        <v>1729</v>
      </c>
      <c r="H9640" s="117">
        <v>0</v>
      </c>
      <c r="I9640" s="116" t="s">
        <v>1730</v>
      </c>
      <c r="J9640" s="118">
        <v>0</v>
      </c>
    </row>
    <row r="9641" spans="1:10" ht="15" thickBot="1">
      <c r="A9641" s="115"/>
      <c r="B9641" s="116"/>
      <c r="C9641" s="116"/>
      <c r="D9641" s="116"/>
      <c r="E9641" s="116" t="s">
        <v>1731</v>
      </c>
      <c r="F9641" s="117">
        <v>0.23</v>
      </c>
      <c r="G9641" s="116"/>
      <c r="H9641" s="276" t="s">
        <v>1732</v>
      </c>
      <c r="I9641" s="276"/>
      <c r="J9641" s="118">
        <v>1.1100000000000001</v>
      </c>
    </row>
    <row r="9642" spans="1:10" ht="15" thickTop="1">
      <c r="A9642" s="119"/>
      <c r="B9642" s="95"/>
      <c r="C9642" s="95"/>
      <c r="D9642" s="95"/>
      <c r="E9642" s="95"/>
      <c r="F9642" s="95"/>
      <c r="G9642" s="95"/>
      <c r="H9642" s="95"/>
      <c r="I9642" s="95"/>
      <c r="J9642" s="120"/>
    </row>
    <row r="9643" spans="1:10" ht="15">
      <c r="A9643" s="121"/>
      <c r="B9643" s="83" t="s">
        <v>1</v>
      </c>
      <c r="C9643" s="82" t="s">
        <v>2</v>
      </c>
      <c r="D9643" s="82" t="s">
        <v>3</v>
      </c>
      <c r="E9643" s="281" t="s">
        <v>1722</v>
      </c>
      <c r="F9643" s="281"/>
      <c r="G9643" s="84" t="s">
        <v>4</v>
      </c>
      <c r="H9643" s="83" t="s">
        <v>5</v>
      </c>
      <c r="I9643" s="83" t="s">
        <v>6</v>
      </c>
      <c r="J9643" s="122" t="s">
        <v>8</v>
      </c>
    </row>
    <row r="9644" spans="1:10">
      <c r="A9644" s="111" t="s">
        <v>1723</v>
      </c>
      <c r="B9644" s="86" t="s">
        <v>4593</v>
      </c>
      <c r="C9644" s="85" t="s">
        <v>44</v>
      </c>
      <c r="D9644" s="85" t="s">
        <v>4594</v>
      </c>
      <c r="E9644" s="284" t="s">
        <v>1761</v>
      </c>
      <c r="F9644" s="284"/>
      <c r="G9644" s="87" t="s">
        <v>1950</v>
      </c>
      <c r="H9644" s="88">
        <v>1</v>
      </c>
      <c r="I9644" s="89">
        <v>0.88</v>
      </c>
      <c r="J9644" s="112">
        <v>0.88</v>
      </c>
    </row>
    <row r="9645" spans="1:10">
      <c r="A9645" s="221"/>
      <c r="B9645" s="222"/>
      <c r="C9645" s="222"/>
      <c r="D9645" s="222"/>
      <c r="E9645" s="222"/>
      <c r="F9645" s="222" t="s">
        <v>1762</v>
      </c>
      <c r="G9645" s="222"/>
      <c r="H9645" s="222"/>
      <c r="I9645" s="222"/>
      <c r="J9645" s="125">
        <v>0</v>
      </c>
    </row>
    <row r="9646" spans="1:10">
      <c r="A9646" s="221"/>
      <c r="B9646" s="222"/>
      <c r="C9646" s="222"/>
      <c r="D9646" s="222"/>
      <c r="E9646" s="222"/>
      <c r="F9646" s="222" t="s">
        <v>1763</v>
      </c>
      <c r="G9646" s="222"/>
      <c r="H9646" s="222"/>
      <c r="I9646" s="222"/>
      <c r="J9646" s="125">
        <v>1</v>
      </c>
    </row>
    <row r="9647" spans="1:10">
      <c r="A9647" s="221"/>
      <c r="B9647" s="222"/>
      <c r="C9647" s="222"/>
      <c r="D9647" s="222"/>
      <c r="E9647" s="222"/>
      <c r="F9647" s="222" t="s">
        <v>1764</v>
      </c>
      <c r="G9647" s="222"/>
      <c r="H9647" s="222"/>
      <c r="I9647" s="222"/>
      <c r="J9647" s="125">
        <v>0</v>
      </c>
    </row>
    <row r="9648" spans="1:10" ht="15">
      <c r="A9648" s="279" t="s">
        <v>1784</v>
      </c>
      <c r="B9648" s="280" t="s">
        <v>1</v>
      </c>
      <c r="C9648" s="281" t="s">
        <v>2</v>
      </c>
      <c r="D9648" s="281" t="s">
        <v>1785</v>
      </c>
      <c r="E9648" s="280" t="s">
        <v>1766</v>
      </c>
      <c r="F9648" s="83" t="s">
        <v>1767</v>
      </c>
      <c r="G9648" s="83" t="s">
        <v>1768</v>
      </c>
      <c r="H9648" s="83"/>
      <c r="I9648" s="83"/>
      <c r="J9648" s="122" t="s">
        <v>1769</v>
      </c>
    </row>
    <row r="9649" spans="1:10" ht="25.5">
      <c r="A9649" s="113" t="s">
        <v>1725</v>
      </c>
      <c r="B9649" s="91" t="s">
        <v>5044</v>
      </c>
      <c r="C9649" s="90" t="s">
        <v>44</v>
      </c>
      <c r="D9649" s="90" t="s">
        <v>5045</v>
      </c>
      <c r="E9649" s="93">
        <v>1</v>
      </c>
      <c r="F9649" s="92" t="s">
        <v>1950</v>
      </c>
      <c r="G9649" s="277" t="s">
        <v>4352</v>
      </c>
      <c r="H9649" s="277"/>
      <c r="I9649" s="278"/>
      <c r="J9649" s="127" t="s">
        <v>4352</v>
      </c>
    </row>
    <row r="9650" spans="1:10">
      <c r="A9650" s="221"/>
      <c r="B9650" s="222"/>
      <c r="C9650" s="222"/>
      <c r="D9650" s="222"/>
      <c r="E9650" s="222"/>
      <c r="F9650" s="222" t="s">
        <v>1938</v>
      </c>
      <c r="G9650" s="222"/>
      <c r="H9650" s="222"/>
      <c r="I9650" s="222"/>
      <c r="J9650" s="125">
        <v>0.88</v>
      </c>
    </row>
    <row r="9651" spans="1:10">
      <c r="A9651" s="115"/>
      <c r="B9651" s="116"/>
      <c r="C9651" s="116"/>
      <c r="D9651" s="116"/>
      <c r="E9651" s="116" t="s">
        <v>1728</v>
      </c>
      <c r="F9651" s="117">
        <v>0</v>
      </c>
      <c r="G9651" s="116" t="s">
        <v>1729</v>
      </c>
      <c r="H9651" s="117">
        <v>0</v>
      </c>
      <c r="I9651" s="116" t="s">
        <v>1730</v>
      </c>
      <c r="J9651" s="118">
        <v>0</v>
      </c>
    </row>
    <row r="9652" spans="1:10" ht="15" thickBot="1">
      <c r="A9652" s="115"/>
      <c r="B9652" s="116"/>
      <c r="C9652" s="116"/>
      <c r="D9652" s="116"/>
      <c r="E9652" s="116" t="s">
        <v>1731</v>
      </c>
      <c r="F9652" s="117">
        <v>0.23</v>
      </c>
      <c r="G9652" s="116"/>
      <c r="H9652" s="276" t="s">
        <v>1732</v>
      </c>
      <c r="I9652" s="276"/>
      <c r="J9652" s="118">
        <v>1.1100000000000001</v>
      </c>
    </row>
    <row r="9653" spans="1:10" ht="15" thickTop="1">
      <c r="A9653" s="119"/>
      <c r="B9653" s="95"/>
      <c r="C9653" s="95"/>
      <c r="D9653" s="95"/>
      <c r="E9653" s="95"/>
      <c r="F9653" s="95"/>
      <c r="G9653" s="95"/>
      <c r="H9653" s="95"/>
      <c r="I9653" s="95"/>
      <c r="J9653" s="120"/>
    </row>
    <row r="9654" spans="1:10" ht="15">
      <c r="A9654" s="121"/>
      <c r="B9654" s="83" t="s">
        <v>1</v>
      </c>
      <c r="C9654" s="82" t="s">
        <v>2</v>
      </c>
      <c r="D9654" s="82" t="s">
        <v>3</v>
      </c>
      <c r="E9654" s="281" t="s">
        <v>1722</v>
      </c>
      <c r="F9654" s="281"/>
      <c r="G9654" s="84" t="s">
        <v>4</v>
      </c>
      <c r="H9654" s="83" t="s">
        <v>5</v>
      </c>
      <c r="I9654" s="83" t="s">
        <v>6</v>
      </c>
      <c r="J9654" s="122" t="s">
        <v>8</v>
      </c>
    </row>
    <row r="9655" spans="1:10" ht="25.5">
      <c r="A9655" s="111" t="s">
        <v>1723</v>
      </c>
      <c r="B9655" s="86" t="s">
        <v>4653</v>
      </c>
      <c r="C9655" s="85" t="s">
        <v>44</v>
      </c>
      <c r="D9655" s="85" t="s">
        <v>4654</v>
      </c>
      <c r="E9655" s="284" t="s">
        <v>1761</v>
      </c>
      <c r="F9655" s="284"/>
      <c r="G9655" s="87" t="s">
        <v>1950</v>
      </c>
      <c r="H9655" s="88">
        <v>1</v>
      </c>
      <c r="I9655" s="89">
        <v>0.75</v>
      </c>
      <c r="J9655" s="112">
        <v>0.75</v>
      </c>
    </row>
    <row r="9656" spans="1:10">
      <c r="A9656" s="221"/>
      <c r="B9656" s="222"/>
      <c r="C9656" s="222"/>
      <c r="D9656" s="222"/>
      <c r="E9656" s="222"/>
      <c r="F9656" s="222" t="s">
        <v>1762</v>
      </c>
      <c r="G9656" s="222"/>
      <c r="H9656" s="222"/>
      <c r="I9656" s="222"/>
      <c r="J9656" s="125">
        <v>0</v>
      </c>
    </row>
    <row r="9657" spans="1:10">
      <c r="A9657" s="221"/>
      <c r="B9657" s="222"/>
      <c r="C9657" s="222"/>
      <c r="D9657" s="222"/>
      <c r="E9657" s="222"/>
      <c r="F9657" s="222" t="s">
        <v>1763</v>
      </c>
      <c r="G9657" s="222"/>
      <c r="H9657" s="222"/>
      <c r="I9657" s="222"/>
      <c r="J9657" s="125">
        <v>1</v>
      </c>
    </row>
    <row r="9658" spans="1:10">
      <c r="A9658" s="221"/>
      <c r="B9658" s="222"/>
      <c r="C9658" s="222"/>
      <c r="D9658" s="222"/>
      <c r="E9658" s="222"/>
      <c r="F9658" s="222" t="s">
        <v>1764</v>
      </c>
      <c r="G9658" s="222"/>
      <c r="H9658" s="222"/>
      <c r="I9658" s="222"/>
      <c r="J9658" s="125">
        <v>0</v>
      </c>
    </row>
    <row r="9659" spans="1:10" ht="15">
      <c r="A9659" s="279" t="s">
        <v>1784</v>
      </c>
      <c r="B9659" s="280" t="s">
        <v>1</v>
      </c>
      <c r="C9659" s="281" t="s">
        <v>2</v>
      </c>
      <c r="D9659" s="281" t="s">
        <v>1785</v>
      </c>
      <c r="E9659" s="280" t="s">
        <v>1766</v>
      </c>
      <c r="F9659" s="83" t="s">
        <v>1767</v>
      </c>
      <c r="G9659" s="83" t="s">
        <v>1768</v>
      </c>
      <c r="H9659" s="83"/>
      <c r="I9659" s="83"/>
      <c r="J9659" s="122" t="s">
        <v>1769</v>
      </c>
    </row>
    <row r="9660" spans="1:10" ht="25.5">
      <c r="A9660" s="113" t="s">
        <v>1725</v>
      </c>
      <c r="B9660" s="91" t="s">
        <v>5046</v>
      </c>
      <c r="C9660" s="90" t="s">
        <v>44</v>
      </c>
      <c r="D9660" s="90" t="s">
        <v>5047</v>
      </c>
      <c r="E9660" s="93">
        <v>1</v>
      </c>
      <c r="F9660" s="92" t="s">
        <v>1950</v>
      </c>
      <c r="G9660" s="277" t="s">
        <v>2683</v>
      </c>
      <c r="H9660" s="277"/>
      <c r="I9660" s="278"/>
      <c r="J9660" s="127" t="s">
        <v>2683</v>
      </c>
    </row>
    <row r="9661" spans="1:10">
      <c r="A9661" s="221"/>
      <c r="B9661" s="222"/>
      <c r="C9661" s="222"/>
      <c r="D9661" s="222"/>
      <c r="E9661" s="222"/>
      <c r="F9661" s="222" t="s">
        <v>1938</v>
      </c>
      <c r="G9661" s="222"/>
      <c r="H9661" s="222"/>
      <c r="I9661" s="222"/>
      <c r="J9661" s="125">
        <v>0.75</v>
      </c>
    </row>
    <row r="9662" spans="1:10">
      <c r="A9662" s="115"/>
      <c r="B9662" s="116"/>
      <c r="C9662" s="116"/>
      <c r="D9662" s="116"/>
      <c r="E9662" s="116" t="s">
        <v>1728</v>
      </c>
      <c r="F9662" s="117">
        <v>0</v>
      </c>
      <c r="G9662" s="116" t="s">
        <v>1729</v>
      </c>
      <c r="H9662" s="117">
        <v>0</v>
      </c>
      <c r="I9662" s="116" t="s">
        <v>1730</v>
      </c>
      <c r="J9662" s="118">
        <v>0</v>
      </c>
    </row>
    <row r="9663" spans="1:10" ht="15" thickBot="1">
      <c r="A9663" s="115"/>
      <c r="B9663" s="116"/>
      <c r="C9663" s="116"/>
      <c r="D9663" s="116"/>
      <c r="E9663" s="116" t="s">
        <v>1731</v>
      </c>
      <c r="F9663" s="117">
        <v>0.19</v>
      </c>
      <c r="G9663" s="116"/>
      <c r="H9663" s="276" t="s">
        <v>1732</v>
      </c>
      <c r="I9663" s="276"/>
      <c r="J9663" s="118">
        <v>0.94</v>
      </c>
    </row>
    <row r="9664" spans="1:10" ht="15" thickTop="1">
      <c r="A9664" s="119"/>
      <c r="B9664" s="95"/>
      <c r="C9664" s="95"/>
      <c r="D9664" s="95"/>
      <c r="E9664" s="95"/>
      <c r="F9664" s="95"/>
      <c r="G9664" s="95"/>
      <c r="H9664" s="95"/>
      <c r="I9664" s="95"/>
      <c r="J9664" s="120"/>
    </row>
    <row r="9665" spans="1:10" ht="15">
      <c r="A9665" s="121"/>
      <c r="B9665" s="83" t="s">
        <v>1</v>
      </c>
      <c r="C9665" s="82" t="s">
        <v>2</v>
      </c>
      <c r="D9665" s="82" t="s">
        <v>3</v>
      </c>
      <c r="E9665" s="281" t="s">
        <v>1722</v>
      </c>
      <c r="F9665" s="281"/>
      <c r="G9665" s="84" t="s">
        <v>4</v>
      </c>
      <c r="H9665" s="83" t="s">
        <v>5</v>
      </c>
      <c r="I9665" s="83" t="s">
        <v>6</v>
      </c>
      <c r="J9665" s="122" t="s">
        <v>8</v>
      </c>
    </row>
    <row r="9666" spans="1:10" ht="25.5">
      <c r="A9666" s="111" t="s">
        <v>1723</v>
      </c>
      <c r="B9666" s="86" t="s">
        <v>4708</v>
      </c>
      <c r="C9666" s="85" t="s">
        <v>44</v>
      </c>
      <c r="D9666" s="85" t="s">
        <v>4709</v>
      </c>
      <c r="E9666" s="284" t="s">
        <v>1761</v>
      </c>
      <c r="F9666" s="284"/>
      <c r="G9666" s="87" t="s">
        <v>1950</v>
      </c>
      <c r="H9666" s="88">
        <v>1</v>
      </c>
      <c r="I9666" s="89">
        <v>1.01</v>
      </c>
      <c r="J9666" s="112">
        <v>1.01</v>
      </c>
    </row>
    <row r="9667" spans="1:10">
      <c r="A9667" s="221"/>
      <c r="B9667" s="222"/>
      <c r="C9667" s="222"/>
      <c r="D9667" s="222"/>
      <c r="E9667" s="222"/>
      <c r="F9667" s="222" t="s">
        <v>1762</v>
      </c>
      <c r="G9667" s="222"/>
      <c r="H9667" s="222"/>
      <c r="I9667" s="222"/>
      <c r="J9667" s="125">
        <v>0</v>
      </c>
    </row>
    <row r="9668" spans="1:10">
      <c r="A9668" s="221"/>
      <c r="B9668" s="222"/>
      <c r="C9668" s="222"/>
      <c r="D9668" s="222"/>
      <c r="E9668" s="222"/>
      <c r="F9668" s="222" t="s">
        <v>1763</v>
      </c>
      <c r="G9668" s="222"/>
      <c r="H9668" s="222"/>
      <c r="I9668" s="222"/>
      <c r="J9668" s="125">
        <v>1</v>
      </c>
    </row>
    <row r="9669" spans="1:10">
      <c r="A9669" s="221"/>
      <c r="B9669" s="222"/>
      <c r="C9669" s="222"/>
      <c r="D9669" s="222"/>
      <c r="E9669" s="222"/>
      <c r="F9669" s="222" t="s">
        <v>1764</v>
      </c>
      <c r="G9669" s="222"/>
      <c r="H9669" s="222"/>
      <c r="I9669" s="222"/>
      <c r="J9669" s="125">
        <v>0</v>
      </c>
    </row>
    <row r="9670" spans="1:10" ht="15">
      <c r="A9670" s="279" t="s">
        <v>1784</v>
      </c>
      <c r="B9670" s="280" t="s">
        <v>1</v>
      </c>
      <c r="C9670" s="281" t="s">
        <v>2</v>
      </c>
      <c r="D9670" s="281" t="s">
        <v>1785</v>
      </c>
      <c r="E9670" s="280" t="s">
        <v>1766</v>
      </c>
      <c r="F9670" s="83" t="s">
        <v>1767</v>
      </c>
      <c r="G9670" s="83" t="s">
        <v>1768</v>
      </c>
      <c r="H9670" s="83"/>
      <c r="I9670" s="83"/>
      <c r="J9670" s="122" t="s">
        <v>1769</v>
      </c>
    </row>
    <row r="9671" spans="1:10" ht="25.5">
      <c r="A9671" s="113" t="s">
        <v>1725</v>
      </c>
      <c r="B9671" s="91" t="s">
        <v>5048</v>
      </c>
      <c r="C9671" s="90" t="s">
        <v>44</v>
      </c>
      <c r="D9671" s="90" t="s">
        <v>5049</v>
      </c>
      <c r="E9671" s="93">
        <v>1</v>
      </c>
      <c r="F9671" s="92" t="s">
        <v>1950</v>
      </c>
      <c r="G9671" s="277" t="s">
        <v>4380</v>
      </c>
      <c r="H9671" s="277"/>
      <c r="I9671" s="278"/>
      <c r="J9671" s="127" t="s">
        <v>4380</v>
      </c>
    </row>
    <row r="9672" spans="1:10">
      <c r="A9672" s="221"/>
      <c r="B9672" s="222"/>
      <c r="C9672" s="222"/>
      <c r="D9672" s="222"/>
      <c r="E9672" s="222"/>
      <c r="F9672" s="222" t="s">
        <v>1938</v>
      </c>
      <c r="G9672" s="222"/>
      <c r="H9672" s="222"/>
      <c r="I9672" s="222"/>
      <c r="J9672" s="125">
        <v>1.01</v>
      </c>
    </row>
    <row r="9673" spans="1:10">
      <c r="A9673" s="115"/>
      <c r="B9673" s="116"/>
      <c r="C9673" s="116"/>
      <c r="D9673" s="116"/>
      <c r="E9673" s="116" t="s">
        <v>1728</v>
      </c>
      <c r="F9673" s="117">
        <v>0</v>
      </c>
      <c r="G9673" s="116" t="s">
        <v>1729</v>
      </c>
      <c r="H9673" s="117">
        <v>0</v>
      </c>
      <c r="I9673" s="116" t="s">
        <v>1730</v>
      </c>
      <c r="J9673" s="118">
        <v>0</v>
      </c>
    </row>
    <row r="9674" spans="1:10" ht="15" thickBot="1">
      <c r="A9674" s="115"/>
      <c r="B9674" s="116"/>
      <c r="C9674" s="116"/>
      <c r="D9674" s="116"/>
      <c r="E9674" s="116" t="s">
        <v>1731</v>
      </c>
      <c r="F9674" s="117">
        <v>0.26</v>
      </c>
      <c r="G9674" s="116"/>
      <c r="H9674" s="276" t="s">
        <v>1732</v>
      </c>
      <c r="I9674" s="276"/>
      <c r="J9674" s="118">
        <v>1.27</v>
      </c>
    </row>
    <row r="9675" spans="1:10" ht="15" thickTop="1">
      <c r="A9675" s="119"/>
      <c r="B9675" s="95"/>
      <c r="C9675" s="95"/>
      <c r="D9675" s="95"/>
      <c r="E9675" s="95"/>
      <c r="F9675" s="95"/>
      <c r="G9675" s="95"/>
      <c r="H9675" s="95"/>
      <c r="I9675" s="95"/>
      <c r="J9675" s="120"/>
    </row>
    <row r="9676" spans="1:10" ht="15">
      <c r="A9676" s="121"/>
      <c r="B9676" s="83" t="s">
        <v>1</v>
      </c>
      <c r="C9676" s="82" t="s">
        <v>2</v>
      </c>
      <c r="D9676" s="82" t="s">
        <v>3</v>
      </c>
      <c r="E9676" s="281" t="s">
        <v>1722</v>
      </c>
      <c r="F9676" s="281"/>
      <c r="G9676" s="84" t="s">
        <v>4</v>
      </c>
      <c r="H9676" s="83" t="s">
        <v>5</v>
      </c>
      <c r="I9676" s="83" t="s">
        <v>6</v>
      </c>
      <c r="J9676" s="122" t="s">
        <v>8</v>
      </c>
    </row>
    <row r="9677" spans="1:10" ht="25.5">
      <c r="A9677" s="111" t="s">
        <v>1723</v>
      </c>
      <c r="B9677" s="86" t="s">
        <v>4714</v>
      </c>
      <c r="C9677" s="85" t="s">
        <v>44</v>
      </c>
      <c r="D9677" s="85" t="s">
        <v>4715</v>
      </c>
      <c r="E9677" s="284" t="s">
        <v>1761</v>
      </c>
      <c r="F9677" s="284"/>
      <c r="G9677" s="87" t="s">
        <v>1950</v>
      </c>
      <c r="H9677" s="88">
        <v>1</v>
      </c>
      <c r="I9677" s="89">
        <v>1.01</v>
      </c>
      <c r="J9677" s="112">
        <v>1.01</v>
      </c>
    </row>
    <row r="9678" spans="1:10">
      <c r="A9678" s="221"/>
      <c r="B9678" s="222"/>
      <c r="C9678" s="222"/>
      <c r="D9678" s="222"/>
      <c r="E9678" s="222"/>
      <c r="F9678" s="222" t="s">
        <v>1762</v>
      </c>
      <c r="G9678" s="222"/>
      <c r="H9678" s="222"/>
      <c r="I9678" s="222"/>
      <c r="J9678" s="125">
        <v>0</v>
      </c>
    </row>
    <row r="9679" spans="1:10">
      <c r="A9679" s="221"/>
      <c r="B9679" s="222"/>
      <c r="C9679" s="222"/>
      <c r="D9679" s="222"/>
      <c r="E9679" s="222"/>
      <c r="F9679" s="222" t="s">
        <v>1763</v>
      </c>
      <c r="G9679" s="222"/>
      <c r="H9679" s="222"/>
      <c r="I9679" s="222"/>
      <c r="J9679" s="125">
        <v>1</v>
      </c>
    </row>
    <row r="9680" spans="1:10">
      <c r="A9680" s="221"/>
      <c r="B9680" s="222"/>
      <c r="C9680" s="222"/>
      <c r="D9680" s="222"/>
      <c r="E9680" s="222"/>
      <c r="F9680" s="222" t="s">
        <v>1764</v>
      </c>
      <c r="G9680" s="222"/>
      <c r="H9680" s="222"/>
      <c r="I9680" s="222"/>
      <c r="J9680" s="125">
        <v>0</v>
      </c>
    </row>
    <row r="9681" spans="1:10" ht="15">
      <c r="A9681" s="279" t="s">
        <v>1784</v>
      </c>
      <c r="B9681" s="280" t="s">
        <v>1</v>
      </c>
      <c r="C9681" s="281" t="s">
        <v>2</v>
      </c>
      <c r="D9681" s="281" t="s">
        <v>1785</v>
      </c>
      <c r="E9681" s="280" t="s">
        <v>1766</v>
      </c>
      <c r="F9681" s="83" t="s">
        <v>1767</v>
      </c>
      <c r="G9681" s="83" t="s">
        <v>1768</v>
      </c>
      <c r="H9681" s="83"/>
      <c r="I9681" s="83"/>
      <c r="J9681" s="122" t="s">
        <v>1769</v>
      </c>
    </row>
    <row r="9682" spans="1:10" ht="25.5">
      <c r="A9682" s="113" t="s">
        <v>1725</v>
      </c>
      <c r="B9682" s="91" t="s">
        <v>5048</v>
      </c>
      <c r="C9682" s="90" t="s">
        <v>44</v>
      </c>
      <c r="D9682" s="90" t="s">
        <v>5049</v>
      </c>
      <c r="E9682" s="93">
        <v>1</v>
      </c>
      <c r="F9682" s="92" t="s">
        <v>1950</v>
      </c>
      <c r="G9682" s="277" t="s">
        <v>4380</v>
      </c>
      <c r="H9682" s="277"/>
      <c r="I9682" s="278"/>
      <c r="J9682" s="127" t="s">
        <v>4380</v>
      </c>
    </row>
    <row r="9683" spans="1:10">
      <c r="A9683" s="221"/>
      <c r="B9683" s="222"/>
      <c r="C9683" s="222"/>
      <c r="D9683" s="222"/>
      <c r="E9683" s="222"/>
      <c r="F9683" s="222" t="s">
        <v>1938</v>
      </c>
      <c r="G9683" s="222"/>
      <c r="H9683" s="222"/>
      <c r="I9683" s="222"/>
      <c r="J9683" s="125">
        <v>1.01</v>
      </c>
    </row>
    <row r="9684" spans="1:10">
      <c r="A9684" s="115"/>
      <c r="B9684" s="116"/>
      <c r="C9684" s="116"/>
      <c r="D9684" s="116"/>
      <c r="E9684" s="116" t="s">
        <v>1728</v>
      </c>
      <c r="F9684" s="117">
        <v>0</v>
      </c>
      <c r="G9684" s="116" t="s">
        <v>1729</v>
      </c>
      <c r="H9684" s="117">
        <v>0</v>
      </c>
      <c r="I9684" s="116" t="s">
        <v>1730</v>
      </c>
      <c r="J9684" s="118">
        <v>0</v>
      </c>
    </row>
    <row r="9685" spans="1:10" ht="15" thickBot="1">
      <c r="A9685" s="115"/>
      <c r="B9685" s="116"/>
      <c r="C9685" s="116"/>
      <c r="D9685" s="116"/>
      <c r="E9685" s="116" t="s">
        <v>1731</v>
      </c>
      <c r="F9685" s="117">
        <v>0.26</v>
      </c>
      <c r="G9685" s="116"/>
      <c r="H9685" s="276" t="s">
        <v>1732</v>
      </c>
      <c r="I9685" s="276"/>
      <c r="J9685" s="118">
        <v>1.27</v>
      </c>
    </row>
    <row r="9686" spans="1:10" ht="15" thickTop="1">
      <c r="A9686" s="119"/>
      <c r="B9686" s="95"/>
      <c r="C9686" s="95"/>
      <c r="D9686" s="95"/>
      <c r="E9686" s="95"/>
      <c r="F9686" s="95"/>
      <c r="G9686" s="95"/>
      <c r="H9686" s="95"/>
      <c r="I9686" s="95"/>
      <c r="J9686" s="120"/>
    </row>
    <row r="9687" spans="1:10" ht="15">
      <c r="A9687" s="121"/>
      <c r="B9687" s="83" t="s">
        <v>1</v>
      </c>
      <c r="C9687" s="82" t="s">
        <v>2</v>
      </c>
      <c r="D9687" s="82" t="s">
        <v>3</v>
      </c>
      <c r="E9687" s="281" t="s">
        <v>1722</v>
      </c>
      <c r="F9687" s="281"/>
      <c r="G9687" s="84" t="s">
        <v>4</v>
      </c>
      <c r="H9687" s="83" t="s">
        <v>5</v>
      </c>
      <c r="I9687" s="83" t="s">
        <v>6</v>
      </c>
      <c r="J9687" s="122" t="s">
        <v>8</v>
      </c>
    </row>
    <row r="9688" spans="1:10">
      <c r="A9688" s="111" t="s">
        <v>1723</v>
      </c>
      <c r="B9688" s="86" t="s">
        <v>5028</v>
      </c>
      <c r="C9688" s="85" t="s">
        <v>44</v>
      </c>
      <c r="D9688" s="85" t="s">
        <v>5029</v>
      </c>
      <c r="E9688" s="284" t="s">
        <v>1761</v>
      </c>
      <c r="F9688" s="284"/>
      <c r="G9688" s="87" t="s">
        <v>1950</v>
      </c>
      <c r="H9688" s="88">
        <v>1</v>
      </c>
      <c r="I9688" s="89">
        <v>0.85</v>
      </c>
      <c r="J9688" s="112">
        <v>0.85</v>
      </c>
    </row>
    <row r="9689" spans="1:10">
      <c r="A9689" s="221"/>
      <c r="B9689" s="222"/>
      <c r="C9689" s="222"/>
      <c r="D9689" s="222"/>
      <c r="E9689" s="222"/>
      <c r="F9689" s="222" t="s">
        <v>1762</v>
      </c>
      <c r="G9689" s="222"/>
      <c r="H9689" s="222"/>
      <c r="I9689" s="222"/>
      <c r="J9689" s="125">
        <v>0</v>
      </c>
    </row>
    <row r="9690" spans="1:10">
      <c r="A9690" s="221"/>
      <c r="B9690" s="222"/>
      <c r="C9690" s="222"/>
      <c r="D9690" s="222"/>
      <c r="E9690" s="222"/>
      <c r="F9690" s="222" t="s">
        <v>1763</v>
      </c>
      <c r="G9690" s="222"/>
      <c r="H9690" s="222"/>
      <c r="I9690" s="222"/>
      <c r="J9690" s="125">
        <v>1</v>
      </c>
    </row>
    <row r="9691" spans="1:10">
      <c r="A9691" s="221"/>
      <c r="B9691" s="222"/>
      <c r="C9691" s="222"/>
      <c r="D9691" s="222"/>
      <c r="E9691" s="222"/>
      <c r="F9691" s="222" t="s">
        <v>1764</v>
      </c>
      <c r="G9691" s="222"/>
      <c r="H9691" s="222"/>
      <c r="I9691" s="222"/>
      <c r="J9691" s="125">
        <v>0</v>
      </c>
    </row>
    <row r="9692" spans="1:10" ht="15">
      <c r="A9692" s="279" t="s">
        <v>1784</v>
      </c>
      <c r="B9692" s="280" t="s">
        <v>1</v>
      </c>
      <c r="C9692" s="281" t="s">
        <v>2</v>
      </c>
      <c r="D9692" s="281" t="s">
        <v>1785</v>
      </c>
      <c r="E9692" s="280" t="s">
        <v>1766</v>
      </c>
      <c r="F9692" s="83" t="s">
        <v>1767</v>
      </c>
      <c r="G9692" s="83" t="s">
        <v>1768</v>
      </c>
      <c r="H9692" s="83"/>
      <c r="I9692" s="83"/>
      <c r="J9692" s="122" t="s">
        <v>1769</v>
      </c>
    </row>
    <row r="9693" spans="1:10" ht="25.5">
      <c r="A9693" s="113" t="s">
        <v>1725</v>
      </c>
      <c r="B9693" s="91" t="s">
        <v>5050</v>
      </c>
      <c r="C9693" s="90" t="s">
        <v>44</v>
      </c>
      <c r="D9693" s="90" t="s">
        <v>5051</v>
      </c>
      <c r="E9693" s="93">
        <v>1</v>
      </c>
      <c r="F9693" s="92" t="s">
        <v>1950</v>
      </c>
      <c r="G9693" s="277" t="s">
        <v>4388</v>
      </c>
      <c r="H9693" s="277"/>
      <c r="I9693" s="278"/>
      <c r="J9693" s="127" t="s">
        <v>4388</v>
      </c>
    </row>
    <row r="9694" spans="1:10">
      <c r="A9694" s="221"/>
      <c r="B9694" s="222"/>
      <c r="C9694" s="222"/>
      <c r="D9694" s="222"/>
      <c r="E9694" s="222"/>
      <c r="F9694" s="222" t="s">
        <v>1938</v>
      </c>
      <c r="G9694" s="222"/>
      <c r="H9694" s="222"/>
      <c r="I9694" s="222"/>
      <c r="J9694" s="125">
        <v>0.85</v>
      </c>
    </row>
    <row r="9695" spans="1:10">
      <c r="A9695" s="115"/>
      <c r="B9695" s="116"/>
      <c r="C9695" s="116"/>
      <c r="D9695" s="116"/>
      <c r="E9695" s="116" t="s">
        <v>1728</v>
      </c>
      <c r="F9695" s="117">
        <v>0</v>
      </c>
      <c r="G9695" s="116" t="s">
        <v>1729</v>
      </c>
      <c r="H9695" s="117">
        <v>0</v>
      </c>
      <c r="I9695" s="116" t="s">
        <v>1730</v>
      </c>
      <c r="J9695" s="118">
        <v>0</v>
      </c>
    </row>
    <row r="9696" spans="1:10" ht="15" thickBot="1">
      <c r="A9696" s="115"/>
      <c r="B9696" s="116"/>
      <c r="C9696" s="116"/>
      <c r="D9696" s="116"/>
      <c r="E9696" s="116" t="s">
        <v>1731</v>
      </c>
      <c r="F9696" s="117">
        <v>0.22</v>
      </c>
      <c r="G9696" s="116"/>
      <c r="H9696" s="276" t="s">
        <v>1732</v>
      </c>
      <c r="I9696" s="276"/>
      <c r="J9696" s="118">
        <v>1.07</v>
      </c>
    </row>
    <row r="9697" spans="1:10" ht="15" thickTop="1">
      <c r="A9697" s="119"/>
      <c r="B9697" s="95"/>
      <c r="C9697" s="95"/>
      <c r="D9697" s="95"/>
      <c r="E9697" s="95"/>
      <c r="F9697" s="95"/>
      <c r="G9697" s="95"/>
      <c r="H9697" s="95"/>
      <c r="I9697" s="95"/>
      <c r="J9697" s="120"/>
    </row>
    <row r="9698" spans="1:10" ht="15">
      <c r="A9698" s="121"/>
      <c r="B9698" s="83" t="s">
        <v>1</v>
      </c>
      <c r="C9698" s="82" t="s">
        <v>2</v>
      </c>
      <c r="D9698" s="82" t="s">
        <v>3</v>
      </c>
      <c r="E9698" s="281" t="s">
        <v>1722</v>
      </c>
      <c r="F9698" s="281"/>
      <c r="G9698" s="84" t="s">
        <v>4</v>
      </c>
      <c r="H9698" s="83" t="s">
        <v>5</v>
      </c>
      <c r="I9698" s="83" t="s">
        <v>6</v>
      </c>
      <c r="J9698" s="122" t="s">
        <v>8</v>
      </c>
    </row>
    <row r="9699" spans="1:10">
      <c r="A9699" s="111" t="s">
        <v>1723</v>
      </c>
      <c r="B9699" s="86" t="s">
        <v>5054</v>
      </c>
      <c r="C9699" s="85" t="s">
        <v>44</v>
      </c>
      <c r="D9699" s="85" t="s">
        <v>5055</v>
      </c>
      <c r="E9699" s="284" t="s">
        <v>1761</v>
      </c>
      <c r="F9699" s="284"/>
      <c r="G9699" s="87" t="s">
        <v>1950</v>
      </c>
      <c r="H9699" s="88">
        <v>1</v>
      </c>
      <c r="I9699" s="89">
        <v>0.88</v>
      </c>
      <c r="J9699" s="112">
        <v>0.88</v>
      </c>
    </row>
    <row r="9700" spans="1:10">
      <c r="A9700" s="221"/>
      <c r="B9700" s="222"/>
      <c r="C9700" s="222"/>
      <c r="D9700" s="222"/>
      <c r="E9700" s="222"/>
      <c r="F9700" s="222" t="s">
        <v>1762</v>
      </c>
      <c r="G9700" s="222"/>
      <c r="H9700" s="222"/>
      <c r="I9700" s="222"/>
      <c r="J9700" s="125">
        <v>0</v>
      </c>
    </row>
    <row r="9701" spans="1:10">
      <c r="A9701" s="221"/>
      <c r="B9701" s="222"/>
      <c r="C9701" s="222"/>
      <c r="D9701" s="222"/>
      <c r="E9701" s="222"/>
      <c r="F9701" s="222" t="s">
        <v>1763</v>
      </c>
      <c r="G9701" s="222"/>
      <c r="H9701" s="222"/>
      <c r="I9701" s="222"/>
      <c r="J9701" s="125">
        <v>1</v>
      </c>
    </row>
    <row r="9702" spans="1:10">
      <c r="A9702" s="221"/>
      <c r="B9702" s="222"/>
      <c r="C9702" s="222"/>
      <c r="D9702" s="222"/>
      <c r="E9702" s="222"/>
      <c r="F9702" s="222" t="s">
        <v>1764</v>
      </c>
      <c r="G9702" s="222"/>
      <c r="H9702" s="222"/>
      <c r="I9702" s="222"/>
      <c r="J9702" s="125">
        <v>0</v>
      </c>
    </row>
    <row r="9703" spans="1:10" ht="15">
      <c r="A9703" s="279" t="s">
        <v>1784</v>
      </c>
      <c r="B9703" s="280" t="s">
        <v>1</v>
      </c>
      <c r="C9703" s="281" t="s">
        <v>2</v>
      </c>
      <c r="D9703" s="281" t="s">
        <v>1785</v>
      </c>
      <c r="E9703" s="280" t="s">
        <v>1766</v>
      </c>
      <c r="F9703" s="83" t="s">
        <v>1767</v>
      </c>
      <c r="G9703" s="83" t="s">
        <v>1768</v>
      </c>
      <c r="H9703" s="83"/>
      <c r="I9703" s="83"/>
      <c r="J9703" s="122" t="s">
        <v>1769</v>
      </c>
    </row>
    <row r="9704" spans="1:10" ht="25.5">
      <c r="A9704" s="113" t="s">
        <v>1725</v>
      </c>
      <c r="B9704" s="91" t="s">
        <v>5044</v>
      </c>
      <c r="C9704" s="90" t="s">
        <v>44</v>
      </c>
      <c r="D9704" s="90" t="s">
        <v>5045</v>
      </c>
      <c r="E9704" s="93">
        <v>1</v>
      </c>
      <c r="F9704" s="92" t="s">
        <v>1950</v>
      </c>
      <c r="G9704" s="277" t="s">
        <v>4352</v>
      </c>
      <c r="H9704" s="277"/>
      <c r="I9704" s="278"/>
      <c r="J9704" s="127" t="s">
        <v>4352</v>
      </c>
    </row>
    <row r="9705" spans="1:10">
      <c r="A9705" s="221"/>
      <c r="B9705" s="222"/>
      <c r="C9705" s="222"/>
      <c r="D9705" s="222"/>
      <c r="E9705" s="222"/>
      <c r="F9705" s="222" t="s">
        <v>1938</v>
      </c>
      <c r="G9705" s="222"/>
      <c r="H9705" s="222"/>
      <c r="I9705" s="222"/>
      <c r="J9705" s="125">
        <v>0.88</v>
      </c>
    </row>
    <row r="9706" spans="1:10">
      <c r="A9706" s="115"/>
      <c r="B9706" s="116"/>
      <c r="C9706" s="116"/>
      <c r="D9706" s="116"/>
      <c r="E9706" s="116" t="s">
        <v>1728</v>
      </c>
      <c r="F9706" s="117">
        <v>0</v>
      </c>
      <c r="G9706" s="116" t="s">
        <v>1729</v>
      </c>
      <c r="H9706" s="117">
        <v>0</v>
      </c>
      <c r="I9706" s="116" t="s">
        <v>1730</v>
      </c>
      <c r="J9706" s="118">
        <v>0</v>
      </c>
    </row>
    <row r="9707" spans="1:10" ht="15" thickBot="1">
      <c r="A9707" s="115"/>
      <c r="B9707" s="116"/>
      <c r="C9707" s="116"/>
      <c r="D9707" s="116"/>
      <c r="E9707" s="116" t="s">
        <v>1731</v>
      </c>
      <c r="F9707" s="117">
        <v>0.23</v>
      </c>
      <c r="G9707" s="116"/>
      <c r="H9707" s="276" t="s">
        <v>1732</v>
      </c>
      <c r="I9707" s="276"/>
      <c r="J9707" s="118">
        <v>1.1100000000000001</v>
      </c>
    </row>
    <row r="9708" spans="1:10" ht="15" thickTop="1">
      <c r="A9708" s="119"/>
      <c r="B9708" s="95"/>
      <c r="C9708" s="95"/>
      <c r="D9708" s="95"/>
      <c r="E9708" s="95"/>
      <c r="F9708" s="95"/>
      <c r="G9708" s="95"/>
      <c r="H9708" s="95"/>
      <c r="I9708" s="95"/>
      <c r="J9708" s="120"/>
    </row>
    <row r="9709" spans="1:10" ht="15">
      <c r="A9709" s="121"/>
      <c r="B9709" s="83" t="s">
        <v>1</v>
      </c>
      <c r="C9709" s="82" t="s">
        <v>2</v>
      </c>
      <c r="D9709" s="82" t="s">
        <v>3</v>
      </c>
      <c r="E9709" s="281" t="s">
        <v>1722</v>
      </c>
      <c r="F9709" s="281"/>
      <c r="G9709" s="84" t="s">
        <v>4</v>
      </c>
      <c r="H9709" s="83" t="s">
        <v>5</v>
      </c>
      <c r="I9709" s="83" t="s">
        <v>6</v>
      </c>
      <c r="J9709" s="122" t="s">
        <v>8</v>
      </c>
    </row>
    <row r="9710" spans="1:10" ht="25.5">
      <c r="A9710" s="111" t="s">
        <v>1723</v>
      </c>
      <c r="B9710" s="86" t="s">
        <v>5056</v>
      </c>
      <c r="C9710" s="85" t="s">
        <v>44</v>
      </c>
      <c r="D9710" s="85" t="s">
        <v>5057</v>
      </c>
      <c r="E9710" s="284" t="s">
        <v>1761</v>
      </c>
      <c r="F9710" s="284"/>
      <c r="G9710" s="87" t="s">
        <v>1950</v>
      </c>
      <c r="H9710" s="88">
        <v>1</v>
      </c>
      <c r="I9710" s="89">
        <v>0.88</v>
      </c>
      <c r="J9710" s="112">
        <v>0.88</v>
      </c>
    </row>
    <row r="9711" spans="1:10">
      <c r="A9711" s="221"/>
      <c r="B9711" s="222"/>
      <c r="C9711" s="222"/>
      <c r="D9711" s="222"/>
      <c r="E9711" s="222"/>
      <c r="F9711" s="222" t="s">
        <v>1762</v>
      </c>
      <c r="G9711" s="222"/>
      <c r="H9711" s="222"/>
      <c r="I9711" s="222"/>
      <c r="J9711" s="125">
        <v>0</v>
      </c>
    </row>
    <row r="9712" spans="1:10">
      <c r="A9712" s="221"/>
      <c r="B9712" s="222"/>
      <c r="C9712" s="222"/>
      <c r="D9712" s="222"/>
      <c r="E9712" s="222"/>
      <c r="F9712" s="222" t="s">
        <v>1763</v>
      </c>
      <c r="G9712" s="222"/>
      <c r="H9712" s="222"/>
      <c r="I9712" s="222"/>
      <c r="J9712" s="125">
        <v>1</v>
      </c>
    </row>
    <row r="9713" spans="1:10">
      <c r="A9713" s="221"/>
      <c r="B9713" s="222"/>
      <c r="C9713" s="222"/>
      <c r="D9713" s="222"/>
      <c r="E9713" s="222"/>
      <c r="F9713" s="222" t="s">
        <v>1764</v>
      </c>
      <c r="G9713" s="222"/>
      <c r="H9713" s="222"/>
      <c r="I9713" s="222"/>
      <c r="J9713" s="125">
        <v>0</v>
      </c>
    </row>
    <row r="9714" spans="1:10" ht="15">
      <c r="A9714" s="279" t="s">
        <v>1784</v>
      </c>
      <c r="B9714" s="280" t="s">
        <v>1</v>
      </c>
      <c r="C9714" s="281" t="s">
        <v>2</v>
      </c>
      <c r="D9714" s="281" t="s">
        <v>1785</v>
      </c>
      <c r="E9714" s="280" t="s">
        <v>1766</v>
      </c>
      <c r="F9714" s="83" t="s">
        <v>1767</v>
      </c>
      <c r="G9714" s="83" t="s">
        <v>1768</v>
      </c>
      <c r="H9714" s="83"/>
      <c r="I9714" s="83"/>
      <c r="J9714" s="122" t="s">
        <v>1769</v>
      </c>
    </row>
    <row r="9715" spans="1:10" ht="25.5">
      <c r="A9715" s="113" t="s">
        <v>1725</v>
      </c>
      <c r="B9715" s="91" t="s">
        <v>5044</v>
      </c>
      <c r="C9715" s="90" t="s">
        <v>44</v>
      </c>
      <c r="D9715" s="90" t="s">
        <v>5045</v>
      </c>
      <c r="E9715" s="93">
        <v>1</v>
      </c>
      <c r="F9715" s="92" t="s">
        <v>1950</v>
      </c>
      <c r="G9715" s="277" t="s">
        <v>4352</v>
      </c>
      <c r="H9715" s="277"/>
      <c r="I9715" s="278"/>
      <c r="J9715" s="127" t="s">
        <v>4352</v>
      </c>
    </row>
    <row r="9716" spans="1:10">
      <c r="A9716" s="221"/>
      <c r="B9716" s="222"/>
      <c r="C9716" s="222"/>
      <c r="D9716" s="222"/>
      <c r="E9716" s="222"/>
      <c r="F9716" s="222" t="s">
        <v>1938</v>
      </c>
      <c r="G9716" s="222"/>
      <c r="H9716" s="222"/>
      <c r="I9716" s="222"/>
      <c r="J9716" s="125">
        <v>0.88</v>
      </c>
    </row>
    <row r="9717" spans="1:10">
      <c r="A9717" s="115"/>
      <c r="B9717" s="116"/>
      <c r="C9717" s="116"/>
      <c r="D9717" s="116"/>
      <c r="E9717" s="116" t="s">
        <v>1728</v>
      </c>
      <c r="F9717" s="117">
        <v>0</v>
      </c>
      <c r="G9717" s="116" t="s">
        <v>1729</v>
      </c>
      <c r="H9717" s="117">
        <v>0</v>
      </c>
      <c r="I9717" s="116" t="s">
        <v>1730</v>
      </c>
      <c r="J9717" s="118">
        <v>0</v>
      </c>
    </row>
    <row r="9718" spans="1:10" ht="15" thickBot="1">
      <c r="A9718" s="115"/>
      <c r="B9718" s="116"/>
      <c r="C9718" s="116"/>
      <c r="D9718" s="116"/>
      <c r="E9718" s="116" t="s">
        <v>1731</v>
      </c>
      <c r="F9718" s="117">
        <v>0.23</v>
      </c>
      <c r="G9718" s="116"/>
      <c r="H9718" s="276" t="s">
        <v>1732</v>
      </c>
      <c r="I9718" s="276"/>
      <c r="J9718" s="118">
        <v>1.1100000000000001</v>
      </c>
    </row>
    <row r="9719" spans="1:10" ht="15" thickTop="1">
      <c r="A9719" s="119"/>
      <c r="B9719" s="95"/>
      <c r="C9719" s="95"/>
      <c r="D9719" s="95"/>
      <c r="E9719" s="95"/>
      <c r="F9719" s="95"/>
      <c r="G9719" s="95"/>
      <c r="H9719" s="95"/>
      <c r="I9719" s="95"/>
      <c r="J9719" s="120"/>
    </row>
    <row r="9720" spans="1:10" ht="15">
      <c r="A9720" s="121"/>
      <c r="B9720" s="83" t="s">
        <v>1</v>
      </c>
      <c r="C9720" s="82" t="s">
        <v>2</v>
      </c>
      <c r="D9720" s="82" t="s">
        <v>3</v>
      </c>
      <c r="E9720" s="281" t="s">
        <v>1722</v>
      </c>
      <c r="F9720" s="281"/>
      <c r="G9720" s="84" t="s">
        <v>4</v>
      </c>
      <c r="H9720" s="83" t="s">
        <v>5</v>
      </c>
      <c r="I9720" s="83" t="s">
        <v>6</v>
      </c>
      <c r="J9720" s="122" t="s">
        <v>8</v>
      </c>
    </row>
    <row r="9721" spans="1:10" ht="25.5">
      <c r="A9721" s="111" t="s">
        <v>1723</v>
      </c>
      <c r="B9721" s="86" t="s">
        <v>5058</v>
      </c>
      <c r="C9721" s="85" t="s">
        <v>44</v>
      </c>
      <c r="D9721" s="85" t="s">
        <v>5059</v>
      </c>
      <c r="E9721" s="284" t="s">
        <v>1761</v>
      </c>
      <c r="F9721" s="284"/>
      <c r="G9721" s="87" t="s">
        <v>1950</v>
      </c>
      <c r="H9721" s="88">
        <v>1</v>
      </c>
      <c r="I9721" s="89">
        <v>0.88</v>
      </c>
      <c r="J9721" s="112">
        <v>0.88</v>
      </c>
    </row>
    <row r="9722" spans="1:10">
      <c r="A9722" s="221"/>
      <c r="B9722" s="222"/>
      <c r="C9722" s="222"/>
      <c r="D9722" s="222"/>
      <c r="E9722" s="222"/>
      <c r="F9722" s="222" t="s">
        <v>1762</v>
      </c>
      <c r="G9722" s="222"/>
      <c r="H9722" s="222"/>
      <c r="I9722" s="222"/>
      <c r="J9722" s="125">
        <v>0</v>
      </c>
    </row>
    <row r="9723" spans="1:10">
      <c r="A9723" s="221"/>
      <c r="B9723" s="222"/>
      <c r="C9723" s="222"/>
      <c r="D9723" s="222"/>
      <c r="E9723" s="222"/>
      <c r="F9723" s="222" t="s">
        <v>1763</v>
      </c>
      <c r="G9723" s="222"/>
      <c r="H9723" s="222"/>
      <c r="I9723" s="222"/>
      <c r="J9723" s="125">
        <v>1</v>
      </c>
    </row>
    <row r="9724" spans="1:10">
      <c r="A9724" s="221"/>
      <c r="B9724" s="222"/>
      <c r="C9724" s="222"/>
      <c r="D9724" s="222"/>
      <c r="E9724" s="222"/>
      <c r="F9724" s="222" t="s">
        <v>1764</v>
      </c>
      <c r="G9724" s="222"/>
      <c r="H9724" s="222"/>
      <c r="I9724" s="222"/>
      <c r="J9724" s="125">
        <v>0</v>
      </c>
    </row>
    <row r="9725" spans="1:10" ht="15">
      <c r="A9725" s="279" t="s">
        <v>1784</v>
      </c>
      <c r="B9725" s="280" t="s">
        <v>1</v>
      </c>
      <c r="C9725" s="281" t="s">
        <v>2</v>
      </c>
      <c r="D9725" s="281" t="s">
        <v>1785</v>
      </c>
      <c r="E9725" s="280" t="s">
        <v>1766</v>
      </c>
      <c r="F9725" s="83" t="s">
        <v>1767</v>
      </c>
      <c r="G9725" s="83" t="s">
        <v>1768</v>
      </c>
      <c r="H9725" s="83"/>
      <c r="I9725" s="83"/>
      <c r="J9725" s="122" t="s">
        <v>1769</v>
      </c>
    </row>
    <row r="9726" spans="1:10" ht="25.5">
      <c r="A9726" s="113" t="s">
        <v>1725</v>
      </c>
      <c r="B9726" s="91" t="s">
        <v>5044</v>
      </c>
      <c r="C9726" s="90" t="s">
        <v>44</v>
      </c>
      <c r="D9726" s="90" t="s">
        <v>5045</v>
      </c>
      <c r="E9726" s="93">
        <v>1</v>
      </c>
      <c r="F9726" s="92" t="s">
        <v>1950</v>
      </c>
      <c r="G9726" s="277" t="s">
        <v>4352</v>
      </c>
      <c r="H9726" s="277"/>
      <c r="I9726" s="278"/>
      <c r="J9726" s="127" t="s">
        <v>4352</v>
      </c>
    </row>
    <row r="9727" spans="1:10">
      <c r="A9727" s="221"/>
      <c r="B9727" s="222"/>
      <c r="C9727" s="222"/>
      <c r="D9727" s="222"/>
      <c r="E9727" s="222"/>
      <c r="F9727" s="222" t="s">
        <v>1938</v>
      </c>
      <c r="G9727" s="222"/>
      <c r="H9727" s="222"/>
      <c r="I9727" s="222"/>
      <c r="J9727" s="125">
        <v>0.88</v>
      </c>
    </row>
    <row r="9728" spans="1:10">
      <c r="A9728" s="115"/>
      <c r="B9728" s="116"/>
      <c r="C9728" s="116"/>
      <c r="D9728" s="116"/>
      <c r="E9728" s="116" t="s">
        <v>1728</v>
      </c>
      <c r="F9728" s="117">
        <v>0</v>
      </c>
      <c r="G9728" s="116" t="s">
        <v>1729</v>
      </c>
      <c r="H9728" s="117">
        <v>0</v>
      </c>
      <c r="I9728" s="116" t="s">
        <v>1730</v>
      </c>
      <c r="J9728" s="118">
        <v>0</v>
      </c>
    </row>
    <row r="9729" spans="1:10" ht="15" thickBot="1">
      <c r="A9729" s="115"/>
      <c r="B9729" s="116"/>
      <c r="C9729" s="116"/>
      <c r="D9729" s="116"/>
      <c r="E9729" s="116" t="s">
        <v>1731</v>
      </c>
      <c r="F9729" s="117">
        <v>0.23</v>
      </c>
      <c r="G9729" s="116"/>
      <c r="H9729" s="276" t="s">
        <v>1732</v>
      </c>
      <c r="I9729" s="276"/>
      <c r="J9729" s="118">
        <v>1.1100000000000001</v>
      </c>
    </row>
    <row r="9730" spans="1:10" ht="15" thickTop="1">
      <c r="A9730" s="119"/>
      <c r="B9730" s="95"/>
      <c r="C9730" s="95"/>
      <c r="D9730" s="95"/>
      <c r="E9730" s="95"/>
      <c r="F9730" s="95"/>
      <c r="G9730" s="95"/>
      <c r="H9730" s="95"/>
      <c r="I9730" s="95"/>
      <c r="J9730" s="120"/>
    </row>
    <row r="9731" spans="1:10" ht="15">
      <c r="A9731" s="121"/>
      <c r="B9731" s="83" t="s">
        <v>1</v>
      </c>
      <c r="C9731" s="82" t="s">
        <v>2</v>
      </c>
      <c r="D9731" s="82" t="s">
        <v>3</v>
      </c>
      <c r="E9731" s="281" t="s">
        <v>1722</v>
      </c>
      <c r="F9731" s="281"/>
      <c r="G9731" s="84" t="s">
        <v>4</v>
      </c>
      <c r="H9731" s="83" t="s">
        <v>5</v>
      </c>
      <c r="I9731" s="83" t="s">
        <v>6</v>
      </c>
      <c r="J9731" s="122" t="s">
        <v>8</v>
      </c>
    </row>
    <row r="9732" spans="1:10">
      <c r="A9732" s="111" t="s">
        <v>1723</v>
      </c>
      <c r="B9732" s="86" t="s">
        <v>5060</v>
      </c>
      <c r="C9732" s="85" t="s">
        <v>44</v>
      </c>
      <c r="D9732" s="85" t="s">
        <v>5061</v>
      </c>
      <c r="E9732" s="284" t="s">
        <v>1761</v>
      </c>
      <c r="F9732" s="284"/>
      <c r="G9732" s="87" t="s">
        <v>1950</v>
      </c>
      <c r="H9732" s="88">
        <v>1</v>
      </c>
      <c r="I9732" s="89">
        <v>0.88</v>
      </c>
      <c r="J9732" s="112">
        <v>0.88</v>
      </c>
    </row>
    <row r="9733" spans="1:10">
      <c r="A9733" s="221"/>
      <c r="B9733" s="222"/>
      <c r="C9733" s="222"/>
      <c r="D9733" s="222"/>
      <c r="E9733" s="222"/>
      <c r="F9733" s="222" t="s">
        <v>1762</v>
      </c>
      <c r="G9733" s="222"/>
      <c r="H9733" s="222"/>
      <c r="I9733" s="222"/>
      <c r="J9733" s="125">
        <v>0</v>
      </c>
    </row>
    <row r="9734" spans="1:10">
      <c r="A9734" s="221"/>
      <c r="B9734" s="222"/>
      <c r="C9734" s="222"/>
      <c r="D9734" s="222"/>
      <c r="E9734" s="222"/>
      <c r="F9734" s="222" t="s">
        <v>1763</v>
      </c>
      <c r="G9734" s="222"/>
      <c r="H9734" s="222"/>
      <c r="I9734" s="222"/>
      <c r="J9734" s="125">
        <v>1</v>
      </c>
    </row>
    <row r="9735" spans="1:10">
      <c r="A9735" s="221"/>
      <c r="B9735" s="222"/>
      <c r="C9735" s="222"/>
      <c r="D9735" s="222"/>
      <c r="E9735" s="222"/>
      <c r="F9735" s="222" t="s">
        <v>1764</v>
      </c>
      <c r="G9735" s="222"/>
      <c r="H9735" s="222"/>
      <c r="I9735" s="222"/>
      <c r="J9735" s="125">
        <v>0</v>
      </c>
    </row>
    <row r="9736" spans="1:10" ht="15">
      <c r="A9736" s="279" t="s">
        <v>1784</v>
      </c>
      <c r="B9736" s="280" t="s">
        <v>1</v>
      </c>
      <c r="C9736" s="281" t="s">
        <v>2</v>
      </c>
      <c r="D9736" s="281" t="s">
        <v>1785</v>
      </c>
      <c r="E9736" s="280" t="s">
        <v>1766</v>
      </c>
      <c r="F9736" s="83" t="s">
        <v>1767</v>
      </c>
      <c r="G9736" s="83" t="s">
        <v>1768</v>
      </c>
      <c r="H9736" s="83"/>
      <c r="I9736" s="83"/>
      <c r="J9736" s="122" t="s">
        <v>1769</v>
      </c>
    </row>
    <row r="9737" spans="1:10" ht="25.5">
      <c r="A9737" s="113" t="s">
        <v>1725</v>
      </c>
      <c r="B9737" s="91" t="s">
        <v>5044</v>
      </c>
      <c r="C9737" s="90" t="s">
        <v>44</v>
      </c>
      <c r="D9737" s="90" t="s">
        <v>5045</v>
      </c>
      <c r="E9737" s="93">
        <v>1</v>
      </c>
      <c r="F9737" s="92" t="s">
        <v>1950</v>
      </c>
      <c r="G9737" s="277" t="s">
        <v>4352</v>
      </c>
      <c r="H9737" s="277"/>
      <c r="I9737" s="278"/>
      <c r="J9737" s="127" t="s">
        <v>4352</v>
      </c>
    </row>
    <row r="9738" spans="1:10">
      <c r="A9738" s="221"/>
      <c r="B9738" s="222"/>
      <c r="C9738" s="222"/>
      <c r="D9738" s="222"/>
      <c r="E9738" s="222"/>
      <c r="F9738" s="222" t="s">
        <v>1938</v>
      </c>
      <c r="G9738" s="222"/>
      <c r="H9738" s="222"/>
      <c r="I9738" s="222"/>
      <c r="J9738" s="125">
        <v>0.88</v>
      </c>
    </row>
    <row r="9739" spans="1:10">
      <c r="A9739" s="115"/>
      <c r="B9739" s="116"/>
      <c r="C9739" s="116"/>
      <c r="D9739" s="116"/>
      <c r="E9739" s="116" t="s">
        <v>1728</v>
      </c>
      <c r="F9739" s="117">
        <v>0</v>
      </c>
      <c r="G9739" s="116" t="s">
        <v>1729</v>
      </c>
      <c r="H9739" s="117">
        <v>0</v>
      </c>
      <c r="I9739" s="116" t="s">
        <v>1730</v>
      </c>
      <c r="J9739" s="118">
        <v>0</v>
      </c>
    </row>
    <row r="9740" spans="1:10" ht="15" thickBot="1">
      <c r="A9740" s="115"/>
      <c r="B9740" s="116"/>
      <c r="C9740" s="116"/>
      <c r="D9740" s="116"/>
      <c r="E9740" s="116" t="s">
        <v>1731</v>
      </c>
      <c r="F9740" s="117">
        <v>0.23</v>
      </c>
      <c r="G9740" s="116"/>
      <c r="H9740" s="276" t="s">
        <v>1732</v>
      </c>
      <c r="I9740" s="276"/>
      <c r="J9740" s="118">
        <v>1.1100000000000001</v>
      </c>
    </row>
    <row r="9741" spans="1:10" ht="15" thickTop="1">
      <c r="A9741" s="119"/>
      <c r="B9741" s="95"/>
      <c r="C9741" s="95"/>
      <c r="D9741" s="95"/>
      <c r="E9741" s="95"/>
      <c r="F9741" s="95"/>
      <c r="G9741" s="95"/>
      <c r="H9741" s="95"/>
      <c r="I9741" s="95"/>
      <c r="J9741" s="120"/>
    </row>
    <row r="9742" spans="1:10" ht="15">
      <c r="A9742" s="121"/>
      <c r="B9742" s="83" t="s">
        <v>1</v>
      </c>
      <c r="C9742" s="82" t="s">
        <v>2</v>
      </c>
      <c r="D9742" s="82" t="s">
        <v>3</v>
      </c>
      <c r="E9742" s="281" t="s">
        <v>1722</v>
      </c>
      <c r="F9742" s="281"/>
      <c r="G9742" s="84" t="s">
        <v>4</v>
      </c>
      <c r="H9742" s="83" t="s">
        <v>5</v>
      </c>
      <c r="I9742" s="83" t="s">
        <v>6</v>
      </c>
      <c r="J9742" s="122" t="s">
        <v>8</v>
      </c>
    </row>
    <row r="9743" spans="1:10">
      <c r="A9743" s="111" t="s">
        <v>1723</v>
      </c>
      <c r="B9743" s="86" t="s">
        <v>5062</v>
      </c>
      <c r="C9743" s="85" t="s">
        <v>44</v>
      </c>
      <c r="D9743" s="85" t="s">
        <v>5063</v>
      </c>
      <c r="E9743" s="284" t="s">
        <v>1761</v>
      </c>
      <c r="F9743" s="284"/>
      <c r="G9743" s="87" t="s">
        <v>1950</v>
      </c>
      <c r="H9743" s="88">
        <v>1</v>
      </c>
      <c r="I9743" s="89">
        <v>0.61</v>
      </c>
      <c r="J9743" s="112">
        <v>0.61</v>
      </c>
    </row>
    <row r="9744" spans="1:10">
      <c r="A9744" s="221"/>
      <c r="B9744" s="222"/>
      <c r="C9744" s="222"/>
      <c r="D9744" s="222"/>
      <c r="E9744" s="222"/>
      <c r="F9744" s="222" t="s">
        <v>1762</v>
      </c>
      <c r="G9744" s="222"/>
      <c r="H9744" s="222"/>
      <c r="I9744" s="222"/>
      <c r="J9744" s="125">
        <v>0</v>
      </c>
    </row>
    <row r="9745" spans="1:10">
      <c r="A9745" s="221"/>
      <c r="B9745" s="222"/>
      <c r="C9745" s="222"/>
      <c r="D9745" s="222"/>
      <c r="E9745" s="222"/>
      <c r="F9745" s="222" t="s">
        <v>1763</v>
      </c>
      <c r="G9745" s="222"/>
      <c r="H9745" s="222"/>
      <c r="I9745" s="222"/>
      <c r="J9745" s="125">
        <v>1</v>
      </c>
    </row>
    <row r="9746" spans="1:10">
      <c r="A9746" s="221"/>
      <c r="B9746" s="222"/>
      <c r="C9746" s="222"/>
      <c r="D9746" s="222"/>
      <c r="E9746" s="222"/>
      <c r="F9746" s="222" t="s">
        <v>1764</v>
      </c>
      <c r="G9746" s="222"/>
      <c r="H9746" s="222"/>
      <c r="I9746" s="222"/>
      <c r="J9746" s="125">
        <v>0</v>
      </c>
    </row>
    <row r="9747" spans="1:10" ht="15">
      <c r="A9747" s="279" t="s">
        <v>1784</v>
      </c>
      <c r="B9747" s="280" t="s">
        <v>1</v>
      </c>
      <c r="C9747" s="281" t="s">
        <v>2</v>
      </c>
      <c r="D9747" s="281" t="s">
        <v>1785</v>
      </c>
      <c r="E9747" s="280" t="s">
        <v>1766</v>
      </c>
      <c r="F9747" s="83" t="s">
        <v>1767</v>
      </c>
      <c r="G9747" s="83" t="s">
        <v>1768</v>
      </c>
      <c r="H9747" s="83"/>
      <c r="I9747" s="83"/>
      <c r="J9747" s="122" t="s">
        <v>1769</v>
      </c>
    </row>
    <row r="9748" spans="1:10" ht="25.5">
      <c r="A9748" s="113" t="s">
        <v>1725</v>
      </c>
      <c r="B9748" s="91" t="s">
        <v>5064</v>
      </c>
      <c r="C9748" s="90" t="s">
        <v>44</v>
      </c>
      <c r="D9748" s="90" t="s">
        <v>5065</v>
      </c>
      <c r="E9748" s="93">
        <v>1</v>
      </c>
      <c r="F9748" s="92" t="s">
        <v>1950</v>
      </c>
      <c r="G9748" s="277" t="s">
        <v>5066</v>
      </c>
      <c r="H9748" s="277"/>
      <c r="I9748" s="278"/>
      <c r="J9748" s="127" t="s">
        <v>5066</v>
      </c>
    </row>
    <row r="9749" spans="1:10">
      <c r="A9749" s="221"/>
      <c r="B9749" s="222"/>
      <c r="C9749" s="222"/>
      <c r="D9749" s="222"/>
      <c r="E9749" s="222"/>
      <c r="F9749" s="222" t="s">
        <v>1938</v>
      </c>
      <c r="G9749" s="222"/>
      <c r="H9749" s="222"/>
      <c r="I9749" s="222"/>
      <c r="J9749" s="125">
        <v>0.61</v>
      </c>
    </row>
    <row r="9750" spans="1:10">
      <c r="A9750" s="115"/>
      <c r="B9750" s="116"/>
      <c r="C9750" s="116"/>
      <c r="D9750" s="116"/>
      <c r="E9750" s="116" t="s">
        <v>1728</v>
      </c>
      <c r="F9750" s="117">
        <v>0</v>
      </c>
      <c r="G9750" s="116" t="s">
        <v>1729</v>
      </c>
      <c r="H9750" s="117">
        <v>0</v>
      </c>
      <c r="I9750" s="116" t="s">
        <v>1730</v>
      </c>
      <c r="J9750" s="118">
        <v>0</v>
      </c>
    </row>
    <row r="9751" spans="1:10" ht="15" thickBot="1">
      <c r="A9751" s="115"/>
      <c r="B9751" s="116"/>
      <c r="C9751" s="116"/>
      <c r="D9751" s="116"/>
      <c r="E9751" s="116" t="s">
        <v>1731</v>
      </c>
      <c r="F9751" s="117">
        <v>0.16</v>
      </c>
      <c r="G9751" s="116"/>
      <c r="H9751" s="276" t="s">
        <v>1732</v>
      </c>
      <c r="I9751" s="276"/>
      <c r="J9751" s="118">
        <v>0.77</v>
      </c>
    </row>
    <row r="9752" spans="1:10" ht="15" thickTop="1">
      <c r="A9752" s="119"/>
      <c r="B9752" s="95"/>
      <c r="C9752" s="95"/>
      <c r="D9752" s="95"/>
      <c r="E9752" s="95"/>
      <c r="F9752" s="95"/>
      <c r="G9752" s="95"/>
      <c r="H9752" s="95"/>
      <c r="I9752" s="95"/>
      <c r="J9752" s="120"/>
    </row>
    <row r="9753" spans="1:10" ht="15">
      <c r="A9753" s="121"/>
      <c r="B9753" s="83" t="s">
        <v>1</v>
      </c>
      <c r="C9753" s="82" t="s">
        <v>2</v>
      </c>
      <c r="D9753" s="82" t="s">
        <v>3</v>
      </c>
      <c r="E9753" s="281" t="s">
        <v>1722</v>
      </c>
      <c r="F9753" s="281"/>
      <c r="G9753" s="84" t="s">
        <v>4</v>
      </c>
      <c r="H9753" s="83" t="s">
        <v>5</v>
      </c>
      <c r="I9753" s="83" t="s">
        <v>6</v>
      </c>
      <c r="J9753" s="122" t="s">
        <v>8</v>
      </c>
    </row>
    <row r="9754" spans="1:10" ht="25.5">
      <c r="A9754" s="111" t="s">
        <v>1723</v>
      </c>
      <c r="B9754" s="86" t="s">
        <v>5067</v>
      </c>
      <c r="C9754" s="85" t="s">
        <v>44</v>
      </c>
      <c r="D9754" s="85" t="s">
        <v>5068</v>
      </c>
      <c r="E9754" s="284" t="s">
        <v>1761</v>
      </c>
      <c r="F9754" s="284"/>
      <c r="G9754" s="87" t="s">
        <v>1950</v>
      </c>
      <c r="H9754" s="88">
        <v>1</v>
      </c>
      <c r="I9754" s="89">
        <v>0.61</v>
      </c>
      <c r="J9754" s="112">
        <v>0.61</v>
      </c>
    </row>
    <row r="9755" spans="1:10">
      <c r="A9755" s="221"/>
      <c r="B9755" s="222"/>
      <c r="C9755" s="222"/>
      <c r="D9755" s="222"/>
      <c r="E9755" s="222"/>
      <c r="F9755" s="222" t="s">
        <v>1762</v>
      </c>
      <c r="G9755" s="222"/>
      <c r="H9755" s="222"/>
      <c r="I9755" s="222"/>
      <c r="J9755" s="125">
        <v>0</v>
      </c>
    </row>
    <row r="9756" spans="1:10">
      <c r="A9756" s="221"/>
      <c r="B9756" s="222"/>
      <c r="C9756" s="222"/>
      <c r="D9756" s="222"/>
      <c r="E9756" s="222"/>
      <c r="F9756" s="222" t="s">
        <v>1763</v>
      </c>
      <c r="G9756" s="222"/>
      <c r="H9756" s="222"/>
      <c r="I9756" s="222"/>
      <c r="J9756" s="125">
        <v>1</v>
      </c>
    </row>
    <row r="9757" spans="1:10">
      <c r="A9757" s="221"/>
      <c r="B9757" s="222"/>
      <c r="C9757" s="222"/>
      <c r="D9757" s="222"/>
      <c r="E9757" s="222"/>
      <c r="F9757" s="222" t="s">
        <v>1764</v>
      </c>
      <c r="G9757" s="222"/>
      <c r="H9757" s="222"/>
      <c r="I9757" s="222"/>
      <c r="J9757" s="125">
        <v>0</v>
      </c>
    </row>
    <row r="9758" spans="1:10" ht="15">
      <c r="A9758" s="279" t="s">
        <v>1784</v>
      </c>
      <c r="B9758" s="280" t="s">
        <v>1</v>
      </c>
      <c r="C9758" s="281" t="s">
        <v>2</v>
      </c>
      <c r="D9758" s="281" t="s">
        <v>1785</v>
      </c>
      <c r="E9758" s="280" t="s">
        <v>1766</v>
      </c>
      <c r="F9758" s="83" t="s">
        <v>1767</v>
      </c>
      <c r="G9758" s="83" t="s">
        <v>1768</v>
      </c>
      <c r="H9758" s="83"/>
      <c r="I9758" s="83"/>
      <c r="J9758" s="122" t="s">
        <v>1769</v>
      </c>
    </row>
    <row r="9759" spans="1:10" ht="25.5">
      <c r="A9759" s="113" t="s">
        <v>1725</v>
      </c>
      <c r="B9759" s="91" t="s">
        <v>5064</v>
      </c>
      <c r="C9759" s="90" t="s">
        <v>44</v>
      </c>
      <c r="D9759" s="90" t="s">
        <v>5065</v>
      </c>
      <c r="E9759" s="93">
        <v>1</v>
      </c>
      <c r="F9759" s="92" t="s">
        <v>1950</v>
      </c>
      <c r="G9759" s="277" t="s">
        <v>5066</v>
      </c>
      <c r="H9759" s="277"/>
      <c r="I9759" s="278"/>
      <c r="J9759" s="127" t="s">
        <v>5066</v>
      </c>
    </row>
    <row r="9760" spans="1:10">
      <c r="A9760" s="221"/>
      <c r="B9760" s="222"/>
      <c r="C9760" s="222"/>
      <c r="D9760" s="222"/>
      <c r="E9760" s="222"/>
      <c r="F9760" s="222" t="s">
        <v>1938</v>
      </c>
      <c r="G9760" s="222"/>
      <c r="H9760" s="222"/>
      <c r="I9760" s="222"/>
      <c r="J9760" s="125">
        <v>0.61</v>
      </c>
    </row>
    <row r="9761" spans="1:10">
      <c r="A9761" s="115"/>
      <c r="B9761" s="116"/>
      <c r="C9761" s="116"/>
      <c r="D9761" s="116"/>
      <c r="E9761" s="116" t="s">
        <v>1728</v>
      </c>
      <c r="F9761" s="117">
        <v>0</v>
      </c>
      <c r="G9761" s="116" t="s">
        <v>1729</v>
      </c>
      <c r="H9761" s="117">
        <v>0</v>
      </c>
      <c r="I9761" s="116" t="s">
        <v>1730</v>
      </c>
      <c r="J9761" s="118">
        <v>0</v>
      </c>
    </row>
    <row r="9762" spans="1:10" ht="15" thickBot="1">
      <c r="A9762" s="115"/>
      <c r="B9762" s="116"/>
      <c r="C9762" s="116"/>
      <c r="D9762" s="116"/>
      <c r="E9762" s="116" t="s">
        <v>1731</v>
      </c>
      <c r="F9762" s="117">
        <v>0.16</v>
      </c>
      <c r="G9762" s="116"/>
      <c r="H9762" s="276" t="s">
        <v>1732</v>
      </c>
      <c r="I9762" s="276"/>
      <c r="J9762" s="118">
        <v>0.77</v>
      </c>
    </row>
    <row r="9763" spans="1:10" ht="15" thickTop="1">
      <c r="A9763" s="119"/>
      <c r="B9763" s="95"/>
      <c r="C9763" s="95"/>
      <c r="D9763" s="95"/>
      <c r="E9763" s="95"/>
      <c r="F9763" s="95"/>
      <c r="G9763" s="95"/>
      <c r="H9763" s="95"/>
      <c r="I9763" s="95"/>
      <c r="J9763" s="120"/>
    </row>
    <row r="9764" spans="1:10" ht="15">
      <c r="A9764" s="121"/>
      <c r="B9764" s="83" t="s">
        <v>1</v>
      </c>
      <c r="C9764" s="82" t="s">
        <v>2</v>
      </c>
      <c r="D9764" s="82" t="s">
        <v>3</v>
      </c>
      <c r="E9764" s="281" t="s">
        <v>1722</v>
      </c>
      <c r="F9764" s="281"/>
      <c r="G9764" s="84" t="s">
        <v>4</v>
      </c>
      <c r="H9764" s="83" t="s">
        <v>5</v>
      </c>
      <c r="I9764" s="83" t="s">
        <v>6</v>
      </c>
      <c r="J9764" s="122" t="s">
        <v>8</v>
      </c>
    </row>
    <row r="9765" spans="1:10">
      <c r="A9765" s="111" t="s">
        <v>1723</v>
      </c>
      <c r="B9765" s="86" t="s">
        <v>5069</v>
      </c>
      <c r="C9765" s="85" t="s">
        <v>44</v>
      </c>
      <c r="D9765" s="85" t="s">
        <v>5070</v>
      </c>
      <c r="E9765" s="284" t="s">
        <v>1761</v>
      </c>
      <c r="F9765" s="284"/>
      <c r="G9765" s="87" t="s">
        <v>1950</v>
      </c>
      <c r="H9765" s="88">
        <v>1</v>
      </c>
      <c r="I9765" s="89">
        <v>0.88</v>
      </c>
      <c r="J9765" s="112">
        <v>0.88</v>
      </c>
    </row>
    <row r="9766" spans="1:10">
      <c r="A9766" s="221"/>
      <c r="B9766" s="222"/>
      <c r="C9766" s="222"/>
      <c r="D9766" s="222"/>
      <c r="E9766" s="222"/>
      <c r="F9766" s="222" t="s">
        <v>1762</v>
      </c>
      <c r="G9766" s="222"/>
      <c r="H9766" s="222"/>
      <c r="I9766" s="222"/>
      <c r="J9766" s="125">
        <v>0</v>
      </c>
    </row>
    <row r="9767" spans="1:10">
      <c r="A9767" s="221"/>
      <c r="B9767" s="222"/>
      <c r="C9767" s="222"/>
      <c r="D9767" s="222"/>
      <c r="E9767" s="222"/>
      <c r="F9767" s="222" t="s">
        <v>1763</v>
      </c>
      <c r="G9767" s="222"/>
      <c r="H9767" s="222"/>
      <c r="I9767" s="222"/>
      <c r="J9767" s="125">
        <v>1</v>
      </c>
    </row>
    <row r="9768" spans="1:10">
      <c r="A9768" s="221"/>
      <c r="B9768" s="222"/>
      <c r="C9768" s="222"/>
      <c r="D9768" s="222"/>
      <c r="E9768" s="222"/>
      <c r="F9768" s="222" t="s">
        <v>1764</v>
      </c>
      <c r="G9768" s="222"/>
      <c r="H9768" s="222"/>
      <c r="I9768" s="222"/>
      <c r="J9768" s="125">
        <v>0</v>
      </c>
    </row>
    <row r="9769" spans="1:10" ht="15">
      <c r="A9769" s="279" t="s">
        <v>1784</v>
      </c>
      <c r="B9769" s="280" t="s">
        <v>1</v>
      </c>
      <c r="C9769" s="281" t="s">
        <v>2</v>
      </c>
      <c r="D9769" s="281" t="s">
        <v>1785</v>
      </c>
      <c r="E9769" s="280" t="s">
        <v>1766</v>
      </c>
      <c r="F9769" s="83" t="s">
        <v>1767</v>
      </c>
      <c r="G9769" s="83" t="s">
        <v>1768</v>
      </c>
      <c r="H9769" s="83"/>
      <c r="I9769" s="83"/>
      <c r="J9769" s="122" t="s">
        <v>1769</v>
      </c>
    </row>
    <row r="9770" spans="1:10" ht="25.5">
      <c r="A9770" s="113" t="s">
        <v>1725</v>
      </c>
      <c r="B9770" s="91" t="s">
        <v>5044</v>
      </c>
      <c r="C9770" s="90" t="s">
        <v>44</v>
      </c>
      <c r="D9770" s="90" t="s">
        <v>5045</v>
      </c>
      <c r="E9770" s="93">
        <v>1</v>
      </c>
      <c r="F9770" s="92" t="s">
        <v>1950</v>
      </c>
      <c r="G9770" s="277" t="s">
        <v>4352</v>
      </c>
      <c r="H9770" s="277"/>
      <c r="I9770" s="278"/>
      <c r="J9770" s="127" t="s">
        <v>4352</v>
      </c>
    </row>
    <row r="9771" spans="1:10">
      <c r="A9771" s="221"/>
      <c r="B9771" s="222"/>
      <c r="C9771" s="222"/>
      <c r="D9771" s="222"/>
      <c r="E9771" s="222"/>
      <c r="F9771" s="222" t="s">
        <v>1938</v>
      </c>
      <c r="G9771" s="222"/>
      <c r="H9771" s="222"/>
      <c r="I9771" s="222"/>
      <c r="J9771" s="125">
        <v>0.88</v>
      </c>
    </row>
    <row r="9772" spans="1:10">
      <c r="A9772" s="115"/>
      <c r="B9772" s="116"/>
      <c r="C9772" s="116"/>
      <c r="D9772" s="116"/>
      <c r="E9772" s="116" t="s">
        <v>1728</v>
      </c>
      <c r="F9772" s="117">
        <v>0</v>
      </c>
      <c r="G9772" s="116" t="s">
        <v>1729</v>
      </c>
      <c r="H9772" s="117">
        <v>0</v>
      </c>
      <c r="I9772" s="116" t="s">
        <v>1730</v>
      </c>
      <c r="J9772" s="118">
        <v>0</v>
      </c>
    </row>
    <row r="9773" spans="1:10" ht="15" thickBot="1">
      <c r="A9773" s="115"/>
      <c r="B9773" s="116"/>
      <c r="C9773" s="116"/>
      <c r="D9773" s="116"/>
      <c r="E9773" s="116" t="s">
        <v>1731</v>
      </c>
      <c r="F9773" s="117">
        <v>0.23</v>
      </c>
      <c r="G9773" s="116"/>
      <c r="H9773" s="276" t="s">
        <v>1732</v>
      </c>
      <c r="I9773" s="276"/>
      <c r="J9773" s="118">
        <v>1.1100000000000001</v>
      </c>
    </row>
    <row r="9774" spans="1:10" ht="15" thickTop="1">
      <c r="A9774" s="119"/>
      <c r="B9774" s="95"/>
      <c r="C9774" s="95"/>
      <c r="D9774" s="95"/>
      <c r="E9774" s="95"/>
      <c r="F9774" s="95"/>
      <c r="G9774" s="95"/>
      <c r="H9774" s="95"/>
      <c r="I9774" s="95"/>
      <c r="J9774" s="120"/>
    </row>
    <row r="9775" spans="1:10" ht="15">
      <c r="A9775" s="121"/>
      <c r="B9775" s="83" t="s">
        <v>1</v>
      </c>
      <c r="C9775" s="82" t="s">
        <v>2</v>
      </c>
      <c r="D9775" s="82" t="s">
        <v>3</v>
      </c>
      <c r="E9775" s="281" t="s">
        <v>1722</v>
      </c>
      <c r="F9775" s="281"/>
      <c r="G9775" s="84" t="s">
        <v>4</v>
      </c>
      <c r="H9775" s="83" t="s">
        <v>5</v>
      </c>
      <c r="I9775" s="83" t="s">
        <v>6</v>
      </c>
      <c r="J9775" s="122" t="s">
        <v>8</v>
      </c>
    </row>
    <row r="9776" spans="1:10">
      <c r="A9776" s="111" t="s">
        <v>1723</v>
      </c>
      <c r="B9776" s="86" t="s">
        <v>4398</v>
      </c>
      <c r="C9776" s="85" t="s">
        <v>44</v>
      </c>
      <c r="D9776" s="85" t="s">
        <v>4399</v>
      </c>
      <c r="E9776" s="284" t="s">
        <v>1761</v>
      </c>
      <c r="F9776" s="284"/>
      <c r="G9776" s="87" t="s">
        <v>1950</v>
      </c>
      <c r="H9776" s="88">
        <v>1</v>
      </c>
      <c r="I9776" s="89">
        <v>1.23</v>
      </c>
      <c r="J9776" s="112">
        <v>1.23</v>
      </c>
    </row>
    <row r="9777" spans="1:10">
      <c r="A9777" s="221"/>
      <c r="B9777" s="222"/>
      <c r="C9777" s="222"/>
      <c r="D9777" s="222"/>
      <c r="E9777" s="222"/>
      <c r="F9777" s="222" t="s">
        <v>1762</v>
      </c>
      <c r="G9777" s="222"/>
      <c r="H9777" s="222"/>
      <c r="I9777" s="222"/>
      <c r="J9777" s="125">
        <v>0</v>
      </c>
    </row>
    <row r="9778" spans="1:10">
      <c r="A9778" s="221"/>
      <c r="B9778" s="222"/>
      <c r="C9778" s="222"/>
      <c r="D9778" s="222"/>
      <c r="E9778" s="222"/>
      <c r="F9778" s="222" t="s">
        <v>1763</v>
      </c>
      <c r="G9778" s="222"/>
      <c r="H9778" s="222"/>
      <c r="I9778" s="222"/>
      <c r="J9778" s="125">
        <v>1</v>
      </c>
    </row>
    <row r="9779" spans="1:10">
      <c r="A9779" s="221"/>
      <c r="B9779" s="222"/>
      <c r="C9779" s="222"/>
      <c r="D9779" s="222"/>
      <c r="E9779" s="222"/>
      <c r="F9779" s="222" t="s">
        <v>1764</v>
      </c>
      <c r="G9779" s="222"/>
      <c r="H9779" s="222"/>
      <c r="I9779" s="222"/>
      <c r="J9779" s="125">
        <v>0</v>
      </c>
    </row>
    <row r="9780" spans="1:10" ht="15">
      <c r="A9780" s="279" t="s">
        <v>1784</v>
      </c>
      <c r="B9780" s="280" t="s">
        <v>1</v>
      </c>
      <c r="C9780" s="281" t="s">
        <v>2</v>
      </c>
      <c r="D9780" s="281" t="s">
        <v>1785</v>
      </c>
      <c r="E9780" s="280" t="s">
        <v>1766</v>
      </c>
      <c r="F9780" s="83" t="s">
        <v>1767</v>
      </c>
      <c r="G9780" s="83" t="s">
        <v>1768</v>
      </c>
      <c r="H9780" s="83"/>
      <c r="I9780" s="83"/>
      <c r="J9780" s="122" t="s">
        <v>1769</v>
      </c>
    </row>
    <row r="9781" spans="1:10">
      <c r="A9781" s="113" t="s">
        <v>1725</v>
      </c>
      <c r="B9781" s="91" t="s">
        <v>5071</v>
      </c>
      <c r="C9781" s="90" t="s">
        <v>44</v>
      </c>
      <c r="D9781" s="90" t="s">
        <v>5072</v>
      </c>
      <c r="E9781" s="93">
        <v>1</v>
      </c>
      <c r="F9781" s="92" t="s">
        <v>1950</v>
      </c>
      <c r="G9781" s="277" t="s">
        <v>4400</v>
      </c>
      <c r="H9781" s="277"/>
      <c r="I9781" s="278"/>
      <c r="J9781" s="127" t="s">
        <v>4400</v>
      </c>
    </row>
    <row r="9782" spans="1:10">
      <c r="A9782" s="221"/>
      <c r="B9782" s="222"/>
      <c r="C9782" s="222"/>
      <c r="D9782" s="222"/>
      <c r="E9782" s="222"/>
      <c r="F9782" s="222" t="s">
        <v>1938</v>
      </c>
      <c r="G9782" s="222"/>
      <c r="H9782" s="222"/>
      <c r="I9782" s="222"/>
      <c r="J9782" s="125">
        <v>1.23</v>
      </c>
    </row>
    <row r="9783" spans="1:10">
      <c r="A9783" s="115"/>
      <c r="B9783" s="116"/>
      <c r="C9783" s="116"/>
      <c r="D9783" s="116"/>
      <c r="E9783" s="116" t="s">
        <v>1728</v>
      </c>
      <c r="F9783" s="117">
        <v>0</v>
      </c>
      <c r="G9783" s="116" t="s">
        <v>1729</v>
      </c>
      <c r="H9783" s="117">
        <v>0</v>
      </c>
      <c r="I9783" s="116" t="s">
        <v>1730</v>
      </c>
      <c r="J9783" s="118">
        <v>0</v>
      </c>
    </row>
    <row r="9784" spans="1:10" ht="15" thickBot="1">
      <c r="A9784" s="115"/>
      <c r="B9784" s="116"/>
      <c r="C9784" s="116"/>
      <c r="D9784" s="116"/>
      <c r="E9784" s="116" t="s">
        <v>1731</v>
      </c>
      <c r="F9784" s="117">
        <v>0.32</v>
      </c>
      <c r="G9784" s="116"/>
      <c r="H9784" s="276" t="s">
        <v>1732</v>
      </c>
      <c r="I9784" s="276"/>
      <c r="J9784" s="118">
        <v>1.55</v>
      </c>
    </row>
    <row r="9785" spans="1:10" ht="15" thickTop="1">
      <c r="A9785" s="119"/>
      <c r="B9785" s="95"/>
      <c r="C9785" s="95"/>
      <c r="D9785" s="95"/>
      <c r="E9785" s="95"/>
      <c r="F9785" s="95"/>
      <c r="G9785" s="95"/>
      <c r="H9785" s="95"/>
      <c r="I9785" s="95"/>
      <c r="J9785" s="120"/>
    </row>
    <row r="9786" spans="1:10" ht="15">
      <c r="A9786" s="121"/>
      <c r="B9786" s="83" t="s">
        <v>1</v>
      </c>
      <c r="C9786" s="82" t="s">
        <v>2</v>
      </c>
      <c r="D9786" s="82" t="s">
        <v>3</v>
      </c>
      <c r="E9786" s="281" t="s">
        <v>1722</v>
      </c>
      <c r="F9786" s="281"/>
      <c r="G9786" s="84" t="s">
        <v>4</v>
      </c>
      <c r="H9786" s="83" t="s">
        <v>5</v>
      </c>
      <c r="I9786" s="83" t="s">
        <v>6</v>
      </c>
      <c r="J9786" s="122" t="s">
        <v>8</v>
      </c>
    </row>
    <row r="9787" spans="1:10">
      <c r="A9787" s="111" t="s">
        <v>1723</v>
      </c>
      <c r="B9787" s="86" t="s">
        <v>5073</v>
      </c>
      <c r="C9787" s="85" t="s">
        <v>44</v>
      </c>
      <c r="D9787" s="85" t="s">
        <v>5074</v>
      </c>
      <c r="E9787" s="284" t="s">
        <v>1761</v>
      </c>
      <c r="F9787" s="284"/>
      <c r="G9787" s="87" t="s">
        <v>1950</v>
      </c>
      <c r="H9787" s="88">
        <v>1</v>
      </c>
      <c r="I9787" s="89">
        <v>0.94</v>
      </c>
      <c r="J9787" s="112">
        <v>0.94</v>
      </c>
    </row>
    <row r="9788" spans="1:10">
      <c r="A9788" s="221"/>
      <c r="B9788" s="222"/>
      <c r="C9788" s="222"/>
      <c r="D9788" s="222"/>
      <c r="E9788" s="222"/>
      <c r="F9788" s="222" t="s">
        <v>1762</v>
      </c>
      <c r="G9788" s="222"/>
      <c r="H9788" s="222"/>
      <c r="I9788" s="222"/>
      <c r="J9788" s="125">
        <v>0</v>
      </c>
    </row>
    <row r="9789" spans="1:10">
      <c r="A9789" s="221"/>
      <c r="B9789" s="222"/>
      <c r="C9789" s="222"/>
      <c r="D9789" s="222"/>
      <c r="E9789" s="222"/>
      <c r="F9789" s="222" t="s">
        <v>1763</v>
      </c>
      <c r="G9789" s="222"/>
      <c r="H9789" s="222"/>
      <c r="I9789" s="222"/>
      <c r="J9789" s="125">
        <v>1</v>
      </c>
    </row>
    <row r="9790" spans="1:10">
      <c r="A9790" s="221"/>
      <c r="B9790" s="222"/>
      <c r="C9790" s="222"/>
      <c r="D9790" s="222"/>
      <c r="E9790" s="222"/>
      <c r="F9790" s="222" t="s">
        <v>1764</v>
      </c>
      <c r="G9790" s="222"/>
      <c r="H9790" s="222"/>
      <c r="I9790" s="222"/>
      <c r="J9790" s="125">
        <v>0</v>
      </c>
    </row>
    <row r="9791" spans="1:10" ht="15">
      <c r="A9791" s="279" t="s">
        <v>1784</v>
      </c>
      <c r="B9791" s="280" t="s">
        <v>1</v>
      </c>
      <c r="C9791" s="281" t="s">
        <v>2</v>
      </c>
      <c r="D9791" s="281" t="s">
        <v>1785</v>
      </c>
      <c r="E9791" s="280" t="s">
        <v>1766</v>
      </c>
      <c r="F9791" s="83" t="s">
        <v>1767</v>
      </c>
      <c r="G9791" s="83" t="s">
        <v>1768</v>
      </c>
      <c r="H9791" s="83"/>
      <c r="I9791" s="83"/>
      <c r="J9791" s="122" t="s">
        <v>1769</v>
      </c>
    </row>
    <row r="9792" spans="1:10" ht="25.5">
      <c r="A9792" s="113" t="s">
        <v>1725</v>
      </c>
      <c r="B9792" s="91" t="s">
        <v>5052</v>
      </c>
      <c r="C9792" s="90" t="s">
        <v>44</v>
      </c>
      <c r="D9792" s="90" t="s">
        <v>5053</v>
      </c>
      <c r="E9792" s="93">
        <v>1</v>
      </c>
      <c r="F9792" s="92" t="s">
        <v>1950</v>
      </c>
      <c r="G9792" s="277" t="s">
        <v>2135</v>
      </c>
      <c r="H9792" s="277"/>
      <c r="I9792" s="278"/>
      <c r="J9792" s="127" t="s">
        <v>2135</v>
      </c>
    </row>
    <row r="9793" spans="1:10">
      <c r="A9793" s="221"/>
      <c r="B9793" s="222"/>
      <c r="C9793" s="222"/>
      <c r="D9793" s="222"/>
      <c r="E9793" s="222"/>
      <c r="F9793" s="222" t="s">
        <v>1938</v>
      </c>
      <c r="G9793" s="222"/>
      <c r="H9793" s="222"/>
      <c r="I9793" s="222"/>
      <c r="J9793" s="125">
        <v>0.94</v>
      </c>
    </row>
    <row r="9794" spans="1:10">
      <c r="A9794" s="115"/>
      <c r="B9794" s="116"/>
      <c r="C9794" s="116"/>
      <c r="D9794" s="116"/>
      <c r="E9794" s="116" t="s">
        <v>1728</v>
      </c>
      <c r="F9794" s="117">
        <v>0</v>
      </c>
      <c r="G9794" s="116" t="s">
        <v>1729</v>
      </c>
      <c r="H9794" s="117">
        <v>0</v>
      </c>
      <c r="I9794" s="116" t="s">
        <v>1730</v>
      </c>
      <c r="J9794" s="118">
        <v>0</v>
      </c>
    </row>
    <row r="9795" spans="1:10" ht="15" thickBot="1">
      <c r="A9795" s="115"/>
      <c r="B9795" s="116"/>
      <c r="C9795" s="116"/>
      <c r="D9795" s="116"/>
      <c r="E9795" s="116" t="s">
        <v>1731</v>
      </c>
      <c r="F9795" s="117">
        <v>0.24</v>
      </c>
      <c r="G9795" s="116"/>
      <c r="H9795" s="276" t="s">
        <v>1732</v>
      </c>
      <c r="I9795" s="276"/>
      <c r="J9795" s="118">
        <v>1.18</v>
      </c>
    </row>
    <row r="9796" spans="1:10" ht="15" thickTop="1">
      <c r="A9796" s="119"/>
      <c r="B9796" s="95"/>
      <c r="C9796" s="95"/>
      <c r="D9796" s="95"/>
      <c r="E9796" s="95"/>
      <c r="F9796" s="95"/>
      <c r="G9796" s="95"/>
      <c r="H9796" s="95"/>
      <c r="I9796" s="95"/>
      <c r="J9796" s="120"/>
    </row>
    <row r="9797" spans="1:10" ht="15">
      <c r="A9797" s="121"/>
      <c r="B9797" s="83" t="s">
        <v>1</v>
      </c>
      <c r="C9797" s="82" t="s">
        <v>2</v>
      </c>
      <c r="D9797" s="82" t="s">
        <v>3</v>
      </c>
      <c r="E9797" s="281" t="s">
        <v>1722</v>
      </c>
      <c r="F9797" s="281"/>
      <c r="G9797" s="84" t="s">
        <v>4</v>
      </c>
      <c r="H9797" s="83" t="s">
        <v>5</v>
      </c>
      <c r="I9797" s="83" t="s">
        <v>6</v>
      </c>
      <c r="J9797" s="122" t="s">
        <v>8</v>
      </c>
    </row>
    <row r="9798" spans="1:10">
      <c r="A9798" s="111" t="s">
        <v>1723</v>
      </c>
      <c r="B9798" s="86" t="s">
        <v>5075</v>
      </c>
      <c r="C9798" s="85" t="s">
        <v>44</v>
      </c>
      <c r="D9798" s="85" t="s">
        <v>5076</v>
      </c>
      <c r="E9798" s="284" t="s">
        <v>1761</v>
      </c>
      <c r="F9798" s="284"/>
      <c r="G9798" s="87" t="s">
        <v>1950</v>
      </c>
      <c r="H9798" s="88">
        <v>1</v>
      </c>
      <c r="I9798" s="89">
        <v>0.88</v>
      </c>
      <c r="J9798" s="112">
        <v>0.88</v>
      </c>
    </row>
    <row r="9799" spans="1:10">
      <c r="A9799" s="221"/>
      <c r="B9799" s="222"/>
      <c r="C9799" s="222"/>
      <c r="D9799" s="222"/>
      <c r="E9799" s="222"/>
      <c r="F9799" s="222" t="s">
        <v>1762</v>
      </c>
      <c r="G9799" s="222"/>
      <c r="H9799" s="222"/>
      <c r="I9799" s="222"/>
      <c r="J9799" s="125">
        <v>0</v>
      </c>
    </row>
    <row r="9800" spans="1:10">
      <c r="A9800" s="221"/>
      <c r="B9800" s="222"/>
      <c r="C9800" s="222"/>
      <c r="D9800" s="222"/>
      <c r="E9800" s="222"/>
      <c r="F9800" s="222" t="s">
        <v>1763</v>
      </c>
      <c r="G9800" s="222"/>
      <c r="H9800" s="222"/>
      <c r="I9800" s="222"/>
      <c r="J9800" s="125">
        <v>1</v>
      </c>
    </row>
    <row r="9801" spans="1:10">
      <c r="A9801" s="221"/>
      <c r="B9801" s="222"/>
      <c r="C9801" s="222"/>
      <c r="D9801" s="222"/>
      <c r="E9801" s="222"/>
      <c r="F9801" s="222" t="s">
        <v>1764</v>
      </c>
      <c r="G9801" s="222"/>
      <c r="H9801" s="222"/>
      <c r="I9801" s="222"/>
      <c r="J9801" s="125">
        <v>0</v>
      </c>
    </row>
    <row r="9802" spans="1:10" ht="15">
      <c r="A9802" s="279" t="s">
        <v>1784</v>
      </c>
      <c r="B9802" s="280" t="s">
        <v>1</v>
      </c>
      <c r="C9802" s="281" t="s">
        <v>2</v>
      </c>
      <c r="D9802" s="281" t="s">
        <v>1785</v>
      </c>
      <c r="E9802" s="280" t="s">
        <v>1766</v>
      </c>
      <c r="F9802" s="83" t="s">
        <v>1767</v>
      </c>
      <c r="G9802" s="83" t="s">
        <v>1768</v>
      </c>
      <c r="H9802" s="83"/>
      <c r="I9802" s="83"/>
      <c r="J9802" s="122" t="s">
        <v>1769</v>
      </c>
    </row>
    <row r="9803" spans="1:10" ht="25.5">
      <c r="A9803" s="113" t="s">
        <v>1725</v>
      </c>
      <c r="B9803" s="91" t="s">
        <v>5044</v>
      </c>
      <c r="C9803" s="90" t="s">
        <v>44</v>
      </c>
      <c r="D9803" s="90" t="s">
        <v>5045</v>
      </c>
      <c r="E9803" s="93">
        <v>1</v>
      </c>
      <c r="F9803" s="92" t="s">
        <v>1950</v>
      </c>
      <c r="G9803" s="277" t="s">
        <v>4352</v>
      </c>
      <c r="H9803" s="277"/>
      <c r="I9803" s="278"/>
      <c r="J9803" s="127" t="s">
        <v>4352</v>
      </c>
    </row>
    <row r="9804" spans="1:10">
      <c r="A9804" s="221"/>
      <c r="B9804" s="222"/>
      <c r="C9804" s="222"/>
      <c r="D9804" s="222"/>
      <c r="E9804" s="222"/>
      <c r="F9804" s="222" t="s">
        <v>1938</v>
      </c>
      <c r="G9804" s="222"/>
      <c r="H9804" s="222"/>
      <c r="I9804" s="222"/>
      <c r="J9804" s="125">
        <v>0.88</v>
      </c>
    </row>
    <row r="9805" spans="1:10">
      <c r="A9805" s="115"/>
      <c r="B9805" s="116"/>
      <c r="C9805" s="116"/>
      <c r="D9805" s="116"/>
      <c r="E9805" s="116" t="s">
        <v>1728</v>
      </c>
      <c r="F9805" s="117">
        <v>0</v>
      </c>
      <c r="G9805" s="116" t="s">
        <v>1729</v>
      </c>
      <c r="H9805" s="117">
        <v>0</v>
      </c>
      <c r="I9805" s="116" t="s">
        <v>1730</v>
      </c>
      <c r="J9805" s="118">
        <v>0</v>
      </c>
    </row>
    <row r="9806" spans="1:10" ht="15" thickBot="1">
      <c r="A9806" s="115"/>
      <c r="B9806" s="116"/>
      <c r="C9806" s="116"/>
      <c r="D9806" s="116"/>
      <c r="E9806" s="116" t="s">
        <v>1731</v>
      </c>
      <c r="F9806" s="117">
        <v>0.23</v>
      </c>
      <c r="G9806" s="116"/>
      <c r="H9806" s="276" t="s">
        <v>1732</v>
      </c>
      <c r="I9806" s="276"/>
      <c r="J9806" s="118">
        <v>1.1100000000000001</v>
      </c>
    </row>
    <row r="9807" spans="1:10" ht="15" thickTop="1">
      <c r="A9807" s="119"/>
      <c r="B9807" s="95"/>
      <c r="C9807" s="95"/>
      <c r="D9807" s="95"/>
      <c r="E9807" s="95"/>
      <c r="F9807" s="95"/>
      <c r="G9807" s="95"/>
      <c r="H9807" s="95"/>
      <c r="I9807" s="95"/>
      <c r="J9807" s="120"/>
    </row>
    <row r="9808" spans="1:10" ht="15">
      <c r="A9808" s="121"/>
      <c r="B9808" s="83" t="s">
        <v>1</v>
      </c>
      <c r="C9808" s="82" t="s">
        <v>2</v>
      </c>
      <c r="D9808" s="82" t="s">
        <v>3</v>
      </c>
      <c r="E9808" s="281" t="s">
        <v>1722</v>
      </c>
      <c r="F9808" s="281"/>
      <c r="G9808" s="84" t="s">
        <v>4</v>
      </c>
      <c r="H9808" s="83" t="s">
        <v>5</v>
      </c>
      <c r="I9808" s="83" t="s">
        <v>6</v>
      </c>
      <c r="J9808" s="122" t="s">
        <v>8</v>
      </c>
    </row>
    <row r="9809" spans="1:10">
      <c r="A9809" s="111" t="s">
        <v>1723</v>
      </c>
      <c r="B9809" s="86" t="s">
        <v>5077</v>
      </c>
      <c r="C9809" s="85" t="s">
        <v>44</v>
      </c>
      <c r="D9809" s="85" t="s">
        <v>5078</v>
      </c>
      <c r="E9809" s="284" t="s">
        <v>1761</v>
      </c>
      <c r="F9809" s="284"/>
      <c r="G9809" s="87" t="s">
        <v>1950</v>
      </c>
      <c r="H9809" s="88">
        <v>1</v>
      </c>
      <c r="I9809" s="89">
        <v>0.94</v>
      </c>
      <c r="J9809" s="112">
        <v>0.94</v>
      </c>
    </row>
    <row r="9810" spans="1:10">
      <c r="A9810" s="221"/>
      <c r="B9810" s="222"/>
      <c r="C9810" s="222"/>
      <c r="D9810" s="222"/>
      <c r="E9810" s="222"/>
      <c r="F9810" s="222" t="s">
        <v>1762</v>
      </c>
      <c r="G9810" s="222"/>
      <c r="H9810" s="222"/>
      <c r="I9810" s="222"/>
      <c r="J9810" s="125">
        <v>0</v>
      </c>
    </row>
    <row r="9811" spans="1:10">
      <c r="A9811" s="221"/>
      <c r="B9811" s="222"/>
      <c r="C9811" s="222"/>
      <c r="D9811" s="222"/>
      <c r="E9811" s="222"/>
      <c r="F9811" s="222" t="s">
        <v>1763</v>
      </c>
      <c r="G9811" s="222"/>
      <c r="H9811" s="222"/>
      <c r="I9811" s="222"/>
      <c r="J9811" s="125">
        <v>1</v>
      </c>
    </row>
    <row r="9812" spans="1:10">
      <c r="A9812" s="221"/>
      <c r="B9812" s="222"/>
      <c r="C9812" s="222"/>
      <c r="D9812" s="222"/>
      <c r="E9812" s="222"/>
      <c r="F9812" s="222" t="s">
        <v>1764</v>
      </c>
      <c r="G9812" s="222"/>
      <c r="H9812" s="222"/>
      <c r="I9812" s="222"/>
      <c r="J9812" s="125">
        <v>0</v>
      </c>
    </row>
    <row r="9813" spans="1:10" ht="15">
      <c r="A9813" s="279" t="s">
        <v>1784</v>
      </c>
      <c r="B9813" s="280" t="s">
        <v>1</v>
      </c>
      <c r="C9813" s="281" t="s">
        <v>2</v>
      </c>
      <c r="D9813" s="281" t="s">
        <v>1785</v>
      </c>
      <c r="E9813" s="280" t="s">
        <v>1766</v>
      </c>
      <c r="F9813" s="83" t="s">
        <v>1767</v>
      </c>
      <c r="G9813" s="83" t="s">
        <v>1768</v>
      </c>
      <c r="H9813" s="83"/>
      <c r="I9813" s="83"/>
      <c r="J9813" s="122" t="s">
        <v>1769</v>
      </c>
    </row>
    <row r="9814" spans="1:10" ht="25.5">
      <c r="A9814" s="113" t="s">
        <v>1725</v>
      </c>
      <c r="B9814" s="91" t="s">
        <v>5052</v>
      </c>
      <c r="C9814" s="90" t="s">
        <v>44</v>
      </c>
      <c r="D9814" s="90" t="s">
        <v>5053</v>
      </c>
      <c r="E9814" s="93">
        <v>1</v>
      </c>
      <c r="F9814" s="92" t="s">
        <v>1950</v>
      </c>
      <c r="G9814" s="277" t="s">
        <v>2135</v>
      </c>
      <c r="H9814" s="277"/>
      <c r="I9814" s="278"/>
      <c r="J9814" s="127" t="s">
        <v>2135</v>
      </c>
    </row>
    <row r="9815" spans="1:10">
      <c r="A9815" s="221"/>
      <c r="B9815" s="222"/>
      <c r="C9815" s="222"/>
      <c r="D9815" s="222"/>
      <c r="E9815" s="222"/>
      <c r="F9815" s="222" t="s">
        <v>1938</v>
      </c>
      <c r="G9815" s="222"/>
      <c r="H9815" s="222"/>
      <c r="I9815" s="222"/>
      <c r="J9815" s="125">
        <v>0.94</v>
      </c>
    </row>
    <row r="9816" spans="1:10">
      <c r="A9816" s="115"/>
      <c r="B9816" s="116"/>
      <c r="C9816" s="116"/>
      <c r="D9816" s="116"/>
      <c r="E9816" s="116" t="s">
        <v>1728</v>
      </c>
      <c r="F9816" s="117">
        <v>0</v>
      </c>
      <c r="G9816" s="116" t="s">
        <v>1729</v>
      </c>
      <c r="H9816" s="117">
        <v>0</v>
      </c>
      <c r="I9816" s="116" t="s">
        <v>1730</v>
      </c>
      <c r="J9816" s="118">
        <v>0</v>
      </c>
    </row>
    <row r="9817" spans="1:10" ht="15" thickBot="1">
      <c r="A9817" s="115"/>
      <c r="B9817" s="116"/>
      <c r="C9817" s="116"/>
      <c r="D9817" s="116"/>
      <c r="E9817" s="116" t="s">
        <v>1731</v>
      </c>
      <c r="F9817" s="117">
        <v>0.24</v>
      </c>
      <c r="G9817" s="116"/>
      <c r="H9817" s="276" t="s">
        <v>1732</v>
      </c>
      <c r="I9817" s="276"/>
      <c r="J9817" s="118">
        <v>1.18</v>
      </c>
    </row>
    <row r="9818" spans="1:10" ht="15" thickTop="1">
      <c r="A9818" s="119"/>
      <c r="B9818" s="95"/>
      <c r="C9818" s="95"/>
      <c r="D9818" s="95"/>
      <c r="E9818" s="95"/>
      <c r="F9818" s="95"/>
      <c r="G9818" s="95"/>
      <c r="H9818" s="95"/>
      <c r="I9818" s="95"/>
      <c r="J9818" s="120"/>
    </row>
    <row r="9819" spans="1:10" ht="15">
      <c r="A9819" s="121"/>
      <c r="B9819" s="83" t="s">
        <v>1</v>
      </c>
      <c r="C9819" s="82" t="s">
        <v>2</v>
      </c>
      <c r="D9819" s="82" t="s">
        <v>3</v>
      </c>
      <c r="E9819" s="281" t="s">
        <v>1722</v>
      </c>
      <c r="F9819" s="281"/>
      <c r="G9819" s="84" t="s">
        <v>4</v>
      </c>
      <c r="H9819" s="83" t="s">
        <v>5</v>
      </c>
      <c r="I9819" s="83" t="s">
        <v>6</v>
      </c>
      <c r="J9819" s="122" t="s">
        <v>8</v>
      </c>
    </row>
    <row r="9820" spans="1:10">
      <c r="A9820" s="111" t="s">
        <v>1723</v>
      </c>
      <c r="B9820" s="86" t="s">
        <v>5079</v>
      </c>
      <c r="C9820" s="85" t="s">
        <v>44</v>
      </c>
      <c r="D9820" s="85" t="s">
        <v>5080</v>
      </c>
      <c r="E9820" s="284" t="s">
        <v>1761</v>
      </c>
      <c r="F9820" s="284"/>
      <c r="G9820" s="87" t="s">
        <v>1950</v>
      </c>
      <c r="H9820" s="88">
        <v>1</v>
      </c>
      <c r="I9820" s="89">
        <v>1.01</v>
      </c>
      <c r="J9820" s="112">
        <v>1.01</v>
      </c>
    </row>
    <row r="9821" spans="1:10">
      <c r="A9821" s="221"/>
      <c r="B9821" s="222"/>
      <c r="C9821" s="222"/>
      <c r="D9821" s="222"/>
      <c r="E9821" s="222"/>
      <c r="F9821" s="222" t="s">
        <v>1762</v>
      </c>
      <c r="G9821" s="222"/>
      <c r="H9821" s="222"/>
      <c r="I9821" s="222"/>
      <c r="J9821" s="125">
        <v>0</v>
      </c>
    </row>
    <row r="9822" spans="1:10">
      <c r="A9822" s="221"/>
      <c r="B9822" s="222"/>
      <c r="C9822" s="222"/>
      <c r="D9822" s="222"/>
      <c r="E9822" s="222"/>
      <c r="F9822" s="222" t="s">
        <v>1763</v>
      </c>
      <c r="G9822" s="222"/>
      <c r="H9822" s="222"/>
      <c r="I9822" s="222"/>
      <c r="J9822" s="125">
        <v>1</v>
      </c>
    </row>
    <row r="9823" spans="1:10">
      <c r="A9823" s="221"/>
      <c r="B9823" s="222"/>
      <c r="C9823" s="222"/>
      <c r="D9823" s="222"/>
      <c r="E9823" s="222"/>
      <c r="F9823" s="222" t="s">
        <v>1764</v>
      </c>
      <c r="G9823" s="222"/>
      <c r="H9823" s="222"/>
      <c r="I9823" s="222"/>
      <c r="J9823" s="125">
        <v>0</v>
      </c>
    </row>
    <row r="9824" spans="1:10" ht="15">
      <c r="A9824" s="279" t="s">
        <v>1784</v>
      </c>
      <c r="B9824" s="280" t="s">
        <v>1</v>
      </c>
      <c r="C9824" s="281" t="s">
        <v>2</v>
      </c>
      <c r="D9824" s="281" t="s">
        <v>1785</v>
      </c>
      <c r="E9824" s="280" t="s">
        <v>1766</v>
      </c>
      <c r="F9824" s="83" t="s">
        <v>1767</v>
      </c>
      <c r="G9824" s="83" t="s">
        <v>1768</v>
      </c>
      <c r="H9824" s="83"/>
      <c r="I9824" s="83"/>
      <c r="J9824" s="122" t="s">
        <v>1769</v>
      </c>
    </row>
    <row r="9825" spans="1:10" ht="25.5">
      <c r="A9825" s="113" t="s">
        <v>1725</v>
      </c>
      <c r="B9825" s="91" t="s">
        <v>5048</v>
      </c>
      <c r="C9825" s="90" t="s">
        <v>44</v>
      </c>
      <c r="D9825" s="90" t="s">
        <v>5049</v>
      </c>
      <c r="E9825" s="93">
        <v>1</v>
      </c>
      <c r="F9825" s="92" t="s">
        <v>1950</v>
      </c>
      <c r="G9825" s="277" t="s">
        <v>4380</v>
      </c>
      <c r="H9825" s="277"/>
      <c r="I9825" s="278"/>
      <c r="J9825" s="127" t="s">
        <v>4380</v>
      </c>
    </row>
    <row r="9826" spans="1:10">
      <c r="A9826" s="221"/>
      <c r="B9826" s="222"/>
      <c r="C9826" s="222"/>
      <c r="D9826" s="222"/>
      <c r="E9826" s="222"/>
      <c r="F9826" s="222" t="s">
        <v>1938</v>
      </c>
      <c r="G9826" s="222"/>
      <c r="H9826" s="222"/>
      <c r="I9826" s="222"/>
      <c r="J9826" s="125">
        <v>1.01</v>
      </c>
    </row>
    <row r="9827" spans="1:10">
      <c r="A9827" s="115"/>
      <c r="B9827" s="116"/>
      <c r="C9827" s="116"/>
      <c r="D9827" s="116"/>
      <c r="E9827" s="116" t="s">
        <v>1728</v>
      </c>
      <c r="F9827" s="117">
        <v>0</v>
      </c>
      <c r="G9827" s="116" t="s">
        <v>1729</v>
      </c>
      <c r="H9827" s="117">
        <v>0</v>
      </c>
      <c r="I9827" s="116" t="s">
        <v>1730</v>
      </c>
      <c r="J9827" s="118">
        <v>0</v>
      </c>
    </row>
    <row r="9828" spans="1:10" ht="15" thickBot="1">
      <c r="A9828" s="115"/>
      <c r="B9828" s="116"/>
      <c r="C9828" s="116"/>
      <c r="D9828" s="116"/>
      <c r="E9828" s="116" t="s">
        <v>1731</v>
      </c>
      <c r="F9828" s="117">
        <v>0.26</v>
      </c>
      <c r="G9828" s="116"/>
      <c r="H9828" s="276" t="s">
        <v>1732</v>
      </c>
      <c r="I9828" s="276"/>
      <c r="J9828" s="118">
        <v>1.27</v>
      </c>
    </row>
    <row r="9829" spans="1:10" ht="15" thickTop="1">
      <c r="A9829" s="119"/>
      <c r="B9829" s="95"/>
      <c r="C9829" s="95"/>
      <c r="D9829" s="95"/>
      <c r="E9829" s="95"/>
      <c r="F9829" s="95"/>
      <c r="G9829" s="95"/>
      <c r="H9829" s="95"/>
      <c r="I9829" s="95"/>
      <c r="J9829" s="120"/>
    </row>
    <row r="9830" spans="1:10" ht="15">
      <c r="A9830" s="121"/>
      <c r="B9830" s="83" t="s">
        <v>1</v>
      </c>
      <c r="C9830" s="82" t="s">
        <v>2</v>
      </c>
      <c r="D9830" s="82" t="s">
        <v>3</v>
      </c>
      <c r="E9830" s="281" t="s">
        <v>1722</v>
      </c>
      <c r="F9830" s="281"/>
      <c r="G9830" s="84" t="s">
        <v>4</v>
      </c>
      <c r="H9830" s="83" t="s">
        <v>5</v>
      </c>
      <c r="I9830" s="83" t="s">
        <v>6</v>
      </c>
      <c r="J9830" s="122" t="s">
        <v>8</v>
      </c>
    </row>
    <row r="9831" spans="1:10">
      <c r="A9831" s="111" t="s">
        <v>1723</v>
      </c>
      <c r="B9831" s="86" t="s">
        <v>5081</v>
      </c>
      <c r="C9831" s="85" t="s">
        <v>44</v>
      </c>
      <c r="D9831" s="85" t="s">
        <v>5082</v>
      </c>
      <c r="E9831" s="284" t="s">
        <v>1761</v>
      </c>
      <c r="F9831" s="284"/>
      <c r="G9831" s="87" t="s">
        <v>1950</v>
      </c>
      <c r="H9831" s="88">
        <v>1</v>
      </c>
      <c r="I9831" s="89">
        <v>0.88</v>
      </c>
      <c r="J9831" s="112">
        <v>0.88</v>
      </c>
    </row>
    <row r="9832" spans="1:10">
      <c r="A9832" s="221"/>
      <c r="B9832" s="222"/>
      <c r="C9832" s="222"/>
      <c r="D9832" s="222"/>
      <c r="E9832" s="222"/>
      <c r="F9832" s="222" t="s">
        <v>1762</v>
      </c>
      <c r="G9832" s="222"/>
      <c r="H9832" s="222"/>
      <c r="I9832" s="222"/>
      <c r="J9832" s="125">
        <v>0</v>
      </c>
    </row>
    <row r="9833" spans="1:10">
      <c r="A9833" s="221"/>
      <c r="B9833" s="222"/>
      <c r="C9833" s="222"/>
      <c r="D9833" s="222"/>
      <c r="E9833" s="222"/>
      <c r="F9833" s="222" t="s">
        <v>1763</v>
      </c>
      <c r="G9833" s="222"/>
      <c r="H9833" s="222"/>
      <c r="I9833" s="222"/>
      <c r="J9833" s="125">
        <v>1</v>
      </c>
    </row>
    <row r="9834" spans="1:10">
      <c r="A9834" s="221"/>
      <c r="B9834" s="222"/>
      <c r="C9834" s="222"/>
      <c r="D9834" s="222"/>
      <c r="E9834" s="222"/>
      <c r="F9834" s="222" t="s">
        <v>1764</v>
      </c>
      <c r="G9834" s="222"/>
      <c r="H9834" s="222"/>
      <c r="I9834" s="222"/>
      <c r="J9834" s="125">
        <v>0</v>
      </c>
    </row>
    <row r="9835" spans="1:10" ht="15">
      <c r="A9835" s="279" t="s">
        <v>1784</v>
      </c>
      <c r="B9835" s="280" t="s">
        <v>1</v>
      </c>
      <c r="C9835" s="281" t="s">
        <v>2</v>
      </c>
      <c r="D9835" s="281" t="s">
        <v>1785</v>
      </c>
      <c r="E9835" s="280" t="s">
        <v>1766</v>
      </c>
      <c r="F9835" s="83" t="s">
        <v>1767</v>
      </c>
      <c r="G9835" s="83" t="s">
        <v>1768</v>
      </c>
      <c r="H9835" s="83"/>
      <c r="I9835" s="83"/>
      <c r="J9835" s="122" t="s">
        <v>1769</v>
      </c>
    </row>
    <row r="9836" spans="1:10" ht="25.5">
      <c r="A9836" s="113" t="s">
        <v>1725</v>
      </c>
      <c r="B9836" s="91" t="s">
        <v>5044</v>
      </c>
      <c r="C9836" s="90" t="s">
        <v>44</v>
      </c>
      <c r="D9836" s="90" t="s">
        <v>5045</v>
      </c>
      <c r="E9836" s="93">
        <v>1</v>
      </c>
      <c r="F9836" s="92" t="s">
        <v>1950</v>
      </c>
      <c r="G9836" s="277" t="s">
        <v>4352</v>
      </c>
      <c r="H9836" s="277"/>
      <c r="I9836" s="278"/>
      <c r="J9836" s="127" t="s">
        <v>4352</v>
      </c>
    </row>
    <row r="9837" spans="1:10">
      <c r="A9837" s="221"/>
      <c r="B9837" s="222"/>
      <c r="C9837" s="222"/>
      <c r="D9837" s="222"/>
      <c r="E9837" s="222"/>
      <c r="F9837" s="222" t="s">
        <v>1938</v>
      </c>
      <c r="G9837" s="222"/>
      <c r="H9837" s="222"/>
      <c r="I9837" s="222"/>
      <c r="J9837" s="125">
        <v>0.88</v>
      </c>
    </row>
    <row r="9838" spans="1:10">
      <c r="A9838" s="115"/>
      <c r="B9838" s="116"/>
      <c r="C9838" s="116"/>
      <c r="D9838" s="116"/>
      <c r="E9838" s="116" t="s">
        <v>1728</v>
      </c>
      <c r="F9838" s="117">
        <v>0</v>
      </c>
      <c r="G9838" s="116" t="s">
        <v>1729</v>
      </c>
      <c r="H9838" s="117">
        <v>0</v>
      </c>
      <c r="I9838" s="116" t="s">
        <v>1730</v>
      </c>
      <c r="J9838" s="118">
        <v>0</v>
      </c>
    </row>
    <row r="9839" spans="1:10" ht="15" thickBot="1">
      <c r="A9839" s="115"/>
      <c r="B9839" s="116"/>
      <c r="C9839" s="116"/>
      <c r="D9839" s="116"/>
      <c r="E9839" s="116" t="s">
        <v>1731</v>
      </c>
      <c r="F9839" s="117">
        <v>0.23</v>
      </c>
      <c r="G9839" s="116"/>
      <c r="H9839" s="276" t="s">
        <v>1732</v>
      </c>
      <c r="I9839" s="276"/>
      <c r="J9839" s="118">
        <v>1.1100000000000001</v>
      </c>
    </row>
    <row r="9840" spans="1:10" ht="15" thickTop="1">
      <c r="A9840" s="119"/>
      <c r="B9840" s="95"/>
      <c r="C9840" s="95"/>
      <c r="D9840" s="95"/>
      <c r="E9840" s="95"/>
      <c r="F9840" s="95"/>
      <c r="G9840" s="95"/>
      <c r="H9840" s="95"/>
      <c r="I9840" s="95"/>
      <c r="J9840" s="120"/>
    </row>
    <row r="9841" spans="1:10" ht="15">
      <c r="A9841" s="121"/>
      <c r="B9841" s="83" t="s">
        <v>1</v>
      </c>
      <c r="C9841" s="82" t="s">
        <v>2</v>
      </c>
      <c r="D9841" s="82" t="s">
        <v>3</v>
      </c>
      <c r="E9841" s="281" t="s">
        <v>1722</v>
      </c>
      <c r="F9841" s="281"/>
      <c r="G9841" s="84" t="s">
        <v>4</v>
      </c>
      <c r="H9841" s="83" t="s">
        <v>5</v>
      </c>
      <c r="I9841" s="83" t="s">
        <v>6</v>
      </c>
      <c r="J9841" s="122" t="s">
        <v>8</v>
      </c>
    </row>
    <row r="9842" spans="1:10" ht="25.5">
      <c r="A9842" s="111" t="s">
        <v>1723</v>
      </c>
      <c r="B9842" s="86" t="s">
        <v>2119</v>
      </c>
      <c r="C9842" s="85" t="s">
        <v>44</v>
      </c>
      <c r="D9842" s="85" t="s">
        <v>2120</v>
      </c>
      <c r="E9842" s="284" t="s">
        <v>1761</v>
      </c>
      <c r="F9842" s="284"/>
      <c r="G9842" s="87" t="s">
        <v>1950</v>
      </c>
      <c r="H9842" s="88">
        <v>1</v>
      </c>
      <c r="I9842" s="89">
        <v>46.92</v>
      </c>
      <c r="J9842" s="112">
        <v>46.92</v>
      </c>
    </row>
    <row r="9843" spans="1:10" ht="15">
      <c r="A9843" s="279" t="s">
        <v>1775</v>
      </c>
      <c r="B9843" s="280" t="s">
        <v>1</v>
      </c>
      <c r="C9843" s="281" t="s">
        <v>2</v>
      </c>
      <c r="D9843" s="281" t="s">
        <v>1776</v>
      </c>
      <c r="E9843" s="280" t="s">
        <v>1766</v>
      </c>
      <c r="F9843" s="285" t="s">
        <v>1777</v>
      </c>
      <c r="G9843" s="280"/>
      <c r="H9843" s="285" t="s">
        <v>1769</v>
      </c>
      <c r="I9843" s="280"/>
      <c r="J9843" s="286" t="s">
        <v>1778</v>
      </c>
    </row>
    <row r="9844" spans="1:10" ht="15">
      <c r="A9844" s="287"/>
      <c r="B9844" s="280"/>
      <c r="C9844" s="280"/>
      <c r="D9844" s="280"/>
      <c r="E9844" s="280"/>
      <c r="F9844" s="83" t="s">
        <v>1779</v>
      </c>
      <c r="G9844" s="83" t="s">
        <v>1780</v>
      </c>
      <c r="H9844" s="83" t="s">
        <v>1779</v>
      </c>
      <c r="I9844" s="83" t="s">
        <v>1780</v>
      </c>
      <c r="J9844" s="286"/>
    </row>
    <row r="9845" spans="1:10" ht="38.25">
      <c r="A9845" s="113" t="s">
        <v>1725</v>
      </c>
      <c r="B9845" s="91" t="s">
        <v>5083</v>
      </c>
      <c r="C9845" s="90" t="s">
        <v>44</v>
      </c>
      <c r="D9845" s="90" t="s">
        <v>5084</v>
      </c>
      <c r="E9845" s="93">
        <v>1</v>
      </c>
      <c r="F9845" s="94">
        <v>1</v>
      </c>
      <c r="G9845" s="94">
        <v>0</v>
      </c>
      <c r="H9845" s="102">
        <v>1.82</v>
      </c>
      <c r="I9845" s="102">
        <v>0.88</v>
      </c>
      <c r="J9845" s="127">
        <v>1.82</v>
      </c>
    </row>
    <row r="9846" spans="1:10">
      <c r="A9846" s="221"/>
      <c r="B9846" s="222"/>
      <c r="C9846" s="222"/>
      <c r="D9846" s="222"/>
      <c r="E9846" s="222"/>
      <c r="F9846" s="222" t="s">
        <v>1783</v>
      </c>
      <c r="G9846" s="222"/>
      <c r="H9846" s="222"/>
      <c r="I9846" s="222"/>
      <c r="J9846" s="125">
        <v>1.82</v>
      </c>
    </row>
    <row r="9847" spans="1:10">
      <c r="A9847" s="221"/>
      <c r="B9847" s="222"/>
      <c r="C9847" s="222"/>
      <c r="D9847" s="222"/>
      <c r="E9847" s="222"/>
      <c r="F9847" s="222" t="s">
        <v>1762</v>
      </c>
      <c r="G9847" s="222"/>
      <c r="H9847" s="222"/>
      <c r="I9847" s="222"/>
      <c r="J9847" s="125">
        <v>1.82</v>
      </c>
    </row>
    <row r="9848" spans="1:10">
      <c r="A9848" s="221"/>
      <c r="B9848" s="222"/>
      <c r="C9848" s="222"/>
      <c r="D9848" s="222"/>
      <c r="E9848" s="222"/>
      <c r="F9848" s="222" t="s">
        <v>1763</v>
      </c>
      <c r="G9848" s="222"/>
      <c r="H9848" s="222"/>
      <c r="I9848" s="222"/>
      <c r="J9848" s="125">
        <v>1</v>
      </c>
    </row>
    <row r="9849" spans="1:10">
      <c r="A9849" s="221"/>
      <c r="B9849" s="222"/>
      <c r="C9849" s="222"/>
      <c r="D9849" s="222"/>
      <c r="E9849" s="222"/>
      <c r="F9849" s="222" t="s">
        <v>1764</v>
      </c>
      <c r="G9849" s="222"/>
      <c r="H9849" s="222"/>
      <c r="I9849" s="222"/>
      <c r="J9849" s="125">
        <v>1.82</v>
      </c>
    </row>
    <row r="9850" spans="1:10" ht="15">
      <c r="A9850" s="279" t="s">
        <v>1765</v>
      </c>
      <c r="B9850" s="280" t="s">
        <v>1</v>
      </c>
      <c r="C9850" s="281" t="s">
        <v>2</v>
      </c>
      <c r="D9850" s="281" t="s">
        <v>1727</v>
      </c>
      <c r="E9850" s="280" t="s">
        <v>1766</v>
      </c>
      <c r="F9850" s="83" t="s">
        <v>1767</v>
      </c>
      <c r="G9850" s="83" t="s">
        <v>1768</v>
      </c>
      <c r="H9850" s="83"/>
      <c r="I9850" s="83"/>
      <c r="J9850" s="122" t="s">
        <v>1769</v>
      </c>
    </row>
    <row r="9851" spans="1:10">
      <c r="A9851" s="123" t="s">
        <v>1723</v>
      </c>
      <c r="B9851" s="97" t="s">
        <v>4577</v>
      </c>
      <c r="C9851" s="96" t="s">
        <v>44</v>
      </c>
      <c r="D9851" s="96" t="s">
        <v>4578</v>
      </c>
      <c r="E9851" s="99">
        <v>1</v>
      </c>
      <c r="F9851" s="98" t="s">
        <v>1950</v>
      </c>
      <c r="G9851" s="282" t="s">
        <v>5085</v>
      </c>
      <c r="H9851" s="282"/>
      <c r="I9851" s="283"/>
      <c r="J9851" s="126" t="s">
        <v>5085</v>
      </c>
    </row>
    <row r="9852" spans="1:10">
      <c r="A9852" s="123" t="s">
        <v>1723</v>
      </c>
      <c r="B9852" s="97" t="s">
        <v>5086</v>
      </c>
      <c r="C9852" s="96" t="s">
        <v>44</v>
      </c>
      <c r="D9852" s="96" t="s">
        <v>5087</v>
      </c>
      <c r="E9852" s="99">
        <v>1</v>
      </c>
      <c r="F9852" s="98" t="s">
        <v>1950</v>
      </c>
      <c r="G9852" s="282" t="s">
        <v>5088</v>
      </c>
      <c r="H9852" s="282"/>
      <c r="I9852" s="283"/>
      <c r="J9852" s="126" t="s">
        <v>5088</v>
      </c>
    </row>
    <row r="9853" spans="1:10">
      <c r="A9853" s="221"/>
      <c r="B9853" s="222"/>
      <c r="C9853" s="222"/>
      <c r="D9853" s="222"/>
      <c r="E9853" s="222"/>
      <c r="F9853" s="222" t="s">
        <v>1774</v>
      </c>
      <c r="G9853" s="222"/>
      <c r="H9853" s="222"/>
      <c r="I9853" s="222"/>
      <c r="J9853" s="125">
        <v>45.1</v>
      </c>
    </row>
    <row r="9854" spans="1:10">
      <c r="A9854" s="115"/>
      <c r="B9854" s="116"/>
      <c r="C9854" s="116"/>
      <c r="D9854" s="116"/>
      <c r="E9854" s="116" t="s">
        <v>1728</v>
      </c>
      <c r="F9854" s="117">
        <v>0</v>
      </c>
      <c r="G9854" s="116" t="s">
        <v>1729</v>
      </c>
      <c r="H9854" s="117">
        <v>42.05</v>
      </c>
      <c r="I9854" s="116" t="s">
        <v>1730</v>
      </c>
      <c r="J9854" s="118">
        <v>42.048499999999997</v>
      </c>
    </row>
    <row r="9855" spans="1:10" ht="15" thickBot="1">
      <c r="A9855" s="115"/>
      <c r="B9855" s="116"/>
      <c r="C9855" s="116"/>
      <c r="D9855" s="116"/>
      <c r="E9855" s="116" t="s">
        <v>1731</v>
      </c>
      <c r="F9855" s="117">
        <v>12.31</v>
      </c>
      <c r="G9855" s="116"/>
      <c r="H9855" s="276" t="s">
        <v>1732</v>
      </c>
      <c r="I9855" s="276"/>
      <c r="J9855" s="118">
        <v>59.23</v>
      </c>
    </row>
    <row r="9856" spans="1:10" ht="15" thickTop="1">
      <c r="A9856" s="119"/>
      <c r="B9856" s="95"/>
      <c r="C9856" s="95"/>
      <c r="D9856" s="95"/>
      <c r="E9856" s="95"/>
      <c r="F9856" s="95"/>
      <c r="G9856" s="95"/>
      <c r="H9856" s="95"/>
      <c r="I9856" s="95"/>
      <c r="J9856" s="120"/>
    </row>
    <row r="9857" spans="1:10" ht="15">
      <c r="A9857" s="121"/>
      <c r="B9857" s="83" t="s">
        <v>1</v>
      </c>
      <c r="C9857" s="82" t="s">
        <v>2</v>
      </c>
      <c r="D9857" s="82" t="s">
        <v>3</v>
      </c>
      <c r="E9857" s="281" t="s">
        <v>1722</v>
      </c>
      <c r="F9857" s="281"/>
      <c r="G9857" s="84" t="s">
        <v>4</v>
      </c>
      <c r="H9857" s="83" t="s">
        <v>5</v>
      </c>
      <c r="I9857" s="83" t="s">
        <v>6</v>
      </c>
      <c r="J9857" s="122" t="s">
        <v>8</v>
      </c>
    </row>
    <row r="9858" spans="1:10" ht="25.5">
      <c r="A9858" s="111" t="s">
        <v>1723</v>
      </c>
      <c r="B9858" s="86" t="s">
        <v>2073</v>
      </c>
      <c r="C9858" s="85" t="s">
        <v>44</v>
      </c>
      <c r="D9858" s="85" t="s">
        <v>2074</v>
      </c>
      <c r="E9858" s="284" t="s">
        <v>1761</v>
      </c>
      <c r="F9858" s="284"/>
      <c r="G9858" s="87" t="s">
        <v>93</v>
      </c>
      <c r="H9858" s="88">
        <v>1</v>
      </c>
      <c r="I9858" s="89">
        <v>63.57</v>
      </c>
      <c r="J9858" s="112">
        <v>63.57</v>
      </c>
    </row>
    <row r="9859" spans="1:10">
      <c r="A9859" s="221"/>
      <c r="B9859" s="222"/>
      <c r="C9859" s="222"/>
      <c r="D9859" s="222"/>
      <c r="E9859" s="222"/>
      <c r="F9859" s="222" t="s">
        <v>1762</v>
      </c>
      <c r="G9859" s="222"/>
      <c r="H9859" s="222"/>
      <c r="I9859" s="222"/>
      <c r="J9859" s="125">
        <v>0</v>
      </c>
    </row>
    <row r="9860" spans="1:10">
      <c r="A9860" s="221"/>
      <c r="B9860" s="222"/>
      <c r="C9860" s="222"/>
      <c r="D9860" s="222"/>
      <c r="E9860" s="222"/>
      <c r="F9860" s="222" t="s">
        <v>1763</v>
      </c>
      <c r="G9860" s="222"/>
      <c r="H9860" s="222"/>
      <c r="I9860" s="222"/>
      <c r="J9860" s="125">
        <v>1</v>
      </c>
    </row>
    <row r="9861" spans="1:10">
      <c r="A9861" s="221"/>
      <c r="B9861" s="222"/>
      <c r="C9861" s="222"/>
      <c r="D9861" s="222"/>
      <c r="E9861" s="222"/>
      <c r="F9861" s="222" t="s">
        <v>1764</v>
      </c>
      <c r="G9861" s="222"/>
      <c r="H9861" s="222"/>
      <c r="I9861" s="222"/>
      <c r="J9861" s="125">
        <v>0</v>
      </c>
    </row>
    <row r="9862" spans="1:10" ht="15">
      <c r="A9862" s="279" t="s">
        <v>1765</v>
      </c>
      <c r="B9862" s="280" t="s">
        <v>1</v>
      </c>
      <c r="C9862" s="281" t="s">
        <v>2</v>
      </c>
      <c r="D9862" s="281" t="s">
        <v>1727</v>
      </c>
      <c r="E9862" s="280" t="s">
        <v>1766</v>
      </c>
      <c r="F9862" s="83" t="s">
        <v>1767</v>
      </c>
      <c r="G9862" s="83" t="s">
        <v>1768</v>
      </c>
      <c r="H9862" s="83"/>
      <c r="I9862" s="83"/>
      <c r="J9862" s="122" t="s">
        <v>1769</v>
      </c>
    </row>
    <row r="9863" spans="1:10">
      <c r="A9863" s="123" t="s">
        <v>1723</v>
      </c>
      <c r="B9863" s="97" t="s">
        <v>1957</v>
      </c>
      <c r="C9863" s="96" t="s">
        <v>44</v>
      </c>
      <c r="D9863" s="96" t="s">
        <v>1958</v>
      </c>
      <c r="E9863" s="99">
        <v>4.4989774999999996</v>
      </c>
      <c r="F9863" s="98" t="s">
        <v>1950</v>
      </c>
      <c r="G9863" s="282" t="s">
        <v>1959</v>
      </c>
      <c r="H9863" s="282"/>
      <c r="I9863" s="283"/>
      <c r="J9863" s="126" t="s">
        <v>5089</v>
      </c>
    </row>
    <row r="9864" spans="1:10">
      <c r="A9864" s="221"/>
      <c r="B9864" s="222"/>
      <c r="C9864" s="222"/>
      <c r="D9864" s="222"/>
      <c r="E9864" s="222"/>
      <c r="F9864" s="222" t="s">
        <v>1774</v>
      </c>
      <c r="G9864" s="222"/>
      <c r="H9864" s="222"/>
      <c r="I9864" s="222"/>
      <c r="J9864" s="125">
        <v>63.570599999999999</v>
      </c>
    </row>
    <row r="9865" spans="1:10">
      <c r="A9865" s="115"/>
      <c r="B9865" s="116"/>
      <c r="C9865" s="116"/>
      <c r="D9865" s="116"/>
      <c r="E9865" s="116" t="s">
        <v>1728</v>
      </c>
      <c r="F9865" s="117">
        <v>0</v>
      </c>
      <c r="G9865" s="116" t="s">
        <v>1729</v>
      </c>
      <c r="H9865" s="117">
        <v>44.8</v>
      </c>
      <c r="I9865" s="116" t="s">
        <v>1730</v>
      </c>
      <c r="J9865" s="118">
        <v>44.798118558500001</v>
      </c>
    </row>
    <row r="9866" spans="1:10" ht="15" thickBot="1">
      <c r="A9866" s="115"/>
      <c r="B9866" s="116"/>
      <c r="C9866" s="116"/>
      <c r="D9866" s="116"/>
      <c r="E9866" s="116" t="s">
        <v>1731</v>
      </c>
      <c r="F9866" s="117">
        <v>16.68</v>
      </c>
      <c r="G9866" s="116"/>
      <c r="H9866" s="276" t="s">
        <v>1732</v>
      </c>
      <c r="I9866" s="276"/>
      <c r="J9866" s="118">
        <v>80.25</v>
      </c>
    </row>
    <row r="9867" spans="1:10" ht="15" thickTop="1">
      <c r="A9867" s="119"/>
      <c r="B9867" s="95"/>
      <c r="C9867" s="95"/>
      <c r="D9867" s="95"/>
      <c r="E9867" s="95"/>
      <c r="F9867" s="95"/>
      <c r="G9867" s="95"/>
      <c r="H9867" s="95"/>
      <c r="I9867" s="95"/>
      <c r="J9867" s="120"/>
    </row>
    <row r="9868" spans="1:10" ht="15">
      <c r="A9868" s="121"/>
      <c r="B9868" s="83" t="s">
        <v>1</v>
      </c>
      <c r="C9868" s="82" t="s">
        <v>2</v>
      </c>
      <c r="D9868" s="82" t="s">
        <v>3</v>
      </c>
      <c r="E9868" s="281" t="s">
        <v>1722</v>
      </c>
      <c r="F9868" s="281"/>
      <c r="G9868" s="84" t="s">
        <v>4</v>
      </c>
      <c r="H9868" s="83" t="s">
        <v>5</v>
      </c>
      <c r="I9868" s="83" t="s">
        <v>6</v>
      </c>
      <c r="J9868" s="122" t="s">
        <v>8</v>
      </c>
    </row>
    <row r="9869" spans="1:10" ht="25.5">
      <c r="A9869" s="111" t="s">
        <v>1723</v>
      </c>
      <c r="B9869" s="86" t="s">
        <v>2387</v>
      </c>
      <c r="C9869" s="85" t="s">
        <v>44</v>
      </c>
      <c r="D9869" s="85" t="s">
        <v>2388</v>
      </c>
      <c r="E9869" s="284" t="s">
        <v>1761</v>
      </c>
      <c r="F9869" s="284"/>
      <c r="G9869" s="87" t="s">
        <v>121</v>
      </c>
      <c r="H9869" s="88">
        <v>1</v>
      </c>
      <c r="I9869" s="89">
        <v>3.09</v>
      </c>
      <c r="J9869" s="112">
        <v>3.09</v>
      </c>
    </row>
    <row r="9870" spans="1:10">
      <c r="A9870" s="221"/>
      <c r="B9870" s="222"/>
      <c r="C9870" s="222"/>
      <c r="D9870" s="222"/>
      <c r="E9870" s="222"/>
      <c r="F9870" s="222" t="s">
        <v>1762</v>
      </c>
      <c r="G9870" s="222"/>
      <c r="H9870" s="222"/>
      <c r="I9870" s="222"/>
      <c r="J9870" s="125">
        <v>0</v>
      </c>
    </row>
    <row r="9871" spans="1:10">
      <c r="A9871" s="221"/>
      <c r="B9871" s="222"/>
      <c r="C9871" s="222"/>
      <c r="D9871" s="222"/>
      <c r="E9871" s="222"/>
      <c r="F9871" s="222" t="s">
        <v>1763</v>
      </c>
      <c r="G9871" s="222"/>
      <c r="H9871" s="222"/>
      <c r="I9871" s="222"/>
      <c r="J9871" s="125">
        <v>1</v>
      </c>
    </row>
    <row r="9872" spans="1:10">
      <c r="A9872" s="221"/>
      <c r="B9872" s="222"/>
      <c r="C9872" s="222"/>
      <c r="D9872" s="222"/>
      <c r="E9872" s="222"/>
      <c r="F9872" s="222" t="s">
        <v>1764</v>
      </c>
      <c r="G9872" s="222"/>
      <c r="H9872" s="222"/>
      <c r="I9872" s="222"/>
      <c r="J9872" s="125">
        <v>0</v>
      </c>
    </row>
    <row r="9873" spans="1:10" ht="15">
      <c r="A9873" s="279" t="s">
        <v>1784</v>
      </c>
      <c r="B9873" s="280" t="s">
        <v>1</v>
      </c>
      <c r="C9873" s="281" t="s">
        <v>2</v>
      </c>
      <c r="D9873" s="281" t="s">
        <v>1785</v>
      </c>
      <c r="E9873" s="280" t="s">
        <v>1766</v>
      </c>
      <c r="F9873" s="83" t="s">
        <v>1767</v>
      </c>
      <c r="G9873" s="83" t="s">
        <v>1768</v>
      </c>
      <c r="H9873" s="83"/>
      <c r="I9873" s="83"/>
      <c r="J9873" s="122" t="s">
        <v>1769</v>
      </c>
    </row>
    <row r="9874" spans="1:10" ht="38.25">
      <c r="A9874" s="113" t="s">
        <v>1725</v>
      </c>
      <c r="B9874" s="91" t="s">
        <v>5090</v>
      </c>
      <c r="C9874" s="90" t="s">
        <v>44</v>
      </c>
      <c r="D9874" s="90" t="s">
        <v>5091</v>
      </c>
      <c r="E9874" s="93">
        <v>2.3119E-3</v>
      </c>
      <c r="F9874" s="92" t="s">
        <v>121</v>
      </c>
      <c r="G9874" s="277" t="s">
        <v>5092</v>
      </c>
      <c r="H9874" s="277"/>
      <c r="I9874" s="278"/>
      <c r="J9874" s="127" t="s">
        <v>5093</v>
      </c>
    </row>
    <row r="9875" spans="1:10">
      <c r="A9875" s="221"/>
      <c r="B9875" s="222"/>
      <c r="C9875" s="222"/>
      <c r="D9875" s="222"/>
      <c r="E9875" s="222"/>
      <c r="F9875" s="222" t="s">
        <v>1938</v>
      </c>
      <c r="G9875" s="222"/>
      <c r="H9875" s="222"/>
      <c r="I9875" s="222"/>
      <c r="J9875" s="125">
        <v>4.6699999999999998E-2</v>
      </c>
    </row>
    <row r="9876" spans="1:10" ht="15">
      <c r="A9876" s="279" t="s">
        <v>1765</v>
      </c>
      <c r="B9876" s="280" t="s">
        <v>1</v>
      </c>
      <c r="C9876" s="281" t="s">
        <v>2</v>
      </c>
      <c r="D9876" s="281" t="s">
        <v>1727</v>
      </c>
      <c r="E9876" s="280" t="s">
        <v>1766</v>
      </c>
      <c r="F9876" s="83" t="s">
        <v>1767</v>
      </c>
      <c r="G9876" s="83" t="s">
        <v>1768</v>
      </c>
      <c r="H9876" s="83"/>
      <c r="I9876" s="83"/>
      <c r="J9876" s="122" t="s">
        <v>1769</v>
      </c>
    </row>
    <row r="9877" spans="1:10">
      <c r="A9877" s="123" t="s">
        <v>1723</v>
      </c>
      <c r="B9877" s="97" t="s">
        <v>1957</v>
      </c>
      <c r="C9877" s="96" t="s">
        <v>44</v>
      </c>
      <c r="D9877" s="96" t="s">
        <v>1958</v>
      </c>
      <c r="E9877" s="99">
        <v>9.1666700000000004E-2</v>
      </c>
      <c r="F9877" s="98" t="s">
        <v>1950</v>
      </c>
      <c r="G9877" s="282" t="s">
        <v>1959</v>
      </c>
      <c r="H9877" s="282"/>
      <c r="I9877" s="283"/>
      <c r="J9877" s="126" t="s">
        <v>2879</v>
      </c>
    </row>
    <row r="9878" spans="1:10">
      <c r="A9878" s="123" t="s">
        <v>1723</v>
      </c>
      <c r="B9878" s="97" t="s">
        <v>2421</v>
      </c>
      <c r="C9878" s="96" t="s">
        <v>44</v>
      </c>
      <c r="D9878" s="96" t="s">
        <v>2422</v>
      </c>
      <c r="E9878" s="99">
        <v>9.1666700000000004E-2</v>
      </c>
      <c r="F9878" s="98" t="s">
        <v>1950</v>
      </c>
      <c r="G9878" s="282" t="s">
        <v>2216</v>
      </c>
      <c r="H9878" s="282"/>
      <c r="I9878" s="283"/>
      <c r="J9878" s="126" t="s">
        <v>2217</v>
      </c>
    </row>
    <row r="9879" spans="1:10">
      <c r="A9879" s="221"/>
      <c r="B9879" s="222"/>
      <c r="C9879" s="222"/>
      <c r="D9879" s="222"/>
      <c r="E9879" s="222"/>
      <c r="F9879" s="222" t="s">
        <v>1774</v>
      </c>
      <c r="G9879" s="222"/>
      <c r="H9879" s="222"/>
      <c r="I9879" s="222"/>
      <c r="J9879" s="125">
        <v>3.0406</v>
      </c>
    </row>
    <row r="9880" spans="1:10">
      <c r="A9880" s="115"/>
      <c r="B9880" s="116"/>
      <c r="C9880" s="116"/>
      <c r="D9880" s="116"/>
      <c r="E9880" s="116" t="s">
        <v>1728</v>
      </c>
      <c r="F9880" s="117">
        <v>0</v>
      </c>
      <c r="G9880" s="116" t="s">
        <v>1729</v>
      </c>
      <c r="H9880" s="117">
        <v>2.27</v>
      </c>
      <c r="I9880" s="116" t="s">
        <v>1730</v>
      </c>
      <c r="J9880" s="118">
        <v>2.2679441580400002</v>
      </c>
    </row>
    <row r="9881" spans="1:10" ht="15" thickBot="1">
      <c r="A9881" s="115"/>
      <c r="B9881" s="116"/>
      <c r="C9881" s="116"/>
      <c r="D9881" s="116"/>
      <c r="E9881" s="116" t="s">
        <v>1731</v>
      </c>
      <c r="F9881" s="117">
        <v>0.81</v>
      </c>
      <c r="G9881" s="116"/>
      <c r="H9881" s="276" t="s">
        <v>1732</v>
      </c>
      <c r="I9881" s="276"/>
      <c r="J9881" s="118">
        <v>3.9</v>
      </c>
    </row>
    <row r="9882" spans="1:10" ht="15" thickTop="1">
      <c r="A9882" s="119"/>
      <c r="B9882" s="95"/>
      <c r="C9882" s="95"/>
      <c r="D9882" s="95"/>
      <c r="E9882" s="95"/>
      <c r="F9882" s="95"/>
      <c r="G9882" s="95"/>
      <c r="H9882" s="95"/>
      <c r="I9882" s="95"/>
      <c r="J9882" s="120"/>
    </row>
    <row r="9883" spans="1:10" ht="15">
      <c r="A9883" s="121"/>
      <c r="B9883" s="83" t="s">
        <v>1</v>
      </c>
      <c r="C9883" s="82" t="s">
        <v>2</v>
      </c>
      <c r="D9883" s="82" t="s">
        <v>3</v>
      </c>
      <c r="E9883" s="281" t="s">
        <v>1722</v>
      </c>
      <c r="F9883" s="281"/>
      <c r="G9883" s="84" t="s">
        <v>4</v>
      </c>
      <c r="H9883" s="83" t="s">
        <v>5</v>
      </c>
      <c r="I9883" s="83" t="s">
        <v>6</v>
      </c>
      <c r="J9883" s="122" t="s">
        <v>8</v>
      </c>
    </row>
    <row r="9884" spans="1:10" ht="25.5">
      <c r="A9884" s="111" t="s">
        <v>1723</v>
      </c>
      <c r="B9884" s="86" t="s">
        <v>2389</v>
      </c>
      <c r="C9884" s="85" t="s">
        <v>44</v>
      </c>
      <c r="D9884" s="85" t="s">
        <v>2390</v>
      </c>
      <c r="E9884" s="284" t="s">
        <v>1761</v>
      </c>
      <c r="F9884" s="284"/>
      <c r="G9884" s="87" t="s">
        <v>121</v>
      </c>
      <c r="H9884" s="88">
        <v>1</v>
      </c>
      <c r="I9884" s="89">
        <v>6.67</v>
      </c>
      <c r="J9884" s="112">
        <v>6.67</v>
      </c>
    </row>
    <row r="9885" spans="1:10">
      <c r="A9885" s="221"/>
      <c r="B9885" s="222"/>
      <c r="C9885" s="222"/>
      <c r="D9885" s="222"/>
      <c r="E9885" s="222"/>
      <c r="F9885" s="222" t="s">
        <v>1762</v>
      </c>
      <c r="G9885" s="222"/>
      <c r="H9885" s="222"/>
      <c r="I9885" s="222"/>
      <c r="J9885" s="125">
        <v>0</v>
      </c>
    </row>
    <row r="9886" spans="1:10">
      <c r="A9886" s="221"/>
      <c r="B9886" s="222"/>
      <c r="C9886" s="222"/>
      <c r="D9886" s="222"/>
      <c r="E9886" s="222"/>
      <c r="F9886" s="222" t="s">
        <v>1763</v>
      </c>
      <c r="G9886" s="222"/>
      <c r="H9886" s="222"/>
      <c r="I9886" s="222"/>
      <c r="J9886" s="125">
        <v>1</v>
      </c>
    </row>
    <row r="9887" spans="1:10">
      <c r="A9887" s="221"/>
      <c r="B9887" s="222"/>
      <c r="C9887" s="222"/>
      <c r="D9887" s="222"/>
      <c r="E9887" s="222"/>
      <c r="F9887" s="222" t="s">
        <v>1764</v>
      </c>
      <c r="G9887" s="222"/>
      <c r="H9887" s="222"/>
      <c r="I9887" s="222"/>
      <c r="J9887" s="125">
        <v>0</v>
      </c>
    </row>
    <row r="9888" spans="1:10" ht="15">
      <c r="A9888" s="279" t="s">
        <v>1765</v>
      </c>
      <c r="B9888" s="280" t="s">
        <v>1</v>
      </c>
      <c r="C9888" s="281" t="s">
        <v>2</v>
      </c>
      <c r="D9888" s="281" t="s">
        <v>1727</v>
      </c>
      <c r="E9888" s="280" t="s">
        <v>1766</v>
      </c>
      <c r="F9888" s="83" t="s">
        <v>1767</v>
      </c>
      <c r="G9888" s="83" t="s">
        <v>1768</v>
      </c>
      <c r="H9888" s="83"/>
      <c r="I9888" s="83"/>
      <c r="J9888" s="122" t="s">
        <v>1769</v>
      </c>
    </row>
    <row r="9889" spans="1:10">
      <c r="A9889" s="123" t="s">
        <v>1723</v>
      </c>
      <c r="B9889" s="97" t="s">
        <v>2269</v>
      </c>
      <c r="C9889" s="96" t="s">
        <v>44</v>
      </c>
      <c r="D9889" s="96" t="s">
        <v>2270</v>
      </c>
      <c r="E9889" s="99">
        <v>0.13333329999999999</v>
      </c>
      <c r="F9889" s="98" t="s">
        <v>1950</v>
      </c>
      <c r="G9889" s="282" t="s">
        <v>2271</v>
      </c>
      <c r="H9889" s="282"/>
      <c r="I9889" s="283"/>
      <c r="J9889" s="126" t="s">
        <v>5094</v>
      </c>
    </row>
    <row r="9890" spans="1:10">
      <c r="A9890" s="123" t="s">
        <v>1723</v>
      </c>
      <c r="B9890" s="97" t="s">
        <v>2273</v>
      </c>
      <c r="C9890" s="96" t="s">
        <v>44</v>
      </c>
      <c r="D9890" s="96" t="s">
        <v>2274</v>
      </c>
      <c r="E9890" s="99">
        <v>0.26666659999999998</v>
      </c>
      <c r="F9890" s="98" t="s">
        <v>1950</v>
      </c>
      <c r="G9890" s="282" t="s">
        <v>2275</v>
      </c>
      <c r="H9890" s="282"/>
      <c r="I9890" s="283"/>
      <c r="J9890" s="126" t="s">
        <v>5095</v>
      </c>
    </row>
    <row r="9891" spans="1:10">
      <c r="A9891" s="221"/>
      <c r="B9891" s="222"/>
      <c r="C9891" s="222"/>
      <c r="D9891" s="222"/>
      <c r="E9891" s="222"/>
      <c r="F9891" s="222" t="s">
        <v>1774</v>
      </c>
      <c r="G9891" s="222"/>
      <c r="H9891" s="222"/>
      <c r="I9891" s="222"/>
      <c r="J9891" s="125">
        <v>6.6653000000000002</v>
      </c>
    </row>
    <row r="9892" spans="1:10">
      <c r="A9892" s="115"/>
      <c r="B9892" s="116"/>
      <c r="C9892" s="116"/>
      <c r="D9892" s="116"/>
      <c r="E9892" s="116" t="s">
        <v>1728</v>
      </c>
      <c r="F9892" s="117">
        <v>0</v>
      </c>
      <c r="G9892" s="116" t="s">
        <v>1729</v>
      </c>
      <c r="H9892" s="117">
        <v>5.0999999999999996</v>
      </c>
      <c r="I9892" s="116" t="s">
        <v>1730</v>
      </c>
      <c r="J9892" s="118">
        <v>5.0974653923000002</v>
      </c>
    </row>
    <row r="9893" spans="1:10" ht="15" thickBot="1">
      <c r="A9893" s="115"/>
      <c r="B9893" s="116"/>
      <c r="C9893" s="116"/>
      <c r="D9893" s="116"/>
      <c r="E9893" s="116" t="s">
        <v>1731</v>
      </c>
      <c r="F9893" s="117">
        <v>1.75</v>
      </c>
      <c r="G9893" s="116"/>
      <c r="H9893" s="276" t="s">
        <v>1732</v>
      </c>
      <c r="I9893" s="276"/>
      <c r="J9893" s="118">
        <v>8.42</v>
      </c>
    </row>
    <row r="9894" spans="1:10" ht="15" thickTop="1">
      <c r="A9894" s="119"/>
      <c r="B9894" s="95"/>
      <c r="C9894" s="95"/>
      <c r="D9894" s="95"/>
      <c r="E9894" s="95"/>
      <c r="F9894" s="95"/>
      <c r="G9894" s="95"/>
      <c r="H9894" s="95"/>
      <c r="I9894" s="95"/>
      <c r="J9894" s="120"/>
    </row>
    <row r="9895" spans="1:10" ht="15">
      <c r="A9895" s="121"/>
      <c r="B9895" s="83" t="s">
        <v>1</v>
      </c>
      <c r="C9895" s="82" t="s">
        <v>2</v>
      </c>
      <c r="D9895" s="82" t="s">
        <v>3</v>
      </c>
      <c r="E9895" s="281" t="s">
        <v>1722</v>
      </c>
      <c r="F9895" s="281"/>
      <c r="G9895" s="84" t="s">
        <v>4</v>
      </c>
      <c r="H9895" s="83" t="s">
        <v>5</v>
      </c>
      <c r="I9895" s="83" t="s">
        <v>6</v>
      </c>
      <c r="J9895" s="122" t="s">
        <v>8</v>
      </c>
    </row>
    <row r="9896" spans="1:10" ht="25.5">
      <c r="A9896" s="111" t="s">
        <v>1723</v>
      </c>
      <c r="B9896" s="86" t="s">
        <v>3000</v>
      </c>
      <c r="C9896" s="85" t="s">
        <v>44</v>
      </c>
      <c r="D9896" s="85" t="s">
        <v>3001</v>
      </c>
      <c r="E9896" s="284" t="s">
        <v>1761</v>
      </c>
      <c r="F9896" s="284"/>
      <c r="G9896" s="87" t="s">
        <v>46</v>
      </c>
      <c r="H9896" s="88">
        <v>1</v>
      </c>
      <c r="I9896" s="89">
        <v>325.72000000000003</v>
      </c>
      <c r="J9896" s="112">
        <v>325.72000000000003</v>
      </c>
    </row>
    <row r="9897" spans="1:10" ht="15">
      <c r="A9897" s="279" t="s">
        <v>1775</v>
      </c>
      <c r="B9897" s="280" t="s">
        <v>1</v>
      </c>
      <c r="C9897" s="281" t="s">
        <v>2</v>
      </c>
      <c r="D9897" s="281" t="s">
        <v>1776</v>
      </c>
      <c r="E9897" s="280" t="s">
        <v>1766</v>
      </c>
      <c r="F9897" s="285" t="s">
        <v>1777</v>
      </c>
      <c r="G9897" s="280"/>
      <c r="H9897" s="285" t="s">
        <v>1769</v>
      </c>
      <c r="I9897" s="280"/>
      <c r="J9897" s="286" t="s">
        <v>1778</v>
      </c>
    </row>
    <row r="9898" spans="1:10" ht="15">
      <c r="A9898" s="287"/>
      <c r="B9898" s="280"/>
      <c r="C9898" s="280"/>
      <c r="D9898" s="280"/>
      <c r="E9898" s="280"/>
      <c r="F9898" s="83" t="s">
        <v>1779</v>
      </c>
      <c r="G9898" s="83" t="s">
        <v>1780</v>
      </c>
      <c r="H9898" s="83" t="s">
        <v>1779</v>
      </c>
      <c r="I9898" s="83" t="s">
        <v>1780</v>
      </c>
      <c r="J9898" s="286"/>
    </row>
    <row r="9899" spans="1:10" ht="51">
      <c r="A9899" s="113" t="s">
        <v>1725</v>
      </c>
      <c r="B9899" s="91" t="s">
        <v>5096</v>
      </c>
      <c r="C9899" s="90" t="s">
        <v>44</v>
      </c>
      <c r="D9899" s="90" t="s">
        <v>5097</v>
      </c>
      <c r="E9899" s="93">
        <v>1</v>
      </c>
      <c r="F9899" s="94">
        <v>1</v>
      </c>
      <c r="G9899" s="94">
        <v>0</v>
      </c>
      <c r="H9899" s="102">
        <v>1.37</v>
      </c>
      <c r="I9899" s="102">
        <v>0.1</v>
      </c>
      <c r="J9899" s="127">
        <v>1.37</v>
      </c>
    </row>
    <row r="9900" spans="1:10">
      <c r="A9900" s="221"/>
      <c r="B9900" s="222"/>
      <c r="C9900" s="222"/>
      <c r="D9900" s="222"/>
      <c r="E9900" s="222"/>
      <c r="F9900" s="222" t="s">
        <v>1783</v>
      </c>
      <c r="G9900" s="222"/>
      <c r="H9900" s="222"/>
      <c r="I9900" s="222"/>
      <c r="J9900" s="125">
        <v>1.37</v>
      </c>
    </row>
    <row r="9901" spans="1:10">
      <c r="A9901" s="221"/>
      <c r="B9901" s="222"/>
      <c r="C9901" s="222"/>
      <c r="D9901" s="222"/>
      <c r="E9901" s="222"/>
      <c r="F9901" s="222" t="s">
        <v>1762</v>
      </c>
      <c r="G9901" s="222"/>
      <c r="H9901" s="222"/>
      <c r="I9901" s="222"/>
      <c r="J9901" s="125">
        <v>1.37</v>
      </c>
    </row>
    <row r="9902" spans="1:10">
      <c r="A9902" s="221"/>
      <c r="B9902" s="222"/>
      <c r="C9902" s="222"/>
      <c r="D9902" s="222"/>
      <c r="E9902" s="222"/>
      <c r="F9902" s="222" t="s">
        <v>1763</v>
      </c>
      <c r="G9902" s="222"/>
      <c r="H9902" s="222"/>
      <c r="I9902" s="222"/>
      <c r="J9902" s="125">
        <v>0.2727</v>
      </c>
    </row>
    <row r="9903" spans="1:10">
      <c r="A9903" s="221"/>
      <c r="B9903" s="222"/>
      <c r="C9903" s="222"/>
      <c r="D9903" s="222"/>
      <c r="E9903" s="222"/>
      <c r="F9903" s="222" t="s">
        <v>1764</v>
      </c>
      <c r="G9903" s="222"/>
      <c r="H9903" s="222"/>
      <c r="I9903" s="222"/>
      <c r="J9903" s="125">
        <v>5.0237999999999996</v>
      </c>
    </row>
    <row r="9904" spans="1:10" ht="15">
      <c r="A9904" s="279" t="s">
        <v>1784</v>
      </c>
      <c r="B9904" s="280" t="s">
        <v>1</v>
      </c>
      <c r="C9904" s="281" t="s">
        <v>2</v>
      </c>
      <c r="D9904" s="281" t="s">
        <v>1785</v>
      </c>
      <c r="E9904" s="280" t="s">
        <v>1766</v>
      </c>
      <c r="F9904" s="83" t="s">
        <v>1767</v>
      </c>
      <c r="G9904" s="83" t="s">
        <v>1768</v>
      </c>
      <c r="H9904" s="83"/>
      <c r="I9904" s="83"/>
      <c r="J9904" s="122" t="s">
        <v>1769</v>
      </c>
    </row>
    <row r="9905" spans="1:10" ht="38.25">
      <c r="A9905" s="113" t="s">
        <v>1725</v>
      </c>
      <c r="B9905" s="91" t="s">
        <v>5098</v>
      </c>
      <c r="C9905" s="90" t="s">
        <v>44</v>
      </c>
      <c r="D9905" s="90" t="s">
        <v>5099</v>
      </c>
      <c r="E9905" s="93">
        <v>2.4221699999999999E-2</v>
      </c>
      <c r="F9905" s="92" t="s">
        <v>46</v>
      </c>
      <c r="G9905" s="277" t="s">
        <v>5100</v>
      </c>
      <c r="H9905" s="277"/>
      <c r="I9905" s="278"/>
      <c r="J9905" s="127" t="s">
        <v>4881</v>
      </c>
    </row>
    <row r="9906" spans="1:10" ht="38.25">
      <c r="A9906" s="113" t="s">
        <v>1725</v>
      </c>
      <c r="B9906" s="91" t="s">
        <v>5101</v>
      </c>
      <c r="C9906" s="90" t="s">
        <v>44</v>
      </c>
      <c r="D9906" s="90" t="s">
        <v>5102</v>
      </c>
      <c r="E9906" s="93">
        <v>2.3822000000000001E-3</v>
      </c>
      <c r="F9906" s="92" t="s">
        <v>121</v>
      </c>
      <c r="G9906" s="277" t="s">
        <v>3456</v>
      </c>
      <c r="H9906" s="277"/>
      <c r="I9906" s="278"/>
      <c r="J9906" s="127" t="s">
        <v>5103</v>
      </c>
    </row>
    <row r="9907" spans="1:10" ht="38.25">
      <c r="A9907" s="113" t="s">
        <v>1725</v>
      </c>
      <c r="B9907" s="91" t="s">
        <v>5104</v>
      </c>
      <c r="C9907" s="90" t="s">
        <v>44</v>
      </c>
      <c r="D9907" s="90" t="s">
        <v>5105</v>
      </c>
      <c r="E9907" s="93">
        <v>3.8754700000000003E-2</v>
      </c>
      <c r="F9907" s="92" t="s">
        <v>46</v>
      </c>
      <c r="G9907" s="277" t="s">
        <v>5106</v>
      </c>
      <c r="H9907" s="277"/>
      <c r="I9907" s="278"/>
      <c r="J9907" s="127" t="s">
        <v>5107</v>
      </c>
    </row>
    <row r="9908" spans="1:10">
      <c r="A9908" s="221"/>
      <c r="B9908" s="222"/>
      <c r="C9908" s="222"/>
      <c r="D9908" s="222"/>
      <c r="E9908" s="222"/>
      <c r="F9908" s="222" t="s">
        <v>1938</v>
      </c>
      <c r="G9908" s="222"/>
      <c r="H9908" s="222"/>
      <c r="I9908" s="222"/>
      <c r="J9908" s="125">
        <v>2.4087000000000001</v>
      </c>
    </row>
    <row r="9909" spans="1:10" ht="15">
      <c r="A9909" s="279" t="s">
        <v>1765</v>
      </c>
      <c r="B9909" s="280" t="s">
        <v>1</v>
      </c>
      <c r="C9909" s="281" t="s">
        <v>2</v>
      </c>
      <c r="D9909" s="281" t="s">
        <v>1727</v>
      </c>
      <c r="E9909" s="280" t="s">
        <v>1766</v>
      </c>
      <c r="F9909" s="83" t="s">
        <v>1767</v>
      </c>
      <c r="G9909" s="83" t="s">
        <v>1768</v>
      </c>
      <c r="H9909" s="83"/>
      <c r="I9909" s="83"/>
      <c r="J9909" s="122" t="s">
        <v>1769</v>
      </c>
    </row>
    <row r="9910" spans="1:10" ht="38.25">
      <c r="A9910" s="123" t="s">
        <v>1723</v>
      </c>
      <c r="B9910" s="97" t="s">
        <v>4739</v>
      </c>
      <c r="C9910" s="96" t="s">
        <v>44</v>
      </c>
      <c r="D9910" s="96" t="s">
        <v>4740</v>
      </c>
      <c r="E9910" s="99">
        <v>0.40369470000000002</v>
      </c>
      <c r="F9910" s="98" t="s">
        <v>71</v>
      </c>
      <c r="G9910" s="282" t="s">
        <v>5108</v>
      </c>
      <c r="H9910" s="282"/>
      <c r="I9910" s="283"/>
      <c r="J9910" s="126" t="s">
        <v>5109</v>
      </c>
    </row>
    <row r="9911" spans="1:10">
      <c r="A9911" s="123" t="s">
        <v>1723</v>
      </c>
      <c r="B9911" s="97" t="s">
        <v>2273</v>
      </c>
      <c r="C9911" s="96" t="s">
        <v>44</v>
      </c>
      <c r="D9911" s="96" t="s">
        <v>2274</v>
      </c>
      <c r="E9911" s="99">
        <v>3.6666666000000001</v>
      </c>
      <c r="F9911" s="98" t="s">
        <v>1950</v>
      </c>
      <c r="G9911" s="282" t="s">
        <v>2275</v>
      </c>
      <c r="H9911" s="282"/>
      <c r="I9911" s="283"/>
      <c r="J9911" s="126" t="s">
        <v>5110</v>
      </c>
    </row>
    <row r="9912" spans="1:10" ht="38.25">
      <c r="A9912" s="123" t="s">
        <v>1723</v>
      </c>
      <c r="B9912" s="97" t="s">
        <v>5111</v>
      </c>
      <c r="C9912" s="96" t="s">
        <v>44</v>
      </c>
      <c r="D9912" s="96" t="s">
        <v>5112</v>
      </c>
      <c r="E9912" s="99">
        <v>1.7866371000000001</v>
      </c>
      <c r="F9912" s="98" t="s">
        <v>78</v>
      </c>
      <c r="G9912" s="282" t="s">
        <v>5113</v>
      </c>
      <c r="H9912" s="282"/>
      <c r="I9912" s="283"/>
      <c r="J9912" s="126" t="s">
        <v>5114</v>
      </c>
    </row>
    <row r="9913" spans="1:10">
      <c r="A9913" s="123" t="s">
        <v>1723</v>
      </c>
      <c r="B9913" s="97" t="s">
        <v>2421</v>
      </c>
      <c r="C9913" s="96" t="s">
        <v>44</v>
      </c>
      <c r="D9913" s="96" t="s">
        <v>2422</v>
      </c>
      <c r="E9913" s="99">
        <v>3.6666666000000001</v>
      </c>
      <c r="F9913" s="98" t="s">
        <v>1950</v>
      </c>
      <c r="G9913" s="282" t="s">
        <v>2216</v>
      </c>
      <c r="H9913" s="282"/>
      <c r="I9913" s="283"/>
      <c r="J9913" s="126" t="s">
        <v>5115</v>
      </c>
    </row>
    <row r="9914" spans="1:10">
      <c r="A9914" s="221"/>
      <c r="B9914" s="222"/>
      <c r="C9914" s="222"/>
      <c r="D9914" s="222"/>
      <c r="E9914" s="222"/>
      <c r="F9914" s="222" t="s">
        <v>1774</v>
      </c>
      <c r="G9914" s="222"/>
      <c r="H9914" s="222"/>
      <c r="I9914" s="222"/>
      <c r="J9914" s="125">
        <v>318.2835</v>
      </c>
    </row>
    <row r="9915" spans="1:10">
      <c r="A9915" s="115"/>
      <c r="B9915" s="116"/>
      <c r="C9915" s="116"/>
      <c r="D9915" s="116"/>
      <c r="E9915" s="116" t="s">
        <v>1728</v>
      </c>
      <c r="F9915" s="117">
        <v>0</v>
      </c>
      <c r="G9915" s="116" t="s">
        <v>1729</v>
      </c>
      <c r="H9915" s="117">
        <v>104.15</v>
      </c>
      <c r="I9915" s="116" t="s">
        <v>1730</v>
      </c>
      <c r="J9915" s="118">
        <v>104.15409966637014</v>
      </c>
    </row>
    <row r="9916" spans="1:10" ht="15" thickBot="1">
      <c r="A9916" s="115"/>
      <c r="B9916" s="116"/>
      <c r="C9916" s="116"/>
      <c r="D9916" s="116"/>
      <c r="E9916" s="116" t="s">
        <v>1731</v>
      </c>
      <c r="F9916" s="117">
        <v>85.46</v>
      </c>
      <c r="G9916" s="116"/>
      <c r="H9916" s="276" t="s">
        <v>1732</v>
      </c>
      <c r="I9916" s="276"/>
      <c r="J9916" s="118">
        <v>411.18</v>
      </c>
    </row>
    <row r="9917" spans="1:10" ht="15" thickTop="1">
      <c r="A9917" s="119"/>
      <c r="B9917" s="95"/>
      <c r="C9917" s="95"/>
      <c r="D9917" s="95"/>
      <c r="E9917" s="95"/>
      <c r="F9917" s="95"/>
      <c r="G9917" s="95"/>
      <c r="H9917" s="95"/>
      <c r="I9917" s="95"/>
      <c r="J9917" s="120"/>
    </row>
    <row r="9918" spans="1:10" ht="15">
      <c r="A9918" s="121"/>
      <c r="B9918" s="83" t="s">
        <v>1</v>
      </c>
      <c r="C9918" s="82" t="s">
        <v>2</v>
      </c>
      <c r="D9918" s="82" t="s">
        <v>3</v>
      </c>
      <c r="E9918" s="281" t="s">
        <v>1722</v>
      </c>
      <c r="F9918" s="281"/>
      <c r="G9918" s="84" t="s">
        <v>4</v>
      </c>
      <c r="H9918" s="83" t="s">
        <v>5</v>
      </c>
      <c r="I9918" s="83" t="s">
        <v>6</v>
      </c>
      <c r="J9918" s="122" t="s">
        <v>8</v>
      </c>
    </row>
    <row r="9919" spans="1:10" ht="25.5">
      <c r="A9919" s="111" t="s">
        <v>1723</v>
      </c>
      <c r="B9919" s="86" t="s">
        <v>5116</v>
      </c>
      <c r="C9919" s="85" t="s">
        <v>31</v>
      </c>
      <c r="D9919" s="85" t="s">
        <v>5117</v>
      </c>
      <c r="E9919" s="284" t="s">
        <v>2317</v>
      </c>
      <c r="F9919" s="284"/>
      <c r="G9919" s="87" t="s">
        <v>71</v>
      </c>
      <c r="H9919" s="88">
        <v>1</v>
      </c>
      <c r="I9919" s="89">
        <v>79.63</v>
      </c>
      <c r="J9919" s="112">
        <v>79.63</v>
      </c>
    </row>
    <row r="9920" spans="1:10">
      <c r="A9920" s="123" t="s">
        <v>1738</v>
      </c>
      <c r="B9920" s="97" t="s">
        <v>4718</v>
      </c>
      <c r="C9920" s="96" t="s">
        <v>31</v>
      </c>
      <c r="D9920" s="96" t="s">
        <v>4719</v>
      </c>
      <c r="E9920" s="283" t="s">
        <v>1737</v>
      </c>
      <c r="F9920" s="283"/>
      <c r="G9920" s="98" t="s">
        <v>33</v>
      </c>
      <c r="H9920" s="99">
        <v>0.91100000000000003</v>
      </c>
      <c r="I9920" s="100">
        <v>19.68</v>
      </c>
      <c r="J9920" s="124">
        <v>17.920000000000002</v>
      </c>
    </row>
    <row r="9921" spans="1:10">
      <c r="A9921" s="123" t="s">
        <v>1738</v>
      </c>
      <c r="B9921" s="97" t="s">
        <v>4362</v>
      </c>
      <c r="C9921" s="96" t="s">
        <v>31</v>
      </c>
      <c r="D9921" s="96" t="s">
        <v>2103</v>
      </c>
      <c r="E9921" s="283" t="s">
        <v>1737</v>
      </c>
      <c r="F9921" s="283"/>
      <c r="G9921" s="98" t="s">
        <v>33</v>
      </c>
      <c r="H9921" s="99">
        <v>0.20200000000000001</v>
      </c>
      <c r="I9921" s="100">
        <v>15.92</v>
      </c>
      <c r="J9921" s="124">
        <v>3.21</v>
      </c>
    </row>
    <row r="9922" spans="1:10" ht="25.5">
      <c r="A9922" s="123" t="s">
        <v>1738</v>
      </c>
      <c r="B9922" s="97" t="s">
        <v>2669</v>
      </c>
      <c r="C9922" s="96" t="s">
        <v>31</v>
      </c>
      <c r="D9922" s="96" t="s">
        <v>2670</v>
      </c>
      <c r="E9922" s="283" t="s">
        <v>2165</v>
      </c>
      <c r="F9922" s="283"/>
      <c r="G9922" s="98" t="s">
        <v>2166</v>
      </c>
      <c r="H9922" s="99">
        <v>0.05</v>
      </c>
      <c r="I9922" s="100">
        <v>25.16</v>
      </c>
      <c r="J9922" s="124">
        <v>1.25</v>
      </c>
    </row>
    <row r="9923" spans="1:10" ht="25.5">
      <c r="A9923" s="123" t="s">
        <v>1738</v>
      </c>
      <c r="B9923" s="97" t="s">
        <v>2663</v>
      </c>
      <c r="C9923" s="96" t="s">
        <v>31</v>
      </c>
      <c r="D9923" s="96" t="s">
        <v>2664</v>
      </c>
      <c r="E9923" s="283" t="s">
        <v>2165</v>
      </c>
      <c r="F9923" s="283"/>
      <c r="G9923" s="98" t="s">
        <v>2169</v>
      </c>
      <c r="H9923" s="99">
        <v>0.23699999999999999</v>
      </c>
      <c r="I9923" s="100">
        <v>24.23</v>
      </c>
      <c r="J9923" s="124">
        <v>5.74</v>
      </c>
    </row>
    <row r="9924" spans="1:10" ht="25.5">
      <c r="A9924" s="113" t="s">
        <v>1725</v>
      </c>
      <c r="B9924" s="91" t="s">
        <v>3154</v>
      </c>
      <c r="C9924" s="90" t="s">
        <v>31</v>
      </c>
      <c r="D9924" s="90" t="s">
        <v>3155</v>
      </c>
      <c r="E9924" s="278" t="s">
        <v>1743</v>
      </c>
      <c r="F9924" s="278"/>
      <c r="G9924" s="92" t="s">
        <v>267</v>
      </c>
      <c r="H9924" s="93">
        <v>0.16600000000000001</v>
      </c>
      <c r="I9924" s="94">
        <v>5.7</v>
      </c>
      <c r="J9924" s="114">
        <v>0.94</v>
      </c>
    </row>
    <row r="9925" spans="1:10" ht="25.5">
      <c r="A9925" s="113" t="s">
        <v>1725</v>
      </c>
      <c r="B9925" s="91" t="s">
        <v>3152</v>
      </c>
      <c r="C9925" s="90" t="s">
        <v>31</v>
      </c>
      <c r="D9925" s="90" t="s">
        <v>3153</v>
      </c>
      <c r="E9925" s="278" t="s">
        <v>1743</v>
      </c>
      <c r="F9925" s="278"/>
      <c r="G9925" s="92" t="s">
        <v>267</v>
      </c>
      <c r="H9925" s="93">
        <v>6.952</v>
      </c>
      <c r="I9925" s="94">
        <v>1.99</v>
      </c>
      <c r="J9925" s="114">
        <v>13.83</v>
      </c>
    </row>
    <row r="9926" spans="1:10" ht="38.25">
      <c r="A9926" s="113" t="s">
        <v>1725</v>
      </c>
      <c r="B9926" s="91" t="s">
        <v>5118</v>
      </c>
      <c r="C9926" s="90" t="s">
        <v>31</v>
      </c>
      <c r="D9926" s="90" t="s">
        <v>5119</v>
      </c>
      <c r="E9926" s="278" t="s">
        <v>1743</v>
      </c>
      <c r="F9926" s="278"/>
      <c r="G9926" s="92" t="s">
        <v>2786</v>
      </c>
      <c r="H9926" s="93">
        <v>1.1459999999999999</v>
      </c>
      <c r="I9926" s="94">
        <v>30.2</v>
      </c>
      <c r="J9926" s="114">
        <v>34.6</v>
      </c>
    </row>
    <row r="9927" spans="1:10">
      <c r="A9927" s="113" t="s">
        <v>1725</v>
      </c>
      <c r="B9927" s="91" t="s">
        <v>5120</v>
      </c>
      <c r="C9927" s="90" t="s">
        <v>31</v>
      </c>
      <c r="D9927" s="90" t="s">
        <v>5121</v>
      </c>
      <c r="E9927" s="278" t="s">
        <v>1743</v>
      </c>
      <c r="F9927" s="278"/>
      <c r="G9927" s="92" t="s">
        <v>2625</v>
      </c>
      <c r="H9927" s="93">
        <v>0.159</v>
      </c>
      <c r="I9927" s="94">
        <v>13.51</v>
      </c>
      <c r="J9927" s="114">
        <v>2.14</v>
      </c>
    </row>
    <row r="9928" spans="1:10">
      <c r="A9928" s="115"/>
      <c r="B9928" s="116"/>
      <c r="C9928" s="116"/>
      <c r="D9928" s="116"/>
      <c r="E9928" s="116" t="s">
        <v>1728</v>
      </c>
      <c r="F9928" s="117">
        <v>22.44</v>
      </c>
      <c r="G9928" s="116" t="s">
        <v>1729</v>
      </c>
      <c r="H9928" s="117">
        <v>0</v>
      </c>
      <c r="I9928" s="116" t="s">
        <v>1730</v>
      </c>
      <c r="J9928" s="118">
        <v>22.44</v>
      </c>
    </row>
    <row r="9929" spans="1:10" ht="15" thickBot="1">
      <c r="A9929" s="115"/>
      <c r="B9929" s="116"/>
      <c r="C9929" s="116"/>
      <c r="D9929" s="116"/>
      <c r="E9929" s="116" t="s">
        <v>1731</v>
      </c>
      <c r="F9929" s="117">
        <v>20.89</v>
      </c>
      <c r="G9929" s="116"/>
      <c r="H9929" s="276" t="s">
        <v>1732</v>
      </c>
      <c r="I9929" s="276"/>
      <c r="J9929" s="118">
        <v>100.52</v>
      </c>
    </row>
    <row r="9930" spans="1:10" ht="15" thickTop="1">
      <c r="A9930" s="119"/>
      <c r="B9930" s="95"/>
      <c r="C9930" s="95"/>
      <c r="D9930" s="95"/>
      <c r="E9930" s="95"/>
      <c r="F9930" s="95"/>
      <c r="G9930" s="95"/>
      <c r="H9930" s="95"/>
      <c r="I9930" s="95"/>
      <c r="J9930" s="120"/>
    </row>
    <row r="9931" spans="1:10" ht="15">
      <c r="A9931" s="121"/>
      <c r="B9931" s="83" t="s">
        <v>1</v>
      </c>
      <c r="C9931" s="82" t="s">
        <v>2</v>
      </c>
      <c r="D9931" s="82" t="s">
        <v>3</v>
      </c>
      <c r="E9931" s="281" t="s">
        <v>1722</v>
      </c>
      <c r="F9931" s="281"/>
      <c r="G9931" s="84" t="s">
        <v>4</v>
      </c>
      <c r="H9931" s="83" t="s">
        <v>5</v>
      </c>
      <c r="I9931" s="83" t="s">
        <v>6</v>
      </c>
      <c r="J9931" s="122" t="s">
        <v>8</v>
      </c>
    </row>
    <row r="9932" spans="1:10" ht="51">
      <c r="A9932" s="111" t="s">
        <v>1723</v>
      </c>
      <c r="B9932" s="86" t="s">
        <v>2858</v>
      </c>
      <c r="C9932" s="85" t="s">
        <v>44</v>
      </c>
      <c r="D9932" s="85" t="s">
        <v>2859</v>
      </c>
      <c r="E9932" s="284" t="s">
        <v>1761</v>
      </c>
      <c r="F9932" s="284"/>
      <c r="G9932" s="87" t="s">
        <v>46</v>
      </c>
      <c r="H9932" s="88">
        <v>1</v>
      </c>
      <c r="I9932" s="89">
        <v>66.02</v>
      </c>
      <c r="J9932" s="112">
        <v>66.02</v>
      </c>
    </row>
    <row r="9933" spans="1:10">
      <c r="A9933" s="221"/>
      <c r="B9933" s="222"/>
      <c r="C9933" s="222"/>
      <c r="D9933" s="222"/>
      <c r="E9933" s="222"/>
      <c r="F9933" s="222" t="s">
        <v>1762</v>
      </c>
      <c r="G9933" s="222"/>
      <c r="H9933" s="222"/>
      <c r="I9933" s="222"/>
      <c r="J9933" s="125">
        <v>0</v>
      </c>
    </row>
    <row r="9934" spans="1:10">
      <c r="A9934" s="221"/>
      <c r="B9934" s="222"/>
      <c r="C9934" s="222"/>
      <c r="D9934" s="222"/>
      <c r="E9934" s="222"/>
      <c r="F9934" s="222" t="s">
        <v>1763</v>
      </c>
      <c r="G9934" s="222"/>
      <c r="H9934" s="222"/>
      <c r="I9934" s="222"/>
      <c r="J9934" s="125">
        <v>1</v>
      </c>
    </row>
    <row r="9935" spans="1:10">
      <c r="A9935" s="221"/>
      <c r="B9935" s="222"/>
      <c r="C9935" s="222"/>
      <c r="D9935" s="222"/>
      <c r="E9935" s="222"/>
      <c r="F9935" s="222" t="s">
        <v>1764</v>
      </c>
      <c r="G9935" s="222"/>
      <c r="H9935" s="222"/>
      <c r="I9935" s="222"/>
      <c r="J9935" s="125">
        <v>0</v>
      </c>
    </row>
    <row r="9936" spans="1:10" ht="15">
      <c r="A9936" s="279" t="s">
        <v>1784</v>
      </c>
      <c r="B9936" s="280" t="s">
        <v>1</v>
      </c>
      <c r="C9936" s="281" t="s">
        <v>2</v>
      </c>
      <c r="D9936" s="281" t="s">
        <v>1785</v>
      </c>
      <c r="E9936" s="280" t="s">
        <v>1766</v>
      </c>
      <c r="F9936" s="83" t="s">
        <v>1767</v>
      </c>
      <c r="G9936" s="83" t="s">
        <v>1768</v>
      </c>
      <c r="H9936" s="83"/>
      <c r="I9936" s="83"/>
      <c r="J9936" s="122" t="s">
        <v>1769</v>
      </c>
    </row>
    <row r="9937" spans="1:10" ht="38.25">
      <c r="A9937" s="113" t="s">
        <v>1725</v>
      </c>
      <c r="B9937" s="91" t="s">
        <v>5122</v>
      </c>
      <c r="C9937" s="90" t="s">
        <v>44</v>
      </c>
      <c r="D9937" s="90" t="s">
        <v>5123</v>
      </c>
      <c r="E9937" s="93">
        <v>1</v>
      </c>
      <c r="F9937" s="92" t="s">
        <v>46</v>
      </c>
      <c r="G9937" s="277" t="s">
        <v>5124</v>
      </c>
      <c r="H9937" s="277"/>
      <c r="I9937" s="278"/>
      <c r="J9937" s="127" t="s">
        <v>5124</v>
      </c>
    </row>
    <row r="9938" spans="1:10">
      <c r="A9938" s="221"/>
      <c r="B9938" s="222"/>
      <c r="C9938" s="222"/>
      <c r="D9938" s="222"/>
      <c r="E9938" s="222"/>
      <c r="F9938" s="222" t="s">
        <v>1938</v>
      </c>
      <c r="G9938" s="222"/>
      <c r="H9938" s="222"/>
      <c r="I9938" s="222"/>
      <c r="J9938" s="125">
        <v>49.47</v>
      </c>
    </row>
    <row r="9939" spans="1:10" ht="15">
      <c r="A9939" s="279" t="s">
        <v>1765</v>
      </c>
      <c r="B9939" s="280" t="s">
        <v>1</v>
      </c>
      <c r="C9939" s="281" t="s">
        <v>2</v>
      </c>
      <c r="D9939" s="281" t="s">
        <v>1727</v>
      </c>
      <c r="E9939" s="280" t="s">
        <v>1766</v>
      </c>
      <c r="F9939" s="83" t="s">
        <v>1767</v>
      </c>
      <c r="G9939" s="83" t="s">
        <v>1768</v>
      </c>
      <c r="H9939" s="83"/>
      <c r="I9939" s="83"/>
      <c r="J9939" s="122" t="s">
        <v>1769</v>
      </c>
    </row>
    <row r="9940" spans="1:10">
      <c r="A9940" s="123" t="s">
        <v>1723</v>
      </c>
      <c r="B9940" s="97" t="s">
        <v>2421</v>
      </c>
      <c r="C9940" s="96" t="s">
        <v>44</v>
      </c>
      <c r="D9940" s="96" t="s">
        <v>2422</v>
      </c>
      <c r="E9940" s="99">
        <v>0.73333329999999997</v>
      </c>
      <c r="F9940" s="98" t="s">
        <v>1950</v>
      </c>
      <c r="G9940" s="282" t="s">
        <v>2216</v>
      </c>
      <c r="H9940" s="282"/>
      <c r="I9940" s="283"/>
      <c r="J9940" s="126" t="s">
        <v>5125</v>
      </c>
    </row>
    <row r="9941" spans="1:10">
      <c r="A9941" s="123" t="s">
        <v>1723</v>
      </c>
      <c r="B9941" s="97" t="s">
        <v>1957</v>
      </c>
      <c r="C9941" s="96" t="s">
        <v>44</v>
      </c>
      <c r="D9941" s="96" t="s">
        <v>1958</v>
      </c>
      <c r="E9941" s="99">
        <v>0.1833333</v>
      </c>
      <c r="F9941" s="98" t="s">
        <v>1950</v>
      </c>
      <c r="G9941" s="282" t="s">
        <v>1959</v>
      </c>
      <c r="H9941" s="282"/>
      <c r="I9941" s="283"/>
      <c r="J9941" s="126" t="s">
        <v>5126</v>
      </c>
    </row>
    <row r="9942" spans="1:10">
      <c r="A9942" s="221"/>
      <c r="B9942" s="222"/>
      <c r="C9942" s="222"/>
      <c r="D9942" s="222"/>
      <c r="E9942" s="222"/>
      <c r="F9942" s="222" t="s">
        <v>1774</v>
      </c>
      <c r="G9942" s="222"/>
      <c r="H9942" s="222"/>
      <c r="I9942" s="222"/>
      <c r="J9942" s="125">
        <v>16.5532</v>
      </c>
    </row>
    <row r="9943" spans="1:10">
      <c r="A9943" s="115"/>
      <c r="B9943" s="116"/>
      <c r="C9943" s="116"/>
      <c r="D9943" s="116"/>
      <c r="E9943" s="116" t="s">
        <v>1728</v>
      </c>
      <c r="F9943" s="117">
        <v>0</v>
      </c>
      <c r="G9943" s="116" t="s">
        <v>1729</v>
      </c>
      <c r="H9943" s="117">
        <v>12.67</v>
      </c>
      <c r="I9943" s="116" t="s">
        <v>1730</v>
      </c>
      <c r="J9943" s="118">
        <v>12.666975841959999</v>
      </c>
    </row>
    <row r="9944" spans="1:10" ht="15" thickBot="1">
      <c r="A9944" s="115"/>
      <c r="B9944" s="116"/>
      <c r="C9944" s="116"/>
      <c r="D9944" s="116"/>
      <c r="E9944" s="116" t="s">
        <v>1731</v>
      </c>
      <c r="F9944" s="117">
        <v>17.32</v>
      </c>
      <c r="G9944" s="116"/>
      <c r="H9944" s="276" t="s">
        <v>1732</v>
      </c>
      <c r="I9944" s="276"/>
      <c r="J9944" s="118">
        <v>83.34</v>
      </c>
    </row>
    <row r="9945" spans="1:10" ht="15" thickTop="1">
      <c r="A9945" s="119"/>
      <c r="B9945" s="95"/>
      <c r="C9945" s="95"/>
      <c r="D9945" s="95"/>
      <c r="E9945" s="95"/>
      <c r="F9945" s="95"/>
      <c r="G9945" s="95"/>
      <c r="H9945" s="95"/>
      <c r="I9945" s="95"/>
      <c r="J9945" s="120"/>
    </row>
    <row r="9946" spans="1:10" ht="15">
      <c r="A9946" s="121"/>
      <c r="B9946" s="83" t="s">
        <v>1</v>
      </c>
      <c r="C9946" s="82" t="s">
        <v>2</v>
      </c>
      <c r="D9946" s="82" t="s">
        <v>3</v>
      </c>
      <c r="E9946" s="281" t="s">
        <v>1722</v>
      </c>
      <c r="F9946" s="281"/>
      <c r="G9946" s="84" t="s">
        <v>4</v>
      </c>
      <c r="H9946" s="83" t="s">
        <v>5</v>
      </c>
      <c r="I9946" s="83" t="s">
        <v>6</v>
      </c>
      <c r="J9946" s="122" t="s">
        <v>8</v>
      </c>
    </row>
    <row r="9947" spans="1:10" ht="51">
      <c r="A9947" s="111" t="s">
        <v>1723</v>
      </c>
      <c r="B9947" s="86" t="s">
        <v>2793</v>
      </c>
      <c r="C9947" s="85" t="s">
        <v>44</v>
      </c>
      <c r="D9947" s="85" t="s">
        <v>2794</v>
      </c>
      <c r="E9947" s="284" t="s">
        <v>1761</v>
      </c>
      <c r="F9947" s="284"/>
      <c r="G9947" s="87" t="s">
        <v>46</v>
      </c>
      <c r="H9947" s="88">
        <v>1</v>
      </c>
      <c r="I9947" s="89">
        <v>83.39</v>
      </c>
      <c r="J9947" s="112">
        <v>83.39</v>
      </c>
    </row>
    <row r="9948" spans="1:10">
      <c r="A9948" s="221"/>
      <c r="B9948" s="222"/>
      <c r="C9948" s="222"/>
      <c r="D9948" s="222"/>
      <c r="E9948" s="222"/>
      <c r="F9948" s="222" t="s">
        <v>1762</v>
      </c>
      <c r="G9948" s="222"/>
      <c r="H9948" s="222"/>
      <c r="I9948" s="222"/>
      <c r="J9948" s="125">
        <v>0</v>
      </c>
    </row>
    <row r="9949" spans="1:10">
      <c r="A9949" s="221"/>
      <c r="B9949" s="222"/>
      <c r="C9949" s="222"/>
      <c r="D9949" s="222"/>
      <c r="E9949" s="222"/>
      <c r="F9949" s="222" t="s">
        <v>1763</v>
      </c>
      <c r="G9949" s="222"/>
      <c r="H9949" s="222"/>
      <c r="I9949" s="222"/>
      <c r="J9949" s="125">
        <v>1</v>
      </c>
    </row>
    <row r="9950" spans="1:10">
      <c r="A9950" s="221"/>
      <c r="B9950" s="222"/>
      <c r="C9950" s="222"/>
      <c r="D9950" s="222"/>
      <c r="E9950" s="222"/>
      <c r="F9950" s="222" t="s">
        <v>1764</v>
      </c>
      <c r="G9950" s="222"/>
      <c r="H9950" s="222"/>
      <c r="I9950" s="222"/>
      <c r="J9950" s="125">
        <v>0</v>
      </c>
    </row>
    <row r="9951" spans="1:10" ht="15">
      <c r="A9951" s="279" t="s">
        <v>1784</v>
      </c>
      <c r="B9951" s="280" t="s">
        <v>1</v>
      </c>
      <c r="C9951" s="281" t="s">
        <v>2</v>
      </c>
      <c r="D9951" s="281" t="s">
        <v>1785</v>
      </c>
      <c r="E9951" s="280" t="s">
        <v>1766</v>
      </c>
      <c r="F9951" s="83" t="s">
        <v>1767</v>
      </c>
      <c r="G9951" s="83" t="s">
        <v>1768</v>
      </c>
      <c r="H9951" s="83"/>
      <c r="I9951" s="83"/>
      <c r="J9951" s="122" t="s">
        <v>1769</v>
      </c>
    </row>
    <row r="9952" spans="1:10" ht="38.25">
      <c r="A9952" s="113" t="s">
        <v>1725</v>
      </c>
      <c r="B9952" s="91" t="s">
        <v>5127</v>
      </c>
      <c r="C9952" s="90" t="s">
        <v>44</v>
      </c>
      <c r="D9952" s="90" t="s">
        <v>5128</v>
      </c>
      <c r="E9952" s="93">
        <v>1</v>
      </c>
      <c r="F9952" s="92" t="s">
        <v>46</v>
      </c>
      <c r="G9952" s="277" t="s">
        <v>5129</v>
      </c>
      <c r="H9952" s="277"/>
      <c r="I9952" s="278"/>
      <c r="J9952" s="127" t="s">
        <v>5129</v>
      </c>
    </row>
    <row r="9953" spans="1:10">
      <c r="A9953" s="221"/>
      <c r="B9953" s="222"/>
      <c r="C9953" s="222"/>
      <c r="D9953" s="222"/>
      <c r="E9953" s="222"/>
      <c r="F9953" s="222" t="s">
        <v>1938</v>
      </c>
      <c r="G9953" s="222"/>
      <c r="H9953" s="222"/>
      <c r="I9953" s="222"/>
      <c r="J9953" s="125">
        <v>47.77</v>
      </c>
    </row>
    <row r="9954" spans="1:10" ht="15">
      <c r="A9954" s="279" t="s">
        <v>1765</v>
      </c>
      <c r="B9954" s="280" t="s">
        <v>1</v>
      </c>
      <c r="C9954" s="281" t="s">
        <v>2</v>
      </c>
      <c r="D9954" s="281" t="s">
        <v>1727</v>
      </c>
      <c r="E9954" s="280" t="s">
        <v>1766</v>
      </c>
      <c r="F9954" s="83" t="s">
        <v>1767</v>
      </c>
      <c r="G9954" s="83" t="s">
        <v>1768</v>
      </c>
      <c r="H9954" s="83"/>
      <c r="I9954" s="83"/>
      <c r="J9954" s="122" t="s">
        <v>1769</v>
      </c>
    </row>
    <row r="9955" spans="1:10">
      <c r="A9955" s="123" t="s">
        <v>1723</v>
      </c>
      <c r="B9955" s="97" t="s">
        <v>2124</v>
      </c>
      <c r="C9955" s="96" t="s">
        <v>44</v>
      </c>
      <c r="D9955" s="96" t="s">
        <v>2125</v>
      </c>
      <c r="E9955" s="99">
        <v>1.2222222</v>
      </c>
      <c r="F9955" s="98" t="s">
        <v>1950</v>
      </c>
      <c r="G9955" s="282" t="s">
        <v>1835</v>
      </c>
      <c r="H9955" s="282"/>
      <c r="I9955" s="283"/>
      <c r="J9955" s="126" t="s">
        <v>5130</v>
      </c>
    </row>
    <row r="9956" spans="1:10">
      <c r="A9956" s="123" t="s">
        <v>1723</v>
      </c>
      <c r="B9956" s="97" t="s">
        <v>2102</v>
      </c>
      <c r="C9956" s="96" t="s">
        <v>44</v>
      </c>
      <c r="D9956" s="96" t="s">
        <v>2103</v>
      </c>
      <c r="E9956" s="99">
        <v>0.61111110000000002</v>
      </c>
      <c r="F9956" s="98" t="s">
        <v>1950</v>
      </c>
      <c r="G9956" s="282" t="s">
        <v>2104</v>
      </c>
      <c r="H9956" s="282"/>
      <c r="I9956" s="283"/>
      <c r="J9956" s="126" t="s">
        <v>4455</v>
      </c>
    </row>
    <row r="9957" spans="1:10">
      <c r="A9957" s="221"/>
      <c r="B9957" s="222"/>
      <c r="C9957" s="222"/>
      <c r="D9957" s="222"/>
      <c r="E9957" s="222"/>
      <c r="F9957" s="222" t="s">
        <v>1774</v>
      </c>
      <c r="G9957" s="222"/>
      <c r="H9957" s="222"/>
      <c r="I9957" s="222"/>
      <c r="J9957" s="125">
        <v>35.621699999999997</v>
      </c>
    </row>
    <row r="9958" spans="1:10">
      <c r="A9958" s="115"/>
      <c r="B9958" s="116"/>
      <c r="C9958" s="116"/>
      <c r="D9958" s="116"/>
      <c r="E9958" s="116" t="s">
        <v>1728</v>
      </c>
      <c r="F9958" s="117">
        <v>0</v>
      </c>
      <c r="G9958" s="116" t="s">
        <v>1729</v>
      </c>
      <c r="H9958" s="117">
        <v>27.99</v>
      </c>
      <c r="I9958" s="116" t="s">
        <v>1730</v>
      </c>
      <c r="J9958" s="118">
        <v>27.99212726883</v>
      </c>
    </row>
    <row r="9959" spans="1:10" ht="15" thickBot="1">
      <c r="A9959" s="115"/>
      <c r="B9959" s="116"/>
      <c r="C9959" s="116"/>
      <c r="D9959" s="116"/>
      <c r="E9959" s="116" t="s">
        <v>1731</v>
      </c>
      <c r="F9959" s="117">
        <v>21.88</v>
      </c>
      <c r="G9959" s="116"/>
      <c r="H9959" s="276" t="s">
        <v>1732</v>
      </c>
      <c r="I9959" s="276"/>
      <c r="J9959" s="118">
        <v>105.27</v>
      </c>
    </row>
    <row r="9960" spans="1:10" ht="15" thickTop="1">
      <c r="A9960" s="119"/>
      <c r="B9960" s="95"/>
      <c r="C9960" s="95"/>
      <c r="D9960" s="95"/>
      <c r="E9960" s="95"/>
      <c r="F9960" s="95"/>
      <c r="G9960" s="95"/>
      <c r="H9960" s="95"/>
      <c r="I9960" s="95"/>
      <c r="J9960" s="120"/>
    </row>
    <row r="9961" spans="1:10" ht="15">
      <c r="A9961" s="121"/>
      <c r="B9961" s="83" t="s">
        <v>1</v>
      </c>
      <c r="C9961" s="82" t="s">
        <v>2</v>
      </c>
      <c r="D9961" s="82" t="s">
        <v>3</v>
      </c>
      <c r="E9961" s="281" t="s">
        <v>1722</v>
      </c>
      <c r="F9961" s="281"/>
      <c r="G9961" s="84" t="s">
        <v>4</v>
      </c>
      <c r="H9961" s="83" t="s">
        <v>5</v>
      </c>
      <c r="I9961" s="83" t="s">
        <v>6</v>
      </c>
      <c r="J9961" s="122" t="s">
        <v>8</v>
      </c>
    </row>
    <row r="9962" spans="1:10" ht="25.5">
      <c r="A9962" s="111" t="s">
        <v>1723</v>
      </c>
      <c r="B9962" s="86" t="s">
        <v>4347</v>
      </c>
      <c r="C9962" s="85" t="s">
        <v>44</v>
      </c>
      <c r="D9962" s="85" t="s">
        <v>4348</v>
      </c>
      <c r="E9962" s="284" t="s">
        <v>1761</v>
      </c>
      <c r="F9962" s="284"/>
      <c r="G9962" s="87" t="s">
        <v>1950</v>
      </c>
      <c r="H9962" s="88">
        <v>1</v>
      </c>
      <c r="I9962" s="89">
        <v>0.57999999999999996</v>
      </c>
      <c r="J9962" s="112">
        <v>0.57999999999999996</v>
      </c>
    </row>
    <row r="9963" spans="1:10">
      <c r="A9963" s="221"/>
      <c r="B9963" s="222"/>
      <c r="C9963" s="222"/>
      <c r="D9963" s="222"/>
      <c r="E9963" s="222"/>
      <c r="F9963" s="222" t="s">
        <v>1762</v>
      </c>
      <c r="G9963" s="222"/>
      <c r="H9963" s="222"/>
      <c r="I9963" s="222"/>
      <c r="J9963" s="125">
        <v>0</v>
      </c>
    </row>
    <row r="9964" spans="1:10">
      <c r="A9964" s="221"/>
      <c r="B9964" s="222"/>
      <c r="C9964" s="222"/>
      <c r="D9964" s="222"/>
      <c r="E9964" s="222"/>
      <c r="F9964" s="222" t="s">
        <v>1763</v>
      </c>
      <c r="G9964" s="222"/>
      <c r="H9964" s="222"/>
      <c r="I9964" s="222"/>
      <c r="J9964" s="125">
        <v>1</v>
      </c>
    </row>
    <row r="9965" spans="1:10">
      <c r="A9965" s="221"/>
      <c r="B9965" s="222"/>
      <c r="C9965" s="222"/>
      <c r="D9965" s="222"/>
      <c r="E9965" s="222"/>
      <c r="F9965" s="222" t="s">
        <v>1764</v>
      </c>
      <c r="G9965" s="222"/>
      <c r="H9965" s="222"/>
      <c r="I9965" s="222"/>
      <c r="J9965" s="125">
        <v>0</v>
      </c>
    </row>
    <row r="9966" spans="1:10" ht="15">
      <c r="A9966" s="279" t="s">
        <v>1784</v>
      </c>
      <c r="B9966" s="280" t="s">
        <v>1</v>
      </c>
      <c r="C9966" s="281" t="s">
        <v>2</v>
      </c>
      <c r="D9966" s="281" t="s">
        <v>1785</v>
      </c>
      <c r="E9966" s="280" t="s">
        <v>1766</v>
      </c>
      <c r="F9966" s="83" t="s">
        <v>1767</v>
      </c>
      <c r="G9966" s="83" t="s">
        <v>1768</v>
      </c>
      <c r="H9966" s="83"/>
      <c r="I9966" s="83"/>
      <c r="J9966" s="122" t="s">
        <v>1769</v>
      </c>
    </row>
    <row r="9967" spans="1:10" ht="25.5">
      <c r="A9967" s="113" t="s">
        <v>1725</v>
      </c>
      <c r="B9967" s="91" t="s">
        <v>5131</v>
      </c>
      <c r="C9967" s="90" t="s">
        <v>44</v>
      </c>
      <c r="D9967" s="90" t="s">
        <v>5132</v>
      </c>
      <c r="E9967" s="93">
        <v>1</v>
      </c>
      <c r="F9967" s="92" t="s">
        <v>1950</v>
      </c>
      <c r="G9967" s="277" t="s">
        <v>4349</v>
      </c>
      <c r="H9967" s="277"/>
      <c r="I9967" s="278"/>
      <c r="J9967" s="127" t="s">
        <v>4349</v>
      </c>
    </row>
    <row r="9968" spans="1:10">
      <c r="A9968" s="221"/>
      <c r="B9968" s="222"/>
      <c r="C9968" s="222"/>
      <c r="D9968" s="222"/>
      <c r="E9968" s="222"/>
      <c r="F9968" s="222" t="s">
        <v>1938</v>
      </c>
      <c r="G9968" s="222"/>
      <c r="H9968" s="222"/>
      <c r="I9968" s="222"/>
      <c r="J9968" s="125">
        <v>0.57999999999999996</v>
      </c>
    </row>
    <row r="9969" spans="1:10">
      <c r="A9969" s="115"/>
      <c r="B9969" s="116"/>
      <c r="C9969" s="116"/>
      <c r="D9969" s="116"/>
      <c r="E9969" s="116" t="s">
        <v>1728</v>
      </c>
      <c r="F9969" s="117">
        <v>0</v>
      </c>
      <c r="G9969" s="116" t="s">
        <v>1729</v>
      </c>
      <c r="H9969" s="117">
        <v>0</v>
      </c>
      <c r="I9969" s="116" t="s">
        <v>1730</v>
      </c>
      <c r="J9969" s="118">
        <v>0</v>
      </c>
    </row>
    <row r="9970" spans="1:10" ht="15" thickBot="1">
      <c r="A9970" s="115"/>
      <c r="B9970" s="116"/>
      <c r="C9970" s="116"/>
      <c r="D9970" s="116"/>
      <c r="E9970" s="116" t="s">
        <v>1731</v>
      </c>
      <c r="F9970" s="117">
        <v>0.15</v>
      </c>
      <c r="G9970" s="116"/>
      <c r="H9970" s="276" t="s">
        <v>1732</v>
      </c>
      <c r="I9970" s="276"/>
      <c r="J9970" s="118">
        <v>0.73</v>
      </c>
    </row>
    <row r="9971" spans="1:10" ht="15" thickTop="1">
      <c r="A9971" s="119"/>
      <c r="B9971" s="95"/>
      <c r="C9971" s="95"/>
      <c r="D9971" s="95"/>
      <c r="E9971" s="95"/>
      <c r="F9971" s="95"/>
      <c r="G9971" s="95"/>
      <c r="H9971" s="95"/>
      <c r="I9971" s="95"/>
      <c r="J9971" s="120"/>
    </row>
    <row r="9972" spans="1:10" ht="15">
      <c r="A9972" s="121"/>
      <c r="B9972" s="83" t="s">
        <v>1</v>
      </c>
      <c r="C9972" s="82" t="s">
        <v>2</v>
      </c>
      <c r="D9972" s="82" t="s">
        <v>3</v>
      </c>
      <c r="E9972" s="281" t="s">
        <v>1722</v>
      </c>
      <c r="F9972" s="281"/>
      <c r="G9972" s="84" t="s">
        <v>4</v>
      </c>
      <c r="H9972" s="83" t="s">
        <v>5</v>
      </c>
      <c r="I9972" s="83" t="s">
        <v>6</v>
      </c>
      <c r="J9972" s="122" t="s">
        <v>8</v>
      </c>
    </row>
    <row r="9973" spans="1:10" ht="25.5">
      <c r="A9973" s="111" t="s">
        <v>1723</v>
      </c>
      <c r="B9973" s="86" t="s">
        <v>4355</v>
      </c>
      <c r="C9973" s="85" t="s">
        <v>44</v>
      </c>
      <c r="D9973" s="85" t="s">
        <v>4356</v>
      </c>
      <c r="E9973" s="284" t="s">
        <v>1761</v>
      </c>
      <c r="F9973" s="284"/>
      <c r="G9973" s="87" t="s">
        <v>1950</v>
      </c>
      <c r="H9973" s="88">
        <v>1</v>
      </c>
      <c r="I9973" s="89">
        <v>0.22</v>
      </c>
      <c r="J9973" s="112">
        <v>0.22</v>
      </c>
    </row>
    <row r="9974" spans="1:10">
      <c r="A9974" s="221"/>
      <c r="B9974" s="222"/>
      <c r="C9974" s="222"/>
      <c r="D9974" s="222"/>
      <c r="E9974" s="222"/>
      <c r="F9974" s="222" t="s">
        <v>1762</v>
      </c>
      <c r="G9974" s="222"/>
      <c r="H9974" s="222"/>
      <c r="I9974" s="222"/>
      <c r="J9974" s="125">
        <v>0</v>
      </c>
    </row>
    <row r="9975" spans="1:10">
      <c r="A9975" s="221"/>
      <c r="B9975" s="222"/>
      <c r="C9975" s="222"/>
      <c r="D9975" s="222"/>
      <c r="E9975" s="222"/>
      <c r="F9975" s="222" t="s">
        <v>1763</v>
      </c>
      <c r="G9975" s="222"/>
      <c r="H9975" s="222"/>
      <c r="I9975" s="222"/>
      <c r="J9975" s="125">
        <v>1</v>
      </c>
    </row>
    <row r="9976" spans="1:10">
      <c r="A9976" s="221"/>
      <c r="B9976" s="222"/>
      <c r="C9976" s="222"/>
      <c r="D9976" s="222"/>
      <c r="E9976" s="222"/>
      <c r="F9976" s="222" t="s">
        <v>1764</v>
      </c>
      <c r="G9976" s="222"/>
      <c r="H9976" s="222"/>
      <c r="I9976" s="222"/>
      <c r="J9976" s="125">
        <v>0</v>
      </c>
    </row>
    <row r="9977" spans="1:10" ht="15">
      <c r="A9977" s="279" t="s">
        <v>1784</v>
      </c>
      <c r="B9977" s="280" t="s">
        <v>1</v>
      </c>
      <c r="C9977" s="281" t="s">
        <v>2</v>
      </c>
      <c r="D9977" s="281" t="s">
        <v>1785</v>
      </c>
      <c r="E9977" s="280" t="s">
        <v>1766</v>
      </c>
      <c r="F9977" s="83" t="s">
        <v>1767</v>
      </c>
      <c r="G9977" s="83" t="s">
        <v>1768</v>
      </c>
      <c r="H9977" s="83"/>
      <c r="I9977" s="83"/>
      <c r="J9977" s="122" t="s">
        <v>1769</v>
      </c>
    </row>
    <row r="9978" spans="1:10" ht="25.5">
      <c r="A9978" s="113" t="s">
        <v>1725</v>
      </c>
      <c r="B9978" s="91" t="s">
        <v>5133</v>
      </c>
      <c r="C9978" s="90" t="s">
        <v>44</v>
      </c>
      <c r="D9978" s="90" t="s">
        <v>5134</v>
      </c>
      <c r="E9978" s="93">
        <v>1</v>
      </c>
      <c r="F9978" s="92" t="s">
        <v>1950</v>
      </c>
      <c r="G9978" s="277" t="s">
        <v>2559</v>
      </c>
      <c r="H9978" s="277"/>
      <c r="I9978" s="278"/>
      <c r="J9978" s="127" t="s">
        <v>2559</v>
      </c>
    </row>
    <row r="9979" spans="1:10">
      <c r="A9979" s="221"/>
      <c r="B9979" s="222"/>
      <c r="C9979" s="222"/>
      <c r="D9979" s="222"/>
      <c r="E9979" s="222"/>
      <c r="F9979" s="222" t="s">
        <v>1938</v>
      </c>
      <c r="G9979" s="222"/>
      <c r="H9979" s="222"/>
      <c r="I9979" s="222"/>
      <c r="J9979" s="125">
        <v>0.22</v>
      </c>
    </row>
    <row r="9980" spans="1:10">
      <c r="A9980" s="115"/>
      <c r="B9980" s="116"/>
      <c r="C9980" s="116"/>
      <c r="D9980" s="116"/>
      <c r="E9980" s="116" t="s">
        <v>1728</v>
      </c>
      <c r="F9980" s="117">
        <v>0</v>
      </c>
      <c r="G9980" s="116" t="s">
        <v>1729</v>
      </c>
      <c r="H9980" s="117">
        <v>0</v>
      </c>
      <c r="I9980" s="116" t="s">
        <v>1730</v>
      </c>
      <c r="J9980" s="118">
        <v>0</v>
      </c>
    </row>
    <row r="9981" spans="1:10" ht="15" thickBot="1">
      <c r="A9981" s="115"/>
      <c r="B9981" s="116"/>
      <c r="C9981" s="116"/>
      <c r="D9981" s="116"/>
      <c r="E9981" s="116" t="s">
        <v>1731</v>
      </c>
      <c r="F9981" s="117">
        <v>0.05</v>
      </c>
      <c r="G9981" s="116"/>
      <c r="H9981" s="276" t="s">
        <v>1732</v>
      </c>
      <c r="I9981" s="276"/>
      <c r="J9981" s="118">
        <v>0.27</v>
      </c>
    </row>
    <row r="9982" spans="1:10" ht="15" thickTop="1">
      <c r="A9982" s="119"/>
      <c r="B9982" s="95"/>
      <c r="C9982" s="95"/>
      <c r="D9982" s="95"/>
      <c r="E9982" s="95"/>
      <c r="F9982" s="95"/>
      <c r="G9982" s="95"/>
      <c r="H9982" s="95"/>
      <c r="I9982" s="95"/>
      <c r="J9982" s="120"/>
    </row>
    <row r="9983" spans="1:10" ht="15">
      <c r="A9983" s="121"/>
      <c r="B9983" s="83" t="s">
        <v>1</v>
      </c>
      <c r="C9983" s="82" t="s">
        <v>2</v>
      </c>
      <c r="D9983" s="82" t="s">
        <v>3</v>
      </c>
      <c r="E9983" s="281" t="s">
        <v>1722</v>
      </c>
      <c r="F9983" s="281"/>
      <c r="G9983" s="84" t="s">
        <v>4</v>
      </c>
      <c r="H9983" s="83" t="s">
        <v>5</v>
      </c>
      <c r="I9983" s="83" t="s">
        <v>6</v>
      </c>
      <c r="J9983" s="122" t="s">
        <v>8</v>
      </c>
    </row>
    <row r="9984" spans="1:10" ht="25.5">
      <c r="A9984" s="111" t="s">
        <v>1723</v>
      </c>
      <c r="B9984" s="86" t="s">
        <v>4373</v>
      </c>
      <c r="C9984" s="85" t="s">
        <v>44</v>
      </c>
      <c r="D9984" s="85" t="s">
        <v>4374</v>
      </c>
      <c r="E9984" s="284" t="s">
        <v>1761</v>
      </c>
      <c r="F9984" s="284"/>
      <c r="G9984" s="87" t="s">
        <v>1950</v>
      </c>
      <c r="H9984" s="88">
        <v>1</v>
      </c>
      <c r="I9984" s="89">
        <v>0.35</v>
      </c>
      <c r="J9984" s="112">
        <v>0.35</v>
      </c>
    </row>
    <row r="9985" spans="1:10">
      <c r="A9985" s="221"/>
      <c r="B9985" s="222"/>
      <c r="C9985" s="222"/>
      <c r="D9985" s="222"/>
      <c r="E9985" s="222"/>
      <c r="F9985" s="222" t="s">
        <v>1762</v>
      </c>
      <c r="G9985" s="222"/>
      <c r="H9985" s="222"/>
      <c r="I9985" s="222"/>
      <c r="J9985" s="125">
        <v>0</v>
      </c>
    </row>
    <row r="9986" spans="1:10">
      <c r="A9986" s="221"/>
      <c r="B9986" s="222"/>
      <c r="C9986" s="222"/>
      <c r="D9986" s="222"/>
      <c r="E9986" s="222"/>
      <c r="F9986" s="222" t="s">
        <v>1763</v>
      </c>
      <c r="G9986" s="222"/>
      <c r="H9986" s="222"/>
      <c r="I9986" s="222"/>
      <c r="J9986" s="125">
        <v>1</v>
      </c>
    </row>
    <row r="9987" spans="1:10">
      <c r="A9987" s="221"/>
      <c r="B9987" s="222"/>
      <c r="C9987" s="222"/>
      <c r="D9987" s="222"/>
      <c r="E9987" s="222"/>
      <c r="F9987" s="222" t="s">
        <v>1764</v>
      </c>
      <c r="G9987" s="222"/>
      <c r="H9987" s="222"/>
      <c r="I9987" s="222"/>
      <c r="J9987" s="125">
        <v>0</v>
      </c>
    </row>
    <row r="9988" spans="1:10" ht="15">
      <c r="A9988" s="279" t="s">
        <v>1784</v>
      </c>
      <c r="B9988" s="280" t="s">
        <v>1</v>
      </c>
      <c r="C9988" s="281" t="s">
        <v>2</v>
      </c>
      <c r="D9988" s="281" t="s">
        <v>1785</v>
      </c>
      <c r="E9988" s="280" t="s">
        <v>1766</v>
      </c>
      <c r="F9988" s="83" t="s">
        <v>1767</v>
      </c>
      <c r="G9988" s="83" t="s">
        <v>1768</v>
      </c>
      <c r="H9988" s="83"/>
      <c r="I9988" s="83"/>
      <c r="J9988" s="122" t="s">
        <v>1769</v>
      </c>
    </row>
    <row r="9989" spans="1:10" ht="25.5">
      <c r="A9989" s="113" t="s">
        <v>1725</v>
      </c>
      <c r="B9989" s="91" t="s">
        <v>5135</v>
      </c>
      <c r="C9989" s="90" t="s">
        <v>44</v>
      </c>
      <c r="D9989" s="90" t="s">
        <v>5136</v>
      </c>
      <c r="E9989" s="93">
        <v>1</v>
      </c>
      <c r="F9989" s="92" t="s">
        <v>1950</v>
      </c>
      <c r="G9989" s="277" t="s">
        <v>4375</v>
      </c>
      <c r="H9989" s="277"/>
      <c r="I9989" s="278"/>
      <c r="J9989" s="127" t="s">
        <v>4375</v>
      </c>
    </row>
    <row r="9990" spans="1:10">
      <c r="A9990" s="221"/>
      <c r="B9990" s="222"/>
      <c r="C9990" s="222"/>
      <c r="D9990" s="222"/>
      <c r="E9990" s="222"/>
      <c r="F9990" s="222" t="s">
        <v>1938</v>
      </c>
      <c r="G9990" s="222"/>
      <c r="H9990" s="222"/>
      <c r="I9990" s="222"/>
      <c r="J9990" s="125">
        <v>0.35</v>
      </c>
    </row>
    <row r="9991" spans="1:10">
      <c r="A9991" s="115"/>
      <c r="B9991" s="116"/>
      <c r="C9991" s="116"/>
      <c r="D9991" s="116"/>
      <c r="E9991" s="116" t="s">
        <v>1728</v>
      </c>
      <c r="F9991" s="117">
        <v>0</v>
      </c>
      <c r="G9991" s="116" t="s">
        <v>1729</v>
      </c>
      <c r="H9991" s="117">
        <v>0</v>
      </c>
      <c r="I9991" s="116" t="s">
        <v>1730</v>
      </c>
      <c r="J9991" s="118">
        <v>0</v>
      </c>
    </row>
    <row r="9992" spans="1:10" ht="15" thickBot="1">
      <c r="A9992" s="115"/>
      <c r="B9992" s="116"/>
      <c r="C9992" s="116"/>
      <c r="D9992" s="116"/>
      <c r="E9992" s="116" t="s">
        <v>1731</v>
      </c>
      <c r="F9992" s="117">
        <v>0.09</v>
      </c>
      <c r="G9992" s="116"/>
      <c r="H9992" s="276" t="s">
        <v>1732</v>
      </c>
      <c r="I9992" s="276"/>
      <c r="J9992" s="118">
        <v>0.44</v>
      </c>
    </row>
    <row r="9993" spans="1:10" ht="15" thickTop="1">
      <c r="A9993" s="119"/>
      <c r="B9993" s="95"/>
      <c r="C9993" s="95"/>
      <c r="D9993" s="95"/>
      <c r="E9993" s="95"/>
      <c r="F9993" s="95"/>
      <c r="G9993" s="95"/>
      <c r="H9993" s="95"/>
      <c r="I9993" s="95"/>
      <c r="J9993" s="120"/>
    </row>
    <row r="9994" spans="1:10" ht="15">
      <c r="A9994" s="121"/>
      <c r="B9994" s="83" t="s">
        <v>1</v>
      </c>
      <c r="C9994" s="82" t="s">
        <v>2</v>
      </c>
      <c r="D9994" s="82" t="s">
        <v>3</v>
      </c>
      <c r="E9994" s="281" t="s">
        <v>1722</v>
      </c>
      <c r="F9994" s="281"/>
      <c r="G9994" s="84" t="s">
        <v>4</v>
      </c>
      <c r="H9994" s="83" t="s">
        <v>5</v>
      </c>
      <c r="I9994" s="83" t="s">
        <v>6</v>
      </c>
      <c r="J9994" s="122" t="s">
        <v>8</v>
      </c>
    </row>
    <row r="9995" spans="1:10" ht="25.5">
      <c r="A9995" s="111" t="s">
        <v>1723</v>
      </c>
      <c r="B9995" s="86" t="s">
        <v>4383</v>
      </c>
      <c r="C9995" s="85" t="s">
        <v>44</v>
      </c>
      <c r="D9995" s="85" t="s">
        <v>4384</v>
      </c>
      <c r="E9995" s="284" t="s">
        <v>1761</v>
      </c>
      <c r="F9995" s="284"/>
      <c r="G9995" s="87" t="s">
        <v>1950</v>
      </c>
      <c r="H9995" s="88">
        <v>1</v>
      </c>
      <c r="I9995" s="89">
        <v>0.6</v>
      </c>
      <c r="J9995" s="112">
        <v>0.6</v>
      </c>
    </row>
    <row r="9996" spans="1:10">
      <c r="A9996" s="221"/>
      <c r="B9996" s="222"/>
      <c r="C9996" s="222"/>
      <c r="D9996" s="222"/>
      <c r="E9996" s="222"/>
      <c r="F9996" s="222" t="s">
        <v>1762</v>
      </c>
      <c r="G9996" s="222"/>
      <c r="H9996" s="222"/>
      <c r="I9996" s="222"/>
      <c r="J9996" s="125">
        <v>0</v>
      </c>
    </row>
    <row r="9997" spans="1:10">
      <c r="A9997" s="221"/>
      <c r="B9997" s="222"/>
      <c r="C9997" s="222"/>
      <c r="D9997" s="222"/>
      <c r="E9997" s="222"/>
      <c r="F9997" s="222" t="s">
        <v>1763</v>
      </c>
      <c r="G9997" s="222"/>
      <c r="H9997" s="222"/>
      <c r="I9997" s="222"/>
      <c r="J9997" s="125">
        <v>1</v>
      </c>
    </row>
    <row r="9998" spans="1:10">
      <c r="A9998" s="221"/>
      <c r="B9998" s="222"/>
      <c r="C9998" s="222"/>
      <c r="D9998" s="222"/>
      <c r="E9998" s="222"/>
      <c r="F9998" s="222" t="s">
        <v>1764</v>
      </c>
      <c r="G9998" s="222"/>
      <c r="H9998" s="222"/>
      <c r="I9998" s="222"/>
      <c r="J9998" s="125">
        <v>0</v>
      </c>
    </row>
    <row r="9999" spans="1:10" ht="15">
      <c r="A9999" s="279" t="s">
        <v>1784</v>
      </c>
      <c r="B9999" s="280" t="s">
        <v>1</v>
      </c>
      <c r="C9999" s="281" t="s">
        <v>2</v>
      </c>
      <c r="D9999" s="281" t="s">
        <v>1785</v>
      </c>
      <c r="E9999" s="280" t="s">
        <v>1766</v>
      </c>
      <c r="F9999" s="83" t="s">
        <v>1767</v>
      </c>
      <c r="G9999" s="83" t="s">
        <v>1768</v>
      </c>
      <c r="H9999" s="83"/>
      <c r="I9999" s="83"/>
      <c r="J9999" s="122" t="s">
        <v>1769</v>
      </c>
    </row>
    <row r="10000" spans="1:10" ht="25.5">
      <c r="A10000" s="113" t="s">
        <v>1725</v>
      </c>
      <c r="B10000" s="91" t="s">
        <v>5137</v>
      </c>
      <c r="C10000" s="90" t="s">
        <v>44</v>
      </c>
      <c r="D10000" s="90" t="s">
        <v>5138</v>
      </c>
      <c r="E10000" s="93">
        <v>1</v>
      </c>
      <c r="F10000" s="92" t="s">
        <v>1950</v>
      </c>
      <c r="G10000" s="277" t="s">
        <v>4385</v>
      </c>
      <c r="H10000" s="277"/>
      <c r="I10000" s="278"/>
      <c r="J10000" s="127" t="s">
        <v>4385</v>
      </c>
    </row>
    <row r="10001" spans="1:10">
      <c r="A10001" s="221"/>
      <c r="B10001" s="222"/>
      <c r="C10001" s="222"/>
      <c r="D10001" s="222"/>
      <c r="E10001" s="222"/>
      <c r="F10001" s="222" t="s">
        <v>1938</v>
      </c>
      <c r="G10001" s="222"/>
      <c r="H10001" s="222"/>
      <c r="I10001" s="222"/>
      <c r="J10001" s="125">
        <v>0.6</v>
      </c>
    </row>
    <row r="10002" spans="1:10">
      <c r="A10002" s="115"/>
      <c r="B10002" s="116"/>
      <c r="C10002" s="116"/>
      <c r="D10002" s="116"/>
      <c r="E10002" s="116" t="s">
        <v>1728</v>
      </c>
      <c r="F10002" s="117">
        <v>0</v>
      </c>
      <c r="G10002" s="116" t="s">
        <v>1729</v>
      </c>
      <c r="H10002" s="117">
        <v>0</v>
      </c>
      <c r="I10002" s="116" t="s">
        <v>1730</v>
      </c>
      <c r="J10002" s="118">
        <v>0</v>
      </c>
    </row>
    <row r="10003" spans="1:10" ht="15" thickBot="1">
      <c r="A10003" s="115"/>
      <c r="B10003" s="116"/>
      <c r="C10003" s="116"/>
      <c r="D10003" s="116"/>
      <c r="E10003" s="116" t="s">
        <v>1731</v>
      </c>
      <c r="F10003" s="117">
        <v>0.15</v>
      </c>
      <c r="G10003" s="116"/>
      <c r="H10003" s="276" t="s">
        <v>1732</v>
      </c>
      <c r="I10003" s="276"/>
      <c r="J10003" s="118">
        <v>0.75</v>
      </c>
    </row>
    <row r="10004" spans="1:10" ht="15" thickTop="1">
      <c r="A10004" s="119"/>
      <c r="B10004" s="95"/>
      <c r="C10004" s="95"/>
      <c r="D10004" s="95"/>
      <c r="E10004" s="95"/>
      <c r="F10004" s="95"/>
      <c r="G10004" s="95"/>
      <c r="H10004" s="95"/>
      <c r="I10004" s="95"/>
      <c r="J10004" s="120"/>
    </row>
    <row r="10005" spans="1:10" ht="15">
      <c r="A10005" s="121"/>
      <c r="B10005" s="83" t="s">
        <v>1</v>
      </c>
      <c r="C10005" s="82" t="s">
        <v>2</v>
      </c>
      <c r="D10005" s="82" t="s">
        <v>3</v>
      </c>
      <c r="E10005" s="281" t="s">
        <v>1722</v>
      </c>
      <c r="F10005" s="281"/>
      <c r="G10005" s="84" t="s">
        <v>4</v>
      </c>
      <c r="H10005" s="83" t="s">
        <v>5</v>
      </c>
      <c r="I10005" s="83" t="s">
        <v>6</v>
      </c>
      <c r="J10005" s="122" t="s">
        <v>8</v>
      </c>
    </row>
    <row r="10006" spans="1:10" ht="25.5">
      <c r="A10006" s="111" t="s">
        <v>1723</v>
      </c>
      <c r="B10006" s="86" t="s">
        <v>4403</v>
      </c>
      <c r="C10006" s="85" t="s">
        <v>44</v>
      </c>
      <c r="D10006" s="85" t="s">
        <v>4404</v>
      </c>
      <c r="E10006" s="284" t="s">
        <v>1761</v>
      </c>
      <c r="F10006" s="284"/>
      <c r="G10006" s="87" t="s">
        <v>1950</v>
      </c>
      <c r="H10006" s="88">
        <v>1</v>
      </c>
      <c r="I10006" s="89">
        <v>0.35</v>
      </c>
      <c r="J10006" s="112">
        <v>0.35</v>
      </c>
    </row>
    <row r="10007" spans="1:10">
      <c r="A10007" s="221"/>
      <c r="B10007" s="222"/>
      <c r="C10007" s="222"/>
      <c r="D10007" s="222"/>
      <c r="E10007" s="222"/>
      <c r="F10007" s="222" t="s">
        <v>1762</v>
      </c>
      <c r="G10007" s="222"/>
      <c r="H10007" s="222"/>
      <c r="I10007" s="222"/>
      <c r="J10007" s="125">
        <v>0</v>
      </c>
    </row>
    <row r="10008" spans="1:10">
      <c r="A10008" s="221"/>
      <c r="B10008" s="222"/>
      <c r="C10008" s="222"/>
      <c r="D10008" s="222"/>
      <c r="E10008" s="222"/>
      <c r="F10008" s="222" t="s">
        <v>1763</v>
      </c>
      <c r="G10008" s="222"/>
      <c r="H10008" s="222"/>
      <c r="I10008" s="222"/>
      <c r="J10008" s="125">
        <v>1</v>
      </c>
    </row>
    <row r="10009" spans="1:10">
      <c r="A10009" s="221"/>
      <c r="B10009" s="222"/>
      <c r="C10009" s="222"/>
      <c r="D10009" s="222"/>
      <c r="E10009" s="222"/>
      <c r="F10009" s="222" t="s">
        <v>1764</v>
      </c>
      <c r="G10009" s="222"/>
      <c r="H10009" s="222"/>
      <c r="I10009" s="222"/>
      <c r="J10009" s="125">
        <v>0</v>
      </c>
    </row>
    <row r="10010" spans="1:10" ht="15">
      <c r="A10010" s="279" t="s">
        <v>1784</v>
      </c>
      <c r="B10010" s="280" t="s">
        <v>1</v>
      </c>
      <c r="C10010" s="281" t="s">
        <v>2</v>
      </c>
      <c r="D10010" s="281" t="s">
        <v>1785</v>
      </c>
      <c r="E10010" s="280" t="s">
        <v>1766</v>
      </c>
      <c r="F10010" s="83" t="s">
        <v>1767</v>
      </c>
      <c r="G10010" s="83" t="s">
        <v>1768</v>
      </c>
      <c r="H10010" s="83"/>
      <c r="I10010" s="83"/>
      <c r="J10010" s="122" t="s">
        <v>1769</v>
      </c>
    </row>
    <row r="10011" spans="1:10" ht="25.5">
      <c r="A10011" s="113" t="s">
        <v>1725</v>
      </c>
      <c r="B10011" s="91" t="s">
        <v>5135</v>
      </c>
      <c r="C10011" s="90" t="s">
        <v>44</v>
      </c>
      <c r="D10011" s="90" t="s">
        <v>5136</v>
      </c>
      <c r="E10011" s="93">
        <v>1</v>
      </c>
      <c r="F10011" s="92" t="s">
        <v>1950</v>
      </c>
      <c r="G10011" s="277" t="s">
        <v>4375</v>
      </c>
      <c r="H10011" s="277"/>
      <c r="I10011" s="278"/>
      <c r="J10011" s="127" t="s">
        <v>4375</v>
      </c>
    </row>
    <row r="10012" spans="1:10">
      <c r="A10012" s="221"/>
      <c r="B10012" s="222"/>
      <c r="C10012" s="222"/>
      <c r="D10012" s="222"/>
      <c r="E10012" s="222"/>
      <c r="F10012" s="222" t="s">
        <v>1938</v>
      </c>
      <c r="G10012" s="222"/>
      <c r="H10012" s="222"/>
      <c r="I10012" s="222"/>
      <c r="J10012" s="125">
        <v>0.35</v>
      </c>
    </row>
    <row r="10013" spans="1:10">
      <c r="A10013" s="115"/>
      <c r="B10013" s="116"/>
      <c r="C10013" s="116"/>
      <c r="D10013" s="116"/>
      <c r="E10013" s="116" t="s">
        <v>1728</v>
      </c>
      <c r="F10013" s="117">
        <v>0</v>
      </c>
      <c r="G10013" s="116" t="s">
        <v>1729</v>
      </c>
      <c r="H10013" s="117">
        <v>0</v>
      </c>
      <c r="I10013" s="116" t="s">
        <v>1730</v>
      </c>
      <c r="J10013" s="118">
        <v>0</v>
      </c>
    </row>
    <row r="10014" spans="1:10" ht="15" thickBot="1">
      <c r="A10014" s="115"/>
      <c r="B10014" s="116"/>
      <c r="C10014" s="116"/>
      <c r="D10014" s="116"/>
      <c r="E10014" s="116" t="s">
        <v>1731</v>
      </c>
      <c r="F10014" s="117">
        <v>0.09</v>
      </c>
      <c r="G10014" s="116"/>
      <c r="H10014" s="276" t="s">
        <v>1732</v>
      </c>
      <c r="I10014" s="276"/>
      <c r="J10014" s="118">
        <v>0.44</v>
      </c>
    </row>
    <row r="10015" spans="1:10" ht="15" thickTop="1">
      <c r="A10015" s="119"/>
      <c r="B10015" s="95"/>
      <c r="C10015" s="95"/>
      <c r="D10015" s="95"/>
      <c r="E10015" s="95"/>
      <c r="F10015" s="95"/>
      <c r="G10015" s="95"/>
      <c r="H10015" s="95"/>
      <c r="I10015" s="95"/>
      <c r="J10015" s="120"/>
    </row>
    <row r="10016" spans="1:10" ht="15">
      <c r="A10016" s="121"/>
      <c r="B10016" s="83" t="s">
        <v>1</v>
      </c>
      <c r="C10016" s="82" t="s">
        <v>2</v>
      </c>
      <c r="D10016" s="82" t="s">
        <v>3</v>
      </c>
      <c r="E10016" s="281" t="s">
        <v>1722</v>
      </c>
      <c r="F10016" s="281"/>
      <c r="G10016" s="84" t="s">
        <v>4</v>
      </c>
      <c r="H10016" s="83" t="s">
        <v>5</v>
      </c>
      <c r="I10016" s="83" t="s">
        <v>6</v>
      </c>
      <c r="J10016" s="122" t="s">
        <v>8</v>
      </c>
    </row>
    <row r="10017" spans="1:10" ht="25.5">
      <c r="A10017" s="111" t="s">
        <v>1723</v>
      </c>
      <c r="B10017" s="86" t="s">
        <v>4416</v>
      </c>
      <c r="C10017" s="85" t="s">
        <v>44</v>
      </c>
      <c r="D10017" s="85" t="s">
        <v>4417</v>
      </c>
      <c r="E10017" s="284" t="s">
        <v>1761</v>
      </c>
      <c r="F10017" s="284"/>
      <c r="G10017" s="87" t="s">
        <v>1950</v>
      </c>
      <c r="H10017" s="88">
        <v>1</v>
      </c>
      <c r="I10017" s="89">
        <v>0.43</v>
      </c>
      <c r="J10017" s="112">
        <v>0.43</v>
      </c>
    </row>
    <row r="10018" spans="1:10">
      <c r="A10018" s="221"/>
      <c r="B10018" s="222"/>
      <c r="C10018" s="222"/>
      <c r="D10018" s="222"/>
      <c r="E10018" s="222"/>
      <c r="F10018" s="222" t="s">
        <v>1762</v>
      </c>
      <c r="G10018" s="222"/>
      <c r="H10018" s="222"/>
      <c r="I10018" s="222"/>
      <c r="J10018" s="125">
        <v>0</v>
      </c>
    </row>
    <row r="10019" spans="1:10">
      <c r="A10019" s="221"/>
      <c r="B10019" s="222"/>
      <c r="C10019" s="222"/>
      <c r="D10019" s="222"/>
      <c r="E10019" s="222"/>
      <c r="F10019" s="222" t="s">
        <v>1763</v>
      </c>
      <c r="G10019" s="222"/>
      <c r="H10019" s="222"/>
      <c r="I10019" s="222"/>
      <c r="J10019" s="125">
        <v>1</v>
      </c>
    </row>
    <row r="10020" spans="1:10">
      <c r="A10020" s="221"/>
      <c r="B10020" s="222"/>
      <c r="C10020" s="222"/>
      <c r="D10020" s="222"/>
      <c r="E10020" s="222"/>
      <c r="F10020" s="222" t="s">
        <v>1764</v>
      </c>
      <c r="G10020" s="222"/>
      <c r="H10020" s="222"/>
      <c r="I10020" s="222"/>
      <c r="J10020" s="125">
        <v>0</v>
      </c>
    </row>
    <row r="10021" spans="1:10" ht="15">
      <c r="A10021" s="279" t="s">
        <v>1784</v>
      </c>
      <c r="B10021" s="280" t="s">
        <v>1</v>
      </c>
      <c r="C10021" s="281" t="s">
        <v>2</v>
      </c>
      <c r="D10021" s="281" t="s">
        <v>1785</v>
      </c>
      <c r="E10021" s="280" t="s">
        <v>1766</v>
      </c>
      <c r="F10021" s="83" t="s">
        <v>1767</v>
      </c>
      <c r="G10021" s="83" t="s">
        <v>1768</v>
      </c>
      <c r="H10021" s="83"/>
      <c r="I10021" s="83"/>
      <c r="J10021" s="122" t="s">
        <v>1769</v>
      </c>
    </row>
    <row r="10022" spans="1:10" ht="25.5">
      <c r="A10022" s="113" t="s">
        <v>1725</v>
      </c>
      <c r="B10022" s="91" t="s">
        <v>5139</v>
      </c>
      <c r="C10022" s="90" t="s">
        <v>44</v>
      </c>
      <c r="D10022" s="90" t="s">
        <v>5140</v>
      </c>
      <c r="E10022" s="93">
        <v>1</v>
      </c>
      <c r="F10022" s="92" t="s">
        <v>1950</v>
      </c>
      <c r="G10022" s="277" t="s">
        <v>4418</v>
      </c>
      <c r="H10022" s="277"/>
      <c r="I10022" s="278"/>
      <c r="J10022" s="127" t="s">
        <v>4418</v>
      </c>
    </row>
    <row r="10023" spans="1:10">
      <c r="A10023" s="221"/>
      <c r="B10023" s="222"/>
      <c r="C10023" s="222"/>
      <c r="D10023" s="222"/>
      <c r="E10023" s="222"/>
      <c r="F10023" s="222" t="s">
        <v>1938</v>
      </c>
      <c r="G10023" s="222"/>
      <c r="H10023" s="222"/>
      <c r="I10023" s="222"/>
      <c r="J10023" s="125">
        <v>0.43</v>
      </c>
    </row>
    <row r="10024" spans="1:10">
      <c r="A10024" s="115"/>
      <c r="B10024" s="116"/>
      <c r="C10024" s="116"/>
      <c r="D10024" s="116"/>
      <c r="E10024" s="116" t="s">
        <v>1728</v>
      </c>
      <c r="F10024" s="117">
        <v>0</v>
      </c>
      <c r="G10024" s="116" t="s">
        <v>1729</v>
      </c>
      <c r="H10024" s="117">
        <v>0</v>
      </c>
      <c r="I10024" s="116" t="s">
        <v>1730</v>
      </c>
      <c r="J10024" s="118">
        <v>0</v>
      </c>
    </row>
    <row r="10025" spans="1:10" ht="15" thickBot="1">
      <c r="A10025" s="115"/>
      <c r="B10025" s="116"/>
      <c r="C10025" s="116"/>
      <c r="D10025" s="116"/>
      <c r="E10025" s="116" t="s">
        <v>1731</v>
      </c>
      <c r="F10025" s="117">
        <v>0.11</v>
      </c>
      <c r="G10025" s="116"/>
      <c r="H10025" s="276" t="s">
        <v>1732</v>
      </c>
      <c r="I10025" s="276"/>
      <c r="J10025" s="118">
        <v>0.54</v>
      </c>
    </row>
    <row r="10026" spans="1:10" ht="15" thickTop="1">
      <c r="A10026" s="119"/>
      <c r="B10026" s="95"/>
      <c r="C10026" s="95"/>
      <c r="D10026" s="95"/>
      <c r="E10026" s="95"/>
      <c r="F10026" s="95"/>
      <c r="G10026" s="95"/>
      <c r="H10026" s="95"/>
      <c r="I10026" s="95"/>
      <c r="J10026" s="120"/>
    </row>
    <row r="10027" spans="1:10" ht="15">
      <c r="A10027" s="121"/>
      <c r="B10027" s="83" t="s">
        <v>1</v>
      </c>
      <c r="C10027" s="82" t="s">
        <v>2</v>
      </c>
      <c r="D10027" s="82" t="s">
        <v>3</v>
      </c>
      <c r="E10027" s="281" t="s">
        <v>1722</v>
      </c>
      <c r="F10027" s="281"/>
      <c r="G10027" s="84" t="s">
        <v>4</v>
      </c>
      <c r="H10027" s="83" t="s">
        <v>5</v>
      </c>
      <c r="I10027" s="83" t="s">
        <v>6</v>
      </c>
      <c r="J10027" s="122" t="s">
        <v>8</v>
      </c>
    </row>
    <row r="10028" spans="1:10" ht="25.5">
      <c r="A10028" s="111" t="s">
        <v>1723</v>
      </c>
      <c r="B10028" s="86" t="s">
        <v>4430</v>
      </c>
      <c r="C10028" s="85" t="s">
        <v>44</v>
      </c>
      <c r="D10028" s="85" t="s">
        <v>4431</v>
      </c>
      <c r="E10028" s="284" t="s">
        <v>1761</v>
      </c>
      <c r="F10028" s="284"/>
      <c r="G10028" s="87" t="s">
        <v>1950</v>
      </c>
      <c r="H10028" s="88">
        <v>1</v>
      </c>
      <c r="I10028" s="89">
        <v>0.43</v>
      </c>
      <c r="J10028" s="112">
        <v>0.43</v>
      </c>
    </row>
    <row r="10029" spans="1:10">
      <c r="A10029" s="221"/>
      <c r="B10029" s="222"/>
      <c r="C10029" s="222"/>
      <c r="D10029" s="222"/>
      <c r="E10029" s="222"/>
      <c r="F10029" s="222" t="s">
        <v>1762</v>
      </c>
      <c r="G10029" s="222"/>
      <c r="H10029" s="222"/>
      <c r="I10029" s="222"/>
      <c r="J10029" s="125">
        <v>0</v>
      </c>
    </row>
    <row r="10030" spans="1:10">
      <c r="A10030" s="221"/>
      <c r="B10030" s="222"/>
      <c r="C10030" s="222"/>
      <c r="D10030" s="222"/>
      <c r="E10030" s="222"/>
      <c r="F10030" s="222" t="s">
        <v>1763</v>
      </c>
      <c r="G10030" s="222"/>
      <c r="H10030" s="222"/>
      <c r="I10030" s="222"/>
      <c r="J10030" s="125">
        <v>1</v>
      </c>
    </row>
    <row r="10031" spans="1:10">
      <c r="A10031" s="221"/>
      <c r="B10031" s="222"/>
      <c r="C10031" s="222"/>
      <c r="D10031" s="222"/>
      <c r="E10031" s="222"/>
      <c r="F10031" s="222" t="s">
        <v>1764</v>
      </c>
      <c r="G10031" s="222"/>
      <c r="H10031" s="222"/>
      <c r="I10031" s="222"/>
      <c r="J10031" s="125">
        <v>0</v>
      </c>
    </row>
    <row r="10032" spans="1:10" ht="15">
      <c r="A10032" s="279" t="s">
        <v>1784</v>
      </c>
      <c r="B10032" s="280" t="s">
        <v>1</v>
      </c>
      <c r="C10032" s="281" t="s">
        <v>2</v>
      </c>
      <c r="D10032" s="281" t="s">
        <v>1785</v>
      </c>
      <c r="E10032" s="280" t="s">
        <v>1766</v>
      </c>
      <c r="F10032" s="83" t="s">
        <v>1767</v>
      </c>
      <c r="G10032" s="83" t="s">
        <v>1768</v>
      </c>
      <c r="H10032" s="83"/>
      <c r="I10032" s="83"/>
      <c r="J10032" s="122" t="s">
        <v>1769</v>
      </c>
    </row>
    <row r="10033" spans="1:10" ht="25.5">
      <c r="A10033" s="113" t="s">
        <v>1725</v>
      </c>
      <c r="B10033" s="91" t="s">
        <v>5139</v>
      </c>
      <c r="C10033" s="90" t="s">
        <v>44</v>
      </c>
      <c r="D10033" s="90" t="s">
        <v>5140</v>
      </c>
      <c r="E10033" s="93">
        <v>1</v>
      </c>
      <c r="F10033" s="92" t="s">
        <v>1950</v>
      </c>
      <c r="G10033" s="277" t="s">
        <v>4418</v>
      </c>
      <c r="H10033" s="277"/>
      <c r="I10033" s="278"/>
      <c r="J10033" s="127" t="s">
        <v>4418</v>
      </c>
    </row>
    <row r="10034" spans="1:10">
      <c r="A10034" s="221"/>
      <c r="B10034" s="222"/>
      <c r="C10034" s="222"/>
      <c r="D10034" s="222"/>
      <c r="E10034" s="222"/>
      <c r="F10034" s="222" t="s">
        <v>1938</v>
      </c>
      <c r="G10034" s="222"/>
      <c r="H10034" s="222"/>
      <c r="I10034" s="222"/>
      <c r="J10034" s="125">
        <v>0.43</v>
      </c>
    </row>
    <row r="10035" spans="1:10">
      <c r="A10035" s="115"/>
      <c r="B10035" s="116"/>
      <c r="C10035" s="116"/>
      <c r="D10035" s="116"/>
      <c r="E10035" s="116" t="s">
        <v>1728</v>
      </c>
      <c r="F10035" s="117">
        <v>0</v>
      </c>
      <c r="G10035" s="116" t="s">
        <v>1729</v>
      </c>
      <c r="H10035" s="117">
        <v>0</v>
      </c>
      <c r="I10035" s="116" t="s">
        <v>1730</v>
      </c>
      <c r="J10035" s="118">
        <v>0</v>
      </c>
    </row>
    <row r="10036" spans="1:10" ht="15" thickBot="1">
      <c r="A10036" s="115"/>
      <c r="B10036" s="116"/>
      <c r="C10036" s="116"/>
      <c r="D10036" s="116"/>
      <c r="E10036" s="116" t="s">
        <v>1731</v>
      </c>
      <c r="F10036" s="117">
        <v>0.11</v>
      </c>
      <c r="G10036" s="116"/>
      <c r="H10036" s="276" t="s">
        <v>1732</v>
      </c>
      <c r="I10036" s="276"/>
      <c r="J10036" s="118">
        <v>0.54</v>
      </c>
    </row>
    <row r="10037" spans="1:10" ht="15" thickTop="1">
      <c r="A10037" s="119"/>
      <c r="B10037" s="95"/>
      <c r="C10037" s="95"/>
      <c r="D10037" s="95"/>
      <c r="E10037" s="95"/>
      <c r="F10037" s="95"/>
      <c r="G10037" s="95"/>
      <c r="H10037" s="95"/>
      <c r="I10037" s="95"/>
      <c r="J10037" s="120"/>
    </row>
    <row r="10038" spans="1:10" ht="15">
      <c r="A10038" s="121"/>
      <c r="B10038" s="83" t="s">
        <v>1</v>
      </c>
      <c r="C10038" s="82" t="s">
        <v>2</v>
      </c>
      <c r="D10038" s="82" t="s">
        <v>3</v>
      </c>
      <c r="E10038" s="281" t="s">
        <v>1722</v>
      </c>
      <c r="F10038" s="281"/>
      <c r="G10038" s="84" t="s">
        <v>4</v>
      </c>
      <c r="H10038" s="83" t="s">
        <v>5</v>
      </c>
      <c r="I10038" s="83" t="s">
        <v>6</v>
      </c>
      <c r="J10038" s="122" t="s">
        <v>8</v>
      </c>
    </row>
    <row r="10039" spans="1:10" ht="25.5">
      <c r="A10039" s="111" t="s">
        <v>1723</v>
      </c>
      <c r="B10039" s="86" t="s">
        <v>4532</v>
      </c>
      <c r="C10039" s="85" t="s">
        <v>44</v>
      </c>
      <c r="D10039" s="85" t="s">
        <v>4533</v>
      </c>
      <c r="E10039" s="284" t="s">
        <v>1761</v>
      </c>
      <c r="F10039" s="284"/>
      <c r="G10039" s="87" t="s">
        <v>1950</v>
      </c>
      <c r="H10039" s="88">
        <v>1</v>
      </c>
      <c r="I10039" s="89">
        <v>0.57999999999999996</v>
      </c>
      <c r="J10039" s="112">
        <v>0.57999999999999996</v>
      </c>
    </row>
    <row r="10040" spans="1:10">
      <c r="A10040" s="221"/>
      <c r="B10040" s="222"/>
      <c r="C10040" s="222"/>
      <c r="D10040" s="222"/>
      <c r="E10040" s="222"/>
      <c r="F10040" s="222" t="s">
        <v>1762</v>
      </c>
      <c r="G10040" s="222"/>
      <c r="H10040" s="222"/>
      <c r="I10040" s="222"/>
      <c r="J10040" s="125">
        <v>0</v>
      </c>
    </row>
    <row r="10041" spans="1:10">
      <c r="A10041" s="221"/>
      <c r="B10041" s="222"/>
      <c r="C10041" s="222"/>
      <c r="D10041" s="222"/>
      <c r="E10041" s="222"/>
      <c r="F10041" s="222" t="s">
        <v>1763</v>
      </c>
      <c r="G10041" s="222"/>
      <c r="H10041" s="222"/>
      <c r="I10041" s="222"/>
      <c r="J10041" s="125">
        <v>1</v>
      </c>
    </row>
    <row r="10042" spans="1:10">
      <c r="A10042" s="221"/>
      <c r="B10042" s="222"/>
      <c r="C10042" s="222"/>
      <c r="D10042" s="222"/>
      <c r="E10042" s="222"/>
      <c r="F10042" s="222" t="s">
        <v>1764</v>
      </c>
      <c r="G10042" s="222"/>
      <c r="H10042" s="222"/>
      <c r="I10042" s="222"/>
      <c r="J10042" s="125">
        <v>0</v>
      </c>
    </row>
    <row r="10043" spans="1:10" ht="15">
      <c r="A10043" s="279" t="s">
        <v>1784</v>
      </c>
      <c r="B10043" s="280" t="s">
        <v>1</v>
      </c>
      <c r="C10043" s="281" t="s">
        <v>2</v>
      </c>
      <c r="D10043" s="281" t="s">
        <v>1785</v>
      </c>
      <c r="E10043" s="280" t="s">
        <v>1766</v>
      </c>
      <c r="F10043" s="83" t="s">
        <v>1767</v>
      </c>
      <c r="G10043" s="83" t="s">
        <v>1768</v>
      </c>
      <c r="H10043" s="83"/>
      <c r="I10043" s="83"/>
      <c r="J10043" s="122" t="s">
        <v>1769</v>
      </c>
    </row>
    <row r="10044" spans="1:10" ht="25.5">
      <c r="A10044" s="113" t="s">
        <v>1725</v>
      </c>
      <c r="B10044" s="91" t="s">
        <v>5131</v>
      </c>
      <c r="C10044" s="90" t="s">
        <v>44</v>
      </c>
      <c r="D10044" s="90" t="s">
        <v>5132</v>
      </c>
      <c r="E10044" s="93">
        <v>1</v>
      </c>
      <c r="F10044" s="92" t="s">
        <v>1950</v>
      </c>
      <c r="G10044" s="277" t="s">
        <v>4349</v>
      </c>
      <c r="H10044" s="277"/>
      <c r="I10044" s="278"/>
      <c r="J10044" s="127" t="s">
        <v>4349</v>
      </c>
    </row>
    <row r="10045" spans="1:10">
      <c r="A10045" s="221"/>
      <c r="B10045" s="222"/>
      <c r="C10045" s="222"/>
      <c r="D10045" s="222"/>
      <c r="E10045" s="222"/>
      <c r="F10045" s="222" t="s">
        <v>1938</v>
      </c>
      <c r="G10045" s="222"/>
      <c r="H10045" s="222"/>
      <c r="I10045" s="222"/>
      <c r="J10045" s="125">
        <v>0.57999999999999996</v>
      </c>
    </row>
    <row r="10046" spans="1:10">
      <c r="A10046" s="115"/>
      <c r="B10046" s="116"/>
      <c r="C10046" s="116"/>
      <c r="D10046" s="116"/>
      <c r="E10046" s="116" t="s">
        <v>1728</v>
      </c>
      <c r="F10046" s="117">
        <v>0</v>
      </c>
      <c r="G10046" s="116" t="s">
        <v>1729</v>
      </c>
      <c r="H10046" s="117">
        <v>0</v>
      </c>
      <c r="I10046" s="116" t="s">
        <v>1730</v>
      </c>
      <c r="J10046" s="118">
        <v>0</v>
      </c>
    </row>
    <row r="10047" spans="1:10" ht="15" thickBot="1">
      <c r="A10047" s="115"/>
      <c r="B10047" s="116"/>
      <c r="C10047" s="116"/>
      <c r="D10047" s="116"/>
      <c r="E10047" s="116" t="s">
        <v>1731</v>
      </c>
      <c r="F10047" s="117">
        <v>0.15</v>
      </c>
      <c r="G10047" s="116"/>
      <c r="H10047" s="276" t="s">
        <v>1732</v>
      </c>
      <c r="I10047" s="276"/>
      <c r="J10047" s="118">
        <v>0.73</v>
      </c>
    </row>
    <row r="10048" spans="1:10" ht="15" thickTop="1">
      <c r="A10048" s="119"/>
      <c r="B10048" s="95"/>
      <c r="C10048" s="95"/>
      <c r="D10048" s="95"/>
      <c r="E10048" s="95"/>
      <c r="F10048" s="95"/>
      <c r="G10048" s="95"/>
      <c r="H10048" s="95"/>
      <c r="I10048" s="95"/>
      <c r="J10048" s="120"/>
    </row>
    <row r="10049" spans="1:10" ht="15">
      <c r="A10049" s="121"/>
      <c r="B10049" s="83" t="s">
        <v>1</v>
      </c>
      <c r="C10049" s="82" t="s">
        <v>2</v>
      </c>
      <c r="D10049" s="82" t="s">
        <v>3</v>
      </c>
      <c r="E10049" s="281" t="s">
        <v>1722</v>
      </c>
      <c r="F10049" s="281"/>
      <c r="G10049" s="84" t="s">
        <v>4</v>
      </c>
      <c r="H10049" s="83" t="s">
        <v>5</v>
      </c>
      <c r="I10049" s="83" t="s">
        <v>6</v>
      </c>
      <c r="J10049" s="122" t="s">
        <v>8</v>
      </c>
    </row>
    <row r="10050" spans="1:10" ht="25.5">
      <c r="A10050" s="111" t="s">
        <v>1723</v>
      </c>
      <c r="B10050" s="86" t="s">
        <v>4595</v>
      </c>
      <c r="C10050" s="85" t="s">
        <v>44</v>
      </c>
      <c r="D10050" s="85" t="s">
        <v>4596</v>
      </c>
      <c r="E10050" s="284" t="s">
        <v>1761</v>
      </c>
      <c r="F10050" s="284"/>
      <c r="G10050" s="87" t="s">
        <v>1950</v>
      </c>
      <c r="H10050" s="88">
        <v>1</v>
      </c>
      <c r="I10050" s="89">
        <v>0.57999999999999996</v>
      </c>
      <c r="J10050" s="112">
        <v>0.57999999999999996</v>
      </c>
    </row>
    <row r="10051" spans="1:10">
      <c r="A10051" s="221"/>
      <c r="B10051" s="222"/>
      <c r="C10051" s="222"/>
      <c r="D10051" s="222"/>
      <c r="E10051" s="222"/>
      <c r="F10051" s="222" t="s">
        <v>1762</v>
      </c>
      <c r="G10051" s="222"/>
      <c r="H10051" s="222"/>
      <c r="I10051" s="222"/>
      <c r="J10051" s="125">
        <v>0</v>
      </c>
    </row>
    <row r="10052" spans="1:10">
      <c r="A10052" s="221"/>
      <c r="B10052" s="222"/>
      <c r="C10052" s="222"/>
      <c r="D10052" s="222"/>
      <c r="E10052" s="222"/>
      <c r="F10052" s="222" t="s">
        <v>1763</v>
      </c>
      <c r="G10052" s="222"/>
      <c r="H10052" s="222"/>
      <c r="I10052" s="222"/>
      <c r="J10052" s="125">
        <v>1</v>
      </c>
    </row>
    <row r="10053" spans="1:10">
      <c r="A10053" s="221"/>
      <c r="B10053" s="222"/>
      <c r="C10053" s="222"/>
      <c r="D10053" s="222"/>
      <c r="E10053" s="222"/>
      <c r="F10053" s="222" t="s">
        <v>1764</v>
      </c>
      <c r="G10053" s="222"/>
      <c r="H10053" s="222"/>
      <c r="I10053" s="222"/>
      <c r="J10053" s="125">
        <v>0</v>
      </c>
    </row>
    <row r="10054" spans="1:10" ht="15">
      <c r="A10054" s="279" t="s">
        <v>1784</v>
      </c>
      <c r="B10054" s="280" t="s">
        <v>1</v>
      </c>
      <c r="C10054" s="281" t="s">
        <v>2</v>
      </c>
      <c r="D10054" s="281" t="s">
        <v>1785</v>
      </c>
      <c r="E10054" s="280" t="s">
        <v>1766</v>
      </c>
      <c r="F10054" s="83" t="s">
        <v>1767</v>
      </c>
      <c r="G10054" s="83" t="s">
        <v>1768</v>
      </c>
      <c r="H10054" s="83"/>
      <c r="I10054" s="83"/>
      <c r="J10054" s="122" t="s">
        <v>1769</v>
      </c>
    </row>
    <row r="10055" spans="1:10" ht="25.5">
      <c r="A10055" s="113" t="s">
        <v>1725</v>
      </c>
      <c r="B10055" s="91" t="s">
        <v>5131</v>
      </c>
      <c r="C10055" s="90" t="s">
        <v>44</v>
      </c>
      <c r="D10055" s="90" t="s">
        <v>5132</v>
      </c>
      <c r="E10055" s="93">
        <v>1</v>
      </c>
      <c r="F10055" s="92" t="s">
        <v>1950</v>
      </c>
      <c r="G10055" s="277" t="s">
        <v>4349</v>
      </c>
      <c r="H10055" s="277"/>
      <c r="I10055" s="278"/>
      <c r="J10055" s="127" t="s">
        <v>4349</v>
      </c>
    </row>
    <row r="10056" spans="1:10">
      <c r="A10056" s="221"/>
      <c r="B10056" s="222"/>
      <c r="C10056" s="222"/>
      <c r="D10056" s="222"/>
      <c r="E10056" s="222"/>
      <c r="F10056" s="222" t="s">
        <v>1938</v>
      </c>
      <c r="G10056" s="222"/>
      <c r="H10056" s="222"/>
      <c r="I10056" s="222"/>
      <c r="J10056" s="125">
        <v>0.57999999999999996</v>
      </c>
    </row>
    <row r="10057" spans="1:10">
      <c r="A10057" s="115"/>
      <c r="B10057" s="116"/>
      <c r="C10057" s="116"/>
      <c r="D10057" s="116"/>
      <c r="E10057" s="116" t="s">
        <v>1728</v>
      </c>
      <c r="F10057" s="117">
        <v>0</v>
      </c>
      <c r="G10057" s="116" t="s">
        <v>1729</v>
      </c>
      <c r="H10057" s="117">
        <v>0</v>
      </c>
      <c r="I10057" s="116" t="s">
        <v>1730</v>
      </c>
      <c r="J10057" s="118">
        <v>0</v>
      </c>
    </row>
    <row r="10058" spans="1:10" ht="15" thickBot="1">
      <c r="A10058" s="115"/>
      <c r="B10058" s="116"/>
      <c r="C10058" s="116"/>
      <c r="D10058" s="116"/>
      <c r="E10058" s="116" t="s">
        <v>1731</v>
      </c>
      <c r="F10058" s="117">
        <v>0.15</v>
      </c>
      <c r="G10058" s="116"/>
      <c r="H10058" s="276" t="s">
        <v>1732</v>
      </c>
      <c r="I10058" s="276"/>
      <c r="J10058" s="118">
        <v>0.73</v>
      </c>
    </row>
    <row r="10059" spans="1:10" ht="15" thickTop="1">
      <c r="A10059" s="119"/>
      <c r="B10059" s="95"/>
      <c r="C10059" s="95"/>
      <c r="D10059" s="95"/>
      <c r="E10059" s="95"/>
      <c r="F10059" s="95"/>
      <c r="G10059" s="95"/>
      <c r="H10059" s="95"/>
      <c r="I10059" s="95"/>
      <c r="J10059" s="120"/>
    </row>
    <row r="10060" spans="1:10" ht="15">
      <c r="A10060" s="121"/>
      <c r="B10060" s="83" t="s">
        <v>1</v>
      </c>
      <c r="C10060" s="82" t="s">
        <v>2</v>
      </c>
      <c r="D10060" s="82" t="s">
        <v>3</v>
      </c>
      <c r="E10060" s="281" t="s">
        <v>1722</v>
      </c>
      <c r="F10060" s="281"/>
      <c r="G10060" s="84" t="s">
        <v>4</v>
      </c>
      <c r="H10060" s="83" t="s">
        <v>5</v>
      </c>
      <c r="I10060" s="83" t="s">
        <v>6</v>
      </c>
      <c r="J10060" s="122" t="s">
        <v>8</v>
      </c>
    </row>
    <row r="10061" spans="1:10" ht="25.5">
      <c r="A10061" s="111" t="s">
        <v>1723</v>
      </c>
      <c r="B10061" s="86" t="s">
        <v>4651</v>
      </c>
      <c r="C10061" s="85" t="s">
        <v>44</v>
      </c>
      <c r="D10061" s="85" t="s">
        <v>4652</v>
      </c>
      <c r="E10061" s="284" t="s">
        <v>1761</v>
      </c>
      <c r="F10061" s="284"/>
      <c r="G10061" s="87" t="s">
        <v>1950</v>
      </c>
      <c r="H10061" s="88">
        <v>1</v>
      </c>
      <c r="I10061" s="89">
        <v>0.22</v>
      </c>
      <c r="J10061" s="112">
        <v>0.22</v>
      </c>
    </row>
    <row r="10062" spans="1:10">
      <c r="A10062" s="221"/>
      <c r="B10062" s="222"/>
      <c r="C10062" s="222"/>
      <c r="D10062" s="222"/>
      <c r="E10062" s="222"/>
      <c r="F10062" s="222" t="s">
        <v>1762</v>
      </c>
      <c r="G10062" s="222"/>
      <c r="H10062" s="222"/>
      <c r="I10062" s="222"/>
      <c r="J10062" s="125">
        <v>0</v>
      </c>
    </row>
    <row r="10063" spans="1:10">
      <c r="A10063" s="221"/>
      <c r="B10063" s="222"/>
      <c r="C10063" s="222"/>
      <c r="D10063" s="222"/>
      <c r="E10063" s="222"/>
      <c r="F10063" s="222" t="s">
        <v>1763</v>
      </c>
      <c r="G10063" s="222"/>
      <c r="H10063" s="222"/>
      <c r="I10063" s="222"/>
      <c r="J10063" s="125">
        <v>1</v>
      </c>
    </row>
    <row r="10064" spans="1:10">
      <c r="A10064" s="221"/>
      <c r="B10064" s="222"/>
      <c r="C10064" s="222"/>
      <c r="D10064" s="222"/>
      <c r="E10064" s="222"/>
      <c r="F10064" s="222" t="s">
        <v>1764</v>
      </c>
      <c r="G10064" s="222"/>
      <c r="H10064" s="222"/>
      <c r="I10064" s="222"/>
      <c r="J10064" s="125">
        <v>0</v>
      </c>
    </row>
    <row r="10065" spans="1:10" ht="15">
      <c r="A10065" s="279" t="s">
        <v>1784</v>
      </c>
      <c r="B10065" s="280" t="s">
        <v>1</v>
      </c>
      <c r="C10065" s="281" t="s">
        <v>2</v>
      </c>
      <c r="D10065" s="281" t="s">
        <v>1785</v>
      </c>
      <c r="E10065" s="280" t="s">
        <v>1766</v>
      </c>
      <c r="F10065" s="83" t="s">
        <v>1767</v>
      </c>
      <c r="G10065" s="83" t="s">
        <v>1768</v>
      </c>
      <c r="H10065" s="83"/>
      <c r="I10065" s="83"/>
      <c r="J10065" s="122" t="s">
        <v>1769</v>
      </c>
    </row>
    <row r="10066" spans="1:10" ht="25.5">
      <c r="A10066" s="113" t="s">
        <v>1725</v>
      </c>
      <c r="B10066" s="91" t="s">
        <v>5133</v>
      </c>
      <c r="C10066" s="90" t="s">
        <v>44</v>
      </c>
      <c r="D10066" s="90" t="s">
        <v>5134</v>
      </c>
      <c r="E10066" s="93">
        <v>1</v>
      </c>
      <c r="F10066" s="92" t="s">
        <v>1950</v>
      </c>
      <c r="G10066" s="277" t="s">
        <v>2559</v>
      </c>
      <c r="H10066" s="277"/>
      <c r="I10066" s="278"/>
      <c r="J10066" s="127" t="s">
        <v>2559</v>
      </c>
    </row>
    <row r="10067" spans="1:10">
      <c r="A10067" s="221"/>
      <c r="B10067" s="222"/>
      <c r="C10067" s="222"/>
      <c r="D10067" s="222"/>
      <c r="E10067" s="222"/>
      <c r="F10067" s="222" t="s">
        <v>1938</v>
      </c>
      <c r="G10067" s="222"/>
      <c r="H10067" s="222"/>
      <c r="I10067" s="222"/>
      <c r="J10067" s="125">
        <v>0.22</v>
      </c>
    </row>
    <row r="10068" spans="1:10">
      <c r="A10068" s="115"/>
      <c r="B10068" s="116"/>
      <c r="C10068" s="116"/>
      <c r="D10068" s="116"/>
      <c r="E10068" s="116" t="s">
        <v>1728</v>
      </c>
      <c r="F10068" s="117">
        <v>0</v>
      </c>
      <c r="G10068" s="116" t="s">
        <v>1729</v>
      </c>
      <c r="H10068" s="117">
        <v>0</v>
      </c>
      <c r="I10068" s="116" t="s">
        <v>1730</v>
      </c>
      <c r="J10068" s="118">
        <v>0</v>
      </c>
    </row>
    <row r="10069" spans="1:10" ht="15" thickBot="1">
      <c r="A10069" s="115"/>
      <c r="B10069" s="116"/>
      <c r="C10069" s="116"/>
      <c r="D10069" s="116"/>
      <c r="E10069" s="116" t="s">
        <v>1731</v>
      </c>
      <c r="F10069" s="117">
        <v>0.05</v>
      </c>
      <c r="G10069" s="116"/>
      <c r="H10069" s="276" t="s">
        <v>1732</v>
      </c>
      <c r="I10069" s="276"/>
      <c r="J10069" s="118">
        <v>0.27</v>
      </c>
    </row>
    <row r="10070" spans="1:10" ht="15" thickTop="1">
      <c r="A10070" s="119"/>
      <c r="B10070" s="95"/>
      <c r="C10070" s="95"/>
      <c r="D10070" s="95"/>
      <c r="E10070" s="95"/>
      <c r="F10070" s="95"/>
      <c r="G10070" s="95"/>
      <c r="H10070" s="95"/>
      <c r="I10070" s="95"/>
      <c r="J10070" s="120"/>
    </row>
    <row r="10071" spans="1:10" ht="15">
      <c r="A10071" s="121"/>
      <c r="B10071" s="83" t="s">
        <v>1</v>
      </c>
      <c r="C10071" s="82" t="s">
        <v>2</v>
      </c>
      <c r="D10071" s="82" t="s">
        <v>3</v>
      </c>
      <c r="E10071" s="281" t="s">
        <v>1722</v>
      </c>
      <c r="F10071" s="281"/>
      <c r="G10071" s="84" t="s">
        <v>4</v>
      </c>
      <c r="H10071" s="83" t="s">
        <v>5</v>
      </c>
      <c r="I10071" s="83" t="s">
        <v>6</v>
      </c>
      <c r="J10071" s="122" t="s">
        <v>8</v>
      </c>
    </row>
    <row r="10072" spans="1:10" ht="25.5">
      <c r="A10072" s="111" t="s">
        <v>1723</v>
      </c>
      <c r="B10072" s="86" t="s">
        <v>4706</v>
      </c>
      <c r="C10072" s="85" t="s">
        <v>44</v>
      </c>
      <c r="D10072" s="85" t="s">
        <v>4707</v>
      </c>
      <c r="E10072" s="284" t="s">
        <v>1761</v>
      </c>
      <c r="F10072" s="284"/>
      <c r="G10072" s="87" t="s">
        <v>1950</v>
      </c>
      <c r="H10072" s="88">
        <v>1</v>
      </c>
      <c r="I10072" s="89">
        <v>0.35</v>
      </c>
      <c r="J10072" s="112">
        <v>0.35</v>
      </c>
    </row>
    <row r="10073" spans="1:10">
      <c r="A10073" s="221"/>
      <c r="B10073" s="222"/>
      <c r="C10073" s="222"/>
      <c r="D10073" s="222"/>
      <c r="E10073" s="222"/>
      <c r="F10073" s="222" t="s">
        <v>1762</v>
      </c>
      <c r="G10073" s="222"/>
      <c r="H10073" s="222"/>
      <c r="I10073" s="222"/>
      <c r="J10073" s="125">
        <v>0</v>
      </c>
    </row>
    <row r="10074" spans="1:10">
      <c r="A10074" s="221"/>
      <c r="B10074" s="222"/>
      <c r="C10074" s="222"/>
      <c r="D10074" s="222"/>
      <c r="E10074" s="222"/>
      <c r="F10074" s="222" t="s">
        <v>1763</v>
      </c>
      <c r="G10074" s="222"/>
      <c r="H10074" s="222"/>
      <c r="I10074" s="222"/>
      <c r="J10074" s="125">
        <v>1</v>
      </c>
    </row>
    <row r="10075" spans="1:10">
      <c r="A10075" s="221"/>
      <c r="B10075" s="222"/>
      <c r="C10075" s="222"/>
      <c r="D10075" s="222"/>
      <c r="E10075" s="222"/>
      <c r="F10075" s="222" t="s">
        <v>1764</v>
      </c>
      <c r="G10075" s="222"/>
      <c r="H10075" s="222"/>
      <c r="I10075" s="222"/>
      <c r="J10075" s="125">
        <v>0</v>
      </c>
    </row>
    <row r="10076" spans="1:10" ht="15">
      <c r="A10076" s="279" t="s">
        <v>1784</v>
      </c>
      <c r="B10076" s="280" t="s">
        <v>1</v>
      </c>
      <c r="C10076" s="281" t="s">
        <v>2</v>
      </c>
      <c r="D10076" s="281" t="s">
        <v>1785</v>
      </c>
      <c r="E10076" s="280" t="s">
        <v>1766</v>
      </c>
      <c r="F10076" s="83" t="s">
        <v>1767</v>
      </c>
      <c r="G10076" s="83" t="s">
        <v>1768</v>
      </c>
      <c r="H10076" s="83"/>
      <c r="I10076" s="83"/>
      <c r="J10076" s="122" t="s">
        <v>1769</v>
      </c>
    </row>
    <row r="10077" spans="1:10" ht="25.5">
      <c r="A10077" s="113" t="s">
        <v>1725</v>
      </c>
      <c r="B10077" s="91" t="s">
        <v>5135</v>
      </c>
      <c r="C10077" s="90" t="s">
        <v>44</v>
      </c>
      <c r="D10077" s="90" t="s">
        <v>5136</v>
      </c>
      <c r="E10077" s="93">
        <v>1</v>
      </c>
      <c r="F10077" s="92" t="s">
        <v>1950</v>
      </c>
      <c r="G10077" s="277" t="s">
        <v>4375</v>
      </c>
      <c r="H10077" s="277"/>
      <c r="I10077" s="278"/>
      <c r="J10077" s="127" t="s">
        <v>4375</v>
      </c>
    </row>
    <row r="10078" spans="1:10">
      <c r="A10078" s="221"/>
      <c r="B10078" s="222"/>
      <c r="C10078" s="222"/>
      <c r="D10078" s="222"/>
      <c r="E10078" s="222"/>
      <c r="F10078" s="222" t="s">
        <v>1938</v>
      </c>
      <c r="G10078" s="222"/>
      <c r="H10078" s="222"/>
      <c r="I10078" s="222"/>
      <c r="J10078" s="125">
        <v>0.35</v>
      </c>
    </row>
    <row r="10079" spans="1:10">
      <c r="A10079" s="115"/>
      <c r="B10079" s="116"/>
      <c r="C10079" s="116"/>
      <c r="D10079" s="116"/>
      <c r="E10079" s="116" t="s">
        <v>1728</v>
      </c>
      <c r="F10079" s="117">
        <v>0</v>
      </c>
      <c r="G10079" s="116" t="s">
        <v>1729</v>
      </c>
      <c r="H10079" s="117">
        <v>0</v>
      </c>
      <c r="I10079" s="116" t="s">
        <v>1730</v>
      </c>
      <c r="J10079" s="118">
        <v>0</v>
      </c>
    </row>
    <row r="10080" spans="1:10" ht="15" thickBot="1">
      <c r="A10080" s="115"/>
      <c r="B10080" s="116"/>
      <c r="C10080" s="116"/>
      <c r="D10080" s="116"/>
      <c r="E10080" s="116" t="s">
        <v>1731</v>
      </c>
      <c r="F10080" s="117">
        <v>0.09</v>
      </c>
      <c r="G10080" s="116"/>
      <c r="H10080" s="276" t="s">
        <v>1732</v>
      </c>
      <c r="I10080" s="276"/>
      <c r="J10080" s="118">
        <v>0.44</v>
      </c>
    </row>
    <row r="10081" spans="1:10" ht="15" thickTop="1">
      <c r="A10081" s="119"/>
      <c r="B10081" s="95"/>
      <c r="C10081" s="95"/>
      <c r="D10081" s="95"/>
      <c r="E10081" s="95"/>
      <c r="F10081" s="95"/>
      <c r="G10081" s="95"/>
      <c r="H10081" s="95"/>
      <c r="I10081" s="95"/>
      <c r="J10081" s="120"/>
    </row>
    <row r="10082" spans="1:10" ht="15">
      <c r="A10082" s="121"/>
      <c r="B10082" s="83" t="s">
        <v>1</v>
      </c>
      <c r="C10082" s="82" t="s">
        <v>2</v>
      </c>
      <c r="D10082" s="82" t="s">
        <v>3</v>
      </c>
      <c r="E10082" s="281" t="s">
        <v>1722</v>
      </c>
      <c r="F10082" s="281"/>
      <c r="G10082" s="84" t="s">
        <v>4</v>
      </c>
      <c r="H10082" s="83" t="s">
        <v>5</v>
      </c>
      <c r="I10082" s="83" t="s">
        <v>6</v>
      </c>
      <c r="J10082" s="122" t="s">
        <v>8</v>
      </c>
    </row>
    <row r="10083" spans="1:10" ht="25.5">
      <c r="A10083" s="111" t="s">
        <v>1723</v>
      </c>
      <c r="B10083" s="86" t="s">
        <v>4716</v>
      </c>
      <c r="C10083" s="85" t="s">
        <v>44</v>
      </c>
      <c r="D10083" s="85" t="s">
        <v>4717</v>
      </c>
      <c r="E10083" s="284" t="s">
        <v>1761</v>
      </c>
      <c r="F10083" s="284"/>
      <c r="G10083" s="87" t="s">
        <v>1950</v>
      </c>
      <c r="H10083" s="88">
        <v>1</v>
      </c>
      <c r="I10083" s="89">
        <v>0.35</v>
      </c>
      <c r="J10083" s="112">
        <v>0.35</v>
      </c>
    </row>
    <row r="10084" spans="1:10">
      <c r="A10084" s="221"/>
      <c r="B10084" s="222"/>
      <c r="C10084" s="222"/>
      <c r="D10084" s="222"/>
      <c r="E10084" s="222"/>
      <c r="F10084" s="222" t="s">
        <v>1762</v>
      </c>
      <c r="G10084" s="222"/>
      <c r="H10084" s="222"/>
      <c r="I10084" s="222"/>
      <c r="J10084" s="125">
        <v>0</v>
      </c>
    </row>
    <row r="10085" spans="1:10">
      <c r="A10085" s="221"/>
      <c r="B10085" s="222"/>
      <c r="C10085" s="222"/>
      <c r="D10085" s="222"/>
      <c r="E10085" s="222"/>
      <c r="F10085" s="222" t="s">
        <v>1763</v>
      </c>
      <c r="G10085" s="222"/>
      <c r="H10085" s="222"/>
      <c r="I10085" s="222"/>
      <c r="J10085" s="125">
        <v>1</v>
      </c>
    </row>
    <row r="10086" spans="1:10">
      <c r="A10086" s="221"/>
      <c r="B10086" s="222"/>
      <c r="C10086" s="222"/>
      <c r="D10086" s="222"/>
      <c r="E10086" s="222"/>
      <c r="F10086" s="222" t="s">
        <v>1764</v>
      </c>
      <c r="G10086" s="222"/>
      <c r="H10086" s="222"/>
      <c r="I10086" s="222"/>
      <c r="J10086" s="125">
        <v>0</v>
      </c>
    </row>
    <row r="10087" spans="1:10" ht="15">
      <c r="A10087" s="279" t="s">
        <v>1784</v>
      </c>
      <c r="B10087" s="280" t="s">
        <v>1</v>
      </c>
      <c r="C10087" s="281" t="s">
        <v>2</v>
      </c>
      <c r="D10087" s="281" t="s">
        <v>1785</v>
      </c>
      <c r="E10087" s="280" t="s">
        <v>1766</v>
      </c>
      <c r="F10087" s="83" t="s">
        <v>1767</v>
      </c>
      <c r="G10087" s="83" t="s">
        <v>1768</v>
      </c>
      <c r="H10087" s="83"/>
      <c r="I10087" s="83"/>
      <c r="J10087" s="122" t="s">
        <v>1769</v>
      </c>
    </row>
    <row r="10088" spans="1:10" ht="25.5">
      <c r="A10088" s="113" t="s">
        <v>1725</v>
      </c>
      <c r="B10088" s="91" t="s">
        <v>5135</v>
      </c>
      <c r="C10088" s="90" t="s">
        <v>44</v>
      </c>
      <c r="D10088" s="90" t="s">
        <v>5136</v>
      </c>
      <c r="E10088" s="93">
        <v>1</v>
      </c>
      <c r="F10088" s="92" t="s">
        <v>1950</v>
      </c>
      <c r="G10088" s="277" t="s">
        <v>4375</v>
      </c>
      <c r="H10088" s="277"/>
      <c r="I10088" s="278"/>
      <c r="J10088" s="127" t="s">
        <v>4375</v>
      </c>
    </row>
    <row r="10089" spans="1:10">
      <c r="A10089" s="221"/>
      <c r="B10089" s="222"/>
      <c r="C10089" s="222"/>
      <c r="D10089" s="222"/>
      <c r="E10089" s="222"/>
      <c r="F10089" s="222" t="s">
        <v>1938</v>
      </c>
      <c r="G10089" s="222"/>
      <c r="H10089" s="222"/>
      <c r="I10089" s="222"/>
      <c r="J10089" s="125">
        <v>0.35</v>
      </c>
    </row>
    <row r="10090" spans="1:10">
      <c r="A10090" s="115"/>
      <c r="B10090" s="116"/>
      <c r="C10090" s="116"/>
      <c r="D10090" s="116"/>
      <c r="E10090" s="116" t="s">
        <v>1728</v>
      </c>
      <c r="F10090" s="117">
        <v>0</v>
      </c>
      <c r="G10090" s="116" t="s">
        <v>1729</v>
      </c>
      <c r="H10090" s="117">
        <v>0</v>
      </c>
      <c r="I10090" s="116" t="s">
        <v>1730</v>
      </c>
      <c r="J10090" s="118">
        <v>0</v>
      </c>
    </row>
    <row r="10091" spans="1:10" ht="15" thickBot="1">
      <c r="A10091" s="115"/>
      <c r="B10091" s="116"/>
      <c r="C10091" s="116"/>
      <c r="D10091" s="116"/>
      <c r="E10091" s="116" t="s">
        <v>1731</v>
      </c>
      <c r="F10091" s="117">
        <v>0.09</v>
      </c>
      <c r="G10091" s="116"/>
      <c r="H10091" s="276" t="s">
        <v>1732</v>
      </c>
      <c r="I10091" s="276"/>
      <c r="J10091" s="118">
        <v>0.44</v>
      </c>
    </row>
    <row r="10092" spans="1:10" ht="15" thickTop="1">
      <c r="A10092" s="119"/>
      <c r="B10092" s="95"/>
      <c r="C10092" s="95"/>
      <c r="D10092" s="95"/>
      <c r="E10092" s="95"/>
      <c r="F10092" s="95"/>
      <c r="G10092" s="95"/>
      <c r="H10092" s="95"/>
      <c r="I10092" s="95"/>
      <c r="J10092" s="120"/>
    </row>
    <row r="10093" spans="1:10" ht="15">
      <c r="A10093" s="121"/>
      <c r="B10093" s="83" t="s">
        <v>1</v>
      </c>
      <c r="C10093" s="82" t="s">
        <v>2</v>
      </c>
      <c r="D10093" s="82" t="s">
        <v>3</v>
      </c>
      <c r="E10093" s="281" t="s">
        <v>1722</v>
      </c>
      <c r="F10093" s="281"/>
      <c r="G10093" s="84" t="s">
        <v>4</v>
      </c>
      <c r="H10093" s="83" t="s">
        <v>5</v>
      </c>
      <c r="I10093" s="83" t="s">
        <v>6</v>
      </c>
      <c r="J10093" s="122" t="s">
        <v>8</v>
      </c>
    </row>
    <row r="10094" spans="1:10" ht="25.5">
      <c r="A10094" s="111" t="s">
        <v>1723</v>
      </c>
      <c r="B10094" s="86" t="s">
        <v>5026</v>
      </c>
      <c r="C10094" s="85" t="s">
        <v>44</v>
      </c>
      <c r="D10094" s="85" t="s">
        <v>5027</v>
      </c>
      <c r="E10094" s="284" t="s">
        <v>1761</v>
      </c>
      <c r="F10094" s="284"/>
      <c r="G10094" s="87" t="s">
        <v>1950</v>
      </c>
      <c r="H10094" s="88">
        <v>1</v>
      </c>
      <c r="I10094" s="89">
        <v>0.6</v>
      </c>
      <c r="J10094" s="112">
        <v>0.6</v>
      </c>
    </row>
    <row r="10095" spans="1:10">
      <c r="A10095" s="221"/>
      <c r="B10095" s="222"/>
      <c r="C10095" s="222"/>
      <c r="D10095" s="222"/>
      <c r="E10095" s="222"/>
      <c r="F10095" s="222" t="s">
        <v>1762</v>
      </c>
      <c r="G10095" s="222"/>
      <c r="H10095" s="222"/>
      <c r="I10095" s="222"/>
      <c r="J10095" s="125">
        <v>0</v>
      </c>
    </row>
    <row r="10096" spans="1:10">
      <c r="A10096" s="221"/>
      <c r="B10096" s="222"/>
      <c r="C10096" s="222"/>
      <c r="D10096" s="222"/>
      <c r="E10096" s="222"/>
      <c r="F10096" s="222" t="s">
        <v>1763</v>
      </c>
      <c r="G10096" s="222"/>
      <c r="H10096" s="222"/>
      <c r="I10096" s="222"/>
      <c r="J10096" s="125">
        <v>1</v>
      </c>
    </row>
    <row r="10097" spans="1:10">
      <c r="A10097" s="221"/>
      <c r="B10097" s="222"/>
      <c r="C10097" s="222"/>
      <c r="D10097" s="222"/>
      <c r="E10097" s="222"/>
      <c r="F10097" s="222" t="s">
        <v>1764</v>
      </c>
      <c r="G10097" s="222"/>
      <c r="H10097" s="222"/>
      <c r="I10097" s="222"/>
      <c r="J10097" s="125">
        <v>0</v>
      </c>
    </row>
    <row r="10098" spans="1:10" ht="15">
      <c r="A10098" s="279" t="s">
        <v>1784</v>
      </c>
      <c r="B10098" s="280" t="s">
        <v>1</v>
      </c>
      <c r="C10098" s="281" t="s">
        <v>2</v>
      </c>
      <c r="D10098" s="281" t="s">
        <v>1785</v>
      </c>
      <c r="E10098" s="280" t="s">
        <v>1766</v>
      </c>
      <c r="F10098" s="83" t="s">
        <v>1767</v>
      </c>
      <c r="G10098" s="83" t="s">
        <v>1768</v>
      </c>
      <c r="H10098" s="83"/>
      <c r="I10098" s="83"/>
      <c r="J10098" s="122" t="s">
        <v>1769</v>
      </c>
    </row>
    <row r="10099" spans="1:10" ht="25.5">
      <c r="A10099" s="113" t="s">
        <v>1725</v>
      </c>
      <c r="B10099" s="91" t="s">
        <v>5137</v>
      </c>
      <c r="C10099" s="90" t="s">
        <v>44</v>
      </c>
      <c r="D10099" s="90" t="s">
        <v>5138</v>
      </c>
      <c r="E10099" s="93">
        <v>1</v>
      </c>
      <c r="F10099" s="92" t="s">
        <v>1950</v>
      </c>
      <c r="G10099" s="277" t="s">
        <v>4385</v>
      </c>
      <c r="H10099" s="277"/>
      <c r="I10099" s="278"/>
      <c r="J10099" s="127" t="s">
        <v>4385</v>
      </c>
    </row>
    <row r="10100" spans="1:10">
      <c r="A10100" s="221"/>
      <c r="B10100" s="222"/>
      <c r="C10100" s="222"/>
      <c r="D10100" s="222"/>
      <c r="E10100" s="222"/>
      <c r="F10100" s="222" t="s">
        <v>1938</v>
      </c>
      <c r="G10100" s="222"/>
      <c r="H10100" s="222"/>
      <c r="I10100" s="222"/>
      <c r="J10100" s="125">
        <v>0.6</v>
      </c>
    </row>
    <row r="10101" spans="1:10">
      <c r="A10101" s="115"/>
      <c r="B10101" s="116"/>
      <c r="C10101" s="116"/>
      <c r="D10101" s="116"/>
      <c r="E10101" s="116" t="s">
        <v>1728</v>
      </c>
      <c r="F10101" s="117">
        <v>0</v>
      </c>
      <c r="G10101" s="116" t="s">
        <v>1729</v>
      </c>
      <c r="H10101" s="117">
        <v>0</v>
      </c>
      <c r="I10101" s="116" t="s">
        <v>1730</v>
      </c>
      <c r="J10101" s="118">
        <v>0</v>
      </c>
    </row>
    <row r="10102" spans="1:10" ht="15" thickBot="1">
      <c r="A10102" s="115"/>
      <c r="B10102" s="116"/>
      <c r="C10102" s="116"/>
      <c r="D10102" s="116"/>
      <c r="E10102" s="116" t="s">
        <v>1731</v>
      </c>
      <c r="F10102" s="117">
        <v>0.15</v>
      </c>
      <c r="G10102" s="116"/>
      <c r="H10102" s="276" t="s">
        <v>1732</v>
      </c>
      <c r="I10102" s="276"/>
      <c r="J10102" s="118">
        <v>0.75</v>
      </c>
    </row>
    <row r="10103" spans="1:10" ht="15" thickTop="1">
      <c r="A10103" s="119"/>
      <c r="B10103" s="95"/>
      <c r="C10103" s="95"/>
      <c r="D10103" s="95"/>
      <c r="E10103" s="95"/>
      <c r="F10103" s="95"/>
      <c r="G10103" s="95"/>
      <c r="H10103" s="95"/>
      <c r="I10103" s="95"/>
      <c r="J10103" s="120"/>
    </row>
    <row r="10104" spans="1:10" ht="15">
      <c r="A10104" s="121"/>
      <c r="B10104" s="83" t="s">
        <v>1</v>
      </c>
      <c r="C10104" s="82" t="s">
        <v>2</v>
      </c>
      <c r="D10104" s="82" t="s">
        <v>3</v>
      </c>
      <c r="E10104" s="281" t="s">
        <v>1722</v>
      </c>
      <c r="F10104" s="281"/>
      <c r="G10104" s="84" t="s">
        <v>4</v>
      </c>
      <c r="H10104" s="83" t="s">
        <v>5</v>
      </c>
      <c r="I10104" s="83" t="s">
        <v>6</v>
      </c>
      <c r="J10104" s="122" t="s">
        <v>8</v>
      </c>
    </row>
    <row r="10105" spans="1:10" ht="25.5">
      <c r="A10105" s="111" t="s">
        <v>1723</v>
      </c>
      <c r="B10105" s="86" t="s">
        <v>5141</v>
      </c>
      <c r="C10105" s="85" t="s">
        <v>44</v>
      </c>
      <c r="D10105" s="85" t="s">
        <v>5142</v>
      </c>
      <c r="E10105" s="284" t="s">
        <v>1761</v>
      </c>
      <c r="F10105" s="284"/>
      <c r="G10105" s="87" t="s">
        <v>1950</v>
      </c>
      <c r="H10105" s="88">
        <v>1</v>
      </c>
      <c r="I10105" s="89">
        <v>0.57999999999999996</v>
      </c>
      <c r="J10105" s="112">
        <v>0.57999999999999996</v>
      </c>
    </row>
    <row r="10106" spans="1:10">
      <c r="A10106" s="221"/>
      <c r="B10106" s="222"/>
      <c r="C10106" s="222"/>
      <c r="D10106" s="222"/>
      <c r="E10106" s="222"/>
      <c r="F10106" s="222" t="s">
        <v>1762</v>
      </c>
      <c r="G10106" s="222"/>
      <c r="H10106" s="222"/>
      <c r="I10106" s="222"/>
      <c r="J10106" s="125">
        <v>0</v>
      </c>
    </row>
    <row r="10107" spans="1:10">
      <c r="A10107" s="221"/>
      <c r="B10107" s="222"/>
      <c r="C10107" s="222"/>
      <c r="D10107" s="222"/>
      <c r="E10107" s="222"/>
      <c r="F10107" s="222" t="s">
        <v>1763</v>
      </c>
      <c r="G10107" s="222"/>
      <c r="H10107" s="222"/>
      <c r="I10107" s="222"/>
      <c r="J10107" s="125">
        <v>1</v>
      </c>
    </row>
    <row r="10108" spans="1:10">
      <c r="A10108" s="221"/>
      <c r="B10108" s="222"/>
      <c r="C10108" s="222"/>
      <c r="D10108" s="222"/>
      <c r="E10108" s="222"/>
      <c r="F10108" s="222" t="s">
        <v>1764</v>
      </c>
      <c r="G10108" s="222"/>
      <c r="H10108" s="222"/>
      <c r="I10108" s="222"/>
      <c r="J10108" s="125">
        <v>0</v>
      </c>
    </row>
    <row r="10109" spans="1:10" ht="15">
      <c r="A10109" s="279" t="s">
        <v>1784</v>
      </c>
      <c r="B10109" s="280" t="s">
        <v>1</v>
      </c>
      <c r="C10109" s="281" t="s">
        <v>2</v>
      </c>
      <c r="D10109" s="281" t="s">
        <v>1785</v>
      </c>
      <c r="E10109" s="280" t="s">
        <v>1766</v>
      </c>
      <c r="F10109" s="83" t="s">
        <v>1767</v>
      </c>
      <c r="G10109" s="83" t="s">
        <v>1768</v>
      </c>
      <c r="H10109" s="83"/>
      <c r="I10109" s="83"/>
      <c r="J10109" s="122" t="s">
        <v>1769</v>
      </c>
    </row>
    <row r="10110" spans="1:10" ht="25.5">
      <c r="A10110" s="113" t="s">
        <v>1725</v>
      </c>
      <c r="B10110" s="91" t="s">
        <v>5131</v>
      </c>
      <c r="C10110" s="90" t="s">
        <v>44</v>
      </c>
      <c r="D10110" s="90" t="s">
        <v>5132</v>
      </c>
      <c r="E10110" s="93">
        <v>1</v>
      </c>
      <c r="F10110" s="92" t="s">
        <v>1950</v>
      </c>
      <c r="G10110" s="277" t="s">
        <v>4349</v>
      </c>
      <c r="H10110" s="277"/>
      <c r="I10110" s="278"/>
      <c r="J10110" s="127" t="s">
        <v>4349</v>
      </c>
    </row>
    <row r="10111" spans="1:10">
      <c r="A10111" s="221"/>
      <c r="B10111" s="222"/>
      <c r="C10111" s="222"/>
      <c r="D10111" s="222"/>
      <c r="E10111" s="222"/>
      <c r="F10111" s="222" t="s">
        <v>1938</v>
      </c>
      <c r="G10111" s="222"/>
      <c r="H10111" s="222"/>
      <c r="I10111" s="222"/>
      <c r="J10111" s="125">
        <v>0.57999999999999996</v>
      </c>
    </row>
    <row r="10112" spans="1:10">
      <c r="A10112" s="115"/>
      <c r="B10112" s="116"/>
      <c r="C10112" s="116"/>
      <c r="D10112" s="116"/>
      <c r="E10112" s="116" t="s">
        <v>1728</v>
      </c>
      <c r="F10112" s="117">
        <v>0</v>
      </c>
      <c r="G10112" s="116" t="s">
        <v>1729</v>
      </c>
      <c r="H10112" s="117">
        <v>0</v>
      </c>
      <c r="I10112" s="116" t="s">
        <v>1730</v>
      </c>
      <c r="J10112" s="118">
        <v>0</v>
      </c>
    </row>
    <row r="10113" spans="1:10" ht="15" thickBot="1">
      <c r="A10113" s="115"/>
      <c r="B10113" s="116"/>
      <c r="C10113" s="116"/>
      <c r="D10113" s="116"/>
      <c r="E10113" s="116" t="s">
        <v>1731</v>
      </c>
      <c r="F10113" s="117">
        <v>0.15</v>
      </c>
      <c r="G10113" s="116"/>
      <c r="H10113" s="276" t="s">
        <v>1732</v>
      </c>
      <c r="I10113" s="276"/>
      <c r="J10113" s="118">
        <v>0.73</v>
      </c>
    </row>
    <row r="10114" spans="1:10" ht="15" thickTop="1">
      <c r="A10114" s="119"/>
      <c r="B10114" s="95"/>
      <c r="C10114" s="95"/>
      <c r="D10114" s="95"/>
      <c r="E10114" s="95"/>
      <c r="F10114" s="95"/>
      <c r="G10114" s="95"/>
      <c r="H10114" s="95"/>
      <c r="I10114" s="95"/>
      <c r="J10114" s="120"/>
    </row>
    <row r="10115" spans="1:10" ht="15">
      <c r="A10115" s="121"/>
      <c r="B10115" s="83" t="s">
        <v>1</v>
      </c>
      <c r="C10115" s="82" t="s">
        <v>2</v>
      </c>
      <c r="D10115" s="82" t="s">
        <v>3</v>
      </c>
      <c r="E10115" s="281" t="s">
        <v>1722</v>
      </c>
      <c r="F10115" s="281"/>
      <c r="G10115" s="84" t="s">
        <v>4</v>
      </c>
      <c r="H10115" s="83" t="s">
        <v>5</v>
      </c>
      <c r="I10115" s="83" t="s">
        <v>6</v>
      </c>
      <c r="J10115" s="122" t="s">
        <v>8</v>
      </c>
    </row>
    <row r="10116" spans="1:10" ht="25.5">
      <c r="A10116" s="111" t="s">
        <v>1723</v>
      </c>
      <c r="B10116" s="86" t="s">
        <v>5143</v>
      </c>
      <c r="C10116" s="85" t="s">
        <v>44</v>
      </c>
      <c r="D10116" s="85" t="s">
        <v>5144</v>
      </c>
      <c r="E10116" s="284" t="s">
        <v>1761</v>
      </c>
      <c r="F10116" s="284"/>
      <c r="G10116" s="87" t="s">
        <v>1950</v>
      </c>
      <c r="H10116" s="88">
        <v>1</v>
      </c>
      <c r="I10116" s="89">
        <v>0.57999999999999996</v>
      </c>
      <c r="J10116" s="112">
        <v>0.57999999999999996</v>
      </c>
    </row>
    <row r="10117" spans="1:10">
      <c r="A10117" s="221"/>
      <c r="B10117" s="222"/>
      <c r="C10117" s="222"/>
      <c r="D10117" s="222"/>
      <c r="E10117" s="222"/>
      <c r="F10117" s="222" t="s">
        <v>1762</v>
      </c>
      <c r="G10117" s="222"/>
      <c r="H10117" s="222"/>
      <c r="I10117" s="222"/>
      <c r="J10117" s="125">
        <v>0</v>
      </c>
    </row>
    <row r="10118" spans="1:10">
      <c r="A10118" s="221"/>
      <c r="B10118" s="222"/>
      <c r="C10118" s="222"/>
      <c r="D10118" s="222"/>
      <c r="E10118" s="222"/>
      <c r="F10118" s="222" t="s">
        <v>1763</v>
      </c>
      <c r="G10118" s="222"/>
      <c r="H10118" s="222"/>
      <c r="I10118" s="222"/>
      <c r="J10118" s="125">
        <v>1</v>
      </c>
    </row>
    <row r="10119" spans="1:10">
      <c r="A10119" s="221"/>
      <c r="B10119" s="222"/>
      <c r="C10119" s="222"/>
      <c r="D10119" s="222"/>
      <c r="E10119" s="222"/>
      <c r="F10119" s="222" t="s">
        <v>1764</v>
      </c>
      <c r="G10119" s="222"/>
      <c r="H10119" s="222"/>
      <c r="I10119" s="222"/>
      <c r="J10119" s="125">
        <v>0</v>
      </c>
    </row>
    <row r="10120" spans="1:10" ht="15">
      <c r="A10120" s="279" t="s">
        <v>1784</v>
      </c>
      <c r="B10120" s="280" t="s">
        <v>1</v>
      </c>
      <c r="C10120" s="281" t="s">
        <v>2</v>
      </c>
      <c r="D10120" s="281" t="s">
        <v>1785</v>
      </c>
      <c r="E10120" s="280" t="s">
        <v>1766</v>
      </c>
      <c r="F10120" s="83" t="s">
        <v>1767</v>
      </c>
      <c r="G10120" s="83" t="s">
        <v>1768</v>
      </c>
      <c r="H10120" s="83"/>
      <c r="I10120" s="83"/>
      <c r="J10120" s="122" t="s">
        <v>1769</v>
      </c>
    </row>
    <row r="10121" spans="1:10" ht="25.5">
      <c r="A10121" s="113" t="s">
        <v>1725</v>
      </c>
      <c r="B10121" s="91" t="s">
        <v>5131</v>
      </c>
      <c r="C10121" s="90" t="s">
        <v>44</v>
      </c>
      <c r="D10121" s="90" t="s">
        <v>5132</v>
      </c>
      <c r="E10121" s="93">
        <v>1</v>
      </c>
      <c r="F10121" s="92" t="s">
        <v>1950</v>
      </c>
      <c r="G10121" s="277" t="s">
        <v>4349</v>
      </c>
      <c r="H10121" s="277"/>
      <c r="I10121" s="278"/>
      <c r="J10121" s="127" t="s">
        <v>4349</v>
      </c>
    </row>
    <row r="10122" spans="1:10">
      <c r="A10122" s="221"/>
      <c r="B10122" s="222"/>
      <c r="C10122" s="222"/>
      <c r="D10122" s="222"/>
      <c r="E10122" s="222"/>
      <c r="F10122" s="222" t="s">
        <v>1938</v>
      </c>
      <c r="G10122" s="222"/>
      <c r="H10122" s="222"/>
      <c r="I10122" s="222"/>
      <c r="J10122" s="125">
        <v>0.57999999999999996</v>
      </c>
    </row>
    <row r="10123" spans="1:10">
      <c r="A10123" s="115"/>
      <c r="B10123" s="116"/>
      <c r="C10123" s="116"/>
      <c r="D10123" s="116"/>
      <c r="E10123" s="116" t="s">
        <v>1728</v>
      </c>
      <c r="F10123" s="117">
        <v>0</v>
      </c>
      <c r="G10123" s="116" t="s">
        <v>1729</v>
      </c>
      <c r="H10123" s="117">
        <v>0</v>
      </c>
      <c r="I10123" s="116" t="s">
        <v>1730</v>
      </c>
      <c r="J10123" s="118">
        <v>0</v>
      </c>
    </row>
    <row r="10124" spans="1:10" ht="15" thickBot="1">
      <c r="A10124" s="115"/>
      <c r="B10124" s="116"/>
      <c r="C10124" s="116"/>
      <c r="D10124" s="116"/>
      <c r="E10124" s="116" t="s">
        <v>1731</v>
      </c>
      <c r="F10124" s="117">
        <v>0.15</v>
      </c>
      <c r="G10124" s="116"/>
      <c r="H10124" s="276" t="s">
        <v>1732</v>
      </c>
      <c r="I10124" s="276"/>
      <c r="J10124" s="118">
        <v>0.73</v>
      </c>
    </row>
    <row r="10125" spans="1:10" ht="15" thickTop="1">
      <c r="A10125" s="119"/>
      <c r="B10125" s="95"/>
      <c r="C10125" s="95"/>
      <c r="D10125" s="95"/>
      <c r="E10125" s="95"/>
      <c r="F10125" s="95"/>
      <c r="G10125" s="95"/>
      <c r="H10125" s="95"/>
      <c r="I10125" s="95"/>
      <c r="J10125" s="120"/>
    </row>
    <row r="10126" spans="1:10" ht="15">
      <c r="A10126" s="121"/>
      <c r="B10126" s="83" t="s">
        <v>1</v>
      </c>
      <c r="C10126" s="82" t="s">
        <v>2</v>
      </c>
      <c r="D10126" s="82" t="s">
        <v>3</v>
      </c>
      <c r="E10126" s="281" t="s">
        <v>1722</v>
      </c>
      <c r="F10126" s="281"/>
      <c r="G10126" s="84" t="s">
        <v>4</v>
      </c>
      <c r="H10126" s="83" t="s">
        <v>5</v>
      </c>
      <c r="I10126" s="83" t="s">
        <v>6</v>
      </c>
      <c r="J10126" s="122" t="s">
        <v>8</v>
      </c>
    </row>
    <row r="10127" spans="1:10" ht="25.5">
      <c r="A10127" s="111" t="s">
        <v>1723</v>
      </c>
      <c r="B10127" s="86" t="s">
        <v>5145</v>
      </c>
      <c r="C10127" s="85" t="s">
        <v>44</v>
      </c>
      <c r="D10127" s="85" t="s">
        <v>5146</v>
      </c>
      <c r="E10127" s="284" t="s">
        <v>1761</v>
      </c>
      <c r="F10127" s="284"/>
      <c r="G10127" s="87" t="s">
        <v>1950</v>
      </c>
      <c r="H10127" s="88">
        <v>1</v>
      </c>
      <c r="I10127" s="89">
        <v>0.57999999999999996</v>
      </c>
      <c r="J10127" s="112">
        <v>0.57999999999999996</v>
      </c>
    </row>
    <row r="10128" spans="1:10">
      <c r="A10128" s="221"/>
      <c r="B10128" s="222"/>
      <c r="C10128" s="222"/>
      <c r="D10128" s="222"/>
      <c r="E10128" s="222"/>
      <c r="F10128" s="222" t="s">
        <v>1762</v>
      </c>
      <c r="G10128" s="222"/>
      <c r="H10128" s="222"/>
      <c r="I10128" s="222"/>
      <c r="J10128" s="125">
        <v>0</v>
      </c>
    </row>
    <row r="10129" spans="1:10">
      <c r="A10129" s="221"/>
      <c r="B10129" s="222"/>
      <c r="C10129" s="222"/>
      <c r="D10129" s="222"/>
      <c r="E10129" s="222"/>
      <c r="F10129" s="222" t="s">
        <v>1763</v>
      </c>
      <c r="G10129" s="222"/>
      <c r="H10129" s="222"/>
      <c r="I10129" s="222"/>
      <c r="J10129" s="125">
        <v>1</v>
      </c>
    </row>
    <row r="10130" spans="1:10">
      <c r="A10130" s="221"/>
      <c r="B10130" s="222"/>
      <c r="C10130" s="222"/>
      <c r="D10130" s="222"/>
      <c r="E10130" s="222"/>
      <c r="F10130" s="222" t="s">
        <v>1764</v>
      </c>
      <c r="G10130" s="222"/>
      <c r="H10130" s="222"/>
      <c r="I10130" s="222"/>
      <c r="J10130" s="125">
        <v>0</v>
      </c>
    </row>
    <row r="10131" spans="1:10" ht="15">
      <c r="A10131" s="279" t="s">
        <v>1784</v>
      </c>
      <c r="B10131" s="280" t="s">
        <v>1</v>
      </c>
      <c r="C10131" s="281" t="s">
        <v>2</v>
      </c>
      <c r="D10131" s="281" t="s">
        <v>1785</v>
      </c>
      <c r="E10131" s="280" t="s">
        <v>1766</v>
      </c>
      <c r="F10131" s="83" t="s">
        <v>1767</v>
      </c>
      <c r="G10131" s="83" t="s">
        <v>1768</v>
      </c>
      <c r="H10131" s="83"/>
      <c r="I10131" s="83"/>
      <c r="J10131" s="122" t="s">
        <v>1769</v>
      </c>
    </row>
    <row r="10132" spans="1:10" ht="25.5">
      <c r="A10132" s="113" t="s">
        <v>1725</v>
      </c>
      <c r="B10132" s="91" t="s">
        <v>5131</v>
      </c>
      <c r="C10132" s="90" t="s">
        <v>44</v>
      </c>
      <c r="D10132" s="90" t="s">
        <v>5132</v>
      </c>
      <c r="E10132" s="93">
        <v>1</v>
      </c>
      <c r="F10132" s="92" t="s">
        <v>1950</v>
      </c>
      <c r="G10132" s="277" t="s">
        <v>4349</v>
      </c>
      <c r="H10132" s="277"/>
      <c r="I10132" s="278"/>
      <c r="J10132" s="127" t="s">
        <v>4349</v>
      </c>
    </row>
    <row r="10133" spans="1:10">
      <c r="A10133" s="221"/>
      <c r="B10133" s="222"/>
      <c r="C10133" s="222"/>
      <c r="D10133" s="222"/>
      <c r="E10133" s="222"/>
      <c r="F10133" s="222" t="s">
        <v>1938</v>
      </c>
      <c r="G10133" s="222"/>
      <c r="H10133" s="222"/>
      <c r="I10133" s="222"/>
      <c r="J10133" s="125">
        <v>0.57999999999999996</v>
      </c>
    </row>
    <row r="10134" spans="1:10">
      <c r="A10134" s="115"/>
      <c r="B10134" s="116"/>
      <c r="C10134" s="116"/>
      <c r="D10134" s="116"/>
      <c r="E10134" s="116" t="s">
        <v>1728</v>
      </c>
      <c r="F10134" s="117">
        <v>0</v>
      </c>
      <c r="G10134" s="116" t="s">
        <v>1729</v>
      </c>
      <c r="H10134" s="117">
        <v>0</v>
      </c>
      <c r="I10134" s="116" t="s">
        <v>1730</v>
      </c>
      <c r="J10134" s="118">
        <v>0</v>
      </c>
    </row>
    <row r="10135" spans="1:10" ht="15" thickBot="1">
      <c r="A10135" s="115"/>
      <c r="B10135" s="116"/>
      <c r="C10135" s="116"/>
      <c r="D10135" s="116"/>
      <c r="E10135" s="116" t="s">
        <v>1731</v>
      </c>
      <c r="F10135" s="117">
        <v>0.15</v>
      </c>
      <c r="G10135" s="116"/>
      <c r="H10135" s="276" t="s">
        <v>1732</v>
      </c>
      <c r="I10135" s="276"/>
      <c r="J10135" s="118">
        <v>0.73</v>
      </c>
    </row>
    <row r="10136" spans="1:10" ht="15" thickTop="1">
      <c r="A10136" s="119"/>
      <c r="B10136" s="95"/>
      <c r="C10136" s="95"/>
      <c r="D10136" s="95"/>
      <c r="E10136" s="95"/>
      <c r="F10136" s="95"/>
      <c r="G10136" s="95"/>
      <c r="H10136" s="95"/>
      <c r="I10136" s="95"/>
      <c r="J10136" s="120"/>
    </row>
    <row r="10137" spans="1:10" ht="15">
      <c r="A10137" s="121"/>
      <c r="B10137" s="83" t="s">
        <v>1</v>
      </c>
      <c r="C10137" s="82" t="s">
        <v>2</v>
      </c>
      <c r="D10137" s="82" t="s">
        <v>3</v>
      </c>
      <c r="E10137" s="281" t="s">
        <v>1722</v>
      </c>
      <c r="F10137" s="281"/>
      <c r="G10137" s="84" t="s">
        <v>4</v>
      </c>
      <c r="H10137" s="83" t="s">
        <v>5</v>
      </c>
      <c r="I10137" s="83" t="s">
        <v>6</v>
      </c>
      <c r="J10137" s="122" t="s">
        <v>8</v>
      </c>
    </row>
    <row r="10138" spans="1:10" ht="25.5">
      <c r="A10138" s="111" t="s">
        <v>1723</v>
      </c>
      <c r="B10138" s="86" t="s">
        <v>5147</v>
      </c>
      <c r="C10138" s="85" t="s">
        <v>44</v>
      </c>
      <c r="D10138" s="85" t="s">
        <v>5148</v>
      </c>
      <c r="E10138" s="284" t="s">
        <v>1761</v>
      </c>
      <c r="F10138" s="284"/>
      <c r="G10138" s="87" t="s">
        <v>1950</v>
      </c>
      <c r="H10138" s="88">
        <v>1</v>
      </c>
      <c r="I10138" s="89">
        <v>0.57999999999999996</v>
      </c>
      <c r="J10138" s="112">
        <v>0.57999999999999996</v>
      </c>
    </row>
    <row r="10139" spans="1:10">
      <c r="A10139" s="221"/>
      <c r="B10139" s="222"/>
      <c r="C10139" s="222"/>
      <c r="D10139" s="222"/>
      <c r="E10139" s="222"/>
      <c r="F10139" s="222" t="s">
        <v>1762</v>
      </c>
      <c r="G10139" s="222"/>
      <c r="H10139" s="222"/>
      <c r="I10139" s="222"/>
      <c r="J10139" s="125">
        <v>0</v>
      </c>
    </row>
    <row r="10140" spans="1:10">
      <c r="A10140" s="221"/>
      <c r="B10140" s="222"/>
      <c r="C10140" s="222"/>
      <c r="D10140" s="222"/>
      <c r="E10140" s="222"/>
      <c r="F10140" s="222" t="s">
        <v>1763</v>
      </c>
      <c r="G10140" s="222"/>
      <c r="H10140" s="222"/>
      <c r="I10140" s="222"/>
      <c r="J10140" s="125">
        <v>1</v>
      </c>
    </row>
    <row r="10141" spans="1:10">
      <c r="A10141" s="221"/>
      <c r="B10141" s="222"/>
      <c r="C10141" s="222"/>
      <c r="D10141" s="222"/>
      <c r="E10141" s="222"/>
      <c r="F10141" s="222" t="s">
        <v>1764</v>
      </c>
      <c r="G10141" s="222"/>
      <c r="H10141" s="222"/>
      <c r="I10141" s="222"/>
      <c r="J10141" s="125">
        <v>0</v>
      </c>
    </row>
    <row r="10142" spans="1:10" ht="15">
      <c r="A10142" s="279" t="s">
        <v>1784</v>
      </c>
      <c r="B10142" s="280" t="s">
        <v>1</v>
      </c>
      <c r="C10142" s="281" t="s">
        <v>2</v>
      </c>
      <c r="D10142" s="281" t="s">
        <v>1785</v>
      </c>
      <c r="E10142" s="280" t="s">
        <v>1766</v>
      </c>
      <c r="F10142" s="83" t="s">
        <v>1767</v>
      </c>
      <c r="G10142" s="83" t="s">
        <v>1768</v>
      </c>
      <c r="H10142" s="83"/>
      <c r="I10142" s="83"/>
      <c r="J10142" s="122" t="s">
        <v>1769</v>
      </c>
    </row>
    <row r="10143" spans="1:10" ht="25.5">
      <c r="A10143" s="113" t="s">
        <v>1725</v>
      </c>
      <c r="B10143" s="91" t="s">
        <v>5131</v>
      </c>
      <c r="C10143" s="90" t="s">
        <v>44</v>
      </c>
      <c r="D10143" s="90" t="s">
        <v>5132</v>
      </c>
      <c r="E10143" s="93">
        <v>1</v>
      </c>
      <c r="F10143" s="92" t="s">
        <v>1950</v>
      </c>
      <c r="G10143" s="277" t="s">
        <v>4349</v>
      </c>
      <c r="H10143" s="277"/>
      <c r="I10143" s="278"/>
      <c r="J10143" s="127" t="s">
        <v>4349</v>
      </c>
    </row>
    <row r="10144" spans="1:10">
      <c r="A10144" s="221"/>
      <c r="B10144" s="222"/>
      <c r="C10144" s="222"/>
      <c r="D10144" s="222"/>
      <c r="E10144" s="222"/>
      <c r="F10144" s="222" t="s">
        <v>1938</v>
      </c>
      <c r="G10144" s="222"/>
      <c r="H10144" s="222"/>
      <c r="I10144" s="222"/>
      <c r="J10144" s="125">
        <v>0.57999999999999996</v>
      </c>
    </row>
    <row r="10145" spans="1:10">
      <c r="A10145" s="115"/>
      <c r="B10145" s="116"/>
      <c r="C10145" s="116"/>
      <c r="D10145" s="116"/>
      <c r="E10145" s="116" t="s">
        <v>1728</v>
      </c>
      <c r="F10145" s="117">
        <v>0</v>
      </c>
      <c r="G10145" s="116" t="s">
        <v>1729</v>
      </c>
      <c r="H10145" s="117">
        <v>0</v>
      </c>
      <c r="I10145" s="116" t="s">
        <v>1730</v>
      </c>
      <c r="J10145" s="118">
        <v>0</v>
      </c>
    </row>
    <row r="10146" spans="1:10" ht="15" thickBot="1">
      <c r="A10146" s="115"/>
      <c r="B10146" s="116"/>
      <c r="C10146" s="116"/>
      <c r="D10146" s="116"/>
      <c r="E10146" s="116" t="s">
        <v>1731</v>
      </c>
      <c r="F10146" s="117">
        <v>0.15</v>
      </c>
      <c r="G10146" s="116"/>
      <c r="H10146" s="276" t="s">
        <v>1732</v>
      </c>
      <c r="I10146" s="276"/>
      <c r="J10146" s="118">
        <v>0.73</v>
      </c>
    </row>
    <row r="10147" spans="1:10" ht="15" thickTop="1">
      <c r="A10147" s="119"/>
      <c r="B10147" s="95"/>
      <c r="C10147" s="95"/>
      <c r="D10147" s="95"/>
      <c r="E10147" s="95"/>
      <c r="F10147" s="95"/>
      <c r="G10147" s="95"/>
      <c r="H10147" s="95"/>
      <c r="I10147" s="95"/>
      <c r="J10147" s="120"/>
    </row>
    <row r="10148" spans="1:10" ht="15">
      <c r="A10148" s="121"/>
      <c r="B10148" s="83" t="s">
        <v>1</v>
      </c>
      <c r="C10148" s="82" t="s">
        <v>2</v>
      </c>
      <c r="D10148" s="82" t="s">
        <v>3</v>
      </c>
      <c r="E10148" s="281" t="s">
        <v>1722</v>
      </c>
      <c r="F10148" s="281"/>
      <c r="G10148" s="84" t="s">
        <v>4</v>
      </c>
      <c r="H10148" s="83" t="s">
        <v>5</v>
      </c>
      <c r="I10148" s="83" t="s">
        <v>6</v>
      </c>
      <c r="J10148" s="122" t="s">
        <v>8</v>
      </c>
    </row>
    <row r="10149" spans="1:10" ht="25.5">
      <c r="A10149" s="111" t="s">
        <v>1723</v>
      </c>
      <c r="B10149" s="86" t="s">
        <v>5149</v>
      </c>
      <c r="C10149" s="85" t="s">
        <v>44</v>
      </c>
      <c r="D10149" s="85" t="s">
        <v>5150</v>
      </c>
      <c r="E10149" s="284" t="s">
        <v>1761</v>
      </c>
      <c r="F10149" s="284"/>
      <c r="G10149" s="87" t="s">
        <v>1950</v>
      </c>
      <c r="H10149" s="88">
        <v>1</v>
      </c>
      <c r="I10149" s="89">
        <v>0.01</v>
      </c>
      <c r="J10149" s="112">
        <v>0.01</v>
      </c>
    </row>
    <row r="10150" spans="1:10">
      <c r="A10150" s="221"/>
      <c r="B10150" s="222"/>
      <c r="C10150" s="222"/>
      <c r="D10150" s="222"/>
      <c r="E10150" s="222"/>
      <c r="F10150" s="222" t="s">
        <v>1762</v>
      </c>
      <c r="G10150" s="222"/>
      <c r="H10150" s="222"/>
      <c r="I10150" s="222"/>
      <c r="J10150" s="125">
        <v>0</v>
      </c>
    </row>
    <row r="10151" spans="1:10">
      <c r="A10151" s="221"/>
      <c r="B10151" s="222"/>
      <c r="C10151" s="222"/>
      <c r="D10151" s="222"/>
      <c r="E10151" s="222"/>
      <c r="F10151" s="222" t="s">
        <v>1763</v>
      </c>
      <c r="G10151" s="222"/>
      <c r="H10151" s="222"/>
      <c r="I10151" s="222"/>
      <c r="J10151" s="125">
        <v>1</v>
      </c>
    </row>
    <row r="10152" spans="1:10">
      <c r="A10152" s="221"/>
      <c r="B10152" s="222"/>
      <c r="C10152" s="222"/>
      <c r="D10152" s="222"/>
      <c r="E10152" s="222"/>
      <c r="F10152" s="222" t="s">
        <v>1764</v>
      </c>
      <c r="G10152" s="222"/>
      <c r="H10152" s="222"/>
      <c r="I10152" s="222"/>
      <c r="J10152" s="125">
        <v>0</v>
      </c>
    </row>
    <row r="10153" spans="1:10" ht="15">
      <c r="A10153" s="279" t="s">
        <v>1784</v>
      </c>
      <c r="B10153" s="280" t="s">
        <v>1</v>
      </c>
      <c r="C10153" s="281" t="s">
        <v>2</v>
      </c>
      <c r="D10153" s="281" t="s">
        <v>1785</v>
      </c>
      <c r="E10153" s="280" t="s">
        <v>1766</v>
      </c>
      <c r="F10153" s="83" t="s">
        <v>1767</v>
      </c>
      <c r="G10153" s="83" t="s">
        <v>1768</v>
      </c>
      <c r="H10153" s="83"/>
      <c r="I10153" s="83"/>
      <c r="J10153" s="122" t="s">
        <v>1769</v>
      </c>
    </row>
    <row r="10154" spans="1:10" ht="25.5">
      <c r="A10154" s="113" t="s">
        <v>1725</v>
      </c>
      <c r="B10154" s="91" t="s">
        <v>5151</v>
      </c>
      <c r="C10154" s="90" t="s">
        <v>44</v>
      </c>
      <c r="D10154" s="90" t="s">
        <v>5152</v>
      </c>
      <c r="E10154" s="93">
        <v>1</v>
      </c>
      <c r="F10154" s="92" t="s">
        <v>1950</v>
      </c>
      <c r="G10154" s="277" t="s">
        <v>5153</v>
      </c>
      <c r="H10154" s="277"/>
      <c r="I10154" s="278"/>
      <c r="J10154" s="127" t="s">
        <v>5153</v>
      </c>
    </row>
    <row r="10155" spans="1:10">
      <c r="A10155" s="221"/>
      <c r="B10155" s="222"/>
      <c r="C10155" s="222"/>
      <c r="D10155" s="222"/>
      <c r="E10155" s="222"/>
      <c r="F10155" s="222" t="s">
        <v>1938</v>
      </c>
      <c r="G10155" s="222"/>
      <c r="H10155" s="222"/>
      <c r="I10155" s="222"/>
      <c r="J10155" s="125">
        <v>0.01</v>
      </c>
    </row>
    <row r="10156" spans="1:10">
      <c r="A10156" s="115"/>
      <c r="B10156" s="116"/>
      <c r="C10156" s="116"/>
      <c r="D10156" s="116"/>
      <c r="E10156" s="116" t="s">
        <v>1728</v>
      </c>
      <c r="F10156" s="117">
        <v>0</v>
      </c>
      <c r="G10156" s="116" t="s">
        <v>1729</v>
      </c>
      <c r="H10156" s="117">
        <v>0</v>
      </c>
      <c r="I10156" s="116" t="s">
        <v>1730</v>
      </c>
      <c r="J10156" s="118">
        <v>0</v>
      </c>
    </row>
    <row r="10157" spans="1:10" ht="15" thickBot="1">
      <c r="A10157" s="115"/>
      <c r="B10157" s="116"/>
      <c r="C10157" s="116"/>
      <c r="D10157" s="116"/>
      <c r="E10157" s="116" t="s">
        <v>1731</v>
      </c>
      <c r="F10157" s="117">
        <v>0</v>
      </c>
      <c r="G10157" s="116"/>
      <c r="H10157" s="276" t="s">
        <v>1732</v>
      </c>
      <c r="I10157" s="276"/>
      <c r="J10157" s="118">
        <v>0.01</v>
      </c>
    </row>
    <row r="10158" spans="1:10" ht="15" thickTop="1">
      <c r="A10158" s="119"/>
      <c r="B10158" s="95"/>
      <c r="C10158" s="95"/>
      <c r="D10158" s="95"/>
      <c r="E10158" s="95"/>
      <c r="F10158" s="95"/>
      <c r="G10158" s="95"/>
      <c r="H10158" s="95"/>
      <c r="I10158" s="95"/>
      <c r="J10158" s="120"/>
    </row>
    <row r="10159" spans="1:10" ht="15">
      <c r="A10159" s="121"/>
      <c r="B10159" s="83" t="s">
        <v>1</v>
      </c>
      <c r="C10159" s="82" t="s">
        <v>2</v>
      </c>
      <c r="D10159" s="82" t="s">
        <v>3</v>
      </c>
      <c r="E10159" s="281" t="s">
        <v>1722</v>
      </c>
      <c r="F10159" s="281"/>
      <c r="G10159" s="84" t="s">
        <v>4</v>
      </c>
      <c r="H10159" s="83" t="s">
        <v>5</v>
      </c>
      <c r="I10159" s="83" t="s">
        <v>6</v>
      </c>
      <c r="J10159" s="122" t="s">
        <v>8</v>
      </c>
    </row>
    <row r="10160" spans="1:10" ht="25.5">
      <c r="A10160" s="111" t="s">
        <v>1723</v>
      </c>
      <c r="B10160" s="86" t="s">
        <v>5154</v>
      </c>
      <c r="C10160" s="85" t="s">
        <v>44</v>
      </c>
      <c r="D10160" s="85" t="s">
        <v>5155</v>
      </c>
      <c r="E10160" s="284" t="s">
        <v>1761</v>
      </c>
      <c r="F10160" s="284"/>
      <c r="G10160" s="87" t="s">
        <v>1950</v>
      </c>
      <c r="H10160" s="88">
        <v>1</v>
      </c>
      <c r="I10160" s="89">
        <v>0.01</v>
      </c>
      <c r="J10160" s="112">
        <v>0.01</v>
      </c>
    </row>
    <row r="10161" spans="1:10">
      <c r="A10161" s="221"/>
      <c r="B10161" s="222"/>
      <c r="C10161" s="222"/>
      <c r="D10161" s="222"/>
      <c r="E10161" s="222"/>
      <c r="F10161" s="222" t="s">
        <v>1762</v>
      </c>
      <c r="G10161" s="222"/>
      <c r="H10161" s="222"/>
      <c r="I10161" s="222"/>
      <c r="J10161" s="125">
        <v>0</v>
      </c>
    </row>
    <row r="10162" spans="1:10">
      <c r="A10162" s="221"/>
      <c r="B10162" s="222"/>
      <c r="C10162" s="222"/>
      <c r="D10162" s="222"/>
      <c r="E10162" s="222"/>
      <c r="F10162" s="222" t="s">
        <v>1763</v>
      </c>
      <c r="G10162" s="222"/>
      <c r="H10162" s="222"/>
      <c r="I10162" s="222"/>
      <c r="J10162" s="125">
        <v>1</v>
      </c>
    </row>
    <row r="10163" spans="1:10">
      <c r="A10163" s="221"/>
      <c r="B10163" s="222"/>
      <c r="C10163" s="222"/>
      <c r="D10163" s="222"/>
      <c r="E10163" s="222"/>
      <c r="F10163" s="222" t="s">
        <v>1764</v>
      </c>
      <c r="G10163" s="222"/>
      <c r="H10163" s="222"/>
      <c r="I10163" s="222"/>
      <c r="J10163" s="125">
        <v>0</v>
      </c>
    </row>
    <row r="10164" spans="1:10" ht="15">
      <c r="A10164" s="279" t="s">
        <v>1784</v>
      </c>
      <c r="B10164" s="280" t="s">
        <v>1</v>
      </c>
      <c r="C10164" s="281" t="s">
        <v>2</v>
      </c>
      <c r="D10164" s="281" t="s">
        <v>1785</v>
      </c>
      <c r="E10164" s="280" t="s">
        <v>1766</v>
      </c>
      <c r="F10164" s="83" t="s">
        <v>1767</v>
      </c>
      <c r="G10164" s="83" t="s">
        <v>1768</v>
      </c>
      <c r="H10164" s="83"/>
      <c r="I10164" s="83"/>
      <c r="J10164" s="122" t="s">
        <v>1769</v>
      </c>
    </row>
    <row r="10165" spans="1:10" ht="25.5">
      <c r="A10165" s="113" t="s">
        <v>1725</v>
      </c>
      <c r="B10165" s="91" t="s">
        <v>5151</v>
      </c>
      <c r="C10165" s="90" t="s">
        <v>44</v>
      </c>
      <c r="D10165" s="90" t="s">
        <v>5152</v>
      </c>
      <c r="E10165" s="93">
        <v>1</v>
      </c>
      <c r="F10165" s="92" t="s">
        <v>1950</v>
      </c>
      <c r="G10165" s="277" t="s">
        <v>5153</v>
      </c>
      <c r="H10165" s="277"/>
      <c r="I10165" s="278"/>
      <c r="J10165" s="127" t="s">
        <v>5153</v>
      </c>
    </row>
    <row r="10166" spans="1:10">
      <c r="A10166" s="221"/>
      <c r="B10166" s="222"/>
      <c r="C10166" s="222"/>
      <c r="D10166" s="222"/>
      <c r="E10166" s="222"/>
      <c r="F10166" s="222" t="s">
        <v>1938</v>
      </c>
      <c r="G10166" s="222"/>
      <c r="H10166" s="222"/>
      <c r="I10166" s="222"/>
      <c r="J10166" s="125">
        <v>0.01</v>
      </c>
    </row>
    <row r="10167" spans="1:10">
      <c r="A10167" s="115"/>
      <c r="B10167" s="116"/>
      <c r="C10167" s="116"/>
      <c r="D10167" s="116"/>
      <c r="E10167" s="116" t="s">
        <v>1728</v>
      </c>
      <c r="F10167" s="117">
        <v>0</v>
      </c>
      <c r="G10167" s="116" t="s">
        <v>1729</v>
      </c>
      <c r="H10167" s="117">
        <v>0</v>
      </c>
      <c r="I10167" s="116" t="s">
        <v>1730</v>
      </c>
      <c r="J10167" s="118">
        <v>0</v>
      </c>
    </row>
    <row r="10168" spans="1:10" ht="15" thickBot="1">
      <c r="A10168" s="115"/>
      <c r="B10168" s="116"/>
      <c r="C10168" s="116"/>
      <c r="D10168" s="116"/>
      <c r="E10168" s="116" t="s">
        <v>1731</v>
      </c>
      <c r="F10168" s="117">
        <v>0</v>
      </c>
      <c r="G10168" s="116"/>
      <c r="H10168" s="276" t="s">
        <v>1732</v>
      </c>
      <c r="I10168" s="276"/>
      <c r="J10168" s="118">
        <v>0.01</v>
      </c>
    </row>
    <row r="10169" spans="1:10" ht="15" thickTop="1">
      <c r="A10169" s="119"/>
      <c r="B10169" s="95"/>
      <c r="C10169" s="95"/>
      <c r="D10169" s="95"/>
      <c r="E10169" s="95"/>
      <c r="F10169" s="95"/>
      <c r="G10169" s="95"/>
      <c r="H10169" s="95"/>
      <c r="I10169" s="95"/>
      <c r="J10169" s="120"/>
    </row>
    <row r="10170" spans="1:10" ht="15">
      <c r="A10170" s="121"/>
      <c r="B10170" s="83" t="s">
        <v>1</v>
      </c>
      <c r="C10170" s="82" t="s">
        <v>2</v>
      </c>
      <c r="D10170" s="82" t="s">
        <v>3</v>
      </c>
      <c r="E10170" s="281" t="s">
        <v>1722</v>
      </c>
      <c r="F10170" s="281"/>
      <c r="G10170" s="84" t="s">
        <v>4</v>
      </c>
      <c r="H10170" s="83" t="s">
        <v>5</v>
      </c>
      <c r="I10170" s="83" t="s">
        <v>6</v>
      </c>
      <c r="J10170" s="122" t="s">
        <v>8</v>
      </c>
    </row>
    <row r="10171" spans="1:10" ht="25.5">
      <c r="A10171" s="111" t="s">
        <v>1723</v>
      </c>
      <c r="B10171" s="86" t="s">
        <v>5156</v>
      </c>
      <c r="C10171" s="85" t="s">
        <v>44</v>
      </c>
      <c r="D10171" s="85" t="s">
        <v>5157</v>
      </c>
      <c r="E10171" s="284" t="s">
        <v>1761</v>
      </c>
      <c r="F10171" s="284"/>
      <c r="G10171" s="87" t="s">
        <v>1950</v>
      </c>
      <c r="H10171" s="88">
        <v>1</v>
      </c>
      <c r="I10171" s="89">
        <v>0.57999999999999996</v>
      </c>
      <c r="J10171" s="112">
        <v>0.57999999999999996</v>
      </c>
    </row>
    <row r="10172" spans="1:10">
      <c r="A10172" s="221"/>
      <c r="B10172" s="222"/>
      <c r="C10172" s="222"/>
      <c r="D10172" s="222"/>
      <c r="E10172" s="222"/>
      <c r="F10172" s="222" t="s">
        <v>1762</v>
      </c>
      <c r="G10172" s="222"/>
      <c r="H10172" s="222"/>
      <c r="I10172" s="222"/>
      <c r="J10172" s="125">
        <v>0</v>
      </c>
    </row>
    <row r="10173" spans="1:10">
      <c r="A10173" s="221"/>
      <c r="B10173" s="222"/>
      <c r="C10173" s="222"/>
      <c r="D10173" s="222"/>
      <c r="E10173" s="222"/>
      <c r="F10173" s="222" t="s">
        <v>1763</v>
      </c>
      <c r="G10173" s="222"/>
      <c r="H10173" s="222"/>
      <c r="I10173" s="222"/>
      <c r="J10173" s="125">
        <v>1</v>
      </c>
    </row>
    <row r="10174" spans="1:10">
      <c r="A10174" s="221"/>
      <c r="B10174" s="222"/>
      <c r="C10174" s="222"/>
      <c r="D10174" s="222"/>
      <c r="E10174" s="222"/>
      <c r="F10174" s="222" t="s">
        <v>1764</v>
      </c>
      <c r="G10174" s="222"/>
      <c r="H10174" s="222"/>
      <c r="I10174" s="222"/>
      <c r="J10174" s="125">
        <v>0</v>
      </c>
    </row>
    <row r="10175" spans="1:10" ht="15">
      <c r="A10175" s="279" t="s">
        <v>1784</v>
      </c>
      <c r="B10175" s="280" t="s">
        <v>1</v>
      </c>
      <c r="C10175" s="281" t="s">
        <v>2</v>
      </c>
      <c r="D10175" s="281" t="s">
        <v>1785</v>
      </c>
      <c r="E10175" s="280" t="s">
        <v>1766</v>
      </c>
      <c r="F10175" s="83" t="s">
        <v>1767</v>
      </c>
      <c r="G10175" s="83" t="s">
        <v>1768</v>
      </c>
      <c r="H10175" s="83"/>
      <c r="I10175" s="83"/>
      <c r="J10175" s="122" t="s">
        <v>1769</v>
      </c>
    </row>
    <row r="10176" spans="1:10" ht="25.5">
      <c r="A10176" s="113" t="s">
        <v>1725</v>
      </c>
      <c r="B10176" s="91" t="s">
        <v>5131</v>
      </c>
      <c r="C10176" s="90" t="s">
        <v>44</v>
      </c>
      <c r="D10176" s="90" t="s">
        <v>5132</v>
      </c>
      <c r="E10176" s="93">
        <v>1</v>
      </c>
      <c r="F10176" s="92" t="s">
        <v>1950</v>
      </c>
      <c r="G10176" s="277" t="s">
        <v>4349</v>
      </c>
      <c r="H10176" s="277"/>
      <c r="I10176" s="278"/>
      <c r="J10176" s="127" t="s">
        <v>4349</v>
      </c>
    </row>
    <row r="10177" spans="1:10">
      <c r="A10177" s="221"/>
      <c r="B10177" s="222"/>
      <c r="C10177" s="222"/>
      <c r="D10177" s="222"/>
      <c r="E10177" s="222"/>
      <c r="F10177" s="222" t="s">
        <v>1938</v>
      </c>
      <c r="G10177" s="222"/>
      <c r="H10177" s="222"/>
      <c r="I10177" s="222"/>
      <c r="J10177" s="125">
        <v>0.57999999999999996</v>
      </c>
    </row>
    <row r="10178" spans="1:10">
      <c r="A10178" s="115"/>
      <c r="B10178" s="116"/>
      <c r="C10178" s="116"/>
      <c r="D10178" s="116"/>
      <c r="E10178" s="116" t="s">
        <v>1728</v>
      </c>
      <c r="F10178" s="117">
        <v>0</v>
      </c>
      <c r="G10178" s="116" t="s">
        <v>1729</v>
      </c>
      <c r="H10178" s="117">
        <v>0</v>
      </c>
      <c r="I10178" s="116" t="s">
        <v>1730</v>
      </c>
      <c r="J10178" s="118">
        <v>0</v>
      </c>
    </row>
    <row r="10179" spans="1:10" ht="15" thickBot="1">
      <c r="A10179" s="115"/>
      <c r="B10179" s="116"/>
      <c r="C10179" s="116"/>
      <c r="D10179" s="116"/>
      <c r="E10179" s="116" t="s">
        <v>1731</v>
      </c>
      <c r="F10179" s="117">
        <v>0.15</v>
      </c>
      <c r="G10179" s="116"/>
      <c r="H10179" s="276" t="s">
        <v>1732</v>
      </c>
      <c r="I10179" s="276"/>
      <c r="J10179" s="118">
        <v>0.73</v>
      </c>
    </row>
    <row r="10180" spans="1:10" ht="15" thickTop="1">
      <c r="A10180" s="119"/>
      <c r="B10180" s="95"/>
      <c r="C10180" s="95"/>
      <c r="D10180" s="95"/>
      <c r="E10180" s="95"/>
      <c r="F10180" s="95"/>
      <c r="G10180" s="95"/>
      <c r="H10180" s="95"/>
      <c r="I10180" s="95"/>
      <c r="J10180" s="120"/>
    </row>
    <row r="10181" spans="1:10" ht="15">
      <c r="A10181" s="121"/>
      <c r="B10181" s="83" t="s">
        <v>1</v>
      </c>
      <c r="C10181" s="82" t="s">
        <v>2</v>
      </c>
      <c r="D10181" s="82" t="s">
        <v>3</v>
      </c>
      <c r="E10181" s="281" t="s">
        <v>1722</v>
      </c>
      <c r="F10181" s="281"/>
      <c r="G10181" s="84" t="s">
        <v>4</v>
      </c>
      <c r="H10181" s="83" t="s">
        <v>5</v>
      </c>
      <c r="I10181" s="83" t="s">
        <v>6</v>
      </c>
      <c r="J10181" s="122" t="s">
        <v>8</v>
      </c>
    </row>
    <row r="10182" spans="1:10" ht="25.5">
      <c r="A10182" s="111" t="s">
        <v>1723</v>
      </c>
      <c r="B10182" s="86" t="s">
        <v>4395</v>
      </c>
      <c r="C10182" s="85" t="s">
        <v>44</v>
      </c>
      <c r="D10182" s="85" t="s">
        <v>4396</v>
      </c>
      <c r="E10182" s="284" t="s">
        <v>1761</v>
      </c>
      <c r="F10182" s="284"/>
      <c r="G10182" s="87" t="s">
        <v>1950</v>
      </c>
      <c r="H10182" s="88">
        <v>1</v>
      </c>
      <c r="I10182" s="89">
        <v>1.4</v>
      </c>
      <c r="J10182" s="112">
        <v>1.4</v>
      </c>
    </row>
    <row r="10183" spans="1:10">
      <c r="A10183" s="221"/>
      <c r="B10183" s="222"/>
      <c r="C10183" s="222"/>
      <c r="D10183" s="222"/>
      <c r="E10183" s="222"/>
      <c r="F10183" s="222" t="s">
        <v>1762</v>
      </c>
      <c r="G10183" s="222"/>
      <c r="H10183" s="222"/>
      <c r="I10183" s="222"/>
      <c r="J10183" s="125">
        <v>0</v>
      </c>
    </row>
    <row r="10184" spans="1:10">
      <c r="A10184" s="221"/>
      <c r="B10184" s="222"/>
      <c r="C10184" s="222"/>
      <c r="D10184" s="222"/>
      <c r="E10184" s="222"/>
      <c r="F10184" s="222" t="s">
        <v>1763</v>
      </c>
      <c r="G10184" s="222"/>
      <c r="H10184" s="222"/>
      <c r="I10184" s="222"/>
      <c r="J10184" s="125">
        <v>1</v>
      </c>
    </row>
    <row r="10185" spans="1:10">
      <c r="A10185" s="221"/>
      <c r="B10185" s="222"/>
      <c r="C10185" s="222"/>
      <c r="D10185" s="222"/>
      <c r="E10185" s="222"/>
      <c r="F10185" s="222" t="s">
        <v>1764</v>
      </c>
      <c r="G10185" s="222"/>
      <c r="H10185" s="222"/>
      <c r="I10185" s="222"/>
      <c r="J10185" s="125">
        <v>0</v>
      </c>
    </row>
    <row r="10186" spans="1:10" ht="15">
      <c r="A10186" s="279" t="s">
        <v>1784</v>
      </c>
      <c r="B10186" s="280" t="s">
        <v>1</v>
      </c>
      <c r="C10186" s="281" t="s">
        <v>2</v>
      </c>
      <c r="D10186" s="281" t="s">
        <v>1785</v>
      </c>
      <c r="E10186" s="280" t="s">
        <v>1766</v>
      </c>
      <c r="F10186" s="83" t="s">
        <v>1767</v>
      </c>
      <c r="G10186" s="83" t="s">
        <v>1768</v>
      </c>
      <c r="H10186" s="83"/>
      <c r="I10186" s="83"/>
      <c r="J10186" s="122" t="s">
        <v>1769</v>
      </c>
    </row>
    <row r="10187" spans="1:10" ht="25.5">
      <c r="A10187" s="113" t="s">
        <v>1725</v>
      </c>
      <c r="B10187" s="91" t="s">
        <v>5158</v>
      </c>
      <c r="C10187" s="90" t="s">
        <v>44</v>
      </c>
      <c r="D10187" s="90" t="s">
        <v>5159</v>
      </c>
      <c r="E10187" s="93">
        <v>1</v>
      </c>
      <c r="F10187" s="92" t="s">
        <v>1950</v>
      </c>
      <c r="G10187" s="277" t="s">
        <v>4397</v>
      </c>
      <c r="H10187" s="277"/>
      <c r="I10187" s="278"/>
      <c r="J10187" s="127" t="s">
        <v>4397</v>
      </c>
    </row>
    <row r="10188" spans="1:10">
      <c r="A10188" s="221"/>
      <c r="B10188" s="222"/>
      <c r="C10188" s="222"/>
      <c r="D10188" s="222"/>
      <c r="E10188" s="222"/>
      <c r="F10188" s="222" t="s">
        <v>1938</v>
      </c>
      <c r="G10188" s="222"/>
      <c r="H10188" s="222"/>
      <c r="I10188" s="222"/>
      <c r="J10188" s="125">
        <v>1.4</v>
      </c>
    </row>
    <row r="10189" spans="1:10">
      <c r="A10189" s="115"/>
      <c r="B10189" s="116"/>
      <c r="C10189" s="116"/>
      <c r="D10189" s="116"/>
      <c r="E10189" s="116" t="s">
        <v>1728</v>
      </c>
      <c r="F10189" s="117">
        <v>0</v>
      </c>
      <c r="G10189" s="116" t="s">
        <v>1729</v>
      </c>
      <c r="H10189" s="117">
        <v>0</v>
      </c>
      <c r="I10189" s="116" t="s">
        <v>1730</v>
      </c>
      <c r="J10189" s="118">
        <v>0</v>
      </c>
    </row>
    <row r="10190" spans="1:10" ht="15" thickBot="1">
      <c r="A10190" s="115"/>
      <c r="B10190" s="116"/>
      <c r="C10190" s="116"/>
      <c r="D10190" s="116"/>
      <c r="E10190" s="116" t="s">
        <v>1731</v>
      </c>
      <c r="F10190" s="117">
        <v>0.36</v>
      </c>
      <c r="G10190" s="116"/>
      <c r="H10190" s="276" t="s">
        <v>1732</v>
      </c>
      <c r="I10190" s="276"/>
      <c r="J10190" s="118">
        <v>1.76</v>
      </c>
    </row>
    <row r="10191" spans="1:10" ht="15" thickTop="1">
      <c r="A10191" s="119"/>
      <c r="B10191" s="95"/>
      <c r="C10191" s="95"/>
      <c r="D10191" s="95"/>
      <c r="E10191" s="95"/>
      <c r="F10191" s="95"/>
      <c r="G10191" s="95"/>
      <c r="H10191" s="95"/>
      <c r="I10191" s="95"/>
      <c r="J10191" s="120"/>
    </row>
    <row r="10192" spans="1:10" ht="15">
      <c r="A10192" s="121"/>
      <c r="B10192" s="83" t="s">
        <v>1</v>
      </c>
      <c r="C10192" s="82" t="s">
        <v>2</v>
      </c>
      <c r="D10192" s="82" t="s">
        <v>3</v>
      </c>
      <c r="E10192" s="281" t="s">
        <v>1722</v>
      </c>
      <c r="F10192" s="281"/>
      <c r="G10192" s="84" t="s">
        <v>4</v>
      </c>
      <c r="H10192" s="83" t="s">
        <v>5</v>
      </c>
      <c r="I10192" s="83" t="s">
        <v>6</v>
      </c>
      <c r="J10192" s="122" t="s">
        <v>8</v>
      </c>
    </row>
    <row r="10193" spans="1:10" ht="25.5">
      <c r="A10193" s="111" t="s">
        <v>1723</v>
      </c>
      <c r="B10193" s="86" t="s">
        <v>5160</v>
      </c>
      <c r="C10193" s="85" t="s">
        <v>44</v>
      </c>
      <c r="D10193" s="85" t="s">
        <v>5161</v>
      </c>
      <c r="E10193" s="284" t="s">
        <v>1761</v>
      </c>
      <c r="F10193" s="284"/>
      <c r="G10193" s="87" t="s">
        <v>1950</v>
      </c>
      <c r="H10193" s="88">
        <v>1</v>
      </c>
      <c r="I10193" s="89">
        <v>0.43</v>
      </c>
      <c r="J10193" s="112">
        <v>0.43</v>
      </c>
    </row>
    <row r="10194" spans="1:10">
      <c r="A10194" s="221"/>
      <c r="B10194" s="222"/>
      <c r="C10194" s="222"/>
      <c r="D10194" s="222"/>
      <c r="E10194" s="222"/>
      <c r="F10194" s="222" t="s">
        <v>1762</v>
      </c>
      <c r="G10194" s="222"/>
      <c r="H10194" s="222"/>
      <c r="I10194" s="222"/>
      <c r="J10194" s="125">
        <v>0</v>
      </c>
    </row>
    <row r="10195" spans="1:10">
      <c r="A10195" s="221"/>
      <c r="B10195" s="222"/>
      <c r="C10195" s="222"/>
      <c r="D10195" s="222"/>
      <c r="E10195" s="222"/>
      <c r="F10195" s="222" t="s">
        <v>1763</v>
      </c>
      <c r="G10195" s="222"/>
      <c r="H10195" s="222"/>
      <c r="I10195" s="222"/>
      <c r="J10195" s="125">
        <v>1</v>
      </c>
    </row>
    <row r="10196" spans="1:10">
      <c r="A10196" s="221"/>
      <c r="B10196" s="222"/>
      <c r="C10196" s="222"/>
      <c r="D10196" s="222"/>
      <c r="E10196" s="222"/>
      <c r="F10196" s="222" t="s">
        <v>1764</v>
      </c>
      <c r="G10196" s="222"/>
      <c r="H10196" s="222"/>
      <c r="I10196" s="222"/>
      <c r="J10196" s="125">
        <v>0</v>
      </c>
    </row>
    <row r="10197" spans="1:10" ht="15">
      <c r="A10197" s="279" t="s">
        <v>1784</v>
      </c>
      <c r="B10197" s="280" t="s">
        <v>1</v>
      </c>
      <c r="C10197" s="281" t="s">
        <v>2</v>
      </c>
      <c r="D10197" s="281" t="s">
        <v>1785</v>
      </c>
      <c r="E10197" s="280" t="s">
        <v>1766</v>
      </c>
      <c r="F10197" s="83" t="s">
        <v>1767</v>
      </c>
      <c r="G10197" s="83" t="s">
        <v>1768</v>
      </c>
      <c r="H10197" s="83"/>
      <c r="I10197" s="83"/>
      <c r="J10197" s="122" t="s">
        <v>1769</v>
      </c>
    </row>
    <row r="10198" spans="1:10" ht="25.5">
      <c r="A10198" s="113" t="s">
        <v>1725</v>
      </c>
      <c r="B10198" s="91" t="s">
        <v>5139</v>
      </c>
      <c r="C10198" s="90" t="s">
        <v>44</v>
      </c>
      <c r="D10198" s="90" t="s">
        <v>5140</v>
      </c>
      <c r="E10198" s="93">
        <v>1</v>
      </c>
      <c r="F10198" s="92" t="s">
        <v>1950</v>
      </c>
      <c r="G10198" s="277" t="s">
        <v>4418</v>
      </c>
      <c r="H10198" s="277"/>
      <c r="I10198" s="278"/>
      <c r="J10198" s="127" t="s">
        <v>4418</v>
      </c>
    </row>
    <row r="10199" spans="1:10">
      <c r="A10199" s="221"/>
      <c r="B10199" s="222"/>
      <c r="C10199" s="222"/>
      <c r="D10199" s="222"/>
      <c r="E10199" s="222"/>
      <c r="F10199" s="222" t="s">
        <v>1938</v>
      </c>
      <c r="G10199" s="222"/>
      <c r="H10199" s="222"/>
      <c r="I10199" s="222"/>
      <c r="J10199" s="125">
        <v>0.43</v>
      </c>
    </row>
    <row r="10200" spans="1:10">
      <c r="A10200" s="115"/>
      <c r="B10200" s="116"/>
      <c r="C10200" s="116"/>
      <c r="D10200" s="116"/>
      <c r="E10200" s="116" t="s">
        <v>1728</v>
      </c>
      <c r="F10200" s="117">
        <v>0</v>
      </c>
      <c r="G10200" s="116" t="s">
        <v>1729</v>
      </c>
      <c r="H10200" s="117">
        <v>0</v>
      </c>
      <c r="I10200" s="116" t="s">
        <v>1730</v>
      </c>
      <c r="J10200" s="118">
        <v>0</v>
      </c>
    </row>
    <row r="10201" spans="1:10" ht="15" thickBot="1">
      <c r="A10201" s="115"/>
      <c r="B10201" s="116"/>
      <c r="C10201" s="116"/>
      <c r="D10201" s="116"/>
      <c r="E10201" s="116" t="s">
        <v>1731</v>
      </c>
      <c r="F10201" s="117">
        <v>0.11</v>
      </c>
      <c r="G10201" s="116"/>
      <c r="H10201" s="276" t="s">
        <v>1732</v>
      </c>
      <c r="I10201" s="276"/>
      <c r="J10201" s="118">
        <v>0.54</v>
      </c>
    </row>
    <row r="10202" spans="1:10" ht="15" thickTop="1">
      <c r="A10202" s="119"/>
      <c r="B10202" s="95"/>
      <c r="C10202" s="95"/>
      <c r="D10202" s="95"/>
      <c r="E10202" s="95"/>
      <c r="F10202" s="95"/>
      <c r="G10202" s="95"/>
      <c r="H10202" s="95"/>
      <c r="I10202" s="95"/>
      <c r="J10202" s="120"/>
    </row>
    <row r="10203" spans="1:10" ht="15">
      <c r="A10203" s="121"/>
      <c r="B10203" s="83" t="s">
        <v>1</v>
      </c>
      <c r="C10203" s="82" t="s">
        <v>2</v>
      </c>
      <c r="D10203" s="82" t="s">
        <v>3</v>
      </c>
      <c r="E10203" s="281" t="s">
        <v>1722</v>
      </c>
      <c r="F10203" s="281"/>
      <c r="G10203" s="84" t="s">
        <v>4</v>
      </c>
      <c r="H10203" s="83" t="s">
        <v>5</v>
      </c>
      <c r="I10203" s="83" t="s">
        <v>6</v>
      </c>
      <c r="J10203" s="122" t="s">
        <v>8</v>
      </c>
    </row>
    <row r="10204" spans="1:10" ht="25.5">
      <c r="A10204" s="111" t="s">
        <v>1723</v>
      </c>
      <c r="B10204" s="86" t="s">
        <v>5162</v>
      </c>
      <c r="C10204" s="85" t="s">
        <v>44</v>
      </c>
      <c r="D10204" s="85" t="s">
        <v>5163</v>
      </c>
      <c r="E10204" s="284" t="s">
        <v>1761</v>
      </c>
      <c r="F10204" s="284"/>
      <c r="G10204" s="87" t="s">
        <v>1950</v>
      </c>
      <c r="H10204" s="88">
        <v>1</v>
      </c>
      <c r="I10204" s="89">
        <v>0.57999999999999996</v>
      </c>
      <c r="J10204" s="112">
        <v>0.57999999999999996</v>
      </c>
    </row>
    <row r="10205" spans="1:10">
      <c r="A10205" s="221"/>
      <c r="B10205" s="222"/>
      <c r="C10205" s="222"/>
      <c r="D10205" s="222"/>
      <c r="E10205" s="222"/>
      <c r="F10205" s="222" t="s">
        <v>1762</v>
      </c>
      <c r="G10205" s="222"/>
      <c r="H10205" s="222"/>
      <c r="I10205" s="222"/>
      <c r="J10205" s="125">
        <v>0</v>
      </c>
    </row>
    <row r="10206" spans="1:10">
      <c r="A10206" s="221"/>
      <c r="B10206" s="222"/>
      <c r="C10206" s="222"/>
      <c r="D10206" s="222"/>
      <c r="E10206" s="222"/>
      <c r="F10206" s="222" t="s">
        <v>1763</v>
      </c>
      <c r="G10206" s="222"/>
      <c r="H10206" s="222"/>
      <c r="I10206" s="222"/>
      <c r="J10206" s="125">
        <v>1</v>
      </c>
    </row>
    <row r="10207" spans="1:10">
      <c r="A10207" s="221"/>
      <c r="B10207" s="222"/>
      <c r="C10207" s="222"/>
      <c r="D10207" s="222"/>
      <c r="E10207" s="222"/>
      <c r="F10207" s="222" t="s">
        <v>1764</v>
      </c>
      <c r="G10207" s="222"/>
      <c r="H10207" s="222"/>
      <c r="I10207" s="222"/>
      <c r="J10207" s="125">
        <v>0</v>
      </c>
    </row>
    <row r="10208" spans="1:10" ht="15">
      <c r="A10208" s="279" t="s">
        <v>1784</v>
      </c>
      <c r="B10208" s="280" t="s">
        <v>1</v>
      </c>
      <c r="C10208" s="281" t="s">
        <v>2</v>
      </c>
      <c r="D10208" s="281" t="s">
        <v>1785</v>
      </c>
      <c r="E10208" s="280" t="s">
        <v>1766</v>
      </c>
      <c r="F10208" s="83" t="s">
        <v>1767</v>
      </c>
      <c r="G10208" s="83" t="s">
        <v>1768</v>
      </c>
      <c r="H10208" s="83"/>
      <c r="I10208" s="83"/>
      <c r="J10208" s="122" t="s">
        <v>1769</v>
      </c>
    </row>
    <row r="10209" spans="1:10" ht="25.5">
      <c r="A10209" s="113" t="s">
        <v>1725</v>
      </c>
      <c r="B10209" s="91" t="s">
        <v>5131</v>
      </c>
      <c r="C10209" s="90" t="s">
        <v>44</v>
      </c>
      <c r="D10209" s="90" t="s">
        <v>5132</v>
      </c>
      <c r="E10209" s="93">
        <v>1</v>
      </c>
      <c r="F10209" s="92" t="s">
        <v>1950</v>
      </c>
      <c r="G10209" s="277" t="s">
        <v>4349</v>
      </c>
      <c r="H10209" s="277"/>
      <c r="I10209" s="278"/>
      <c r="J10209" s="127" t="s">
        <v>4349</v>
      </c>
    </row>
    <row r="10210" spans="1:10">
      <c r="A10210" s="221"/>
      <c r="B10210" s="222"/>
      <c r="C10210" s="222"/>
      <c r="D10210" s="222"/>
      <c r="E10210" s="222"/>
      <c r="F10210" s="222" t="s">
        <v>1938</v>
      </c>
      <c r="G10210" s="222"/>
      <c r="H10210" s="222"/>
      <c r="I10210" s="222"/>
      <c r="J10210" s="125">
        <v>0.57999999999999996</v>
      </c>
    </row>
    <row r="10211" spans="1:10">
      <c r="A10211" s="115"/>
      <c r="B10211" s="116"/>
      <c r="C10211" s="116"/>
      <c r="D10211" s="116"/>
      <c r="E10211" s="116" t="s">
        <v>1728</v>
      </c>
      <c r="F10211" s="117">
        <v>0</v>
      </c>
      <c r="G10211" s="116" t="s">
        <v>1729</v>
      </c>
      <c r="H10211" s="117">
        <v>0</v>
      </c>
      <c r="I10211" s="116" t="s">
        <v>1730</v>
      </c>
      <c r="J10211" s="118">
        <v>0</v>
      </c>
    </row>
    <row r="10212" spans="1:10" ht="15" thickBot="1">
      <c r="A10212" s="115"/>
      <c r="B10212" s="116"/>
      <c r="C10212" s="116"/>
      <c r="D10212" s="116"/>
      <c r="E10212" s="116" t="s">
        <v>1731</v>
      </c>
      <c r="F10212" s="117">
        <v>0.15</v>
      </c>
      <c r="G10212" s="116"/>
      <c r="H10212" s="276" t="s">
        <v>1732</v>
      </c>
      <c r="I10212" s="276"/>
      <c r="J10212" s="118">
        <v>0.73</v>
      </c>
    </row>
    <row r="10213" spans="1:10" ht="15" thickTop="1">
      <c r="A10213" s="119"/>
      <c r="B10213" s="95"/>
      <c r="C10213" s="95"/>
      <c r="D10213" s="95"/>
      <c r="E10213" s="95"/>
      <c r="F10213" s="95"/>
      <c r="G10213" s="95"/>
      <c r="H10213" s="95"/>
      <c r="I10213" s="95"/>
      <c r="J10213" s="120"/>
    </row>
    <row r="10214" spans="1:10" ht="15">
      <c r="A10214" s="121"/>
      <c r="B10214" s="83" t="s">
        <v>1</v>
      </c>
      <c r="C10214" s="82" t="s">
        <v>2</v>
      </c>
      <c r="D10214" s="82" t="s">
        <v>3</v>
      </c>
      <c r="E10214" s="281" t="s">
        <v>1722</v>
      </c>
      <c r="F10214" s="281"/>
      <c r="G10214" s="84" t="s">
        <v>4</v>
      </c>
      <c r="H10214" s="83" t="s">
        <v>5</v>
      </c>
      <c r="I10214" s="83" t="s">
        <v>6</v>
      </c>
      <c r="J10214" s="122" t="s">
        <v>8</v>
      </c>
    </row>
    <row r="10215" spans="1:10" ht="25.5">
      <c r="A10215" s="111" t="s">
        <v>1723</v>
      </c>
      <c r="B10215" s="86" t="s">
        <v>5164</v>
      </c>
      <c r="C10215" s="85" t="s">
        <v>44</v>
      </c>
      <c r="D10215" s="85" t="s">
        <v>5165</v>
      </c>
      <c r="E10215" s="284" t="s">
        <v>1761</v>
      </c>
      <c r="F10215" s="284"/>
      <c r="G10215" s="87" t="s">
        <v>1950</v>
      </c>
      <c r="H10215" s="88">
        <v>1</v>
      </c>
      <c r="I10215" s="89">
        <v>0.43</v>
      </c>
      <c r="J10215" s="112">
        <v>0.43</v>
      </c>
    </row>
    <row r="10216" spans="1:10">
      <c r="A10216" s="221"/>
      <c r="B10216" s="222"/>
      <c r="C10216" s="222"/>
      <c r="D10216" s="222"/>
      <c r="E10216" s="222"/>
      <c r="F10216" s="222" t="s">
        <v>1762</v>
      </c>
      <c r="G10216" s="222"/>
      <c r="H10216" s="222"/>
      <c r="I10216" s="222"/>
      <c r="J10216" s="125">
        <v>0</v>
      </c>
    </row>
    <row r="10217" spans="1:10">
      <c r="A10217" s="221"/>
      <c r="B10217" s="222"/>
      <c r="C10217" s="222"/>
      <c r="D10217" s="222"/>
      <c r="E10217" s="222"/>
      <c r="F10217" s="222" t="s">
        <v>1763</v>
      </c>
      <c r="G10217" s="222"/>
      <c r="H10217" s="222"/>
      <c r="I10217" s="222"/>
      <c r="J10217" s="125">
        <v>1</v>
      </c>
    </row>
    <row r="10218" spans="1:10">
      <c r="A10218" s="221"/>
      <c r="B10218" s="222"/>
      <c r="C10218" s="222"/>
      <c r="D10218" s="222"/>
      <c r="E10218" s="222"/>
      <c r="F10218" s="222" t="s">
        <v>1764</v>
      </c>
      <c r="G10218" s="222"/>
      <c r="H10218" s="222"/>
      <c r="I10218" s="222"/>
      <c r="J10218" s="125">
        <v>0</v>
      </c>
    </row>
    <row r="10219" spans="1:10" ht="15">
      <c r="A10219" s="279" t="s">
        <v>1784</v>
      </c>
      <c r="B10219" s="280" t="s">
        <v>1</v>
      </c>
      <c r="C10219" s="281" t="s">
        <v>2</v>
      </c>
      <c r="D10219" s="281" t="s">
        <v>1785</v>
      </c>
      <c r="E10219" s="280" t="s">
        <v>1766</v>
      </c>
      <c r="F10219" s="83" t="s">
        <v>1767</v>
      </c>
      <c r="G10219" s="83" t="s">
        <v>1768</v>
      </c>
      <c r="H10219" s="83"/>
      <c r="I10219" s="83"/>
      <c r="J10219" s="122" t="s">
        <v>1769</v>
      </c>
    </row>
    <row r="10220" spans="1:10" ht="25.5">
      <c r="A10220" s="113" t="s">
        <v>1725</v>
      </c>
      <c r="B10220" s="91" t="s">
        <v>5139</v>
      </c>
      <c r="C10220" s="90" t="s">
        <v>44</v>
      </c>
      <c r="D10220" s="90" t="s">
        <v>5140</v>
      </c>
      <c r="E10220" s="93">
        <v>1</v>
      </c>
      <c r="F10220" s="92" t="s">
        <v>1950</v>
      </c>
      <c r="G10220" s="277" t="s">
        <v>4418</v>
      </c>
      <c r="H10220" s="277"/>
      <c r="I10220" s="278"/>
      <c r="J10220" s="127" t="s">
        <v>4418</v>
      </c>
    </row>
    <row r="10221" spans="1:10">
      <c r="A10221" s="221"/>
      <c r="B10221" s="222"/>
      <c r="C10221" s="222"/>
      <c r="D10221" s="222"/>
      <c r="E10221" s="222"/>
      <c r="F10221" s="222" t="s">
        <v>1938</v>
      </c>
      <c r="G10221" s="222"/>
      <c r="H10221" s="222"/>
      <c r="I10221" s="222"/>
      <c r="J10221" s="125">
        <v>0.43</v>
      </c>
    </row>
    <row r="10222" spans="1:10">
      <c r="A10222" s="115"/>
      <c r="B10222" s="116"/>
      <c r="C10222" s="116"/>
      <c r="D10222" s="116"/>
      <c r="E10222" s="116" t="s">
        <v>1728</v>
      </c>
      <c r="F10222" s="117">
        <v>0</v>
      </c>
      <c r="G10222" s="116" t="s">
        <v>1729</v>
      </c>
      <c r="H10222" s="117">
        <v>0</v>
      </c>
      <c r="I10222" s="116" t="s">
        <v>1730</v>
      </c>
      <c r="J10222" s="118">
        <v>0</v>
      </c>
    </row>
    <row r="10223" spans="1:10" ht="15" thickBot="1">
      <c r="A10223" s="115"/>
      <c r="B10223" s="116"/>
      <c r="C10223" s="116"/>
      <c r="D10223" s="116"/>
      <c r="E10223" s="116" t="s">
        <v>1731</v>
      </c>
      <c r="F10223" s="117">
        <v>0.11</v>
      </c>
      <c r="G10223" s="116"/>
      <c r="H10223" s="276" t="s">
        <v>1732</v>
      </c>
      <c r="I10223" s="276"/>
      <c r="J10223" s="118">
        <v>0.54</v>
      </c>
    </row>
    <row r="10224" spans="1:10" ht="15" thickTop="1">
      <c r="A10224" s="119"/>
      <c r="B10224" s="95"/>
      <c r="C10224" s="95"/>
      <c r="D10224" s="95"/>
      <c r="E10224" s="95"/>
      <c r="F10224" s="95"/>
      <c r="G10224" s="95"/>
      <c r="H10224" s="95"/>
      <c r="I10224" s="95"/>
      <c r="J10224" s="120"/>
    </row>
    <row r="10225" spans="1:10" ht="15">
      <c r="A10225" s="121"/>
      <c r="B10225" s="83" t="s">
        <v>1</v>
      </c>
      <c r="C10225" s="82" t="s">
        <v>2</v>
      </c>
      <c r="D10225" s="82" t="s">
        <v>3</v>
      </c>
      <c r="E10225" s="281" t="s">
        <v>1722</v>
      </c>
      <c r="F10225" s="281"/>
      <c r="G10225" s="84" t="s">
        <v>4</v>
      </c>
      <c r="H10225" s="83" t="s">
        <v>5</v>
      </c>
      <c r="I10225" s="83" t="s">
        <v>6</v>
      </c>
      <c r="J10225" s="122" t="s">
        <v>8</v>
      </c>
    </row>
    <row r="10226" spans="1:10" ht="25.5">
      <c r="A10226" s="111" t="s">
        <v>1723</v>
      </c>
      <c r="B10226" s="86" t="s">
        <v>5166</v>
      </c>
      <c r="C10226" s="85" t="s">
        <v>44</v>
      </c>
      <c r="D10226" s="85" t="s">
        <v>5167</v>
      </c>
      <c r="E10226" s="284" t="s">
        <v>1761</v>
      </c>
      <c r="F10226" s="284"/>
      <c r="G10226" s="87" t="s">
        <v>1950</v>
      </c>
      <c r="H10226" s="88">
        <v>1</v>
      </c>
      <c r="I10226" s="89">
        <v>0.35</v>
      </c>
      <c r="J10226" s="112">
        <v>0.35</v>
      </c>
    </row>
    <row r="10227" spans="1:10">
      <c r="A10227" s="221"/>
      <c r="B10227" s="222"/>
      <c r="C10227" s="222"/>
      <c r="D10227" s="222"/>
      <c r="E10227" s="222"/>
      <c r="F10227" s="222" t="s">
        <v>1762</v>
      </c>
      <c r="G10227" s="222"/>
      <c r="H10227" s="222"/>
      <c r="I10227" s="222"/>
      <c r="J10227" s="125">
        <v>0</v>
      </c>
    </row>
    <row r="10228" spans="1:10">
      <c r="A10228" s="221"/>
      <c r="B10228" s="222"/>
      <c r="C10228" s="222"/>
      <c r="D10228" s="222"/>
      <c r="E10228" s="222"/>
      <c r="F10228" s="222" t="s">
        <v>1763</v>
      </c>
      <c r="G10228" s="222"/>
      <c r="H10228" s="222"/>
      <c r="I10228" s="222"/>
      <c r="J10228" s="125">
        <v>1</v>
      </c>
    </row>
    <row r="10229" spans="1:10">
      <c r="A10229" s="221"/>
      <c r="B10229" s="222"/>
      <c r="C10229" s="222"/>
      <c r="D10229" s="222"/>
      <c r="E10229" s="222"/>
      <c r="F10229" s="222" t="s">
        <v>1764</v>
      </c>
      <c r="G10229" s="222"/>
      <c r="H10229" s="222"/>
      <c r="I10229" s="222"/>
      <c r="J10229" s="125">
        <v>0</v>
      </c>
    </row>
    <row r="10230" spans="1:10" ht="15">
      <c r="A10230" s="279" t="s">
        <v>1784</v>
      </c>
      <c r="B10230" s="280" t="s">
        <v>1</v>
      </c>
      <c r="C10230" s="281" t="s">
        <v>2</v>
      </c>
      <c r="D10230" s="281" t="s">
        <v>1785</v>
      </c>
      <c r="E10230" s="280" t="s">
        <v>1766</v>
      </c>
      <c r="F10230" s="83" t="s">
        <v>1767</v>
      </c>
      <c r="G10230" s="83" t="s">
        <v>1768</v>
      </c>
      <c r="H10230" s="83"/>
      <c r="I10230" s="83"/>
      <c r="J10230" s="122" t="s">
        <v>1769</v>
      </c>
    </row>
    <row r="10231" spans="1:10" ht="25.5">
      <c r="A10231" s="113" t="s">
        <v>1725</v>
      </c>
      <c r="B10231" s="91" t="s">
        <v>5135</v>
      </c>
      <c r="C10231" s="90" t="s">
        <v>44</v>
      </c>
      <c r="D10231" s="90" t="s">
        <v>5136</v>
      </c>
      <c r="E10231" s="93">
        <v>1</v>
      </c>
      <c r="F10231" s="92" t="s">
        <v>1950</v>
      </c>
      <c r="G10231" s="277" t="s">
        <v>4375</v>
      </c>
      <c r="H10231" s="277"/>
      <c r="I10231" s="278"/>
      <c r="J10231" s="127" t="s">
        <v>4375</v>
      </c>
    </row>
    <row r="10232" spans="1:10">
      <c r="A10232" s="221"/>
      <c r="B10232" s="222"/>
      <c r="C10232" s="222"/>
      <c r="D10232" s="222"/>
      <c r="E10232" s="222"/>
      <c r="F10232" s="222" t="s">
        <v>1938</v>
      </c>
      <c r="G10232" s="222"/>
      <c r="H10232" s="222"/>
      <c r="I10232" s="222"/>
      <c r="J10232" s="125">
        <v>0.35</v>
      </c>
    </row>
    <row r="10233" spans="1:10">
      <c r="A10233" s="115"/>
      <c r="B10233" s="116"/>
      <c r="C10233" s="116"/>
      <c r="D10233" s="116"/>
      <c r="E10233" s="116" t="s">
        <v>1728</v>
      </c>
      <c r="F10233" s="117">
        <v>0</v>
      </c>
      <c r="G10233" s="116" t="s">
        <v>1729</v>
      </c>
      <c r="H10233" s="117">
        <v>0</v>
      </c>
      <c r="I10233" s="116" t="s">
        <v>1730</v>
      </c>
      <c r="J10233" s="118">
        <v>0</v>
      </c>
    </row>
    <row r="10234" spans="1:10" ht="15" thickBot="1">
      <c r="A10234" s="115"/>
      <c r="B10234" s="116"/>
      <c r="C10234" s="116"/>
      <c r="D10234" s="116"/>
      <c r="E10234" s="116" t="s">
        <v>1731</v>
      </c>
      <c r="F10234" s="117">
        <v>0.09</v>
      </c>
      <c r="G10234" s="116"/>
      <c r="H10234" s="276" t="s">
        <v>1732</v>
      </c>
      <c r="I10234" s="276"/>
      <c r="J10234" s="118">
        <v>0.44</v>
      </c>
    </row>
    <row r="10235" spans="1:10" ht="15" thickTop="1">
      <c r="A10235" s="119"/>
      <c r="B10235" s="95"/>
      <c r="C10235" s="95"/>
      <c r="D10235" s="95"/>
      <c r="E10235" s="95"/>
      <c r="F10235" s="95"/>
      <c r="G10235" s="95"/>
      <c r="H10235" s="95"/>
      <c r="I10235" s="95"/>
      <c r="J10235" s="120"/>
    </row>
    <row r="10236" spans="1:10" ht="15">
      <c r="A10236" s="121"/>
      <c r="B10236" s="83" t="s">
        <v>1</v>
      </c>
      <c r="C10236" s="82" t="s">
        <v>2</v>
      </c>
      <c r="D10236" s="82" t="s">
        <v>3</v>
      </c>
      <c r="E10236" s="281" t="s">
        <v>1722</v>
      </c>
      <c r="F10236" s="281"/>
      <c r="G10236" s="84" t="s">
        <v>4</v>
      </c>
      <c r="H10236" s="83" t="s">
        <v>5</v>
      </c>
      <c r="I10236" s="83" t="s">
        <v>6</v>
      </c>
      <c r="J10236" s="122" t="s">
        <v>8</v>
      </c>
    </row>
    <row r="10237" spans="1:10" ht="25.5">
      <c r="A10237" s="111" t="s">
        <v>1723</v>
      </c>
      <c r="B10237" s="86" t="s">
        <v>5168</v>
      </c>
      <c r="C10237" s="85" t="s">
        <v>44</v>
      </c>
      <c r="D10237" s="85" t="s">
        <v>5169</v>
      </c>
      <c r="E10237" s="284" t="s">
        <v>1761</v>
      </c>
      <c r="F10237" s="284"/>
      <c r="G10237" s="87" t="s">
        <v>1950</v>
      </c>
      <c r="H10237" s="88">
        <v>1</v>
      </c>
      <c r="I10237" s="89">
        <v>0.57999999999999996</v>
      </c>
      <c r="J10237" s="112">
        <v>0.57999999999999996</v>
      </c>
    </row>
    <row r="10238" spans="1:10">
      <c r="A10238" s="221"/>
      <c r="B10238" s="222"/>
      <c r="C10238" s="222"/>
      <c r="D10238" s="222"/>
      <c r="E10238" s="222"/>
      <c r="F10238" s="222" t="s">
        <v>1762</v>
      </c>
      <c r="G10238" s="222"/>
      <c r="H10238" s="222"/>
      <c r="I10238" s="222"/>
      <c r="J10238" s="125">
        <v>0</v>
      </c>
    </row>
    <row r="10239" spans="1:10">
      <c r="A10239" s="221"/>
      <c r="B10239" s="222"/>
      <c r="C10239" s="222"/>
      <c r="D10239" s="222"/>
      <c r="E10239" s="222"/>
      <c r="F10239" s="222" t="s">
        <v>1763</v>
      </c>
      <c r="G10239" s="222"/>
      <c r="H10239" s="222"/>
      <c r="I10239" s="222"/>
      <c r="J10239" s="125">
        <v>1</v>
      </c>
    </row>
    <row r="10240" spans="1:10">
      <c r="A10240" s="221"/>
      <c r="B10240" s="222"/>
      <c r="C10240" s="222"/>
      <c r="D10240" s="222"/>
      <c r="E10240" s="222"/>
      <c r="F10240" s="222" t="s">
        <v>1764</v>
      </c>
      <c r="G10240" s="222"/>
      <c r="H10240" s="222"/>
      <c r="I10240" s="222"/>
      <c r="J10240" s="125">
        <v>0</v>
      </c>
    </row>
    <row r="10241" spans="1:10" ht="15">
      <c r="A10241" s="279" t="s">
        <v>1784</v>
      </c>
      <c r="B10241" s="280" t="s">
        <v>1</v>
      </c>
      <c r="C10241" s="281" t="s">
        <v>2</v>
      </c>
      <c r="D10241" s="281" t="s">
        <v>1785</v>
      </c>
      <c r="E10241" s="280" t="s">
        <v>1766</v>
      </c>
      <c r="F10241" s="83" t="s">
        <v>1767</v>
      </c>
      <c r="G10241" s="83" t="s">
        <v>1768</v>
      </c>
      <c r="H10241" s="83"/>
      <c r="I10241" s="83"/>
      <c r="J10241" s="122" t="s">
        <v>1769</v>
      </c>
    </row>
    <row r="10242" spans="1:10" ht="25.5">
      <c r="A10242" s="113" t="s">
        <v>1725</v>
      </c>
      <c r="B10242" s="91" t="s">
        <v>5131</v>
      </c>
      <c r="C10242" s="90" t="s">
        <v>44</v>
      </c>
      <c r="D10242" s="90" t="s">
        <v>5132</v>
      </c>
      <c r="E10242" s="93">
        <v>1</v>
      </c>
      <c r="F10242" s="92" t="s">
        <v>1950</v>
      </c>
      <c r="G10242" s="277" t="s">
        <v>4349</v>
      </c>
      <c r="H10242" s="277"/>
      <c r="I10242" s="278"/>
      <c r="J10242" s="127" t="s">
        <v>4349</v>
      </c>
    </row>
    <row r="10243" spans="1:10">
      <c r="A10243" s="221"/>
      <c r="B10243" s="222"/>
      <c r="C10243" s="222"/>
      <c r="D10243" s="222"/>
      <c r="E10243" s="222"/>
      <c r="F10243" s="222" t="s">
        <v>1938</v>
      </c>
      <c r="G10243" s="222"/>
      <c r="H10243" s="222"/>
      <c r="I10243" s="222"/>
      <c r="J10243" s="125">
        <v>0.57999999999999996</v>
      </c>
    </row>
    <row r="10244" spans="1:10">
      <c r="A10244" s="115"/>
      <c r="B10244" s="116"/>
      <c r="C10244" s="116"/>
      <c r="D10244" s="116"/>
      <c r="E10244" s="116" t="s">
        <v>1728</v>
      </c>
      <c r="F10244" s="117">
        <v>0</v>
      </c>
      <c r="G10244" s="116" t="s">
        <v>1729</v>
      </c>
      <c r="H10244" s="117">
        <v>0</v>
      </c>
      <c r="I10244" s="116" t="s">
        <v>1730</v>
      </c>
      <c r="J10244" s="118">
        <v>0</v>
      </c>
    </row>
    <row r="10245" spans="1:10" ht="15" thickBot="1">
      <c r="A10245" s="115"/>
      <c r="B10245" s="116"/>
      <c r="C10245" s="116"/>
      <c r="D10245" s="116"/>
      <c r="E10245" s="116" t="s">
        <v>1731</v>
      </c>
      <c r="F10245" s="117">
        <v>0.15</v>
      </c>
      <c r="G10245" s="116"/>
      <c r="H10245" s="276" t="s">
        <v>1732</v>
      </c>
      <c r="I10245" s="276"/>
      <c r="J10245" s="118">
        <v>0.73</v>
      </c>
    </row>
    <row r="10246" spans="1:10" ht="15" thickTop="1">
      <c r="A10246" s="119"/>
      <c r="B10246" s="95"/>
      <c r="C10246" s="95"/>
      <c r="D10246" s="95"/>
      <c r="E10246" s="95"/>
      <c r="F10246" s="95"/>
      <c r="G10246" s="95"/>
      <c r="H10246" s="95"/>
      <c r="I10246" s="95"/>
      <c r="J10246" s="120"/>
    </row>
    <row r="10247" spans="1:10" ht="15">
      <c r="A10247" s="121"/>
      <c r="B10247" s="83" t="s">
        <v>1</v>
      </c>
      <c r="C10247" s="82" t="s">
        <v>2</v>
      </c>
      <c r="D10247" s="82" t="s">
        <v>3</v>
      </c>
      <c r="E10247" s="281" t="s">
        <v>1722</v>
      </c>
      <c r="F10247" s="281"/>
      <c r="G10247" s="84" t="s">
        <v>4</v>
      </c>
      <c r="H10247" s="83" t="s">
        <v>5</v>
      </c>
      <c r="I10247" s="83" t="s">
        <v>6</v>
      </c>
      <c r="J10247" s="122" t="s">
        <v>8</v>
      </c>
    </row>
    <row r="10248" spans="1:10" ht="38.25">
      <c r="A10248" s="111" t="s">
        <v>1723</v>
      </c>
      <c r="B10248" s="86" t="s">
        <v>2869</v>
      </c>
      <c r="C10248" s="85" t="s">
        <v>44</v>
      </c>
      <c r="D10248" s="85" t="s">
        <v>2870</v>
      </c>
      <c r="E10248" s="284" t="s">
        <v>1761</v>
      </c>
      <c r="F10248" s="284"/>
      <c r="G10248" s="87" t="s">
        <v>78</v>
      </c>
      <c r="H10248" s="88">
        <v>1</v>
      </c>
      <c r="I10248" s="89">
        <v>17.63</v>
      </c>
      <c r="J10248" s="112">
        <v>17.63</v>
      </c>
    </row>
    <row r="10249" spans="1:10">
      <c r="A10249" s="221"/>
      <c r="B10249" s="222"/>
      <c r="C10249" s="222"/>
      <c r="D10249" s="222"/>
      <c r="E10249" s="222"/>
      <c r="F10249" s="222" t="s">
        <v>1762</v>
      </c>
      <c r="G10249" s="222"/>
      <c r="H10249" s="222"/>
      <c r="I10249" s="222"/>
      <c r="J10249" s="125">
        <v>0</v>
      </c>
    </row>
    <row r="10250" spans="1:10">
      <c r="A10250" s="221"/>
      <c r="B10250" s="222"/>
      <c r="C10250" s="222"/>
      <c r="D10250" s="222"/>
      <c r="E10250" s="222"/>
      <c r="F10250" s="222" t="s">
        <v>1763</v>
      </c>
      <c r="G10250" s="222"/>
      <c r="H10250" s="222"/>
      <c r="I10250" s="222"/>
      <c r="J10250" s="125">
        <v>1</v>
      </c>
    </row>
    <row r="10251" spans="1:10">
      <c r="A10251" s="221"/>
      <c r="B10251" s="222"/>
      <c r="C10251" s="222"/>
      <c r="D10251" s="222"/>
      <c r="E10251" s="222"/>
      <c r="F10251" s="222" t="s">
        <v>1764</v>
      </c>
      <c r="G10251" s="222"/>
      <c r="H10251" s="222"/>
      <c r="I10251" s="222"/>
      <c r="J10251" s="125">
        <v>0</v>
      </c>
    </row>
    <row r="10252" spans="1:10" ht="15">
      <c r="A10252" s="279" t="s">
        <v>1765</v>
      </c>
      <c r="B10252" s="280" t="s">
        <v>1</v>
      </c>
      <c r="C10252" s="281" t="s">
        <v>2</v>
      </c>
      <c r="D10252" s="281" t="s">
        <v>1727</v>
      </c>
      <c r="E10252" s="280" t="s">
        <v>1766</v>
      </c>
      <c r="F10252" s="83" t="s">
        <v>1767</v>
      </c>
      <c r="G10252" s="83" t="s">
        <v>1768</v>
      </c>
      <c r="H10252" s="83"/>
      <c r="I10252" s="83"/>
      <c r="J10252" s="122" t="s">
        <v>1769</v>
      </c>
    </row>
    <row r="10253" spans="1:10" ht="51">
      <c r="A10253" s="123" t="s">
        <v>1723</v>
      </c>
      <c r="B10253" s="97" t="s">
        <v>5170</v>
      </c>
      <c r="C10253" s="96" t="s">
        <v>44</v>
      </c>
      <c r="D10253" s="96" t="s">
        <v>5171</v>
      </c>
      <c r="E10253" s="99">
        <v>1.02</v>
      </c>
      <c r="F10253" s="98" t="s">
        <v>78</v>
      </c>
      <c r="G10253" s="282" t="s">
        <v>5172</v>
      </c>
      <c r="H10253" s="282"/>
      <c r="I10253" s="283"/>
      <c r="J10253" s="126" t="s">
        <v>5173</v>
      </c>
    </row>
    <row r="10254" spans="1:10">
      <c r="A10254" s="123" t="s">
        <v>1723</v>
      </c>
      <c r="B10254" s="97" t="s">
        <v>1957</v>
      </c>
      <c r="C10254" s="96" t="s">
        <v>44</v>
      </c>
      <c r="D10254" s="96" t="s">
        <v>1958</v>
      </c>
      <c r="E10254" s="99">
        <v>8.1481499999999998E-2</v>
      </c>
      <c r="F10254" s="98" t="s">
        <v>1950</v>
      </c>
      <c r="G10254" s="282" t="s">
        <v>1959</v>
      </c>
      <c r="H10254" s="282"/>
      <c r="I10254" s="283"/>
      <c r="J10254" s="126" t="s">
        <v>5174</v>
      </c>
    </row>
    <row r="10255" spans="1:10">
      <c r="A10255" s="123" t="s">
        <v>1723</v>
      </c>
      <c r="B10255" s="97" t="s">
        <v>1948</v>
      </c>
      <c r="C10255" s="96" t="s">
        <v>44</v>
      </c>
      <c r="D10255" s="96" t="s">
        <v>1949</v>
      </c>
      <c r="E10255" s="99">
        <v>0.162963</v>
      </c>
      <c r="F10255" s="98" t="s">
        <v>1950</v>
      </c>
      <c r="G10255" s="282" t="s">
        <v>1951</v>
      </c>
      <c r="H10255" s="282"/>
      <c r="I10255" s="283"/>
      <c r="J10255" s="126" t="s">
        <v>5175</v>
      </c>
    </row>
    <row r="10256" spans="1:10" ht="25.5">
      <c r="A10256" s="123" t="s">
        <v>1723</v>
      </c>
      <c r="B10256" s="97" t="s">
        <v>2486</v>
      </c>
      <c r="C10256" s="96" t="s">
        <v>44</v>
      </c>
      <c r="D10256" s="96" t="s">
        <v>2487</v>
      </c>
      <c r="E10256" s="99">
        <v>1.2239999999999999E-4</v>
      </c>
      <c r="F10256" s="98" t="s">
        <v>93</v>
      </c>
      <c r="G10256" s="282" t="s">
        <v>2488</v>
      </c>
      <c r="H10256" s="282"/>
      <c r="I10256" s="283"/>
      <c r="J10256" s="126" t="s">
        <v>5176</v>
      </c>
    </row>
    <row r="10257" spans="1:10">
      <c r="A10257" s="221"/>
      <c r="B10257" s="222"/>
      <c r="C10257" s="222"/>
      <c r="D10257" s="222"/>
      <c r="E10257" s="222"/>
      <c r="F10257" s="222" t="s">
        <v>1774</v>
      </c>
      <c r="G10257" s="222"/>
      <c r="H10257" s="222"/>
      <c r="I10257" s="222"/>
      <c r="J10257" s="125">
        <v>17.628</v>
      </c>
    </row>
    <row r="10258" spans="1:10">
      <c r="A10258" s="115"/>
      <c r="B10258" s="116"/>
      <c r="C10258" s="116"/>
      <c r="D10258" s="116"/>
      <c r="E10258" s="116" t="s">
        <v>1728</v>
      </c>
      <c r="F10258" s="117">
        <v>0</v>
      </c>
      <c r="G10258" s="116" t="s">
        <v>1729</v>
      </c>
      <c r="H10258" s="117">
        <v>3.26</v>
      </c>
      <c r="I10258" s="116" t="s">
        <v>1730</v>
      </c>
      <c r="J10258" s="118">
        <v>3.255238448928</v>
      </c>
    </row>
    <row r="10259" spans="1:10" ht="15" thickBot="1">
      <c r="A10259" s="115"/>
      <c r="B10259" s="116"/>
      <c r="C10259" s="116"/>
      <c r="D10259" s="116"/>
      <c r="E10259" s="116" t="s">
        <v>1731</v>
      </c>
      <c r="F10259" s="117">
        <v>4.62</v>
      </c>
      <c r="G10259" s="116"/>
      <c r="H10259" s="276" t="s">
        <v>1732</v>
      </c>
      <c r="I10259" s="276"/>
      <c r="J10259" s="118">
        <v>22.25</v>
      </c>
    </row>
    <row r="10260" spans="1:10" ht="15" thickTop="1">
      <c r="A10260" s="119"/>
      <c r="B10260" s="95"/>
      <c r="C10260" s="95"/>
      <c r="D10260" s="95"/>
      <c r="E10260" s="95"/>
      <c r="F10260" s="95"/>
      <c r="G10260" s="95"/>
      <c r="H10260" s="95"/>
      <c r="I10260" s="95"/>
      <c r="J10260" s="120"/>
    </row>
    <row r="10261" spans="1:10" ht="15">
      <c r="A10261" s="121"/>
      <c r="B10261" s="83" t="s">
        <v>1</v>
      </c>
      <c r="C10261" s="82" t="s">
        <v>2</v>
      </c>
      <c r="D10261" s="82" t="s">
        <v>3</v>
      </c>
      <c r="E10261" s="281" t="s">
        <v>1722</v>
      </c>
      <c r="F10261" s="281"/>
      <c r="G10261" s="84" t="s">
        <v>4</v>
      </c>
      <c r="H10261" s="83" t="s">
        <v>5</v>
      </c>
      <c r="I10261" s="83" t="s">
        <v>6</v>
      </c>
      <c r="J10261" s="122" t="s">
        <v>8</v>
      </c>
    </row>
    <row r="10262" spans="1:10" ht="25.5">
      <c r="A10262" s="111" t="s">
        <v>1723</v>
      </c>
      <c r="B10262" s="86" t="s">
        <v>4230</v>
      </c>
      <c r="C10262" s="85" t="s">
        <v>44</v>
      </c>
      <c r="D10262" s="85" t="s">
        <v>4231</v>
      </c>
      <c r="E10262" s="284" t="s">
        <v>1761</v>
      </c>
      <c r="F10262" s="284"/>
      <c r="G10262" s="87" t="s">
        <v>78</v>
      </c>
      <c r="H10262" s="88">
        <v>1</v>
      </c>
      <c r="I10262" s="89">
        <v>1.27</v>
      </c>
      <c r="J10262" s="112">
        <v>1.27</v>
      </c>
    </row>
    <row r="10263" spans="1:10">
      <c r="A10263" s="221"/>
      <c r="B10263" s="222"/>
      <c r="C10263" s="222"/>
      <c r="D10263" s="222"/>
      <c r="E10263" s="222"/>
      <c r="F10263" s="222" t="s">
        <v>1762</v>
      </c>
      <c r="G10263" s="222"/>
      <c r="H10263" s="222"/>
      <c r="I10263" s="222"/>
      <c r="J10263" s="125">
        <v>0</v>
      </c>
    </row>
    <row r="10264" spans="1:10">
      <c r="A10264" s="221"/>
      <c r="B10264" s="222"/>
      <c r="C10264" s="222"/>
      <c r="D10264" s="222"/>
      <c r="E10264" s="222"/>
      <c r="F10264" s="222" t="s">
        <v>1763</v>
      </c>
      <c r="G10264" s="222"/>
      <c r="H10264" s="222"/>
      <c r="I10264" s="222"/>
      <c r="J10264" s="125">
        <v>1</v>
      </c>
    </row>
    <row r="10265" spans="1:10">
      <c r="A10265" s="221"/>
      <c r="B10265" s="222"/>
      <c r="C10265" s="222"/>
      <c r="D10265" s="222"/>
      <c r="E10265" s="222"/>
      <c r="F10265" s="222" t="s">
        <v>1764</v>
      </c>
      <c r="G10265" s="222"/>
      <c r="H10265" s="222"/>
      <c r="I10265" s="222"/>
      <c r="J10265" s="125">
        <v>0</v>
      </c>
    </row>
    <row r="10266" spans="1:10" ht="15">
      <c r="A10266" s="279" t="s">
        <v>1765</v>
      </c>
      <c r="B10266" s="280" t="s">
        <v>1</v>
      </c>
      <c r="C10266" s="281" t="s">
        <v>2</v>
      </c>
      <c r="D10266" s="281" t="s">
        <v>1727</v>
      </c>
      <c r="E10266" s="280" t="s">
        <v>1766</v>
      </c>
      <c r="F10266" s="83" t="s">
        <v>1767</v>
      </c>
      <c r="G10266" s="83" t="s">
        <v>1768</v>
      </c>
      <c r="H10266" s="83"/>
      <c r="I10266" s="83"/>
      <c r="J10266" s="122" t="s">
        <v>1769</v>
      </c>
    </row>
    <row r="10267" spans="1:10" ht="38.25">
      <c r="A10267" s="123" t="s">
        <v>1723</v>
      </c>
      <c r="B10267" s="97" t="s">
        <v>5177</v>
      </c>
      <c r="C10267" s="96" t="s">
        <v>44</v>
      </c>
      <c r="D10267" s="96" t="s">
        <v>5178</v>
      </c>
      <c r="E10267" s="99">
        <v>0.12192</v>
      </c>
      <c r="F10267" s="98" t="s">
        <v>78</v>
      </c>
      <c r="G10267" s="282" t="s">
        <v>5179</v>
      </c>
      <c r="H10267" s="282"/>
      <c r="I10267" s="283"/>
      <c r="J10267" s="126" t="s">
        <v>5180</v>
      </c>
    </row>
    <row r="10268" spans="1:10">
      <c r="A10268" s="221"/>
      <c r="B10268" s="222"/>
      <c r="C10268" s="222"/>
      <c r="D10268" s="222"/>
      <c r="E10268" s="222"/>
      <c r="F10268" s="222" t="s">
        <v>1774</v>
      </c>
      <c r="G10268" s="222"/>
      <c r="H10268" s="222"/>
      <c r="I10268" s="222"/>
      <c r="J10268" s="125">
        <v>1.2716000000000001</v>
      </c>
    </row>
    <row r="10269" spans="1:10">
      <c r="A10269" s="115"/>
      <c r="B10269" s="116"/>
      <c r="C10269" s="116"/>
      <c r="D10269" s="116"/>
      <c r="E10269" s="116" t="s">
        <v>1728</v>
      </c>
      <c r="F10269" s="117">
        <v>0</v>
      </c>
      <c r="G10269" s="116" t="s">
        <v>1729</v>
      </c>
      <c r="H10269" s="117">
        <v>0.33</v>
      </c>
      <c r="I10269" s="116" t="s">
        <v>1730</v>
      </c>
      <c r="J10269" s="118">
        <v>0.33044743751863681</v>
      </c>
    </row>
    <row r="10270" spans="1:10" ht="15" thickBot="1">
      <c r="A10270" s="115"/>
      <c r="B10270" s="116"/>
      <c r="C10270" s="116"/>
      <c r="D10270" s="116"/>
      <c r="E10270" s="116" t="s">
        <v>1731</v>
      </c>
      <c r="F10270" s="117">
        <v>0.33</v>
      </c>
      <c r="G10270" s="116"/>
      <c r="H10270" s="276" t="s">
        <v>1732</v>
      </c>
      <c r="I10270" s="276"/>
      <c r="J10270" s="118">
        <v>1.6</v>
      </c>
    </row>
    <row r="10271" spans="1:10" ht="15" thickTop="1">
      <c r="A10271" s="119"/>
      <c r="B10271" s="95"/>
      <c r="C10271" s="95"/>
      <c r="D10271" s="95"/>
      <c r="E10271" s="95"/>
      <c r="F10271" s="95"/>
      <c r="G10271" s="95"/>
      <c r="H10271" s="95"/>
      <c r="I10271" s="95"/>
      <c r="J10271" s="120"/>
    </row>
    <row r="10272" spans="1:10" ht="15">
      <c r="A10272" s="121"/>
      <c r="B10272" s="83" t="s">
        <v>1</v>
      </c>
      <c r="C10272" s="82" t="s">
        <v>2</v>
      </c>
      <c r="D10272" s="82" t="s">
        <v>3</v>
      </c>
      <c r="E10272" s="281" t="s">
        <v>1722</v>
      </c>
      <c r="F10272" s="281"/>
      <c r="G10272" s="84" t="s">
        <v>4</v>
      </c>
      <c r="H10272" s="83" t="s">
        <v>5</v>
      </c>
      <c r="I10272" s="83" t="s">
        <v>6</v>
      </c>
      <c r="J10272" s="122" t="s">
        <v>8</v>
      </c>
    </row>
    <row r="10273" spans="1:10" ht="25.5">
      <c r="A10273" s="111" t="s">
        <v>1723</v>
      </c>
      <c r="B10273" s="86" t="s">
        <v>4216</v>
      </c>
      <c r="C10273" s="85" t="s">
        <v>44</v>
      </c>
      <c r="D10273" s="85" t="s">
        <v>4217</v>
      </c>
      <c r="E10273" s="284" t="s">
        <v>1761</v>
      </c>
      <c r="F10273" s="284"/>
      <c r="G10273" s="87" t="s">
        <v>78</v>
      </c>
      <c r="H10273" s="88">
        <v>1</v>
      </c>
      <c r="I10273" s="89">
        <v>16.649999999999999</v>
      </c>
      <c r="J10273" s="112">
        <v>16.649999999999999</v>
      </c>
    </row>
    <row r="10274" spans="1:10">
      <c r="A10274" s="221"/>
      <c r="B10274" s="222"/>
      <c r="C10274" s="222"/>
      <c r="D10274" s="222"/>
      <c r="E10274" s="222"/>
      <c r="F10274" s="222" t="s">
        <v>1762</v>
      </c>
      <c r="G10274" s="222"/>
      <c r="H10274" s="222"/>
      <c r="I10274" s="222"/>
      <c r="J10274" s="125">
        <v>0</v>
      </c>
    </row>
    <row r="10275" spans="1:10">
      <c r="A10275" s="221"/>
      <c r="B10275" s="222"/>
      <c r="C10275" s="222"/>
      <c r="D10275" s="222"/>
      <c r="E10275" s="222"/>
      <c r="F10275" s="222" t="s">
        <v>1763</v>
      </c>
      <c r="G10275" s="222"/>
      <c r="H10275" s="222"/>
      <c r="I10275" s="222"/>
      <c r="J10275" s="125">
        <v>1</v>
      </c>
    </row>
    <row r="10276" spans="1:10">
      <c r="A10276" s="221"/>
      <c r="B10276" s="222"/>
      <c r="C10276" s="222"/>
      <c r="D10276" s="222"/>
      <c r="E10276" s="222"/>
      <c r="F10276" s="222" t="s">
        <v>1764</v>
      </c>
      <c r="G10276" s="222"/>
      <c r="H10276" s="222"/>
      <c r="I10276" s="222"/>
      <c r="J10276" s="125">
        <v>0</v>
      </c>
    </row>
    <row r="10277" spans="1:10" ht="15">
      <c r="A10277" s="279" t="s">
        <v>1765</v>
      </c>
      <c r="B10277" s="280" t="s">
        <v>1</v>
      </c>
      <c r="C10277" s="281" t="s">
        <v>2</v>
      </c>
      <c r="D10277" s="281" t="s">
        <v>1727</v>
      </c>
      <c r="E10277" s="280" t="s">
        <v>1766</v>
      </c>
      <c r="F10277" s="83" t="s">
        <v>1767</v>
      </c>
      <c r="G10277" s="83" t="s">
        <v>1768</v>
      </c>
      <c r="H10277" s="83"/>
      <c r="I10277" s="83"/>
      <c r="J10277" s="122" t="s">
        <v>1769</v>
      </c>
    </row>
    <row r="10278" spans="1:10" ht="25.5">
      <c r="A10278" s="123" t="s">
        <v>1723</v>
      </c>
      <c r="B10278" s="97" t="s">
        <v>636</v>
      </c>
      <c r="C10278" s="96" t="s">
        <v>44</v>
      </c>
      <c r="D10278" s="96" t="s">
        <v>637</v>
      </c>
      <c r="E10278" s="99">
        <v>7.6900000000000004E-4</v>
      </c>
      <c r="F10278" s="98" t="s">
        <v>93</v>
      </c>
      <c r="G10278" s="282" t="s">
        <v>3172</v>
      </c>
      <c r="H10278" s="282"/>
      <c r="I10278" s="283"/>
      <c r="J10278" s="126" t="s">
        <v>5181</v>
      </c>
    </row>
    <row r="10279" spans="1:10">
      <c r="A10279" s="123" t="s">
        <v>1723</v>
      </c>
      <c r="B10279" s="97" t="s">
        <v>1948</v>
      </c>
      <c r="C10279" s="96" t="s">
        <v>44</v>
      </c>
      <c r="D10279" s="96" t="s">
        <v>1949</v>
      </c>
      <c r="E10279" s="99">
        <v>0.48888890000000002</v>
      </c>
      <c r="F10279" s="98" t="s">
        <v>1950</v>
      </c>
      <c r="G10279" s="282" t="s">
        <v>1951</v>
      </c>
      <c r="H10279" s="282"/>
      <c r="I10279" s="283"/>
      <c r="J10279" s="126" t="s">
        <v>2519</v>
      </c>
    </row>
    <row r="10280" spans="1:10" ht="38.25">
      <c r="A10280" s="123" t="s">
        <v>1723</v>
      </c>
      <c r="B10280" s="97" t="s">
        <v>4804</v>
      </c>
      <c r="C10280" s="96" t="s">
        <v>44</v>
      </c>
      <c r="D10280" s="96" t="s">
        <v>4805</v>
      </c>
      <c r="E10280" s="99">
        <v>7.6900000000000004E-4</v>
      </c>
      <c r="F10280" s="98" t="s">
        <v>93</v>
      </c>
      <c r="G10280" s="282" t="s">
        <v>5182</v>
      </c>
      <c r="H10280" s="282"/>
      <c r="I10280" s="283"/>
      <c r="J10280" s="126" t="s">
        <v>5183</v>
      </c>
    </row>
    <row r="10281" spans="1:10">
      <c r="A10281" s="123" t="s">
        <v>1723</v>
      </c>
      <c r="B10281" s="97" t="s">
        <v>1957</v>
      </c>
      <c r="C10281" s="96" t="s">
        <v>44</v>
      </c>
      <c r="D10281" s="96" t="s">
        <v>1958</v>
      </c>
      <c r="E10281" s="99">
        <v>0.48888890000000002</v>
      </c>
      <c r="F10281" s="98" t="s">
        <v>1950</v>
      </c>
      <c r="G10281" s="282" t="s">
        <v>1959</v>
      </c>
      <c r="H10281" s="282"/>
      <c r="I10281" s="283"/>
      <c r="J10281" s="126" t="s">
        <v>2518</v>
      </c>
    </row>
    <row r="10282" spans="1:10" ht="38.25">
      <c r="A10282" s="123" t="s">
        <v>1723</v>
      </c>
      <c r="B10282" s="97" t="s">
        <v>3164</v>
      </c>
      <c r="C10282" s="96" t="s">
        <v>44</v>
      </c>
      <c r="D10282" s="96" t="s">
        <v>3165</v>
      </c>
      <c r="E10282" s="99">
        <v>7.6900000000000004E-4</v>
      </c>
      <c r="F10282" s="98" t="s">
        <v>93</v>
      </c>
      <c r="G10282" s="282" t="s">
        <v>3168</v>
      </c>
      <c r="H10282" s="282"/>
      <c r="I10282" s="283"/>
      <c r="J10282" s="126" t="s">
        <v>5184</v>
      </c>
    </row>
    <row r="10283" spans="1:10">
      <c r="A10283" s="221"/>
      <c r="B10283" s="222"/>
      <c r="C10283" s="222"/>
      <c r="D10283" s="222"/>
      <c r="E10283" s="222"/>
      <c r="F10283" s="222" t="s">
        <v>1774</v>
      </c>
      <c r="G10283" s="222"/>
      <c r="H10283" s="222"/>
      <c r="I10283" s="222"/>
      <c r="J10283" s="125">
        <v>16.6509</v>
      </c>
    </row>
    <row r="10284" spans="1:10">
      <c r="A10284" s="115"/>
      <c r="B10284" s="116"/>
      <c r="C10284" s="116"/>
      <c r="D10284" s="116"/>
      <c r="E10284" s="116" t="s">
        <v>1728</v>
      </c>
      <c r="F10284" s="117">
        <v>0</v>
      </c>
      <c r="G10284" s="116" t="s">
        <v>1729</v>
      </c>
      <c r="H10284" s="117">
        <v>12.23</v>
      </c>
      <c r="I10284" s="116" t="s">
        <v>1730</v>
      </c>
      <c r="J10284" s="118">
        <v>12.227020661866238</v>
      </c>
    </row>
    <row r="10285" spans="1:10" ht="15" thickBot="1">
      <c r="A10285" s="115"/>
      <c r="B10285" s="116"/>
      <c r="C10285" s="116"/>
      <c r="D10285" s="116"/>
      <c r="E10285" s="116" t="s">
        <v>1731</v>
      </c>
      <c r="F10285" s="117">
        <v>4.3600000000000003</v>
      </c>
      <c r="G10285" s="116"/>
      <c r="H10285" s="276" t="s">
        <v>1732</v>
      </c>
      <c r="I10285" s="276"/>
      <c r="J10285" s="118">
        <v>21.01</v>
      </c>
    </row>
    <row r="10286" spans="1:10" ht="15" thickTop="1">
      <c r="A10286" s="119"/>
      <c r="B10286" s="95"/>
      <c r="C10286" s="95"/>
      <c r="D10286" s="95"/>
      <c r="E10286" s="95"/>
      <c r="F10286" s="95"/>
      <c r="G10286" s="95"/>
      <c r="H10286" s="95"/>
      <c r="I10286" s="95"/>
      <c r="J10286" s="120"/>
    </row>
    <row r="10287" spans="1:10" ht="15">
      <c r="A10287" s="121"/>
      <c r="B10287" s="83" t="s">
        <v>1</v>
      </c>
      <c r="C10287" s="82" t="s">
        <v>2</v>
      </c>
      <c r="D10287" s="82" t="s">
        <v>3</v>
      </c>
      <c r="E10287" s="281" t="s">
        <v>1722</v>
      </c>
      <c r="F10287" s="281"/>
      <c r="G10287" s="84" t="s">
        <v>4</v>
      </c>
      <c r="H10287" s="83" t="s">
        <v>5</v>
      </c>
      <c r="I10287" s="83" t="s">
        <v>6</v>
      </c>
      <c r="J10287" s="122" t="s">
        <v>8</v>
      </c>
    </row>
    <row r="10288" spans="1:10" ht="51">
      <c r="A10288" s="111" t="s">
        <v>1723</v>
      </c>
      <c r="B10288" s="86" t="s">
        <v>3665</v>
      </c>
      <c r="C10288" s="85" t="s">
        <v>44</v>
      </c>
      <c r="D10288" s="85" t="s">
        <v>3666</v>
      </c>
      <c r="E10288" s="284" t="s">
        <v>1761</v>
      </c>
      <c r="F10288" s="284"/>
      <c r="G10288" s="87" t="s">
        <v>78</v>
      </c>
      <c r="H10288" s="88">
        <v>1</v>
      </c>
      <c r="I10288" s="89">
        <v>8.8699999999999992</v>
      </c>
      <c r="J10288" s="112">
        <v>8.8699999999999992</v>
      </c>
    </row>
    <row r="10289" spans="1:10">
      <c r="A10289" s="221"/>
      <c r="B10289" s="222"/>
      <c r="C10289" s="222"/>
      <c r="D10289" s="222"/>
      <c r="E10289" s="222"/>
      <c r="F10289" s="222" t="s">
        <v>1762</v>
      </c>
      <c r="G10289" s="222"/>
      <c r="H10289" s="222"/>
      <c r="I10289" s="222"/>
      <c r="J10289" s="125">
        <v>0</v>
      </c>
    </row>
    <row r="10290" spans="1:10">
      <c r="A10290" s="221"/>
      <c r="B10290" s="222"/>
      <c r="C10290" s="222"/>
      <c r="D10290" s="222"/>
      <c r="E10290" s="222"/>
      <c r="F10290" s="222" t="s">
        <v>1763</v>
      </c>
      <c r="G10290" s="222"/>
      <c r="H10290" s="222"/>
      <c r="I10290" s="222"/>
      <c r="J10290" s="125">
        <v>1</v>
      </c>
    </row>
    <row r="10291" spans="1:10">
      <c r="A10291" s="221"/>
      <c r="B10291" s="222"/>
      <c r="C10291" s="222"/>
      <c r="D10291" s="222"/>
      <c r="E10291" s="222"/>
      <c r="F10291" s="222" t="s">
        <v>1764</v>
      </c>
      <c r="G10291" s="222"/>
      <c r="H10291" s="222"/>
      <c r="I10291" s="222"/>
      <c r="J10291" s="125">
        <v>0</v>
      </c>
    </row>
    <row r="10292" spans="1:10" ht="15">
      <c r="A10292" s="279" t="s">
        <v>1784</v>
      </c>
      <c r="B10292" s="280" t="s">
        <v>1</v>
      </c>
      <c r="C10292" s="281" t="s">
        <v>2</v>
      </c>
      <c r="D10292" s="281" t="s">
        <v>1785</v>
      </c>
      <c r="E10292" s="280" t="s">
        <v>1766</v>
      </c>
      <c r="F10292" s="83" t="s">
        <v>1767</v>
      </c>
      <c r="G10292" s="83" t="s">
        <v>1768</v>
      </c>
      <c r="H10292" s="83"/>
      <c r="I10292" s="83"/>
      <c r="J10292" s="122" t="s">
        <v>1769</v>
      </c>
    </row>
    <row r="10293" spans="1:10" ht="25.5">
      <c r="A10293" s="113" t="s">
        <v>1725</v>
      </c>
      <c r="B10293" s="91" t="s">
        <v>3656</v>
      </c>
      <c r="C10293" s="90" t="s">
        <v>44</v>
      </c>
      <c r="D10293" s="90" t="s">
        <v>3657</v>
      </c>
      <c r="E10293" s="93">
        <v>4</v>
      </c>
      <c r="F10293" s="92" t="s">
        <v>46</v>
      </c>
      <c r="G10293" s="277" t="s">
        <v>3658</v>
      </c>
      <c r="H10293" s="277"/>
      <c r="I10293" s="278"/>
      <c r="J10293" s="127" t="s">
        <v>3044</v>
      </c>
    </row>
    <row r="10294" spans="1:10" ht="38.25">
      <c r="A10294" s="113" t="s">
        <v>1725</v>
      </c>
      <c r="B10294" s="91" t="s">
        <v>5185</v>
      </c>
      <c r="C10294" s="90" t="s">
        <v>44</v>
      </c>
      <c r="D10294" s="90" t="s">
        <v>5186</v>
      </c>
      <c r="E10294" s="93">
        <v>2.6666666000000001</v>
      </c>
      <c r="F10294" s="92" t="s">
        <v>46</v>
      </c>
      <c r="G10294" s="277" t="s">
        <v>2640</v>
      </c>
      <c r="H10294" s="277"/>
      <c r="I10294" s="278"/>
      <c r="J10294" s="127" t="s">
        <v>5187</v>
      </c>
    </row>
    <row r="10295" spans="1:10">
      <c r="A10295" s="113" t="s">
        <v>1725</v>
      </c>
      <c r="B10295" s="91" t="s">
        <v>4272</v>
      </c>
      <c r="C10295" s="90" t="s">
        <v>44</v>
      </c>
      <c r="D10295" s="90" t="s">
        <v>4273</v>
      </c>
      <c r="E10295" s="93">
        <v>0.4</v>
      </c>
      <c r="F10295" s="92" t="s">
        <v>78</v>
      </c>
      <c r="G10295" s="277" t="s">
        <v>5188</v>
      </c>
      <c r="H10295" s="277"/>
      <c r="I10295" s="278"/>
      <c r="J10295" s="127" t="s">
        <v>5189</v>
      </c>
    </row>
    <row r="10296" spans="1:10">
      <c r="A10296" s="113" t="s">
        <v>1725</v>
      </c>
      <c r="B10296" s="91" t="s">
        <v>5190</v>
      </c>
      <c r="C10296" s="90" t="s">
        <v>44</v>
      </c>
      <c r="D10296" s="90" t="s">
        <v>5191</v>
      </c>
      <c r="E10296" s="93">
        <v>0.6666666</v>
      </c>
      <c r="F10296" s="92" t="s">
        <v>46</v>
      </c>
      <c r="G10296" s="277" t="s">
        <v>5192</v>
      </c>
      <c r="H10296" s="277"/>
      <c r="I10296" s="278"/>
      <c r="J10296" s="127" t="s">
        <v>5193</v>
      </c>
    </row>
    <row r="10297" spans="1:10" ht="25.5">
      <c r="A10297" s="113" t="s">
        <v>1725</v>
      </c>
      <c r="B10297" s="91" t="s">
        <v>3641</v>
      </c>
      <c r="C10297" s="90" t="s">
        <v>44</v>
      </c>
      <c r="D10297" s="90" t="s">
        <v>3642</v>
      </c>
      <c r="E10297" s="93">
        <v>4</v>
      </c>
      <c r="F10297" s="92" t="s">
        <v>46</v>
      </c>
      <c r="G10297" s="277" t="s">
        <v>3643</v>
      </c>
      <c r="H10297" s="277"/>
      <c r="I10297" s="278"/>
      <c r="J10297" s="127" t="s">
        <v>5194</v>
      </c>
    </row>
    <row r="10298" spans="1:10" ht="38.25">
      <c r="A10298" s="113" t="s">
        <v>1725</v>
      </c>
      <c r="B10298" s="91" t="s">
        <v>5195</v>
      </c>
      <c r="C10298" s="90" t="s">
        <v>44</v>
      </c>
      <c r="D10298" s="90" t="s">
        <v>5196</v>
      </c>
      <c r="E10298" s="93">
        <v>0.15866659999999999</v>
      </c>
      <c r="F10298" s="92" t="s">
        <v>78</v>
      </c>
      <c r="G10298" s="277" t="s">
        <v>5197</v>
      </c>
      <c r="H10298" s="277"/>
      <c r="I10298" s="278"/>
      <c r="J10298" s="127" t="s">
        <v>5198</v>
      </c>
    </row>
    <row r="10299" spans="1:10">
      <c r="A10299" s="221"/>
      <c r="B10299" s="222"/>
      <c r="C10299" s="222"/>
      <c r="D10299" s="222"/>
      <c r="E10299" s="222"/>
      <c r="F10299" s="222" t="s">
        <v>1938</v>
      </c>
      <c r="G10299" s="222"/>
      <c r="H10299" s="222"/>
      <c r="I10299" s="222"/>
      <c r="J10299" s="125">
        <v>7.3438999999999997</v>
      </c>
    </row>
    <row r="10300" spans="1:10" ht="15">
      <c r="A10300" s="279" t="s">
        <v>1765</v>
      </c>
      <c r="B10300" s="280" t="s">
        <v>1</v>
      </c>
      <c r="C10300" s="281" t="s">
        <v>2</v>
      </c>
      <c r="D10300" s="281" t="s">
        <v>1727</v>
      </c>
      <c r="E10300" s="280" t="s">
        <v>1766</v>
      </c>
      <c r="F10300" s="83" t="s">
        <v>1767</v>
      </c>
      <c r="G10300" s="83" t="s">
        <v>1768</v>
      </c>
      <c r="H10300" s="83"/>
      <c r="I10300" s="83"/>
      <c r="J10300" s="122" t="s">
        <v>1769</v>
      </c>
    </row>
    <row r="10301" spans="1:10">
      <c r="A10301" s="123" t="s">
        <v>1723</v>
      </c>
      <c r="B10301" s="97" t="s">
        <v>1979</v>
      </c>
      <c r="C10301" s="96" t="s">
        <v>44</v>
      </c>
      <c r="D10301" s="96" t="s">
        <v>1980</v>
      </c>
      <c r="E10301" s="99">
        <v>1.83333E-2</v>
      </c>
      <c r="F10301" s="98" t="s">
        <v>1950</v>
      </c>
      <c r="G10301" s="282" t="s">
        <v>1981</v>
      </c>
      <c r="H10301" s="282"/>
      <c r="I10301" s="283"/>
      <c r="J10301" s="126" t="s">
        <v>5199</v>
      </c>
    </row>
    <row r="10302" spans="1:10">
      <c r="A10302" s="123" t="s">
        <v>1723</v>
      </c>
      <c r="B10302" s="97" t="s">
        <v>3570</v>
      </c>
      <c r="C10302" s="96" t="s">
        <v>44</v>
      </c>
      <c r="D10302" s="96" t="s">
        <v>3571</v>
      </c>
      <c r="E10302" s="99">
        <v>7.3333300000000004E-2</v>
      </c>
      <c r="F10302" s="98" t="s">
        <v>1950</v>
      </c>
      <c r="G10302" s="282" t="s">
        <v>3577</v>
      </c>
      <c r="H10302" s="282"/>
      <c r="I10302" s="283"/>
      <c r="J10302" s="126" t="s">
        <v>5043</v>
      </c>
    </row>
    <row r="10303" spans="1:10">
      <c r="A10303" s="221"/>
      <c r="B10303" s="222"/>
      <c r="C10303" s="222"/>
      <c r="D10303" s="222"/>
      <c r="E10303" s="222"/>
      <c r="F10303" s="222" t="s">
        <v>1774</v>
      </c>
      <c r="G10303" s="222"/>
      <c r="H10303" s="222"/>
      <c r="I10303" s="222"/>
      <c r="J10303" s="125">
        <v>1.5250999999999999</v>
      </c>
    </row>
    <row r="10304" spans="1:10">
      <c r="A10304" s="115"/>
      <c r="B10304" s="116"/>
      <c r="C10304" s="116"/>
      <c r="D10304" s="116"/>
      <c r="E10304" s="116" t="s">
        <v>1728</v>
      </c>
      <c r="F10304" s="117">
        <v>0</v>
      </c>
      <c r="G10304" s="116" t="s">
        <v>1729</v>
      </c>
      <c r="H10304" s="117">
        <v>1.1399999999999999</v>
      </c>
      <c r="I10304" s="116" t="s">
        <v>1730</v>
      </c>
      <c r="J10304" s="118">
        <v>1.13560427006</v>
      </c>
    </row>
    <row r="10305" spans="1:10" ht="15" thickBot="1">
      <c r="A10305" s="115"/>
      <c r="B10305" s="116"/>
      <c r="C10305" s="116"/>
      <c r="D10305" s="116"/>
      <c r="E10305" s="116" t="s">
        <v>1731</v>
      </c>
      <c r="F10305" s="117">
        <v>2.3199999999999998</v>
      </c>
      <c r="G10305" s="116"/>
      <c r="H10305" s="276" t="s">
        <v>1732</v>
      </c>
      <c r="I10305" s="276"/>
      <c r="J10305" s="118">
        <v>11.19</v>
      </c>
    </row>
    <row r="10306" spans="1:10" ht="15" thickTop="1">
      <c r="A10306" s="119"/>
      <c r="B10306" s="95"/>
      <c r="C10306" s="95"/>
      <c r="D10306" s="95"/>
      <c r="E10306" s="95"/>
      <c r="F10306" s="95"/>
      <c r="G10306" s="95"/>
      <c r="H10306" s="95"/>
      <c r="I10306" s="95"/>
      <c r="J10306" s="120"/>
    </row>
    <row r="10307" spans="1:10" ht="15">
      <c r="A10307" s="121"/>
      <c r="B10307" s="83" t="s">
        <v>1</v>
      </c>
      <c r="C10307" s="82" t="s">
        <v>2</v>
      </c>
      <c r="D10307" s="82" t="s">
        <v>3</v>
      </c>
      <c r="E10307" s="281" t="s">
        <v>1722</v>
      </c>
      <c r="F10307" s="281"/>
      <c r="G10307" s="84" t="s">
        <v>4</v>
      </c>
      <c r="H10307" s="83" t="s">
        <v>5</v>
      </c>
      <c r="I10307" s="83" t="s">
        <v>6</v>
      </c>
      <c r="J10307" s="122" t="s">
        <v>8</v>
      </c>
    </row>
    <row r="10308" spans="1:10" ht="25.5">
      <c r="A10308" s="111" t="s">
        <v>1723</v>
      </c>
      <c r="B10308" s="86" t="s">
        <v>4225</v>
      </c>
      <c r="C10308" s="85" t="s">
        <v>44</v>
      </c>
      <c r="D10308" s="85" t="s">
        <v>4226</v>
      </c>
      <c r="E10308" s="284" t="s">
        <v>1761</v>
      </c>
      <c r="F10308" s="284"/>
      <c r="G10308" s="87" t="s">
        <v>78</v>
      </c>
      <c r="H10308" s="88">
        <v>1</v>
      </c>
      <c r="I10308" s="89">
        <v>24.8</v>
      </c>
      <c r="J10308" s="112">
        <v>24.8</v>
      </c>
    </row>
    <row r="10309" spans="1:10">
      <c r="A10309" s="221"/>
      <c r="B10309" s="222"/>
      <c r="C10309" s="222"/>
      <c r="D10309" s="222"/>
      <c r="E10309" s="222"/>
      <c r="F10309" s="222" t="s">
        <v>1762</v>
      </c>
      <c r="G10309" s="222"/>
      <c r="H10309" s="222"/>
      <c r="I10309" s="222"/>
      <c r="J10309" s="125">
        <v>0</v>
      </c>
    </row>
    <row r="10310" spans="1:10">
      <c r="A10310" s="221"/>
      <c r="B10310" s="222"/>
      <c r="C10310" s="222"/>
      <c r="D10310" s="222"/>
      <c r="E10310" s="222"/>
      <c r="F10310" s="222" t="s">
        <v>1763</v>
      </c>
      <c r="G10310" s="222"/>
      <c r="H10310" s="222"/>
      <c r="I10310" s="222"/>
      <c r="J10310" s="125">
        <v>1</v>
      </c>
    </row>
    <row r="10311" spans="1:10">
      <c r="A10311" s="221"/>
      <c r="B10311" s="222"/>
      <c r="C10311" s="222"/>
      <c r="D10311" s="222"/>
      <c r="E10311" s="222"/>
      <c r="F10311" s="222" t="s">
        <v>1764</v>
      </c>
      <c r="G10311" s="222"/>
      <c r="H10311" s="222"/>
      <c r="I10311" s="222"/>
      <c r="J10311" s="125">
        <v>0</v>
      </c>
    </row>
    <row r="10312" spans="1:10" ht="15">
      <c r="A10312" s="279" t="s">
        <v>1765</v>
      </c>
      <c r="B10312" s="280" t="s">
        <v>1</v>
      </c>
      <c r="C10312" s="281" t="s">
        <v>2</v>
      </c>
      <c r="D10312" s="281" t="s">
        <v>1727</v>
      </c>
      <c r="E10312" s="280" t="s">
        <v>1766</v>
      </c>
      <c r="F10312" s="83" t="s">
        <v>1767</v>
      </c>
      <c r="G10312" s="83" t="s">
        <v>1768</v>
      </c>
      <c r="H10312" s="83"/>
      <c r="I10312" s="83"/>
      <c r="J10312" s="122" t="s">
        <v>1769</v>
      </c>
    </row>
    <row r="10313" spans="1:10" ht="25.5">
      <c r="A10313" s="123" t="s">
        <v>1723</v>
      </c>
      <c r="B10313" s="97" t="s">
        <v>636</v>
      </c>
      <c r="C10313" s="96" t="s">
        <v>44</v>
      </c>
      <c r="D10313" s="96" t="s">
        <v>637</v>
      </c>
      <c r="E10313" s="99">
        <v>7.6900000000000004E-4</v>
      </c>
      <c r="F10313" s="98" t="s">
        <v>93</v>
      </c>
      <c r="G10313" s="282" t="s">
        <v>3172</v>
      </c>
      <c r="H10313" s="282"/>
      <c r="I10313" s="283"/>
      <c r="J10313" s="126" t="s">
        <v>5181</v>
      </c>
    </row>
    <row r="10314" spans="1:10">
      <c r="A10314" s="123" t="s">
        <v>1723</v>
      </c>
      <c r="B10314" s="97" t="s">
        <v>1948</v>
      </c>
      <c r="C10314" s="96" t="s">
        <v>44</v>
      </c>
      <c r="D10314" s="96" t="s">
        <v>1949</v>
      </c>
      <c r="E10314" s="99">
        <v>0.73333329999999997</v>
      </c>
      <c r="F10314" s="98" t="s">
        <v>1950</v>
      </c>
      <c r="G10314" s="282" t="s">
        <v>1951</v>
      </c>
      <c r="H10314" s="282"/>
      <c r="I10314" s="283"/>
      <c r="J10314" s="126" t="s">
        <v>5200</v>
      </c>
    </row>
    <row r="10315" spans="1:10" ht="38.25">
      <c r="A10315" s="123" t="s">
        <v>1723</v>
      </c>
      <c r="B10315" s="97" t="s">
        <v>3164</v>
      </c>
      <c r="C10315" s="96" t="s">
        <v>44</v>
      </c>
      <c r="D10315" s="96" t="s">
        <v>3165</v>
      </c>
      <c r="E10315" s="99">
        <v>7.6900000000000004E-4</v>
      </c>
      <c r="F10315" s="98" t="s">
        <v>93</v>
      </c>
      <c r="G10315" s="282" t="s">
        <v>3168</v>
      </c>
      <c r="H10315" s="282"/>
      <c r="I10315" s="283"/>
      <c r="J10315" s="126" t="s">
        <v>5184</v>
      </c>
    </row>
    <row r="10316" spans="1:10">
      <c r="A10316" s="123" t="s">
        <v>1723</v>
      </c>
      <c r="B10316" s="97" t="s">
        <v>1957</v>
      </c>
      <c r="C10316" s="96" t="s">
        <v>44</v>
      </c>
      <c r="D10316" s="96" t="s">
        <v>1958</v>
      </c>
      <c r="E10316" s="99">
        <v>0.73333329999999997</v>
      </c>
      <c r="F10316" s="98" t="s">
        <v>1950</v>
      </c>
      <c r="G10316" s="282" t="s">
        <v>1959</v>
      </c>
      <c r="H10316" s="282"/>
      <c r="I10316" s="283"/>
      <c r="J10316" s="126" t="s">
        <v>5201</v>
      </c>
    </row>
    <row r="10317" spans="1:10" ht="38.25">
      <c r="A10317" s="123" t="s">
        <v>1723</v>
      </c>
      <c r="B10317" s="97" t="s">
        <v>4804</v>
      </c>
      <c r="C10317" s="96" t="s">
        <v>44</v>
      </c>
      <c r="D10317" s="96" t="s">
        <v>4805</v>
      </c>
      <c r="E10317" s="99">
        <v>7.6900000000000004E-4</v>
      </c>
      <c r="F10317" s="98" t="s">
        <v>93</v>
      </c>
      <c r="G10317" s="282" t="s">
        <v>5182</v>
      </c>
      <c r="H10317" s="282"/>
      <c r="I10317" s="283"/>
      <c r="J10317" s="126" t="s">
        <v>5183</v>
      </c>
    </row>
    <row r="10318" spans="1:10">
      <c r="A10318" s="221"/>
      <c r="B10318" s="222"/>
      <c r="C10318" s="222"/>
      <c r="D10318" s="222"/>
      <c r="E10318" s="222"/>
      <c r="F10318" s="222" t="s">
        <v>1774</v>
      </c>
      <c r="G10318" s="222"/>
      <c r="H10318" s="222"/>
      <c r="I10318" s="222"/>
      <c r="J10318" s="125">
        <v>24.800599999999999</v>
      </c>
    </row>
    <row r="10319" spans="1:10">
      <c r="A10319" s="115"/>
      <c r="B10319" s="116"/>
      <c r="C10319" s="116"/>
      <c r="D10319" s="116"/>
      <c r="E10319" s="116" t="s">
        <v>1728</v>
      </c>
      <c r="F10319" s="117">
        <v>0</v>
      </c>
      <c r="G10319" s="116" t="s">
        <v>1729</v>
      </c>
      <c r="H10319" s="117">
        <v>18.309999999999999</v>
      </c>
      <c r="I10319" s="116" t="s">
        <v>1730</v>
      </c>
      <c r="J10319" s="118">
        <v>18.314590666146238</v>
      </c>
    </row>
    <row r="10320" spans="1:10" ht="15" thickBot="1">
      <c r="A10320" s="115"/>
      <c r="B10320" s="116"/>
      <c r="C10320" s="116"/>
      <c r="D10320" s="116"/>
      <c r="E10320" s="116" t="s">
        <v>1731</v>
      </c>
      <c r="F10320" s="117">
        <v>6.5</v>
      </c>
      <c r="G10320" s="116"/>
      <c r="H10320" s="276" t="s">
        <v>1732</v>
      </c>
      <c r="I10320" s="276"/>
      <c r="J10320" s="118">
        <v>31.3</v>
      </c>
    </row>
    <row r="10321" spans="1:10" ht="15" thickTop="1">
      <c r="A10321" s="119"/>
      <c r="B10321" s="95"/>
      <c r="C10321" s="95"/>
      <c r="D10321" s="95"/>
      <c r="E10321" s="95"/>
      <c r="F10321" s="95"/>
      <c r="G10321" s="95"/>
      <c r="H10321" s="95"/>
      <c r="I10321" s="95"/>
      <c r="J10321" s="120"/>
    </row>
    <row r="10322" spans="1:10" ht="15">
      <c r="A10322" s="121"/>
      <c r="B10322" s="83" t="s">
        <v>1</v>
      </c>
      <c r="C10322" s="82" t="s">
        <v>2</v>
      </c>
      <c r="D10322" s="82" t="s">
        <v>3</v>
      </c>
      <c r="E10322" s="281" t="s">
        <v>1722</v>
      </c>
      <c r="F10322" s="281"/>
      <c r="G10322" s="84" t="s">
        <v>4</v>
      </c>
      <c r="H10322" s="83" t="s">
        <v>5</v>
      </c>
      <c r="I10322" s="83" t="s">
        <v>6</v>
      </c>
      <c r="J10322" s="122" t="s">
        <v>8</v>
      </c>
    </row>
    <row r="10323" spans="1:10" ht="38.25">
      <c r="A10323" s="111" t="s">
        <v>1723</v>
      </c>
      <c r="B10323" s="86" t="s">
        <v>5202</v>
      </c>
      <c r="C10323" s="85" t="s">
        <v>44</v>
      </c>
      <c r="D10323" s="85" t="s">
        <v>5203</v>
      </c>
      <c r="E10323" s="284" t="s">
        <v>1761</v>
      </c>
      <c r="F10323" s="284"/>
      <c r="G10323" s="87" t="s">
        <v>71</v>
      </c>
      <c r="H10323" s="88">
        <v>1</v>
      </c>
      <c r="I10323" s="89">
        <v>25</v>
      </c>
      <c r="J10323" s="112">
        <v>25</v>
      </c>
    </row>
    <row r="10324" spans="1:10">
      <c r="A10324" s="221"/>
      <c r="B10324" s="222"/>
      <c r="C10324" s="222"/>
      <c r="D10324" s="222"/>
      <c r="E10324" s="222"/>
      <c r="F10324" s="222" t="s">
        <v>1762</v>
      </c>
      <c r="G10324" s="222"/>
      <c r="H10324" s="222"/>
      <c r="I10324" s="222"/>
      <c r="J10324" s="125">
        <v>0</v>
      </c>
    </row>
    <row r="10325" spans="1:10">
      <c r="A10325" s="221"/>
      <c r="B10325" s="222"/>
      <c r="C10325" s="222"/>
      <c r="D10325" s="222"/>
      <c r="E10325" s="222"/>
      <c r="F10325" s="222" t="s">
        <v>1763</v>
      </c>
      <c r="G10325" s="222"/>
      <c r="H10325" s="222"/>
      <c r="I10325" s="222"/>
      <c r="J10325" s="125">
        <v>1</v>
      </c>
    </row>
    <row r="10326" spans="1:10">
      <c r="A10326" s="221"/>
      <c r="B10326" s="222"/>
      <c r="C10326" s="222"/>
      <c r="D10326" s="222"/>
      <c r="E10326" s="222"/>
      <c r="F10326" s="222" t="s">
        <v>1764</v>
      </c>
      <c r="G10326" s="222"/>
      <c r="H10326" s="222"/>
      <c r="I10326" s="222"/>
      <c r="J10326" s="125">
        <v>0</v>
      </c>
    </row>
    <row r="10327" spans="1:10" ht="15">
      <c r="A10327" s="279" t="s">
        <v>1784</v>
      </c>
      <c r="B10327" s="280" t="s">
        <v>1</v>
      </c>
      <c r="C10327" s="281" t="s">
        <v>2</v>
      </c>
      <c r="D10327" s="281" t="s">
        <v>1785</v>
      </c>
      <c r="E10327" s="280" t="s">
        <v>1766</v>
      </c>
      <c r="F10327" s="83" t="s">
        <v>1767</v>
      </c>
      <c r="G10327" s="83" t="s">
        <v>1768</v>
      </c>
      <c r="H10327" s="83"/>
      <c r="I10327" s="83"/>
      <c r="J10327" s="122" t="s">
        <v>1769</v>
      </c>
    </row>
    <row r="10328" spans="1:10" ht="25.5">
      <c r="A10328" s="113" t="s">
        <v>1725</v>
      </c>
      <c r="B10328" s="91" t="s">
        <v>5204</v>
      </c>
      <c r="C10328" s="90" t="s">
        <v>44</v>
      </c>
      <c r="D10328" s="90" t="s">
        <v>5205</v>
      </c>
      <c r="E10328" s="93">
        <v>2.5</v>
      </c>
      <c r="F10328" s="92" t="s">
        <v>78</v>
      </c>
      <c r="G10328" s="277" t="s">
        <v>5206</v>
      </c>
      <c r="H10328" s="277"/>
      <c r="I10328" s="278"/>
      <c r="J10328" s="127" t="s">
        <v>5207</v>
      </c>
    </row>
    <row r="10329" spans="1:10" ht="25.5">
      <c r="A10329" s="113" t="s">
        <v>1725</v>
      </c>
      <c r="B10329" s="91" t="s">
        <v>5208</v>
      </c>
      <c r="C10329" s="90" t="s">
        <v>44</v>
      </c>
      <c r="D10329" s="90" t="s">
        <v>5209</v>
      </c>
      <c r="E10329" s="93">
        <v>1.6420400000000002E-2</v>
      </c>
      <c r="F10329" s="92" t="s">
        <v>121</v>
      </c>
      <c r="G10329" s="277" t="s">
        <v>5210</v>
      </c>
      <c r="H10329" s="277"/>
      <c r="I10329" s="278"/>
      <c r="J10329" s="127" t="s">
        <v>5211</v>
      </c>
    </row>
    <row r="10330" spans="1:10">
      <c r="A10330" s="221"/>
      <c r="B10330" s="222"/>
      <c r="C10330" s="222"/>
      <c r="D10330" s="222"/>
      <c r="E10330" s="222"/>
      <c r="F10330" s="222" t="s">
        <v>1938</v>
      </c>
      <c r="G10330" s="222"/>
      <c r="H10330" s="222"/>
      <c r="I10330" s="222"/>
      <c r="J10330" s="125">
        <v>20.120899999999999</v>
      </c>
    </row>
    <row r="10331" spans="1:10" ht="15">
      <c r="A10331" s="279" t="s">
        <v>1765</v>
      </c>
      <c r="B10331" s="280" t="s">
        <v>1</v>
      </c>
      <c r="C10331" s="281" t="s">
        <v>2</v>
      </c>
      <c r="D10331" s="281" t="s">
        <v>1727</v>
      </c>
      <c r="E10331" s="280" t="s">
        <v>1766</v>
      </c>
      <c r="F10331" s="83" t="s">
        <v>1767</v>
      </c>
      <c r="G10331" s="83" t="s">
        <v>1768</v>
      </c>
      <c r="H10331" s="83"/>
      <c r="I10331" s="83"/>
      <c r="J10331" s="122" t="s">
        <v>1769</v>
      </c>
    </row>
    <row r="10332" spans="1:10">
      <c r="A10332" s="123" t="s">
        <v>1723</v>
      </c>
      <c r="B10332" s="97" t="s">
        <v>1953</v>
      </c>
      <c r="C10332" s="96" t="s">
        <v>44</v>
      </c>
      <c r="D10332" s="96" t="s">
        <v>1954</v>
      </c>
      <c r="E10332" s="99">
        <v>7.4074100000000004E-2</v>
      </c>
      <c r="F10332" s="98" t="s">
        <v>1950</v>
      </c>
      <c r="G10332" s="282" t="s">
        <v>1955</v>
      </c>
      <c r="H10332" s="282"/>
      <c r="I10332" s="283"/>
      <c r="J10332" s="126" t="s">
        <v>5212</v>
      </c>
    </row>
    <row r="10333" spans="1:10">
      <c r="A10333" s="123" t="s">
        <v>1723</v>
      </c>
      <c r="B10333" s="97" t="s">
        <v>1957</v>
      </c>
      <c r="C10333" s="96" t="s">
        <v>44</v>
      </c>
      <c r="D10333" s="96" t="s">
        <v>1958</v>
      </c>
      <c r="E10333" s="99">
        <v>0.2407407</v>
      </c>
      <c r="F10333" s="98" t="s">
        <v>1950</v>
      </c>
      <c r="G10333" s="282" t="s">
        <v>1959</v>
      </c>
      <c r="H10333" s="282"/>
      <c r="I10333" s="283"/>
      <c r="J10333" s="126" t="s">
        <v>5213</v>
      </c>
    </row>
    <row r="10334" spans="1:10" ht="38.25">
      <c r="A10334" s="123" t="s">
        <v>1723</v>
      </c>
      <c r="B10334" s="97" t="s">
        <v>2115</v>
      </c>
      <c r="C10334" s="96" t="s">
        <v>44</v>
      </c>
      <c r="D10334" s="96" t="s">
        <v>2116</v>
      </c>
      <c r="E10334" s="99">
        <v>1.27235E-2</v>
      </c>
      <c r="F10334" s="98" t="s">
        <v>71</v>
      </c>
      <c r="G10334" s="282" t="s">
        <v>2117</v>
      </c>
      <c r="H10334" s="282"/>
      <c r="I10334" s="283"/>
      <c r="J10334" s="126" t="s">
        <v>5214</v>
      </c>
    </row>
    <row r="10335" spans="1:10">
      <c r="A10335" s="221"/>
      <c r="B10335" s="222"/>
      <c r="C10335" s="222"/>
      <c r="D10335" s="222"/>
      <c r="E10335" s="222"/>
      <c r="F10335" s="222" t="s">
        <v>1774</v>
      </c>
      <c r="G10335" s="222"/>
      <c r="H10335" s="222"/>
      <c r="I10335" s="222"/>
      <c r="J10335" s="125">
        <v>4.8815</v>
      </c>
    </row>
    <row r="10336" spans="1:10">
      <c r="A10336" s="115"/>
      <c r="B10336" s="116"/>
      <c r="C10336" s="116"/>
      <c r="D10336" s="116"/>
      <c r="E10336" s="116" t="s">
        <v>1728</v>
      </c>
      <c r="F10336" s="117">
        <v>0</v>
      </c>
      <c r="G10336" s="116" t="s">
        <v>1729</v>
      </c>
      <c r="H10336" s="117">
        <v>3.51</v>
      </c>
      <c r="I10336" s="116" t="s">
        <v>1730</v>
      </c>
      <c r="J10336" s="118">
        <v>3.5117482275384524</v>
      </c>
    </row>
    <row r="10337" spans="1:10" ht="15" thickBot="1">
      <c r="A10337" s="115"/>
      <c r="B10337" s="116"/>
      <c r="C10337" s="116"/>
      <c r="D10337" s="116"/>
      <c r="E10337" s="116" t="s">
        <v>1731</v>
      </c>
      <c r="F10337" s="117">
        <v>6.56</v>
      </c>
      <c r="G10337" s="116"/>
      <c r="H10337" s="276" t="s">
        <v>1732</v>
      </c>
      <c r="I10337" s="276"/>
      <c r="J10337" s="118">
        <v>31.56</v>
      </c>
    </row>
    <row r="10338" spans="1:10" ht="15" thickTop="1">
      <c r="A10338" s="119"/>
      <c r="B10338" s="95"/>
      <c r="C10338" s="95"/>
      <c r="D10338" s="95"/>
      <c r="E10338" s="95"/>
      <c r="F10338" s="95"/>
      <c r="G10338" s="95"/>
      <c r="H10338" s="95"/>
      <c r="I10338" s="95"/>
      <c r="J10338" s="120"/>
    </row>
    <row r="10339" spans="1:10" ht="15">
      <c r="A10339" s="121"/>
      <c r="B10339" s="83" t="s">
        <v>1</v>
      </c>
      <c r="C10339" s="82" t="s">
        <v>2</v>
      </c>
      <c r="D10339" s="82" t="s">
        <v>3</v>
      </c>
      <c r="E10339" s="281" t="s">
        <v>1722</v>
      </c>
      <c r="F10339" s="281"/>
      <c r="G10339" s="84" t="s">
        <v>4</v>
      </c>
      <c r="H10339" s="83" t="s">
        <v>5</v>
      </c>
      <c r="I10339" s="83" t="s">
        <v>6</v>
      </c>
      <c r="J10339" s="122" t="s">
        <v>8</v>
      </c>
    </row>
    <row r="10340" spans="1:10" ht="38.25">
      <c r="A10340" s="111" t="s">
        <v>1723</v>
      </c>
      <c r="B10340" s="86" t="s">
        <v>4157</v>
      </c>
      <c r="C10340" s="85" t="s">
        <v>31</v>
      </c>
      <c r="D10340" s="85" t="s">
        <v>4158</v>
      </c>
      <c r="E10340" s="284" t="s">
        <v>2958</v>
      </c>
      <c r="F10340" s="284"/>
      <c r="G10340" s="87" t="s">
        <v>267</v>
      </c>
      <c r="H10340" s="88">
        <v>1</v>
      </c>
      <c r="I10340" s="89">
        <v>3.09</v>
      </c>
      <c r="J10340" s="112">
        <v>3.09</v>
      </c>
    </row>
    <row r="10341" spans="1:10" ht="25.5">
      <c r="A10341" s="123" t="s">
        <v>1738</v>
      </c>
      <c r="B10341" s="97" t="s">
        <v>3240</v>
      </c>
      <c r="C10341" s="96" t="s">
        <v>31</v>
      </c>
      <c r="D10341" s="96" t="s">
        <v>3241</v>
      </c>
      <c r="E10341" s="283" t="s">
        <v>1737</v>
      </c>
      <c r="F10341" s="283"/>
      <c r="G10341" s="98" t="s">
        <v>33</v>
      </c>
      <c r="H10341" s="99">
        <v>1.29E-2</v>
      </c>
      <c r="I10341" s="100">
        <v>15.57</v>
      </c>
      <c r="J10341" s="124">
        <v>0.2</v>
      </c>
    </row>
    <row r="10342" spans="1:10" ht="25.5">
      <c r="A10342" s="123" t="s">
        <v>1738</v>
      </c>
      <c r="B10342" s="97" t="s">
        <v>3238</v>
      </c>
      <c r="C10342" s="96" t="s">
        <v>31</v>
      </c>
      <c r="D10342" s="96" t="s">
        <v>3239</v>
      </c>
      <c r="E10342" s="283" t="s">
        <v>1737</v>
      </c>
      <c r="F10342" s="283"/>
      <c r="G10342" s="98" t="s">
        <v>33</v>
      </c>
      <c r="H10342" s="99">
        <v>5.6899999999999999E-2</v>
      </c>
      <c r="I10342" s="100">
        <v>19.399999999999999</v>
      </c>
      <c r="J10342" s="124">
        <v>1.1000000000000001</v>
      </c>
    </row>
    <row r="10343" spans="1:10" ht="25.5">
      <c r="A10343" s="113" t="s">
        <v>1725</v>
      </c>
      <c r="B10343" s="91" t="s">
        <v>5215</v>
      </c>
      <c r="C10343" s="90" t="s">
        <v>31</v>
      </c>
      <c r="D10343" s="90" t="s">
        <v>5216</v>
      </c>
      <c r="E10343" s="278" t="s">
        <v>1743</v>
      </c>
      <c r="F10343" s="278"/>
      <c r="G10343" s="92" t="s">
        <v>704</v>
      </c>
      <c r="H10343" s="93">
        <v>1.3332999999999999</v>
      </c>
      <c r="I10343" s="94">
        <v>0.7</v>
      </c>
      <c r="J10343" s="114">
        <v>0.93</v>
      </c>
    </row>
    <row r="10344" spans="1:10" ht="38.25">
      <c r="A10344" s="113" t="s">
        <v>1725</v>
      </c>
      <c r="B10344" s="91" t="s">
        <v>5217</v>
      </c>
      <c r="C10344" s="90" t="s">
        <v>31</v>
      </c>
      <c r="D10344" s="90" t="s">
        <v>5218</v>
      </c>
      <c r="E10344" s="278" t="s">
        <v>1743</v>
      </c>
      <c r="F10344" s="278"/>
      <c r="G10344" s="92" t="s">
        <v>704</v>
      </c>
      <c r="H10344" s="93">
        <v>1.4</v>
      </c>
      <c r="I10344" s="94">
        <v>0.62</v>
      </c>
      <c r="J10344" s="114">
        <v>0.86</v>
      </c>
    </row>
    <row r="10345" spans="1:10">
      <c r="A10345" s="115"/>
      <c r="B10345" s="116"/>
      <c r="C10345" s="116"/>
      <c r="D10345" s="116"/>
      <c r="E10345" s="116" t="s">
        <v>1728</v>
      </c>
      <c r="F10345" s="117">
        <v>1.03</v>
      </c>
      <c r="G10345" s="116" t="s">
        <v>1729</v>
      </c>
      <c r="H10345" s="117">
        <v>0</v>
      </c>
      <c r="I10345" s="116" t="s">
        <v>1730</v>
      </c>
      <c r="J10345" s="118">
        <v>1.03</v>
      </c>
    </row>
    <row r="10346" spans="1:10" ht="15" thickBot="1">
      <c r="A10346" s="115"/>
      <c r="B10346" s="116"/>
      <c r="C10346" s="116"/>
      <c r="D10346" s="116"/>
      <c r="E10346" s="116" t="s">
        <v>1731</v>
      </c>
      <c r="F10346" s="117">
        <v>0.81</v>
      </c>
      <c r="G10346" s="116"/>
      <c r="H10346" s="276" t="s">
        <v>1732</v>
      </c>
      <c r="I10346" s="276"/>
      <c r="J10346" s="118">
        <v>3.9</v>
      </c>
    </row>
    <row r="10347" spans="1:10" ht="15" thickTop="1">
      <c r="A10347" s="119"/>
      <c r="B10347" s="95"/>
      <c r="C10347" s="95"/>
      <c r="D10347" s="95"/>
      <c r="E10347" s="95"/>
      <c r="F10347" s="95"/>
      <c r="G10347" s="95"/>
      <c r="H10347" s="95"/>
      <c r="I10347" s="95"/>
      <c r="J10347" s="120"/>
    </row>
    <row r="10348" spans="1:10" ht="15">
      <c r="A10348" s="121"/>
      <c r="B10348" s="83" t="s">
        <v>1</v>
      </c>
      <c r="C10348" s="82" t="s">
        <v>2</v>
      </c>
      <c r="D10348" s="82" t="s">
        <v>3</v>
      </c>
      <c r="E10348" s="281" t="s">
        <v>1722</v>
      </c>
      <c r="F10348" s="281"/>
      <c r="G10348" s="84" t="s">
        <v>4</v>
      </c>
      <c r="H10348" s="83" t="s">
        <v>5</v>
      </c>
      <c r="I10348" s="83" t="s">
        <v>6</v>
      </c>
      <c r="J10348" s="122" t="s">
        <v>8</v>
      </c>
    </row>
    <row r="10349" spans="1:10" ht="51">
      <c r="A10349" s="111" t="s">
        <v>1723</v>
      </c>
      <c r="B10349" s="86" t="s">
        <v>2797</v>
      </c>
      <c r="C10349" s="85" t="s">
        <v>44</v>
      </c>
      <c r="D10349" s="85" t="s">
        <v>2798</v>
      </c>
      <c r="E10349" s="284" t="s">
        <v>1761</v>
      </c>
      <c r="F10349" s="284"/>
      <c r="G10349" s="87" t="s">
        <v>46</v>
      </c>
      <c r="H10349" s="88">
        <v>1</v>
      </c>
      <c r="I10349" s="89">
        <v>193.81</v>
      </c>
      <c r="J10349" s="112">
        <v>193.81</v>
      </c>
    </row>
    <row r="10350" spans="1:10">
      <c r="A10350" s="221"/>
      <c r="B10350" s="222"/>
      <c r="C10350" s="222"/>
      <c r="D10350" s="222"/>
      <c r="E10350" s="222"/>
      <c r="F10350" s="222" t="s">
        <v>1762</v>
      </c>
      <c r="G10350" s="222"/>
      <c r="H10350" s="222"/>
      <c r="I10350" s="222"/>
      <c r="J10350" s="125">
        <v>0</v>
      </c>
    </row>
    <row r="10351" spans="1:10">
      <c r="A10351" s="221"/>
      <c r="B10351" s="222"/>
      <c r="C10351" s="222"/>
      <c r="D10351" s="222"/>
      <c r="E10351" s="222"/>
      <c r="F10351" s="222" t="s">
        <v>1763</v>
      </c>
      <c r="G10351" s="222"/>
      <c r="H10351" s="222"/>
      <c r="I10351" s="222"/>
      <c r="J10351" s="125">
        <v>1</v>
      </c>
    </row>
    <row r="10352" spans="1:10">
      <c r="A10352" s="221"/>
      <c r="B10352" s="222"/>
      <c r="C10352" s="222"/>
      <c r="D10352" s="222"/>
      <c r="E10352" s="222"/>
      <c r="F10352" s="222" t="s">
        <v>1764</v>
      </c>
      <c r="G10352" s="222"/>
      <c r="H10352" s="222"/>
      <c r="I10352" s="222"/>
      <c r="J10352" s="125">
        <v>0</v>
      </c>
    </row>
    <row r="10353" spans="1:10" ht="15">
      <c r="A10353" s="279" t="s">
        <v>1784</v>
      </c>
      <c r="B10353" s="280" t="s">
        <v>1</v>
      </c>
      <c r="C10353" s="281" t="s">
        <v>2</v>
      </c>
      <c r="D10353" s="281" t="s">
        <v>1785</v>
      </c>
      <c r="E10353" s="280" t="s">
        <v>1766</v>
      </c>
      <c r="F10353" s="83" t="s">
        <v>1767</v>
      </c>
      <c r="G10353" s="83" t="s">
        <v>1768</v>
      </c>
      <c r="H10353" s="83"/>
      <c r="I10353" s="83"/>
      <c r="J10353" s="122" t="s">
        <v>1769</v>
      </c>
    </row>
    <row r="10354" spans="1:10" ht="76.5">
      <c r="A10354" s="113" t="s">
        <v>1725</v>
      </c>
      <c r="B10354" s="91" t="s">
        <v>1852</v>
      </c>
      <c r="C10354" s="90" t="s">
        <v>44</v>
      </c>
      <c r="D10354" s="90" t="s">
        <v>1853</v>
      </c>
      <c r="E10354" s="93">
        <v>1</v>
      </c>
      <c r="F10354" s="92" t="s">
        <v>46</v>
      </c>
      <c r="G10354" s="277" t="s">
        <v>1854</v>
      </c>
      <c r="H10354" s="277"/>
      <c r="I10354" s="278"/>
      <c r="J10354" s="127" t="s">
        <v>1854</v>
      </c>
    </row>
    <row r="10355" spans="1:10">
      <c r="A10355" s="221"/>
      <c r="B10355" s="222"/>
      <c r="C10355" s="222"/>
      <c r="D10355" s="222"/>
      <c r="E10355" s="222"/>
      <c r="F10355" s="222" t="s">
        <v>1938</v>
      </c>
      <c r="G10355" s="222"/>
      <c r="H10355" s="222"/>
      <c r="I10355" s="222"/>
      <c r="J10355" s="125">
        <v>148.69</v>
      </c>
    </row>
    <row r="10356" spans="1:10" ht="15">
      <c r="A10356" s="279" t="s">
        <v>1765</v>
      </c>
      <c r="B10356" s="280" t="s">
        <v>1</v>
      </c>
      <c r="C10356" s="281" t="s">
        <v>2</v>
      </c>
      <c r="D10356" s="281" t="s">
        <v>1727</v>
      </c>
      <c r="E10356" s="280" t="s">
        <v>1766</v>
      </c>
      <c r="F10356" s="83" t="s">
        <v>1767</v>
      </c>
      <c r="G10356" s="83" t="s">
        <v>1768</v>
      </c>
      <c r="H10356" s="83"/>
      <c r="I10356" s="83"/>
      <c r="J10356" s="122" t="s">
        <v>1769</v>
      </c>
    </row>
    <row r="10357" spans="1:10">
      <c r="A10357" s="123" t="s">
        <v>1723</v>
      </c>
      <c r="B10357" s="97" t="s">
        <v>2102</v>
      </c>
      <c r="C10357" s="96" t="s">
        <v>44</v>
      </c>
      <c r="D10357" s="96" t="s">
        <v>2103</v>
      </c>
      <c r="E10357" s="99">
        <v>1.2222222</v>
      </c>
      <c r="F10357" s="98" t="s">
        <v>1950</v>
      </c>
      <c r="G10357" s="282" t="s">
        <v>2104</v>
      </c>
      <c r="H10357" s="282"/>
      <c r="I10357" s="283"/>
      <c r="J10357" s="126" t="s">
        <v>5219</v>
      </c>
    </row>
    <row r="10358" spans="1:10">
      <c r="A10358" s="123" t="s">
        <v>1723</v>
      </c>
      <c r="B10358" s="97" t="s">
        <v>2124</v>
      </c>
      <c r="C10358" s="96" t="s">
        <v>44</v>
      </c>
      <c r="D10358" s="96" t="s">
        <v>2125</v>
      </c>
      <c r="E10358" s="99">
        <v>1.2222222</v>
      </c>
      <c r="F10358" s="98" t="s">
        <v>1950</v>
      </c>
      <c r="G10358" s="282" t="s">
        <v>1835</v>
      </c>
      <c r="H10358" s="282"/>
      <c r="I10358" s="283"/>
      <c r="J10358" s="126" t="s">
        <v>5130</v>
      </c>
    </row>
    <row r="10359" spans="1:10">
      <c r="A10359" s="221"/>
      <c r="B10359" s="222"/>
      <c r="C10359" s="222"/>
      <c r="D10359" s="222"/>
      <c r="E10359" s="222"/>
      <c r="F10359" s="222" t="s">
        <v>1774</v>
      </c>
      <c r="G10359" s="222"/>
      <c r="H10359" s="222"/>
      <c r="I10359" s="222"/>
      <c r="J10359" s="125">
        <v>45.124499999999998</v>
      </c>
    </row>
    <row r="10360" spans="1:10">
      <c r="A10360" s="115"/>
      <c r="B10360" s="116"/>
      <c r="C10360" s="116"/>
      <c r="D10360" s="116"/>
      <c r="E10360" s="116" t="s">
        <v>1728</v>
      </c>
      <c r="F10360" s="117">
        <v>0</v>
      </c>
      <c r="G10360" s="116" t="s">
        <v>1729</v>
      </c>
      <c r="H10360" s="117">
        <v>34.950000000000003</v>
      </c>
      <c r="I10360" s="116" t="s">
        <v>1730</v>
      </c>
      <c r="J10360" s="118">
        <v>34.952866031159999</v>
      </c>
    </row>
    <row r="10361" spans="1:10" ht="15" thickBot="1">
      <c r="A10361" s="115"/>
      <c r="B10361" s="116"/>
      <c r="C10361" s="116"/>
      <c r="D10361" s="116"/>
      <c r="E10361" s="116" t="s">
        <v>1731</v>
      </c>
      <c r="F10361" s="117">
        <v>50.85</v>
      </c>
      <c r="G10361" s="116"/>
      <c r="H10361" s="276" t="s">
        <v>1732</v>
      </c>
      <c r="I10361" s="276"/>
      <c r="J10361" s="118">
        <v>244.66</v>
      </c>
    </row>
    <row r="10362" spans="1:10" ht="15" thickTop="1">
      <c r="A10362" s="119"/>
      <c r="B10362" s="95"/>
      <c r="C10362" s="95"/>
      <c r="D10362" s="95"/>
      <c r="E10362" s="95"/>
      <c r="F10362" s="95"/>
      <c r="G10362" s="95"/>
      <c r="H10362" s="95"/>
      <c r="I10362" s="95"/>
      <c r="J10362" s="120"/>
    </row>
    <row r="10363" spans="1:10" ht="15">
      <c r="A10363" s="121"/>
      <c r="B10363" s="83" t="s">
        <v>1</v>
      </c>
      <c r="C10363" s="82" t="s">
        <v>2</v>
      </c>
      <c r="D10363" s="82" t="s">
        <v>3</v>
      </c>
      <c r="E10363" s="281" t="s">
        <v>1722</v>
      </c>
      <c r="F10363" s="281"/>
      <c r="G10363" s="84" t="s">
        <v>4</v>
      </c>
      <c r="H10363" s="83" t="s">
        <v>5</v>
      </c>
      <c r="I10363" s="83" t="s">
        <v>6</v>
      </c>
      <c r="J10363" s="122" t="s">
        <v>8</v>
      </c>
    </row>
    <row r="10364" spans="1:10" ht="51">
      <c r="A10364" s="111" t="s">
        <v>1723</v>
      </c>
      <c r="B10364" s="86" t="s">
        <v>2803</v>
      </c>
      <c r="C10364" s="85" t="s">
        <v>44</v>
      </c>
      <c r="D10364" s="85" t="s">
        <v>2804</v>
      </c>
      <c r="E10364" s="284" t="s">
        <v>1761</v>
      </c>
      <c r="F10364" s="284"/>
      <c r="G10364" s="87" t="s">
        <v>46</v>
      </c>
      <c r="H10364" s="88">
        <v>1</v>
      </c>
      <c r="I10364" s="89">
        <v>261.55</v>
      </c>
      <c r="J10364" s="112">
        <v>261.55</v>
      </c>
    </row>
    <row r="10365" spans="1:10">
      <c r="A10365" s="221"/>
      <c r="B10365" s="222"/>
      <c r="C10365" s="222"/>
      <c r="D10365" s="222"/>
      <c r="E10365" s="222"/>
      <c r="F10365" s="222" t="s">
        <v>1762</v>
      </c>
      <c r="G10365" s="222"/>
      <c r="H10365" s="222"/>
      <c r="I10365" s="222"/>
      <c r="J10365" s="125">
        <v>0</v>
      </c>
    </row>
    <row r="10366" spans="1:10">
      <c r="A10366" s="221"/>
      <c r="B10366" s="222"/>
      <c r="C10366" s="222"/>
      <c r="D10366" s="222"/>
      <c r="E10366" s="222"/>
      <c r="F10366" s="222" t="s">
        <v>1763</v>
      </c>
      <c r="G10366" s="222"/>
      <c r="H10366" s="222"/>
      <c r="I10366" s="222"/>
      <c r="J10366" s="125">
        <v>1</v>
      </c>
    </row>
    <row r="10367" spans="1:10">
      <c r="A10367" s="221"/>
      <c r="B10367" s="222"/>
      <c r="C10367" s="222"/>
      <c r="D10367" s="222"/>
      <c r="E10367" s="222"/>
      <c r="F10367" s="222" t="s">
        <v>1764</v>
      </c>
      <c r="G10367" s="222"/>
      <c r="H10367" s="222"/>
      <c r="I10367" s="222"/>
      <c r="J10367" s="125">
        <v>0</v>
      </c>
    </row>
    <row r="10368" spans="1:10" ht="15">
      <c r="A10368" s="279" t="s">
        <v>1784</v>
      </c>
      <c r="B10368" s="280" t="s">
        <v>1</v>
      </c>
      <c r="C10368" s="281" t="s">
        <v>2</v>
      </c>
      <c r="D10368" s="281" t="s">
        <v>1785</v>
      </c>
      <c r="E10368" s="280" t="s">
        <v>1766</v>
      </c>
      <c r="F10368" s="83" t="s">
        <v>1767</v>
      </c>
      <c r="G10368" s="83" t="s">
        <v>1768</v>
      </c>
      <c r="H10368" s="83"/>
      <c r="I10368" s="83"/>
      <c r="J10368" s="122" t="s">
        <v>1769</v>
      </c>
    </row>
    <row r="10369" spans="1:10" ht="76.5">
      <c r="A10369" s="113" t="s">
        <v>1725</v>
      </c>
      <c r="B10369" s="91" t="s">
        <v>5220</v>
      </c>
      <c r="C10369" s="90" t="s">
        <v>44</v>
      </c>
      <c r="D10369" s="90" t="s">
        <v>5221</v>
      </c>
      <c r="E10369" s="93">
        <v>1</v>
      </c>
      <c r="F10369" s="92" t="s">
        <v>46</v>
      </c>
      <c r="G10369" s="277" t="s">
        <v>5222</v>
      </c>
      <c r="H10369" s="277"/>
      <c r="I10369" s="278"/>
      <c r="J10369" s="127" t="s">
        <v>5222</v>
      </c>
    </row>
    <row r="10370" spans="1:10">
      <c r="A10370" s="221"/>
      <c r="B10370" s="222"/>
      <c r="C10370" s="222"/>
      <c r="D10370" s="222"/>
      <c r="E10370" s="222"/>
      <c r="F10370" s="222" t="s">
        <v>1938</v>
      </c>
      <c r="G10370" s="222"/>
      <c r="H10370" s="222"/>
      <c r="I10370" s="222"/>
      <c r="J10370" s="125">
        <v>214.46</v>
      </c>
    </row>
    <row r="10371" spans="1:10" ht="15">
      <c r="A10371" s="279" t="s">
        <v>1765</v>
      </c>
      <c r="B10371" s="280" t="s">
        <v>1</v>
      </c>
      <c r="C10371" s="281" t="s">
        <v>2</v>
      </c>
      <c r="D10371" s="281" t="s">
        <v>1727</v>
      </c>
      <c r="E10371" s="280" t="s">
        <v>1766</v>
      </c>
      <c r="F10371" s="83" t="s">
        <v>1767</v>
      </c>
      <c r="G10371" s="83" t="s">
        <v>1768</v>
      </c>
      <c r="H10371" s="83"/>
      <c r="I10371" s="83"/>
      <c r="J10371" s="122" t="s">
        <v>1769</v>
      </c>
    </row>
    <row r="10372" spans="1:10">
      <c r="A10372" s="123" t="s">
        <v>1723</v>
      </c>
      <c r="B10372" s="97" t="s">
        <v>2124</v>
      </c>
      <c r="C10372" s="96" t="s">
        <v>44</v>
      </c>
      <c r="D10372" s="96" t="s">
        <v>2125</v>
      </c>
      <c r="E10372" s="99">
        <v>1.2753623000000001</v>
      </c>
      <c r="F10372" s="98" t="s">
        <v>1950</v>
      </c>
      <c r="G10372" s="282" t="s">
        <v>1835</v>
      </c>
      <c r="H10372" s="282"/>
      <c r="I10372" s="283"/>
      <c r="J10372" s="126" t="s">
        <v>5223</v>
      </c>
    </row>
    <row r="10373" spans="1:10">
      <c r="A10373" s="123" t="s">
        <v>1723</v>
      </c>
      <c r="B10373" s="97" t="s">
        <v>2102</v>
      </c>
      <c r="C10373" s="96" t="s">
        <v>44</v>
      </c>
      <c r="D10373" s="96" t="s">
        <v>2103</v>
      </c>
      <c r="E10373" s="99">
        <v>1.2753623000000001</v>
      </c>
      <c r="F10373" s="98" t="s">
        <v>1950</v>
      </c>
      <c r="G10373" s="282" t="s">
        <v>2104</v>
      </c>
      <c r="H10373" s="282"/>
      <c r="I10373" s="283"/>
      <c r="J10373" s="126" t="s">
        <v>5224</v>
      </c>
    </row>
    <row r="10374" spans="1:10">
      <c r="A10374" s="221"/>
      <c r="B10374" s="222"/>
      <c r="C10374" s="222"/>
      <c r="D10374" s="222"/>
      <c r="E10374" s="222"/>
      <c r="F10374" s="222" t="s">
        <v>1774</v>
      </c>
      <c r="G10374" s="222"/>
      <c r="H10374" s="222"/>
      <c r="I10374" s="222"/>
      <c r="J10374" s="125">
        <v>47.086399999999998</v>
      </c>
    </row>
    <row r="10375" spans="1:10">
      <c r="A10375" s="115"/>
      <c r="B10375" s="116"/>
      <c r="C10375" s="116"/>
      <c r="D10375" s="116"/>
      <c r="E10375" s="116" t="s">
        <v>1728</v>
      </c>
      <c r="F10375" s="117">
        <v>0</v>
      </c>
      <c r="G10375" s="116" t="s">
        <v>1729</v>
      </c>
      <c r="H10375" s="117">
        <v>36.47</v>
      </c>
      <c r="I10375" s="116" t="s">
        <v>1730</v>
      </c>
      <c r="J10375" s="118">
        <v>36.472555982940001</v>
      </c>
    </row>
    <row r="10376" spans="1:10" ht="15" thickBot="1">
      <c r="A10376" s="115"/>
      <c r="B10376" s="116"/>
      <c r="C10376" s="116"/>
      <c r="D10376" s="116"/>
      <c r="E10376" s="116" t="s">
        <v>1731</v>
      </c>
      <c r="F10376" s="117">
        <v>68.63</v>
      </c>
      <c r="G10376" s="116"/>
      <c r="H10376" s="276" t="s">
        <v>1732</v>
      </c>
      <c r="I10376" s="276"/>
      <c r="J10376" s="118">
        <v>330.18</v>
      </c>
    </row>
    <row r="10377" spans="1:10" ht="15" thickTop="1">
      <c r="A10377" s="119"/>
      <c r="B10377" s="95"/>
      <c r="C10377" s="95"/>
      <c r="D10377" s="95"/>
      <c r="E10377" s="95"/>
      <c r="F10377" s="95"/>
      <c r="G10377" s="95"/>
      <c r="H10377" s="95"/>
      <c r="I10377" s="95"/>
      <c r="J10377" s="120"/>
    </row>
    <row r="10378" spans="1:10" ht="15">
      <c r="A10378" s="121"/>
      <c r="B10378" s="83" t="s">
        <v>1</v>
      </c>
      <c r="C10378" s="82" t="s">
        <v>2</v>
      </c>
      <c r="D10378" s="82" t="s">
        <v>3</v>
      </c>
      <c r="E10378" s="281" t="s">
        <v>1722</v>
      </c>
      <c r="F10378" s="281"/>
      <c r="G10378" s="84" t="s">
        <v>4</v>
      </c>
      <c r="H10378" s="83" t="s">
        <v>5</v>
      </c>
      <c r="I10378" s="83" t="s">
        <v>6</v>
      </c>
      <c r="J10378" s="122" t="s">
        <v>8</v>
      </c>
    </row>
    <row r="10379" spans="1:10" ht="38.25">
      <c r="A10379" s="111" t="s">
        <v>1723</v>
      </c>
      <c r="B10379" s="86" t="s">
        <v>3940</v>
      </c>
      <c r="C10379" s="85" t="s">
        <v>44</v>
      </c>
      <c r="D10379" s="85" t="s">
        <v>3941</v>
      </c>
      <c r="E10379" s="284" t="s">
        <v>1761</v>
      </c>
      <c r="F10379" s="284"/>
      <c r="G10379" s="87" t="s">
        <v>93</v>
      </c>
      <c r="H10379" s="88">
        <v>1</v>
      </c>
      <c r="I10379" s="89">
        <v>462.77</v>
      </c>
      <c r="J10379" s="112">
        <v>462.77</v>
      </c>
    </row>
    <row r="10380" spans="1:10">
      <c r="A10380" s="221"/>
      <c r="B10380" s="222"/>
      <c r="C10380" s="222"/>
      <c r="D10380" s="222"/>
      <c r="E10380" s="222"/>
      <c r="F10380" s="222" t="s">
        <v>1762</v>
      </c>
      <c r="G10380" s="222"/>
      <c r="H10380" s="222"/>
      <c r="I10380" s="222"/>
      <c r="J10380" s="125">
        <v>0</v>
      </c>
    </row>
    <row r="10381" spans="1:10">
      <c r="A10381" s="221"/>
      <c r="B10381" s="222"/>
      <c r="C10381" s="222"/>
      <c r="D10381" s="222"/>
      <c r="E10381" s="222"/>
      <c r="F10381" s="222" t="s">
        <v>1763</v>
      </c>
      <c r="G10381" s="222"/>
      <c r="H10381" s="222"/>
      <c r="I10381" s="222"/>
      <c r="J10381" s="125">
        <v>1</v>
      </c>
    </row>
    <row r="10382" spans="1:10">
      <c r="A10382" s="221"/>
      <c r="B10382" s="222"/>
      <c r="C10382" s="222"/>
      <c r="D10382" s="222"/>
      <c r="E10382" s="222"/>
      <c r="F10382" s="222" t="s">
        <v>1764</v>
      </c>
      <c r="G10382" s="222"/>
      <c r="H10382" s="222"/>
      <c r="I10382" s="222"/>
      <c r="J10382" s="125">
        <v>0</v>
      </c>
    </row>
    <row r="10383" spans="1:10" ht="15">
      <c r="A10383" s="279" t="s">
        <v>1765</v>
      </c>
      <c r="B10383" s="280" t="s">
        <v>1</v>
      </c>
      <c r="C10383" s="281" t="s">
        <v>2</v>
      </c>
      <c r="D10383" s="281" t="s">
        <v>1727</v>
      </c>
      <c r="E10383" s="280" t="s">
        <v>1766</v>
      </c>
      <c r="F10383" s="83" t="s">
        <v>1767</v>
      </c>
      <c r="G10383" s="83" t="s">
        <v>1768</v>
      </c>
      <c r="H10383" s="83"/>
      <c r="I10383" s="83"/>
      <c r="J10383" s="122" t="s">
        <v>1769</v>
      </c>
    </row>
    <row r="10384" spans="1:10" ht="25.5">
      <c r="A10384" s="123" t="s">
        <v>1723</v>
      </c>
      <c r="B10384" s="97" t="s">
        <v>2225</v>
      </c>
      <c r="C10384" s="96" t="s">
        <v>44</v>
      </c>
      <c r="D10384" s="96" t="s">
        <v>2226</v>
      </c>
      <c r="E10384" s="99">
        <v>1</v>
      </c>
      <c r="F10384" s="98" t="s">
        <v>93</v>
      </c>
      <c r="G10384" s="282" t="s">
        <v>2227</v>
      </c>
      <c r="H10384" s="282"/>
      <c r="I10384" s="283"/>
      <c r="J10384" s="126" t="s">
        <v>2227</v>
      </c>
    </row>
    <row r="10385" spans="1:10" ht="25.5">
      <c r="A10385" s="123" t="s">
        <v>1723</v>
      </c>
      <c r="B10385" s="97" t="s">
        <v>2243</v>
      </c>
      <c r="C10385" s="96" t="s">
        <v>44</v>
      </c>
      <c r="D10385" s="96" t="s">
        <v>2244</v>
      </c>
      <c r="E10385" s="99">
        <v>1</v>
      </c>
      <c r="F10385" s="98" t="s">
        <v>93</v>
      </c>
      <c r="G10385" s="282" t="s">
        <v>2245</v>
      </c>
      <c r="H10385" s="282"/>
      <c r="I10385" s="283"/>
      <c r="J10385" s="126" t="s">
        <v>2245</v>
      </c>
    </row>
    <row r="10386" spans="1:10" ht="38.25">
      <c r="A10386" s="123" t="s">
        <v>1723</v>
      </c>
      <c r="B10386" s="97" t="s">
        <v>4809</v>
      </c>
      <c r="C10386" s="96" t="s">
        <v>44</v>
      </c>
      <c r="D10386" s="96" t="s">
        <v>4810</v>
      </c>
      <c r="E10386" s="99">
        <v>1.05</v>
      </c>
      <c r="F10386" s="98" t="s">
        <v>93</v>
      </c>
      <c r="G10386" s="282" t="s">
        <v>5225</v>
      </c>
      <c r="H10386" s="282"/>
      <c r="I10386" s="283"/>
      <c r="J10386" s="126" t="s">
        <v>5226</v>
      </c>
    </row>
    <row r="10387" spans="1:10">
      <c r="A10387" s="221"/>
      <c r="B10387" s="222"/>
      <c r="C10387" s="222"/>
      <c r="D10387" s="222"/>
      <c r="E10387" s="222"/>
      <c r="F10387" s="222" t="s">
        <v>1774</v>
      </c>
      <c r="G10387" s="222"/>
      <c r="H10387" s="222"/>
      <c r="I10387" s="222"/>
      <c r="J10387" s="125">
        <v>462.77300000000002</v>
      </c>
    </row>
    <row r="10388" spans="1:10">
      <c r="A10388" s="115"/>
      <c r="B10388" s="116"/>
      <c r="C10388" s="116"/>
      <c r="D10388" s="116"/>
      <c r="E10388" s="116" t="s">
        <v>1728</v>
      </c>
      <c r="F10388" s="117">
        <v>0</v>
      </c>
      <c r="G10388" s="116" t="s">
        <v>1729</v>
      </c>
      <c r="H10388" s="117">
        <v>109.74</v>
      </c>
      <c r="I10388" s="116" t="s">
        <v>1730</v>
      </c>
      <c r="J10388" s="118">
        <v>109.742987537742</v>
      </c>
    </row>
    <row r="10389" spans="1:10" ht="15" thickBot="1">
      <c r="A10389" s="115"/>
      <c r="B10389" s="116"/>
      <c r="C10389" s="116"/>
      <c r="D10389" s="116"/>
      <c r="E10389" s="116" t="s">
        <v>1731</v>
      </c>
      <c r="F10389" s="117">
        <v>121.43</v>
      </c>
      <c r="G10389" s="116"/>
      <c r="H10389" s="276" t="s">
        <v>1732</v>
      </c>
      <c r="I10389" s="276"/>
      <c r="J10389" s="118">
        <v>584.20000000000005</v>
      </c>
    </row>
    <row r="10390" spans="1:10" ht="15" thickTop="1">
      <c r="A10390" s="119"/>
      <c r="B10390" s="95"/>
      <c r="C10390" s="95"/>
      <c r="D10390" s="95"/>
      <c r="E10390" s="95"/>
      <c r="F10390" s="95"/>
      <c r="G10390" s="95"/>
      <c r="H10390" s="95"/>
      <c r="I10390" s="95"/>
      <c r="J10390" s="120"/>
    </row>
    <row r="10391" spans="1:10" ht="15">
      <c r="A10391" s="121"/>
      <c r="B10391" s="83" t="s">
        <v>1</v>
      </c>
      <c r="C10391" s="82" t="s">
        <v>2</v>
      </c>
      <c r="D10391" s="82" t="s">
        <v>3</v>
      </c>
      <c r="E10391" s="281" t="s">
        <v>1722</v>
      </c>
      <c r="F10391" s="281"/>
      <c r="G10391" s="84" t="s">
        <v>4</v>
      </c>
      <c r="H10391" s="83" t="s">
        <v>5</v>
      </c>
      <c r="I10391" s="83" t="s">
        <v>6</v>
      </c>
      <c r="J10391" s="122" t="s">
        <v>8</v>
      </c>
    </row>
    <row r="10392" spans="1:10" ht="63.75">
      <c r="A10392" s="111" t="s">
        <v>1723</v>
      </c>
      <c r="B10392" s="86" t="s">
        <v>1770</v>
      </c>
      <c r="C10392" s="85" t="s">
        <v>44</v>
      </c>
      <c r="D10392" s="85" t="s">
        <v>1771</v>
      </c>
      <c r="E10392" s="284" t="s">
        <v>1761</v>
      </c>
      <c r="F10392" s="284"/>
      <c r="G10392" s="87" t="s">
        <v>71</v>
      </c>
      <c r="H10392" s="88">
        <v>1</v>
      </c>
      <c r="I10392" s="89">
        <v>218.25</v>
      </c>
      <c r="J10392" s="112">
        <v>218.25</v>
      </c>
    </row>
    <row r="10393" spans="1:10">
      <c r="A10393" s="221"/>
      <c r="B10393" s="222"/>
      <c r="C10393" s="222"/>
      <c r="D10393" s="222"/>
      <c r="E10393" s="222"/>
      <c r="F10393" s="222" t="s">
        <v>1762</v>
      </c>
      <c r="G10393" s="222"/>
      <c r="H10393" s="222"/>
      <c r="I10393" s="222"/>
      <c r="J10393" s="125">
        <v>0</v>
      </c>
    </row>
    <row r="10394" spans="1:10">
      <c r="A10394" s="221"/>
      <c r="B10394" s="222"/>
      <c r="C10394" s="222"/>
      <c r="D10394" s="222"/>
      <c r="E10394" s="222"/>
      <c r="F10394" s="222" t="s">
        <v>1763</v>
      </c>
      <c r="G10394" s="222"/>
      <c r="H10394" s="222"/>
      <c r="I10394" s="222"/>
      <c r="J10394" s="125">
        <v>1</v>
      </c>
    </row>
    <row r="10395" spans="1:10">
      <c r="A10395" s="221"/>
      <c r="B10395" s="222"/>
      <c r="C10395" s="222"/>
      <c r="D10395" s="222"/>
      <c r="E10395" s="222"/>
      <c r="F10395" s="222" t="s">
        <v>1764</v>
      </c>
      <c r="G10395" s="222"/>
      <c r="H10395" s="222"/>
      <c r="I10395" s="222"/>
      <c r="J10395" s="125">
        <v>0</v>
      </c>
    </row>
    <row r="10396" spans="1:10" ht="15">
      <c r="A10396" s="279" t="s">
        <v>1765</v>
      </c>
      <c r="B10396" s="280" t="s">
        <v>1</v>
      </c>
      <c r="C10396" s="281" t="s">
        <v>2</v>
      </c>
      <c r="D10396" s="281" t="s">
        <v>1727</v>
      </c>
      <c r="E10396" s="280" t="s">
        <v>1766</v>
      </c>
      <c r="F10396" s="83" t="s">
        <v>1767</v>
      </c>
      <c r="G10396" s="83" t="s">
        <v>1768</v>
      </c>
      <c r="H10396" s="83"/>
      <c r="I10396" s="83"/>
      <c r="J10396" s="122" t="s">
        <v>1769</v>
      </c>
    </row>
    <row r="10397" spans="1:10" ht="63.75">
      <c r="A10397" s="123" t="s">
        <v>1723</v>
      </c>
      <c r="B10397" s="97" t="s">
        <v>5227</v>
      </c>
      <c r="C10397" s="96" t="s">
        <v>44</v>
      </c>
      <c r="D10397" s="96" t="s">
        <v>5228</v>
      </c>
      <c r="E10397" s="99">
        <v>1</v>
      </c>
      <c r="F10397" s="98" t="s">
        <v>71</v>
      </c>
      <c r="G10397" s="282" t="s">
        <v>5229</v>
      </c>
      <c r="H10397" s="282"/>
      <c r="I10397" s="283"/>
      <c r="J10397" s="126" t="s">
        <v>5229</v>
      </c>
    </row>
    <row r="10398" spans="1:10" ht="38.25">
      <c r="A10398" s="123" t="s">
        <v>1723</v>
      </c>
      <c r="B10398" s="97" t="s">
        <v>5202</v>
      </c>
      <c r="C10398" s="96" t="s">
        <v>44</v>
      </c>
      <c r="D10398" s="96" t="s">
        <v>5203</v>
      </c>
      <c r="E10398" s="99">
        <v>1</v>
      </c>
      <c r="F10398" s="98" t="s">
        <v>71</v>
      </c>
      <c r="G10398" s="282" t="s">
        <v>5230</v>
      </c>
      <c r="H10398" s="282"/>
      <c r="I10398" s="283"/>
      <c r="J10398" s="126" t="s">
        <v>5230</v>
      </c>
    </row>
    <row r="10399" spans="1:10">
      <c r="A10399" s="221"/>
      <c r="B10399" s="222"/>
      <c r="C10399" s="222"/>
      <c r="D10399" s="222"/>
      <c r="E10399" s="222"/>
      <c r="F10399" s="222" t="s">
        <v>1774</v>
      </c>
      <c r="G10399" s="222"/>
      <c r="H10399" s="222"/>
      <c r="I10399" s="222"/>
      <c r="J10399" s="125">
        <v>218.25</v>
      </c>
    </row>
    <row r="10400" spans="1:10">
      <c r="A10400" s="115"/>
      <c r="B10400" s="116"/>
      <c r="C10400" s="116"/>
      <c r="D10400" s="116"/>
      <c r="E10400" s="116" t="s">
        <v>1728</v>
      </c>
      <c r="F10400" s="117">
        <v>0</v>
      </c>
      <c r="G10400" s="116" t="s">
        <v>1729</v>
      </c>
      <c r="H10400" s="117">
        <v>33.159999999999997</v>
      </c>
      <c r="I10400" s="116" t="s">
        <v>1730</v>
      </c>
      <c r="J10400" s="118">
        <v>33.158434016372127</v>
      </c>
    </row>
    <row r="10401" spans="1:10" ht="15" thickBot="1">
      <c r="A10401" s="115"/>
      <c r="B10401" s="116"/>
      <c r="C10401" s="116"/>
      <c r="D10401" s="116"/>
      <c r="E10401" s="116" t="s">
        <v>1731</v>
      </c>
      <c r="F10401" s="117">
        <v>57.26</v>
      </c>
      <c r="G10401" s="116"/>
      <c r="H10401" s="276" t="s">
        <v>1732</v>
      </c>
      <c r="I10401" s="276"/>
      <c r="J10401" s="118">
        <v>275.51</v>
      </c>
    </row>
    <row r="10402" spans="1:10" ht="15" thickTop="1">
      <c r="A10402" s="119"/>
      <c r="B10402" s="95"/>
      <c r="C10402" s="95"/>
      <c r="D10402" s="95"/>
      <c r="E10402" s="95"/>
      <c r="F10402" s="95"/>
      <c r="G10402" s="95"/>
      <c r="H10402" s="95"/>
      <c r="I10402" s="95"/>
      <c r="J10402" s="120"/>
    </row>
    <row r="10403" spans="1:10" ht="15">
      <c r="A10403" s="121"/>
      <c r="B10403" s="83" t="s">
        <v>1</v>
      </c>
      <c r="C10403" s="82" t="s">
        <v>2</v>
      </c>
      <c r="D10403" s="82" t="s">
        <v>3</v>
      </c>
      <c r="E10403" s="281" t="s">
        <v>1722</v>
      </c>
      <c r="F10403" s="281"/>
      <c r="G10403" s="84" t="s">
        <v>4</v>
      </c>
      <c r="H10403" s="83" t="s">
        <v>5</v>
      </c>
      <c r="I10403" s="83" t="s">
        <v>6</v>
      </c>
      <c r="J10403" s="122" t="s">
        <v>8</v>
      </c>
    </row>
    <row r="10404" spans="1:10" ht="25.5">
      <c r="A10404" s="111" t="s">
        <v>1723</v>
      </c>
      <c r="B10404" s="86" t="s">
        <v>2887</v>
      </c>
      <c r="C10404" s="85" t="s">
        <v>44</v>
      </c>
      <c r="D10404" s="85" t="s">
        <v>2888</v>
      </c>
      <c r="E10404" s="284" t="s">
        <v>1761</v>
      </c>
      <c r="F10404" s="284"/>
      <c r="G10404" s="87" t="s">
        <v>78</v>
      </c>
      <c r="H10404" s="88">
        <v>1</v>
      </c>
      <c r="I10404" s="89">
        <v>50.56</v>
      </c>
      <c r="J10404" s="112">
        <v>50.56</v>
      </c>
    </row>
    <row r="10405" spans="1:10" ht="15">
      <c r="A10405" s="279" t="s">
        <v>1775</v>
      </c>
      <c r="B10405" s="280" t="s">
        <v>1</v>
      </c>
      <c r="C10405" s="281" t="s">
        <v>2</v>
      </c>
      <c r="D10405" s="281" t="s">
        <v>1776</v>
      </c>
      <c r="E10405" s="280" t="s">
        <v>1766</v>
      </c>
      <c r="F10405" s="285" t="s">
        <v>1777</v>
      </c>
      <c r="G10405" s="280"/>
      <c r="H10405" s="285" t="s">
        <v>1769</v>
      </c>
      <c r="I10405" s="280"/>
      <c r="J10405" s="286" t="s">
        <v>1778</v>
      </c>
    </row>
    <row r="10406" spans="1:10" ht="15">
      <c r="A10406" s="287"/>
      <c r="B10406" s="280"/>
      <c r="C10406" s="280"/>
      <c r="D10406" s="280"/>
      <c r="E10406" s="280"/>
      <c r="F10406" s="83" t="s">
        <v>1779</v>
      </c>
      <c r="G10406" s="83" t="s">
        <v>1780</v>
      </c>
      <c r="H10406" s="83" t="s">
        <v>1779</v>
      </c>
      <c r="I10406" s="83" t="s">
        <v>1780</v>
      </c>
      <c r="J10406" s="286"/>
    </row>
    <row r="10407" spans="1:10" ht="63.75">
      <c r="A10407" s="113" t="s">
        <v>1725</v>
      </c>
      <c r="B10407" s="91" t="s">
        <v>4871</v>
      </c>
      <c r="C10407" s="90" t="s">
        <v>44</v>
      </c>
      <c r="D10407" s="90" t="s">
        <v>4872</v>
      </c>
      <c r="E10407" s="93">
        <v>1</v>
      </c>
      <c r="F10407" s="94">
        <v>1</v>
      </c>
      <c r="G10407" s="94">
        <v>0</v>
      </c>
      <c r="H10407" s="102">
        <v>4.25</v>
      </c>
      <c r="I10407" s="102">
        <v>1</v>
      </c>
      <c r="J10407" s="127">
        <v>4.25</v>
      </c>
    </row>
    <row r="10408" spans="1:10">
      <c r="A10408" s="221"/>
      <c r="B10408" s="222"/>
      <c r="C10408" s="222"/>
      <c r="D10408" s="222"/>
      <c r="E10408" s="222"/>
      <c r="F10408" s="222" t="s">
        <v>1783</v>
      </c>
      <c r="G10408" s="222"/>
      <c r="H10408" s="222"/>
      <c r="I10408" s="222"/>
      <c r="J10408" s="125">
        <v>4.25</v>
      </c>
    </row>
    <row r="10409" spans="1:10">
      <c r="A10409" s="221"/>
      <c r="B10409" s="222"/>
      <c r="C10409" s="222"/>
      <c r="D10409" s="222"/>
      <c r="E10409" s="222"/>
      <c r="F10409" s="222" t="s">
        <v>1762</v>
      </c>
      <c r="G10409" s="222"/>
      <c r="H10409" s="222"/>
      <c r="I10409" s="222"/>
      <c r="J10409" s="125">
        <v>4.25</v>
      </c>
    </row>
    <row r="10410" spans="1:10">
      <c r="A10410" s="221"/>
      <c r="B10410" s="222"/>
      <c r="C10410" s="222"/>
      <c r="D10410" s="222"/>
      <c r="E10410" s="222"/>
      <c r="F10410" s="222" t="s">
        <v>1763</v>
      </c>
      <c r="G10410" s="222"/>
      <c r="H10410" s="222"/>
      <c r="I10410" s="222"/>
      <c r="J10410" s="125">
        <v>1.0226999999999999</v>
      </c>
    </row>
    <row r="10411" spans="1:10">
      <c r="A10411" s="221"/>
      <c r="B10411" s="222"/>
      <c r="C10411" s="222"/>
      <c r="D10411" s="222"/>
      <c r="E10411" s="222"/>
      <c r="F10411" s="222" t="s">
        <v>1764</v>
      </c>
      <c r="G10411" s="222"/>
      <c r="H10411" s="222"/>
      <c r="I10411" s="222"/>
      <c r="J10411" s="125">
        <v>4.1557000000000004</v>
      </c>
    </row>
    <row r="10412" spans="1:10" ht="15">
      <c r="A10412" s="279" t="s">
        <v>1784</v>
      </c>
      <c r="B10412" s="280" t="s">
        <v>1</v>
      </c>
      <c r="C10412" s="281" t="s">
        <v>2</v>
      </c>
      <c r="D10412" s="281" t="s">
        <v>1785</v>
      </c>
      <c r="E10412" s="280" t="s">
        <v>1766</v>
      </c>
      <c r="F10412" s="83" t="s">
        <v>1767</v>
      </c>
      <c r="G10412" s="83" t="s">
        <v>1768</v>
      </c>
      <c r="H10412" s="83"/>
      <c r="I10412" s="83"/>
      <c r="J10412" s="122" t="s">
        <v>1769</v>
      </c>
    </row>
    <row r="10413" spans="1:10" ht="25.5">
      <c r="A10413" s="113" t="s">
        <v>1725</v>
      </c>
      <c r="B10413" s="91" t="s">
        <v>2864</v>
      </c>
      <c r="C10413" s="90" t="s">
        <v>44</v>
      </c>
      <c r="D10413" s="90" t="s">
        <v>2865</v>
      </c>
      <c r="E10413" s="93">
        <v>6.1949999999999998E-2</v>
      </c>
      <c r="F10413" s="92" t="s">
        <v>121</v>
      </c>
      <c r="G10413" s="277" t="s">
        <v>2866</v>
      </c>
      <c r="H10413" s="277"/>
      <c r="I10413" s="278"/>
      <c r="J10413" s="127" t="s">
        <v>5231</v>
      </c>
    </row>
    <row r="10414" spans="1:10" ht="38.25">
      <c r="A10414" s="113" t="s">
        <v>1725</v>
      </c>
      <c r="B10414" s="91" t="s">
        <v>4874</v>
      </c>
      <c r="C10414" s="90" t="s">
        <v>44</v>
      </c>
      <c r="D10414" s="90" t="s">
        <v>4875</v>
      </c>
      <c r="E10414" s="93">
        <v>6.667E-4</v>
      </c>
      <c r="F10414" s="92" t="s">
        <v>46</v>
      </c>
      <c r="G10414" s="277" t="s">
        <v>4876</v>
      </c>
      <c r="H10414" s="277"/>
      <c r="I10414" s="278"/>
      <c r="J10414" s="127" t="s">
        <v>4877</v>
      </c>
    </row>
    <row r="10415" spans="1:10">
      <c r="A10415" s="221"/>
      <c r="B10415" s="222"/>
      <c r="C10415" s="222"/>
      <c r="D10415" s="222"/>
      <c r="E10415" s="222"/>
      <c r="F10415" s="222" t="s">
        <v>1938</v>
      </c>
      <c r="G10415" s="222"/>
      <c r="H10415" s="222"/>
      <c r="I10415" s="222"/>
      <c r="J10415" s="125">
        <v>1.7381</v>
      </c>
    </row>
    <row r="10416" spans="1:10" ht="15">
      <c r="A10416" s="279" t="s">
        <v>1765</v>
      </c>
      <c r="B10416" s="280" t="s">
        <v>1</v>
      </c>
      <c r="C10416" s="281" t="s">
        <v>2</v>
      </c>
      <c r="D10416" s="281" t="s">
        <v>1727</v>
      </c>
      <c r="E10416" s="280" t="s">
        <v>1766</v>
      </c>
      <c r="F10416" s="83" t="s">
        <v>1767</v>
      </c>
      <c r="G10416" s="83" t="s">
        <v>1768</v>
      </c>
      <c r="H10416" s="83"/>
      <c r="I10416" s="83"/>
      <c r="J10416" s="122" t="s">
        <v>1769</v>
      </c>
    </row>
    <row r="10417" spans="1:10">
      <c r="A10417" s="123" t="s">
        <v>1723</v>
      </c>
      <c r="B10417" s="97" t="s">
        <v>2677</v>
      </c>
      <c r="C10417" s="96" t="s">
        <v>44</v>
      </c>
      <c r="D10417" s="96" t="s">
        <v>2678</v>
      </c>
      <c r="E10417" s="99">
        <v>0.97777780000000003</v>
      </c>
      <c r="F10417" s="98" t="s">
        <v>1950</v>
      </c>
      <c r="G10417" s="282" t="s">
        <v>2679</v>
      </c>
      <c r="H10417" s="282"/>
      <c r="I10417" s="283"/>
      <c r="J10417" s="126" t="s">
        <v>2680</v>
      </c>
    </row>
    <row r="10418" spans="1:10">
      <c r="A10418" s="123" t="s">
        <v>1723</v>
      </c>
      <c r="B10418" s="97" t="s">
        <v>5232</v>
      </c>
      <c r="C10418" s="96" t="s">
        <v>44</v>
      </c>
      <c r="D10418" s="96" t="s">
        <v>5233</v>
      </c>
      <c r="E10418" s="99">
        <v>1</v>
      </c>
      <c r="F10418" s="98" t="s">
        <v>78</v>
      </c>
      <c r="G10418" s="282" t="s">
        <v>5234</v>
      </c>
      <c r="H10418" s="282"/>
      <c r="I10418" s="283"/>
      <c r="J10418" s="126" t="s">
        <v>5234</v>
      </c>
    </row>
    <row r="10419" spans="1:10">
      <c r="A10419" s="123" t="s">
        <v>1723</v>
      </c>
      <c r="B10419" s="97" t="s">
        <v>1957</v>
      </c>
      <c r="C10419" s="96" t="s">
        <v>44</v>
      </c>
      <c r="D10419" s="96" t="s">
        <v>1958</v>
      </c>
      <c r="E10419" s="99">
        <v>0.97777780000000003</v>
      </c>
      <c r="F10419" s="98" t="s">
        <v>1950</v>
      </c>
      <c r="G10419" s="282" t="s">
        <v>1959</v>
      </c>
      <c r="H10419" s="282"/>
      <c r="I10419" s="283"/>
      <c r="J10419" s="126" t="s">
        <v>5235</v>
      </c>
    </row>
    <row r="10420" spans="1:10">
      <c r="A10420" s="221"/>
      <c r="B10420" s="222"/>
      <c r="C10420" s="222"/>
      <c r="D10420" s="222"/>
      <c r="E10420" s="222"/>
      <c r="F10420" s="222" t="s">
        <v>1774</v>
      </c>
      <c r="G10420" s="222"/>
      <c r="H10420" s="222"/>
      <c r="I10420" s="222"/>
      <c r="J10420" s="125">
        <v>44.662199999999999</v>
      </c>
    </row>
    <row r="10421" spans="1:10">
      <c r="A10421" s="115"/>
      <c r="B10421" s="116"/>
      <c r="C10421" s="116"/>
      <c r="D10421" s="116"/>
      <c r="E10421" s="116" t="s">
        <v>1728</v>
      </c>
      <c r="F10421" s="117">
        <v>0</v>
      </c>
      <c r="G10421" s="116" t="s">
        <v>1729</v>
      </c>
      <c r="H10421" s="117">
        <v>31.37</v>
      </c>
      <c r="I10421" s="116" t="s">
        <v>1730</v>
      </c>
      <c r="J10421" s="118">
        <v>31.374321651780001</v>
      </c>
    </row>
    <row r="10422" spans="1:10" ht="15" thickBot="1">
      <c r="A10422" s="115"/>
      <c r="B10422" s="116"/>
      <c r="C10422" s="116"/>
      <c r="D10422" s="116"/>
      <c r="E10422" s="116" t="s">
        <v>1731</v>
      </c>
      <c r="F10422" s="117">
        <v>13.26</v>
      </c>
      <c r="G10422" s="116"/>
      <c r="H10422" s="276" t="s">
        <v>1732</v>
      </c>
      <c r="I10422" s="276"/>
      <c r="J10422" s="118">
        <v>63.82</v>
      </c>
    </row>
    <row r="10423" spans="1:10" ht="15" thickTop="1">
      <c r="A10423" s="119"/>
      <c r="B10423" s="95"/>
      <c r="C10423" s="95"/>
      <c r="D10423" s="95"/>
      <c r="E10423" s="95"/>
      <c r="F10423" s="95"/>
      <c r="G10423" s="95"/>
      <c r="H10423" s="95"/>
      <c r="I10423" s="95"/>
      <c r="J10423" s="120"/>
    </row>
    <row r="10424" spans="1:10" ht="15">
      <c r="A10424" s="121"/>
      <c r="B10424" s="83" t="s">
        <v>1</v>
      </c>
      <c r="C10424" s="82" t="s">
        <v>2</v>
      </c>
      <c r="D10424" s="82" t="s">
        <v>3</v>
      </c>
      <c r="E10424" s="281" t="s">
        <v>1722</v>
      </c>
      <c r="F10424" s="281"/>
      <c r="G10424" s="84" t="s">
        <v>4</v>
      </c>
      <c r="H10424" s="83" t="s">
        <v>5</v>
      </c>
      <c r="I10424" s="83" t="s">
        <v>6</v>
      </c>
      <c r="J10424" s="122" t="s">
        <v>8</v>
      </c>
    </row>
    <row r="10425" spans="1:10" ht="25.5">
      <c r="A10425" s="111" t="s">
        <v>1723</v>
      </c>
      <c r="B10425" s="86" t="s">
        <v>2381</v>
      </c>
      <c r="C10425" s="85" t="s">
        <v>44</v>
      </c>
      <c r="D10425" s="85" t="s">
        <v>2382</v>
      </c>
      <c r="E10425" s="284" t="s">
        <v>1761</v>
      </c>
      <c r="F10425" s="284"/>
      <c r="G10425" s="87" t="s">
        <v>71</v>
      </c>
      <c r="H10425" s="88">
        <v>1</v>
      </c>
      <c r="I10425" s="89">
        <v>28.01</v>
      </c>
      <c r="J10425" s="112">
        <v>28.01</v>
      </c>
    </row>
    <row r="10426" spans="1:10">
      <c r="A10426" s="221"/>
      <c r="B10426" s="222"/>
      <c r="C10426" s="222"/>
      <c r="D10426" s="222"/>
      <c r="E10426" s="222"/>
      <c r="F10426" s="222" t="s">
        <v>1762</v>
      </c>
      <c r="G10426" s="222"/>
      <c r="H10426" s="222"/>
      <c r="I10426" s="222"/>
      <c r="J10426" s="125">
        <v>0</v>
      </c>
    </row>
    <row r="10427" spans="1:10">
      <c r="A10427" s="221"/>
      <c r="B10427" s="222"/>
      <c r="C10427" s="222"/>
      <c r="D10427" s="222"/>
      <c r="E10427" s="222"/>
      <c r="F10427" s="222" t="s">
        <v>1763</v>
      </c>
      <c r="G10427" s="222"/>
      <c r="H10427" s="222"/>
      <c r="I10427" s="222"/>
      <c r="J10427" s="125">
        <v>1</v>
      </c>
    </row>
    <row r="10428" spans="1:10">
      <c r="A10428" s="221"/>
      <c r="B10428" s="222"/>
      <c r="C10428" s="222"/>
      <c r="D10428" s="222"/>
      <c r="E10428" s="222"/>
      <c r="F10428" s="222" t="s">
        <v>1764</v>
      </c>
      <c r="G10428" s="222"/>
      <c r="H10428" s="222"/>
      <c r="I10428" s="222"/>
      <c r="J10428" s="125">
        <v>0</v>
      </c>
    </row>
    <row r="10429" spans="1:10" ht="15">
      <c r="A10429" s="279" t="s">
        <v>1765</v>
      </c>
      <c r="B10429" s="280" t="s">
        <v>1</v>
      </c>
      <c r="C10429" s="281" t="s">
        <v>2</v>
      </c>
      <c r="D10429" s="281" t="s">
        <v>1727</v>
      </c>
      <c r="E10429" s="280" t="s">
        <v>1766</v>
      </c>
      <c r="F10429" s="83" t="s">
        <v>1767</v>
      </c>
      <c r="G10429" s="83" t="s">
        <v>1768</v>
      </c>
      <c r="H10429" s="83"/>
      <c r="I10429" s="83"/>
      <c r="J10429" s="122" t="s">
        <v>1769</v>
      </c>
    </row>
    <row r="10430" spans="1:10">
      <c r="A10430" s="123" t="s">
        <v>1723</v>
      </c>
      <c r="B10430" s="97" t="s">
        <v>5236</v>
      </c>
      <c r="C10430" s="96" t="s">
        <v>44</v>
      </c>
      <c r="D10430" s="96" t="s">
        <v>5237</v>
      </c>
      <c r="E10430" s="99">
        <v>1</v>
      </c>
      <c r="F10430" s="98" t="s">
        <v>71</v>
      </c>
      <c r="G10430" s="282" t="s">
        <v>5238</v>
      </c>
      <c r="H10430" s="282"/>
      <c r="I10430" s="283"/>
      <c r="J10430" s="126" t="s">
        <v>5238</v>
      </c>
    </row>
    <row r="10431" spans="1:10">
      <c r="A10431" s="123" t="s">
        <v>1723</v>
      </c>
      <c r="B10431" s="97" t="s">
        <v>5239</v>
      </c>
      <c r="C10431" s="96" t="s">
        <v>44</v>
      </c>
      <c r="D10431" s="96" t="s">
        <v>5240</v>
      </c>
      <c r="E10431" s="99">
        <v>0.2</v>
      </c>
      <c r="F10431" s="98" t="s">
        <v>71</v>
      </c>
      <c r="G10431" s="282" t="s">
        <v>5241</v>
      </c>
      <c r="H10431" s="282"/>
      <c r="I10431" s="283"/>
      <c r="J10431" s="126" t="s">
        <v>5242</v>
      </c>
    </row>
    <row r="10432" spans="1:10" ht="25.5">
      <c r="A10432" s="123" t="s">
        <v>1723</v>
      </c>
      <c r="B10432" s="97" t="s">
        <v>5243</v>
      </c>
      <c r="C10432" s="96" t="s">
        <v>44</v>
      </c>
      <c r="D10432" s="96" t="s">
        <v>5244</v>
      </c>
      <c r="E10432" s="99">
        <v>1</v>
      </c>
      <c r="F10432" s="98" t="s">
        <v>71</v>
      </c>
      <c r="G10432" s="282" t="s">
        <v>2174</v>
      </c>
      <c r="H10432" s="282"/>
      <c r="I10432" s="283"/>
      <c r="J10432" s="126" t="s">
        <v>2174</v>
      </c>
    </row>
    <row r="10433" spans="1:10">
      <c r="A10433" s="221"/>
      <c r="B10433" s="222"/>
      <c r="C10433" s="222"/>
      <c r="D10433" s="222"/>
      <c r="E10433" s="222"/>
      <c r="F10433" s="222" t="s">
        <v>1774</v>
      </c>
      <c r="G10433" s="222"/>
      <c r="H10433" s="222"/>
      <c r="I10433" s="222"/>
      <c r="J10433" s="125">
        <v>28.01</v>
      </c>
    </row>
    <row r="10434" spans="1:10">
      <c r="A10434" s="115"/>
      <c r="B10434" s="116"/>
      <c r="C10434" s="116"/>
      <c r="D10434" s="116"/>
      <c r="E10434" s="116" t="s">
        <v>1728</v>
      </c>
      <c r="F10434" s="117">
        <v>0</v>
      </c>
      <c r="G10434" s="116" t="s">
        <v>1729</v>
      </c>
      <c r="H10434" s="117">
        <v>16.29</v>
      </c>
      <c r="I10434" s="116" t="s">
        <v>1730</v>
      </c>
      <c r="J10434" s="118">
        <v>16.292336632337999</v>
      </c>
    </row>
    <row r="10435" spans="1:10" ht="15" thickBot="1">
      <c r="A10435" s="115"/>
      <c r="B10435" s="116"/>
      <c r="C10435" s="116"/>
      <c r="D10435" s="116"/>
      <c r="E10435" s="116" t="s">
        <v>1731</v>
      </c>
      <c r="F10435" s="117">
        <v>7.34</v>
      </c>
      <c r="G10435" s="116"/>
      <c r="H10435" s="276" t="s">
        <v>1732</v>
      </c>
      <c r="I10435" s="276"/>
      <c r="J10435" s="118">
        <v>35.35</v>
      </c>
    </row>
    <row r="10436" spans="1:10" ht="15" thickTop="1">
      <c r="A10436" s="119"/>
      <c r="B10436" s="95"/>
      <c r="C10436" s="95"/>
      <c r="D10436" s="95"/>
      <c r="E10436" s="95"/>
      <c r="F10436" s="95"/>
      <c r="G10436" s="95"/>
      <c r="H10436" s="95"/>
      <c r="I10436" s="95"/>
      <c r="J10436" s="120"/>
    </row>
    <row r="10437" spans="1:10" ht="15">
      <c r="A10437" s="121"/>
      <c r="B10437" s="83" t="s">
        <v>1</v>
      </c>
      <c r="C10437" s="82" t="s">
        <v>2</v>
      </c>
      <c r="D10437" s="82" t="s">
        <v>3</v>
      </c>
      <c r="E10437" s="281" t="s">
        <v>1722</v>
      </c>
      <c r="F10437" s="281"/>
      <c r="G10437" s="84" t="s">
        <v>4</v>
      </c>
      <c r="H10437" s="83" t="s">
        <v>5</v>
      </c>
      <c r="I10437" s="83" t="s">
        <v>6</v>
      </c>
      <c r="J10437" s="122" t="s">
        <v>8</v>
      </c>
    </row>
    <row r="10438" spans="1:10" ht="25.5">
      <c r="A10438" s="111" t="s">
        <v>1723</v>
      </c>
      <c r="B10438" s="86" t="s">
        <v>2376</v>
      </c>
      <c r="C10438" s="85" t="s">
        <v>44</v>
      </c>
      <c r="D10438" s="85" t="s">
        <v>2377</v>
      </c>
      <c r="E10438" s="284" t="s">
        <v>1761</v>
      </c>
      <c r="F10438" s="284"/>
      <c r="G10438" s="87" t="s">
        <v>71</v>
      </c>
      <c r="H10438" s="88">
        <v>1</v>
      </c>
      <c r="I10438" s="89">
        <v>40.24</v>
      </c>
      <c r="J10438" s="112">
        <v>40.24</v>
      </c>
    </row>
    <row r="10439" spans="1:10">
      <c r="A10439" s="221"/>
      <c r="B10439" s="222"/>
      <c r="C10439" s="222"/>
      <c r="D10439" s="222"/>
      <c r="E10439" s="222"/>
      <c r="F10439" s="222" t="s">
        <v>1762</v>
      </c>
      <c r="G10439" s="222"/>
      <c r="H10439" s="222"/>
      <c r="I10439" s="222"/>
      <c r="J10439" s="125">
        <v>0</v>
      </c>
    </row>
    <row r="10440" spans="1:10">
      <c r="A10440" s="221"/>
      <c r="B10440" s="222"/>
      <c r="C10440" s="222"/>
      <c r="D10440" s="222"/>
      <c r="E10440" s="222"/>
      <c r="F10440" s="222" t="s">
        <v>1763</v>
      </c>
      <c r="G10440" s="222"/>
      <c r="H10440" s="222"/>
      <c r="I10440" s="222"/>
      <c r="J10440" s="125">
        <v>1</v>
      </c>
    </row>
    <row r="10441" spans="1:10">
      <c r="A10441" s="221"/>
      <c r="B10441" s="222"/>
      <c r="C10441" s="222"/>
      <c r="D10441" s="222"/>
      <c r="E10441" s="222"/>
      <c r="F10441" s="222" t="s">
        <v>1764</v>
      </c>
      <c r="G10441" s="222"/>
      <c r="H10441" s="222"/>
      <c r="I10441" s="222"/>
      <c r="J10441" s="125">
        <v>0</v>
      </c>
    </row>
    <row r="10442" spans="1:10" ht="15">
      <c r="A10442" s="279" t="s">
        <v>1765</v>
      </c>
      <c r="B10442" s="280" t="s">
        <v>1</v>
      </c>
      <c r="C10442" s="281" t="s">
        <v>2</v>
      </c>
      <c r="D10442" s="281" t="s">
        <v>1727</v>
      </c>
      <c r="E10442" s="280" t="s">
        <v>1766</v>
      </c>
      <c r="F10442" s="83" t="s">
        <v>1767</v>
      </c>
      <c r="G10442" s="83" t="s">
        <v>1768</v>
      </c>
      <c r="H10442" s="83"/>
      <c r="I10442" s="83"/>
      <c r="J10442" s="122" t="s">
        <v>1769</v>
      </c>
    </row>
    <row r="10443" spans="1:10">
      <c r="A10443" s="123" t="s">
        <v>1723</v>
      </c>
      <c r="B10443" s="97" t="s">
        <v>5245</v>
      </c>
      <c r="C10443" s="96" t="s">
        <v>44</v>
      </c>
      <c r="D10443" s="96" t="s">
        <v>5246</v>
      </c>
      <c r="E10443" s="99">
        <v>1</v>
      </c>
      <c r="F10443" s="98" t="s">
        <v>71</v>
      </c>
      <c r="G10443" s="282" t="s">
        <v>5247</v>
      </c>
      <c r="H10443" s="282"/>
      <c r="I10443" s="283"/>
      <c r="J10443" s="126" t="s">
        <v>5247</v>
      </c>
    </row>
    <row r="10444" spans="1:10" ht="25.5">
      <c r="A10444" s="123" t="s">
        <v>1723</v>
      </c>
      <c r="B10444" s="97" t="s">
        <v>5248</v>
      </c>
      <c r="C10444" s="96" t="s">
        <v>44</v>
      </c>
      <c r="D10444" s="96" t="s">
        <v>5249</v>
      </c>
      <c r="E10444" s="99">
        <v>0.2</v>
      </c>
      <c r="F10444" s="98" t="s">
        <v>71</v>
      </c>
      <c r="G10444" s="282" t="s">
        <v>5250</v>
      </c>
      <c r="H10444" s="282"/>
      <c r="I10444" s="283"/>
      <c r="J10444" s="126" t="s">
        <v>5251</v>
      </c>
    </row>
    <row r="10445" spans="1:10" ht="25.5">
      <c r="A10445" s="123" t="s">
        <v>1723</v>
      </c>
      <c r="B10445" s="97" t="s">
        <v>5252</v>
      </c>
      <c r="C10445" s="96" t="s">
        <v>44</v>
      </c>
      <c r="D10445" s="96" t="s">
        <v>5253</v>
      </c>
      <c r="E10445" s="99">
        <v>1</v>
      </c>
      <c r="F10445" s="98" t="s">
        <v>71</v>
      </c>
      <c r="G10445" s="282" t="s">
        <v>5254</v>
      </c>
      <c r="H10445" s="282"/>
      <c r="I10445" s="283"/>
      <c r="J10445" s="126" t="s">
        <v>5254</v>
      </c>
    </row>
    <row r="10446" spans="1:10">
      <c r="A10446" s="221"/>
      <c r="B10446" s="222"/>
      <c r="C10446" s="222"/>
      <c r="D10446" s="222"/>
      <c r="E10446" s="222"/>
      <c r="F10446" s="222" t="s">
        <v>1774</v>
      </c>
      <c r="G10446" s="222"/>
      <c r="H10446" s="222"/>
      <c r="I10446" s="222"/>
      <c r="J10446" s="125">
        <v>40.241999999999997</v>
      </c>
    </row>
    <row r="10447" spans="1:10">
      <c r="A10447" s="115"/>
      <c r="B10447" s="116"/>
      <c r="C10447" s="116"/>
      <c r="D10447" s="116"/>
      <c r="E10447" s="116" t="s">
        <v>1728</v>
      </c>
      <c r="F10447" s="117">
        <v>0</v>
      </c>
      <c r="G10447" s="116" t="s">
        <v>1729</v>
      </c>
      <c r="H10447" s="117">
        <v>20.13</v>
      </c>
      <c r="I10447" s="116" t="s">
        <v>1730</v>
      </c>
      <c r="J10447" s="118">
        <v>20.133351423228</v>
      </c>
    </row>
    <row r="10448" spans="1:10" ht="15" thickBot="1">
      <c r="A10448" s="115"/>
      <c r="B10448" s="116"/>
      <c r="C10448" s="116"/>
      <c r="D10448" s="116"/>
      <c r="E10448" s="116" t="s">
        <v>1731</v>
      </c>
      <c r="F10448" s="117">
        <v>10.55</v>
      </c>
      <c r="G10448" s="116"/>
      <c r="H10448" s="276" t="s">
        <v>1732</v>
      </c>
      <c r="I10448" s="276"/>
      <c r="J10448" s="118">
        <v>50.79</v>
      </c>
    </row>
    <row r="10449" spans="1:10" ht="15" thickTop="1">
      <c r="A10449" s="119"/>
      <c r="B10449" s="95"/>
      <c r="C10449" s="95"/>
      <c r="D10449" s="95"/>
      <c r="E10449" s="95"/>
      <c r="F10449" s="95"/>
      <c r="G10449" s="95"/>
      <c r="H10449" s="95"/>
      <c r="I10449" s="95"/>
      <c r="J10449" s="120"/>
    </row>
    <row r="10450" spans="1:10" ht="15">
      <c r="A10450" s="121"/>
      <c r="B10450" s="83" t="s">
        <v>1</v>
      </c>
      <c r="C10450" s="82" t="s">
        <v>2</v>
      </c>
      <c r="D10450" s="82" t="s">
        <v>3</v>
      </c>
      <c r="E10450" s="281" t="s">
        <v>1722</v>
      </c>
      <c r="F10450" s="281"/>
      <c r="G10450" s="84" t="s">
        <v>4</v>
      </c>
      <c r="H10450" s="83" t="s">
        <v>5</v>
      </c>
      <c r="I10450" s="83" t="s">
        <v>6</v>
      </c>
      <c r="J10450" s="122" t="s">
        <v>8</v>
      </c>
    </row>
    <row r="10451" spans="1:10" ht="25.5">
      <c r="A10451" s="111" t="s">
        <v>1723</v>
      </c>
      <c r="B10451" s="86" t="s">
        <v>3162</v>
      </c>
      <c r="C10451" s="85" t="s">
        <v>44</v>
      </c>
      <c r="D10451" s="85" t="s">
        <v>3163</v>
      </c>
      <c r="E10451" s="284" t="s">
        <v>1761</v>
      </c>
      <c r="F10451" s="284"/>
      <c r="G10451" s="87" t="s">
        <v>71</v>
      </c>
      <c r="H10451" s="88">
        <v>1</v>
      </c>
      <c r="I10451" s="89">
        <v>41.48</v>
      </c>
      <c r="J10451" s="112">
        <v>41.48</v>
      </c>
    </row>
    <row r="10452" spans="1:10">
      <c r="A10452" s="221"/>
      <c r="B10452" s="222"/>
      <c r="C10452" s="222"/>
      <c r="D10452" s="222"/>
      <c r="E10452" s="222"/>
      <c r="F10452" s="222" t="s">
        <v>1762</v>
      </c>
      <c r="G10452" s="222"/>
      <c r="H10452" s="222"/>
      <c r="I10452" s="222"/>
      <c r="J10452" s="125">
        <v>0</v>
      </c>
    </row>
    <row r="10453" spans="1:10">
      <c r="A10453" s="221"/>
      <c r="B10453" s="222"/>
      <c r="C10453" s="222"/>
      <c r="D10453" s="222"/>
      <c r="E10453" s="222"/>
      <c r="F10453" s="222" t="s">
        <v>1763</v>
      </c>
      <c r="G10453" s="222"/>
      <c r="H10453" s="222"/>
      <c r="I10453" s="222"/>
      <c r="J10453" s="125">
        <v>1</v>
      </c>
    </row>
    <row r="10454" spans="1:10">
      <c r="A10454" s="221"/>
      <c r="B10454" s="222"/>
      <c r="C10454" s="222"/>
      <c r="D10454" s="222"/>
      <c r="E10454" s="222"/>
      <c r="F10454" s="222" t="s">
        <v>1764</v>
      </c>
      <c r="G10454" s="222"/>
      <c r="H10454" s="222"/>
      <c r="I10454" s="222"/>
      <c r="J10454" s="125">
        <v>0</v>
      </c>
    </row>
    <row r="10455" spans="1:10" ht="15">
      <c r="A10455" s="279" t="s">
        <v>1765</v>
      </c>
      <c r="B10455" s="280" t="s">
        <v>1</v>
      </c>
      <c r="C10455" s="281" t="s">
        <v>2</v>
      </c>
      <c r="D10455" s="281" t="s">
        <v>1727</v>
      </c>
      <c r="E10455" s="280" t="s">
        <v>1766</v>
      </c>
      <c r="F10455" s="83" t="s">
        <v>1767</v>
      </c>
      <c r="G10455" s="83" t="s">
        <v>1768</v>
      </c>
      <c r="H10455" s="83"/>
      <c r="I10455" s="83"/>
      <c r="J10455" s="122" t="s">
        <v>1769</v>
      </c>
    </row>
    <row r="10456" spans="1:10" ht="25.5">
      <c r="A10456" s="123" t="s">
        <v>1723</v>
      </c>
      <c r="B10456" s="97" t="s">
        <v>5255</v>
      </c>
      <c r="C10456" s="96" t="s">
        <v>44</v>
      </c>
      <c r="D10456" s="96" t="s">
        <v>5256</v>
      </c>
      <c r="E10456" s="99">
        <v>0.3333333</v>
      </c>
      <c r="F10456" s="98" t="s">
        <v>71</v>
      </c>
      <c r="G10456" s="282" t="s">
        <v>5257</v>
      </c>
      <c r="H10456" s="282"/>
      <c r="I10456" s="283"/>
      <c r="J10456" s="126" t="s">
        <v>5258</v>
      </c>
    </row>
    <row r="10457" spans="1:10" ht="25.5">
      <c r="A10457" s="123" t="s">
        <v>1723</v>
      </c>
      <c r="B10457" s="97" t="s">
        <v>5259</v>
      </c>
      <c r="C10457" s="96" t="s">
        <v>44</v>
      </c>
      <c r="D10457" s="96" t="s">
        <v>5260</v>
      </c>
      <c r="E10457" s="99">
        <v>1</v>
      </c>
      <c r="F10457" s="98" t="s">
        <v>71</v>
      </c>
      <c r="G10457" s="282" t="s">
        <v>5261</v>
      </c>
      <c r="H10457" s="282"/>
      <c r="I10457" s="283"/>
      <c r="J10457" s="126" t="s">
        <v>5261</v>
      </c>
    </row>
    <row r="10458" spans="1:10" ht="25.5">
      <c r="A10458" s="123" t="s">
        <v>1723</v>
      </c>
      <c r="B10458" s="97" t="s">
        <v>5262</v>
      </c>
      <c r="C10458" s="96" t="s">
        <v>44</v>
      </c>
      <c r="D10458" s="96" t="s">
        <v>5263</v>
      </c>
      <c r="E10458" s="99">
        <v>1</v>
      </c>
      <c r="F10458" s="98" t="s">
        <v>71</v>
      </c>
      <c r="G10458" s="282" t="s">
        <v>5264</v>
      </c>
      <c r="H10458" s="282"/>
      <c r="I10458" s="283"/>
      <c r="J10458" s="126" t="s">
        <v>5264</v>
      </c>
    </row>
    <row r="10459" spans="1:10">
      <c r="A10459" s="221"/>
      <c r="B10459" s="222"/>
      <c r="C10459" s="222"/>
      <c r="D10459" s="222"/>
      <c r="E10459" s="222"/>
      <c r="F10459" s="222" t="s">
        <v>1774</v>
      </c>
      <c r="G10459" s="222"/>
      <c r="H10459" s="222"/>
      <c r="I10459" s="222"/>
      <c r="J10459" s="125">
        <v>41.476700000000001</v>
      </c>
    </row>
    <row r="10460" spans="1:10">
      <c r="A10460" s="115"/>
      <c r="B10460" s="116"/>
      <c r="C10460" s="116"/>
      <c r="D10460" s="116"/>
      <c r="E10460" s="116" t="s">
        <v>1728</v>
      </c>
      <c r="F10460" s="117">
        <v>0</v>
      </c>
      <c r="G10460" s="116" t="s">
        <v>1729</v>
      </c>
      <c r="H10460" s="117">
        <v>22.23</v>
      </c>
      <c r="I10460" s="116" t="s">
        <v>1730</v>
      </c>
      <c r="J10460" s="118">
        <v>22.233095676291924</v>
      </c>
    </row>
    <row r="10461" spans="1:10" ht="15" thickBot="1">
      <c r="A10461" s="115"/>
      <c r="B10461" s="116"/>
      <c r="C10461" s="116"/>
      <c r="D10461" s="116"/>
      <c r="E10461" s="116" t="s">
        <v>1731</v>
      </c>
      <c r="F10461" s="117">
        <v>10.88</v>
      </c>
      <c r="G10461" s="116"/>
      <c r="H10461" s="276" t="s">
        <v>1732</v>
      </c>
      <c r="I10461" s="276"/>
      <c r="J10461" s="118">
        <v>52.36</v>
      </c>
    </row>
    <row r="10462" spans="1:10" ht="15" thickTop="1">
      <c r="A10462" s="119"/>
      <c r="B10462" s="95"/>
      <c r="C10462" s="95"/>
      <c r="D10462" s="95"/>
      <c r="E10462" s="95"/>
      <c r="F10462" s="95"/>
      <c r="G10462" s="95"/>
      <c r="H10462" s="95"/>
      <c r="I10462" s="95"/>
      <c r="J10462" s="120"/>
    </row>
    <row r="10463" spans="1:10" ht="15">
      <c r="A10463" s="121"/>
      <c r="B10463" s="83" t="s">
        <v>1</v>
      </c>
      <c r="C10463" s="82" t="s">
        <v>2</v>
      </c>
      <c r="D10463" s="82" t="s">
        <v>3</v>
      </c>
      <c r="E10463" s="281" t="s">
        <v>1722</v>
      </c>
      <c r="F10463" s="281"/>
      <c r="G10463" s="84" t="s">
        <v>4</v>
      </c>
      <c r="H10463" s="83" t="s">
        <v>5</v>
      </c>
      <c r="I10463" s="83" t="s">
        <v>6</v>
      </c>
      <c r="J10463" s="122" t="s">
        <v>8</v>
      </c>
    </row>
    <row r="10464" spans="1:10" ht="25.5">
      <c r="A10464" s="111" t="s">
        <v>1723</v>
      </c>
      <c r="B10464" s="86" t="s">
        <v>2348</v>
      </c>
      <c r="C10464" s="85" t="s">
        <v>44</v>
      </c>
      <c r="D10464" s="85" t="s">
        <v>2349</v>
      </c>
      <c r="E10464" s="284" t="s">
        <v>1761</v>
      </c>
      <c r="F10464" s="284"/>
      <c r="G10464" s="87" t="s">
        <v>71</v>
      </c>
      <c r="H10464" s="88">
        <v>1</v>
      </c>
      <c r="I10464" s="89">
        <v>35.409999999999997</v>
      </c>
      <c r="J10464" s="112">
        <v>35.409999999999997</v>
      </c>
    </row>
    <row r="10465" spans="1:10">
      <c r="A10465" s="221"/>
      <c r="B10465" s="222"/>
      <c r="C10465" s="222"/>
      <c r="D10465" s="222"/>
      <c r="E10465" s="222"/>
      <c r="F10465" s="222" t="s">
        <v>1762</v>
      </c>
      <c r="G10465" s="222"/>
      <c r="H10465" s="222"/>
      <c r="I10465" s="222"/>
      <c r="J10465" s="125">
        <v>0</v>
      </c>
    </row>
    <row r="10466" spans="1:10">
      <c r="A10466" s="221"/>
      <c r="B10466" s="222"/>
      <c r="C10466" s="222"/>
      <c r="D10466" s="222"/>
      <c r="E10466" s="222"/>
      <c r="F10466" s="222" t="s">
        <v>1763</v>
      </c>
      <c r="G10466" s="222"/>
      <c r="H10466" s="222"/>
      <c r="I10466" s="222"/>
      <c r="J10466" s="125">
        <v>1</v>
      </c>
    </row>
    <row r="10467" spans="1:10">
      <c r="A10467" s="221"/>
      <c r="B10467" s="222"/>
      <c r="C10467" s="222"/>
      <c r="D10467" s="222"/>
      <c r="E10467" s="222"/>
      <c r="F10467" s="222" t="s">
        <v>1764</v>
      </c>
      <c r="G10467" s="222"/>
      <c r="H10467" s="222"/>
      <c r="I10467" s="222"/>
      <c r="J10467" s="125">
        <v>0</v>
      </c>
    </row>
    <row r="10468" spans="1:10" ht="15">
      <c r="A10468" s="279" t="s">
        <v>1765</v>
      </c>
      <c r="B10468" s="280" t="s">
        <v>1</v>
      </c>
      <c r="C10468" s="281" t="s">
        <v>2</v>
      </c>
      <c r="D10468" s="281" t="s">
        <v>1727</v>
      </c>
      <c r="E10468" s="280" t="s">
        <v>1766</v>
      </c>
      <c r="F10468" s="83" t="s">
        <v>1767</v>
      </c>
      <c r="G10468" s="83" t="s">
        <v>1768</v>
      </c>
      <c r="H10468" s="83"/>
      <c r="I10468" s="83"/>
      <c r="J10468" s="122" t="s">
        <v>1769</v>
      </c>
    </row>
    <row r="10469" spans="1:10">
      <c r="A10469" s="123" t="s">
        <v>1723</v>
      </c>
      <c r="B10469" s="97" t="s">
        <v>5265</v>
      </c>
      <c r="C10469" s="96" t="s">
        <v>44</v>
      </c>
      <c r="D10469" s="96" t="s">
        <v>5266</v>
      </c>
      <c r="E10469" s="99">
        <v>1</v>
      </c>
      <c r="F10469" s="98" t="s">
        <v>71</v>
      </c>
      <c r="G10469" s="282" t="s">
        <v>5261</v>
      </c>
      <c r="H10469" s="282"/>
      <c r="I10469" s="283"/>
      <c r="J10469" s="126" t="s">
        <v>5261</v>
      </c>
    </row>
    <row r="10470" spans="1:10">
      <c r="A10470" s="123" t="s">
        <v>1723</v>
      </c>
      <c r="B10470" s="97" t="s">
        <v>5267</v>
      </c>
      <c r="C10470" s="96" t="s">
        <v>44</v>
      </c>
      <c r="D10470" s="96" t="s">
        <v>5268</v>
      </c>
      <c r="E10470" s="99">
        <v>0.2</v>
      </c>
      <c r="F10470" s="98" t="s">
        <v>71</v>
      </c>
      <c r="G10470" s="282" t="s">
        <v>5269</v>
      </c>
      <c r="H10470" s="282"/>
      <c r="I10470" s="283"/>
      <c r="J10470" s="126" t="s">
        <v>5270</v>
      </c>
    </row>
    <row r="10471" spans="1:10" ht="25.5">
      <c r="A10471" s="123" t="s">
        <v>1723</v>
      </c>
      <c r="B10471" s="97" t="s">
        <v>5271</v>
      </c>
      <c r="C10471" s="96" t="s">
        <v>44</v>
      </c>
      <c r="D10471" s="96" t="s">
        <v>5272</v>
      </c>
      <c r="E10471" s="99">
        <v>1</v>
      </c>
      <c r="F10471" s="98" t="s">
        <v>71</v>
      </c>
      <c r="G10471" s="282" t="s">
        <v>5264</v>
      </c>
      <c r="H10471" s="282"/>
      <c r="I10471" s="283"/>
      <c r="J10471" s="126" t="s">
        <v>5264</v>
      </c>
    </row>
    <row r="10472" spans="1:10">
      <c r="A10472" s="221"/>
      <c r="B10472" s="222"/>
      <c r="C10472" s="222"/>
      <c r="D10472" s="222"/>
      <c r="E10472" s="222"/>
      <c r="F10472" s="222" t="s">
        <v>1774</v>
      </c>
      <c r="G10472" s="222"/>
      <c r="H10472" s="222"/>
      <c r="I10472" s="222"/>
      <c r="J10472" s="125">
        <v>35.408000000000001</v>
      </c>
    </row>
    <row r="10473" spans="1:10">
      <c r="A10473" s="115"/>
      <c r="B10473" s="116"/>
      <c r="C10473" s="116"/>
      <c r="D10473" s="116"/>
      <c r="E10473" s="116" t="s">
        <v>1728</v>
      </c>
      <c r="F10473" s="117">
        <v>0</v>
      </c>
      <c r="G10473" s="116" t="s">
        <v>1729</v>
      </c>
      <c r="H10473" s="117">
        <v>19.5</v>
      </c>
      <c r="I10473" s="116" t="s">
        <v>1730</v>
      </c>
      <c r="J10473" s="118">
        <v>19.503948828146001</v>
      </c>
    </row>
    <row r="10474" spans="1:10" ht="15" thickBot="1">
      <c r="A10474" s="115"/>
      <c r="B10474" s="116"/>
      <c r="C10474" s="116"/>
      <c r="D10474" s="116"/>
      <c r="E10474" s="116" t="s">
        <v>1731</v>
      </c>
      <c r="F10474" s="117">
        <v>9.2899999999999991</v>
      </c>
      <c r="G10474" s="116"/>
      <c r="H10474" s="276" t="s">
        <v>1732</v>
      </c>
      <c r="I10474" s="276"/>
      <c r="J10474" s="118">
        <v>44.7</v>
      </c>
    </row>
    <row r="10475" spans="1:10" ht="15" thickTop="1">
      <c r="A10475" s="119"/>
      <c r="B10475" s="95"/>
      <c r="C10475" s="95"/>
      <c r="D10475" s="95"/>
      <c r="E10475" s="95"/>
      <c r="F10475" s="95"/>
      <c r="G10475" s="95"/>
      <c r="H10475" s="95"/>
      <c r="I10475" s="95"/>
      <c r="J10475" s="120"/>
    </row>
    <row r="10476" spans="1:10" ht="15">
      <c r="A10476" s="121"/>
      <c r="B10476" s="83" t="s">
        <v>1</v>
      </c>
      <c r="C10476" s="82" t="s">
        <v>2</v>
      </c>
      <c r="D10476" s="82" t="s">
        <v>3</v>
      </c>
      <c r="E10476" s="281" t="s">
        <v>1722</v>
      </c>
      <c r="F10476" s="281"/>
      <c r="G10476" s="84" t="s">
        <v>4</v>
      </c>
      <c r="H10476" s="83" t="s">
        <v>5</v>
      </c>
      <c r="I10476" s="83" t="s">
        <v>6</v>
      </c>
      <c r="J10476" s="122" t="s">
        <v>8</v>
      </c>
    </row>
    <row r="10477" spans="1:10" ht="25.5">
      <c r="A10477" s="111" t="s">
        <v>1723</v>
      </c>
      <c r="B10477" s="86" t="s">
        <v>2307</v>
      </c>
      <c r="C10477" s="85" t="s">
        <v>44</v>
      </c>
      <c r="D10477" s="85" t="s">
        <v>2308</v>
      </c>
      <c r="E10477" s="284" t="s">
        <v>1761</v>
      </c>
      <c r="F10477" s="284"/>
      <c r="G10477" s="87" t="s">
        <v>71</v>
      </c>
      <c r="H10477" s="88">
        <v>1</v>
      </c>
      <c r="I10477" s="89">
        <v>2.79</v>
      </c>
      <c r="J10477" s="112">
        <v>2.79</v>
      </c>
    </row>
    <row r="10478" spans="1:10">
      <c r="A10478" s="221"/>
      <c r="B10478" s="222"/>
      <c r="C10478" s="222"/>
      <c r="D10478" s="222"/>
      <c r="E10478" s="222"/>
      <c r="F10478" s="222" t="s">
        <v>1762</v>
      </c>
      <c r="G10478" s="222"/>
      <c r="H10478" s="222"/>
      <c r="I10478" s="222"/>
      <c r="J10478" s="125">
        <v>0</v>
      </c>
    </row>
    <row r="10479" spans="1:10">
      <c r="A10479" s="221"/>
      <c r="B10479" s="222"/>
      <c r="C10479" s="222"/>
      <c r="D10479" s="222"/>
      <c r="E10479" s="222"/>
      <c r="F10479" s="222" t="s">
        <v>1763</v>
      </c>
      <c r="G10479" s="222"/>
      <c r="H10479" s="222"/>
      <c r="I10479" s="222"/>
      <c r="J10479" s="125">
        <v>1</v>
      </c>
    </row>
    <row r="10480" spans="1:10">
      <c r="A10480" s="221"/>
      <c r="B10480" s="222"/>
      <c r="C10480" s="222"/>
      <c r="D10480" s="222"/>
      <c r="E10480" s="222"/>
      <c r="F10480" s="222" t="s">
        <v>1764</v>
      </c>
      <c r="G10480" s="222"/>
      <c r="H10480" s="222"/>
      <c r="I10480" s="222"/>
      <c r="J10480" s="125">
        <v>0</v>
      </c>
    </row>
    <row r="10481" spans="1:10" ht="15">
      <c r="A10481" s="279" t="s">
        <v>1765</v>
      </c>
      <c r="B10481" s="280" t="s">
        <v>1</v>
      </c>
      <c r="C10481" s="281" t="s">
        <v>2</v>
      </c>
      <c r="D10481" s="281" t="s">
        <v>1727</v>
      </c>
      <c r="E10481" s="280" t="s">
        <v>1766</v>
      </c>
      <c r="F10481" s="83" t="s">
        <v>1767</v>
      </c>
      <c r="G10481" s="83" t="s">
        <v>1768</v>
      </c>
      <c r="H10481" s="83"/>
      <c r="I10481" s="83"/>
      <c r="J10481" s="122" t="s">
        <v>1769</v>
      </c>
    </row>
    <row r="10482" spans="1:10">
      <c r="A10482" s="123" t="s">
        <v>1723</v>
      </c>
      <c r="B10482" s="97" t="s">
        <v>2102</v>
      </c>
      <c r="C10482" s="96" t="s">
        <v>44</v>
      </c>
      <c r="D10482" s="96" t="s">
        <v>2103</v>
      </c>
      <c r="E10482" s="99">
        <v>3.0555499999999999E-2</v>
      </c>
      <c r="F10482" s="98" t="s">
        <v>1950</v>
      </c>
      <c r="G10482" s="282" t="s">
        <v>2104</v>
      </c>
      <c r="H10482" s="282"/>
      <c r="I10482" s="283"/>
      <c r="J10482" s="126" t="s">
        <v>5273</v>
      </c>
    </row>
    <row r="10483" spans="1:10">
      <c r="A10483" s="123" t="s">
        <v>1723</v>
      </c>
      <c r="B10483" s="97" t="s">
        <v>1953</v>
      </c>
      <c r="C10483" s="96" t="s">
        <v>44</v>
      </c>
      <c r="D10483" s="96" t="s">
        <v>1954</v>
      </c>
      <c r="E10483" s="99">
        <v>0.1222222</v>
      </c>
      <c r="F10483" s="98" t="s">
        <v>1950</v>
      </c>
      <c r="G10483" s="282" t="s">
        <v>1955</v>
      </c>
      <c r="H10483" s="282"/>
      <c r="I10483" s="283"/>
      <c r="J10483" s="126" t="s">
        <v>5274</v>
      </c>
    </row>
    <row r="10484" spans="1:10">
      <c r="A10484" s="221"/>
      <c r="B10484" s="222"/>
      <c r="C10484" s="222"/>
      <c r="D10484" s="222"/>
      <c r="E10484" s="222"/>
      <c r="F10484" s="222" t="s">
        <v>1774</v>
      </c>
      <c r="G10484" s="222"/>
      <c r="H10484" s="222"/>
      <c r="I10484" s="222"/>
      <c r="J10484" s="125">
        <v>2.79</v>
      </c>
    </row>
    <row r="10485" spans="1:10">
      <c r="A10485" s="115"/>
      <c r="B10485" s="116"/>
      <c r="C10485" s="116"/>
      <c r="D10485" s="116"/>
      <c r="E10485" s="116" t="s">
        <v>1728</v>
      </c>
      <c r="F10485" s="117">
        <v>0</v>
      </c>
      <c r="G10485" s="116" t="s">
        <v>1729</v>
      </c>
      <c r="H10485" s="117">
        <v>2.15</v>
      </c>
      <c r="I10485" s="116" t="s">
        <v>1730</v>
      </c>
      <c r="J10485" s="118">
        <v>2.1549448720100002</v>
      </c>
    </row>
    <row r="10486" spans="1:10" ht="15" thickBot="1">
      <c r="A10486" s="115"/>
      <c r="B10486" s="116"/>
      <c r="C10486" s="116"/>
      <c r="D10486" s="116"/>
      <c r="E10486" s="116" t="s">
        <v>1731</v>
      </c>
      <c r="F10486" s="117">
        <v>0.73</v>
      </c>
      <c r="G10486" s="116"/>
      <c r="H10486" s="276" t="s">
        <v>1732</v>
      </c>
      <c r="I10486" s="276"/>
      <c r="J10486" s="118">
        <v>3.52</v>
      </c>
    </row>
    <row r="10487" spans="1:10" ht="15" thickTop="1">
      <c r="A10487" s="119"/>
      <c r="B10487" s="95"/>
      <c r="C10487" s="95"/>
      <c r="D10487" s="95"/>
      <c r="E10487" s="95"/>
      <c r="F10487" s="95"/>
      <c r="G10487" s="95"/>
      <c r="H10487" s="95"/>
      <c r="I10487" s="95"/>
      <c r="J10487" s="120"/>
    </row>
    <row r="10488" spans="1:10" ht="15">
      <c r="A10488" s="121"/>
      <c r="B10488" s="83" t="s">
        <v>1</v>
      </c>
      <c r="C10488" s="82" t="s">
        <v>2</v>
      </c>
      <c r="D10488" s="82" t="s">
        <v>3</v>
      </c>
      <c r="E10488" s="281" t="s">
        <v>1722</v>
      </c>
      <c r="F10488" s="281"/>
      <c r="G10488" s="84" t="s">
        <v>4</v>
      </c>
      <c r="H10488" s="83" t="s">
        <v>5</v>
      </c>
      <c r="I10488" s="83" t="s">
        <v>6</v>
      </c>
      <c r="J10488" s="122" t="s">
        <v>8</v>
      </c>
    </row>
    <row r="10489" spans="1:10" ht="25.5">
      <c r="A10489" s="111" t="s">
        <v>1723</v>
      </c>
      <c r="B10489" s="86" t="s">
        <v>2313</v>
      </c>
      <c r="C10489" s="85" t="s">
        <v>44</v>
      </c>
      <c r="D10489" s="85" t="s">
        <v>2314</v>
      </c>
      <c r="E10489" s="284" t="s">
        <v>1761</v>
      </c>
      <c r="F10489" s="284"/>
      <c r="G10489" s="87" t="s">
        <v>71</v>
      </c>
      <c r="H10489" s="88">
        <v>1</v>
      </c>
      <c r="I10489" s="89">
        <v>79.53</v>
      </c>
      <c r="J10489" s="112">
        <v>79.53</v>
      </c>
    </row>
    <row r="10490" spans="1:10" ht="15">
      <c r="A10490" s="279" t="s">
        <v>1775</v>
      </c>
      <c r="B10490" s="280" t="s">
        <v>1</v>
      </c>
      <c r="C10490" s="281" t="s">
        <v>2</v>
      </c>
      <c r="D10490" s="281" t="s">
        <v>1776</v>
      </c>
      <c r="E10490" s="280" t="s">
        <v>1766</v>
      </c>
      <c r="F10490" s="285" t="s">
        <v>1777</v>
      </c>
      <c r="G10490" s="280"/>
      <c r="H10490" s="285" t="s">
        <v>1769</v>
      </c>
      <c r="I10490" s="280"/>
      <c r="J10490" s="286" t="s">
        <v>1778</v>
      </c>
    </row>
    <row r="10491" spans="1:10" ht="15">
      <c r="A10491" s="287"/>
      <c r="B10491" s="280"/>
      <c r="C10491" s="280"/>
      <c r="D10491" s="280"/>
      <c r="E10491" s="280"/>
      <c r="F10491" s="83" t="s">
        <v>1779</v>
      </c>
      <c r="G10491" s="83" t="s">
        <v>1780</v>
      </c>
      <c r="H10491" s="83" t="s">
        <v>1779</v>
      </c>
      <c r="I10491" s="83" t="s">
        <v>1780</v>
      </c>
      <c r="J10491" s="286"/>
    </row>
    <row r="10492" spans="1:10" ht="38.25">
      <c r="A10492" s="113" t="s">
        <v>1725</v>
      </c>
      <c r="B10492" s="91" t="s">
        <v>5275</v>
      </c>
      <c r="C10492" s="90" t="s">
        <v>44</v>
      </c>
      <c r="D10492" s="90" t="s">
        <v>5276</v>
      </c>
      <c r="E10492" s="93">
        <v>1</v>
      </c>
      <c r="F10492" s="94">
        <v>0.2</v>
      </c>
      <c r="G10492" s="94">
        <v>0.8</v>
      </c>
      <c r="H10492" s="102">
        <v>0.95</v>
      </c>
      <c r="I10492" s="102">
        <v>0.04</v>
      </c>
      <c r="J10492" s="127">
        <v>0.222</v>
      </c>
    </row>
    <row r="10493" spans="1:10">
      <c r="A10493" s="221"/>
      <c r="B10493" s="222"/>
      <c r="C10493" s="222"/>
      <c r="D10493" s="222"/>
      <c r="E10493" s="222"/>
      <c r="F10493" s="222" t="s">
        <v>1783</v>
      </c>
      <c r="G10493" s="222"/>
      <c r="H10493" s="222"/>
      <c r="I10493" s="222"/>
      <c r="J10493" s="125">
        <v>0.222</v>
      </c>
    </row>
    <row r="10494" spans="1:10">
      <c r="A10494" s="221"/>
      <c r="B10494" s="222"/>
      <c r="C10494" s="222"/>
      <c r="D10494" s="222"/>
      <c r="E10494" s="222"/>
      <c r="F10494" s="222" t="s">
        <v>1762</v>
      </c>
      <c r="G10494" s="222"/>
      <c r="H10494" s="222"/>
      <c r="I10494" s="222"/>
      <c r="J10494" s="125">
        <v>0.222</v>
      </c>
    </row>
    <row r="10495" spans="1:10">
      <c r="A10495" s="221"/>
      <c r="B10495" s="222"/>
      <c r="C10495" s="222"/>
      <c r="D10495" s="222"/>
      <c r="E10495" s="222"/>
      <c r="F10495" s="222" t="s">
        <v>1763</v>
      </c>
      <c r="G10495" s="222"/>
      <c r="H10495" s="222"/>
      <c r="I10495" s="222"/>
      <c r="J10495" s="125">
        <v>0.95450000000000002</v>
      </c>
    </row>
    <row r="10496" spans="1:10">
      <c r="A10496" s="221"/>
      <c r="B10496" s="222"/>
      <c r="C10496" s="222"/>
      <c r="D10496" s="222"/>
      <c r="E10496" s="222"/>
      <c r="F10496" s="222" t="s">
        <v>1764</v>
      </c>
      <c r="G10496" s="222"/>
      <c r="H10496" s="222"/>
      <c r="I10496" s="222"/>
      <c r="J10496" s="125">
        <v>0.2326</v>
      </c>
    </row>
    <row r="10497" spans="1:10" ht="15">
      <c r="A10497" s="279" t="s">
        <v>1784</v>
      </c>
      <c r="B10497" s="280" t="s">
        <v>1</v>
      </c>
      <c r="C10497" s="281" t="s">
        <v>2</v>
      </c>
      <c r="D10497" s="281" t="s">
        <v>1785</v>
      </c>
      <c r="E10497" s="280" t="s">
        <v>1766</v>
      </c>
      <c r="F10497" s="83" t="s">
        <v>1767</v>
      </c>
      <c r="G10497" s="83" t="s">
        <v>1768</v>
      </c>
      <c r="H10497" s="83"/>
      <c r="I10497" s="83"/>
      <c r="J10497" s="122" t="s">
        <v>1769</v>
      </c>
    </row>
    <row r="10498" spans="1:10" ht="38.25">
      <c r="A10498" s="113" t="s">
        <v>1725</v>
      </c>
      <c r="B10498" s="91" t="s">
        <v>1887</v>
      </c>
      <c r="C10498" s="90" t="s">
        <v>44</v>
      </c>
      <c r="D10498" s="90" t="s">
        <v>1888</v>
      </c>
      <c r="E10498" s="93">
        <v>2.6</v>
      </c>
      <c r="F10498" s="92" t="s">
        <v>78</v>
      </c>
      <c r="G10498" s="277" t="s">
        <v>1889</v>
      </c>
      <c r="H10498" s="277"/>
      <c r="I10498" s="278"/>
      <c r="J10498" s="127" t="s">
        <v>5277</v>
      </c>
    </row>
    <row r="10499" spans="1:10" ht="25.5">
      <c r="A10499" s="113" t="s">
        <v>1725</v>
      </c>
      <c r="B10499" s="91" t="s">
        <v>5278</v>
      </c>
      <c r="C10499" s="90" t="s">
        <v>44</v>
      </c>
      <c r="D10499" s="90" t="s">
        <v>5279</v>
      </c>
      <c r="E10499" s="93">
        <v>1.1499999999999999</v>
      </c>
      <c r="F10499" s="92" t="s">
        <v>71</v>
      </c>
      <c r="G10499" s="277" t="s">
        <v>5280</v>
      </c>
      <c r="H10499" s="277"/>
      <c r="I10499" s="278"/>
      <c r="J10499" s="127" t="s">
        <v>5281</v>
      </c>
    </row>
    <row r="10500" spans="1:10" ht="51">
      <c r="A10500" s="113" t="s">
        <v>1725</v>
      </c>
      <c r="B10500" s="91" t="s">
        <v>2092</v>
      </c>
      <c r="C10500" s="90" t="s">
        <v>44</v>
      </c>
      <c r="D10500" s="90" t="s">
        <v>2093</v>
      </c>
      <c r="E10500" s="93">
        <v>0.39</v>
      </c>
      <c r="F10500" s="92" t="s">
        <v>71</v>
      </c>
      <c r="G10500" s="277" t="s">
        <v>2094</v>
      </c>
      <c r="H10500" s="277"/>
      <c r="I10500" s="278"/>
      <c r="J10500" s="127" t="s">
        <v>5282</v>
      </c>
    </row>
    <row r="10501" spans="1:10" ht="25.5">
      <c r="A10501" s="113" t="s">
        <v>1725</v>
      </c>
      <c r="B10501" s="91" t="s">
        <v>5283</v>
      </c>
      <c r="C10501" s="90" t="s">
        <v>44</v>
      </c>
      <c r="D10501" s="90" t="s">
        <v>5284</v>
      </c>
      <c r="E10501" s="93">
        <v>1.852E-4</v>
      </c>
      <c r="F10501" s="92" t="s">
        <v>46</v>
      </c>
      <c r="G10501" s="277" t="s">
        <v>5285</v>
      </c>
      <c r="H10501" s="277"/>
      <c r="I10501" s="278"/>
      <c r="J10501" s="127" t="s">
        <v>5286</v>
      </c>
    </row>
    <row r="10502" spans="1:10">
      <c r="A10502" s="221"/>
      <c r="B10502" s="222"/>
      <c r="C10502" s="222"/>
      <c r="D10502" s="222"/>
      <c r="E10502" s="222"/>
      <c r="F10502" s="222" t="s">
        <v>1938</v>
      </c>
      <c r="G10502" s="222"/>
      <c r="H10502" s="222"/>
      <c r="I10502" s="222"/>
      <c r="J10502" s="125">
        <v>55.381500000000003</v>
      </c>
    </row>
    <row r="10503" spans="1:10" ht="15">
      <c r="A10503" s="279" t="s">
        <v>1765</v>
      </c>
      <c r="B10503" s="280" t="s">
        <v>1</v>
      </c>
      <c r="C10503" s="281" t="s">
        <v>2</v>
      </c>
      <c r="D10503" s="281" t="s">
        <v>1727</v>
      </c>
      <c r="E10503" s="280" t="s">
        <v>1766</v>
      </c>
      <c r="F10503" s="83" t="s">
        <v>1767</v>
      </c>
      <c r="G10503" s="83" t="s">
        <v>1768</v>
      </c>
      <c r="H10503" s="83"/>
      <c r="I10503" s="83"/>
      <c r="J10503" s="122" t="s">
        <v>1769</v>
      </c>
    </row>
    <row r="10504" spans="1:10">
      <c r="A10504" s="123" t="s">
        <v>1723</v>
      </c>
      <c r="B10504" s="97" t="s">
        <v>1953</v>
      </c>
      <c r="C10504" s="96" t="s">
        <v>44</v>
      </c>
      <c r="D10504" s="96" t="s">
        <v>1954</v>
      </c>
      <c r="E10504" s="99">
        <v>1.0476190000000001</v>
      </c>
      <c r="F10504" s="98" t="s">
        <v>1950</v>
      </c>
      <c r="G10504" s="282" t="s">
        <v>1955</v>
      </c>
      <c r="H10504" s="282"/>
      <c r="I10504" s="283"/>
      <c r="J10504" s="126" t="s">
        <v>5287</v>
      </c>
    </row>
    <row r="10505" spans="1:10">
      <c r="A10505" s="123" t="s">
        <v>1723</v>
      </c>
      <c r="B10505" s="97" t="s">
        <v>2102</v>
      </c>
      <c r="C10505" s="96" t="s">
        <v>44</v>
      </c>
      <c r="D10505" s="96" t="s">
        <v>2103</v>
      </c>
      <c r="E10505" s="99">
        <v>0.26190469999999999</v>
      </c>
      <c r="F10505" s="98" t="s">
        <v>1950</v>
      </c>
      <c r="G10505" s="282" t="s">
        <v>2104</v>
      </c>
      <c r="H10505" s="282"/>
      <c r="I10505" s="283"/>
      <c r="J10505" s="126" t="s">
        <v>5288</v>
      </c>
    </row>
    <row r="10506" spans="1:10">
      <c r="A10506" s="221"/>
      <c r="B10506" s="222"/>
      <c r="C10506" s="222"/>
      <c r="D10506" s="222"/>
      <c r="E10506" s="222"/>
      <c r="F10506" s="222" t="s">
        <v>1774</v>
      </c>
      <c r="G10506" s="222"/>
      <c r="H10506" s="222"/>
      <c r="I10506" s="222"/>
      <c r="J10506" s="125">
        <v>23.9145</v>
      </c>
    </row>
    <row r="10507" spans="1:10">
      <c r="A10507" s="115"/>
      <c r="B10507" s="116"/>
      <c r="C10507" s="116"/>
      <c r="D10507" s="116"/>
      <c r="E10507" s="116" t="s">
        <v>1728</v>
      </c>
      <c r="F10507" s="117">
        <v>0</v>
      </c>
      <c r="G10507" s="116" t="s">
        <v>1729</v>
      </c>
      <c r="H10507" s="117">
        <v>18.47</v>
      </c>
      <c r="I10507" s="116" t="s">
        <v>1730</v>
      </c>
      <c r="J10507" s="118">
        <v>18.470962876609999</v>
      </c>
    </row>
    <row r="10508" spans="1:10" ht="15" thickBot="1">
      <c r="A10508" s="115"/>
      <c r="B10508" s="116"/>
      <c r="C10508" s="116"/>
      <c r="D10508" s="116"/>
      <c r="E10508" s="116" t="s">
        <v>1731</v>
      </c>
      <c r="F10508" s="117">
        <v>20.86</v>
      </c>
      <c r="G10508" s="116"/>
      <c r="H10508" s="276" t="s">
        <v>1732</v>
      </c>
      <c r="I10508" s="276"/>
      <c r="J10508" s="118">
        <v>100.39</v>
      </c>
    </row>
    <row r="10509" spans="1:10" ht="15" thickTop="1">
      <c r="A10509" s="119"/>
      <c r="B10509" s="95"/>
      <c r="C10509" s="95"/>
      <c r="D10509" s="95"/>
      <c r="E10509" s="95"/>
      <c r="F10509" s="95"/>
      <c r="G10509" s="95"/>
      <c r="H10509" s="95"/>
      <c r="I10509" s="95"/>
      <c r="J10509" s="120"/>
    </row>
    <row r="10510" spans="1:10" ht="15">
      <c r="A10510" s="121"/>
      <c r="B10510" s="83" t="s">
        <v>1</v>
      </c>
      <c r="C10510" s="82" t="s">
        <v>2</v>
      </c>
      <c r="D10510" s="82" t="s">
        <v>3</v>
      </c>
      <c r="E10510" s="281" t="s">
        <v>1722</v>
      </c>
      <c r="F10510" s="281"/>
      <c r="G10510" s="84" t="s">
        <v>4</v>
      </c>
      <c r="H10510" s="83" t="s">
        <v>5</v>
      </c>
      <c r="I10510" s="83" t="s">
        <v>6</v>
      </c>
      <c r="J10510" s="122" t="s">
        <v>8</v>
      </c>
    </row>
    <row r="10511" spans="1:10" ht="25.5">
      <c r="A10511" s="111" t="s">
        <v>1723</v>
      </c>
      <c r="B10511" s="86" t="s">
        <v>2310</v>
      </c>
      <c r="C10511" s="85" t="s">
        <v>44</v>
      </c>
      <c r="D10511" s="85" t="s">
        <v>2311</v>
      </c>
      <c r="E10511" s="284" t="s">
        <v>1761</v>
      </c>
      <c r="F10511" s="284"/>
      <c r="G10511" s="87" t="s">
        <v>71</v>
      </c>
      <c r="H10511" s="88">
        <v>1</v>
      </c>
      <c r="I10511" s="89">
        <v>10.08</v>
      </c>
      <c r="J10511" s="112">
        <v>10.08</v>
      </c>
    </row>
    <row r="10512" spans="1:10">
      <c r="A10512" s="221"/>
      <c r="B10512" s="222"/>
      <c r="C10512" s="222"/>
      <c r="D10512" s="222"/>
      <c r="E10512" s="222"/>
      <c r="F10512" s="222" t="s">
        <v>1762</v>
      </c>
      <c r="G10512" s="222"/>
      <c r="H10512" s="222"/>
      <c r="I10512" s="222"/>
      <c r="J10512" s="125">
        <v>0</v>
      </c>
    </row>
    <row r="10513" spans="1:10">
      <c r="A10513" s="221"/>
      <c r="B10513" s="222"/>
      <c r="C10513" s="222"/>
      <c r="D10513" s="222"/>
      <c r="E10513" s="222"/>
      <c r="F10513" s="222" t="s">
        <v>1763</v>
      </c>
      <c r="G10513" s="222"/>
      <c r="H10513" s="222"/>
      <c r="I10513" s="222"/>
      <c r="J10513" s="125">
        <v>1</v>
      </c>
    </row>
    <row r="10514" spans="1:10">
      <c r="A10514" s="221"/>
      <c r="B10514" s="222"/>
      <c r="C10514" s="222"/>
      <c r="D10514" s="222"/>
      <c r="E10514" s="222"/>
      <c r="F10514" s="222" t="s">
        <v>1764</v>
      </c>
      <c r="G10514" s="222"/>
      <c r="H10514" s="222"/>
      <c r="I10514" s="222"/>
      <c r="J10514" s="125">
        <v>0</v>
      </c>
    </row>
    <row r="10515" spans="1:10" ht="15">
      <c r="A10515" s="279" t="s">
        <v>1784</v>
      </c>
      <c r="B10515" s="280" t="s">
        <v>1</v>
      </c>
      <c r="C10515" s="281" t="s">
        <v>2</v>
      </c>
      <c r="D10515" s="281" t="s">
        <v>1785</v>
      </c>
      <c r="E10515" s="280" t="s">
        <v>1766</v>
      </c>
      <c r="F10515" s="83" t="s">
        <v>1767</v>
      </c>
      <c r="G10515" s="83" t="s">
        <v>1768</v>
      </c>
      <c r="H10515" s="83"/>
      <c r="I10515" s="83"/>
      <c r="J10515" s="122" t="s">
        <v>1769</v>
      </c>
    </row>
    <row r="10516" spans="1:10" ht="25.5">
      <c r="A10516" s="113" t="s">
        <v>1725</v>
      </c>
      <c r="B10516" s="91" t="s">
        <v>5289</v>
      </c>
      <c r="C10516" s="90" t="s">
        <v>44</v>
      </c>
      <c r="D10516" s="90" t="s">
        <v>5290</v>
      </c>
      <c r="E10516" s="93">
        <v>0.3</v>
      </c>
      <c r="F10516" s="92" t="s">
        <v>121</v>
      </c>
      <c r="G10516" s="277" t="s">
        <v>5291</v>
      </c>
      <c r="H10516" s="277"/>
      <c r="I10516" s="278"/>
      <c r="J10516" s="127" t="s">
        <v>5292</v>
      </c>
    </row>
    <row r="10517" spans="1:10">
      <c r="A10517" s="113" t="s">
        <v>1725</v>
      </c>
      <c r="B10517" s="91" t="s">
        <v>3130</v>
      </c>
      <c r="C10517" s="90" t="s">
        <v>44</v>
      </c>
      <c r="D10517" s="90" t="s">
        <v>3131</v>
      </c>
      <c r="E10517" s="93">
        <v>0.02</v>
      </c>
      <c r="F10517" s="92" t="s">
        <v>2248</v>
      </c>
      <c r="G10517" s="277" t="s">
        <v>5293</v>
      </c>
      <c r="H10517" s="277"/>
      <c r="I10517" s="278"/>
      <c r="J10517" s="127" t="s">
        <v>5294</v>
      </c>
    </row>
    <row r="10518" spans="1:10">
      <c r="A10518" s="221"/>
      <c r="B10518" s="222"/>
      <c r="C10518" s="222"/>
      <c r="D10518" s="222"/>
      <c r="E10518" s="222"/>
      <c r="F10518" s="222" t="s">
        <v>1938</v>
      </c>
      <c r="G10518" s="222"/>
      <c r="H10518" s="222"/>
      <c r="I10518" s="222"/>
      <c r="J10518" s="125">
        <v>3.645</v>
      </c>
    </row>
    <row r="10519" spans="1:10" ht="15">
      <c r="A10519" s="279" t="s">
        <v>1765</v>
      </c>
      <c r="B10519" s="280" t="s">
        <v>1</v>
      </c>
      <c r="C10519" s="281" t="s">
        <v>2</v>
      </c>
      <c r="D10519" s="281" t="s">
        <v>1727</v>
      </c>
      <c r="E10519" s="280" t="s">
        <v>1766</v>
      </c>
      <c r="F10519" s="83" t="s">
        <v>1767</v>
      </c>
      <c r="G10519" s="83" t="s">
        <v>1768</v>
      </c>
      <c r="H10519" s="83"/>
      <c r="I10519" s="83"/>
      <c r="J10519" s="122" t="s">
        <v>1769</v>
      </c>
    </row>
    <row r="10520" spans="1:10">
      <c r="A10520" s="123" t="s">
        <v>1723</v>
      </c>
      <c r="B10520" s="97" t="s">
        <v>1953</v>
      </c>
      <c r="C10520" s="96" t="s">
        <v>44</v>
      </c>
      <c r="D10520" s="96" t="s">
        <v>1954</v>
      </c>
      <c r="E10520" s="99">
        <v>0.2820513</v>
      </c>
      <c r="F10520" s="98" t="s">
        <v>1950</v>
      </c>
      <c r="G10520" s="282" t="s">
        <v>1955</v>
      </c>
      <c r="H10520" s="282"/>
      <c r="I10520" s="283"/>
      <c r="J10520" s="126" t="s">
        <v>5295</v>
      </c>
    </row>
    <row r="10521" spans="1:10">
      <c r="A10521" s="123" t="s">
        <v>1723</v>
      </c>
      <c r="B10521" s="97" t="s">
        <v>2102</v>
      </c>
      <c r="C10521" s="96" t="s">
        <v>44</v>
      </c>
      <c r="D10521" s="96" t="s">
        <v>2103</v>
      </c>
      <c r="E10521" s="99">
        <v>7.05128E-2</v>
      </c>
      <c r="F10521" s="98" t="s">
        <v>1950</v>
      </c>
      <c r="G10521" s="282" t="s">
        <v>2104</v>
      </c>
      <c r="H10521" s="282"/>
      <c r="I10521" s="283"/>
      <c r="J10521" s="126" t="s">
        <v>5296</v>
      </c>
    </row>
    <row r="10522" spans="1:10">
      <c r="A10522" s="221"/>
      <c r="B10522" s="222"/>
      <c r="C10522" s="222"/>
      <c r="D10522" s="222"/>
      <c r="E10522" s="222"/>
      <c r="F10522" s="222" t="s">
        <v>1774</v>
      </c>
      <c r="G10522" s="222"/>
      <c r="H10522" s="222"/>
      <c r="I10522" s="222"/>
      <c r="J10522" s="125">
        <v>6.4386000000000001</v>
      </c>
    </row>
    <row r="10523" spans="1:10">
      <c r="A10523" s="115"/>
      <c r="B10523" s="116"/>
      <c r="C10523" s="116"/>
      <c r="D10523" s="116"/>
      <c r="E10523" s="116" t="s">
        <v>1728</v>
      </c>
      <c r="F10523" s="117">
        <v>0</v>
      </c>
      <c r="G10523" s="116" t="s">
        <v>1729</v>
      </c>
      <c r="H10523" s="117">
        <v>4.97</v>
      </c>
      <c r="I10523" s="116" t="s">
        <v>1730</v>
      </c>
      <c r="J10523" s="118">
        <v>4.9729519547800001</v>
      </c>
    </row>
    <row r="10524" spans="1:10" ht="15" thickBot="1">
      <c r="A10524" s="115"/>
      <c r="B10524" s="116"/>
      <c r="C10524" s="116"/>
      <c r="D10524" s="116"/>
      <c r="E10524" s="116" t="s">
        <v>1731</v>
      </c>
      <c r="F10524" s="117">
        <v>2.64</v>
      </c>
      <c r="G10524" s="116"/>
      <c r="H10524" s="276" t="s">
        <v>1732</v>
      </c>
      <c r="I10524" s="276"/>
      <c r="J10524" s="118">
        <v>12.72</v>
      </c>
    </row>
    <row r="10525" spans="1:10" ht="15" thickTop="1">
      <c r="A10525" s="119"/>
      <c r="B10525" s="95"/>
      <c r="C10525" s="95"/>
      <c r="D10525" s="95"/>
      <c r="E10525" s="95"/>
      <c r="F10525" s="95"/>
      <c r="G10525" s="95"/>
      <c r="H10525" s="95"/>
      <c r="I10525" s="95"/>
      <c r="J10525" s="120"/>
    </row>
    <row r="10526" spans="1:10" ht="15">
      <c r="A10526" s="121"/>
      <c r="B10526" s="83" t="s">
        <v>1</v>
      </c>
      <c r="C10526" s="82" t="s">
        <v>2</v>
      </c>
      <c r="D10526" s="82" t="s">
        <v>3</v>
      </c>
      <c r="E10526" s="281" t="s">
        <v>1722</v>
      </c>
      <c r="F10526" s="281"/>
      <c r="G10526" s="84" t="s">
        <v>4</v>
      </c>
      <c r="H10526" s="83" t="s">
        <v>5</v>
      </c>
      <c r="I10526" s="83" t="s">
        <v>6</v>
      </c>
      <c r="J10526" s="122" t="s">
        <v>8</v>
      </c>
    </row>
    <row r="10527" spans="1:10" ht="25.5">
      <c r="A10527" s="111" t="s">
        <v>1723</v>
      </c>
      <c r="B10527" s="86" t="s">
        <v>5243</v>
      </c>
      <c r="C10527" s="85" t="s">
        <v>44</v>
      </c>
      <c r="D10527" s="85" t="s">
        <v>5244</v>
      </c>
      <c r="E10527" s="284" t="s">
        <v>1761</v>
      </c>
      <c r="F10527" s="284"/>
      <c r="G10527" s="87" t="s">
        <v>71</v>
      </c>
      <c r="H10527" s="88">
        <v>1</v>
      </c>
      <c r="I10527" s="89">
        <v>4.78</v>
      </c>
      <c r="J10527" s="112">
        <v>4.78</v>
      </c>
    </row>
    <row r="10528" spans="1:10">
      <c r="A10528" s="221"/>
      <c r="B10528" s="222"/>
      <c r="C10528" s="222"/>
      <c r="D10528" s="222"/>
      <c r="E10528" s="222"/>
      <c r="F10528" s="222" t="s">
        <v>1762</v>
      </c>
      <c r="G10528" s="222"/>
      <c r="H10528" s="222"/>
      <c r="I10528" s="222"/>
      <c r="J10528" s="125">
        <v>0</v>
      </c>
    </row>
    <row r="10529" spans="1:10">
      <c r="A10529" s="221"/>
      <c r="B10529" s="222"/>
      <c r="C10529" s="222"/>
      <c r="D10529" s="222"/>
      <c r="E10529" s="222"/>
      <c r="F10529" s="222" t="s">
        <v>1763</v>
      </c>
      <c r="G10529" s="222"/>
      <c r="H10529" s="222"/>
      <c r="I10529" s="222"/>
      <c r="J10529" s="125">
        <v>1</v>
      </c>
    </row>
    <row r="10530" spans="1:10">
      <c r="A10530" s="221"/>
      <c r="B10530" s="222"/>
      <c r="C10530" s="222"/>
      <c r="D10530" s="222"/>
      <c r="E10530" s="222"/>
      <c r="F10530" s="222" t="s">
        <v>1764</v>
      </c>
      <c r="G10530" s="222"/>
      <c r="H10530" s="222"/>
      <c r="I10530" s="222"/>
      <c r="J10530" s="125">
        <v>0</v>
      </c>
    </row>
    <row r="10531" spans="1:10" ht="15">
      <c r="A10531" s="279" t="s">
        <v>1765</v>
      </c>
      <c r="B10531" s="280" t="s">
        <v>1</v>
      </c>
      <c r="C10531" s="281" t="s">
        <v>2</v>
      </c>
      <c r="D10531" s="281" t="s">
        <v>1727</v>
      </c>
      <c r="E10531" s="280" t="s">
        <v>1766</v>
      </c>
      <c r="F10531" s="83" t="s">
        <v>1767</v>
      </c>
      <c r="G10531" s="83" t="s">
        <v>1768</v>
      </c>
      <c r="H10531" s="83"/>
      <c r="I10531" s="83"/>
      <c r="J10531" s="122" t="s">
        <v>1769</v>
      </c>
    </row>
    <row r="10532" spans="1:10">
      <c r="A10532" s="123" t="s">
        <v>1723</v>
      </c>
      <c r="B10532" s="97" t="s">
        <v>2102</v>
      </c>
      <c r="C10532" s="96" t="s">
        <v>44</v>
      </c>
      <c r="D10532" s="96" t="s">
        <v>2103</v>
      </c>
      <c r="E10532" s="99">
        <v>5.2380900000000001E-2</v>
      </c>
      <c r="F10532" s="98" t="s">
        <v>1950</v>
      </c>
      <c r="G10532" s="282" t="s">
        <v>2104</v>
      </c>
      <c r="H10532" s="282"/>
      <c r="I10532" s="283"/>
      <c r="J10532" s="126" t="s">
        <v>5297</v>
      </c>
    </row>
    <row r="10533" spans="1:10">
      <c r="A10533" s="123" t="s">
        <v>1723</v>
      </c>
      <c r="B10533" s="97" t="s">
        <v>1953</v>
      </c>
      <c r="C10533" s="96" t="s">
        <v>44</v>
      </c>
      <c r="D10533" s="96" t="s">
        <v>1954</v>
      </c>
      <c r="E10533" s="99">
        <v>0.20952380000000001</v>
      </c>
      <c r="F10533" s="98" t="s">
        <v>1950</v>
      </c>
      <c r="G10533" s="282" t="s">
        <v>1955</v>
      </c>
      <c r="H10533" s="282"/>
      <c r="I10533" s="283"/>
      <c r="J10533" s="126" t="s">
        <v>5298</v>
      </c>
    </row>
    <row r="10534" spans="1:10">
      <c r="A10534" s="221"/>
      <c r="B10534" s="222"/>
      <c r="C10534" s="222"/>
      <c r="D10534" s="222"/>
      <c r="E10534" s="222"/>
      <c r="F10534" s="222" t="s">
        <v>1774</v>
      </c>
      <c r="G10534" s="222"/>
      <c r="H10534" s="222"/>
      <c r="I10534" s="222"/>
      <c r="J10534" s="125">
        <v>4.7828999999999997</v>
      </c>
    </row>
    <row r="10535" spans="1:10">
      <c r="A10535" s="115"/>
      <c r="B10535" s="116"/>
      <c r="C10535" s="116"/>
      <c r="D10535" s="116"/>
      <c r="E10535" s="116" t="s">
        <v>1728</v>
      </c>
      <c r="F10535" s="117">
        <v>0</v>
      </c>
      <c r="G10535" s="116" t="s">
        <v>1729</v>
      </c>
      <c r="H10535" s="117">
        <v>3.69</v>
      </c>
      <c r="I10535" s="116" t="s">
        <v>1730</v>
      </c>
      <c r="J10535" s="118">
        <v>3.6941921197099998</v>
      </c>
    </row>
    <row r="10536" spans="1:10" ht="15" thickBot="1">
      <c r="A10536" s="115"/>
      <c r="B10536" s="116"/>
      <c r="C10536" s="116"/>
      <c r="D10536" s="116"/>
      <c r="E10536" s="116" t="s">
        <v>1731</v>
      </c>
      <c r="F10536" s="117">
        <v>1.25</v>
      </c>
      <c r="G10536" s="116"/>
      <c r="H10536" s="276" t="s">
        <v>1732</v>
      </c>
      <c r="I10536" s="276"/>
      <c r="J10536" s="118">
        <v>6.03</v>
      </c>
    </row>
    <row r="10537" spans="1:10" ht="15" thickTop="1">
      <c r="A10537" s="119"/>
      <c r="B10537" s="95"/>
      <c r="C10537" s="95"/>
      <c r="D10537" s="95"/>
      <c r="E10537" s="95"/>
      <c r="F10537" s="95"/>
      <c r="G10537" s="95"/>
      <c r="H10537" s="95"/>
      <c r="I10537" s="95"/>
      <c r="J10537" s="120"/>
    </row>
    <row r="10538" spans="1:10" ht="15">
      <c r="A10538" s="121"/>
      <c r="B10538" s="83" t="s">
        <v>1</v>
      </c>
      <c r="C10538" s="82" t="s">
        <v>2</v>
      </c>
      <c r="D10538" s="82" t="s">
        <v>3</v>
      </c>
      <c r="E10538" s="281" t="s">
        <v>1722</v>
      </c>
      <c r="F10538" s="281"/>
      <c r="G10538" s="84" t="s">
        <v>4</v>
      </c>
      <c r="H10538" s="83" t="s">
        <v>5</v>
      </c>
      <c r="I10538" s="83" t="s">
        <v>6</v>
      </c>
      <c r="J10538" s="122" t="s">
        <v>8</v>
      </c>
    </row>
    <row r="10539" spans="1:10">
      <c r="A10539" s="111" t="s">
        <v>1723</v>
      </c>
      <c r="B10539" s="86" t="s">
        <v>5239</v>
      </c>
      <c r="C10539" s="85" t="s">
        <v>44</v>
      </c>
      <c r="D10539" s="85" t="s">
        <v>5240</v>
      </c>
      <c r="E10539" s="284" t="s">
        <v>1761</v>
      </c>
      <c r="F10539" s="284"/>
      <c r="G10539" s="87" t="s">
        <v>71</v>
      </c>
      <c r="H10539" s="88">
        <v>1</v>
      </c>
      <c r="I10539" s="89">
        <v>52.6</v>
      </c>
      <c r="J10539" s="112">
        <v>52.6</v>
      </c>
    </row>
    <row r="10540" spans="1:10" ht="15">
      <c r="A10540" s="279" t="s">
        <v>1775</v>
      </c>
      <c r="B10540" s="280" t="s">
        <v>1</v>
      </c>
      <c r="C10540" s="281" t="s">
        <v>2</v>
      </c>
      <c r="D10540" s="281" t="s">
        <v>1776</v>
      </c>
      <c r="E10540" s="280" t="s">
        <v>1766</v>
      </c>
      <c r="F10540" s="285" t="s">
        <v>1777</v>
      </c>
      <c r="G10540" s="280"/>
      <c r="H10540" s="285" t="s">
        <v>1769</v>
      </c>
      <c r="I10540" s="280"/>
      <c r="J10540" s="286" t="s">
        <v>1778</v>
      </c>
    </row>
    <row r="10541" spans="1:10" ht="15">
      <c r="A10541" s="287"/>
      <c r="B10541" s="280"/>
      <c r="C10541" s="280"/>
      <c r="D10541" s="280"/>
      <c r="E10541" s="280"/>
      <c r="F10541" s="83" t="s">
        <v>1779</v>
      </c>
      <c r="G10541" s="83" t="s">
        <v>1780</v>
      </c>
      <c r="H10541" s="83" t="s">
        <v>1779</v>
      </c>
      <c r="I10541" s="83" t="s">
        <v>1780</v>
      </c>
      <c r="J10541" s="286"/>
    </row>
    <row r="10542" spans="1:10" ht="38.25">
      <c r="A10542" s="113" t="s">
        <v>1725</v>
      </c>
      <c r="B10542" s="91" t="s">
        <v>5275</v>
      </c>
      <c r="C10542" s="90" t="s">
        <v>44</v>
      </c>
      <c r="D10542" s="90" t="s">
        <v>5276</v>
      </c>
      <c r="E10542" s="93">
        <v>1</v>
      </c>
      <c r="F10542" s="94">
        <v>0.2</v>
      </c>
      <c r="G10542" s="94">
        <v>0.8</v>
      </c>
      <c r="H10542" s="102">
        <v>0.95</v>
      </c>
      <c r="I10542" s="102">
        <v>0.04</v>
      </c>
      <c r="J10542" s="127">
        <v>0.222</v>
      </c>
    </row>
    <row r="10543" spans="1:10">
      <c r="A10543" s="221"/>
      <c r="B10543" s="222"/>
      <c r="C10543" s="222"/>
      <c r="D10543" s="222"/>
      <c r="E10543" s="222"/>
      <c r="F10543" s="222" t="s">
        <v>1783</v>
      </c>
      <c r="G10543" s="222"/>
      <c r="H10543" s="222"/>
      <c r="I10543" s="222"/>
      <c r="J10543" s="125">
        <v>0.222</v>
      </c>
    </row>
    <row r="10544" spans="1:10">
      <c r="A10544" s="221"/>
      <c r="B10544" s="222"/>
      <c r="C10544" s="222"/>
      <c r="D10544" s="222"/>
      <c r="E10544" s="222"/>
      <c r="F10544" s="222" t="s">
        <v>1762</v>
      </c>
      <c r="G10544" s="222"/>
      <c r="H10544" s="222"/>
      <c r="I10544" s="222"/>
      <c r="J10544" s="125">
        <v>0.222</v>
      </c>
    </row>
    <row r="10545" spans="1:10">
      <c r="A10545" s="221"/>
      <c r="B10545" s="222"/>
      <c r="C10545" s="222"/>
      <c r="D10545" s="222"/>
      <c r="E10545" s="222"/>
      <c r="F10545" s="222" t="s">
        <v>1763</v>
      </c>
      <c r="G10545" s="222"/>
      <c r="H10545" s="222"/>
      <c r="I10545" s="222"/>
      <c r="J10545" s="125">
        <v>0.88629999999999998</v>
      </c>
    </row>
    <row r="10546" spans="1:10">
      <c r="A10546" s="221"/>
      <c r="B10546" s="222"/>
      <c r="C10546" s="222"/>
      <c r="D10546" s="222"/>
      <c r="E10546" s="222"/>
      <c r="F10546" s="222" t="s">
        <v>1764</v>
      </c>
      <c r="G10546" s="222"/>
      <c r="H10546" s="222"/>
      <c r="I10546" s="222"/>
      <c r="J10546" s="125">
        <v>0.2505</v>
      </c>
    </row>
    <row r="10547" spans="1:10" ht="15">
      <c r="A10547" s="279" t="s">
        <v>1784</v>
      </c>
      <c r="B10547" s="280" t="s">
        <v>1</v>
      </c>
      <c r="C10547" s="281" t="s">
        <v>2</v>
      </c>
      <c r="D10547" s="281" t="s">
        <v>1785</v>
      </c>
      <c r="E10547" s="280" t="s">
        <v>1766</v>
      </c>
      <c r="F10547" s="83" t="s">
        <v>1767</v>
      </c>
      <c r="G10547" s="83" t="s">
        <v>1768</v>
      </c>
      <c r="H10547" s="83"/>
      <c r="I10547" s="83"/>
      <c r="J10547" s="122" t="s">
        <v>1769</v>
      </c>
    </row>
    <row r="10548" spans="1:10" ht="38.25">
      <c r="A10548" s="113" t="s">
        <v>1725</v>
      </c>
      <c r="B10548" s="91" t="s">
        <v>1887</v>
      </c>
      <c r="C10548" s="90" t="s">
        <v>44</v>
      </c>
      <c r="D10548" s="90" t="s">
        <v>1888</v>
      </c>
      <c r="E10548" s="93">
        <v>2</v>
      </c>
      <c r="F10548" s="92" t="s">
        <v>78</v>
      </c>
      <c r="G10548" s="277" t="s">
        <v>1889</v>
      </c>
      <c r="H10548" s="277"/>
      <c r="I10548" s="278"/>
      <c r="J10548" s="127" t="s">
        <v>3477</v>
      </c>
    </row>
    <row r="10549" spans="1:10" ht="51">
      <c r="A10549" s="113" t="s">
        <v>1725</v>
      </c>
      <c r="B10549" s="91" t="s">
        <v>2092</v>
      </c>
      <c r="C10549" s="90" t="s">
        <v>44</v>
      </c>
      <c r="D10549" s="90" t="s">
        <v>2093</v>
      </c>
      <c r="E10549" s="93">
        <v>1.45</v>
      </c>
      <c r="F10549" s="92" t="s">
        <v>71</v>
      </c>
      <c r="G10549" s="277" t="s">
        <v>2094</v>
      </c>
      <c r="H10549" s="277"/>
      <c r="I10549" s="278"/>
      <c r="J10549" s="127" t="s">
        <v>5299</v>
      </c>
    </row>
    <row r="10550" spans="1:10" ht="25.5">
      <c r="A10550" s="113" t="s">
        <v>1725</v>
      </c>
      <c r="B10550" s="91" t="s">
        <v>5283</v>
      </c>
      <c r="C10550" s="90" t="s">
        <v>44</v>
      </c>
      <c r="D10550" s="90" t="s">
        <v>5284</v>
      </c>
      <c r="E10550" s="93">
        <v>1.852E-4</v>
      </c>
      <c r="F10550" s="92" t="s">
        <v>46</v>
      </c>
      <c r="G10550" s="277" t="s">
        <v>5285</v>
      </c>
      <c r="H10550" s="277"/>
      <c r="I10550" s="278"/>
      <c r="J10550" s="127" t="s">
        <v>5286</v>
      </c>
    </row>
    <row r="10551" spans="1:10">
      <c r="A10551" s="221"/>
      <c r="B10551" s="222"/>
      <c r="C10551" s="222"/>
      <c r="D10551" s="222"/>
      <c r="E10551" s="222"/>
      <c r="F10551" s="222" t="s">
        <v>1938</v>
      </c>
      <c r="G10551" s="222"/>
      <c r="H10551" s="222"/>
      <c r="I10551" s="222"/>
      <c r="J10551" s="125">
        <v>26.596900000000002</v>
      </c>
    </row>
    <row r="10552" spans="1:10" ht="15">
      <c r="A10552" s="279" t="s">
        <v>1765</v>
      </c>
      <c r="B10552" s="280" t="s">
        <v>1</v>
      </c>
      <c r="C10552" s="281" t="s">
        <v>2</v>
      </c>
      <c r="D10552" s="281" t="s">
        <v>1727</v>
      </c>
      <c r="E10552" s="280" t="s">
        <v>1766</v>
      </c>
      <c r="F10552" s="83" t="s">
        <v>1767</v>
      </c>
      <c r="G10552" s="83" t="s">
        <v>1768</v>
      </c>
      <c r="H10552" s="83"/>
      <c r="I10552" s="83"/>
      <c r="J10552" s="122" t="s">
        <v>1769</v>
      </c>
    </row>
    <row r="10553" spans="1:10">
      <c r="A10553" s="123" t="s">
        <v>1723</v>
      </c>
      <c r="B10553" s="97" t="s">
        <v>2102</v>
      </c>
      <c r="C10553" s="96" t="s">
        <v>44</v>
      </c>
      <c r="D10553" s="96" t="s">
        <v>2103</v>
      </c>
      <c r="E10553" s="99">
        <v>0.2820512</v>
      </c>
      <c r="F10553" s="98" t="s">
        <v>1950</v>
      </c>
      <c r="G10553" s="282" t="s">
        <v>2104</v>
      </c>
      <c r="H10553" s="282"/>
      <c r="I10553" s="283"/>
      <c r="J10553" s="126" t="s">
        <v>5300</v>
      </c>
    </row>
    <row r="10554" spans="1:10">
      <c r="A10554" s="123" t="s">
        <v>1723</v>
      </c>
      <c r="B10554" s="97" t="s">
        <v>1953</v>
      </c>
      <c r="C10554" s="96" t="s">
        <v>44</v>
      </c>
      <c r="D10554" s="96" t="s">
        <v>1954</v>
      </c>
      <c r="E10554" s="99">
        <v>1.1282051</v>
      </c>
      <c r="F10554" s="98" t="s">
        <v>1950</v>
      </c>
      <c r="G10554" s="282" t="s">
        <v>1955</v>
      </c>
      <c r="H10554" s="282"/>
      <c r="I10554" s="283"/>
      <c r="J10554" s="126" t="s">
        <v>5301</v>
      </c>
    </row>
    <row r="10555" spans="1:10">
      <c r="A10555" s="221"/>
      <c r="B10555" s="222"/>
      <c r="C10555" s="222"/>
      <c r="D10555" s="222"/>
      <c r="E10555" s="222"/>
      <c r="F10555" s="222" t="s">
        <v>1774</v>
      </c>
      <c r="G10555" s="222"/>
      <c r="H10555" s="222"/>
      <c r="I10555" s="222"/>
      <c r="J10555" s="125">
        <v>25.754100000000001</v>
      </c>
    </row>
    <row r="10556" spans="1:10">
      <c r="A10556" s="115"/>
      <c r="B10556" s="116"/>
      <c r="C10556" s="116"/>
      <c r="D10556" s="116"/>
      <c r="E10556" s="116" t="s">
        <v>1728</v>
      </c>
      <c r="F10556" s="117">
        <v>0</v>
      </c>
      <c r="G10556" s="116" t="s">
        <v>1729</v>
      </c>
      <c r="H10556" s="117">
        <v>19.89</v>
      </c>
      <c r="I10556" s="116" t="s">
        <v>1730</v>
      </c>
      <c r="J10556" s="118">
        <v>19.891806340740001</v>
      </c>
    </row>
    <row r="10557" spans="1:10" ht="15" thickBot="1">
      <c r="A10557" s="115"/>
      <c r="B10557" s="116"/>
      <c r="C10557" s="116"/>
      <c r="D10557" s="116"/>
      <c r="E10557" s="116" t="s">
        <v>1731</v>
      </c>
      <c r="F10557" s="117">
        <v>13.8</v>
      </c>
      <c r="G10557" s="116"/>
      <c r="H10557" s="276" t="s">
        <v>1732</v>
      </c>
      <c r="I10557" s="276"/>
      <c r="J10557" s="118">
        <v>66.400000000000006</v>
      </c>
    </row>
    <row r="10558" spans="1:10" ht="15" thickTop="1">
      <c r="A10558" s="119"/>
      <c r="B10558" s="95"/>
      <c r="C10558" s="95"/>
      <c r="D10558" s="95"/>
      <c r="E10558" s="95"/>
      <c r="F10558" s="95"/>
      <c r="G10558" s="95"/>
      <c r="H10558" s="95"/>
      <c r="I10558" s="95"/>
      <c r="J10558" s="120"/>
    </row>
    <row r="10559" spans="1:10" ht="15">
      <c r="A10559" s="121"/>
      <c r="B10559" s="83" t="s">
        <v>1</v>
      </c>
      <c r="C10559" s="82" t="s">
        <v>2</v>
      </c>
      <c r="D10559" s="82" t="s">
        <v>3</v>
      </c>
      <c r="E10559" s="281" t="s">
        <v>1722</v>
      </c>
      <c r="F10559" s="281"/>
      <c r="G10559" s="84" t="s">
        <v>4</v>
      </c>
      <c r="H10559" s="83" t="s">
        <v>5</v>
      </c>
      <c r="I10559" s="83" t="s">
        <v>6</v>
      </c>
      <c r="J10559" s="122" t="s">
        <v>8</v>
      </c>
    </row>
    <row r="10560" spans="1:10">
      <c r="A10560" s="111" t="s">
        <v>1723</v>
      </c>
      <c r="B10560" s="86" t="s">
        <v>5236</v>
      </c>
      <c r="C10560" s="85" t="s">
        <v>44</v>
      </c>
      <c r="D10560" s="85" t="s">
        <v>5237</v>
      </c>
      <c r="E10560" s="284" t="s">
        <v>1761</v>
      </c>
      <c r="F10560" s="284"/>
      <c r="G10560" s="87" t="s">
        <v>71</v>
      </c>
      <c r="H10560" s="88">
        <v>1</v>
      </c>
      <c r="I10560" s="89">
        <v>12.71</v>
      </c>
      <c r="J10560" s="112">
        <v>12.71</v>
      </c>
    </row>
    <row r="10561" spans="1:10">
      <c r="A10561" s="221"/>
      <c r="B10561" s="222"/>
      <c r="C10561" s="222"/>
      <c r="D10561" s="222"/>
      <c r="E10561" s="222"/>
      <c r="F10561" s="222" t="s">
        <v>1762</v>
      </c>
      <c r="G10561" s="222"/>
      <c r="H10561" s="222"/>
      <c r="I10561" s="222"/>
      <c r="J10561" s="125">
        <v>0</v>
      </c>
    </row>
    <row r="10562" spans="1:10">
      <c r="A10562" s="221"/>
      <c r="B10562" s="222"/>
      <c r="C10562" s="222"/>
      <c r="D10562" s="222"/>
      <c r="E10562" s="222"/>
      <c r="F10562" s="222" t="s">
        <v>1763</v>
      </c>
      <c r="G10562" s="222"/>
      <c r="H10562" s="222"/>
      <c r="I10562" s="222"/>
      <c r="J10562" s="125">
        <v>1</v>
      </c>
    </row>
    <row r="10563" spans="1:10">
      <c r="A10563" s="221"/>
      <c r="B10563" s="222"/>
      <c r="C10563" s="222"/>
      <c r="D10563" s="222"/>
      <c r="E10563" s="222"/>
      <c r="F10563" s="222" t="s">
        <v>1764</v>
      </c>
      <c r="G10563" s="222"/>
      <c r="H10563" s="222"/>
      <c r="I10563" s="222"/>
      <c r="J10563" s="125">
        <v>0</v>
      </c>
    </row>
    <row r="10564" spans="1:10" ht="15">
      <c r="A10564" s="279" t="s">
        <v>1784</v>
      </c>
      <c r="B10564" s="280" t="s">
        <v>1</v>
      </c>
      <c r="C10564" s="281" t="s">
        <v>2</v>
      </c>
      <c r="D10564" s="281" t="s">
        <v>1785</v>
      </c>
      <c r="E10564" s="280" t="s">
        <v>1766</v>
      </c>
      <c r="F10564" s="83" t="s">
        <v>1767</v>
      </c>
      <c r="G10564" s="83" t="s">
        <v>1768</v>
      </c>
      <c r="H10564" s="83"/>
      <c r="I10564" s="83"/>
      <c r="J10564" s="122" t="s">
        <v>1769</v>
      </c>
    </row>
    <row r="10565" spans="1:10">
      <c r="A10565" s="113" t="s">
        <v>1725</v>
      </c>
      <c r="B10565" s="91" t="s">
        <v>3130</v>
      </c>
      <c r="C10565" s="90" t="s">
        <v>44</v>
      </c>
      <c r="D10565" s="90" t="s">
        <v>3131</v>
      </c>
      <c r="E10565" s="93">
        <v>0.12</v>
      </c>
      <c r="F10565" s="92" t="s">
        <v>2248</v>
      </c>
      <c r="G10565" s="277" t="s">
        <v>5293</v>
      </c>
      <c r="H10565" s="277"/>
      <c r="I10565" s="278"/>
      <c r="J10565" s="127" t="s">
        <v>5302</v>
      </c>
    </row>
    <row r="10566" spans="1:10" ht="25.5">
      <c r="A10566" s="113" t="s">
        <v>1725</v>
      </c>
      <c r="B10566" s="91" t="s">
        <v>5303</v>
      </c>
      <c r="C10566" s="90" t="s">
        <v>44</v>
      </c>
      <c r="D10566" s="90" t="s">
        <v>5304</v>
      </c>
      <c r="E10566" s="93">
        <v>0.1</v>
      </c>
      <c r="F10566" s="92" t="s">
        <v>121</v>
      </c>
      <c r="G10566" s="277" t="s">
        <v>5305</v>
      </c>
      <c r="H10566" s="277"/>
      <c r="I10566" s="278"/>
      <c r="J10566" s="127" t="s">
        <v>5306</v>
      </c>
    </row>
    <row r="10567" spans="1:10">
      <c r="A10567" s="221"/>
      <c r="B10567" s="222"/>
      <c r="C10567" s="222"/>
      <c r="D10567" s="222"/>
      <c r="E10567" s="222"/>
      <c r="F10567" s="222" t="s">
        <v>1938</v>
      </c>
      <c r="G10567" s="222"/>
      <c r="H10567" s="222"/>
      <c r="I10567" s="222"/>
      <c r="J10567" s="125">
        <v>1.5489999999999999</v>
      </c>
    </row>
    <row r="10568" spans="1:10" ht="15">
      <c r="A10568" s="279" t="s">
        <v>1765</v>
      </c>
      <c r="B10568" s="280" t="s">
        <v>1</v>
      </c>
      <c r="C10568" s="281" t="s">
        <v>2</v>
      </c>
      <c r="D10568" s="281" t="s">
        <v>1727</v>
      </c>
      <c r="E10568" s="280" t="s">
        <v>1766</v>
      </c>
      <c r="F10568" s="83" t="s">
        <v>1767</v>
      </c>
      <c r="G10568" s="83" t="s">
        <v>1768</v>
      </c>
      <c r="H10568" s="83"/>
      <c r="I10568" s="83"/>
      <c r="J10568" s="122" t="s">
        <v>1769</v>
      </c>
    </row>
    <row r="10569" spans="1:10">
      <c r="A10569" s="123" t="s">
        <v>1723</v>
      </c>
      <c r="B10569" s="97" t="s">
        <v>1953</v>
      </c>
      <c r="C10569" s="96" t="s">
        <v>44</v>
      </c>
      <c r="D10569" s="96" t="s">
        <v>1954</v>
      </c>
      <c r="E10569" s="99">
        <v>0.48888890000000002</v>
      </c>
      <c r="F10569" s="98" t="s">
        <v>1950</v>
      </c>
      <c r="G10569" s="282" t="s">
        <v>1955</v>
      </c>
      <c r="H10569" s="282"/>
      <c r="I10569" s="283"/>
      <c r="J10569" s="126" t="s">
        <v>5307</v>
      </c>
    </row>
    <row r="10570" spans="1:10">
      <c r="A10570" s="123" t="s">
        <v>1723</v>
      </c>
      <c r="B10570" s="97" t="s">
        <v>2102</v>
      </c>
      <c r="C10570" s="96" t="s">
        <v>44</v>
      </c>
      <c r="D10570" s="96" t="s">
        <v>2103</v>
      </c>
      <c r="E10570" s="99">
        <v>0.1222222</v>
      </c>
      <c r="F10570" s="98" t="s">
        <v>1950</v>
      </c>
      <c r="G10570" s="282" t="s">
        <v>2104</v>
      </c>
      <c r="H10570" s="282"/>
      <c r="I10570" s="283"/>
      <c r="J10570" s="126" t="s">
        <v>5308</v>
      </c>
    </row>
    <row r="10571" spans="1:10">
      <c r="A10571" s="221"/>
      <c r="B10571" s="222"/>
      <c r="C10571" s="222"/>
      <c r="D10571" s="222"/>
      <c r="E10571" s="222"/>
      <c r="F10571" s="222" t="s">
        <v>1774</v>
      </c>
      <c r="G10571" s="222"/>
      <c r="H10571" s="222"/>
      <c r="I10571" s="222"/>
      <c r="J10571" s="125">
        <v>11.1602</v>
      </c>
    </row>
    <row r="10572" spans="1:10">
      <c r="A10572" s="115"/>
      <c r="B10572" s="116"/>
      <c r="C10572" s="116"/>
      <c r="D10572" s="116"/>
      <c r="E10572" s="116" t="s">
        <v>1728</v>
      </c>
      <c r="F10572" s="117">
        <v>0</v>
      </c>
      <c r="G10572" s="116" t="s">
        <v>1729</v>
      </c>
      <c r="H10572" s="117">
        <v>8.6199999999999992</v>
      </c>
      <c r="I10572" s="116" t="s">
        <v>1730</v>
      </c>
      <c r="J10572" s="118">
        <v>8.6197832444800007</v>
      </c>
    </row>
    <row r="10573" spans="1:10" ht="15" thickBot="1">
      <c r="A10573" s="115"/>
      <c r="B10573" s="116"/>
      <c r="C10573" s="116"/>
      <c r="D10573" s="116"/>
      <c r="E10573" s="116" t="s">
        <v>1731</v>
      </c>
      <c r="F10573" s="117">
        <v>3.33</v>
      </c>
      <c r="G10573" s="116"/>
      <c r="H10573" s="276" t="s">
        <v>1732</v>
      </c>
      <c r="I10573" s="276"/>
      <c r="J10573" s="118">
        <v>16.04</v>
      </c>
    </row>
    <row r="10574" spans="1:10" ht="15" thickTop="1">
      <c r="A10574" s="119"/>
      <c r="B10574" s="95"/>
      <c r="C10574" s="95"/>
      <c r="D10574" s="95"/>
      <c r="E10574" s="95"/>
      <c r="F10574" s="95"/>
      <c r="G10574" s="95"/>
      <c r="H10574" s="95"/>
      <c r="I10574" s="95"/>
      <c r="J10574" s="120"/>
    </row>
    <row r="10575" spans="1:10" ht="15">
      <c r="A10575" s="121"/>
      <c r="B10575" s="83" t="s">
        <v>1</v>
      </c>
      <c r="C10575" s="82" t="s">
        <v>2</v>
      </c>
      <c r="D10575" s="82" t="s">
        <v>3</v>
      </c>
      <c r="E10575" s="281" t="s">
        <v>1722</v>
      </c>
      <c r="F10575" s="281"/>
      <c r="G10575" s="84" t="s">
        <v>4</v>
      </c>
      <c r="H10575" s="83" t="s">
        <v>5</v>
      </c>
      <c r="I10575" s="83" t="s">
        <v>6</v>
      </c>
      <c r="J10575" s="122" t="s">
        <v>8</v>
      </c>
    </row>
    <row r="10576" spans="1:10" ht="25.5">
      <c r="A10576" s="111" t="s">
        <v>1723</v>
      </c>
      <c r="B10576" s="86" t="s">
        <v>2286</v>
      </c>
      <c r="C10576" s="85" t="s">
        <v>44</v>
      </c>
      <c r="D10576" s="85" t="s">
        <v>2287</v>
      </c>
      <c r="E10576" s="284" t="s">
        <v>1761</v>
      </c>
      <c r="F10576" s="284"/>
      <c r="G10576" s="87" t="s">
        <v>71</v>
      </c>
      <c r="H10576" s="88">
        <v>1</v>
      </c>
      <c r="I10576" s="89">
        <v>3.72</v>
      </c>
      <c r="J10576" s="112">
        <v>3.72</v>
      </c>
    </row>
    <row r="10577" spans="1:10">
      <c r="A10577" s="221"/>
      <c r="B10577" s="222"/>
      <c r="C10577" s="222"/>
      <c r="D10577" s="222"/>
      <c r="E10577" s="222"/>
      <c r="F10577" s="222" t="s">
        <v>1762</v>
      </c>
      <c r="G10577" s="222"/>
      <c r="H10577" s="222"/>
      <c r="I10577" s="222"/>
      <c r="J10577" s="125">
        <v>0</v>
      </c>
    </row>
    <row r="10578" spans="1:10">
      <c r="A10578" s="221"/>
      <c r="B10578" s="222"/>
      <c r="C10578" s="222"/>
      <c r="D10578" s="222"/>
      <c r="E10578" s="222"/>
      <c r="F10578" s="222" t="s">
        <v>1763</v>
      </c>
      <c r="G10578" s="222"/>
      <c r="H10578" s="222"/>
      <c r="I10578" s="222"/>
      <c r="J10578" s="125">
        <v>1</v>
      </c>
    </row>
    <row r="10579" spans="1:10">
      <c r="A10579" s="221"/>
      <c r="B10579" s="222"/>
      <c r="C10579" s="222"/>
      <c r="D10579" s="222"/>
      <c r="E10579" s="222"/>
      <c r="F10579" s="222" t="s">
        <v>1764</v>
      </c>
      <c r="G10579" s="222"/>
      <c r="H10579" s="222"/>
      <c r="I10579" s="222"/>
      <c r="J10579" s="125">
        <v>0</v>
      </c>
    </row>
    <row r="10580" spans="1:10" ht="15">
      <c r="A10580" s="279" t="s">
        <v>1765</v>
      </c>
      <c r="B10580" s="280" t="s">
        <v>1</v>
      </c>
      <c r="C10580" s="281" t="s">
        <v>2</v>
      </c>
      <c r="D10580" s="281" t="s">
        <v>1727</v>
      </c>
      <c r="E10580" s="280" t="s">
        <v>1766</v>
      </c>
      <c r="F10580" s="83" t="s">
        <v>1767</v>
      </c>
      <c r="G10580" s="83" t="s">
        <v>1768</v>
      </c>
      <c r="H10580" s="83"/>
      <c r="I10580" s="83"/>
      <c r="J10580" s="122" t="s">
        <v>1769</v>
      </c>
    </row>
    <row r="10581" spans="1:10">
      <c r="A10581" s="123" t="s">
        <v>1723</v>
      </c>
      <c r="B10581" s="97" t="s">
        <v>2102</v>
      </c>
      <c r="C10581" s="96" t="s">
        <v>44</v>
      </c>
      <c r="D10581" s="96" t="s">
        <v>2103</v>
      </c>
      <c r="E10581" s="99">
        <v>4.0740699999999998E-2</v>
      </c>
      <c r="F10581" s="98" t="s">
        <v>1950</v>
      </c>
      <c r="G10581" s="282" t="s">
        <v>2104</v>
      </c>
      <c r="H10581" s="282"/>
      <c r="I10581" s="283"/>
      <c r="J10581" s="126" t="s">
        <v>5309</v>
      </c>
    </row>
    <row r="10582" spans="1:10">
      <c r="A10582" s="123" t="s">
        <v>1723</v>
      </c>
      <c r="B10582" s="97" t="s">
        <v>1953</v>
      </c>
      <c r="C10582" s="96" t="s">
        <v>44</v>
      </c>
      <c r="D10582" s="96" t="s">
        <v>1954</v>
      </c>
      <c r="E10582" s="99">
        <v>0.162963</v>
      </c>
      <c r="F10582" s="98" t="s">
        <v>1950</v>
      </c>
      <c r="G10582" s="282" t="s">
        <v>1955</v>
      </c>
      <c r="H10582" s="282"/>
      <c r="I10582" s="283"/>
      <c r="J10582" s="126" t="s">
        <v>5310</v>
      </c>
    </row>
    <row r="10583" spans="1:10">
      <c r="A10583" s="221"/>
      <c r="B10583" s="222"/>
      <c r="C10583" s="222"/>
      <c r="D10583" s="222"/>
      <c r="E10583" s="222"/>
      <c r="F10583" s="222" t="s">
        <v>1774</v>
      </c>
      <c r="G10583" s="222"/>
      <c r="H10583" s="222"/>
      <c r="I10583" s="222"/>
      <c r="J10583" s="125">
        <v>3.72</v>
      </c>
    </row>
    <row r="10584" spans="1:10">
      <c r="A10584" s="115"/>
      <c r="B10584" s="116"/>
      <c r="C10584" s="116"/>
      <c r="D10584" s="116"/>
      <c r="E10584" s="116" t="s">
        <v>1728</v>
      </c>
      <c r="F10584" s="117">
        <v>0</v>
      </c>
      <c r="G10584" s="116" t="s">
        <v>1729</v>
      </c>
      <c r="H10584" s="117">
        <v>2.87</v>
      </c>
      <c r="I10584" s="116" t="s">
        <v>1730</v>
      </c>
      <c r="J10584" s="118">
        <v>2.87326119461</v>
      </c>
    </row>
    <row r="10585" spans="1:10" ht="15" thickBot="1">
      <c r="A10585" s="115"/>
      <c r="B10585" s="116"/>
      <c r="C10585" s="116"/>
      <c r="D10585" s="116"/>
      <c r="E10585" s="116" t="s">
        <v>1731</v>
      </c>
      <c r="F10585" s="117">
        <v>0.97</v>
      </c>
      <c r="G10585" s="116"/>
      <c r="H10585" s="276" t="s">
        <v>1732</v>
      </c>
      <c r="I10585" s="276"/>
      <c r="J10585" s="118">
        <v>4.6900000000000004</v>
      </c>
    </row>
    <row r="10586" spans="1:10" ht="15" thickTop="1">
      <c r="A10586" s="119"/>
      <c r="B10586" s="95"/>
      <c r="C10586" s="95"/>
      <c r="D10586" s="95"/>
      <c r="E10586" s="95"/>
      <c r="F10586" s="95"/>
      <c r="G10586" s="95"/>
      <c r="H10586" s="95"/>
      <c r="I10586" s="95"/>
      <c r="J10586" s="120"/>
    </row>
    <row r="10587" spans="1:10" ht="15">
      <c r="A10587" s="121"/>
      <c r="B10587" s="83" t="s">
        <v>1</v>
      </c>
      <c r="C10587" s="82" t="s">
        <v>2</v>
      </c>
      <c r="D10587" s="82" t="s">
        <v>3</v>
      </c>
      <c r="E10587" s="281" t="s">
        <v>1722</v>
      </c>
      <c r="F10587" s="281"/>
      <c r="G10587" s="84" t="s">
        <v>4</v>
      </c>
      <c r="H10587" s="83" t="s">
        <v>5</v>
      </c>
      <c r="I10587" s="83" t="s">
        <v>6</v>
      </c>
      <c r="J10587" s="122" t="s">
        <v>8</v>
      </c>
    </row>
    <row r="10588" spans="1:10" ht="25.5">
      <c r="A10588" s="111" t="s">
        <v>1723</v>
      </c>
      <c r="B10588" s="86" t="s">
        <v>2292</v>
      </c>
      <c r="C10588" s="85" t="s">
        <v>44</v>
      </c>
      <c r="D10588" s="85" t="s">
        <v>2293</v>
      </c>
      <c r="E10588" s="284" t="s">
        <v>1761</v>
      </c>
      <c r="F10588" s="284"/>
      <c r="G10588" s="87" t="s">
        <v>71</v>
      </c>
      <c r="H10588" s="88">
        <v>1</v>
      </c>
      <c r="I10588" s="89">
        <v>129.06</v>
      </c>
      <c r="J10588" s="112">
        <v>129.06</v>
      </c>
    </row>
    <row r="10589" spans="1:10" ht="15">
      <c r="A10589" s="279" t="s">
        <v>1775</v>
      </c>
      <c r="B10589" s="280" t="s">
        <v>1</v>
      </c>
      <c r="C10589" s="281" t="s">
        <v>2</v>
      </c>
      <c r="D10589" s="281" t="s">
        <v>1776</v>
      </c>
      <c r="E10589" s="280" t="s">
        <v>1766</v>
      </c>
      <c r="F10589" s="285" t="s">
        <v>1777</v>
      </c>
      <c r="G10589" s="280"/>
      <c r="H10589" s="285" t="s">
        <v>1769</v>
      </c>
      <c r="I10589" s="280"/>
      <c r="J10589" s="286" t="s">
        <v>1778</v>
      </c>
    </row>
    <row r="10590" spans="1:10" ht="15">
      <c r="A10590" s="287"/>
      <c r="B10590" s="280"/>
      <c r="C10590" s="280"/>
      <c r="D10590" s="280"/>
      <c r="E10590" s="280"/>
      <c r="F10590" s="83" t="s">
        <v>1779</v>
      </c>
      <c r="G10590" s="83" t="s">
        <v>1780</v>
      </c>
      <c r="H10590" s="83" t="s">
        <v>1779</v>
      </c>
      <c r="I10590" s="83" t="s">
        <v>1780</v>
      </c>
      <c r="J10590" s="286"/>
    </row>
    <row r="10591" spans="1:10" ht="38.25">
      <c r="A10591" s="113" t="s">
        <v>1725</v>
      </c>
      <c r="B10591" s="91" t="s">
        <v>5275</v>
      </c>
      <c r="C10591" s="90" t="s">
        <v>44</v>
      </c>
      <c r="D10591" s="90" t="s">
        <v>5276</v>
      </c>
      <c r="E10591" s="93">
        <v>1</v>
      </c>
      <c r="F10591" s="94">
        <v>0.21</v>
      </c>
      <c r="G10591" s="94">
        <v>0.79</v>
      </c>
      <c r="H10591" s="102">
        <v>0.95</v>
      </c>
      <c r="I10591" s="102">
        <v>0.04</v>
      </c>
      <c r="J10591" s="127">
        <v>0.2311</v>
      </c>
    </row>
    <row r="10592" spans="1:10">
      <c r="A10592" s="221"/>
      <c r="B10592" s="222"/>
      <c r="C10592" s="222"/>
      <c r="D10592" s="222"/>
      <c r="E10592" s="222"/>
      <c r="F10592" s="222" t="s">
        <v>1783</v>
      </c>
      <c r="G10592" s="222"/>
      <c r="H10592" s="222"/>
      <c r="I10592" s="222"/>
      <c r="J10592" s="125">
        <v>0.2311</v>
      </c>
    </row>
    <row r="10593" spans="1:10">
      <c r="A10593" s="221"/>
      <c r="B10593" s="222"/>
      <c r="C10593" s="222"/>
      <c r="D10593" s="222"/>
      <c r="E10593" s="222"/>
      <c r="F10593" s="222" t="s">
        <v>1762</v>
      </c>
      <c r="G10593" s="222"/>
      <c r="H10593" s="222"/>
      <c r="I10593" s="222"/>
      <c r="J10593" s="125">
        <v>0.2311</v>
      </c>
    </row>
    <row r="10594" spans="1:10">
      <c r="A10594" s="221"/>
      <c r="B10594" s="222"/>
      <c r="C10594" s="222"/>
      <c r="D10594" s="222"/>
      <c r="E10594" s="222"/>
      <c r="F10594" s="222" t="s">
        <v>1763</v>
      </c>
      <c r="G10594" s="222"/>
      <c r="H10594" s="222"/>
      <c r="I10594" s="222"/>
      <c r="J10594" s="125">
        <v>0.84540000000000004</v>
      </c>
    </row>
    <row r="10595" spans="1:10">
      <c r="A10595" s="221"/>
      <c r="B10595" s="222"/>
      <c r="C10595" s="222"/>
      <c r="D10595" s="222"/>
      <c r="E10595" s="222"/>
      <c r="F10595" s="222" t="s">
        <v>1764</v>
      </c>
      <c r="G10595" s="222"/>
      <c r="H10595" s="222"/>
      <c r="I10595" s="222"/>
      <c r="J10595" s="125">
        <v>0.27339999999999998</v>
      </c>
    </row>
    <row r="10596" spans="1:10" ht="15">
      <c r="A10596" s="279" t="s">
        <v>1784</v>
      </c>
      <c r="B10596" s="280" t="s">
        <v>1</v>
      </c>
      <c r="C10596" s="281" t="s">
        <v>2</v>
      </c>
      <c r="D10596" s="281" t="s">
        <v>1785</v>
      </c>
      <c r="E10596" s="280" t="s">
        <v>1766</v>
      </c>
      <c r="F10596" s="83" t="s">
        <v>1767</v>
      </c>
      <c r="G10596" s="83" t="s">
        <v>1768</v>
      </c>
      <c r="H10596" s="83"/>
      <c r="I10596" s="83"/>
      <c r="J10596" s="122" t="s">
        <v>1769</v>
      </c>
    </row>
    <row r="10597" spans="1:10" ht="25.5">
      <c r="A10597" s="113" t="s">
        <v>1725</v>
      </c>
      <c r="B10597" s="91" t="s">
        <v>5311</v>
      </c>
      <c r="C10597" s="90" t="s">
        <v>44</v>
      </c>
      <c r="D10597" s="90" t="s">
        <v>5312</v>
      </c>
      <c r="E10597" s="93">
        <v>1.35</v>
      </c>
      <c r="F10597" s="92" t="s">
        <v>71</v>
      </c>
      <c r="G10597" s="277" t="s">
        <v>2636</v>
      </c>
      <c r="H10597" s="277"/>
      <c r="I10597" s="278"/>
      <c r="J10597" s="127" t="s">
        <v>5313</v>
      </c>
    </row>
    <row r="10598" spans="1:10" ht="25.5">
      <c r="A10598" s="113" t="s">
        <v>1725</v>
      </c>
      <c r="B10598" s="91" t="s">
        <v>5283</v>
      </c>
      <c r="C10598" s="90" t="s">
        <v>44</v>
      </c>
      <c r="D10598" s="90" t="s">
        <v>5284</v>
      </c>
      <c r="E10598" s="93">
        <v>1.852E-4</v>
      </c>
      <c r="F10598" s="92" t="s">
        <v>46</v>
      </c>
      <c r="G10598" s="277" t="s">
        <v>5285</v>
      </c>
      <c r="H10598" s="277"/>
      <c r="I10598" s="278"/>
      <c r="J10598" s="127" t="s">
        <v>5286</v>
      </c>
    </row>
    <row r="10599" spans="1:10" ht="38.25">
      <c r="A10599" s="113" t="s">
        <v>1725</v>
      </c>
      <c r="B10599" s="91" t="s">
        <v>1887</v>
      </c>
      <c r="C10599" s="90" t="s">
        <v>44</v>
      </c>
      <c r="D10599" s="90" t="s">
        <v>1888</v>
      </c>
      <c r="E10599" s="93">
        <v>6.2</v>
      </c>
      <c r="F10599" s="92" t="s">
        <v>78</v>
      </c>
      <c r="G10599" s="277" t="s">
        <v>1889</v>
      </c>
      <c r="H10599" s="277"/>
      <c r="I10599" s="278"/>
      <c r="J10599" s="127" t="s">
        <v>5314</v>
      </c>
    </row>
    <row r="10600" spans="1:10" ht="38.25">
      <c r="A10600" s="113" t="s">
        <v>1725</v>
      </c>
      <c r="B10600" s="91" t="s">
        <v>3128</v>
      </c>
      <c r="C10600" s="90" t="s">
        <v>44</v>
      </c>
      <c r="D10600" s="90" t="s">
        <v>3129</v>
      </c>
      <c r="E10600" s="93">
        <v>8.1999999999999993</v>
      </c>
      <c r="F10600" s="92" t="s">
        <v>78</v>
      </c>
      <c r="G10600" s="277" t="s">
        <v>5315</v>
      </c>
      <c r="H10600" s="277"/>
      <c r="I10600" s="278"/>
      <c r="J10600" s="127" t="s">
        <v>5316</v>
      </c>
    </row>
    <row r="10601" spans="1:10" ht="25.5">
      <c r="A10601" s="113" t="s">
        <v>1725</v>
      </c>
      <c r="B10601" s="91" t="s">
        <v>5317</v>
      </c>
      <c r="C10601" s="90" t="s">
        <v>44</v>
      </c>
      <c r="D10601" s="90" t="s">
        <v>5318</v>
      </c>
      <c r="E10601" s="93">
        <v>0.2</v>
      </c>
      <c r="F10601" s="92" t="s">
        <v>121</v>
      </c>
      <c r="G10601" s="277" t="s">
        <v>5319</v>
      </c>
      <c r="H10601" s="277"/>
      <c r="I10601" s="278"/>
      <c r="J10601" s="127" t="s">
        <v>5320</v>
      </c>
    </row>
    <row r="10602" spans="1:10">
      <c r="A10602" s="221"/>
      <c r="B10602" s="222"/>
      <c r="C10602" s="222"/>
      <c r="D10602" s="222"/>
      <c r="E10602" s="222"/>
      <c r="F10602" s="222" t="s">
        <v>1938</v>
      </c>
      <c r="G10602" s="222"/>
      <c r="H10602" s="222"/>
      <c r="I10602" s="222"/>
      <c r="J10602" s="125">
        <v>101.78789999999999</v>
      </c>
    </row>
    <row r="10603" spans="1:10" ht="15">
      <c r="A10603" s="279" t="s">
        <v>1765</v>
      </c>
      <c r="B10603" s="280" t="s">
        <v>1</v>
      </c>
      <c r="C10603" s="281" t="s">
        <v>2</v>
      </c>
      <c r="D10603" s="281" t="s">
        <v>1727</v>
      </c>
      <c r="E10603" s="280" t="s">
        <v>1766</v>
      </c>
      <c r="F10603" s="83" t="s">
        <v>1767</v>
      </c>
      <c r="G10603" s="83" t="s">
        <v>1768</v>
      </c>
      <c r="H10603" s="83"/>
      <c r="I10603" s="83"/>
      <c r="J10603" s="122" t="s">
        <v>1769</v>
      </c>
    </row>
    <row r="10604" spans="1:10">
      <c r="A10604" s="123" t="s">
        <v>1723</v>
      </c>
      <c r="B10604" s="97" t="s">
        <v>2102</v>
      </c>
      <c r="C10604" s="96" t="s">
        <v>44</v>
      </c>
      <c r="D10604" s="96" t="s">
        <v>2103</v>
      </c>
      <c r="E10604" s="99">
        <v>0.29569889999999999</v>
      </c>
      <c r="F10604" s="98" t="s">
        <v>1950</v>
      </c>
      <c r="G10604" s="282" t="s">
        <v>2104</v>
      </c>
      <c r="H10604" s="282"/>
      <c r="I10604" s="283"/>
      <c r="J10604" s="126" t="s">
        <v>5321</v>
      </c>
    </row>
    <row r="10605" spans="1:10">
      <c r="A10605" s="123" t="s">
        <v>1723</v>
      </c>
      <c r="B10605" s="97" t="s">
        <v>1953</v>
      </c>
      <c r="C10605" s="96" t="s">
        <v>44</v>
      </c>
      <c r="D10605" s="96" t="s">
        <v>1954</v>
      </c>
      <c r="E10605" s="99">
        <v>1.1827957</v>
      </c>
      <c r="F10605" s="98" t="s">
        <v>1950</v>
      </c>
      <c r="G10605" s="282" t="s">
        <v>1955</v>
      </c>
      <c r="H10605" s="282"/>
      <c r="I10605" s="283"/>
      <c r="J10605" s="126" t="s">
        <v>5322</v>
      </c>
    </row>
    <row r="10606" spans="1:10">
      <c r="A10606" s="221"/>
      <c r="B10606" s="222"/>
      <c r="C10606" s="222"/>
      <c r="D10606" s="222"/>
      <c r="E10606" s="222"/>
      <c r="F10606" s="222" t="s">
        <v>1774</v>
      </c>
      <c r="G10606" s="222"/>
      <c r="H10606" s="222"/>
      <c r="I10606" s="222"/>
      <c r="J10606" s="125">
        <v>27.000299999999999</v>
      </c>
    </row>
    <row r="10607" spans="1:10">
      <c r="A10607" s="115"/>
      <c r="B10607" s="116"/>
      <c r="C10607" s="116"/>
      <c r="D10607" s="116"/>
      <c r="E10607" s="116" t="s">
        <v>1728</v>
      </c>
      <c r="F10607" s="117">
        <v>0</v>
      </c>
      <c r="G10607" s="116" t="s">
        <v>1729</v>
      </c>
      <c r="H10607" s="117">
        <v>20.85</v>
      </c>
      <c r="I10607" s="116" t="s">
        <v>1730</v>
      </c>
      <c r="J10607" s="118">
        <v>20.854314250329999</v>
      </c>
    </row>
    <row r="10608" spans="1:10" ht="15" thickBot="1">
      <c r="A10608" s="115"/>
      <c r="B10608" s="116"/>
      <c r="C10608" s="116"/>
      <c r="D10608" s="116"/>
      <c r="E10608" s="116" t="s">
        <v>1731</v>
      </c>
      <c r="F10608" s="117">
        <v>33.86</v>
      </c>
      <c r="G10608" s="116"/>
      <c r="H10608" s="276" t="s">
        <v>1732</v>
      </c>
      <c r="I10608" s="276"/>
      <c r="J10608" s="118">
        <v>162.91999999999999</v>
      </c>
    </row>
    <row r="10609" spans="1:10" ht="15" thickTop="1">
      <c r="A10609" s="119"/>
      <c r="B10609" s="95"/>
      <c r="C10609" s="95"/>
      <c r="D10609" s="95"/>
      <c r="E10609" s="95"/>
      <c r="F10609" s="95"/>
      <c r="G10609" s="95"/>
      <c r="H10609" s="95"/>
      <c r="I10609" s="95"/>
      <c r="J10609" s="120"/>
    </row>
    <row r="10610" spans="1:10" ht="15">
      <c r="A10610" s="121"/>
      <c r="B10610" s="83" t="s">
        <v>1</v>
      </c>
      <c r="C10610" s="82" t="s">
        <v>2</v>
      </c>
      <c r="D10610" s="82" t="s">
        <v>3</v>
      </c>
      <c r="E10610" s="281" t="s">
        <v>1722</v>
      </c>
      <c r="F10610" s="281"/>
      <c r="G10610" s="84" t="s">
        <v>4</v>
      </c>
      <c r="H10610" s="83" t="s">
        <v>5</v>
      </c>
      <c r="I10610" s="83" t="s">
        <v>6</v>
      </c>
      <c r="J10610" s="122" t="s">
        <v>8</v>
      </c>
    </row>
    <row r="10611" spans="1:10" ht="25.5">
      <c r="A10611" s="111" t="s">
        <v>1723</v>
      </c>
      <c r="B10611" s="86" t="s">
        <v>2289</v>
      </c>
      <c r="C10611" s="85" t="s">
        <v>44</v>
      </c>
      <c r="D10611" s="85" t="s">
        <v>2290</v>
      </c>
      <c r="E10611" s="284" t="s">
        <v>1761</v>
      </c>
      <c r="F10611" s="284"/>
      <c r="G10611" s="87" t="s">
        <v>71</v>
      </c>
      <c r="H10611" s="88">
        <v>1</v>
      </c>
      <c r="I10611" s="89">
        <v>11.13</v>
      </c>
      <c r="J10611" s="112">
        <v>11.13</v>
      </c>
    </row>
    <row r="10612" spans="1:10">
      <c r="A10612" s="221"/>
      <c r="B10612" s="222"/>
      <c r="C10612" s="222"/>
      <c r="D10612" s="222"/>
      <c r="E10612" s="222"/>
      <c r="F10612" s="222" t="s">
        <v>1762</v>
      </c>
      <c r="G10612" s="222"/>
      <c r="H10612" s="222"/>
      <c r="I10612" s="222"/>
      <c r="J10612" s="125">
        <v>0</v>
      </c>
    </row>
    <row r="10613" spans="1:10">
      <c r="A10613" s="221"/>
      <c r="B10613" s="222"/>
      <c r="C10613" s="222"/>
      <c r="D10613" s="222"/>
      <c r="E10613" s="222"/>
      <c r="F10613" s="222" t="s">
        <v>1763</v>
      </c>
      <c r="G10613" s="222"/>
      <c r="H10613" s="222"/>
      <c r="I10613" s="222"/>
      <c r="J10613" s="125">
        <v>1</v>
      </c>
    </row>
    <row r="10614" spans="1:10">
      <c r="A10614" s="221"/>
      <c r="B10614" s="222"/>
      <c r="C10614" s="222"/>
      <c r="D10614" s="222"/>
      <c r="E10614" s="222"/>
      <c r="F10614" s="222" t="s">
        <v>1764</v>
      </c>
      <c r="G10614" s="222"/>
      <c r="H10614" s="222"/>
      <c r="I10614" s="222"/>
      <c r="J10614" s="125">
        <v>0</v>
      </c>
    </row>
    <row r="10615" spans="1:10" ht="15">
      <c r="A10615" s="279" t="s">
        <v>1784</v>
      </c>
      <c r="B10615" s="280" t="s">
        <v>1</v>
      </c>
      <c r="C10615" s="281" t="s">
        <v>2</v>
      </c>
      <c r="D10615" s="281" t="s">
        <v>1785</v>
      </c>
      <c r="E10615" s="280" t="s">
        <v>1766</v>
      </c>
      <c r="F10615" s="83" t="s">
        <v>1767</v>
      </c>
      <c r="G10615" s="83" t="s">
        <v>1768</v>
      </c>
      <c r="H10615" s="83"/>
      <c r="I10615" s="83"/>
      <c r="J10615" s="122" t="s">
        <v>1769</v>
      </c>
    </row>
    <row r="10616" spans="1:10" ht="25.5">
      <c r="A10616" s="113" t="s">
        <v>1725</v>
      </c>
      <c r="B10616" s="91" t="s">
        <v>2111</v>
      </c>
      <c r="C10616" s="90" t="s">
        <v>44</v>
      </c>
      <c r="D10616" s="90" t="s">
        <v>2112</v>
      </c>
      <c r="E10616" s="93">
        <v>0.2</v>
      </c>
      <c r="F10616" s="92" t="s">
        <v>121</v>
      </c>
      <c r="G10616" s="277" t="s">
        <v>1800</v>
      </c>
      <c r="H10616" s="277"/>
      <c r="I10616" s="278"/>
      <c r="J10616" s="127" t="s">
        <v>5323</v>
      </c>
    </row>
    <row r="10617" spans="1:10">
      <c r="A10617" s="113" t="s">
        <v>1725</v>
      </c>
      <c r="B10617" s="91" t="s">
        <v>3130</v>
      </c>
      <c r="C10617" s="90" t="s">
        <v>44</v>
      </c>
      <c r="D10617" s="90" t="s">
        <v>3131</v>
      </c>
      <c r="E10617" s="93">
        <v>0.02</v>
      </c>
      <c r="F10617" s="92" t="s">
        <v>2248</v>
      </c>
      <c r="G10617" s="277" t="s">
        <v>5293</v>
      </c>
      <c r="H10617" s="277"/>
      <c r="I10617" s="278"/>
      <c r="J10617" s="127" t="s">
        <v>5294</v>
      </c>
    </row>
    <row r="10618" spans="1:10">
      <c r="A10618" s="221"/>
      <c r="B10618" s="222"/>
      <c r="C10618" s="222"/>
      <c r="D10618" s="222"/>
      <c r="E10618" s="222"/>
      <c r="F10618" s="222" t="s">
        <v>1938</v>
      </c>
      <c r="G10618" s="222"/>
      <c r="H10618" s="222"/>
      <c r="I10618" s="222"/>
      <c r="J10618" s="125">
        <v>2.3149999999999999</v>
      </c>
    </row>
    <row r="10619" spans="1:10" ht="15">
      <c r="A10619" s="279" t="s">
        <v>1765</v>
      </c>
      <c r="B10619" s="280" t="s">
        <v>1</v>
      </c>
      <c r="C10619" s="281" t="s">
        <v>2</v>
      </c>
      <c r="D10619" s="281" t="s">
        <v>1727</v>
      </c>
      <c r="E10619" s="280" t="s">
        <v>1766</v>
      </c>
      <c r="F10619" s="83" t="s">
        <v>1767</v>
      </c>
      <c r="G10619" s="83" t="s">
        <v>1768</v>
      </c>
      <c r="H10619" s="83"/>
      <c r="I10619" s="83"/>
      <c r="J10619" s="122" t="s">
        <v>1769</v>
      </c>
    </row>
    <row r="10620" spans="1:10">
      <c r="A10620" s="123" t="s">
        <v>1723</v>
      </c>
      <c r="B10620" s="97" t="s">
        <v>2102</v>
      </c>
      <c r="C10620" s="96" t="s">
        <v>44</v>
      </c>
      <c r="D10620" s="96" t="s">
        <v>2103</v>
      </c>
      <c r="E10620" s="99">
        <v>9.6491199999999999E-2</v>
      </c>
      <c r="F10620" s="98" t="s">
        <v>1950</v>
      </c>
      <c r="G10620" s="282" t="s">
        <v>2104</v>
      </c>
      <c r="H10620" s="282"/>
      <c r="I10620" s="283"/>
      <c r="J10620" s="126" t="s">
        <v>5324</v>
      </c>
    </row>
    <row r="10621" spans="1:10">
      <c r="A10621" s="123" t="s">
        <v>1723</v>
      </c>
      <c r="B10621" s="97" t="s">
        <v>1953</v>
      </c>
      <c r="C10621" s="96" t="s">
        <v>44</v>
      </c>
      <c r="D10621" s="96" t="s">
        <v>1954</v>
      </c>
      <c r="E10621" s="99">
        <v>0.3859649</v>
      </c>
      <c r="F10621" s="98" t="s">
        <v>1950</v>
      </c>
      <c r="G10621" s="282" t="s">
        <v>1955</v>
      </c>
      <c r="H10621" s="282"/>
      <c r="I10621" s="283"/>
      <c r="J10621" s="126" t="s">
        <v>5325</v>
      </c>
    </row>
    <row r="10622" spans="1:10">
      <c r="A10622" s="221"/>
      <c r="B10622" s="222"/>
      <c r="C10622" s="222"/>
      <c r="D10622" s="222"/>
      <c r="E10622" s="222"/>
      <c r="F10622" s="222" t="s">
        <v>1774</v>
      </c>
      <c r="G10622" s="222"/>
      <c r="H10622" s="222"/>
      <c r="I10622" s="222"/>
      <c r="J10622" s="125">
        <v>8.8106000000000009</v>
      </c>
    </row>
    <row r="10623" spans="1:10">
      <c r="A10623" s="115"/>
      <c r="B10623" s="116"/>
      <c r="C10623" s="116"/>
      <c r="D10623" s="116"/>
      <c r="E10623" s="116" t="s">
        <v>1728</v>
      </c>
      <c r="F10623" s="117">
        <v>0</v>
      </c>
      <c r="G10623" s="116" t="s">
        <v>1729</v>
      </c>
      <c r="H10623" s="117">
        <v>6.81</v>
      </c>
      <c r="I10623" s="116" t="s">
        <v>1730</v>
      </c>
      <c r="J10623" s="118">
        <v>6.8050916039800002</v>
      </c>
    </row>
    <row r="10624" spans="1:10" ht="15" thickBot="1">
      <c r="A10624" s="115"/>
      <c r="B10624" s="116"/>
      <c r="C10624" s="116"/>
      <c r="D10624" s="116"/>
      <c r="E10624" s="116" t="s">
        <v>1731</v>
      </c>
      <c r="F10624" s="117">
        <v>2.92</v>
      </c>
      <c r="G10624" s="116"/>
      <c r="H10624" s="276" t="s">
        <v>1732</v>
      </c>
      <c r="I10624" s="276"/>
      <c r="J10624" s="118">
        <v>14.05</v>
      </c>
    </row>
    <row r="10625" spans="1:10" ht="15" thickTop="1">
      <c r="A10625" s="119"/>
      <c r="B10625" s="95"/>
      <c r="C10625" s="95"/>
      <c r="D10625" s="95"/>
      <c r="E10625" s="95"/>
      <c r="F10625" s="95"/>
      <c r="G10625" s="95"/>
      <c r="H10625" s="95"/>
      <c r="I10625" s="95"/>
      <c r="J10625" s="120"/>
    </row>
    <row r="10626" spans="1:10" ht="15">
      <c r="A10626" s="121"/>
      <c r="B10626" s="83" t="s">
        <v>1</v>
      </c>
      <c r="C10626" s="82" t="s">
        <v>2</v>
      </c>
      <c r="D10626" s="82" t="s">
        <v>3</v>
      </c>
      <c r="E10626" s="281" t="s">
        <v>1722</v>
      </c>
      <c r="F10626" s="281"/>
      <c r="G10626" s="84" t="s">
        <v>4</v>
      </c>
      <c r="H10626" s="83" t="s">
        <v>5</v>
      </c>
      <c r="I10626" s="83" t="s">
        <v>6</v>
      </c>
      <c r="J10626" s="122" t="s">
        <v>8</v>
      </c>
    </row>
    <row r="10627" spans="1:10" ht="25.5">
      <c r="A10627" s="111" t="s">
        <v>1723</v>
      </c>
      <c r="B10627" s="86" t="s">
        <v>5252</v>
      </c>
      <c r="C10627" s="85" t="s">
        <v>44</v>
      </c>
      <c r="D10627" s="85" t="s">
        <v>5253</v>
      </c>
      <c r="E10627" s="284" t="s">
        <v>1761</v>
      </c>
      <c r="F10627" s="284"/>
      <c r="G10627" s="87" t="s">
        <v>71</v>
      </c>
      <c r="H10627" s="88">
        <v>1</v>
      </c>
      <c r="I10627" s="89">
        <v>5.98</v>
      </c>
      <c r="J10627" s="112">
        <v>5.98</v>
      </c>
    </row>
    <row r="10628" spans="1:10">
      <c r="A10628" s="221"/>
      <c r="B10628" s="222"/>
      <c r="C10628" s="222"/>
      <c r="D10628" s="222"/>
      <c r="E10628" s="222"/>
      <c r="F10628" s="222" t="s">
        <v>1762</v>
      </c>
      <c r="G10628" s="222"/>
      <c r="H10628" s="222"/>
      <c r="I10628" s="222"/>
      <c r="J10628" s="125">
        <v>0</v>
      </c>
    </row>
    <row r="10629" spans="1:10">
      <c r="A10629" s="221"/>
      <c r="B10629" s="222"/>
      <c r="C10629" s="222"/>
      <c r="D10629" s="222"/>
      <c r="E10629" s="222"/>
      <c r="F10629" s="222" t="s">
        <v>1763</v>
      </c>
      <c r="G10629" s="222"/>
      <c r="H10629" s="222"/>
      <c r="I10629" s="222"/>
      <c r="J10629" s="125">
        <v>1</v>
      </c>
    </row>
    <row r="10630" spans="1:10">
      <c r="A10630" s="221"/>
      <c r="B10630" s="222"/>
      <c r="C10630" s="222"/>
      <c r="D10630" s="222"/>
      <c r="E10630" s="222"/>
      <c r="F10630" s="222" t="s">
        <v>1764</v>
      </c>
      <c r="G10630" s="222"/>
      <c r="H10630" s="222"/>
      <c r="I10630" s="222"/>
      <c r="J10630" s="125">
        <v>0</v>
      </c>
    </row>
    <row r="10631" spans="1:10" ht="15">
      <c r="A10631" s="279" t="s">
        <v>1765</v>
      </c>
      <c r="B10631" s="280" t="s">
        <v>1</v>
      </c>
      <c r="C10631" s="281" t="s">
        <v>2</v>
      </c>
      <c r="D10631" s="281" t="s">
        <v>1727</v>
      </c>
      <c r="E10631" s="280" t="s">
        <v>1766</v>
      </c>
      <c r="F10631" s="83" t="s">
        <v>1767</v>
      </c>
      <c r="G10631" s="83" t="s">
        <v>1768</v>
      </c>
      <c r="H10631" s="83"/>
      <c r="I10631" s="83"/>
      <c r="J10631" s="122" t="s">
        <v>1769</v>
      </c>
    </row>
    <row r="10632" spans="1:10">
      <c r="A10632" s="123" t="s">
        <v>1723</v>
      </c>
      <c r="B10632" s="97" t="s">
        <v>2102</v>
      </c>
      <c r="C10632" s="96" t="s">
        <v>44</v>
      </c>
      <c r="D10632" s="96" t="s">
        <v>2103</v>
      </c>
      <c r="E10632" s="99">
        <v>6.5476199999999998E-2</v>
      </c>
      <c r="F10632" s="98" t="s">
        <v>1950</v>
      </c>
      <c r="G10632" s="282" t="s">
        <v>2104</v>
      </c>
      <c r="H10632" s="282"/>
      <c r="I10632" s="283"/>
      <c r="J10632" s="126" t="s">
        <v>5326</v>
      </c>
    </row>
    <row r="10633" spans="1:10">
      <c r="A10633" s="123" t="s">
        <v>1723</v>
      </c>
      <c r="B10633" s="97" t="s">
        <v>1953</v>
      </c>
      <c r="C10633" s="96" t="s">
        <v>44</v>
      </c>
      <c r="D10633" s="96" t="s">
        <v>1954</v>
      </c>
      <c r="E10633" s="99">
        <v>0.26190479999999999</v>
      </c>
      <c r="F10633" s="98" t="s">
        <v>1950</v>
      </c>
      <c r="G10633" s="282" t="s">
        <v>1955</v>
      </c>
      <c r="H10633" s="282"/>
      <c r="I10633" s="283"/>
      <c r="J10633" s="126" t="s">
        <v>5327</v>
      </c>
    </row>
    <row r="10634" spans="1:10">
      <c r="A10634" s="221"/>
      <c r="B10634" s="222"/>
      <c r="C10634" s="222"/>
      <c r="D10634" s="222"/>
      <c r="E10634" s="222"/>
      <c r="F10634" s="222" t="s">
        <v>1774</v>
      </c>
      <c r="G10634" s="222"/>
      <c r="H10634" s="222"/>
      <c r="I10634" s="222"/>
      <c r="J10634" s="125">
        <v>5.9786999999999999</v>
      </c>
    </row>
    <row r="10635" spans="1:10">
      <c r="A10635" s="115"/>
      <c r="B10635" s="116"/>
      <c r="C10635" s="116"/>
      <c r="D10635" s="116"/>
      <c r="E10635" s="116" t="s">
        <v>1728</v>
      </c>
      <c r="F10635" s="117">
        <v>0</v>
      </c>
      <c r="G10635" s="116" t="s">
        <v>1729</v>
      </c>
      <c r="H10635" s="117">
        <v>4.62</v>
      </c>
      <c r="I10635" s="116" t="s">
        <v>1730</v>
      </c>
      <c r="J10635" s="118">
        <v>4.6177417430999999</v>
      </c>
    </row>
    <row r="10636" spans="1:10" ht="15" thickBot="1">
      <c r="A10636" s="115"/>
      <c r="B10636" s="116"/>
      <c r="C10636" s="116"/>
      <c r="D10636" s="116"/>
      <c r="E10636" s="116" t="s">
        <v>1731</v>
      </c>
      <c r="F10636" s="117">
        <v>1.56</v>
      </c>
      <c r="G10636" s="116"/>
      <c r="H10636" s="276" t="s">
        <v>1732</v>
      </c>
      <c r="I10636" s="276"/>
      <c r="J10636" s="118">
        <v>7.54</v>
      </c>
    </row>
    <row r="10637" spans="1:10" ht="15" thickTop="1">
      <c r="A10637" s="119"/>
      <c r="B10637" s="95"/>
      <c r="C10637" s="95"/>
      <c r="D10637" s="95"/>
      <c r="E10637" s="95"/>
      <c r="F10637" s="95"/>
      <c r="G10637" s="95"/>
      <c r="H10637" s="95"/>
      <c r="I10637" s="95"/>
      <c r="J10637" s="120"/>
    </row>
    <row r="10638" spans="1:10" ht="15">
      <c r="A10638" s="121"/>
      <c r="B10638" s="83" t="s">
        <v>1</v>
      </c>
      <c r="C10638" s="82" t="s">
        <v>2</v>
      </c>
      <c r="D10638" s="82" t="s">
        <v>3</v>
      </c>
      <c r="E10638" s="281" t="s">
        <v>1722</v>
      </c>
      <c r="F10638" s="281"/>
      <c r="G10638" s="84" t="s">
        <v>4</v>
      </c>
      <c r="H10638" s="83" t="s">
        <v>5</v>
      </c>
      <c r="I10638" s="83" t="s">
        <v>6</v>
      </c>
      <c r="J10638" s="122" t="s">
        <v>8</v>
      </c>
    </row>
    <row r="10639" spans="1:10" ht="25.5">
      <c r="A10639" s="111" t="s">
        <v>1723</v>
      </c>
      <c r="B10639" s="86" t="s">
        <v>5248</v>
      </c>
      <c r="C10639" s="85" t="s">
        <v>44</v>
      </c>
      <c r="D10639" s="85" t="s">
        <v>5249</v>
      </c>
      <c r="E10639" s="284" t="s">
        <v>1761</v>
      </c>
      <c r="F10639" s="284"/>
      <c r="G10639" s="87" t="s">
        <v>71</v>
      </c>
      <c r="H10639" s="88">
        <v>1</v>
      </c>
      <c r="I10639" s="89">
        <v>70.61</v>
      </c>
      <c r="J10639" s="112">
        <v>70.61</v>
      </c>
    </row>
    <row r="10640" spans="1:10" ht="15">
      <c r="A10640" s="279" t="s">
        <v>1775</v>
      </c>
      <c r="B10640" s="280" t="s">
        <v>1</v>
      </c>
      <c r="C10640" s="281" t="s">
        <v>2</v>
      </c>
      <c r="D10640" s="281" t="s">
        <v>1776</v>
      </c>
      <c r="E10640" s="280" t="s">
        <v>1766</v>
      </c>
      <c r="F10640" s="285" t="s">
        <v>1777</v>
      </c>
      <c r="G10640" s="280"/>
      <c r="H10640" s="285" t="s">
        <v>1769</v>
      </c>
      <c r="I10640" s="280"/>
      <c r="J10640" s="286" t="s">
        <v>1778</v>
      </c>
    </row>
    <row r="10641" spans="1:10" ht="15">
      <c r="A10641" s="287"/>
      <c r="B10641" s="280"/>
      <c r="C10641" s="280"/>
      <c r="D10641" s="280"/>
      <c r="E10641" s="280"/>
      <c r="F10641" s="83" t="s">
        <v>1779</v>
      </c>
      <c r="G10641" s="83" t="s">
        <v>1780</v>
      </c>
      <c r="H10641" s="83" t="s">
        <v>1779</v>
      </c>
      <c r="I10641" s="83" t="s">
        <v>1780</v>
      </c>
      <c r="J10641" s="286"/>
    </row>
    <row r="10642" spans="1:10" ht="38.25">
      <c r="A10642" s="113" t="s">
        <v>1725</v>
      </c>
      <c r="B10642" s="91" t="s">
        <v>5275</v>
      </c>
      <c r="C10642" s="90" t="s">
        <v>44</v>
      </c>
      <c r="D10642" s="90" t="s">
        <v>5276</v>
      </c>
      <c r="E10642" s="93">
        <v>1</v>
      </c>
      <c r="F10642" s="94">
        <v>0.21</v>
      </c>
      <c r="G10642" s="94">
        <v>0.79</v>
      </c>
      <c r="H10642" s="102">
        <v>0.95</v>
      </c>
      <c r="I10642" s="102">
        <v>0.04</v>
      </c>
      <c r="J10642" s="127">
        <v>0.2311</v>
      </c>
    </row>
    <row r="10643" spans="1:10">
      <c r="A10643" s="221"/>
      <c r="B10643" s="222"/>
      <c r="C10643" s="222"/>
      <c r="D10643" s="222"/>
      <c r="E10643" s="222"/>
      <c r="F10643" s="222" t="s">
        <v>1783</v>
      </c>
      <c r="G10643" s="222"/>
      <c r="H10643" s="222"/>
      <c r="I10643" s="222"/>
      <c r="J10643" s="125">
        <v>0.2311</v>
      </c>
    </row>
    <row r="10644" spans="1:10">
      <c r="A10644" s="221"/>
      <c r="B10644" s="222"/>
      <c r="C10644" s="222"/>
      <c r="D10644" s="222"/>
      <c r="E10644" s="222"/>
      <c r="F10644" s="222" t="s">
        <v>1762</v>
      </c>
      <c r="G10644" s="222"/>
      <c r="H10644" s="222"/>
      <c r="I10644" s="222"/>
      <c r="J10644" s="125">
        <v>0.2311</v>
      </c>
    </row>
    <row r="10645" spans="1:10">
      <c r="A10645" s="221"/>
      <c r="B10645" s="222"/>
      <c r="C10645" s="222"/>
      <c r="D10645" s="222"/>
      <c r="E10645" s="222"/>
      <c r="F10645" s="222" t="s">
        <v>1763</v>
      </c>
      <c r="G10645" s="222"/>
      <c r="H10645" s="222"/>
      <c r="I10645" s="222"/>
      <c r="J10645" s="125">
        <v>0.68179999999999996</v>
      </c>
    </row>
    <row r="10646" spans="1:10">
      <c r="A10646" s="221"/>
      <c r="B10646" s="222"/>
      <c r="C10646" s="222"/>
      <c r="D10646" s="222"/>
      <c r="E10646" s="222"/>
      <c r="F10646" s="222" t="s">
        <v>1764</v>
      </c>
      <c r="G10646" s="222"/>
      <c r="H10646" s="222"/>
      <c r="I10646" s="222"/>
      <c r="J10646" s="125">
        <v>0.33900000000000002</v>
      </c>
    </row>
    <row r="10647" spans="1:10" ht="15">
      <c r="A10647" s="279" t="s">
        <v>1784</v>
      </c>
      <c r="B10647" s="280" t="s">
        <v>1</v>
      </c>
      <c r="C10647" s="281" t="s">
        <v>2</v>
      </c>
      <c r="D10647" s="281" t="s">
        <v>1785</v>
      </c>
      <c r="E10647" s="280" t="s">
        <v>1766</v>
      </c>
      <c r="F10647" s="83" t="s">
        <v>1767</v>
      </c>
      <c r="G10647" s="83" t="s">
        <v>1768</v>
      </c>
      <c r="H10647" s="83"/>
      <c r="I10647" s="83"/>
      <c r="J10647" s="122" t="s">
        <v>1769</v>
      </c>
    </row>
    <row r="10648" spans="1:10" ht="25.5">
      <c r="A10648" s="113" t="s">
        <v>1725</v>
      </c>
      <c r="B10648" s="91" t="s">
        <v>5317</v>
      </c>
      <c r="C10648" s="90" t="s">
        <v>44</v>
      </c>
      <c r="D10648" s="90" t="s">
        <v>5318</v>
      </c>
      <c r="E10648" s="93">
        <v>0.15</v>
      </c>
      <c r="F10648" s="92" t="s">
        <v>121</v>
      </c>
      <c r="G10648" s="277" t="s">
        <v>5319</v>
      </c>
      <c r="H10648" s="277"/>
      <c r="I10648" s="278"/>
      <c r="J10648" s="127" t="s">
        <v>5328</v>
      </c>
    </row>
    <row r="10649" spans="1:10" ht="25.5">
      <c r="A10649" s="113" t="s">
        <v>1725</v>
      </c>
      <c r="B10649" s="91" t="s">
        <v>5283</v>
      </c>
      <c r="C10649" s="90" t="s">
        <v>44</v>
      </c>
      <c r="D10649" s="90" t="s">
        <v>5284</v>
      </c>
      <c r="E10649" s="93">
        <v>1.852E-4</v>
      </c>
      <c r="F10649" s="92" t="s">
        <v>46</v>
      </c>
      <c r="G10649" s="277" t="s">
        <v>5285</v>
      </c>
      <c r="H10649" s="277"/>
      <c r="I10649" s="278"/>
      <c r="J10649" s="127" t="s">
        <v>5286</v>
      </c>
    </row>
    <row r="10650" spans="1:10" ht="38.25">
      <c r="A10650" s="113" t="s">
        <v>1725</v>
      </c>
      <c r="B10650" s="91" t="s">
        <v>1887</v>
      </c>
      <c r="C10650" s="90" t="s">
        <v>44</v>
      </c>
      <c r="D10650" s="90" t="s">
        <v>1888</v>
      </c>
      <c r="E10650" s="93">
        <v>1.53</v>
      </c>
      <c r="F10650" s="92" t="s">
        <v>78</v>
      </c>
      <c r="G10650" s="277" t="s">
        <v>1889</v>
      </c>
      <c r="H10650" s="277"/>
      <c r="I10650" s="278"/>
      <c r="J10650" s="127" t="s">
        <v>5329</v>
      </c>
    </row>
    <row r="10651" spans="1:10" ht="51">
      <c r="A10651" s="113" t="s">
        <v>1725</v>
      </c>
      <c r="B10651" s="91" t="s">
        <v>2092</v>
      </c>
      <c r="C10651" s="90" t="s">
        <v>44</v>
      </c>
      <c r="D10651" s="90" t="s">
        <v>2093</v>
      </c>
      <c r="E10651" s="93">
        <v>1.375</v>
      </c>
      <c r="F10651" s="92" t="s">
        <v>71</v>
      </c>
      <c r="G10651" s="277" t="s">
        <v>2094</v>
      </c>
      <c r="H10651" s="277"/>
      <c r="I10651" s="278"/>
      <c r="J10651" s="127" t="s">
        <v>5330</v>
      </c>
    </row>
    <row r="10652" spans="1:10" ht="38.25">
      <c r="A10652" s="113" t="s">
        <v>1725</v>
      </c>
      <c r="B10652" s="91" t="s">
        <v>3128</v>
      </c>
      <c r="C10652" s="90" t="s">
        <v>44</v>
      </c>
      <c r="D10652" s="90" t="s">
        <v>3129</v>
      </c>
      <c r="E10652" s="93">
        <v>6.82</v>
      </c>
      <c r="F10652" s="92" t="s">
        <v>78</v>
      </c>
      <c r="G10652" s="277" t="s">
        <v>5315</v>
      </c>
      <c r="H10652" s="277"/>
      <c r="I10652" s="278"/>
      <c r="J10652" s="127" t="s">
        <v>5331</v>
      </c>
    </row>
    <row r="10653" spans="1:10">
      <c r="A10653" s="221"/>
      <c r="B10653" s="222"/>
      <c r="C10653" s="222"/>
      <c r="D10653" s="222"/>
      <c r="E10653" s="222"/>
      <c r="F10653" s="222" t="s">
        <v>1938</v>
      </c>
      <c r="G10653" s="222"/>
      <c r="H10653" s="222"/>
      <c r="I10653" s="222"/>
      <c r="J10653" s="125">
        <v>36.786799999999999</v>
      </c>
    </row>
    <row r="10654" spans="1:10" ht="15">
      <c r="A10654" s="279" t="s">
        <v>1765</v>
      </c>
      <c r="B10654" s="280" t="s">
        <v>1</v>
      </c>
      <c r="C10654" s="281" t="s">
        <v>2</v>
      </c>
      <c r="D10654" s="281" t="s">
        <v>1727</v>
      </c>
      <c r="E10654" s="280" t="s">
        <v>1766</v>
      </c>
      <c r="F10654" s="83" t="s">
        <v>1767</v>
      </c>
      <c r="G10654" s="83" t="s">
        <v>1768</v>
      </c>
      <c r="H10654" s="83"/>
      <c r="I10654" s="83"/>
      <c r="J10654" s="122" t="s">
        <v>1769</v>
      </c>
    </row>
    <row r="10655" spans="1:10">
      <c r="A10655" s="123" t="s">
        <v>1723</v>
      </c>
      <c r="B10655" s="97" t="s">
        <v>2102</v>
      </c>
      <c r="C10655" s="96" t="s">
        <v>44</v>
      </c>
      <c r="D10655" s="96" t="s">
        <v>2103</v>
      </c>
      <c r="E10655" s="99">
        <v>0.36666660000000001</v>
      </c>
      <c r="F10655" s="98" t="s">
        <v>1950</v>
      </c>
      <c r="G10655" s="282" t="s">
        <v>2104</v>
      </c>
      <c r="H10655" s="282"/>
      <c r="I10655" s="283"/>
      <c r="J10655" s="126" t="s">
        <v>3257</v>
      </c>
    </row>
    <row r="10656" spans="1:10">
      <c r="A10656" s="123" t="s">
        <v>1723</v>
      </c>
      <c r="B10656" s="97" t="s">
        <v>1953</v>
      </c>
      <c r="C10656" s="96" t="s">
        <v>44</v>
      </c>
      <c r="D10656" s="96" t="s">
        <v>1954</v>
      </c>
      <c r="E10656" s="99">
        <v>1.4666667</v>
      </c>
      <c r="F10656" s="98" t="s">
        <v>1950</v>
      </c>
      <c r="G10656" s="282" t="s">
        <v>1955</v>
      </c>
      <c r="H10656" s="282"/>
      <c r="I10656" s="283"/>
      <c r="J10656" s="126" t="s">
        <v>5332</v>
      </c>
    </row>
    <row r="10657" spans="1:10">
      <c r="A10657" s="221"/>
      <c r="B10657" s="222"/>
      <c r="C10657" s="222"/>
      <c r="D10657" s="222"/>
      <c r="E10657" s="222"/>
      <c r="F10657" s="222" t="s">
        <v>1774</v>
      </c>
      <c r="G10657" s="222"/>
      <c r="H10657" s="222"/>
      <c r="I10657" s="222"/>
      <c r="J10657" s="125">
        <v>33.480400000000003</v>
      </c>
    </row>
    <row r="10658" spans="1:10">
      <c r="A10658" s="115"/>
      <c r="B10658" s="116"/>
      <c r="C10658" s="116"/>
      <c r="D10658" s="116"/>
      <c r="E10658" s="116" t="s">
        <v>1728</v>
      </c>
      <c r="F10658" s="117">
        <v>0</v>
      </c>
      <c r="G10658" s="116" t="s">
        <v>1729</v>
      </c>
      <c r="H10658" s="117">
        <v>25.86</v>
      </c>
      <c r="I10658" s="116" t="s">
        <v>1730</v>
      </c>
      <c r="J10658" s="118">
        <v>25.859349733439998</v>
      </c>
    </row>
    <row r="10659" spans="1:10" ht="15" thickBot="1">
      <c r="A10659" s="115"/>
      <c r="B10659" s="116"/>
      <c r="C10659" s="116"/>
      <c r="D10659" s="116"/>
      <c r="E10659" s="116" t="s">
        <v>1731</v>
      </c>
      <c r="F10659" s="117">
        <v>18.52</v>
      </c>
      <c r="G10659" s="116"/>
      <c r="H10659" s="276" t="s">
        <v>1732</v>
      </c>
      <c r="I10659" s="276"/>
      <c r="J10659" s="118">
        <v>89.13</v>
      </c>
    </row>
    <row r="10660" spans="1:10" ht="15" thickTop="1">
      <c r="A10660" s="119"/>
      <c r="B10660" s="95"/>
      <c r="C10660" s="95"/>
      <c r="D10660" s="95"/>
      <c r="E10660" s="95"/>
      <c r="F10660" s="95"/>
      <c r="G10660" s="95"/>
      <c r="H10660" s="95"/>
      <c r="I10660" s="95"/>
      <c r="J10660" s="120"/>
    </row>
    <row r="10661" spans="1:10" ht="15">
      <c r="A10661" s="121"/>
      <c r="B10661" s="83" t="s">
        <v>1</v>
      </c>
      <c r="C10661" s="82" t="s">
        <v>2</v>
      </c>
      <c r="D10661" s="82" t="s">
        <v>3</v>
      </c>
      <c r="E10661" s="281" t="s">
        <v>1722</v>
      </c>
      <c r="F10661" s="281"/>
      <c r="G10661" s="84" t="s">
        <v>4</v>
      </c>
      <c r="H10661" s="83" t="s">
        <v>5</v>
      </c>
      <c r="I10661" s="83" t="s">
        <v>6</v>
      </c>
      <c r="J10661" s="122" t="s">
        <v>8</v>
      </c>
    </row>
    <row r="10662" spans="1:10">
      <c r="A10662" s="111" t="s">
        <v>1723</v>
      </c>
      <c r="B10662" s="86" t="s">
        <v>5245</v>
      </c>
      <c r="C10662" s="85" t="s">
        <v>44</v>
      </c>
      <c r="D10662" s="85" t="s">
        <v>5246</v>
      </c>
      <c r="E10662" s="284" t="s">
        <v>1761</v>
      </c>
      <c r="F10662" s="284"/>
      <c r="G10662" s="87" t="s">
        <v>71</v>
      </c>
      <c r="H10662" s="88">
        <v>1</v>
      </c>
      <c r="I10662" s="89">
        <v>20.14</v>
      </c>
      <c r="J10662" s="112">
        <v>20.14</v>
      </c>
    </row>
    <row r="10663" spans="1:10">
      <c r="A10663" s="221"/>
      <c r="B10663" s="222"/>
      <c r="C10663" s="222"/>
      <c r="D10663" s="222"/>
      <c r="E10663" s="222"/>
      <c r="F10663" s="222" t="s">
        <v>1762</v>
      </c>
      <c r="G10663" s="222"/>
      <c r="H10663" s="222"/>
      <c r="I10663" s="222"/>
      <c r="J10663" s="125">
        <v>0</v>
      </c>
    </row>
    <row r="10664" spans="1:10">
      <c r="A10664" s="221"/>
      <c r="B10664" s="222"/>
      <c r="C10664" s="222"/>
      <c r="D10664" s="222"/>
      <c r="E10664" s="222"/>
      <c r="F10664" s="222" t="s">
        <v>1763</v>
      </c>
      <c r="G10664" s="222"/>
      <c r="H10664" s="222"/>
      <c r="I10664" s="222"/>
      <c r="J10664" s="125">
        <v>1</v>
      </c>
    </row>
    <row r="10665" spans="1:10">
      <c r="A10665" s="221"/>
      <c r="B10665" s="222"/>
      <c r="C10665" s="222"/>
      <c r="D10665" s="222"/>
      <c r="E10665" s="222"/>
      <c r="F10665" s="222" t="s">
        <v>1764</v>
      </c>
      <c r="G10665" s="222"/>
      <c r="H10665" s="222"/>
      <c r="I10665" s="222"/>
      <c r="J10665" s="125">
        <v>0</v>
      </c>
    </row>
    <row r="10666" spans="1:10" ht="15">
      <c r="A10666" s="279" t="s">
        <v>1784</v>
      </c>
      <c r="B10666" s="280" t="s">
        <v>1</v>
      </c>
      <c r="C10666" s="281" t="s">
        <v>2</v>
      </c>
      <c r="D10666" s="281" t="s">
        <v>1785</v>
      </c>
      <c r="E10666" s="280" t="s">
        <v>1766</v>
      </c>
      <c r="F10666" s="83" t="s">
        <v>1767</v>
      </c>
      <c r="G10666" s="83" t="s">
        <v>1768</v>
      </c>
      <c r="H10666" s="83"/>
      <c r="I10666" s="83"/>
      <c r="J10666" s="122" t="s">
        <v>1769</v>
      </c>
    </row>
    <row r="10667" spans="1:10">
      <c r="A10667" s="113" t="s">
        <v>1725</v>
      </c>
      <c r="B10667" s="91" t="s">
        <v>3130</v>
      </c>
      <c r="C10667" s="90" t="s">
        <v>44</v>
      </c>
      <c r="D10667" s="90" t="s">
        <v>3131</v>
      </c>
      <c r="E10667" s="93">
        <v>0.12</v>
      </c>
      <c r="F10667" s="92" t="s">
        <v>2248</v>
      </c>
      <c r="G10667" s="277" t="s">
        <v>5293</v>
      </c>
      <c r="H10667" s="277"/>
      <c r="I10667" s="278"/>
      <c r="J10667" s="127" t="s">
        <v>5302</v>
      </c>
    </row>
    <row r="10668" spans="1:10" ht="25.5">
      <c r="A10668" s="113" t="s">
        <v>1725</v>
      </c>
      <c r="B10668" s="91" t="s">
        <v>5303</v>
      </c>
      <c r="C10668" s="90" t="s">
        <v>44</v>
      </c>
      <c r="D10668" s="90" t="s">
        <v>5304</v>
      </c>
      <c r="E10668" s="93">
        <v>0.2</v>
      </c>
      <c r="F10668" s="92" t="s">
        <v>121</v>
      </c>
      <c r="G10668" s="277" t="s">
        <v>5305</v>
      </c>
      <c r="H10668" s="277"/>
      <c r="I10668" s="278"/>
      <c r="J10668" s="127" t="s">
        <v>5333</v>
      </c>
    </row>
    <row r="10669" spans="1:10">
      <c r="A10669" s="113" t="s">
        <v>1725</v>
      </c>
      <c r="B10669" s="91" t="s">
        <v>2192</v>
      </c>
      <c r="C10669" s="90" t="s">
        <v>44</v>
      </c>
      <c r="D10669" s="90" t="s">
        <v>2193</v>
      </c>
      <c r="E10669" s="93">
        <v>0.374</v>
      </c>
      <c r="F10669" s="92" t="s">
        <v>121</v>
      </c>
      <c r="G10669" s="277" t="s">
        <v>2185</v>
      </c>
      <c r="H10669" s="277"/>
      <c r="I10669" s="278"/>
      <c r="J10669" s="127" t="s">
        <v>5334</v>
      </c>
    </row>
    <row r="10670" spans="1:10" ht="25.5">
      <c r="A10670" s="113" t="s">
        <v>1725</v>
      </c>
      <c r="B10670" s="91" t="s">
        <v>5335</v>
      </c>
      <c r="C10670" s="90" t="s">
        <v>44</v>
      </c>
      <c r="D10670" s="90" t="s">
        <v>5336</v>
      </c>
      <c r="E10670" s="93">
        <v>0.18</v>
      </c>
      <c r="F10670" s="92" t="s">
        <v>121</v>
      </c>
      <c r="G10670" s="277" t="s">
        <v>5337</v>
      </c>
      <c r="H10670" s="277"/>
      <c r="I10670" s="278"/>
      <c r="J10670" s="127" t="s">
        <v>5338</v>
      </c>
    </row>
    <row r="10671" spans="1:10">
      <c r="A10671" s="221"/>
      <c r="B10671" s="222"/>
      <c r="C10671" s="222"/>
      <c r="D10671" s="222"/>
      <c r="E10671" s="222"/>
      <c r="F10671" s="222" t="s">
        <v>1938</v>
      </c>
      <c r="G10671" s="222"/>
      <c r="H10671" s="222"/>
      <c r="I10671" s="222"/>
      <c r="J10671" s="125">
        <v>6.7443</v>
      </c>
    </row>
    <row r="10672" spans="1:10" ht="15">
      <c r="A10672" s="279" t="s">
        <v>1765</v>
      </c>
      <c r="B10672" s="280" t="s">
        <v>1</v>
      </c>
      <c r="C10672" s="281" t="s">
        <v>2</v>
      </c>
      <c r="D10672" s="281" t="s">
        <v>1727</v>
      </c>
      <c r="E10672" s="280" t="s">
        <v>1766</v>
      </c>
      <c r="F10672" s="83" t="s">
        <v>1767</v>
      </c>
      <c r="G10672" s="83" t="s">
        <v>1768</v>
      </c>
      <c r="H10672" s="83"/>
      <c r="I10672" s="83"/>
      <c r="J10672" s="122" t="s">
        <v>1769</v>
      </c>
    </row>
    <row r="10673" spans="1:10">
      <c r="A10673" s="123" t="s">
        <v>1723</v>
      </c>
      <c r="B10673" s="97" t="s">
        <v>1953</v>
      </c>
      <c r="C10673" s="96" t="s">
        <v>44</v>
      </c>
      <c r="D10673" s="96" t="s">
        <v>1954</v>
      </c>
      <c r="E10673" s="99">
        <v>0.58666669999999999</v>
      </c>
      <c r="F10673" s="98" t="s">
        <v>1950</v>
      </c>
      <c r="G10673" s="282" t="s">
        <v>1955</v>
      </c>
      <c r="H10673" s="282"/>
      <c r="I10673" s="283"/>
      <c r="J10673" s="126" t="s">
        <v>5339</v>
      </c>
    </row>
    <row r="10674" spans="1:10">
      <c r="A10674" s="123" t="s">
        <v>1723</v>
      </c>
      <c r="B10674" s="97" t="s">
        <v>2102</v>
      </c>
      <c r="C10674" s="96" t="s">
        <v>44</v>
      </c>
      <c r="D10674" s="96" t="s">
        <v>2103</v>
      </c>
      <c r="E10674" s="99">
        <v>0.14666660000000001</v>
      </c>
      <c r="F10674" s="98" t="s">
        <v>1950</v>
      </c>
      <c r="G10674" s="282" t="s">
        <v>2104</v>
      </c>
      <c r="H10674" s="282"/>
      <c r="I10674" s="283"/>
      <c r="J10674" s="126" t="s">
        <v>5340</v>
      </c>
    </row>
    <row r="10675" spans="1:10">
      <c r="A10675" s="221"/>
      <c r="B10675" s="222"/>
      <c r="C10675" s="222"/>
      <c r="D10675" s="222"/>
      <c r="E10675" s="222"/>
      <c r="F10675" s="222" t="s">
        <v>1774</v>
      </c>
      <c r="G10675" s="222"/>
      <c r="H10675" s="222"/>
      <c r="I10675" s="222"/>
      <c r="J10675" s="125">
        <v>13.392200000000001</v>
      </c>
    </row>
    <row r="10676" spans="1:10">
      <c r="A10676" s="115"/>
      <c r="B10676" s="116"/>
      <c r="C10676" s="116"/>
      <c r="D10676" s="116"/>
      <c r="E10676" s="116" t="s">
        <v>1728</v>
      </c>
      <c r="F10676" s="117">
        <v>0</v>
      </c>
      <c r="G10676" s="116" t="s">
        <v>1729</v>
      </c>
      <c r="H10676" s="117">
        <v>10.34</v>
      </c>
      <c r="I10676" s="116" t="s">
        <v>1730</v>
      </c>
      <c r="J10676" s="118">
        <v>10.34373973344</v>
      </c>
    </row>
    <row r="10677" spans="1:10" ht="15" thickBot="1">
      <c r="A10677" s="115"/>
      <c r="B10677" s="116"/>
      <c r="C10677" s="116"/>
      <c r="D10677" s="116"/>
      <c r="E10677" s="116" t="s">
        <v>1731</v>
      </c>
      <c r="F10677" s="117">
        <v>5.28</v>
      </c>
      <c r="G10677" s="116"/>
      <c r="H10677" s="276" t="s">
        <v>1732</v>
      </c>
      <c r="I10677" s="276"/>
      <c r="J10677" s="118">
        <v>25.42</v>
      </c>
    </row>
    <row r="10678" spans="1:10" ht="15" thickTop="1">
      <c r="A10678" s="119"/>
      <c r="B10678" s="95"/>
      <c r="C10678" s="95"/>
      <c r="D10678" s="95"/>
      <c r="E10678" s="95"/>
      <c r="F10678" s="95"/>
      <c r="G10678" s="95"/>
      <c r="H10678" s="95"/>
      <c r="I10678" s="95"/>
      <c r="J10678" s="120"/>
    </row>
    <row r="10679" spans="1:10" ht="15">
      <c r="A10679" s="121"/>
      <c r="B10679" s="83" t="s">
        <v>1</v>
      </c>
      <c r="C10679" s="82" t="s">
        <v>2</v>
      </c>
      <c r="D10679" s="82" t="s">
        <v>3</v>
      </c>
      <c r="E10679" s="281" t="s">
        <v>1722</v>
      </c>
      <c r="F10679" s="281"/>
      <c r="G10679" s="84" t="s">
        <v>4</v>
      </c>
      <c r="H10679" s="83" t="s">
        <v>5</v>
      </c>
      <c r="I10679" s="83" t="s">
        <v>6</v>
      </c>
      <c r="J10679" s="122" t="s">
        <v>8</v>
      </c>
    </row>
    <row r="10680" spans="1:10" ht="25.5">
      <c r="A10680" s="111" t="s">
        <v>1723</v>
      </c>
      <c r="B10680" s="86" t="s">
        <v>4675</v>
      </c>
      <c r="C10680" s="85" t="s">
        <v>44</v>
      </c>
      <c r="D10680" s="85" t="s">
        <v>4676</v>
      </c>
      <c r="E10680" s="284" t="s">
        <v>1761</v>
      </c>
      <c r="F10680" s="284"/>
      <c r="G10680" s="87" t="s">
        <v>71</v>
      </c>
      <c r="H10680" s="88">
        <v>1</v>
      </c>
      <c r="I10680" s="89">
        <v>128.76</v>
      </c>
      <c r="J10680" s="112">
        <v>128.76</v>
      </c>
    </row>
    <row r="10681" spans="1:10">
      <c r="A10681" s="221"/>
      <c r="B10681" s="222"/>
      <c r="C10681" s="222"/>
      <c r="D10681" s="222"/>
      <c r="E10681" s="222"/>
      <c r="F10681" s="222" t="s">
        <v>1762</v>
      </c>
      <c r="G10681" s="222"/>
      <c r="H10681" s="222"/>
      <c r="I10681" s="222"/>
      <c r="J10681" s="125">
        <v>0</v>
      </c>
    </row>
    <row r="10682" spans="1:10">
      <c r="A10682" s="221"/>
      <c r="B10682" s="222"/>
      <c r="C10682" s="222"/>
      <c r="D10682" s="222"/>
      <c r="E10682" s="222"/>
      <c r="F10682" s="222" t="s">
        <v>1763</v>
      </c>
      <c r="G10682" s="222"/>
      <c r="H10682" s="222"/>
      <c r="I10682" s="222"/>
      <c r="J10682" s="125">
        <v>1</v>
      </c>
    </row>
    <row r="10683" spans="1:10">
      <c r="A10683" s="221"/>
      <c r="B10683" s="222"/>
      <c r="C10683" s="222"/>
      <c r="D10683" s="222"/>
      <c r="E10683" s="222"/>
      <c r="F10683" s="222" t="s">
        <v>1764</v>
      </c>
      <c r="G10683" s="222"/>
      <c r="H10683" s="222"/>
      <c r="I10683" s="222"/>
      <c r="J10683" s="125">
        <v>0</v>
      </c>
    </row>
    <row r="10684" spans="1:10" ht="15">
      <c r="A10684" s="279" t="s">
        <v>1784</v>
      </c>
      <c r="B10684" s="280" t="s">
        <v>1</v>
      </c>
      <c r="C10684" s="281" t="s">
        <v>2</v>
      </c>
      <c r="D10684" s="281" t="s">
        <v>1785</v>
      </c>
      <c r="E10684" s="280" t="s">
        <v>1766</v>
      </c>
      <c r="F10684" s="83" t="s">
        <v>1767</v>
      </c>
      <c r="G10684" s="83" t="s">
        <v>1768</v>
      </c>
      <c r="H10684" s="83"/>
      <c r="I10684" s="83"/>
      <c r="J10684" s="122" t="s">
        <v>1769</v>
      </c>
    </row>
    <row r="10685" spans="1:10" ht="25.5">
      <c r="A10685" s="113" t="s">
        <v>1725</v>
      </c>
      <c r="B10685" s="91" t="s">
        <v>5317</v>
      </c>
      <c r="C10685" s="90" t="s">
        <v>44</v>
      </c>
      <c r="D10685" s="90" t="s">
        <v>5318</v>
      </c>
      <c r="E10685" s="93">
        <v>0.2</v>
      </c>
      <c r="F10685" s="92" t="s">
        <v>121</v>
      </c>
      <c r="G10685" s="277" t="s">
        <v>5319</v>
      </c>
      <c r="H10685" s="277"/>
      <c r="I10685" s="278"/>
      <c r="J10685" s="127" t="s">
        <v>5320</v>
      </c>
    </row>
    <row r="10686" spans="1:10" ht="38.25">
      <c r="A10686" s="113" t="s">
        <v>1725</v>
      </c>
      <c r="B10686" s="91" t="s">
        <v>3128</v>
      </c>
      <c r="C10686" s="90" t="s">
        <v>44</v>
      </c>
      <c r="D10686" s="90" t="s">
        <v>3129</v>
      </c>
      <c r="E10686" s="93">
        <v>8.1999999999999993</v>
      </c>
      <c r="F10686" s="92" t="s">
        <v>78</v>
      </c>
      <c r="G10686" s="277" t="s">
        <v>5315</v>
      </c>
      <c r="H10686" s="277"/>
      <c r="I10686" s="278"/>
      <c r="J10686" s="127" t="s">
        <v>5316</v>
      </c>
    </row>
    <row r="10687" spans="1:10" ht="38.25">
      <c r="A10687" s="113" t="s">
        <v>1725</v>
      </c>
      <c r="B10687" s="91" t="s">
        <v>1887</v>
      </c>
      <c r="C10687" s="90" t="s">
        <v>44</v>
      </c>
      <c r="D10687" s="90" t="s">
        <v>1888</v>
      </c>
      <c r="E10687" s="93">
        <v>6.2</v>
      </c>
      <c r="F10687" s="92" t="s">
        <v>78</v>
      </c>
      <c r="G10687" s="277" t="s">
        <v>1889</v>
      </c>
      <c r="H10687" s="277"/>
      <c r="I10687" s="278"/>
      <c r="J10687" s="127" t="s">
        <v>5314</v>
      </c>
    </row>
    <row r="10688" spans="1:10" ht="25.5">
      <c r="A10688" s="113" t="s">
        <v>1725</v>
      </c>
      <c r="B10688" s="91" t="s">
        <v>5311</v>
      </c>
      <c r="C10688" s="90" t="s">
        <v>44</v>
      </c>
      <c r="D10688" s="90" t="s">
        <v>5312</v>
      </c>
      <c r="E10688" s="93">
        <v>1.35</v>
      </c>
      <c r="F10688" s="92" t="s">
        <v>71</v>
      </c>
      <c r="G10688" s="277" t="s">
        <v>2636</v>
      </c>
      <c r="H10688" s="277"/>
      <c r="I10688" s="278"/>
      <c r="J10688" s="127" t="s">
        <v>5313</v>
      </c>
    </row>
    <row r="10689" spans="1:10">
      <c r="A10689" s="221"/>
      <c r="B10689" s="222"/>
      <c r="C10689" s="222"/>
      <c r="D10689" s="222"/>
      <c r="E10689" s="222"/>
      <c r="F10689" s="222" t="s">
        <v>1938</v>
      </c>
      <c r="G10689" s="222"/>
      <c r="H10689" s="222"/>
      <c r="I10689" s="222"/>
      <c r="J10689" s="125">
        <v>101.764</v>
      </c>
    </row>
    <row r="10690" spans="1:10" ht="15">
      <c r="A10690" s="279" t="s">
        <v>1765</v>
      </c>
      <c r="B10690" s="280" t="s">
        <v>1</v>
      </c>
      <c r="C10690" s="281" t="s">
        <v>2</v>
      </c>
      <c r="D10690" s="281" t="s">
        <v>1727</v>
      </c>
      <c r="E10690" s="280" t="s">
        <v>1766</v>
      </c>
      <c r="F10690" s="83" t="s">
        <v>1767</v>
      </c>
      <c r="G10690" s="83" t="s">
        <v>1768</v>
      </c>
      <c r="H10690" s="83"/>
      <c r="I10690" s="83"/>
      <c r="J10690" s="122" t="s">
        <v>1769</v>
      </c>
    </row>
    <row r="10691" spans="1:10">
      <c r="A10691" s="123" t="s">
        <v>1723</v>
      </c>
      <c r="B10691" s="97" t="s">
        <v>1953</v>
      </c>
      <c r="C10691" s="96" t="s">
        <v>44</v>
      </c>
      <c r="D10691" s="96" t="s">
        <v>1954</v>
      </c>
      <c r="E10691" s="99">
        <v>1.1827957</v>
      </c>
      <c r="F10691" s="98" t="s">
        <v>1950</v>
      </c>
      <c r="G10691" s="282" t="s">
        <v>1955</v>
      </c>
      <c r="H10691" s="282"/>
      <c r="I10691" s="283"/>
      <c r="J10691" s="126" t="s">
        <v>5322</v>
      </c>
    </row>
    <row r="10692" spans="1:10">
      <c r="A10692" s="123" t="s">
        <v>1723</v>
      </c>
      <c r="B10692" s="97" t="s">
        <v>2102</v>
      </c>
      <c r="C10692" s="96" t="s">
        <v>44</v>
      </c>
      <c r="D10692" s="96" t="s">
        <v>2103</v>
      </c>
      <c r="E10692" s="99">
        <v>0.29569889999999999</v>
      </c>
      <c r="F10692" s="98" t="s">
        <v>1950</v>
      </c>
      <c r="G10692" s="282" t="s">
        <v>2104</v>
      </c>
      <c r="H10692" s="282"/>
      <c r="I10692" s="283"/>
      <c r="J10692" s="126" t="s">
        <v>5321</v>
      </c>
    </row>
    <row r="10693" spans="1:10">
      <c r="A10693" s="221"/>
      <c r="B10693" s="222"/>
      <c r="C10693" s="222"/>
      <c r="D10693" s="222"/>
      <c r="E10693" s="222"/>
      <c r="F10693" s="222" t="s">
        <v>1774</v>
      </c>
      <c r="G10693" s="222"/>
      <c r="H10693" s="222"/>
      <c r="I10693" s="222"/>
      <c r="J10693" s="125">
        <v>27.000299999999999</v>
      </c>
    </row>
    <row r="10694" spans="1:10">
      <c r="A10694" s="115"/>
      <c r="B10694" s="116"/>
      <c r="C10694" s="116"/>
      <c r="D10694" s="116"/>
      <c r="E10694" s="116" t="s">
        <v>1728</v>
      </c>
      <c r="F10694" s="117">
        <v>0</v>
      </c>
      <c r="G10694" s="116" t="s">
        <v>1729</v>
      </c>
      <c r="H10694" s="117">
        <v>20.85</v>
      </c>
      <c r="I10694" s="116" t="s">
        <v>1730</v>
      </c>
      <c r="J10694" s="118">
        <v>20.854314250329999</v>
      </c>
    </row>
    <row r="10695" spans="1:10" ht="15" thickBot="1">
      <c r="A10695" s="115"/>
      <c r="B10695" s="116"/>
      <c r="C10695" s="116"/>
      <c r="D10695" s="116"/>
      <c r="E10695" s="116" t="s">
        <v>1731</v>
      </c>
      <c r="F10695" s="117">
        <v>33.78</v>
      </c>
      <c r="G10695" s="116"/>
      <c r="H10695" s="276" t="s">
        <v>1732</v>
      </c>
      <c r="I10695" s="276"/>
      <c r="J10695" s="118">
        <v>162.54</v>
      </c>
    </row>
    <row r="10696" spans="1:10" ht="15" thickTop="1">
      <c r="A10696" s="119"/>
      <c r="B10696" s="95"/>
      <c r="C10696" s="95"/>
      <c r="D10696" s="95"/>
      <c r="E10696" s="95"/>
      <c r="F10696" s="95"/>
      <c r="G10696" s="95"/>
      <c r="H10696" s="95"/>
      <c r="I10696" s="95"/>
      <c r="J10696" s="120"/>
    </row>
    <row r="10697" spans="1:10" ht="15">
      <c r="A10697" s="121"/>
      <c r="B10697" s="83" t="s">
        <v>1</v>
      </c>
      <c r="C10697" s="82" t="s">
        <v>2</v>
      </c>
      <c r="D10697" s="82" t="s">
        <v>3</v>
      </c>
      <c r="E10697" s="281" t="s">
        <v>1722</v>
      </c>
      <c r="F10697" s="281"/>
      <c r="G10697" s="84" t="s">
        <v>4</v>
      </c>
      <c r="H10697" s="83" t="s">
        <v>5</v>
      </c>
      <c r="I10697" s="83" t="s">
        <v>6</v>
      </c>
      <c r="J10697" s="122" t="s">
        <v>8</v>
      </c>
    </row>
    <row r="10698" spans="1:10" ht="25.5">
      <c r="A10698" s="111" t="s">
        <v>1723</v>
      </c>
      <c r="B10698" s="86" t="s">
        <v>2232</v>
      </c>
      <c r="C10698" s="85" t="s">
        <v>44</v>
      </c>
      <c r="D10698" s="85" t="s">
        <v>2233</v>
      </c>
      <c r="E10698" s="284" t="s">
        <v>1761</v>
      </c>
      <c r="F10698" s="284"/>
      <c r="G10698" s="87" t="s">
        <v>71</v>
      </c>
      <c r="H10698" s="88">
        <v>1</v>
      </c>
      <c r="I10698" s="89">
        <v>5.23</v>
      </c>
      <c r="J10698" s="112">
        <v>5.23</v>
      </c>
    </row>
    <row r="10699" spans="1:10">
      <c r="A10699" s="221"/>
      <c r="B10699" s="222"/>
      <c r="C10699" s="222"/>
      <c r="D10699" s="222"/>
      <c r="E10699" s="222"/>
      <c r="F10699" s="222" t="s">
        <v>1762</v>
      </c>
      <c r="G10699" s="222"/>
      <c r="H10699" s="222"/>
      <c r="I10699" s="222"/>
      <c r="J10699" s="125">
        <v>0</v>
      </c>
    </row>
    <row r="10700" spans="1:10">
      <c r="A10700" s="221"/>
      <c r="B10700" s="222"/>
      <c r="C10700" s="222"/>
      <c r="D10700" s="222"/>
      <c r="E10700" s="222"/>
      <c r="F10700" s="222" t="s">
        <v>1763</v>
      </c>
      <c r="G10700" s="222"/>
      <c r="H10700" s="222"/>
      <c r="I10700" s="222"/>
      <c r="J10700" s="125">
        <v>1</v>
      </c>
    </row>
    <row r="10701" spans="1:10">
      <c r="A10701" s="221"/>
      <c r="B10701" s="222"/>
      <c r="C10701" s="222"/>
      <c r="D10701" s="222"/>
      <c r="E10701" s="222"/>
      <c r="F10701" s="222" t="s">
        <v>1764</v>
      </c>
      <c r="G10701" s="222"/>
      <c r="H10701" s="222"/>
      <c r="I10701" s="222"/>
      <c r="J10701" s="125">
        <v>0</v>
      </c>
    </row>
    <row r="10702" spans="1:10" ht="15">
      <c r="A10702" s="279" t="s">
        <v>1765</v>
      </c>
      <c r="B10702" s="280" t="s">
        <v>1</v>
      </c>
      <c r="C10702" s="281" t="s">
        <v>2</v>
      </c>
      <c r="D10702" s="281" t="s">
        <v>1727</v>
      </c>
      <c r="E10702" s="280" t="s">
        <v>1766</v>
      </c>
      <c r="F10702" s="83" t="s">
        <v>1767</v>
      </c>
      <c r="G10702" s="83" t="s">
        <v>1768</v>
      </c>
      <c r="H10702" s="83"/>
      <c r="I10702" s="83"/>
      <c r="J10702" s="122" t="s">
        <v>1769</v>
      </c>
    </row>
    <row r="10703" spans="1:10">
      <c r="A10703" s="123" t="s">
        <v>1723</v>
      </c>
      <c r="B10703" s="97" t="s">
        <v>1953</v>
      </c>
      <c r="C10703" s="96" t="s">
        <v>44</v>
      </c>
      <c r="D10703" s="96" t="s">
        <v>1954</v>
      </c>
      <c r="E10703" s="99">
        <v>0.2291667</v>
      </c>
      <c r="F10703" s="98" t="s">
        <v>1950</v>
      </c>
      <c r="G10703" s="282" t="s">
        <v>1955</v>
      </c>
      <c r="H10703" s="282"/>
      <c r="I10703" s="283"/>
      <c r="J10703" s="126" t="s">
        <v>5341</v>
      </c>
    </row>
    <row r="10704" spans="1:10">
      <c r="A10704" s="123" t="s">
        <v>1723</v>
      </c>
      <c r="B10704" s="97" t="s">
        <v>2102</v>
      </c>
      <c r="C10704" s="96" t="s">
        <v>44</v>
      </c>
      <c r="D10704" s="96" t="s">
        <v>2103</v>
      </c>
      <c r="E10704" s="99">
        <v>5.7291599999999998E-2</v>
      </c>
      <c r="F10704" s="98" t="s">
        <v>1950</v>
      </c>
      <c r="G10704" s="282" t="s">
        <v>2104</v>
      </c>
      <c r="H10704" s="282"/>
      <c r="I10704" s="283"/>
      <c r="J10704" s="126" t="s">
        <v>5342</v>
      </c>
    </row>
    <row r="10705" spans="1:10">
      <c r="A10705" s="221"/>
      <c r="B10705" s="222"/>
      <c r="C10705" s="222"/>
      <c r="D10705" s="222"/>
      <c r="E10705" s="222"/>
      <c r="F10705" s="222" t="s">
        <v>1774</v>
      </c>
      <c r="G10705" s="222"/>
      <c r="H10705" s="222"/>
      <c r="I10705" s="222"/>
      <c r="J10705" s="125">
        <v>5.2313000000000001</v>
      </c>
    </row>
    <row r="10706" spans="1:10">
      <c r="A10706" s="115"/>
      <c r="B10706" s="116"/>
      <c r="C10706" s="116"/>
      <c r="D10706" s="116"/>
      <c r="E10706" s="116" t="s">
        <v>1728</v>
      </c>
      <c r="F10706" s="117">
        <v>0</v>
      </c>
      <c r="G10706" s="116" t="s">
        <v>1729</v>
      </c>
      <c r="H10706" s="117">
        <v>4.04</v>
      </c>
      <c r="I10706" s="116" t="s">
        <v>1730</v>
      </c>
      <c r="J10706" s="118">
        <v>4.0405231709400002</v>
      </c>
    </row>
    <row r="10707" spans="1:10" ht="15" thickBot="1">
      <c r="A10707" s="115"/>
      <c r="B10707" s="116"/>
      <c r="C10707" s="116"/>
      <c r="D10707" s="116"/>
      <c r="E10707" s="116" t="s">
        <v>1731</v>
      </c>
      <c r="F10707" s="117">
        <v>1.37</v>
      </c>
      <c r="G10707" s="116"/>
      <c r="H10707" s="276" t="s">
        <v>1732</v>
      </c>
      <c r="I10707" s="276"/>
      <c r="J10707" s="118">
        <v>6.6</v>
      </c>
    </row>
    <row r="10708" spans="1:10" ht="15" thickTop="1">
      <c r="A10708" s="119"/>
      <c r="B10708" s="95"/>
      <c r="C10708" s="95"/>
      <c r="D10708" s="95"/>
      <c r="E10708" s="95"/>
      <c r="F10708" s="95"/>
      <c r="G10708" s="95"/>
      <c r="H10708" s="95"/>
      <c r="I10708" s="95"/>
      <c r="J10708" s="120"/>
    </row>
    <row r="10709" spans="1:10" ht="15">
      <c r="A10709" s="121"/>
      <c r="B10709" s="83" t="s">
        <v>1</v>
      </c>
      <c r="C10709" s="82" t="s">
        <v>2</v>
      </c>
      <c r="D10709" s="82" t="s">
        <v>3</v>
      </c>
      <c r="E10709" s="281" t="s">
        <v>1722</v>
      </c>
      <c r="F10709" s="281"/>
      <c r="G10709" s="84" t="s">
        <v>4</v>
      </c>
      <c r="H10709" s="83" t="s">
        <v>5</v>
      </c>
      <c r="I10709" s="83" t="s">
        <v>6</v>
      </c>
      <c r="J10709" s="122" t="s">
        <v>8</v>
      </c>
    </row>
    <row r="10710" spans="1:10" ht="25.5">
      <c r="A10710" s="111" t="s">
        <v>1723</v>
      </c>
      <c r="B10710" s="86" t="s">
        <v>2238</v>
      </c>
      <c r="C10710" s="85" t="s">
        <v>44</v>
      </c>
      <c r="D10710" s="85" t="s">
        <v>2239</v>
      </c>
      <c r="E10710" s="284" t="s">
        <v>1761</v>
      </c>
      <c r="F10710" s="284"/>
      <c r="G10710" s="87" t="s">
        <v>71</v>
      </c>
      <c r="H10710" s="88">
        <v>1</v>
      </c>
      <c r="I10710" s="89">
        <v>71.13</v>
      </c>
      <c r="J10710" s="112">
        <v>71.13</v>
      </c>
    </row>
    <row r="10711" spans="1:10" ht="15">
      <c r="A10711" s="279" t="s">
        <v>1775</v>
      </c>
      <c r="B10711" s="280" t="s">
        <v>1</v>
      </c>
      <c r="C10711" s="281" t="s">
        <v>2</v>
      </c>
      <c r="D10711" s="281" t="s">
        <v>1776</v>
      </c>
      <c r="E10711" s="280" t="s">
        <v>1766</v>
      </c>
      <c r="F10711" s="285" t="s">
        <v>1777</v>
      </c>
      <c r="G10711" s="280"/>
      <c r="H10711" s="285" t="s">
        <v>1769</v>
      </c>
      <c r="I10711" s="280"/>
      <c r="J10711" s="286" t="s">
        <v>1778</v>
      </c>
    </row>
    <row r="10712" spans="1:10" ht="15">
      <c r="A10712" s="287"/>
      <c r="B10712" s="280"/>
      <c r="C10712" s="280"/>
      <c r="D10712" s="280"/>
      <c r="E10712" s="280"/>
      <c r="F10712" s="83" t="s">
        <v>1779</v>
      </c>
      <c r="G10712" s="83" t="s">
        <v>1780</v>
      </c>
      <c r="H10712" s="83" t="s">
        <v>1779</v>
      </c>
      <c r="I10712" s="83" t="s">
        <v>1780</v>
      </c>
      <c r="J10712" s="286"/>
    </row>
    <row r="10713" spans="1:10" ht="38.25">
      <c r="A10713" s="113" t="s">
        <v>1725</v>
      </c>
      <c r="B10713" s="91" t="s">
        <v>5275</v>
      </c>
      <c r="C10713" s="90" t="s">
        <v>44</v>
      </c>
      <c r="D10713" s="90" t="s">
        <v>5276</v>
      </c>
      <c r="E10713" s="93">
        <v>1</v>
      </c>
      <c r="F10713" s="94">
        <v>0.43</v>
      </c>
      <c r="G10713" s="94">
        <v>0.56999999999999995</v>
      </c>
      <c r="H10713" s="102">
        <v>0.95</v>
      </c>
      <c r="I10713" s="102">
        <v>0.04</v>
      </c>
      <c r="J10713" s="127">
        <v>0.43130000000000002</v>
      </c>
    </row>
    <row r="10714" spans="1:10">
      <c r="A10714" s="221"/>
      <c r="B10714" s="222"/>
      <c r="C10714" s="222"/>
      <c r="D10714" s="222"/>
      <c r="E10714" s="222"/>
      <c r="F10714" s="222" t="s">
        <v>1783</v>
      </c>
      <c r="G10714" s="222"/>
      <c r="H10714" s="222"/>
      <c r="I10714" s="222"/>
      <c r="J10714" s="125">
        <v>0.43130000000000002</v>
      </c>
    </row>
    <row r="10715" spans="1:10">
      <c r="A10715" s="221"/>
      <c r="B10715" s="222"/>
      <c r="C10715" s="222"/>
      <c r="D10715" s="222"/>
      <c r="E10715" s="222"/>
      <c r="F10715" s="222" t="s">
        <v>1762</v>
      </c>
      <c r="G10715" s="222"/>
      <c r="H10715" s="222"/>
      <c r="I10715" s="222"/>
      <c r="J10715" s="125">
        <v>0.43130000000000002</v>
      </c>
    </row>
    <row r="10716" spans="1:10">
      <c r="A10716" s="221"/>
      <c r="B10716" s="222"/>
      <c r="C10716" s="222"/>
      <c r="D10716" s="222"/>
      <c r="E10716" s="222"/>
      <c r="F10716" s="222" t="s">
        <v>1763</v>
      </c>
      <c r="G10716" s="222"/>
      <c r="H10716" s="222"/>
      <c r="I10716" s="222"/>
      <c r="J10716" s="125">
        <v>0.87270000000000003</v>
      </c>
    </row>
    <row r="10717" spans="1:10">
      <c r="A10717" s="221"/>
      <c r="B10717" s="222"/>
      <c r="C10717" s="222"/>
      <c r="D10717" s="222"/>
      <c r="E10717" s="222"/>
      <c r="F10717" s="222" t="s">
        <v>1764</v>
      </c>
      <c r="G10717" s="222"/>
      <c r="H10717" s="222"/>
      <c r="I10717" s="222"/>
      <c r="J10717" s="125">
        <v>0.49419999999999997</v>
      </c>
    </row>
    <row r="10718" spans="1:10" ht="15">
      <c r="A10718" s="279" t="s">
        <v>1784</v>
      </c>
      <c r="B10718" s="280" t="s">
        <v>1</v>
      </c>
      <c r="C10718" s="281" t="s">
        <v>2</v>
      </c>
      <c r="D10718" s="281" t="s">
        <v>1785</v>
      </c>
      <c r="E10718" s="280" t="s">
        <v>1766</v>
      </c>
      <c r="F10718" s="83" t="s">
        <v>1767</v>
      </c>
      <c r="G10718" s="83" t="s">
        <v>1768</v>
      </c>
      <c r="H10718" s="83"/>
      <c r="I10718" s="83"/>
      <c r="J10718" s="122" t="s">
        <v>1769</v>
      </c>
    </row>
    <row r="10719" spans="1:10" ht="38.25">
      <c r="A10719" s="113" t="s">
        <v>1725</v>
      </c>
      <c r="B10719" s="91" t="s">
        <v>1887</v>
      </c>
      <c r="C10719" s="90" t="s">
        <v>44</v>
      </c>
      <c r="D10719" s="90" t="s">
        <v>1888</v>
      </c>
      <c r="E10719" s="93">
        <v>2.56</v>
      </c>
      <c r="F10719" s="92" t="s">
        <v>78</v>
      </c>
      <c r="G10719" s="277" t="s">
        <v>1889</v>
      </c>
      <c r="H10719" s="277"/>
      <c r="I10719" s="278"/>
      <c r="J10719" s="127" t="s">
        <v>5343</v>
      </c>
    </row>
    <row r="10720" spans="1:10" ht="38.25">
      <c r="A10720" s="113" t="s">
        <v>1725</v>
      </c>
      <c r="B10720" s="91" t="s">
        <v>3128</v>
      </c>
      <c r="C10720" s="90" t="s">
        <v>44</v>
      </c>
      <c r="D10720" s="90" t="s">
        <v>3129</v>
      </c>
      <c r="E10720" s="93">
        <v>3.2</v>
      </c>
      <c r="F10720" s="92" t="s">
        <v>78</v>
      </c>
      <c r="G10720" s="277" t="s">
        <v>5315</v>
      </c>
      <c r="H10720" s="277"/>
      <c r="I10720" s="278"/>
      <c r="J10720" s="127" t="s">
        <v>5344</v>
      </c>
    </row>
    <row r="10721" spans="1:10" ht="25.5">
      <c r="A10721" s="113" t="s">
        <v>1725</v>
      </c>
      <c r="B10721" s="91" t="s">
        <v>5283</v>
      </c>
      <c r="C10721" s="90" t="s">
        <v>44</v>
      </c>
      <c r="D10721" s="90" t="s">
        <v>5284</v>
      </c>
      <c r="E10721" s="93">
        <v>1.852E-4</v>
      </c>
      <c r="F10721" s="92" t="s">
        <v>46</v>
      </c>
      <c r="G10721" s="277" t="s">
        <v>5285</v>
      </c>
      <c r="H10721" s="277"/>
      <c r="I10721" s="278"/>
      <c r="J10721" s="127" t="s">
        <v>5286</v>
      </c>
    </row>
    <row r="10722" spans="1:10" ht="25.5">
      <c r="A10722" s="113" t="s">
        <v>1725</v>
      </c>
      <c r="B10722" s="91" t="s">
        <v>1833</v>
      </c>
      <c r="C10722" s="90" t="s">
        <v>44</v>
      </c>
      <c r="D10722" s="90" t="s">
        <v>1834</v>
      </c>
      <c r="E10722" s="93">
        <v>0.96</v>
      </c>
      <c r="F10722" s="92" t="s">
        <v>71</v>
      </c>
      <c r="G10722" s="277" t="s">
        <v>1835</v>
      </c>
      <c r="H10722" s="277"/>
      <c r="I10722" s="278"/>
      <c r="J10722" s="127" t="s">
        <v>5345</v>
      </c>
    </row>
    <row r="10723" spans="1:10" ht="25.5">
      <c r="A10723" s="113" t="s">
        <v>1725</v>
      </c>
      <c r="B10723" s="91" t="s">
        <v>5317</v>
      </c>
      <c r="C10723" s="90" t="s">
        <v>44</v>
      </c>
      <c r="D10723" s="90" t="s">
        <v>5318</v>
      </c>
      <c r="E10723" s="93">
        <v>0.2</v>
      </c>
      <c r="F10723" s="92" t="s">
        <v>121</v>
      </c>
      <c r="G10723" s="277" t="s">
        <v>5319</v>
      </c>
      <c r="H10723" s="277"/>
      <c r="I10723" s="278"/>
      <c r="J10723" s="127" t="s">
        <v>5320</v>
      </c>
    </row>
    <row r="10724" spans="1:10">
      <c r="A10724" s="221"/>
      <c r="B10724" s="222"/>
      <c r="C10724" s="222"/>
      <c r="D10724" s="222"/>
      <c r="E10724" s="222"/>
      <c r="F10724" s="222" t="s">
        <v>1938</v>
      </c>
      <c r="G10724" s="222"/>
      <c r="H10724" s="222"/>
      <c r="I10724" s="222"/>
      <c r="J10724" s="125">
        <v>44.475900000000003</v>
      </c>
    </row>
    <row r="10725" spans="1:10" ht="15">
      <c r="A10725" s="279" t="s">
        <v>1765</v>
      </c>
      <c r="B10725" s="280" t="s">
        <v>1</v>
      </c>
      <c r="C10725" s="281" t="s">
        <v>2</v>
      </c>
      <c r="D10725" s="281" t="s">
        <v>1727</v>
      </c>
      <c r="E10725" s="280" t="s">
        <v>1766</v>
      </c>
      <c r="F10725" s="83" t="s">
        <v>1767</v>
      </c>
      <c r="G10725" s="83" t="s">
        <v>1768</v>
      </c>
      <c r="H10725" s="83"/>
      <c r="I10725" s="83"/>
      <c r="J10725" s="122" t="s">
        <v>1769</v>
      </c>
    </row>
    <row r="10726" spans="1:10">
      <c r="A10726" s="123" t="s">
        <v>1723</v>
      </c>
      <c r="B10726" s="97" t="s">
        <v>1953</v>
      </c>
      <c r="C10726" s="96" t="s">
        <v>44</v>
      </c>
      <c r="D10726" s="96" t="s">
        <v>1954</v>
      </c>
      <c r="E10726" s="99">
        <v>1.1458333000000001</v>
      </c>
      <c r="F10726" s="98" t="s">
        <v>1950</v>
      </c>
      <c r="G10726" s="282" t="s">
        <v>1955</v>
      </c>
      <c r="H10726" s="282"/>
      <c r="I10726" s="283"/>
      <c r="J10726" s="126" t="s">
        <v>5346</v>
      </c>
    </row>
    <row r="10727" spans="1:10">
      <c r="A10727" s="123" t="s">
        <v>1723</v>
      </c>
      <c r="B10727" s="97" t="s">
        <v>2102</v>
      </c>
      <c r="C10727" s="96" t="s">
        <v>44</v>
      </c>
      <c r="D10727" s="96" t="s">
        <v>2103</v>
      </c>
      <c r="E10727" s="99">
        <v>0.2864583</v>
      </c>
      <c r="F10727" s="98" t="s">
        <v>1950</v>
      </c>
      <c r="G10727" s="282" t="s">
        <v>2104</v>
      </c>
      <c r="H10727" s="282"/>
      <c r="I10727" s="283"/>
      <c r="J10727" s="126" t="s">
        <v>5347</v>
      </c>
    </row>
    <row r="10728" spans="1:10">
      <c r="A10728" s="221"/>
      <c r="B10728" s="222"/>
      <c r="C10728" s="222"/>
      <c r="D10728" s="222"/>
      <c r="E10728" s="222"/>
      <c r="F10728" s="222" t="s">
        <v>1774</v>
      </c>
      <c r="G10728" s="222"/>
      <c r="H10728" s="222"/>
      <c r="I10728" s="222"/>
      <c r="J10728" s="125">
        <v>26.156500000000001</v>
      </c>
    </row>
    <row r="10729" spans="1:10">
      <c r="A10729" s="115"/>
      <c r="B10729" s="116"/>
      <c r="C10729" s="116"/>
      <c r="D10729" s="116"/>
      <c r="E10729" s="116" t="s">
        <v>1728</v>
      </c>
      <c r="F10729" s="117">
        <v>0</v>
      </c>
      <c r="G10729" s="116" t="s">
        <v>1729</v>
      </c>
      <c r="H10729" s="117">
        <v>20.2</v>
      </c>
      <c r="I10729" s="116" t="s">
        <v>1730</v>
      </c>
      <c r="J10729" s="118">
        <v>20.202616315029999</v>
      </c>
    </row>
    <row r="10730" spans="1:10" ht="15" thickBot="1">
      <c r="A10730" s="115"/>
      <c r="B10730" s="116"/>
      <c r="C10730" s="116"/>
      <c r="D10730" s="116"/>
      <c r="E10730" s="116" t="s">
        <v>1731</v>
      </c>
      <c r="F10730" s="117">
        <v>18.66</v>
      </c>
      <c r="G10730" s="116"/>
      <c r="H10730" s="276" t="s">
        <v>1732</v>
      </c>
      <c r="I10730" s="276"/>
      <c r="J10730" s="118">
        <v>89.79</v>
      </c>
    </row>
    <row r="10731" spans="1:10" ht="15" thickTop="1">
      <c r="A10731" s="119"/>
      <c r="B10731" s="95"/>
      <c r="C10731" s="95"/>
      <c r="D10731" s="95"/>
      <c r="E10731" s="95"/>
      <c r="F10731" s="95"/>
      <c r="G10731" s="95"/>
      <c r="H10731" s="95"/>
      <c r="I10731" s="95"/>
      <c r="J10731" s="120"/>
    </row>
    <row r="10732" spans="1:10" ht="15">
      <c r="A10732" s="121"/>
      <c r="B10732" s="83" t="s">
        <v>1</v>
      </c>
      <c r="C10732" s="82" t="s">
        <v>2</v>
      </c>
      <c r="D10732" s="82" t="s">
        <v>3</v>
      </c>
      <c r="E10732" s="281" t="s">
        <v>1722</v>
      </c>
      <c r="F10732" s="281"/>
      <c r="G10732" s="84" t="s">
        <v>4</v>
      </c>
      <c r="H10732" s="83" t="s">
        <v>5</v>
      </c>
      <c r="I10732" s="83" t="s">
        <v>6</v>
      </c>
      <c r="J10732" s="122" t="s">
        <v>8</v>
      </c>
    </row>
    <row r="10733" spans="1:10" ht="25.5">
      <c r="A10733" s="111" t="s">
        <v>1723</v>
      </c>
      <c r="B10733" s="86" t="s">
        <v>2235</v>
      </c>
      <c r="C10733" s="85" t="s">
        <v>44</v>
      </c>
      <c r="D10733" s="85" t="s">
        <v>2236</v>
      </c>
      <c r="E10733" s="284" t="s">
        <v>1761</v>
      </c>
      <c r="F10733" s="284"/>
      <c r="G10733" s="87" t="s">
        <v>71</v>
      </c>
      <c r="H10733" s="88">
        <v>1</v>
      </c>
      <c r="I10733" s="89">
        <v>13.79</v>
      </c>
      <c r="J10733" s="112">
        <v>13.79</v>
      </c>
    </row>
    <row r="10734" spans="1:10">
      <c r="A10734" s="221"/>
      <c r="B10734" s="222"/>
      <c r="C10734" s="222"/>
      <c r="D10734" s="222"/>
      <c r="E10734" s="222"/>
      <c r="F10734" s="222" t="s">
        <v>1762</v>
      </c>
      <c r="G10734" s="222"/>
      <c r="H10734" s="222"/>
      <c r="I10734" s="222"/>
      <c r="J10734" s="125">
        <v>0</v>
      </c>
    </row>
    <row r="10735" spans="1:10">
      <c r="A10735" s="221"/>
      <c r="B10735" s="222"/>
      <c r="C10735" s="222"/>
      <c r="D10735" s="222"/>
      <c r="E10735" s="222"/>
      <c r="F10735" s="222" t="s">
        <v>1763</v>
      </c>
      <c r="G10735" s="222"/>
      <c r="H10735" s="222"/>
      <c r="I10735" s="222"/>
      <c r="J10735" s="125">
        <v>1</v>
      </c>
    </row>
    <row r="10736" spans="1:10">
      <c r="A10736" s="221"/>
      <c r="B10736" s="222"/>
      <c r="C10736" s="222"/>
      <c r="D10736" s="222"/>
      <c r="E10736" s="222"/>
      <c r="F10736" s="222" t="s">
        <v>1764</v>
      </c>
      <c r="G10736" s="222"/>
      <c r="H10736" s="222"/>
      <c r="I10736" s="222"/>
      <c r="J10736" s="125">
        <v>0</v>
      </c>
    </row>
    <row r="10737" spans="1:10" ht="15">
      <c r="A10737" s="279" t="s">
        <v>1784</v>
      </c>
      <c r="B10737" s="280" t="s">
        <v>1</v>
      </c>
      <c r="C10737" s="281" t="s">
        <v>2</v>
      </c>
      <c r="D10737" s="281" t="s">
        <v>1785</v>
      </c>
      <c r="E10737" s="280" t="s">
        <v>1766</v>
      </c>
      <c r="F10737" s="83" t="s">
        <v>1767</v>
      </c>
      <c r="G10737" s="83" t="s">
        <v>1768</v>
      </c>
      <c r="H10737" s="83"/>
      <c r="I10737" s="83"/>
      <c r="J10737" s="122" t="s">
        <v>1769</v>
      </c>
    </row>
    <row r="10738" spans="1:10">
      <c r="A10738" s="113" t="s">
        <v>1725</v>
      </c>
      <c r="B10738" s="91" t="s">
        <v>3130</v>
      </c>
      <c r="C10738" s="90" t="s">
        <v>44</v>
      </c>
      <c r="D10738" s="90" t="s">
        <v>3131</v>
      </c>
      <c r="E10738" s="93">
        <v>0.02</v>
      </c>
      <c r="F10738" s="92" t="s">
        <v>2248</v>
      </c>
      <c r="G10738" s="277" t="s">
        <v>5293</v>
      </c>
      <c r="H10738" s="277"/>
      <c r="I10738" s="278"/>
      <c r="J10738" s="127" t="s">
        <v>5294</v>
      </c>
    </row>
    <row r="10739" spans="1:10" ht="25.5">
      <c r="A10739" s="113" t="s">
        <v>1725</v>
      </c>
      <c r="B10739" s="91" t="s">
        <v>2111</v>
      </c>
      <c r="C10739" s="90" t="s">
        <v>44</v>
      </c>
      <c r="D10739" s="90" t="s">
        <v>2112</v>
      </c>
      <c r="E10739" s="93">
        <v>0.1</v>
      </c>
      <c r="F10739" s="92" t="s">
        <v>121</v>
      </c>
      <c r="G10739" s="277" t="s">
        <v>1800</v>
      </c>
      <c r="H10739" s="277"/>
      <c r="I10739" s="278"/>
      <c r="J10739" s="127" t="s">
        <v>5348</v>
      </c>
    </row>
    <row r="10740" spans="1:10">
      <c r="A10740" s="221"/>
      <c r="B10740" s="222"/>
      <c r="C10740" s="222"/>
      <c r="D10740" s="222"/>
      <c r="E10740" s="222"/>
      <c r="F10740" s="222" t="s">
        <v>1938</v>
      </c>
      <c r="G10740" s="222"/>
      <c r="H10740" s="222"/>
      <c r="I10740" s="222"/>
      <c r="J10740" s="125">
        <v>1.2010000000000001</v>
      </c>
    </row>
    <row r="10741" spans="1:10" ht="15">
      <c r="A10741" s="279" t="s">
        <v>1765</v>
      </c>
      <c r="B10741" s="280" t="s">
        <v>1</v>
      </c>
      <c r="C10741" s="281" t="s">
        <v>2</v>
      </c>
      <c r="D10741" s="281" t="s">
        <v>1727</v>
      </c>
      <c r="E10741" s="280" t="s">
        <v>1766</v>
      </c>
      <c r="F10741" s="83" t="s">
        <v>1767</v>
      </c>
      <c r="G10741" s="83" t="s">
        <v>1768</v>
      </c>
      <c r="H10741" s="83"/>
      <c r="I10741" s="83"/>
      <c r="J10741" s="122" t="s">
        <v>1769</v>
      </c>
    </row>
    <row r="10742" spans="1:10">
      <c r="A10742" s="123" t="s">
        <v>1723</v>
      </c>
      <c r="B10742" s="97" t="s">
        <v>2102</v>
      </c>
      <c r="C10742" s="96" t="s">
        <v>44</v>
      </c>
      <c r="D10742" s="96" t="s">
        <v>2103</v>
      </c>
      <c r="E10742" s="99">
        <v>0.13784460000000001</v>
      </c>
      <c r="F10742" s="98" t="s">
        <v>1950</v>
      </c>
      <c r="G10742" s="282" t="s">
        <v>2104</v>
      </c>
      <c r="H10742" s="282"/>
      <c r="I10742" s="283"/>
      <c r="J10742" s="126" t="s">
        <v>5349</v>
      </c>
    </row>
    <row r="10743" spans="1:10">
      <c r="A10743" s="123" t="s">
        <v>1723</v>
      </c>
      <c r="B10743" s="97" t="s">
        <v>1953</v>
      </c>
      <c r="C10743" s="96" t="s">
        <v>44</v>
      </c>
      <c r="D10743" s="96" t="s">
        <v>1954</v>
      </c>
      <c r="E10743" s="99">
        <v>0.55137840000000005</v>
      </c>
      <c r="F10743" s="98" t="s">
        <v>1950</v>
      </c>
      <c r="G10743" s="282" t="s">
        <v>1955</v>
      </c>
      <c r="H10743" s="282"/>
      <c r="I10743" s="283"/>
      <c r="J10743" s="126" t="s">
        <v>5350</v>
      </c>
    </row>
    <row r="10744" spans="1:10">
      <c r="A10744" s="221"/>
      <c r="B10744" s="222"/>
      <c r="C10744" s="222"/>
      <c r="D10744" s="222"/>
      <c r="E10744" s="222"/>
      <c r="F10744" s="222" t="s">
        <v>1774</v>
      </c>
      <c r="G10744" s="222"/>
      <c r="H10744" s="222"/>
      <c r="I10744" s="222"/>
      <c r="J10744" s="125">
        <v>12.586600000000001</v>
      </c>
    </row>
    <row r="10745" spans="1:10">
      <c r="A10745" s="115"/>
      <c r="B10745" s="116"/>
      <c r="C10745" s="116"/>
      <c r="D10745" s="116"/>
      <c r="E10745" s="116" t="s">
        <v>1728</v>
      </c>
      <c r="F10745" s="117">
        <v>0</v>
      </c>
      <c r="G10745" s="116" t="s">
        <v>1729</v>
      </c>
      <c r="H10745" s="117">
        <v>9.7200000000000006</v>
      </c>
      <c r="I10745" s="116" t="s">
        <v>1730</v>
      </c>
      <c r="J10745" s="118">
        <v>9.7215593373000004</v>
      </c>
    </row>
    <row r="10746" spans="1:10" ht="15" thickBot="1">
      <c r="A10746" s="115"/>
      <c r="B10746" s="116"/>
      <c r="C10746" s="116"/>
      <c r="D10746" s="116"/>
      <c r="E10746" s="116" t="s">
        <v>1731</v>
      </c>
      <c r="F10746" s="117">
        <v>3.61</v>
      </c>
      <c r="G10746" s="116"/>
      <c r="H10746" s="276" t="s">
        <v>1732</v>
      </c>
      <c r="I10746" s="276"/>
      <c r="J10746" s="118">
        <v>17.399999999999999</v>
      </c>
    </row>
    <row r="10747" spans="1:10" ht="15" thickTop="1">
      <c r="A10747" s="119"/>
      <c r="B10747" s="95"/>
      <c r="C10747" s="95"/>
      <c r="D10747" s="95"/>
      <c r="E10747" s="95"/>
      <c r="F10747" s="95"/>
      <c r="G10747" s="95"/>
      <c r="H10747" s="95"/>
      <c r="I10747" s="95"/>
      <c r="J10747" s="120"/>
    </row>
    <row r="10748" spans="1:10" ht="15">
      <c r="A10748" s="121"/>
      <c r="B10748" s="83" t="s">
        <v>1</v>
      </c>
      <c r="C10748" s="82" t="s">
        <v>2</v>
      </c>
      <c r="D10748" s="82" t="s">
        <v>3</v>
      </c>
      <c r="E10748" s="281" t="s">
        <v>1722</v>
      </c>
      <c r="F10748" s="281"/>
      <c r="G10748" s="84" t="s">
        <v>4</v>
      </c>
      <c r="H10748" s="83" t="s">
        <v>5</v>
      </c>
      <c r="I10748" s="83" t="s">
        <v>6</v>
      </c>
      <c r="J10748" s="122" t="s">
        <v>8</v>
      </c>
    </row>
    <row r="10749" spans="1:10" ht="25.5">
      <c r="A10749" s="111" t="s">
        <v>1723</v>
      </c>
      <c r="B10749" s="86" t="s">
        <v>5262</v>
      </c>
      <c r="C10749" s="85" t="s">
        <v>44</v>
      </c>
      <c r="D10749" s="85" t="s">
        <v>5263</v>
      </c>
      <c r="E10749" s="284" t="s">
        <v>1761</v>
      </c>
      <c r="F10749" s="284"/>
      <c r="G10749" s="87" t="s">
        <v>71</v>
      </c>
      <c r="H10749" s="88">
        <v>1</v>
      </c>
      <c r="I10749" s="89">
        <v>5.77</v>
      </c>
      <c r="J10749" s="112">
        <v>5.77</v>
      </c>
    </row>
    <row r="10750" spans="1:10">
      <c r="A10750" s="221"/>
      <c r="B10750" s="222"/>
      <c r="C10750" s="222"/>
      <c r="D10750" s="222"/>
      <c r="E10750" s="222"/>
      <c r="F10750" s="222" t="s">
        <v>1762</v>
      </c>
      <c r="G10750" s="222"/>
      <c r="H10750" s="222"/>
      <c r="I10750" s="222"/>
      <c r="J10750" s="125">
        <v>0</v>
      </c>
    </row>
    <row r="10751" spans="1:10">
      <c r="A10751" s="221"/>
      <c r="B10751" s="222"/>
      <c r="C10751" s="222"/>
      <c r="D10751" s="222"/>
      <c r="E10751" s="222"/>
      <c r="F10751" s="222" t="s">
        <v>1763</v>
      </c>
      <c r="G10751" s="222"/>
      <c r="H10751" s="222"/>
      <c r="I10751" s="222"/>
      <c r="J10751" s="125">
        <v>1</v>
      </c>
    </row>
    <row r="10752" spans="1:10">
      <c r="A10752" s="221"/>
      <c r="B10752" s="222"/>
      <c r="C10752" s="222"/>
      <c r="D10752" s="222"/>
      <c r="E10752" s="222"/>
      <c r="F10752" s="222" t="s">
        <v>1764</v>
      </c>
      <c r="G10752" s="222"/>
      <c r="H10752" s="222"/>
      <c r="I10752" s="222"/>
      <c r="J10752" s="125">
        <v>0</v>
      </c>
    </row>
    <row r="10753" spans="1:10" ht="15">
      <c r="A10753" s="279" t="s">
        <v>1765</v>
      </c>
      <c r="B10753" s="280" t="s">
        <v>1</v>
      </c>
      <c r="C10753" s="281" t="s">
        <v>2</v>
      </c>
      <c r="D10753" s="281" t="s">
        <v>1727</v>
      </c>
      <c r="E10753" s="280" t="s">
        <v>1766</v>
      </c>
      <c r="F10753" s="83" t="s">
        <v>1767</v>
      </c>
      <c r="G10753" s="83" t="s">
        <v>1768</v>
      </c>
      <c r="H10753" s="83"/>
      <c r="I10753" s="83"/>
      <c r="J10753" s="122" t="s">
        <v>1769</v>
      </c>
    </row>
    <row r="10754" spans="1:10">
      <c r="A10754" s="123" t="s">
        <v>1723</v>
      </c>
      <c r="B10754" s="97" t="s">
        <v>1953</v>
      </c>
      <c r="C10754" s="96" t="s">
        <v>44</v>
      </c>
      <c r="D10754" s="96" t="s">
        <v>1954</v>
      </c>
      <c r="E10754" s="99">
        <v>0.25287359999999998</v>
      </c>
      <c r="F10754" s="98" t="s">
        <v>1950</v>
      </c>
      <c r="G10754" s="282" t="s">
        <v>1955</v>
      </c>
      <c r="H10754" s="282"/>
      <c r="I10754" s="283"/>
      <c r="J10754" s="126" t="s">
        <v>5351</v>
      </c>
    </row>
    <row r="10755" spans="1:10">
      <c r="A10755" s="123" t="s">
        <v>1723</v>
      </c>
      <c r="B10755" s="97" t="s">
        <v>2102</v>
      </c>
      <c r="C10755" s="96" t="s">
        <v>44</v>
      </c>
      <c r="D10755" s="96" t="s">
        <v>2103</v>
      </c>
      <c r="E10755" s="99">
        <v>6.3218399999999994E-2</v>
      </c>
      <c r="F10755" s="98" t="s">
        <v>1950</v>
      </c>
      <c r="G10755" s="282" t="s">
        <v>2104</v>
      </c>
      <c r="H10755" s="282"/>
      <c r="I10755" s="283"/>
      <c r="J10755" s="126" t="s">
        <v>5352</v>
      </c>
    </row>
    <row r="10756" spans="1:10">
      <c r="A10756" s="221"/>
      <c r="B10756" s="222"/>
      <c r="C10756" s="222"/>
      <c r="D10756" s="222"/>
      <c r="E10756" s="222"/>
      <c r="F10756" s="222" t="s">
        <v>1774</v>
      </c>
      <c r="G10756" s="222"/>
      <c r="H10756" s="222"/>
      <c r="I10756" s="222"/>
      <c r="J10756" s="125">
        <v>5.7724000000000002</v>
      </c>
    </row>
    <row r="10757" spans="1:10">
      <c r="A10757" s="115"/>
      <c r="B10757" s="116"/>
      <c r="C10757" s="116"/>
      <c r="D10757" s="116"/>
      <c r="E10757" s="116" t="s">
        <v>1728</v>
      </c>
      <c r="F10757" s="117">
        <v>0</v>
      </c>
      <c r="G10757" s="116" t="s">
        <v>1729</v>
      </c>
      <c r="H10757" s="117">
        <v>4.46</v>
      </c>
      <c r="I10757" s="116" t="s">
        <v>1730</v>
      </c>
      <c r="J10757" s="118">
        <v>4.4585092692000003</v>
      </c>
    </row>
    <row r="10758" spans="1:10" ht="15" thickBot="1">
      <c r="A10758" s="115"/>
      <c r="B10758" s="116"/>
      <c r="C10758" s="116"/>
      <c r="D10758" s="116"/>
      <c r="E10758" s="116" t="s">
        <v>1731</v>
      </c>
      <c r="F10758" s="117">
        <v>1.51</v>
      </c>
      <c r="G10758" s="116"/>
      <c r="H10758" s="276" t="s">
        <v>1732</v>
      </c>
      <c r="I10758" s="276"/>
      <c r="J10758" s="118">
        <v>7.28</v>
      </c>
    </row>
    <row r="10759" spans="1:10" ht="15" thickTop="1">
      <c r="A10759" s="119"/>
      <c r="B10759" s="95"/>
      <c r="C10759" s="95"/>
      <c r="D10759" s="95"/>
      <c r="E10759" s="95"/>
      <c r="F10759" s="95"/>
      <c r="G10759" s="95"/>
      <c r="H10759" s="95"/>
      <c r="I10759" s="95"/>
      <c r="J10759" s="120"/>
    </row>
    <row r="10760" spans="1:10" ht="15">
      <c r="A10760" s="121"/>
      <c r="B10760" s="83" t="s">
        <v>1</v>
      </c>
      <c r="C10760" s="82" t="s">
        <v>2</v>
      </c>
      <c r="D10760" s="82" t="s">
        <v>3</v>
      </c>
      <c r="E10760" s="281" t="s">
        <v>1722</v>
      </c>
      <c r="F10760" s="281"/>
      <c r="G10760" s="84" t="s">
        <v>4</v>
      </c>
      <c r="H10760" s="83" t="s">
        <v>5</v>
      </c>
      <c r="I10760" s="83" t="s">
        <v>6</v>
      </c>
      <c r="J10760" s="122" t="s">
        <v>8</v>
      </c>
    </row>
    <row r="10761" spans="1:10" ht="25.5">
      <c r="A10761" s="111" t="s">
        <v>1723</v>
      </c>
      <c r="B10761" s="86" t="s">
        <v>5255</v>
      </c>
      <c r="C10761" s="85" t="s">
        <v>44</v>
      </c>
      <c r="D10761" s="85" t="s">
        <v>5256</v>
      </c>
      <c r="E10761" s="284" t="s">
        <v>1761</v>
      </c>
      <c r="F10761" s="284"/>
      <c r="G10761" s="87" t="s">
        <v>71</v>
      </c>
      <c r="H10761" s="88">
        <v>1</v>
      </c>
      <c r="I10761" s="89">
        <v>56.54</v>
      </c>
      <c r="J10761" s="112">
        <v>56.54</v>
      </c>
    </row>
    <row r="10762" spans="1:10" ht="15">
      <c r="A10762" s="279" t="s">
        <v>1775</v>
      </c>
      <c r="B10762" s="280" t="s">
        <v>1</v>
      </c>
      <c r="C10762" s="281" t="s">
        <v>2</v>
      </c>
      <c r="D10762" s="281" t="s">
        <v>1776</v>
      </c>
      <c r="E10762" s="280" t="s">
        <v>1766</v>
      </c>
      <c r="F10762" s="285" t="s">
        <v>1777</v>
      </c>
      <c r="G10762" s="280"/>
      <c r="H10762" s="285" t="s">
        <v>1769</v>
      </c>
      <c r="I10762" s="280"/>
      <c r="J10762" s="286" t="s">
        <v>1778</v>
      </c>
    </row>
    <row r="10763" spans="1:10" ht="15">
      <c r="A10763" s="287"/>
      <c r="B10763" s="280"/>
      <c r="C10763" s="280"/>
      <c r="D10763" s="280"/>
      <c r="E10763" s="280"/>
      <c r="F10763" s="83" t="s">
        <v>1779</v>
      </c>
      <c r="G10763" s="83" t="s">
        <v>1780</v>
      </c>
      <c r="H10763" s="83" t="s">
        <v>1779</v>
      </c>
      <c r="I10763" s="83" t="s">
        <v>1780</v>
      </c>
      <c r="J10763" s="286"/>
    </row>
    <row r="10764" spans="1:10" ht="38.25">
      <c r="A10764" s="113" t="s">
        <v>1725</v>
      </c>
      <c r="B10764" s="91" t="s">
        <v>5275</v>
      </c>
      <c r="C10764" s="90" t="s">
        <v>44</v>
      </c>
      <c r="D10764" s="90" t="s">
        <v>5276</v>
      </c>
      <c r="E10764" s="93">
        <v>1</v>
      </c>
      <c r="F10764" s="94">
        <v>0.43</v>
      </c>
      <c r="G10764" s="94">
        <v>0.56999999999999995</v>
      </c>
      <c r="H10764" s="102">
        <v>0.95</v>
      </c>
      <c r="I10764" s="102">
        <v>0.04</v>
      </c>
      <c r="J10764" s="127">
        <v>0.43130000000000002</v>
      </c>
    </row>
    <row r="10765" spans="1:10">
      <c r="A10765" s="221"/>
      <c r="B10765" s="222"/>
      <c r="C10765" s="222"/>
      <c r="D10765" s="222"/>
      <c r="E10765" s="222"/>
      <c r="F10765" s="222" t="s">
        <v>1783</v>
      </c>
      <c r="G10765" s="222"/>
      <c r="H10765" s="222"/>
      <c r="I10765" s="222"/>
      <c r="J10765" s="125">
        <v>0.43130000000000002</v>
      </c>
    </row>
    <row r="10766" spans="1:10">
      <c r="A10766" s="221"/>
      <c r="B10766" s="222"/>
      <c r="C10766" s="222"/>
      <c r="D10766" s="222"/>
      <c r="E10766" s="222"/>
      <c r="F10766" s="222" t="s">
        <v>1762</v>
      </c>
      <c r="G10766" s="222"/>
      <c r="H10766" s="222"/>
      <c r="I10766" s="222"/>
      <c r="J10766" s="125">
        <v>0.43130000000000002</v>
      </c>
    </row>
    <row r="10767" spans="1:10">
      <c r="A10767" s="221"/>
      <c r="B10767" s="222"/>
      <c r="C10767" s="222"/>
      <c r="D10767" s="222"/>
      <c r="E10767" s="222"/>
      <c r="F10767" s="222" t="s">
        <v>1763</v>
      </c>
      <c r="G10767" s="222"/>
      <c r="H10767" s="222"/>
      <c r="I10767" s="222"/>
      <c r="J10767" s="125">
        <v>0.79090000000000005</v>
      </c>
    </row>
    <row r="10768" spans="1:10">
      <c r="A10768" s="221"/>
      <c r="B10768" s="222"/>
      <c r="C10768" s="222"/>
      <c r="D10768" s="222"/>
      <c r="E10768" s="222"/>
      <c r="F10768" s="222" t="s">
        <v>1764</v>
      </c>
      <c r="G10768" s="222"/>
      <c r="H10768" s="222"/>
      <c r="I10768" s="222"/>
      <c r="J10768" s="125">
        <v>0.54530000000000001</v>
      </c>
    </row>
    <row r="10769" spans="1:10" ht="15">
      <c r="A10769" s="279" t="s">
        <v>1784</v>
      </c>
      <c r="B10769" s="280" t="s">
        <v>1</v>
      </c>
      <c r="C10769" s="281" t="s">
        <v>2</v>
      </c>
      <c r="D10769" s="281" t="s">
        <v>1785</v>
      </c>
      <c r="E10769" s="280" t="s">
        <v>1766</v>
      </c>
      <c r="F10769" s="83" t="s">
        <v>1767</v>
      </c>
      <c r="G10769" s="83" t="s">
        <v>1768</v>
      </c>
      <c r="H10769" s="83"/>
      <c r="I10769" s="83"/>
      <c r="J10769" s="122" t="s">
        <v>1769</v>
      </c>
    </row>
    <row r="10770" spans="1:10" ht="51">
      <c r="A10770" s="113" t="s">
        <v>1725</v>
      </c>
      <c r="B10770" s="91" t="s">
        <v>2092</v>
      </c>
      <c r="C10770" s="90" t="s">
        <v>44</v>
      </c>
      <c r="D10770" s="90" t="s">
        <v>2093</v>
      </c>
      <c r="E10770" s="93">
        <v>0.94288000000000005</v>
      </c>
      <c r="F10770" s="92" t="s">
        <v>71</v>
      </c>
      <c r="G10770" s="277" t="s">
        <v>2094</v>
      </c>
      <c r="H10770" s="277"/>
      <c r="I10770" s="278"/>
      <c r="J10770" s="127" t="s">
        <v>5353</v>
      </c>
    </row>
    <row r="10771" spans="1:10" ht="25.5">
      <c r="A10771" s="113" t="s">
        <v>1725</v>
      </c>
      <c r="B10771" s="91" t="s">
        <v>5317</v>
      </c>
      <c r="C10771" s="90" t="s">
        <v>44</v>
      </c>
      <c r="D10771" s="90" t="s">
        <v>5318</v>
      </c>
      <c r="E10771" s="93">
        <v>0.2</v>
      </c>
      <c r="F10771" s="92" t="s">
        <v>121</v>
      </c>
      <c r="G10771" s="277" t="s">
        <v>5319</v>
      </c>
      <c r="H10771" s="277"/>
      <c r="I10771" s="278"/>
      <c r="J10771" s="127" t="s">
        <v>5320</v>
      </c>
    </row>
    <row r="10772" spans="1:10" ht="25.5">
      <c r="A10772" s="113" t="s">
        <v>1725</v>
      </c>
      <c r="B10772" s="91" t="s">
        <v>5283</v>
      </c>
      <c r="C10772" s="90" t="s">
        <v>44</v>
      </c>
      <c r="D10772" s="90" t="s">
        <v>5284</v>
      </c>
      <c r="E10772" s="93">
        <v>1.852E-4</v>
      </c>
      <c r="F10772" s="92" t="s">
        <v>46</v>
      </c>
      <c r="G10772" s="277" t="s">
        <v>5285</v>
      </c>
      <c r="H10772" s="277"/>
      <c r="I10772" s="278"/>
      <c r="J10772" s="127" t="s">
        <v>5286</v>
      </c>
    </row>
    <row r="10773" spans="1:10" ht="38.25">
      <c r="A10773" s="113" t="s">
        <v>1725</v>
      </c>
      <c r="B10773" s="91" t="s">
        <v>3128</v>
      </c>
      <c r="C10773" s="90" t="s">
        <v>44</v>
      </c>
      <c r="D10773" s="90" t="s">
        <v>3129</v>
      </c>
      <c r="E10773" s="93">
        <v>8.7088000000000001</v>
      </c>
      <c r="F10773" s="92" t="s">
        <v>78</v>
      </c>
      <c r="G10773" s="277" t="s">
        <v>5315</v>
      </c>
      <c r="H10773" s="277"/>
      <c r="I10773" s="278"/>
      <c r="J10773" s="127" t="s">
        <v>5354</v>
      </c>
    </row>
    <row r="10774" spans="1:10">
      <c r="A10774" s="221"/>
      <c r="B10774" s="222"/>
      <c r="C10774" s="222"/>
      <c r="D10774" s="222"/>
      <c r="E10774" s="222"/>
      <c r="F10774" s="222" t="s">
        <v>1938</v>
      </c>
      <c r="G10774" s="222"/>
      <c r="H10774" s="222"/>
      <c r="I10774" s="222"/>
      <c r="J10774" s="125">
        <v>27.133099999999999</v>
      </c>
    </row>
    <row r="10775" spans="1:10" ht="15">
      <c r="A10775" s="279" t="s">
        <v>1765</v>
      </c>
      <c r="B10775" s="280" t="s">
        <v>1</v>
      </c>
      <c r="C10775" s="281" t="s">
        <v>2</v>
      </c>
      <c r="D10775" s="281" t="s">
        <v>1727</v>
      </c>
      <c r="E10775" s="280" t="s">
        <v>1766</v>
      </c>
      <c r="F10775" s="83" t="s">
        <v>1767</v>
      </c>
      <c r="G10775" s="83" t="s">
        <v>1768</v>
      </c>
      <c r="H10775" s="83"/>
      <c r="I10775" s="83"/>
      <c r="J10775" s="122" t="s">
        <v>1769</v>
      </c>
    </row>
    <row r="10776" spans="1:10">
      <c r="A10776" s="123" t="s">
        <v>1723</v>
      </c>
      <c r="B10776" s="97" t="s">
        <v>2102</v>
      </c>
      <c r="C10776" s="96" t="s">
        <v>44</v>
      </c>
      <c r="D10776" s="96" t="s">
        <v>2103</v>
      </c>
      <c r="E10776" s="99">
        <v>0.31609189999999998</v>
      </c>
      <c r="F10776" s="98" t="s">
        <v>1950</v>
      </c>
      <c r="G10776" s="282" t="s">
        <v>2104</v>
      </c>
      <c r="H10776" s="282"/>
      <c r="I10776" s="283"/>
      <c r="J10776" s="126" t="s">
        <v>5355</v>
      </c>
    </row>
    <row r="10777" spans="1:10">
      <c r="A10777" s="123" t="s">
        <v>1723</v>
      </c>
      <c r="B10777" s="97" t="s">
        <v>1953</v>
      </c>
      <c r="C10777" s="96" t="s">
        <v>44</v>
      </c>
      <c r="D10777" s="96" t="s">
        <v>1954</v>
      </c>
      <c r="E10777" s="99">
        <v>1.2643678</v>
      </c>
      <c r="F10777" s="98" t="s">
        <v>1950</v>
      </c>
      <c r="G10777" s="282" t="s">
        <v>1955</v>
      </c>
      <c r="H10777" s="282"/>
      <c r="I10777" s="283"/>
      <c r="J10777" s="126" t="s">
        <v>5356</v>
      </c>
    </row>
    <row r="10778" spans="1:10">
      <c r="A10778" s="221"/>
      <c r="B10778" s="222"/>
      <c r="C10778" s="222"/>
      <c r="D10778" s="222"/>
      <c r="E10778" s="222"/>
      <c r="F10778" s="222" t="s">
        <v>1774</v>
      </c>
      <c r="G10778" s="222"/>
      <c r="H10778" s="222"/>
      <c r="I10778" s="222"/>
      <c r="J10778" s="125">
        <v>28.862300000000001</v>
      </c>
    </row>
    <row r="10779" spans="1:10">
      <c r="A10779" s="115"/>
      <c r="B10779" s="116"/>
      <c r="C10779" s="116"/>
      <c r="D10779" s="116"/>
      <c r="E10779" s="116" t="s">
        <v>1728</v>
      </c>
      <c r="F10779" s="117">
        <v>0</v>
      </c>
      <c r="G10779" s="116" t="s">
        <v>1729</v>
      </c>
      <c r="H10779" s="117">
        <v>22.29</v>
      </c>
      <c r="I10779" s="116" t="s">
        <v>1730</v>
      </c>
      <c r="J10779" s="118">
        <v>22.292542250210001</v>
      </c>
    </row>
    <row r="10780" spans="1:10" ht="15" thickBot="1">
      <c r="A10780" s="115"/>
      <c r="B10780" s="116"/>
      <c r="C10780" s="116"/>
      <c r="D10780" s="116"/>
      <c r="E10780" s="116" t="s">
        <v>1731</v>
      </c>
      <c r="F10780" s="117">
        <v>14.83</v>
      </c>
      <c r="G10780" s="116"/>
      <c r="H10780" s="276" t="s">
        <v>1732</v>
      </c>
      <c r="I10780" s="276"/>
      <c r="J10780" s="118">
        <v>71.37</v>
      </c>
    </row>
    <row r="10781" spans="1:10" ht="15" thickTop="1">
      <c r="A10781" s="119"/>
      <c r="B10781" s="95"/>
      <c r="C10781" s="95"/>
      <c r="D10781" s="95"/>
      <c r="E10781" s="95"/>
      <c r="F10781" s="95"/>
      <c r="G10781" s="95"/>
      <c r="H10781" s="95"/>
      <c r="I10781" s="95"/>
      <c r="J10781" s="120"/>
    </row>
    <row r="10782" spans="1:10" ht="15">
      <c r="A10782" s="121"/>
      <c r="B10782" s="83" t="s">
        <v>1</v>
      </c>
      <c r="C10782" s="82" t="s">
        <v>2</v>
      </c>
      <c r="D10782" s="82" t="s">
        <v>3</v>
      </c>
      <c r="E10782" s="281" t="s">
        <v>1722</v>
      </c>
      <c r="F10782" s="281"/>
      <c r="G10782" s="84" t="s">
        <v>4</v>
      </c>
      <c r="H10782" s="83" t="s">
        <v>5</v>
      </c>
      <c r="I10782" s="83" t="s">
        <v>6</v>
      </c>
      <c r="J10782" s="122" t="s">
        <v>8</v>
      </c>
    </row>
    <row r="10783" spans="1:10" ht="25.5">
      <c r="A10783" s="111" t="s">
        <v>1723</v>
      </c>
      <c r="B10783" s="86" t="s">
        <v>5259</v>
      </c>
      <c r="C10783" s="85" t="s">
        <v>44</v>
      </c>
      <c r="D10783" s="85" t="s">
        <v>5260</v>
      </c>
      <c r="E10783" s="284" t="s">
        <v>1761</v>
      </c>
      <c r="F10783" s="284"/>
      <c r="G10783" s="87" t="s">
        <v>71</v>
      </c>
      <c r="H10783" s="88">
        <v>1</v>
      </c>
      <c r="I10783" s="89">
        <v>16.86</v>
      </c>
      <c r="J10783" s="112">
        <v>16.86</v>
      </c>
    </row>
    <row r="10784" spans="1:10">
      <c r="A10784" s="221"/>
      <c r="B10784" s="222"/>
      <c r="C10784" s="222"/>
      <c r="D10784" s="222"/>
      <c r="E10784" s="222"/>
      <c r="F10784" s="222" t="s">
        <v>1762</v>
      </c>
      <c r="G10784" s="222"/>
      <c r="H10784" s="222"/>
      <c r="I10784" s="222"/>
      <c r="J10784" s="125">
        <v>0</v>
      </c>
    </row>
    <row r="10785" spans="1:10">
      <c r="A10785" s="221"/>
      <c r="B10785" s="222"/>
      <c r="C10785" s="222"/>
      <c r="D10785" s="222"/>
      <c r="E10785" s="222"/>
      <c r="F10785" s="222" t="s">
        <v>1763</v>
      </c>
      <c r="G10785" s="222"/>
      <c r="H10785" s="222"/>
      <c r="I10785" s="222"/>
      <c r="J10785" s="125">
        <v>1</v>
      </c>
    </row>
    <row r="10786" spans="1:10">
      <c r="A10786" s="221"/>
      <c r="B10786" s="222"/>
      <c r="C10786" s="222"/>
      <c r="D10786" s="222"/>
      <c r="E10786" s="222"/>
      <c r="F10786" s="222" t="s">
        <v>1764</v>
      </c>
      <c r="G10786" s="222"/>
      <c r="H10786" s="222"/>
      <c r="I10786" s="222"/>
      <c r="J10786" s="125">
        <v>0</v>
      </c>
    </row>
    <row r="10787" spans="1:10" ht="15">
      <c r="A10787" s="279" t="s">
        <v>1784</v>
      </c>
      <c r="B10787" s="280" t="s">
        <v>1</v>
      </c>
      <c r="C10787" s="281" t="s">
        <v>2</v>
      </c>
      <c r="D10787" s="281" t="s">
        <v>1785</v>
      </c>
      <c r="E10787" s="280" t="s">
        <v>1766</v>
      </c>
      <c r="F10787" s="83" t="s">
        <v>1767</v>
      </c>
      <c r="G10787" s="83" t="s">
        <v>1768</v>
      </c>
      <c r="H10787" s="83"/>
      <c r="I10787" s="83"/>
      <c r="J10787" s="122" t="s">
        <v>1769</v>
      </c>
    </row>
    <row r="10788" spans="1:10" ht="25.5">
      <c r="A10788" s="113" t="s">
        <v>1725</v>
      </c>
      <c r="B10788" s="91" t="s">
        <v>2111</v>
      </c>
      <c r="C10788" s="90" t="s">
        <v>44</v>
      </c>
      <c r="D10788" s="90" t="s">
        <v>2112</v>
      </c>
      <c r="E10788" s="93">
        <v>0.08</v>
      </c>
      <c r="F10788" s="92" t="s">
        <v>121</v>
      </c>
      <c r="G10788" s="277" t="s">
        <v>1800</v>
      </c>
      <c r="H10788" s="277"/>
      <c r="I10788" s="278"/>
      <c r="J10788" s="127" t="s">
        <v>5357</v>
      </c>
    </row>
    <row r="10789" spans="1:10">
      <c r="A10789" s="113" t="s">
        <v>1725</v>
      </c>
      <c r="B10789" s="91" t="s">
        <v>3130</v>
      </c>
      <c r="C10789" s="90" t="s">
        <v>44</v>
      </c>
      <c r="D10789" s="90" t="s">
        <v>3131</v>
      </c>
      <c r="E10789" s="93">
        <v>0.12</v>
      </c>
      <c r="F10789" s="92" t="s">
        <v>2248</v>
      </c>
      <c r="G10789" s="277" t="s">
        <v>5293</v>
      </c>
      <c r="H10789" s="277"/>
      <c r="I10789" s="278"/>
      <c r="J10789" s="127" t="s">
        <v>5302</v>
      </c>
    </row>
    <row r="10790" spans="1:10" ht="25.5">
      <c r="A10790" s="113" t="s">
        <v>1725</v>
      </c>
      <c r="B10790" s="91" t="s">
        <v>5303</v>
      </c>
      <c r="C10790" s="90" t="s">
        <v>44</v>
      </c>
      <c r="D10790" s="90" t="s">
        <v>5304</v>
      </c>
      <c r="E10790" s="93">
        <v>0.2</v>
      </c>
      <c r="F10790" s="92" t="s">
        <v>121</v>
      </c>
      <c r="G10790" s="277" t="s">
        <v>5305</v>
      </c>
      <c r="H10790" s="277"/>
      <c r="I10790" s="278"/>
      <c r="J10790" s="127" t="s">
        <v>5333</v>
      </c>
    </row>
    <row r="10791" spans="1:10">
      <c r="A10791" s="221"/>
      <c r="B10791" s="222"/>
      <c r="C10791" s="222"/>
      <c r="D10791" s="222"/>
      <c r="E10791" s="222"/>
      <c r="F10791" s="222" t="s">
        <v>1938</v>
      </c>
      <c r="G10791" s="222"/>
      <c r="H10791" s="222"/>
      <c r="I10791" s="222"/>
      <c r="J10791" s="125">
        <v>3.4672000000000001</v>
      </c>
    </row>
    <row r="10792" spans="1:10" ht="15">
      <c r="A10792" s="279" t="s">
        <v>1765</v>
      </c>
      <c r="B10792" s="280" t="s">
        <v>1</v>
      </c>
      <c r="C10792" s="281" t="s">
        <v>2</v>
      </c>
      <c r="D10792" s="281" t="s">
        <v>1727</v>
      </c>
      <c r="E10792" s="280" t="s">
        <v>1766</v>
      </c>
      <c r="F10792" s="83" t="s">
        <v>1767</v>
      </c>
      <c r="G10792" s="83" t="s">
        <v>1768</v>
      </c>
      <c r="H10792" s="83"/>
      <c r="I10792" s="83"/>
      <c r="J10792" s="122" t="s">
        <v>1769</v>
      </c>
    </row>
    <row r="10793" spans="1:10">
      <c r="A10793" s="123" t="s">
        <v>1723</v>
      </c>
      <c r="B10793" s="97" t="s">
        <v>1953</v>
      </c>
      <c r="C10793" s="96" t="s">
        <v>44</v>
      </c>
      <c r="D10793" s="96" t="s">
        <v>1954</v>
      </c>
      <c r="E10793" s="99">
        <v>0.58666669999999999</v>
      </c>
      <c r="F10793" s="98" t="s">
        <v>1950</v>
      </c>
      <c r="G10793" s="282" t="s">
        <v>1955</v>
      </c>
      <c r="H10793" s="282"/>
      <c r="I10793" s="283"/>
      <c r="J10793" s="126" t="s">
        <v>5339</v>
      </c>
    </row>
    <row r="10794" spans="1:10">
      <c r="A10794" s="123" t="s">
        <v>1723</v>
      </c>
      <c r="B10794" s="97" t="s">
        <v>2102</v>
      </c>
      <c r="C10794" s="96" t="s">
        <v>44</v>
      </c>
      <c r="D10794" s="96" t="s">
        <v>2103</v>
      </c>
      <c r="E10794" s="99">
        <v>0.14666660000000001</v>
      </c>
      <c r="F10794" s="98" t="s">
        <v>1950</v>
      </c>
      <c r="G10794" s="282" t="s">
        <v>2104</v>
      </c>
      <c r="H10794" s="282"/>
      <c r="I10794" s="283"/>
      <c r="J10794" s="126" t="s">
        <v>5340</v>
      </c>
    </row>
    <row r="10795" spans="1:10">
      <c r="A10795" s="221"/>
      <c r="B10795" s="222"/>
      <c r="C10795" s="222"/>
      <c r="D10795" s="222"/>
      <c r="E10795" s="222"/>
      <c r="F10795" s="222" t="s">
        <v>1774</v>
      </c>
      <c r="G10795" s="222"/>
      <c r="H10795" s="222"/>
      <c r="I10795" s="222"/>
      <c r="J10795" s="125">
        <v>13.392200000000001</v>
      </c>
    </row>
    <row r="10796" spans="1:10">
      <c r="A10796" s="115"/>
      <c r="B10796" s="116"/>
      <c r="C10796" s="116"/>
      <c r="D10796" s="116"/>
      <c r="E10796" s="116" t="s">
        <v>1728</v>
      </c>
      <c r="F10796" s="117">
        <v>0</v>
      </c>
      <c r="G10796" s="116" t="s">
        <v>1729</v>
      </c>
      <c r="H10796" s="117">
        <v>10.34</v>
      </c>
      <c r="I10796" s="116" t="s">
        <v>1730</v>
      </c>
      <c r="J10796" s="118">
        <v>10.34373973344</v>
      </c>
    </row>
    <row r="10797" spans="1:10" ht="15" thickBot="1">
      <c r="A10797" s="115"/>
      <c r="B10797" s="116"/>
      <c r="C10797" s="116"/>
      <c r="D10797" s="116"/>
      <c r="E10797" s="116" t="s">
        <v>1731</v>
      </c>
      <c r="F10797" s="117">
        <v>4.42</v>
      </c>
      <c r="G10797" s="116"/>
      <c r="H10797" s="276" t="s">
        <v>1732</v>
      </c>
      <c r="I10797" s="276"/>
      <c r="J10797" s="118">
        <v>21.28</v>
      </c>
    </row>
    <row r="10798" spans="1:10" ht="15" thickTop="1">
      <c r="A10798" s="119"/>
      <c r="B10798" s="95"/>
      <c r="C10798" s="95"/>
      <c r="D10798" s="95"/>
      <c r="E10798" s="95"/>
      <c r="F10798" s="95"/>
      <c r="G10798" s="95"/>
      <c r="H10798" s="95"/>
      <c r="I10798" s="95"/>
      <c r="J10798" s="120"/>
    </row>
    <row r="10799" spans="1:10" ht="15">
      <c r="A10799" s="121"/>
      <c r="B10799" s="83" t="s">
        <v>1</v>
      </c>
      <c r="C10799" s="82" t="s">
        <v>2</v>
      </c>
      <c r="D10799" s="82" t="s">
        <v>3</v>
      </c>
      <c r="E10799" s="281" t="s">
        <v>1722</v>
      </c>
      <c r="F10799" s="281"/>
      <c r="G10799" s="84" t="s">
        <v>4</v>
      </c>
      <c r="H10799" s="83" t="s">
        <v>5</v>
      </c>
      <c r="I10799" s="83" t="s">
        <v>6</v>
      </c>
      <c r="J10799" s="122" t="s">
        <v>8</v>
      </c>
    </row>
    <row r="10800" spans="1:10" ht="25.5">
      <c r="A10800" s="111" t="s">
        <v>1723</v>
      </c>
      <c r="B10800" s="86" t="s">
        <v>2267</v>
      </c>
      <c r="C10800" s="85" t="s">
        <v>44</v>
      </c>
      <c r="D10800" s="85" t="s">
        <v>2268</v>
      </c>
      <c r="E10800" s="284" t="s">
        <v>1761</v>
      </c>
      <c r="F10800" s="284"/>
      <c r="G10800" s="87" t="s">
        <v>71</v>
      </c>
      <c r="H10800" s="88">
        <v>1</v>
      </c>
      <c r="I10800" s="89">
        <v>5.23</v>
      </c>
      <c r="J10800" s="112">
        <v>5.23</v>
      </c>
    </row>
    <row r="10801" spans="1:10">
      <c r="A10801" s="221"/>
      <c r="B10801" s="222"/>
      <c r="C10801" s="222"/>
      <c r="D10801" s="222"/>
      <c r="E10801" s="222"/>
      <c r="F10801" s="222" t="s">
        <v>1762</v>
      </c>
      <c r="G10801" s="222"/>
      <c r="H10801" s="222"/>
      <c r="I10801" s="222"/>
      <c r="J10801" s="125">
        <v>0</v>
      </c>
    </row>
    <row r="10802" spans="1:10">
      <c r="A10802" s="221"/>
      <c r="B10802" s="222"/>
      <c r="C10802" s="222"/>
      <c r="D10802" s="222"/>
      <c r="E10802" s="222"/>
      <c r="F10802" s="222" t="s">
        <v>1763</v>
      </c>
      <c r="G10802" s="222"/>
      <c r="H10802" s="222"/>
      <c r="I10802" s="222"/>
      <c r="J10802" s="125">
        <v>1</v>
      </c>
    </row>
    <row r="10803" spans="1:10">
      <c r="A10803" s="221"/>
      <c r="B10803" s="222"/>
      <c r="C10803" s="222"/>
      <c r="D10803" s="222"/>
      <c r="E10803" s="222"/>
      <c r="F10803" s="222" t="s">
        <v>1764</v>
      </c>
      <c r="G10803" s="222"/>
      <c r="H10803" s="222"/>
      <c r="I10803" s="222"/>
      <c r="J10803" s="125">
        <v>0</v>
      </c>
    </row>
    <row r="10804" spans="1:10" ht="15">
      <c r="A10804" s="279" t="s">
        <v>1765</v>
      </c>
      <c r="B10804" s="280" t="s">
        <v>1</v>
      </c>
      <c r="C10804" s="281" t="s">
        <v>2</v>
      </c>
      <c r="D10804" s="281" t="s">
        <v>1727</v>
      </c>
      <c r="E10804" s="280" t="s">
        <v>1766</v>
      </c>
      <c r="F10804" s="83" t="s">
        <v>1767</v>
      </c>
      <c r="G10804" s="83" t="s">
        <v>1768</v>
      </c>
      <c r="H10804" s="83"/>
      <c r="I10804" s="83"/>
      <c r="J10804" s="122" t="s">
        <v>1769</v>
      </c>
    </row>
    <row r="10805" spans="1:10">
      <c r="A10805" s="123" t="s">
        <v>1723</v>
      </c>
      <c r="B10805" s="97" t="s">
        <v>2102</v>
      </c>
      <c r="C10805" s="96" t="s">
        <v>44</v>
      </c>
      <c r="D10805" s="96" t="s">
        <v>2103</v>
      </c>
      <c r="E10805" s="99">
        <v>5.7291599999999998E-2</v>
      </c>
      <c r="F10805" s="98" t="s">
        <v>1950</v>
      </c>
      <c r="G10805" s="282" t="s">
        <v>2104</v>
      </c>
      <c r="H10805" s="282"/>
      <c r="I10805" s="283"/>
      <c r="J10805" s="126" t="s">
        <v>5342</v>
      </c>
    </row>
    <row r="10806" spans="1:10">
      <c r="A10806" s="123" t="s">
        <v>1723</v>
      </c>
      <c r="B10806" s="97" t="s">
        <v>1953</v>
      </c>
      <c r="C10806" s="96" t="s">
        <v>44</v>
      </c>
      <c r="D10806" s="96" t="s">
        <v>1954</v>
      </c>
      <c r="E10806" s="99">
        <v>0.2291667</v>
      </c>
      <c r="F10806" s="98" t="s">
        <v>1950</v>
      </c>
      <c r="G10806" s="282" t="s">
        <v>1955</v>
      </c>
      <c r="H10806" s="282"/>
      <c r="I10806" s="283"/>
      <c r="J10806" s="126" t="s">
        <v>5341</v>
      </c>
    </row>
    <row r="10807" spans="1:10">
      <c r="A10807" s="221"/>
      <c r="B10807" s="222"/>
      <c r="C10807" s="222"/>
      <c r="D10807" s="222"/>
      <c r="E10807" s="222"/>
      <c r="F10807" s="222" t="s">
        <v>1774</v>
      </c>
      <c r="G10807" s="222"/>
      <c r="H10807" s="222"/>
      <c r="I10807" s="222"/>
      <c r="J10807" s="125">
        <v>5.2313000000000001</v>
      </c>
    </row>
    <row r="10808" spans="1:10">
      <c r="A10808" s="115"/>
      <c r="B10808" s="116"/>
      <c r="C10808" s="116"/>
      <c r="D10808" s="116"/>
      <c r="E10808" s="116" t="s">
        <v>1728</v>
      </c>
      <c r="F10808" s="117">
        <v>0</v>
      </c>
      <c r="G10808" s="116" t="s">
        <v>1729</v>
      </c>
      <c r="H10808" s="117">
        <v>4.04</v>
      </c>
      <c r="I10808" s="116" t="s">
        <v>1730</v>
      </c>
      <c r="J10808" s="118">
        <v>4.0405231709400002</v>
      </c>
    </row>
    <row r="10809" spans="1:10" ht="15" thickBot="1">
      <c r="A10809" s="115"/>
      <c r="B10809" s="116"/>
      <c r="C10809" s="116"/>
      <c r="D10809" s="116"/>
      <c r="E10809" s="116" t="s">
        <v>1731</v>
      </c>
      <c r="F10809" s="117">
        <v>1.37</v>
      </c>
      <c r="G10809" s="116"/>
      <c r="H10809" s="276" t="s">
        <v>1732</v>
      </c>
      <c r="I10809" s="276"/>
      <c r="J10809" s="118">
        <v>6.6</v>
      </c>
    </row>
    <row r="10810" spans="1:10" ht="15" thickTop="1">
      <c r="A10810" s="119"/>
      <c r="B10810" s="95"/>
      <c r="C10810" s="95"/>
      <c r="D10810" s="95"/>
      <c r="E10810" s="95"/>
      <c r="F10810" s="95"/>
      <c r="G10810" s="95"/>
      <c r="H10810" s="95"/>
      <c r="I10810" s="95"/>
      <c r="J10810" s="120"/>
    </row>
    <row r="10811" spans="1:10" ht="15">
      <c r="A10811" s="121"/>
      <c r="B10811" s="83" t="s">
        <v>1</v>
      </c>
      <c r="C10811" s="82" t="s">
        <v>2</v>
      </c>
      <c r="D10811" s="82" t="s">
        <v>3</v>
      </c>
      <c r="E10811" s="281" t="s">
        <v>1722</v>
      </c>
      <c r="F10811" s="281"/>
      <c r="G10811" s="84" t="s">
        <v>4</v>
      </c>
      <c r="H10811" s="83" t="s">
        <v>5</v>
      </c>
      <c r="I10811" s="83" t="s">
        <v>6</v>
      </c>
      <c r="J10811" s="122" t="s">
        <v>8</v>
      </c>
    </row>
    <row r="10812" spans="1:10" ht="25.5">
      <c r="A10812" s="111" t="s">
        <v>1723</v>
      </c>
      <c r="B10812" s="86" t="s">
        <v>2263</v>
      </c>
      <c r="C10812" s="85" t="s">
        <v>44</v>
      </c>
      <c r="D10812" s="85" t="s">
        <v>2264</v>
      </c>
      <c r="E10812" s="284" t="s">
        <v>1761</v>
      </c>
      <c r="F10812" s="284"/>
      <c r="G10812" s="87" t="s">
        <v>71</v>
      </c>
      <c r="H10812" s="88">
        <v>1</v>
      </c>
      <c r="I10812" s="89">
        <v>93.9</v>
      </c>
      <c r="J10812" s="112">
        <v>93.9</v>
      </c>
    </row>
    <row r="10813" spans="1:10" ht="15">
      <c r="A10813" s="279" t="s">
        <v>1775</v>
      </c>
      <c r="B10813" s="280" t="s">
        <v>1</v>
      </c>
      <c r="C10813" s="281" t="s">
        <v>2</v>
      </c>
      <c r="D10813" s="281" t="s">
        <v>1776</v>
      </c>
      <c r="E10813" s="280" t="s">
        <v>1766</v>
      </c>
      <c r="F10813" s="285" t="s">
        <v>1777</v>
      </c>
      <c r="G10813" s="280"/>
      <c r="H10813" s="285" t="s">
        <v>1769</v>
      </c>
      <c r="I10813" s="280"/>
      <c r="J10813" s="286" t="s">
        <v>1778</v>
      </c>
    </row>
    <row r="10814" spans="1:10" ht="15">
      <c r="A10814" s="287"/>
      <c r="B10814" s="280"/>
      <c r="C10814" s="280"/>
      <c r="D10814" s="280"/>
      <c r="E10814" s="280"/>
      <c r="F10814" s="83" t="s">
        <v>1779</v>
      </c>
      <c r="G10814" s="83" t="s">
        <v>1780</v>
      </c>
      <c r="H10814" s="83" t="s">
        <v>1779</v>
      </c>
      <c r="I10814" s="83" t="s">
        <v>1780</v>
      </c>
      <c r="J10814" s="286"/>
    </row>
    <row r="10815" spans="1:10" ht="38.25">
      <c r="A10815" s="113" t="s">
        <v>1725</v>
      </c>
      <c r="B10815" s="91" t="s">
        <v>5275</v>
      </c>
      <c r="C10815" s="90" t="s">
        <v>44</v>
      </c>
      <c r="D10815" s="90" t="s">
        <v>5276</v>
      </c>
      <c r="E10815" s="93">
        <v>1</v>
      </c>
      <c r="F10815" s="94">
        <v>0.18</v>
      </c>
      <c r="G10815" s="94">
        <v>0.82</v>
      </c>
      <c r="H10815" s="102">
        <v>0.95</v>
      </c>
      <c r="I10815" s="102">
        <v>0.04</v>
      </c>
      <c r="J10815" s="127">
        <v>0.20380000000000001</v>
      </c>
    </row>
    <row r="10816" spans="1:10">
      <c r="A10816" s="221"/>
      <c r="B10816" s="222"/>
      <c r="C10816" s="222"/>
      <c r="D10816" s="222"/>
      <c r="E10816" s="222"/>
      <c r="F10816" s="222" t="s">
        <v>1783</v>
      </c>
      <c r="G10816" s="222"/>
      <c r="H10816" s="222"/>
      <c r="I10816" s="222"/>
      <c r="J10816" s="125">
        <v>0.20380000000000001</v>
      </c>
    </row>
    <row r="10817" spans="1:10">
      <c r="A10817" s="221"/>
      <c r="B10817" s="222"/>
      <c r="C10817" s="222"/>
      <c r="D10817" s="222"/>
      <c r="E10817" s="222"/>
      <c r="F10817" s="222" t="s">
        <v>1762</v>
      </c>
      <c r="G10817" s="222"/>
      <c r="H10817" s="222"/>
      <c r="I10817" s="222"/>
      <c r="J10817" s="125">
        <v>0.20380000000000001</v>
      </c>
    </row>
    <row r="10818" spans="1:10">
      <c r="A10818" s="221"/>
      <c r="B10818" s="222"/>
      <c r="C10818" s="222"/>
      <c r="D10818" s="222"/>
      <c r="E10818" s="222"/>
      <c r="F10818" s="222" t="s">
        <v>1763</v>
      </c>
      <c r="G10818" s="222"/>
      <c r="H10818" s="222"/>
      <c r="I10818" s="222"/>
      <c r="J10818" s="125">
        <v>0.83860000000000001</v>
      </c>
    </row>
    <row r="10819" spans="1:10">
      <c r="A10819" s="221"/>
      <c r="B10819" s="222"/>
      <c r="C10819" s="222"/>
      <c r="D10819" s="222"/>
      <c r="E10819" s="222"/>
      <c r="F10819" s="222" t="s">
        <v>1764</v>
      </c>
      <c r="G10819" s="222"/>
      <c r="H10819" s="222"/>
      <c r="I10819" s="222"/>
      <c r="J10819" s="125">
        <v>0.24299999999999999</v>
      </c>
    </row>
    <row r="10820" spans="1:10" ht="15">
      <c r="A10820" s="279" t="s">
        <v>1784</v>
      </c>
      <c r="B10820" s="280" t="s">
        <v>1</v>
      </c>
      <c r="C10820" s="281" t="s">
        <v>2</v>
      </c>
      <c r="D10820" s="281" t="s">
        <v>1785</v>
      </c>
      <c r="E10820" s="280" t="s">
        <v>1766</v>
      </c>
      <c r="F10820" s="83" t="s">
        <v>1767</v>
      </c>
      <c r="G10820" s="83" t="s">
        <v>1768</v>
      </c>
      <c r="H10820" s="83"/>
      <c r="I10820" s="83"/>
      <c r="J10820" s="122" t="s">
        <v>1769</v>
      </c>
    </row>
    <row r="10821" spans="1:10" ht="25.5">
      <c r="A10821" s="113" t="s">
        <v>1725</v>
      </c>
      <c r="B10821" s="91" t="s">
        <v>5283</v>
      </c>
      <c r="C10821" s="90" t="s">
        <v>44</v>
      </c>
      <c r="D10821" s="90" t="s">
        <v>5284</v>
      </c>
      <c r="E10821" s="93">
        <v>1.852E-4</v>
      </c>
      <c r="F10821" s="92" t="s">
        <v>46</v>
      </c>
      <c r="G10821" s="277" t="s">
        <v>5285</v>
      </c>
      <c r="H10821" s="277"/>
      <c r="I10821" s="278"/>
      <c r="J10821" s="127" t="s">
        <v>5286</v>
      </c>
    </row>
    <row r="10822" spans="1:10" ht="25.5">
      <c r="A10822" s="113" t="s">
        <v>1725</v>
      </c>
      <c r="B10822" s="91" t="s">
        <v>5278</v>
      </c>
      <c r="C10822" s="90" t="s">
        <v>44</v>
      </c>
      <c r="D10822" s="90" t="s">
        <v>5279</v>
      </c>
      <c r="E10822" s="93">
        <v>1.2</v>
      </c>
      <c r="F10822" s="92" t="s">
        <v>71</v>
      </c>
      <c r="G10822" s="277" t="s">
        <v>5280</v>
      </c>
      <c r="H10822" s="277"/>
      <c r="I10822" s="278"/>
      <c r="J10822" s="127" t="s">
        <v>5358</v>
      </c>
    </row>
    <row r="10823" spans="1:10" ht="38.25">
      <c r="A10823" s="113" t="s">
        <v>1725</v>
      </c>
      <c r="B10823" s="91" t="s">
        <v>1887</v>
      </c>
      <c r="C10823" s="90" t="s">
        <v>44</v>
      </c>
      <c r="D10823" s="90" t="s">
        <v>1888</v>
      </c>
      <c r="E10823" s="93">
        <v>3.2</v>
      </c>
      <c r="F10823" s="92" t="s">
        <v>78</v>
      </c>
      <c r="G10823" s="277" t="s">
        <v>1889</v>
      </c>
      <c r="H10823" s="277"/>
      <c r="I10823" s="278"/>
      <c r="J10823" s="127" t="s">
        <v>5359</v>
      </c>
    </row>
    <row r="10824" spans="1:10" ht="38.25">
      <c r="A10824" s="113" t="s">
        <v>1725</v>
      </c>
      <c r="B10824" s="91" t="s">
        <v>3128</v>
      </c>
      <c r="C10824" s="90" t="s">
        <v>44</v>
      </c>
      <c r="D10824" s="90" t="s">
        <v>3129</v>
      </c>
      <c r="E10824" s="93">
        <v>4</v>
      </c>
      <c r="F10824" s="92" t="s">
        <v>78</v>
      </c>
      <c r="G10824" s="277" t="s">
        <v>5315</v>
      </c>
      <c r="H10824" s="277"/>
      <c r="I10824" s="278"/>
      <c r="J10824" s="127" t="s">
        <v>5360</v>
      </c>
    </row>
    <row r="10825" spans="1:10" ht="25.5">
      <c r="A10825" s="113" t="s">
        <v>1725</v>
      </c>
      <c r="B10825" s="91" t="s">
        <v>5317</v>
      </c>
      <c r="C10825" s="90" t="s">
        <v>44</v>
      </c>
      <c r="D10825" s="90" t="s">
        <v>5318</v>
      </c>
      <c r="E10825" s="93">
        <v>0.2</v>
      </c>
      <c r="F10825" s="92" t="s">
        <v>121</v>
      </c>
      <c r="G10825" s="277" t="s">
        <v>5319</v>
      </c>
      <c r="H10825" s="277"/>
      <c r="I10825" s="278"/>
      <c r="J10825" s="127" t="s">
        <v>5320</v>
      </c>
    </row>
    <row r="10826" spans="1:10">
      <c r="A10826" s="221"/>
      <c r="B10826" s="222"/>
      <c r="C10826" s="222"/>
      <c r="D10826" s="222"/>
      <c r="E10826" s="222"/>
      <c r="F10826" s="222" t="s">
        <v>1938</v>
      </c>
      <c r="G10826" s="222"/>
      <c r="H10826" s="222"/>
      <c r="I10826" s="222"/>
      <c r="J10826" s="125">
        <v>66.435900000000004</v>
      </c>
    </row>
    <row r="10827" spans="1:10" ht="15">
      <c r="A10827" s="279" t="s">
        <v>1765</v>
      </c>
      <c r="B10827" s="280" t="s">
        <v>1</v>
      </c>
      <c r="C10827" s="281" t="s">
        <v>2</v>
      </c>
      <c r="D10827" s="281" t="s">
        <v>1727</v>
      </c>
      <c r="E10827" s="280" t="s">
        <v>1766</v>
      </c>
      <c r="F10827" s="83" t="s">
        <v>1767</v>
      </c>
      <c r="G10827" s="83" t="s">
        <v>1768</v>
      </c>
      <c r="H10827" s="83"/>
      <c r="I10827" s="83"/>
      <c r="J10827" s="122" t="s">
        <v>1769</v>
      </c>
    </row>
    <row r="10828" spans="1:10">
      <c r="A10828" s="123" t="s">
        <v>1723</v>
      </c>
      <c r="B10828" s="97" t="s">
        <v>2102</v>
      </c>
      <c r="C10828" s="96" t="s">
        <v>44</v>
      </c>
      <c r="D10828" s="96" t="s">
        <v>2103</v>
      </c>
      <c r="E10828" s="99">
        <v>0.2981029</v>
      </c>
      <c r="F10828" s="98" t="s">
        <v>1950</v>
      </c>
      <c r="G10828" s="282" t="s">
        <v>2104</v>
      </c>
      <c r="H10828" s="282"/>
      <c r="I10828" s="283"/>
      <c r="J10828" s="126" t="s">
        <v>5361</v>
      </c>
    </row>
    <row r="10829" spans="1:10">
      <c r="A10829" s="123" t="s">
        <v>1723</v>
      </c>
      <c r="B10829" s="97" t="s">
        <v>1953</v>
      </c>
      <c r="C10829" s="96" t="s">
        <v>44</v>
      </c>
      <c r="D10829" s="96" t="s">
        <v>1954</v>
      </c>
      <c r="E10829" s="99">
        <v>1.1924119</v>
      </c>
      <c r="F10829" s="98" t="s">
        <v>1950</v>
      </c>
      <c r="G10829" s="282" t="s">
        <v>1955</v>
      </c>
      <c r="H10829" s="282"/>
      <c r="I10829" s="283"/>
      <c r="J10829" s="126" t="s">
        <v>5362</v>
      </c>
    </row>
    <row r="10830" spans="1:10">
      <c r="A10830" s="221"/>
      <c r="B10830" s="222"/>
      <c r="C10830" s="222"/>
      <c r="D10830" s="222"/>
      <c r="E10830" s="222"/>
      <c r="F10830" s="222" t="s">
        <v>1774</v>
      </c>
      <c r="G10830" s="222"/>
      <c r="H10830" s="222"/>
      <c r="I10830" s="222"/>
      <c r="J10830" s="125">
        <v>27.219799999999999</v>
      </c>
    </row>
    <row r="10831" spans="1:10">
      <c r="A10831" s="115"/>
      <c r="B10831" s="116"/>
      <c r="C10831" s="116"/>
      <c r="D10831" s="116"/>
      <c r="E10831" s="116" t="s">
        <v>1728</v>
      </c>
      <c r="F10831" s="117">
        <v>0</v>
      </c>
      <c r="G10831" s="116" t="s">
        <v>1729</v>
      </c>
      <c r="H10831" s="117">
        <v>21.02</v>
      </c>
      <c r="I10831" s="116" t="s">
        <v>1730</v>
      </c>
      <c r="J10831" s="118">
        <v>21.023860509089999</v>
      </c>
    </row>
    <row r="10832" spans="1:10" ht="15" thickBot="1">
      <c r="A10832" s="115"/>
      <c r="B10832" s="116"/>
      <c r="C10832" s="116"/>
      <c r="D10832" s="116"/>
      <c r="E10832" s="116" t="s">
        <v>1731</v>
      </c>
      <c r="F10832" s="117">
        <v>24.63</v>
      </c>
      <c r="G10832" s="116"/>
      <c r="H10832" s="276" t="s">
        <v>1732</v>
      </c>
      <c r="I10832" s="276"/>
      <c r="J10832" s="118">
        <v>118.53</v>
      </c>
    </row>
    <row r="10833" spans="1:10" ht="15" thickTop="1">
      <c r="A10833" s="119"/>
      <c r="B10833" s="95"/>
      <c r="C10833" s="95"/>
      <c r="D10833" s="95"/>
      <c r="E10833" s="95"/>
      <c r="F10833" s="95"/>
      <c r="G10833" s="95"/>
      <c r="H10833" s="95"/>
      <c r="I10833" s="95"/>
      <c r="J10833" s="120"/>
    </row>
    <row r="10834" spans="1:10" ht="15">
      <c r="A10834" s="121"/>
      <c r="B10834" s="83" t="s">
        <v>1</v>
      </c>
      <c r="C10834" s="82" t="s">
        <v>2</v>
      </c>
      <c r="D10834" s="82" t="s">
        <v>3</v>
      </c>
      <c r="E10834" s="281" t="s">
        <v>1722</v>
      </c>
      <c r="F10834" s="281"/>
      <c r="G10834" s="84" t="s">
        <v>4</v>
      </c>
      <c r="H10834" s="83" t="s">
        <v>5</v>
      </c>
      <c r="I10834" s="83" t="s">
        <v>6</v>
      </c>
      <c r="J10834" s="122" t="s">
        <v>8</v>
      </c>
    </row>
    <row r="10835" spans="1:10" ht="25.5">
      <c r="A10835" s="111" t="s">
        <v>1723</v>
      </c>
      <c r="B10835" s="86" t="s">
        <v>2261</v>
      </c>
      <c r="C10835" s="85" t="s">
        <v>44</v>
      </c>
      <c r="D10835" s="85" t="s">
        <v>2262</v>
      </c>
      <c r="E10835" s="284" t="s">
        <v>1761</v>
      </c>
      <c r="F10835" s="284"/>
      <c r="G10835" s="87" t="s">
        <v>71</v>
      </c>
      <c r="H10835" s="88">
        <v>1</v>
      </c>
      <c r="I10835" s="89">
        <v>13.79</v>
      </c>
      <c r="J10835" s="112">
        <v>13.79</v>
      </c>
    </row>
    <row r="10836" spans="1:10">
      <c r="A10836" s="221"/>
      <c r="B10836" s="222"/>
      <c r="C10836" s="222"/>
      <c r="D10836" s="222"/>
      <c r="E10836" s="222"/>
      <c r="F10836" s="222" t="s">
        <v>1762</v>
      </c>
      <c r="G10836" s="222"/>
      <c r="H10836" s="222"/>
      <c r="I10836" s="222"/>
      <c r="J10836" s="125">
        <v>0</v>
      </c>
    </row>
    <row r="10837" spans="1:10">
      <c r="A10837" s="221"/>
      <c r="B10837" s="222"/>
      <c r="C10837" s="222"/>
      <c r="D10837" s="222"/>
      <c r="E10837" s="222"/>
      <c r="F10837" s="222" t="s">
        <v>1763</v>
      </c>
      <c r="G10837" s="222"/>
      <c r="H10837" s="222"/>
      <c r="I10837" s="222"/>
      <c r="J10837" s="125">
        <v>1</v>
      </c>
    </row>
    <row r="10838" spans="1:10">
      <c r="A10838" s="221"/>
      <c r="B10838" s="222"/>
      <c r="C10838" s="222"/>
      <c r="D10838" s="222"/>
      <c r="E10838" s="222"/>
      <c r="F10838" s="222" t="s">
        <v>1764</v>
      </c>
      <c r="G10838" s="222"/>
      <c r="H10838" s="222"/>
      <c r="I10838" s="222"/>
      <c r="J10838" s="125">
        <v>0</v>
      </c>
    </row>
    <row r="10839" spans="1:10" ht="15">
      <c r="A10839" s="279" t="s">
        <v>1784</v>
      </c>
      <c r="B10839" s="280" t="s">
        <v>1</v>
      </c>
      <c r="C10839" s="281" t="s">
        <v>2</v>
      </c>
      <c r="D10839" s="281" t="s">
        <v>1785</v>
      </c>
      <c r="E10839" s="280" t="s">
        <v>1766</v>
      </c>
      <c r="F10839" s="83" t="s">
        <v>1767</v>
      </c>
      <c r="G10839" s="83" t="s">
        <v>1768</v>
      </c>
      <c r="H10839" s="83"/>
      <c r="I10839" s="83"/>
      <c r="J10839" s="122" t="s">
        <v>1769</v>
      </c>
    </row>
    <row r="10840" spans="1:10">
      <c r="A10840" s="113" t="s">
        <v>1725</v>
      </c>
      <c r="B10840" s="91" t="s">
        <v>3130</v>
      </c>
      <c r="C10840" s="90" t="s">
        <v>44</v>
      </c>
      <c r="D10840" s="90" t="s">
        <v>3131</v>
      </c>
      <c r="E10840" s="93">
        <v>0.02</v>
      </c>
      <c r="F10840" s="92" t="s">
        <v>2248</v>
      </c>
      <c r="G10840" s="277" t="s">
        <v>5293</v>
      </c>
      <c r="H10840" s="277"/>
      <c r="I10840" s="278"/>
      <c r="J10840" s="127" t="s">
        <v>5294</v>
      </c>
    </row>
    <row r="10841" spans="1:10" ht="25.5">
      <c r="A10841" s="113" t="s">
        <v>1725</v>
      </c>
      <c r="B10841" s="91" t="s">
        <v>2111</v>
      </c>
      <c r="C10841" s="90" t="s">
        <v>44</v>
      </c>
      <c r="D10841" s="90" t="s">
        <v>2112</v>
      </c>
      <c r="E10841" s="93">
        <v>0.1</v>
      </c>
      <c r="F10841" s="92" t="s">
        <v>121</v>
      </c>
      <c r="G10841" s="277" t="s">
        <v>1800</v>
      </c>
      <c r="H10841" s="277"/>
      <c r="I10841" s="278"/>
      <c r="J10841" s="127" t="s">
        <v>5348</v>
      </c>
    </row>
    <row r="10842" spans="1:10">
      <c r="A10842" s="221"/>
      <c r="B10842" s="222"/>
      <c r="C10842" s="222"/>
      <c r="D10842" s="222"/>
      <c r="E10842" s="222"/>
      <c r="F10842" s="222" t="s">
        <v>1938</v>
      </c>
      <c r="G10842" s="222"/>
      <c r="H10842" s="222"/>
      <c r="I10842" s="222"/>
      <c r="J10842" s="125">
        <v>1.2010000000000001</v>
      </c>
    </row>
    <row r="10843" spans="1:10" ht="15">
      <c r="A10843" s="279" t="s">
        <v>1765</v>
      </c>
      <c r="B10843" s="280" t="s">
        <v>1</v>
      </c>
      <c r="C10843" s="281" t="s">
        <v>2</v>
      </c>
      <c r="D10843" s="281" t="s">
        <v>1727</v>
      </c>
      <c r="E10843" s="280" t="s">
        <v>1766</v>
      </c>
      <c r="F10843" s="83" t="s">
        <v>1767</v>
      </c>
      <c r="G10843" s="83" t="s">
        <v>1768</v>
      </c>
      <c r="H10843" s="83"/>
      <c r="I10843" s="83"/>
      <c r="J10843" s="122" t="s">
        <v>1769</v>
      </c>
    </row>
    <row r="10844" spans="1:10">
      <c r="A10844" s="123" t="s">
        <v>1723</v>
      </c>
      <c r="B10844" s="97" t="s">
        <v>1953</v>
      </c>
      <c r="C10844" s="96" t="s">
        <v>44</v>
      </c>
      <c r="D10844" s="96" t="s">
        <v>1954</v>
      </c>
      <c r="E10844" s="99">
        <v>0.55137840000000005</v>
      </c>
      <c r="F10844" s="98" t="s">
        <v>1950</v>
      </c>
      <c r="G10844" s="282" t="s">
        <v>1955</v>
      </c>
      <c r="H10844" s="282"/>
      <c r="I10844" s="283"/>
      <c r="J10844" s="126" t="s">
        <v>5350</v>
      </c>
    </row>
    <row r="10845" spans="1:10">
      <c r="A10845" s="123" t="s">
        <v>1723</v>
      </c>
      <c r="B10845" s="97" t="s">
        <v>2102</v>
      </c>
      <c r="C10845" s="96" t="s">
        <v>44</v>
      </c>
      <c r="D10845" s="96" t="s">
        <v>2103</v>
      </c>
      <c r="E10845" s="99">
        <v>0.13784460000000001</v>
      </c>
      <c r="F10845" s="98" t="s">
        <v>1950</v>
      </c>
      <c r="G10845" s="282" t="s">
        <v>2104</v>
      </c>
      <c r="H10845" s="282"/>
      <c r="I10845" s="283"/>
      <c r="J10845" s="126" t="s">
        <v>5349</v>
      </c>
    </row>
    <row r="10846" spans="1:10">
      <c r="A10846" s="221"/>
      <c r="B10846" s="222"/>
      <c r="C10846" s="222"/>
      <c r="D10846" s="222"/>
      <c r="E10846" s="222"/>
      <c r="F10846" s="222" t="s">
        <v>1774</v>
      </c>
      <c r="G10846" s="222"/>
      <c r="H10846" s="222"/>
      <c r="I10846" s="222"/>
      <c r="J10846" s="125">
        <v>12.586600000000001</v>
      </c>
    </row>
    <row r="10847" spans="1:10">
      <c r="A10847" s="115"/>
      <c r="B10847" s="116"/>
      <c r="C10847" s="116"/>
      <c r="D10847" s="116"/>
      <c r="E10847" s="116" t="s">
        <v>1728</v>
      </c>
      <c r="F10847" s="117">
        <v>0</v>
      </c>
      <c r="G10847" s="116" t="s">
        <v>1729</v>
      </c>
      <c r="H10847" s="117">
        <v>9.7200000000000006</v>
      </c>
      <c r="I10847" s="116" t="s">
        <v>1730</v>
      </c>
      <c r="J10847" s="118">
        <v>9.7215593373000004</v>
      </c>
    </row>
    <row r="10848" spans="1:10" ht="15" thickBot="1">
      <c r="A10848" s="115"/>
      <c r="B10848" s="116"/>
      <c r="C10848" s="116"/>
      <c r="D10848" s="116"/>
      <c r="E10848" s="116" t="s">
        <v>1731</v>
      </c>
      <c r="F10848" s="117">
        <v>3.61</v>
      </c>
      <c r="G10848" s="116"/>
      <c r="H10848" s="276" t="s">
        <v>1732</v>
      </c>
      <c r="I10848" s="276"/>
      <c r="J10848" s="118">
        <v>17.399999999999999</v>
      </c>
    </row>
    <row r="10849" spans="1:10" ht="15" thickTop="1">
      <c r="A10849" s="119"/>
      <c r="B10849" s="95"/>
      <c r="C10849" s="95"/>
      <c r="D10849" s="95"/>
      <c r="E10849" s="95"/>
      <c r="F10849" s="95"/>
      <c r="G10849" s="95"/>
      <c r="H10849" s="95"/>
      <c r="I10849" s="95"/>
      <c r="J10849" s="120"/>
    </row>
    <row r="10850" spans="1:10" ht="15">
      <c r="A10850" s="121"/>
      <c r="B10850" s="83" t="s">
        <v>1</v>
      </c>
      <c r="C10850" s="82" t="s">
        <v>2</v>
      </c>
      <c r="D10850" s="82" t="s">
        <v>3</v>
      </c>
      <c r="E10850" s="281" t="s">
        <v>1722</v>
      </c>
      <c r="F10850" s="281"/>
      <c r="G10850" s="84" t="s">
        <v>4</v>
      </c>
      <c r="H10850" s="83" t="s">
        <v>5</v>
      </c>
      <c r="I10850" s="83" t="s">
        <v>6</v>
      </c>
      <c r="J10850" s="122" t="s">
        <v>8</v>
      </c>
    </row>
    <row r="10851" spans="1:10" ht="25.5">
      <c r="A10851" s="111" t="s">
        <v>1723</v>
      </c>
      <c r="B10851" s="86" t="s">
        <v>5271</v>
      </c>
      <c r="C10851" s="85" t="s">
        <v>44</v>
      </c>
      <c r="D10851" s="85" t="s">
        <v>5272</v>
      </c>
      <c r="E10851" s="284" t="s">
        <v>1761</v>
      </c>
      <c r="F10851" s="284"/>
      <c r="G10851" s="87" t="s">
        <v>71</v>
      </c>
      <c r="H10851" s="88">
        <v>1</v>
      </c>
      <c r="I10851" s="89">
        <v>5.77</v>
      </c>
      <c r="J10851" s="112">
        <v>5.77</v>
      </c>
    </row>
    <row r="10852" spans="1:10">
      <c r="A10852" s="221"/>
      <c r="B10852" s="222"/>
      <c r="C10852" s="222"/>
      <c r="D10852" s="222"/>
      <c r="E10852" s="222"/>
      <c r="F10852" s="222" t="s">
        <v>1762</v>
      </c>
      <c r="G10852" s="222"/>
      <c r="H10852" s="222"/>
      <c r="I10852" s="222"/>
      <c r="J10852" s="125">
        <v>0</v>
      </c>
    </row>
    <row r="10853" spans="1:10">
      <c r="A10853" s="221"/>
      <c r="B10853" s="222"/>
      <c r="C10853" s="222"/>
      <c r="D10853" s="222"/>
      <c r="E10853" s="222"/>
      <c r="F10853" s="222" t="s">
        <v>1763</v>
      </c>
      <c r="G10853" s="222"/>
      <c r="H10853" s="222"/>
      <c r="I10853" s="222"/>
      <c r="J10853" s="125">
        <v>1</v>
      </c>
    </row>
    <row r="10854" spans="1:10">
      <c r="A10854" s="221"/>
      <c r="B10854" s="222"/>
      <c r="C10854" s="222"/>
      <c r="D10854" s="222"/>
      <c r="E10854" s="222"/>
      <c r="F10854" s="222" t="s">
        <v>1764</v>
      </c>
      <c r="G10854" s="222"/>
      <c r="H10854" s="222"/>
      <c r="I10854" s="222"/>
      <c r="J10854" s="125">
        <v>0</v>
      </c>
    </row>
    <row r="10855" spans="1:10" ht="15">
      <c r="A10855" s="279" t="s">
        <v>1765</v>
      </c>
      <c r="B10855" s="280" t="s">
        <v>1</v>
      </c>
      <c r="C10855" s="281" t="s">
        <v>2</v>
      </c>
      <c r="D10855" s="281" t="s">
        <v>1727</v>
      </c>
      <c r="E10855" s="280" t="s">
        <v>1766</v>
      </c>
      <c r="F10855" s="83" t="s">
        <v>1767</v>
      </c>
      <c r="G10855" s="83" t="s">
        <v>1768</v>
      </c>
      <c r="H10855" s="83"/>
      <c r="I10855" s="83"/>
      <c r="J10855" s="122" t="s">
        <v>1769</v>
      </c>
    </row>
    <row r="10856" spans="1:10">
      <c r="A10856" s="123" t="s">
        <v>1723</v>
      </c>
      <c r="B10856" s="97" t="s">
        <v>2102</v>
      </c>
      <c r="C10856" s="96" t="s">
        <v>44</v>
      </c>
      <c r="D10856" s="96" t="s">
        <v>2103</v>
      </c>
      <c r="E10856" s="99">
        <v>6.3218399999999994E-2</v>
      </c>
      <c r="F10856" s="98" t="s">
        <v>1950</v>
      </c>
      <c r="G10856" s="282" t="s">
        <v>2104</v>
      </c>
      <c r="H10856" s="282"/>
      <c r="I10856" s="283"/>
      <c r="J10856" s="126" t="s">
        <v>5352</v>
      </c>
    </row>
    <row r="10857" spans="1:10">
      <c r="A10857" s="123" t="s">
        <v>1723</v>
      </c>
      <c r="B10857" s="97" t="s">
        <v>1953</v>
      </c>
      <c r="C10857" s="96" t="s">
        <v>44</v>
      </c>
      <c r="D10857" s="96" t="s">
        <v>1954</v>
      </c>
      <c r="E10857" s="99">
        <v>0.25287359999999998</v>
      </c>
      <c r="F10857" s="98" t="s">
        <v>1950</v>
      </c>
      <c r="G10857" s="282" t="s">
        <v>1955</v>
      </c>
      <c r="H10857" s="282"/>
      <c r="I10857" s="283"/>
      <c r="J10857" s="126" t="s">
        <v>5351</v>
      </c>
    </row>
    <row r="10858" spans="1:10">
      <c r="A10858" s="221"/>
      <c r="B10858" s="222"/>
      <c r="C10858" s="222"/>
      <c r="D10858" s="222"/>
      <c r="E10858" s="222"/>
      <c r="F10858" s="222" t="s">
        <v>1774</v>
      </c>
      <c r="G10858" s="222"/>
      <c r="H10858" s="222"/>
      <c r="I10858" s="222"/>
      <c r="J10858" s="125">
        <v>5.7724000000000002</v>
      </c>
    </row>
    <row r="10859" spans="1:10">
      <c r="A10859" s="115"/>
      <c r="B10859" s="116"/>
      <c r="C10859" s="116"/>
      <c r="D10859" s="116"/>
      <c r="E10859" s="116" t="s">
        <v>1728</v>
      </c>
      <c r="F10859" s="117">
        <v>0</v>
      </c>
      <c r="G10859" s="116" t="s">
        <v>1729</v>
      </c>
      <c r="H10859" s="117">
        <v>4.46</v>
      </c>
      <c r="I10859" s="116" t="s">
        <v>1730</v>
      </c>
      <c r="J10859" s="118">
        <v>4.4585092692000003</v>
      </c>
    </row>
    <row r="10860" spans="1:10" ht="15" thickBot="1">
      <c r="A10860" s="115"/>
      <c r="B10860" s="116"/>
      <c r="C10860" s="116"/>
      <c r="D10860" s="116"/>
      <c r="E10860" s="116" t="s">
        <v>1731</v>
      </c>
      <c r="F10860" s="117">
        <v>1.51</v>
      </c>
      <c r="G10860" s="116"/>
      <c r="H10860" s="276" t="s">
        <v>1732</v>
      </c>
      <c r="I10860" s="276"/>
      <c r="J10860" s="118">
        <v>7.28</v>
      </c>
    </row>
    <row r="10861" spans="1:10" ht="15" thickTop="1">
      <c r="A10861" s="119"/>
      <c r="B10861" s="95"/>
      <c r="C10861" s="95"/>
      <c r="D10861" s="95"/>
      <c r="E10861" s="95"/>
      <c r="F10861" s="95"/>
      <c r="G10861" s="95"/>
      <c r="H10861" s="95"/>
      <c r="I10861" s="95"/>
      <c r="J10861" s="120"/>
    </row>
    <row r="10862" spans="1:10" ht="15">
      <c r="A10862" s="121"/>
      <c r="B10862" s="83" t="s">
        <v>1</v>
      </c>
      <c r="C10862" s="82" t="s">
        <v>2</v>
      </c>
      <c r="D10862" s="82" t="s">
        <v>3</v>
      </c>
      <c r="E10862" s="281" t="s">
        <v>1722</v>
      </c>
      <c r="F10862" s="281"/>
      <c r="G10862" s="84" t="s">
        <v>4</v>
      </c>
      <c r="H10862" s="83" t="s">
        <v>5</v>
      </c>
      <c r="I10862" s="83" t="s">
        <v>6</v>
      </c>
      <c r="J10862" s="122" t="s">
        <v>8</v>
      </c>
    </row>
    <row r="10863" spans="1:10">
      <c r="A10863" s="111" t="s">
        <v>1723</v>
      </c>
      <c r="B10863" s="86" t="s">
        <v>5267</v>
      </c>
      <c r="C10863" s="85" t="s">
        <v>44</v>
      </c>
      <c r="D10863" s="85" t="s">
        <v>5268</v>
      </c>
      <c r="E10863" s="284" t="s">
        <v>1761</v>
      </c>
      <c r="F10863" s="284"/>
      <c r="G10863" s="87" t="s">
        <v>71</v>
      </c>
      <c r="H10863" s="88">
        <v>1</v>
      </c>
      <c r="I10863" s="89">
        <v>63.89</v>
      </c>
      <c r="J10863" s="112">
        <v>63.89</v>
      </c>
    </row>
    <row r="10864" spans="1:10" ht="15">
      <c r="A10864" s="279" t="s">
        <v>1775</v>
      </c>
      <c r="B10864" s="280" t="s">
        <v>1</v>
      </c>
      <c r="C10864" s="281" t="s">
        <v>2</v>
      </c>
      <c r="D10864" s="281" t="s">
        <v>1776</v>
      </c>
      <c r="E10864" s="280" t="s">
        <v>1766</v>
      </c>
      <c r="F10864" s="285" t="s">
        <v>1777</v>
      </c>
      <c r="G10864" s="280"/>
      <c r="H10864" s="285" t="s">
        <v>1769</v>
      </c>
      <c r="I10864" s="280"/>
      <c r="J10864" s="286" t="s">
        <v>1778</v>
      </c>
    </row>
    <row r="10865" spans="1:10" ht="15">
      <c r="A10865" s="287"/>
      <c r="B10865" s="280"/>
      <c r="C10865" s="280"/>
      <c r="D10865" s="280"/>
      <c r="E10865" s="280"/>
      <c r="F10865" s="83" t="s">
        <v>1779</v>
      </c>
      <c r="G10865" s="83" t="s">
        <v>1780</v>
      </c>
      <c r="H10865" s="83" t="s">
        <v>1779</v>
      </c>
      <c r="I10865" s="83" t="s">
        <v>1780</v>
      </c>
      <c r="J10865" s="286"/>
    </row>
    <row r="10866" spans="1:10" ht="38.25">
      <c r="A10866" s="113" t="s">
        <v>1725</v>
      </c>
      <c r="B10866" s="91" t="s">
        <v>5275</v>
      </c>
      <c r="C10866" s="90" t="s">
        <v>44</v>
      </c>
      <c r="D10866" s="90" t="s">
        <v>5276</v>
      </c>
      <c r="E10866" s="93">
        <v>1</v>
      </c>
      <c r="F10866" s="94">
        <v>0.18</v>
      </c>
      <c r="G10866" s="94">
        <v>0.82</v>
      </c>
      <c r="H10866" s="102">
        <v>0.95</v>
      </c>
      <c r="I10866" s="102">
        <v>0.04</v>
      </c>
      <c r="J10866" s="127">
        <v>0.20380000000000001</v>
      </c>
    </row>
    <row r="10867" spans="1:10">
      <c r="A10867" s="221"/>
      <c r="B10867" s="222"/>
      <c r="C10867" s="222"/>
      <c r="D10867" s="222"/>
      <c r="E10867" s="222"/>
      <c r="F10867" s="222" t="s">
        <v>1783</v>
      </c>
      <c r="G10867" s="222"/>
      <c r="H10867" s="222"/>
      <c r="I10867" s="222"/>
      <c r="J10867" s="125">
        <v>0.20380000000000001</v>
      </c>
    </row>
    <row r="10868" spans="1:10">
      <c r="A10868" s="221"/>
      <c r="B10868" s="222"/>
      <c r="C10868" s="222"/>
      <c r="D10868" s="222"/>
      <c r="E10868" s="222"/>
      <c r="F10868" s="222" t="s">
        <v>1762</v>
      </c>
      <c r="G10868" s="222"/>
      <c r="H10868" s="222"/>
      <c r="I10868" s="222"/>
      <c r="J10868" s="125">
        <v>0.20380000000000001</v>
      </c>
    </row>
    <row r="10869" spans="1:10">
      <c r="A10869" s="221"/>
      <c r="B10869" s="222"/>
      <c r="C10869" s="222"/>
      <c r="D10869" s="222"/>
      <c r="E10869" s="222"/>
      <c r="F10869" s="222" t="s">
        <v>1763</v>
      </c>
      <c r="G10869" s="222"/>
      <c r="H10869" s="222"/>
      <c r="I10869" s="222"/>
      <c r="J10869" s="125">
        <v>0.75</v>
      </c>
    </row>
    <row r="10870" spans="1:10">
      <c r="A10870" s="221"/>
      <c r="B10870" s="222"/>
      <c r="C10870" s="222"/>
      <c r="D10870" s="222"/>
      <c r="E10870" s="222"/>
      <c r="F10870" s="222" t="s">
        <v>1764</v>
      </c>
      <c r="G10870" s="222"/>
      <c r="H10870" s="222"/>
      <c r="I10870" s="222"/>
      <c r="J10870" s="125">
        <v>0.2717</v>
      </c>
    </row>
    <row r="10871" spans="1:10" ht="15">
      <c r="A10871" s="279" t="s">
        <v>1784</v>
      </c>
      <c r="B10871" s="280" t="s">
        <v>1</v>
      </c>
      <c r="C10871" s="281" t="s">
        <v>2</v>
      </c>
      <c r="D10871" s="281" t="s">
        <v>1785</v>
      </c>
      <c r="E10871" s="280" t="s">
        <v>1766</v>
      </c>
      <c r="F10871" s="83" t="s">
        <v>1767</v>
      </c>
      <c r="G10871" s="83" t="s">
        <v>1768</v>
      </c>
      <c r="H10871" s="83"/>
      <c r="I10871" s="83"/>
      <c r="J10871" s="122" t="s">
        <v>1769</v>
      </c>
    </row>
    <row r="10872" spans="1:10" ht="38.25">
      <c r="A10872" s="113" t="s">
        <v>1725</v>
      </c>
      <c r="B10872" s="91" t="s">
        <v>3128</v>
      </c>
      <c r="C10872" s="90" t="s">
        <v>44</v>
      </c>
      <c r="D10872" s="90" t="s">
        <v>3129</v>
      </c>
      <c r="E10872" s="93">
        <v>10.885999999999999</v>
      </c>
      <c r="F10872" s="92" t="s">
        <v>78</v>
      </c>
      <c r="G10872" s="277" t="s">
        <v>5315</v>
      </c>
      <c r="H10872" s="277"/>
      <c r="I10872" s="278"/>
      <c r="J10872" s="127" t="s">
        <v>5363</v>
      </c>
    </row>
    <row r="10873" spans="1:10" ht="25.5">
      <c r="A10873" s="113" t="s">
        <v>1725</v>
      </c>
      <c r="B10873" s="91" t="s">
        <v>5283</v>
      </c>
      <c r="C10873" s="90" t="s">
        <v>44</v>
      </c>
      <c r="D10873" s="90" t="s">
        <v>5284</v>
      </c>
      <c r="E10873" s="93">
        <v>1.852E-4</v>
      </c>
      <c r="F10873" s="92" t="s">
        <v>46</v>
      </c>
      <c r="G10873" s="277" t="s">
        <v>5285</v>
      </c>
      <c r="H10873" s="277"/>
      <c r="I10873" s="278"/>
      <c r="J10873" s="127" t="s">
        <v>5286</v>
      </c>
    </row>
    <row r="10874" spans="1:10" ht="51">
      <c r="A10874" s="113" t="s">
        <v>1725</v>
      </c>
      <c r="B10874" s="91" t="s">
        <v>2092</v>
      </c>
      <c r="C10874" s="90" t="s">
        <v>44</v>
      </c>
      <c r="D10874" s="90" t="s">
        <v>2093</v>
      </c>
      <c r="E10874" s="93">
        <v>1.1786000000000001</v>
      </c>
      <c r="F10874" s="92" t="s">
        <v>71</v>
      </c>
      <c r="G10874" s="277" t="s">
        <v>2094</v>
      </c>
      <c r="H10874" s="277"/>
      <c r="I10874" s="278"/>
      <c r="J10874" s="127" t="s">
        <v>5364</v>
      </c>
    </row>
    <row r="10875" spans="1:10" ht="25.5">
      <c r="A10875" s="113" t="s">
        <v>1725</v>
      </c>
      <c r="B10875" s="91" t="s">
        <v>5317</v>
      </c>
      <c r="C10875" s="90" t="s">
        <v>44</v>
      </c>
      <c r="D10875" s="90" t="s">
        <v>5318</v>
      </c>
      <c r="E10875" s="93">
        <v>0.2</v>
      </c>
      <c r="F10875" s="92" t="s">
        <v>121</v>
      </c>
      <c r="G10875" s="277" t="s">
        <v>5319</v>
      </c>
      <c r="H10875" s="277"/>
      <c r="I10875" s="278"/>
      <c r="J10875" s="127" t="s">
        <v>5320</v>
      </c>
    </row>
    <row r="10876" spans="1:10">
      <c r="A10876" s="221"/>
      <c r="B10876" s="222"/>
      <c r="C10876" s="222"/>
      <c r="D10876" s="222"/>
      <c r="E10876" s="222"/>
      <c r="F10876" s="222" t="s">
        <v>1938</v>
      </c>
      <c r="G10876" s="222"/>
      <c r="H10876" s="222"/>
      <c r="I10876" s="222"/>
      <c r="J10876" s="125">
        <v>33.177399999999999</v>
      </c>
    </row>
    <row r="10877" spans="1:10" ht="15">
      <c r="A10877" s="279" t="s">
        <v>1765</v>
      </c>
      <c r="B10877" s="280" t="s">
        <v>1</v>
      </c>
      <c r="C10877" s="281" t="s">
        <v>2</v>
      </c>
      <c r="D10877" s="281" t="s">
        <v>1727</v>
      </c>
      <c r="E10877" s="280" t="s">
        <v>1766</v>
      </c>
      <c r="F10877" s="83" t="s">
        <v>1767</v>
      </c>
      <c r="G10877" s="83" t="s">
        <v>1768</v>
      </c>
      <c r="H10877" s="83"/>
      <c r="I10877" s="83"/>
      <c r="J10877" s="122" t="s">
        <v>1769</v>
      </c>
    </row>
    <row r="10878" spans="1:10">
      <c r="A10878" s="123" t="s">
        <v>1723</v>
      </c>
      <c r="B10878" s="97" t="s">
        <v>1953</v>
      </c>
      <c r="C10878" s="96" t="s">
        <v>44</v>
      </c>
      <c r="D10878" s="96" t="s">
        <v>1954</v>
      </c>
      <c r="E10878" s="99">
        <v>1.3333333000000001</v>
      </c>
      <c r="F10878" s="98" t="s">
        <v>1950</v>
      </c>
      <c r="G10878" s="282" t="s">
        <v>1955</v>
      </c>
      <c r="H10878" s="282"/>
      <c r="I10878" s="283"/>
      <c r="J10878" s="126" t="s">
        <v>5365</v>
      </c>
    </row>
    <row r="10879" spans="1:10">
      <c r="A10879" s="123" t="s">
        <v>1723</v>
      </c>
      <c r="B10879" s="97" t="s">
        <v>2102</v>
      </c>
      <c r="C10879" s="96" t="s">
        <v>44</v>
      </c>
      <c r="D10879" s="96" t="s">
        <v>2103</v>
      </c>
      <c r="E10879" s="99">
        <v>0.3333333</v>
      </c>
      <c r="F10879" s="98" t="s">
        <v>1950</v>
      </c>
      <c r="G10879" s="282" t="s">
        <v>2104</v>
      </c>
      <c r="H10879" s="282"/>
      <c r="I10879" s="283"/>
      <c r="J10879" s="126" t="s">
        <v>5366</v>
      </c>
    </row>
    <row r="10880" spans="1:10">
      <c r="A10880" s="221"/>
      <c r="B10880" s="222"/>
      <c r="C10880" s="222"/>
      <c r="D10880" s="222"/>
      <c r="E10880" s="222"/>
      <c r="F10880" s="222" t="s">
        <v>1774</v>
      </c>
      <c r="G10880" s="222"/>
      <c r="H10880" s="222"/>
      <c r="I10880" s="222"/>
      <c r="J10880" s="125">
        <v>30.436599999999999</v>
      </c>
    </row>
    <row r="10881" spans="1:10">
      <c r="A10881" s="115"/>
      <c r="B10881" s="116"/>
      <c r="C10881" s="116"/>
      <c r="D10881" s="116"/>
      <c r="E10881" s="116" t="s">
        <v>1728</v>
      </c>
      <c r="F10881" s="117">
        <v>0</v>
      </c>
      <c r="G10881" s="116" t="s">
        <v>1729</v>
      </c>
      <c r="H10881" s="117">
        <v>23.51</v>
      </c>
      <c r="I10881" s="116" t="s">
        <v>1730</v>
      </c>
      <c r="J10881" s="118">
        <v>23.508499127530001</v>
      </c>
    </row>
    <row r="10882" spans="1:10" ht="15" thickBot="1">
      <c r="A10882" s="115"/>
      <c r="B10882" s="116"/>
      <c r="C10882" s="116"/>
      <c r="D10882" s="116"/>
      <c r="E10882" s="116" t="s">
        <v>1731</v>
      </c>
      <c r="F10882" s="117">
        <v>16.760000000000002</v>
      </c>
      <c r="G10882" s="116"/>
      <c r="H10882" s="276" t="s">
        <v>1732</v>
      </c>
      <c r="I10882" s="276"/>
      <c r="J10882" s="118">
        <v>80.650000000000006</v>
      </c>
    </row>
    <row r="10883" spans="1:10" ht="15" thickTop="1">
      <c r="A10883" s="119"/>
      <c r="B10883" s="95"/>
      <c r="C10883" s="95"/>
      <c r="D10883" s="95"/>
      <c r="E10883" s="95"/>
      <c r="F10883" s="95"/>
      <c r="G10883" s="95"/>
      <c r="H10883" s="95"/>
      <c r="I10883" s="95"/>
      <c r="J10883" s="120"/>
    </row>
    <row r="10884" spans="1:10" ht="15">
      <c r="A10884" s="121"/>
      <c r="B10884" s="83" t="s">
        <v>1</v>
      </c>
      <c r="C10884" s="82" t="s">
        <v>2</v>
      </c>
      <c r="D10884" s="82" t="s">
        <v>3</v>
      </c>
      <c r="E10884" s="281" t="s">
        <v>1722</v>
      </c>
      <c r="F10884" s="281"/>
      <c r="G10884" s="84" t="s">
        <v>4</v>
      </c>
      <c r="H10884" s="83" t="s">
        <v>5</v>
      </c>
      <c r="I10884" s="83" t="s">
        <v>6</v>
      </c>
      <c r="J10884" s="122" t="s">
        <v>8</v>
      </c>
    </row>
    <row r="10885" spans="1:10">
      <c r="A10885" s="111" t="s">
        <v>1723</v>
      </c>
      <c r="B10885" s="86" t="s">
        <v>5265</v>
      </c>
      <c r="C10885" s="85" t="s">
        <v>44</v>
      </c>
      <c r="D10885" s="85" t="s">
        <v>5266</v>
      </c>
      <c r="E10885" s="284" t="s">
        <v>1761</v>
      </c>
      <c r="F10885" s="284"/>
      <c r="G10885" s="87" t="s">
        <v>71</v>
      </c>
      <c r="H10885" s="88">
        <v>1</v>
      </c>
      <c r="I10885" s="89">
        <v>16.86</v>
      </c>
      <c r="J10885" s="112">
        <v>16.86</v>
      </c>
    </row>
    <row r="10886" spans="1:10">
      <c r="A10886" s="221"/>
      <c r="B10886" s="222"/>
      <c r="C10886" s="222"/>
      <c r="D10886" s="222"/>
      <c r="E10886" s="222"/>
      <c r="F10886" s="222" t="s">
        <v>1762</v>
      </c>
      <c r="G10886" s="222"/>
      <c r="H10886" s="222"/>
      <c r="I10886" s="222"/>
      <c r="J10886" s="125">
        <v>0</v>
      </c>
    </row>
    <row r="10887" spans="1:10">
      <c r="A10887" s="221"/>
      <c r="B10887" s="222"/>
      <c r="C10887" s="222"/>
      <c r="D10887" s="222"/>
      <c r="E10887" s="222"/>
      <c r="F10887" s="222" t="s">
        <v>1763</v>
      </c>
      <c r="G10887" s="222"/>
      <c r="H10887" s="222"/>
      <c r="I10887" s="222"/>
      <c r="J10887" s="125">
        <v>1</v>
      </c>
    </row>
    <row r="10888" spans="1:10">
      <c r="A10888" s="221"/>
      <c r="B10888" s="222"/>
      <c r="C10888" s="222"/>
      <c r="D10888" s="222"/>
      <c r="E10888" s="222"/>
      <c r="F10888" s="222" t="s">
        <v>1764</v>
      </c>
      <c r="G10888" s="222"/>
      <c r="H10888" s="222"/>
      <c r="I10888" s="222"/>
      <c r="J10888" s="125">
        <v>0</v>
      </c>
    </row>
    <row r="10889" spans="1:10" ht="15">
      <c r="A10889" s="279" t="s">
        <v>1784</v>
      </c>
      <c r="B10889" s="280" t="s">
        <v>1</v>
      </c>
      <c r="C10889" s="281" t="s">
        <v>2</v>
      </c>
      <c r="D10889" s="281" t="s">
        <v>1785</v>
      </c>
      <c r="E10889" s="280" t="s">
        <v>1766</v>
      </c>
      <c r="F10889" s="83" t="s">
        <v>1767</v>
      </c>
      <c r="G10889" s="83" t="s">
        <v>1768</v>
      </c>
      <c r="H10889" s="83"/>
      <c r="I10889" s="83"/>
      <c r="J10889" s="122" t="s">
        <v>1769</v>
      </c>
    </row>
    <row r="10890" spans="1:10" ht="25.5">
      <c r="A10890" s="113" t="s">
        <v>1725</v>
      </c>
      <c r="B10890" s="91" t="s">
        <v>2111</v>
      </c>
      <c r="C10890" s="90" t="s">
        <v>44</v>
      </c>
      <c r="D10890" s="90" t="s">
        <v>2112</v>
      </c>
      <c r="E10890" s="93">
        <v>0.08</v>
      </c>
      <c r="F10890" s="92" t="s">
        <v>121</v>
      </c>
      <c r="G10890" s="277" t="s">
        <v>1800</v>
      </c>
      <c r="H10890" s="277"/>
      <c r="I10890" s="278"/>
      <c r="J10890" s="127" t="s">
        <v>5357</v>
      </c>
    </row>
    <row r="10891" spans="1:10" ht="25.5">
      <c r="A10891" s="113" t="s">
        <v>1725</v>
      </c>
      <c r="B10891" s="91" t="s">
        <v>5303</v>
      </c>
      <c r="C10891" s="90" t="s">
        <v>44</v>
      </c>
      <c r="D10891" s="90" t="s">
        <v>5304</v>
      </c>
      <c r="E10891" s="93">
        <v>0.2</v>
      </c>
      <c r="F10891" s="92" t="s">
        <v>121</v>
      </c>
      <c r="G10891" s="277" t="s">
        <v>5305</v>
      </c>
      <c r="H10891" s="277"/>
      <c r="I10891" s="278"/>
      <c r="J10891" s="127" t="s">
        <v>5333</v>
      </c>
    </row>
    <row r="10892" spans="1:10">
      <c r="A10892" s="113" t="s">
        <v>1725</v>
      </c>
      <c r="B10892" s="91" t="s">
        <v>3130</v>
      </c>
      <c r="C10892" s="90" t="s">
        <v>44</v>
      </c>
      <c r="D10892" s="90" t="s">
        <v>3131</v>
      </c>
      <c r="E10892" s="93">
        <v>0.12</v>
      </c>
      <c r="F10892" s="92" t="s">
        <v>2248</v>
      </c>
      <c r="G10892" s="277" t="s">
        <v>5293</v>
      </c>
      <c r="H10892" s="277"/>
      <c r="I10892" s="278"/>
      <c r="J10892" s="127" t="s">
        <v>5302</v>
      </c>
    </row>
    <row r="10893" spans="1:10">
      <c r="A10893" s="221"/>
      <c r="B10893" s="222"/>
      <c r="C10893" s="222"/>
      <c r="D10893" s="222"/>
      <c r="E10893" s="222"/>
      <c r="F10893" s="222" t="s">
        <v>1938</v>
      </c>
      <c r="G10893" s="222"/>
      <c r="H10893" s="222"/>
      <c r="I10893" s="222"/>
      <c r="J10893" s="125">
        <v>3.4672000000000001</v>
      </c>
    </row>
    <row r="10894" spans="1:10" ht="15">
      <c r="A10894" s="279" t="s">
        <v>1765</v>
      </c>
      <c r="B10894" s="280" t="s">
        <v>1</v>
      </c>
      <c r="C10894" s="281" t="s">
        <v>2</v>
      </c>
      <c r="D10894" s="281" t="s">
        <v>1727</v>
      </c>
      <c r="E10894" s="280" t="s">
        <v>1766</v>
      </c>
      <c r="F10894" s="83" t="s">
        <v>1767</v>
      </c>
      <c r="G10894" s="83" t="s">
        <v>1768</v>
      </c>
      <c r="H10894" s="83"/>
      <c r="I10894" s="83"/>
      <c r="J10894" s="122" t="s">
        <v>1769</v>
      </c>
    </row>
    <row r="10895" spans="1:10">
      <c r="A10895" s="123" t="s">
        <v>1723</v>
      </c>
      <c r="B10895" s="97" t="s">
        <v>2102</v>
      </c>
      <c r="C10895" s="96" t="s">
        <v>44</v>
      </c>
      <c r="D10895" s="96" t="s">
        <v>2103</v>
      </c>
      <c r="E10895" s="99">
        <v>0.14666660000000001</v>
      </c>
      <c r="F10895" s="98" t="s">
        <v>1950</v>
      </c>
      <c r="G10895" s="282" t="s">
        <v>2104</v>
      </c>
      <c r="H10895" s="282"/>
      <c r="I10895" s="283"/>
      <c r="J10895" s="126" t="s">
        <v>5340</v>
      </c>
    </row>
    <row r="10896" spans="1:10">
      <c r="A10896" s="123" t="s">
        <v>1723</v>
      </c>
      <c r="B10896" s="97" t="s">
        <v>1953</v>
      </c>
      <c r="C10896" s="96" t="s">
        <v>44</v>
      </c>
      <c r="D10896" s="96" t="s">
        <v>1954</v>
      </c>
      <c r="E10896" s="99">
        <v>0.58666669999999999</v>
      </c>
      <c r="F10896" s="98" t="s">
        <v>1950</v>
      </c>
      <c r="G10896" s="282" t="s">
        <v>1955</v>
      </c>
      <c r="H10896" s="282"/>
      <c r="I10896" s="283"/>
      <c r="J10896" s="126" t="s">
        <v>5339</v>
      </c>
    </row>
    <row r="10897" spans="1:10">
      <c r="A10897" s="221"/>
      <c r="B10897" s="222"/>
      <c r="C10897" s="222"/>
      <c r="D10897" s="222"/>
      <c r="E10897" s="222"/>
      <c r="F10897" s="222" t="s">
        <v>1774</v>
      </c>
      <c r="G10897" s="222"/>
      <c r="H10897" s="222"/>
      <c r="I10897" s="222"/>
      <c r="J10897" s="125">
        <v>13.392200000000001</v>
      </c>
    </row>
    <row r="10898" spans="1:10">
      <c r="A10898" s="115"/>
      <c r="B10898" s="116"/>
      <c r="C10898" s="116"/>
      <c r="D10898" s="116"/>
      <c r="E10898" s="116" t="s">
        <v>1728</v>
      </c>
      <c r="F10898" s="117">
        <v>0</v>
      </c>
      <c r="G10898" s="116" t="s">
        <v>1729</v>
      </c>
      <c r="H10898" s="117">
        <v>10.34</v>
      </c>
      <c r="I10898" s="116" t="s">
        <v>1730</v>
      </c>
      <c r="J10898" s="118">
        <v>10.34373973344</v>
      </c>
    </row>
    <row r="10899" spans="1:10" ht="15" thickBot="1">
      <c r="A10899" s="115"/>
      <c r="B10899" s="116"/>
      <c r="C10899" s="116"/>
      <c r="D10899" s="116"/>
      <c r="E10899" s="116" t="s">
        <v>1731</v>
      </c>
      <c r="F10899" s="117">
        <v>4.42</v>
      </c>
      <c r="G10899" s="116"/>
      <c r="H10899" s="276" t="s">
        <v>1732</v>
      </c>
      <c r="I10899" s="276"/>
      <c r="J10899" s="118">
        <v>21.28</v>
      </c>
    </row>
    <row r="10900" spans="1:10" ht="15" thickTop="1">
      <c r="A10900" s="119"/>
      <c r="B10900" s="95"/>
      <c r="C10900" s="95"/>
      <c r="D10900" s="95"/>
      <c r="E10900" s="95"/>
      <c r="F10900" s="95"/>
      <c r="G10900" s="95"/>
      <c r="H10900" s="95"/>
      <c r="I10900" s="95"/>
      <c r="J10900" s="120"/>
    </row>
    <row r="10901" spans="1:10" ht="15">
      <c r="A10901" s="121"/>
      <c r="B10901" s="83" t="s">
        <v>1</v>
      </c>
      <c r="C10901" s="82" t="s">
        <v>2</v>
      </c>
      <c r="D10901" s="82" t="s">
        <v>3</v>
      </c>
      <c r="E10901" s="281" t="s">
        <v>1722</v>
      </c>
      <c r="F10901" s="281"/>
      <c r="G10901" s="84" t="s">
        <v>4</v>
      </c>
      <c r="H10901" s="83" t="s">
        <v>5</v>
      </c>
      <c r="I10901" s="83" t="s">
        <v>6</v>
      </c>
      <c r="J10901" s="122" t="s">
        <v>8</v>
      </c>
    </row>
    <row r="10902" spans="1:10">
      <c r="A10902" s="111" t="s">
        <v>1723</v>
      </c>
      <c r="B10902" s="86" t="s">
        <v>2577</v>
      </c>
      <c r="C10902" s="85" t="s">
        <v>44</v>
      </c>
      <c r="D10902" s="85" t="s">
        <v>2578</v>
      </c>
      <c r="E10902" s="284" t="s">
        <v>1761</v>
      </c>
      <c r="F10902" s="284"/>
      <c r="G10902" s="87" t="s">
        <v>1950</v>
      </c>
      <c r="H10902" s="88">
        <v>1</v>
      </c>
      <c r="I10902" s="89">
        <v>19.48</v>
      </c>
      <c r="J10902" s="112">
        <v>19.48</v>
      </c>
    </row>
    <row r="10903" spans="1:10" ht="15">
      <c r="A10903" s="121" t="s">
        <v>2324</v>
      </c>
      <c r="B10903" s="83" t="s">
        <v>1</v>
      </c>
      <c r="C10903" s="82" t="s">
        <v>2</v>
      </c>
      <c r="D10903" s="82" t="s">
        <v>1748</v>
      </c>
      <c r="E10903" s="83" t="s">
        <v>1766</v>
      </c>
      <c r="F10903" s="280" t="s">
        <v>1769</v>
      </c>
      <c r="G10903" s="280"/>
      <c r="H10903" s="280"/>
      <c r="I10903" s="280"/>
      <c r="J10903" s="122" t="s">
        <v>1778</v>
      </c>
    </row>
    <row r="10904" spans="1:10">
      <c r="A10904" s="113" t="s">
        <v>1725</v>
      </c>
      <c r="B10904" s="91" t="s">
        <v>4906</v>
      </c>
      <c r="C10904" s="90" t="s">
        <v>44</v>
      </c>
      <c r="D10904" s="90" t="s">
        <v>4907</v>
      </c>
      <c r="E10904" s="93">
        <v>1</v>
      </c>
      <c r="F10904" s="90"/>
      <c r="G10904" s="90"/>
      <c r="H10904" s="90"/>
      <c r="I10904" s="102" t="s">
        <v>4908</v>
      </c>
      <c r="J10904" s="127" t="s">
        <v>4908</v>
      </c>
    </row>
    <row r="10905" spans="1:10">
      <c r="A10905" s="221"/>
      <c r="B10905" s="222"/>
      <c r="C10905" s="222"/>
      <c r="D10905" s="222"/>
      <c r="E10905" s="222"/>
      <c r="F10905" s="222" t="s">
        <v>2328</v>
      </c>
      <c r="G10905" s="222"/>
      <c r="H10905" s="222"/>
      <c r="I10905" s="222"/>
      <c r="J10905" s="128">
        <v>0</v>
      </c>
    </row>
    <row r="10906" spans="1:10">
      <c r="A10906" s="221"/>
      <c r="B10906" s="222"/>
      <c r="C10906" s="222"/>
      <c r="D10906" s="222"/>
      <c r="E10906" s="222"/>
      <c r="F10906" s="222" t="s">
        <v>2329</v>
      </c>
      <c r="G10906" s="222"/>
      <c r="H10906" s="222"/>
      <c r="I10906" s="222"/>
      <c r="J10906" s="125">
        <v>15.02</v>
      </c>
    </row>
    <row r="10907" spans="1:10">
      <c r="A10907" s="221"/>
      <c r="B10907" s="222"/>
      <c r="C10907" s="222"/>
      <c r="D10907" s="222"/>
      <c r="E10907" s="222"/>
      <c r="F10907" s="222" t="s">
        <v>1762</v>
      </c>
      <c r="G10907" s="222"/>
      <c r="H10907" s="222"/>
      <c r="I10907" s="222"/>
      <c r="J10907" s="125">
        <v>15.02</v>
      </c>
    </row>
    <row r="10908" spans="1:10">
      <c r="A10908" s="221"/>
      <c r="B10908" s="222"/>
      <c r="C10908" s="222"/>
      <c r="D10908" s="222"/>
      <c r="E10908" s="222"/>
      <c r="F10908" s="222" t="s">
        <v>1763</v>
      </c>
      <c r="G10908" s="222"/>
      <c r="H10908" s="222"/>
      <c r="I10908" s="222"/>
      <c r="J10908" s="125">
        <v>1</v>
      </c>
    </row>
    <row r="10909" spans="1:10">
      <c r="A10909" s="221"/>
      <c r="B10909" s="222"/>
      <c r="C10909" s="222"/>
      <c r="D10909" s="222"/>
      <c r="E10909" s="222"/>
      <c r="F10909" s="222" t="s">
        <v>1764</v>
      </c>
      <c r="G10909" s="222"/>
      <c r="H10909" s="222"/>
      <c r="I10909" s="222"/>
      <c r="J10909" s="125">
        <v>15.02</v>
      </c>
    </row>
    <row r="10910" spans="1:10" ht="15">
      <c r="A10910" s="279" t="s">
        <v>1784</v>
      </c>
      <c r="B10910" s="280" t="s">
        <v>1</v>
      </c>
      <c r="C10910" s="281" t="s">
        <v>2</v>
      </c>
      <c r="D10910" s="281" t="s">
        <v>1785</v>
      </c>
      <c r="E10910" s="280" t="s">
        <v>1766</v>
      </c>
      <c r="F10910" s="83" t="s">
        <v>1767</v>
      </c>
      <c r="G10910" s="83" t="s">
        <v>1768</v>
      </c>
      <c r="H10910" s="83"/>
      <c r="I10910" s="83"/>
      <c r="J10910" s="122" t="s">
        <v>1769</v>
      </c>
    </row>
    <row r="10911" spans="1:10" ht="25.5">
      <c r="A10911" s="113" t="s">
        <v>1725</v>
      </c>
      <c r="B10911" s="91" t="s">
        <v>4341</v>
      </c>
      <c r="C10911" s="90" t="s">
        <v>44</v>
      </c>
      <c r="D10911" s="90" t="s">
        <v>4342</v>
      </c>
      <c r="E10911" s="93">
        <v>1</v>
      </c>
      <c r="F10911" s="92" t="s">
        <v>1950</v>
      </c>
      <c r="G10911" s="277" t="s">
        <v>4343</v>
      </c>
      <c r="H10911" s="277"/>
      <c r="I10911" s="278"/>
      <c r="J10911" s="127" t="s">
        <v>4343</v>
      </c>
    </row>
    <row r="10912" spans="1:10">
      <c r="A10912" s="113" t="s">
        <v>1725</v>
      </c>
      <c r="B10912" s="91" t="s">
        <v>4332</v>
      </c>
      <c r="C10912" s="90" t="s">
        <v>44</v>
      </c>
      <c r="D10912" s="90" t="s">
        <v>4333</v>
      </c>
      <c r="E10912" s="93">
        <v>1</v>
      </c>
      <c r="F10912" s="92" t="s">
        <v>1950</v>
      </c>
      <c r="G10912" s="277" t="s">
        <v>4334</v>
      </c>
      <c r="H10912" s="277"/>
      <c r="I10912" s="278"/>
      <c r="J10912" s="127" t="s">
        <v>4334</v>
      </c>
    </row>
    <row r="10913" spans="1:10">
      <c r="A10913" s="113" t="s">
        <v>1725</v>
      </c>
      <c r="B10913" s="91" t="s">
        <v>4335</v>
      </c>
      <c r="C10913" s="90" t="s">
        <v>44</v>
      </c>
      <c r="D10913" s="90" t="s">
        <v>4336</v>
      </c>
      <c r="E10913" s="93">
        <v>1</v>
      </c>
      <c r="F10913" s="92" t="s">
        <v>1950</v>
      </c>
      <c r="G10913" s="277" t="s">
        <v>4337</v>
      </c>
      <c r="H10913" s="277"/>
      <c r="I10913" s="278"/>
      <c r="J10913" s="127" t="s">
        <v>4337</v>
      </c>
    </row>
    <row r="10914" spans="1:10">
      <c r="A10914" s="113" t="s">
        <v>1725</v>
      </c>
      <c r="B10914" s="91" t="s">
        <v>4338</v>
      </c>
      <c r="C10914" s="90" t="s">
        <v>44</v>
      </c>
      <c r="D10914" s="90" t="s">
        <v>4339</v>
      </c>
      <c r="E10914" s="93">
        <v>1</v>
      </c>
      <c r="F10914" s="92" t="s">
        <v>1950</v>
      </c>
      <c r="G10914" s="277" t="s">
        <v>4340</v>
      </c>
      <c r="H10914" s="277"/>
      <c r="I10914" s="278"/>
      <c r="J10914" s="127" t="s">
        <v>4340</v>
      </c>
    </row>
    <row r="10915" spans="1:10">
      <c r="A10915" s="221"/>
      <c r="B10915" s="222"/>
      <c r="C10915" s="222"/>
      <c r="D10915" s="222"/>
      <c r="E10915" s="222"/>
      <c r="F10915" s="222" t="s">
        <v>1938</v>
      </c>
      <c r="G10915" s="222"/>
      <c r="H10915" s="222"/>
      <c r="I10915" s="222"/>
      <c r="J10915" s="125">
        <v>2.8</v>
      </c>
    </row>
    <row r="10916" spans="1:10" ht="15">
      <c r="A10916" s="279" t="s">
        <v>1765</v>
      </c>
      <c r="B10916" s="280" t="s">
        <v>1</v>
      </c>
      <c r="C10916" s="281" t="s">
        <v>2</v>
      </c>
      <c r="D10916" s="281" t="s">
        <v>1727</v>
      </c>
      <c r="E10916" s="280" t="s">
        <v>1766</v>
      </c>
      <c r="F10916" s="83" t="s">
        <v>1767</v>
      </c>
      <c r="G10916" s="83" t="s">
        <v>1768</v>
      </c>
      <c r="H10916" s="83"/>
      <c r="I10916" s="83"/>
      <c r="J10916" s="122" t="s">
        <v>1769</v>
      </c>
    </row>
    <row r="10917" spans="1:10" ht="25.5">
      <c r="A10917" s="123" t="s">
        <v>1723</v>
      </c>
      <c r="B10917" s="97" t="s">
        <v>5141</v>
      </c>
      <c r="C10917" s="96" t="s">
        <v>44</v>
      </c>
      <c r="D10917" s="96" t="s">
        <v>5142</v>
      </c>
      <c r="E10917" s="99">
        <v>1</v>
      </c>
      <c r="F10917" s="98" t="s">
        <v>1950</v>
      </c>
      <c r="G10917" s="282" t="s">
        <v>4349</v>
      </c>
      <c r="H10917" s="282"/>
      <c r="I10917" s="283"/>
      <c r="J10917" s="126" t="s">
        <v>4349</v>
      </c>
    </row>
    <row r="10918" spans="1:10" ht="25.5">
      <c r="A10918" s="123" t="s">
        <v>1723</v>
      </c>
      <c r="B10918" s="97" t="s">
        <v>4904</v>
      </c>
      <c r="C10918" s="96" t="s">
        <v>44</v>
      </c>
      <c r="D10918" s="96" t="s">
        <v>4905</v>
      </c>
      <c r="E10918" s="99">
        <v>1</v>
      </c>
      <c r="F10918" s="98" t="s">
        <v>1950</v>
      </c>
      <c r="G10918" s="282" t="s">
        <v>4460</v>
      </c>
      <c r="H10918" s="282"/>
      <c r="I10918" s="283"/>
      <c r="J10918" s="126" t="s">
        <v>4460</v>
      </c>
    </row>
    <row r="10919" spans="1:10">
      <c r="A10919" s="123" t="s">
        <v>1723</v>
      </c>
      <c r="B10919" s="97" t="s">
        <v>5054</v>
      </c>
      <c r="C10919" s="96" t="s">
        <v>44</v>
      </c>
      <c r="D10919" s="96" t="s">
        <v>5055</v>
      </c>
      <c r="E10919" s="99">
        <v>1</v>
      </c>
      <c r="F10919" s="98" t="s">
        <v>1950</v>
      </c>
      <c r="G10919" s="282" t="s">
        <v>4352</v>
      </c>
      <c r="H10919" s="282"/>
      <c r="I10919" s="283"/>
      <c r="J10919" s="126" t="s">
        <v>4352</v>
      </c>
    </row>
    <row r="10920" spans="1:10">
      <c r="A10920" s="221"/>
      <c r="B10920" s="222"/>
      <c r="C10920" s="222"/>
      <c r="D10920" s="222"/>
      <c r="E10920" s="222"/>
      <c r="F10920" s="222" t="s">
        <v>1774</v>
      </c>
      <c r="G10920" s="222"/>
      <c r="H10920" s="222"/>
      <c r="I10920" s="222"/>
      <c r="J10920" s="125">
        <v>1.66</v>
      </c>
    </row>
    <row r="10921" spans="1:10">
      <c r="A10921" s="115"/>
      <c r="B10921" s="116"/>
      <c r="C10921" s="116"/>
      <c r="D10921" s="116"/>
      <c r="E10921" s="116" t="s">
        <v>1728</v>
      </c>
      <c r="F10921" s="117">
        <v>0</v>
      </c>
      <c r="G10921" s="116" t="s">
        <v>1729</v>
      </c>
      <c r="H10921" s="117">
        <v>15.22</v>
      </c>
      <c r="I10921" s="116" t="s">
        <v>1730</v>
      </c>
      <c r="J10921" s="118">
        <v>15.2195</v>
      </c>
    </row>
    <row r="10922" spans="1:10" ht="15" thickBot="1">
      <c r="A10922" s="115"/>
      <c r="B10922" s="116"/>
      <c r="C10922" s="116"/>
      <c r="D10922" s="116"/>
      <c r="E10922" s="116" t="s">
        <v>1731</v>
      </c>
      <c r="F10922" s="117">
        <v>5.1100000000000003</v>
      </c>
      <c r="G10922" s="116"/>
      <c r="H10922" s="276" t="s">
        <v>1732</v>
      </c>
      <c r="I10922" s="276"/>
      <c r="J10922" s="118">
        <v>24.59</v>
      </c>
    </row>
    <row r="10923" spans="1:10" ht="15" thickTop="1">
      <c r="A10923" s="119"/>
      <c r="B10923" s="95"/>
      <c r="C10923" s="95"/>
      <c r="D10923" s="95"/>
      <c r="E10923" s="95"/>
      <c r="F10923" s="95"/>
      <c r="G10923" s="95"/>
      <c r="H10923" s="95"/>
      <c r="I10923" s="95"/>
      <c r="J10923" s="120"/>
    </row>
    <row r="10924" spans="1:10" ht="15">
      <c r="A10924" s="121"/>
      <c r="B10924" s="83" t="s">
        <v>1</v>
      </c>
      <c r="C10924" s="82" t="s">
        <v>2</v>
      </c>
      <c r="D10924" s="82" t="s">
        <v>3</v>
      </c>
      <c r="E10924" s="281" t="s">
        <v>1722</v>
      </c>
      <c r="F10924" s="281"/>
      <c r="G10924" s="84" t="s">
        <v>4</v>
      </c>
      <c r="H10924" s="83" t="s">
        <v>5</v>
      </c>
      <c r="I10924" s="83" t="s">
        <v>6</v>
      </c>
      <c r="J10924" s="122" t="s">
        <v>8</v>
      </c>
    </row>
    <row r="10925" spans="1:10">
      <c r="A10925" s="111" t="s">
        <v>1723</v>
      </c>
      <c r="B10925" s="86" t="s">
        <v>2677</v>
      </c>
      <c r="C10925" s="85" t="s">
        <v>44</v>
      </c>
      <c r="D10925" s="85" t="s">
        <v>2678</v>
      </c>
      <c r="E10925" s="284" t="s">
        <v>1761</v>
      </c>
      <c r="F10925" s="284"/>
      <c r="G10925" s="87" t="s">
        <v>1950</v>
      </c>
      <c r="H10925" s="88">
        <v>1</v>
      </c>
      <c r="I10925" s="89">
        <v>19.97</v>
      </c>
      <c r="J10925" s="112">
        <v>19.97</v>
      </c>
    </row>
    <row r="10926" spans="1:10" ht="15">
      <c r="A10926" s="121" t="s">
        <v>2324</v>
      </c>
      <c r="B10926" s="83" t="s">
        <v>1</v>
      </c>
      <c r="C10926" s="82" t="s">
        <v>2</v>
      </c>
      <c r="D10926" s="82" t="s">
        <v>1748</v>
      </c>
      <c r="E10926" s="83" t="s">
        <v>1766</v>
      </c>
      <c r="F10926" s="280" t="s">
        <v>1769</v>
      </c>
      <c r="G10926" s="280"/>
      <c r="H10926" s="280"/>
      <c r="I10926" s="280"/>
      <c r="J10926" s="122" t="s">
        <v>1778</v>
      </c>
    </row>
    <row r="10927" spans="1:10">
      <c r="A10927" s="113" t="s">
        <v>1725</v>
      </c>
      <c r="B10927" s="91" t="s">
        <v>4921</v>
      </c>
      <c r="C10927" s="90" t="s">
        <v>44</v>
      </c>
      <c r="D10927" s="90" t="s">
        <v>4922</v>
      </c>
      <c r="E10927" s="93">
        <v>1</v>
      </c>
      <c r="F10927" s="90"/>
      <c r="G10927" s="90"/>
      <c r="H10927" s="90"/>
      <c r="I10927" s="102" t="s">
        <v>4923</v>
      </c>
      <c r="J10927" s="127" t="s">
        <v>4923</v>
      </c>
    </row>
    <row r="10928" spans="1:10">
      <c r="A10928" s="221"/>
      <c r="B10928" s="222"/>
      <c r="C10928" s="222"/>
      <c r="D10928" s="222"/>
      <c r="E10928" s="222"/>
      <c r="F10928" s="222" t="s">
        <v>2328</v>
      </c>
      <c r="G10928" s="222"/>
      <c r="H10928" s="222"/>
      <c r="I10928" s="222"/>
      <c r="J10928" s="128">
        <v>0</v>
      </c>
    </row>
    <row r="10929" spans="1:10">
      <c r="A10929" s="221"/>
      <c r="B10929" s="222"/>
      <c r="C10929" s="222"/>
      <c r="D10929" s="222"/>
      <c r="E10929" s="222"/>
      <c r="F10929" s="222" t="s">
        <v>2329</v>
      </c>
      <c r="G10929" s="222"/>
      <c r="H10929" s="222"/>
      <c r="I10929" s="222"/>
      <c r="J10929" s="125">
        <v>15.45</v>
      </c>
    </row>
    <row r="10930" spans="1:10">
      <c r="A10930" s="221"/>
      <c r="B10930" s="222"/>
      <c r="C10930" s="222"/>
      <c r="D10930" s="222"/>
      <c r="E10930" s="222"/>
      <c r="F10930" s="222" t="s">
        <v>1762</v>
      </c>
      <c r="G10930" s="222"/>
      <c r="H10930" s="222"/>
      <c r="I10930" s="222"/>
      <c r="J10930" s="125">
        <v>15.45</v>
      </c>
    </row>
    <row r="10931" spans="1:10">
      <c r="A10931" s="221"/>
      <c r="B10931" s="222"/>
      <c r="C10931" s="222"/>
      <c r="D10931" s="222"/>
      <c r="E10931" s="222"/>
      <c r="F10931" s="222" t="s">
        <v>1763</v>
      </c>
      <c r="G10931" s="222"/>
      <c r="H10931" s="222"/>
      <c r="I10931" s="222"/>
      <c r="J10931" s="125">
        <v>1</v>
      </c>
    </row>
    <row r="10932" spans="1:10">
      <c r="A10932" s="221"/>
      <c r="B10932" s="222"/>
      <c r="C10932" s="222"/>
      <c r="D10932" s="222"/>
      <c r="E10932" s="222"/>
      <c r="F10932" s="222" t="s">
        <v>1764</v>
      </c>
      <c r="G10932" s="222"/>
      <c r="H10932" s="222"/>
      <c r="I10932" s="222"/>
      <c r="J10932" s="125">
        <v>15.45</v>
      </c>
    </row>
    <row r="10933" spans="1:10" ht="15">
      <c r="A10933" s="279" t="s">
        <v>1784</v>
      </c>
      <c r="B10933" s="280" t="s">
        <v>1</v>
      </c>
      <c r="C10933" s="281" t="s">
        <v>2</v>
      </c>
      <c r="D10933" s="281" t="s">
        <v>1785</v>
      </c>
      <c r="E10933" s="280" t="s">
        <v>1766</v>
      </c>
      <c r="F10933" s="83" t="s">
        <v>1767</v>
      </c>
      <c r="G10933" s="83" t="s">
        <v>1768</v>
      </c>
      <c r="H10933" s="83"/>
      <c r="I10933" s="83"/>
      <c r="J10933" s="122" t="s">
        <v>1769</v>
      </c>
    </row>
    <row r="10934" spans="1:10">
      <c r="A10934" s="113" t="s">
        <v>1725</v>
      </c>
      <c r="B10934" s="91" t="s">
        <v>4335</v>
      </c>
      <c r="C10934" s="90" t="s">
        <v>44</v>
      </c>
      <c r="D10934" s="90" t="s">
        <v>4336</v>
      </c>
      <c r="E10934" s="93">
        <v>1</v>
      </c>
      <c r="F10934" s="92" t="s">
        <v>1950</v>
      </c>
      <c r="G10934" s="277" t="s">
        <v>4337</v>
      </c>
      <c r="H10934" s="277"/>
      <c r="I10934" s="278"/>
      <c r="J10934" s="127" t="s">
        <v>4337</v>
      </c>
    </row>
    <row r="10935" spans="1:10">
      <c r="A10935" s="113" t="s">
        <v>1725</v>
      </c>
      <c r="B10935" s="91" t="s">
        <v>4338</v>
      </c>
      <c r="C10935" s="90" t="s">
        <v>44</v>
      </c>
      <c r="D10935" s="90" t="s">
        <v>4339</v>
      </c>
      <c r="E10935" s="93">
        <v>1</v>
      </c>
      <c r="F10935" s="92" t="s">
        <v>1950</v>
      </c>
      <c r="G10935" s="277" t="s">
        <v>4340</v>
      </c>
      <c r="H10935" s="277"/>
      <c r="I10935" s="278"/>
      <c r="J10935" s="127" t="s">
        <v>4340</v>
      </c>
    </row>
    <row r="10936" spans="1:10">
      <c r="A10936" s="113" t="s">
        <v>1725</v>
      </c>
      <c r="B10936" s="91" t="s">
        <v>4332</v>
      </c>
      <c r="C10936" s="90" t="s">
        <v>44</v>
      </c>
      <c r="D10936" s="90" t="s">
        <v>4333</v>
      </c>
      <c r="E10936" s="93">
        <v>1</v>
      </c>
      <c r="F10936" s="92" t="s">
        <v>1950</v>
      </c>
      <c r="G10936" s="277" t="s">
        <v>4334</v>
      </c>
      <c r="H10936" s="277"/>
      <c r="I10936" s="278"/>
      <c r="J10936" s="127" t="s">
        <v>4334</v>
      </c>
    </row>
    <row r="10937" spans="1:10" ht="25.5">
      <c r="A10937" s="113" t="s">
        <v>1725</v>
      </c>
      <c r="B10937" s="91" t="s">
        <v>4341</v>
      </c>
      <c r="C10937" s="90" t="s">
        <v>44</v>
      </c>
      <c r="D10937" s="90" t="s">
        <v>4342</v>
      </c>
      <c r="E10937" s="93">
        <v>1</v>
      </c>
      <c r="F10937" s="92" t="s">
        <v>1950</v>
      </c>
      <c r="G10937" s="277" t="s">
        <v>4343</v>
      </c>
      <c r="H10937" s="277"/>
      <c r="I10937" s="278"/>
      <c r="J10937" s="127" t="s">
        <v>4343</v>
      </c>
    </row>
    <row r="10938" spans="1:10">
      <c r="A10938" s="221"/>
      <c r="B10938" s="222"/>
      <c r="C10938" s="222"/>
      <c r="D10938" s="222"/>
      <c r="E10938" s="222"/>
      <c r="F10938" s="222" t="s">
        <v>1938</v>
      </c>
      <c r="G10938" s="222"/>
      <c r="H10938" s="222"/>
      <c r="I10938" s="222"/>
      <c r="J10938" s="125">
        <v>2.8</v>
      </c>
    </row>
    <row r="10939" spans="1:10" ht="15">
      <c r="A10939" s="279" t="s">
        <v>1765</v>
      </c>
      <c r="B10939" s="280" t="s">
        <v>1</v>
      </c>
      <c r="C10939" s="281" t="s">
        <v>2</v>
      </c>
      <c r="D10939" s="281" t="s">
        <v>1727</v>
      </c>
      <c r="E10939" s="280" t="s">
        <v>1766</v>
      </c>
      <c r="F10939" s="83" t="s">
        <v>1767</v>
      </c>
      <c r="G10939" s="83" t="s">
        <v>1768</v>
      </c>
      <c r="H10939" s="83"/>
      <c r="I10939" s="83"/>
      <c r="J10939" s="122" t="s">
        <v>1769</v>
      </c>
    </row>
    <row r="10940" spans="1:10" ht="25.5">
      <c r="A10940" s="123" t="s">
        <v>1723</v>
      </c>
      <c r="B10940" s="97" t="s">
        <v>5143</v>
      </c>
      <c r="C10940" s="96" t="s">
        <v>44</v>
      </c>
      <c r="D10940" s="96" t="s">
        <v>5144</v>
      </c>
      <c r="E10940" s="99">
        <v>1</v>
      </c>
      <c r="F10940" s="98" t="s">
        <v>1950</v>
      </c>
      <c r="G10940" s="282" t="s">
        <v>4349</v>
      </c>
      <c r="H10940" s="282"/>
      <c r="I10940" s="283"/>
      <c r="J10940" s="126" t="s">
        <v>4349</v>
      </c>
    </row>
    <row r="10941" spans="1:10" ht="25.5">
      <c r="A10941" s="123" t="s">
        <v>1723</v>
      </c>
      <c r="B10941" s="97" t="s">
        <v>4919</v>
      </c>
      <c r="C10941" s="96" t="s">
        <v>44</v>
      </c>
      <c r="D10941" s="96" t="s">
        <v>4920</v>
      </c>
      <c r="E10941" s="99">
        <v>1</v>
      </c>
      <c r="F10941" s="98" t="s">
        <v>1950</v>
      </c>
      <c r="G10941" s="282" t="s">
        <v>5367</v>
      </c>
      <c r="H10941" s="282"/>
      <c r="I10941" s="283"/>
      <c r="J10941" s="126" t="s">
        <v>5367</v>
      </c>
    </row>
    <row r="10942" spans="1:10" ht="25.5">
      <c r="A10942" s="123" t="s">
        <v>1723</v>
      </c>
      <c r="B10942" s="97" t="s">
        <v>5056</v>
      </c>
      <c r="C10942" s="96" t="s">
        <v>44</v>
      </c>
      <c r="D10942" s="96" t="s">
        <v>5057</v>
      </c>
      <c r="E10942" s="99">
        <v>1</v>
      </c>
      <c r="F10942" s="98" t="s">
        <v>1950</v>
      </c>
      <c r="G10942" s="282" t="s">
        <v>4352</v>
      </c>
      <c r="H10942" s="282"/>
      <c r="I10942" s="283"/>
      <c r="J10942" s="126" t="s">
        <v>4352</v>
      </c>
    </row>
    <row r="10943" spans="1:10">
      <c r="A10943" s="221"/>
      <c r="B10943" s="222"/>
      <c r="C10943" s="222"/>
      <c r="D10943" s="222"/>
      <c r="E10943" s="222"/>
      <c r="F10943" s="222" t="s">
        <v>1774</v>
      </c>
      <c r="G10943" s="222"/>
      <c r="H10943" s="222"/>
      <c r="I10943" s="222"/>
      <c r="J10943" s="125">
        <v>1.72</v>
      </c>
    </row>
    <row r="10944" spans="1:10">
      <c r="A10944" s="115"/>
      <c r="B10944" s="116"/>
      <c r="C10944" s="116"/>
      <c r="D10944" s="116"/>
      <c r="E10944" s="116" t="s">
        <v>1728</v>
      </c>
      <c r="F10944" s="117">
        <v>0</v>
      </c>
      <c r="G10944" s="116" t="s">
        <v>1729</v>
      </c>
      <c r="H10944" s="117">
        <v>15.71</v>
      </c>
      <c r="I10944" s="116" t="s">
        <v>1730</v>
      </c>
      <c r="J10944" s="118">
        <v>15.7125</v>
      </c>
    </row>
    <row r="10945" spans="1:10" ht="15" thickBot="1">
      <c r="A10945" s="115"/>
      <c r="B10945" s="116"/>
      <c r="C10945" s="116"/>
      <c r="D10945" s="116"/>
      <c r="E10945" s="116" t="s">
        <v>1731</v>
      </c>
      <c r="F10945" s="117">
        <v>5.24</v>
      </c>
      <c r="G10945" s="116"/>
      <c r="H10945" s="276" t="s">
        <v>1732</v>
      </c>
      <c r="I10945" s="276"/>
      <c r="J10945" s="118">
        <v>25.21</v>
      </c>
    </row>
    <row r="10946" spans="1:10" ht="15" thickTop="1">
      <c r="A10946" s="119"/>
      <c r="B10946" s="95"/>
      <c r="C10946" s="95"/>
      <c r="D10946" s="95"/>
      <c r="E10946" s="95"/>
      <c r="F10946" s="95"/>
      <c r="G10946" s="95"/>
      <c r="H10946" s="95"/>
      <c r="I10946" s="95"/>
      <c r="J10946" s="120"/>
    </row>
    <row r="10947" spans="1:10" ht="15">
      <c r="A10947" s="121"/>
      <c r="B10947" s="83" t="s">
        <v>1</v>
      </c>
      <c r="C10947" s="82" t="s">
        <v>2</v>
      </c>
      <c r="D10947" s="82" t="s">
        <v>3</v>
      </c>
      <c r="E10947" s="281" t="s">
        <v>1722</v>
      </c>
      <c r="F10947" s="281"/>
      <c r="G10947" s="84" t="s">
        <v>4</v>
      </c>
      <c r="H10947" s="83" t="s">
        <v>5</v>
      </c>
      <c r="I10947" s="83" t="s">
        <v>6</v>
      </c>
      <c r="J10947" s="122" t="s">
        <v>8</v>
      </c>
    </row>
    <row r="10948" spans="1:10" ht="25.5">
      <c r="A10948" s="111" t="s">
        <v>1723</v>
      </c>
      <c r="B10948" s="86" t="s">
        <v>4607</v>
      </c>
      <c r="C10948" s="85" t="s">
        <v>44</v>
      </c>
      <c r="D10948" s="85" t="s">
        <v>4608</v>
      </c>
      <c r="E10948" s="284" t="s">
        <v>1761</v>
      </c>
      <c r="F10948" s="284"/>
      <c r="G10948" s="87" t="s">
        <v>71</v>
      </c>
      <c r="H10948" s="88">
        <v>1</v>
      </c>
      <c r="I10948" s="89">
        <v>177.66</v>
      </c>
      <c r="J10948" s="112">
        <v>177.66</v>
      </c>
    </row>
    <row r="10949" spans="1:10" ht="15">
      <c r="A10949" s="279" t="s">
        <v>1775</v>
      </c>
      <c r="B10949" s="280" t="s">
        <v>1</v>
      </c>
      <c r="C10949" s="281" t="s">
        <v>2</v>
      </c>
      <c r="D10949" s="281" t="s">
        <v>1776</v>
      </c>
      <c r="E10949" s="280" t="s">
        <v>1766</v>
      </c>
      <c r="F10949" s="285" t="s">
        <v>1777</v>
      </c>
      <c r="G10949" s="280"/>
      <c r="H10949" s="285" t="s">
        <v>1769</v>
      </c>
      <c r="I10949" s="280"/>
      <c r="J10949" s="286" t="s">
        <v>1778</v>
      </c>
    </row>
    <row r="10950" spans="1:10" ht="15">
      <c r="A10950" s="287"/>
      <c r="B10950" s="280"/>
      <c r="C10950" s="280"/>
      <c r="D10950" s="280"/>
      <c r="E10950" s="280"/>
      <c r="F10950" s="83" t="s">
        <v>1779</v>
      </c>
      <c r="G10950" s="83" t="s">
        <v>1780</v>
      </c>
      <c r="H10950" s="83" t="s">
        <v>1779</v>
      </c>
      <c r="I10950" s="83" t="s">
        <v>1780</v>
      </c>
      <c r="J10950" s="286"/>
    </row>
    <row r="10951" spans="1:10" ht="63.75">
      <c r="A10951" s="113" t="s">
        <v>1725</v>
      </c>
      <c r="B10951" s="91" t="s">
        <v>4871</v>
      </c>
      <c r="C10951" s="90" t="s">
        <v>44</v>
      </c>
      <c r="D10951" s="90" t="s">
        <v>4872</v>
      </c>
      <c r="E10951" s="93">
        <v>1</v>
      </c>
      <c r="F10951" s="94">
        <v>1</v>
      </c>
      <c r="G10951" s="94">
        <v>0</v>
      </c>
      <c r="H10951" s="102">
        <v>4.25</v>
      </c>
      <c r="I10951" s="102">
        <v>1</v>
      </c>
      <c r="J10951" s="127">
        <v>4.25</v>
      </c>
    </row>
    <row r="10952" spans="1:10">
      <c r="A10952" s="221"/>
      <c r="B10952" s="222"/>
      <c r="C10952" s="222"/>
      <c r="D10952" s="222"/>
      <c r="E10952" s="222"/>
      <c r="F10952" s="222" t="s">
        <v>1783</v>
      </c>
      <c r="G10952" s="222"/>
      <c r="H10952" s="222"/>
      <c r="I10952" s="222"/>
      <c r="J10952" s="125">
        <v>4.25</v>
      </c>
    </row>
    <row r="10953" spans="1:10">
      <c r="A10953" s="221"/>
      <c r="B10953" s="222"/>
      <c r="C10953" s="222"/>
      <c r="D10953" s="222"/>
      <c r="E10953" s="222"/>
      <c r="F10953" s="222" t="s">
        <v>1762</v>
      </c>
      <c r="G10953" s="222"/>
      <c r="H10953" s="222"/>
      <c r="I10953" s="222"/>
      <c r="J10953" s="125">
        <v>4.25</v>
      </c>
    </row>
    <row r="10954" spans="1:10">
      <c r="A10954" s="221"/>
      <c r="B10954" s="222"/>
      <c r="C10954" s="222"/>
      <c r="D10954" s="222"/>
      <c r="E10954" s="222"/>
      <c r="F10954" s="222" t="s">
        <v>1763</v>
      </c>
      <c r="G10954" s="222"/>
      <c r="H10954" s="222"/>
      <c r="I10954" s="222"/>
      <c r="J10954" s="125">
        <v>1.35</v>
      </c>
    </row>
    <row r="10955" spans="1:10">
      <c r="A10955" s="221"/>
      <c r="B10955" s="222"/>
      <c r="C10955" s="222"/>
      <c r="D10955" s="222"/>
      <c r="E10955" s="222"/>
      <c r="F10955" s="222" t="s">
        <v>1764</v>
      </c>
      <c r="G10955" s="222"/>
      <c r="H10955" s="222"/>
      <c r="I10955" s="222"/>
      <c r="J10955" s="125">
        <v>3.1480999999999999</v>
      </c>
    </row>
    <row r="10956" spans="1:10" ht="15">
      <c r="A10956" s="279" t="s">
        <v>1784</v>
      </c>
      <c r="B10956" s="280" t="s">
        <v>1</v>
      </c>
      <c r="C10956" s="281" t="s">
        <v>2</v>
      </c>
      <c r="D10956" s="281" t="s">
        <v>1785</v>
      </c>
      <c r="E10956" s="280" t="s">
        <v>1766</v>
      </c>
      <c r="F10956" s="83" t="s">
        <v>1767</v>
      </c>
      <c r="G10956" s="83" t="s">
        <v>1768</v>
      </c>
      <c r="H10956" s="83"/>
      <c r="I10956" s="83"/>
      <c r="J10956" s="122" t="s">
        <v>1769</v>
      </c>
    </row>
    <row r="10957" spans="1:10" ht="25.5">
      <c r="A10957" s="113" t="s">
        <v>1725</v>
      </c>
      <c r="B10957" s="91" t="s">
        <v>5368</v>
      </c>
      <c r="C10957" s="90" t="s">
        <v>44</v>
      </c>
      <c r="D10957" s="90" t="s">
        <v>5369</v>
      </c>
      <c r="E10957" s="93">
        <v>1</v>
      </c>
      <c r="F10957" s="92" t="s">
        <v>71</v>
      </c>
      <c r="G10957" s="277" t="s">
        <v>5370</v>
      </c>
      <c r="H10957" s="277"/>
      <c r="I10957" s="278"/>
      <c r="J10957" s="127" t="s">
        <v>5370</v>
      </c>
    </row>
    <row r="10958" spans="1:10" ht="38.25">
      <c r="A10958" s="113" t="s">
        <v>1725</v>
      </c>
      <c r="B10958" s="91" t="s">
        <v>4874</v>
      </c>
      <c r="C10958" s="90" t="s">
        <v>44</v>
      </c>
      <c r="D10958" s="90" t="s">
        <v>4875</v>
      </c>
      <c r="E10958" s="93">
        <v>6.667E-4</v>
      </c>
      <c r="F10958" s="92" t="s">
        <v>46</v>
      </c>
      <c r="G10958" s="277" t="s">
        <v>4876</v>
      </c>
      <c r="H10958" s="277"/>
      <c r="I10958" s="278"/>
      <c r="J10958" s="127" t="s">
        <v>4877</v>
      </c>
    </row>
    <row r="10959" spans="1:10">
      <c r="A10959" s="221"/>
      <c r="B10959" s="222"/>
      <c r="C10959" s="222"/>
      <c r="D10959" s="222"/>
      <c r="E10959" s="222"/>
      <c r="F10959" s="222" t="s">
        <v>1938</v>
      </c>
      <c r="G10959" s="222"/>
      <c r="H10959" s="222"/>
      <c r="I10959" s="222"/>
      <c r="J10959" s="125">
        <v>149.25559999999999</v>
      </c>
    </row>
    <row r="10960" spans="1:10" ht="15">
      <c r="A10960" s="279" t="s">
        <v>1765</v>
      </c>
      <c r="B10960" s="280" t="s">
        <v>1</v>
      </c>
      <c r="C10960" s="281" t="s">
        <v>2</v>
      </c>
      <c r="D10960" s="281" t="s">
        <v>1727</v>
      </c>
      <c r="E10960" s="280" t="s">
        <v>1766</v>
      </c>
      <c r="F10960" s="83" t="s">
        <v>1767</v>
      </c>
      <c r="G10960" s="83" t="s">
        <v>1768</v>
      </c>
      <c r="H10960" s="83"/>
      <c r="I10960" s="83"/>
      <c r="J10960" s="122" t="s">
        <v>1769</v>
      </c>
    </row>
    <row r="10961" spans="1:10">
      <c r="A10961" s="123" t="s">
        <v>1723</v>
      </c>
      <c r="B10961" s="97" t="s">
        <v>2677</v>
      </c>
      <c r="C10961" s="96" t="s">
        <v>44</v>
      </c>
      <c r="D10961" s="96" t="s">
        <v>2678</v>
      </c>
      <c r="E10961" s="99">
        <v>0.74074070000000003</v>
      </c>
      <c r="F10961" s="98" t="s">
        <v>1950</v>
      </c>
      <c r="G10961" s="282" t="s">
        <v>2679</v>
      </c>
      <c r="H10961" s="282"/>
      <c r="I10961" s="283"/>
      <c r="J10961" s="126" t="s">
        <v>5371</v>
      </c>
    </row>
    <row r="10962" spans="1:10">
      <c r="A10962" s="123" t="s">
        <v>1723</v>
      </c>
      <c r="B10962" s="97" t="s">
        <v>1957</v>
      </c>
      <c r="C10962" s="96" t="s">
        <v>44</v>
      </c>
      <c r="D10962" s="96" t="s">
        <v>1958</v>
      </c>
      <c r="E10962" s="99">
        <v>0.74074070000000003</v>
      </c>
      <c r="F10962" s="98" t="s">
        <v>1950</v>
      </c>
      <c r="G10962" s="282" t="s">
        <v>1959</v>
      </c>
      <c r="H10962" s="282"/>
      <c r="I10962" s="283"/>
      <c r="J10962" s="126" t="s">
        <v>5372</v>
      </c>
    </row>
    <row r="10963" spans="1:10">
      <c r="A10963" s="221"/>
      <c r="B10963" s="222"/>
      <c r="C10963" s="222"/>
      <c r="D10963" s="222"/>
      <c r="E10963" s="222"/>
      <c r="F10963" s="222" t="s">
        <v>1774</v>
      </c>
      <c r="G10963" s="222"/>
      <c r="H10963" s="222"/>
      <c r="I10963" s="222"/>
      <c r="J10963" s="125">
        <v>25.2593</v>
      </c>
    </row>
    <row r="10964" spans="1:10">
      <c r="A10964" s="115"/>
      <c r="B10964" s="116"/>
      <c r="C10964" s="116"/>
      <c r="D10964" s="116"/>
      <c r="E10964" s="116" t="s">
        <v>1728</v>
      </c>
      <c r="F10964" s="117">
        <v>0</v>
      </c>
      <c r="G10964" s="116" t="s">
        <v>1729</v>
      </c>
      <c r="H10964" s="117">
        <v>19.010000000000002</v>
      </c>
      <c r="I10964" s="116" t="s">
        <v>1730</v>
      </c>
      <c r="J10964" s="118">
        <v>19.01473969493</v>
      </c>
    </row>
    <row r="10965" spans="1:10" ht="15" thickBot="1">
      <c r="A10965" s="115"/>
      <c r="B10965" s="116"/>
      <c r="C10965" s="116"/>
      <c r="D10965" s="116"/>
      <c r="E10965" s="116" t="s">
        <v>1731</v>
      </c>
      <c r="F10965" s="117">
        <v>46.61</v>
      </c>
      <c r="G10965" s="116"/>
      <c r="H10965" s="276" t="s">
        <v>1732</v>
      </c>
      <c r="I10965" s="276"/>
      <c r="J10965" s="118">
        <v>224.27</v>
      </c>
    </row>
    <row r="10966" spans="1:10" ht="15" thickTop="1">
      <c r="A10966" s="119"/>
      <c r="B10966" s="95"/>
      <c r="C10966" s="95"/>
      <c r="D10966" s="95"/>
      <c r="E10966" s="95"/>
      <c r="F10966" s="95"/>
      <c r="G10966" s="95"/>
      <c r="H10966" s="95"/>
      <c r="I10966" s="95"/>
      <c r="J10966" s="120"/>
    </row>
    <row r="10967" spans="1:10" ht="15">
      <c r="A10967" s="121"/>
      <c r="B10967" s="83" t="s">
        <v>1</v>
      </c>
      <c r="C10967" s="82" t="s">
        <v>2</v>
      </c>
      <c r="D10967" s="82" t="s">
        <v>3</v>
      </c>
      <c r="E10967" s="281" t="s">
        <v>1722</v>
      </c>
      <c r="F10967" s="281"/>
      <c r="G10967" s="84" t="s">
        <v>4</v>
      </c>
      <c r="H10967" s="83" t="s">
        <v>5</v>
      </c>
      <c r="I10967" s="83" t="s">
        <v>6</v>
      </c>
      <c r="J10967" s="122" t="s">
        <v>8</v>
      </c>
    </row>
    <row r="10968" spans="1:10" ht="51">
      <c r="A10968" s="111" t="s">
        <v>1723</v>
      </c>
      <c r="B10968" s="86" t="s">
        <v>3514</v>
      </c>
      <c r="C10968" s="85" t="s">
        <v>44</v>
      </c>
      <c r="D10968" s="85" t="s">
        <v>3515</v>
      </c>
      <c r="E10968" s="284" t="s">
        <v>1761</v>
      </c>
      <c r="F10968" s="284"/>
      <c r="G10968" s="87" t="s">
        <v>71</v>
      </c>
      <c r="H10968" s="88">
        <v>1</v>
      </c>
      <c r="I10968" s="89">
        <v>453.97</v>
      </c>
      <c r="J10968" s="112">
        <v>453.97</v>
      </c>
    </row>
    <row r="10969" spans="1:10">
      <c r="A10969" s="221"/>
      <c r="B10969" s="222"/>
      <c r="C10969" s="222"/>
      <c r="D10969" s="222"/>
      <c r="E10969" s="222"/>
      <c r="F10969" s="222" t="s">
        <v>1762</v>
      </c>
      <c r="G10969" s="222"/>
      <c r="H10969" s="222"/>
      <c r="I10969" s="222"/>
      <c r="J10969" s="125">
        <v>0</v>
      </c>
    </row>
    <row r="10970" spans="1:10">
      <c r="A10970" s="221"/>
      <c r="B10970" s="222"/>
      <c r="C10970" s="222"/>
      <c r="D10970" s="222"/>
      <c r="E10970" s="222"/>
      <c r="F10970" s="222" t="s">
        <v>1763</v>
      </c>
      <c r="G10970" s="222"/>
      <c r="H10970" s="222"/>
      <c r="I10970" s="222"/>
      <c r="J10970" s="125">
        <v>1</v>
      </c>
    </row>
    <row r="10971" spans="1:10">
      <c r="A10971" s="221"/>
      <c r="B10971" s="222"/>
      <c r="C10971" s="222"/>
      <c r="D10971" s="222"/>
      <c r="E10971" s="222"/>
      <c r="F10971" s="222" t="s">
        <v>1764</v>
      </c>
      <c r="G10971" s="222"/>
      <c r="H10971" s="222"/>
      <c r="I10971" s="222"/>
      <c r="J10971" s="125">
        <v>0</v>
      </c>
    </row>
    <row r="10972" spans="1:10" ht="15">
      <c r="A10972" s="279" t="s">
        <v>1784</v>
      </c>
      <c r="B10972" s="280" t="s">
        <v>1</v>
      </c>
      <c r="C10972" s="281" t="s">
        <v>2</v>
      </c>
      <c r="D10972" s="281" t="s">
        <v>1785</v>
      </c>
      <c r="E10972" s="280" t="s">
        <v>1766</v>
      </c>
      <c r="F10972" s="83" t="s">
        <v>1767</v>
      </c>
      <c r="G10972" s="83" t="s">
        <v>1768</v>
      </c>
      <c r="H10972" s="83"/>
      <c r="I10972" s="83"/>
      <c r="J10972" s="122" t="s">
        <v>1769</v>
      </c>
    </row>
    <row r="10973" spans="1:10" ht="38.25">
      <c r="A10973" s="113" t="s">
        <v>1725</v>
      </c>
      <c r="B10973" s="91" t="s">
        <v>2839</v>
      </c>
      <c r="C10973" s="90" t="s">
        <v>44</v>
      </c>
      <c r="D10973" s="90" t="s">
        <v>2840</v>
      </c>
      <c r="E10973" s="93">
        <v>6.4976453999999997</v>
      </c>
      <c r="F10973" s="92" t="s">
        <v>121</v>
      </c>
      <c r="G10973" s="277" t="s">
        <v>2841</v>
      </c>
      <c r="H10973" s="277"/>
      <c r="I10973" s="278"/>
      <c r="J10973" s="127" t="s">
        <v>5373</v>
      </c>
    </row>
    <row r="10974" spans="1:10">
      <c r="A10974" s="221"/>
      <c r="B10974" s="222"/>
      <c r="C10974" s="222"/>
      <c r="D10974" s="222"/>
      <c r="E10974" s="222"/>
      <c r="F10974" s="222" t="s">
        <v>1938</v>
      </c>
      <c r="G10974" s="222"/>
      <c r="H10974" s="222"/>
      <c r="I10974" s="222"/>
      <c r="J10974" s="125">
        <v>113.9037</v>
      </c>
    </row>
    <row r="10975" spans="1:10" ht="15">
      <c r="A10975" s="279" t="s">
        <v>1765</v>
      </c>
      <c r="B10975" s="280" t="s">
        <v>1</v>
      </c>
      <c r="C10975" s="281" t="s">
        <v>2</v>
      </c>
      <c r="D10975" s="281" t="s">
        <v>1727</v>
      </c>
      <c r="E10975" s="280" t="s">
        <v>1766</v>
      </c>
      <c r="F10975" s="83" t="s">
        <v>1767</v>
      </c>
      <c r="G10975" s="83" t="s">
        <v>1768</v>
      </c>
      <c r="H10975" s="83"/>
      <c r="I10975" s="83"/>
      <c r="J10975" s="122" t="s">
        <v>1769</v>
      </c>
    </row>
    <row r="10976" spans="1:10">
      <c r="A10976" s="123" t="s">
        <v>1723</v>
      </c>
      <c r="B10976" s="97" t="s">
        <v>1957</v>
      </c>
      <c r="C10976" s="96" t="s">
        <v>44</v>
      </c>
      <c r="D10976" s="96" t="s">
        <v>1958</v>
      </c>
      <c r="E10976" s="99">
        <v>3.6666666999999999</v>
      </c>
      <c r="F10976" s="98" t="s">
        <v>1950</v>
      </c>
      <c r="G10976" s="282" t="s">
        <v>1959</v>
      </c>
      <c r="H10976" s="282"/>
      <c r="I10976" s="283"/>
      <c r="J10976" s="126" t="s">
        <v>5374</v>
      </c>
    </row>
    <row r="10977" spans="1:10" ht="51">
      <c r="A10977" s="123" t="s">
        <v>1723</v>
      </c>
      <c r="B10977" s="97" t="s">
        <v>4688</v>
      </c>
      <c r="C10977" s="96" t="s">
        <v>44</v>
      </c>
      <c r="D10977" s="96" t="s">
        <v>4689</v>
      </c>
      <c r="E10977" s="99">
        <v>7.2851016</v>
      </c>
      <c r="F10977" s="98" t="s">
        <v>78</v>
      </c>
      <c r="G10977" s="282" t="s">
        <v>5375</v>
      </c>
      <c r="H10977" s="282"/>
      <c r="I10977" s="283"/>
      <c r="J10977" s="126" t="s">
        <v>5376</v>
      </c>
    </row>
    <row r="10978" spans="1:10">
      <c r="A10978" s="123" t="s">
        <v>1723</v>
      </c>
      <c r="B10978" s="97" t="s">
        <v>2421</v>
      </c>
      <c r="C10978" s="96" t="s">
        <v>44</v>
      </c>
      <c r="D10978" s="96" t="s">
        <v>2422</v>
      </c>
      <c r="E10978" s="99">
        <v>3.6666666999999999</v>
      </c>
      <c r="F10978" s="98" t="s">
        <v>1950</v>
      </c>
      <c r="G10978" s="282" t="s">
        <v>2216</v>
      </c>
      <c r="H10978" s="282"/>
      <c r="I10978" s="283"/>
      <c r="J10978" s="126" t="s">
        <v>5115</v>
      </c>
    </row>
    <row r="10979" spans="1:10" ht="38.25">
      <c r="A10979" s="123" t="s">
        <v>1723</v>
      </c>
      <c r="B10979" s="97" t="s">
        <v>4616</v>
      </c>
      <c r="C10979" s="96" t="s">
        <v>44</v>
      </c>
      <c r="D10979" s="96" t="s">
        <v>4617</v>
      </c>
      <c r="E10979" s="99">
        <v>49.2337469</v>
      </c>
      <c r="F10979" s="98" t="s">
        <v>78</v>
      </c>
      <c r="G10979" s="282" t="s">
        <v>5377</v>
      </c>
      <c r="H10979" s="282"/>
      <c r="I10979" s="283"/>
      <c r="J10979" s="126" t="s">
        <v>5378</v>
      </c>
    </row>
    <row r="10980" spans="1:10" ht="25.5">
      <c r="A10980" s="123" t="s">
        <v>1723</v>
      </c>
      <c r="B10980" s="97" t="s">
        <v>492</v>
      </c>
      <c r="C10980" s="96" t="s">
        <v>44</v>
      </c>
      <c r="D10980" s="96" t="s">
        <v>493</v>
      </c>
      <c r="E10980" s="99">
        <v>1</v>
      </c>
      <c r="F10980" s="98" t="s">
        <v>71</v>
      </c>
      <c r="G10980" s="282" t="s">
        <v>4732</v>
      </c>
      <c r="H10980" s="282"/>
      <c r="I10980" s="283"/>
      <c r="J10980" s="126" t="s">
        <v>4732</v>
      </c>
    </row>
    <row r="10981" spans="1:10">
      <c r="A10981" s="221"/>
      <c r="B10981" s="222"/>
      <c r="C10981" s="222"/>
      <c r="D10981" s="222"/>
      <c r="E10981" s="222"/>
      <c r="F10981" s="222" t="s">
        <v>1774</v>
      </c>
      <c r="G10981" s="222"/>
      <c r="H10981" s="222"/>
      <c r="I10981" s="222"/>
      <c r="J10981" s="125">
        <v>340.06760000000003</v>
      </c>
    </row>
    <row r="10982" spans="1:10">
      <c r="A10982" s="115"/>
      <c r="B10982" s="116"/>
      <c r="C10982" s="116"/>
      <c r="D10982" s="116"/>
      <c r="E10982" s="116" t="s">
        <v>1728</v>
      </c>
      <c r="F10982" s="117">
        <v>0</v>
      </c>
      <c r="G10982" s="116" t="s">
        <v>1729</v>
      </c>
      <c r="H10982" s="117">
        <v>102.76</v>
      </c>
      <c r="I10982" s="116" t="s">
        <v>1730</v>
      </c>
      <c r="J10982" s="118">
        <v>102.76379027295999</v>
      </c>
    </row>
    <row r="10983" spans="1:10" ht="15" thickBot="1">
      <c r="A10983" s="115"/>
      <c r="B10983" s="116"/>
      <c r="C10983" s="116"/>
      <c r="D10983" s="116"/>
      <c r="E10983" s="116" t="s">
        <v>1731</v>
      </c>
      <c r="F10983" s="117">
        <v>119.12</v>
      </c>
      <c r="G10983" s="116"/>
      <c r="H10983" s="276" t="s">
        <v>1732</v>
      </c>
      <c r="I10983" s="276"/>
      <c r="J10983" s="118">
        <v>573.09</v>
      </c>
    </row>
    <row r="10984" spans="1:10" ht="15" thickTop="1">
      <c r="A10984" s="119"/>
      <c r="B10984" s="95"/>
      <c r="C10984" s="95"/>
      <c r="D10984" s="95"/>
      <c r="E10984" s="95"/>
      <c r="F10984" s="95"/>
      <c r="G10984" s="95"/>
      <c r="H10984" s="95"/>
      <c r="I10984" s="95"/>
      <c r="J10984" s="120"/>
    </row>
    <row r="10985" spans="1:10" ht="15">
      <c r="A10985" s="121"/>
      <c r="B10985" s="83" t="s">
        <v>1</v>
      </c>
      <c r="C10985" s="82" t="s">
        <v>2</v>
      </c>
      <c r="D10985" s="82" t="s">
        <v>3</v>
      </c>
      <c r="E10985" s="281" t="s">
        <v>1722</v>
      </c>
      <c r="F10985" s="281"/>
      <c r="G10985" s="84" t="s">
        <v>4</v>
      </c>
      <c r="H10985" s="83" t="s">
        <v>5</v>
      </c>
      <c r="I10985" s="83" t="s">
        <v>6</v>
      </c>
      <c r="J10985" s="122" t="s">
        <v>8</v>
      </c>
    </row>
    <row r="10986" spans="1:10" ht="51">
      <c r="A10986" s="111" t="s">
        <v>1723</v>
      </c>
      <c r="B10986" s="86" t="s">
        <v>4222</v>
      </c>
      <c r="C10986" s="85" t="s">
        <v>44</v>
      </c>
      <c r="D10986" s="85" t="s">
        <v>4223</v>
      </c>
      <c r="E10986" s="284" t="s">
        <v>1761</v>
      </c>
      <c r="F10986" s="284"/>
      <c r="G10986" s="87" t="s">
        <v>78</v>
      </c>
      <c r="H10986" s="88">
        <v>1</v>
      </c>
      <c r="I10986" s="89">
        <v>456.97</v>
      </c>
      <c r="J10986" s="112">
        <v>456.97</v>
      </c>
    </row>
    <row r="10987" spans="1:10">
      <c r="A10987" s="221"/>
      <c r="B10987" s="222"/>
      <c r="C10987" s="222"/>
      <c r="D10987" s="222"/>
      <c r="E10987" s="222"/>
      <c r="F10987" s="222" t="s">
        <v>1762</v>
      </c>
      <c r="G10987" s="222"/>
      <c r="H10987" s="222"/>
      <c r="I10987" s="222"/>
      <c r="J10987" s="125">
        <v>0</v>
      </c>
    </row>
    <row r="10988" spans="1:10">
      <c r="A10988" s="221"/>
      <c r="B10988" s="222"/>
      <c r="C10988" s="222"/>
      <c r="D10988" s="222"/>
      <c r="E10988" s="222"/>
      <c r="F10988" s="222" t="s">
        <v>1763</v>
      </c>
      <c r="G10988" s="222"/>
      <c r="H10988" s="222"/>
      <c r="I10988" s="222"/>
      <c r="J10988" s="125">
        <v>1</v>
      </c>
    </row>
    <row r="10989" spans="1:10">
      <c r="A10989" s="221"/>
      <c r="B10989" s="222"/>
      <c r="C10989" s="222"/>
      <c r="D10989" s="222"/>
      <c r="E10989" s="222"/>
      <c r="F10989" s="222" t="s">
        <v>1764</v>
      </c>
      <c r="G10989" s="222"/>
      <c r="H10989" s="222"/>
      <c r="I10989" s="222"/>
      <c r="J10989" s="125">
        <v>0</v>
      </c>
    </row>
    <row r="10990" spans="1:10" ht="15">
      <c r="A10990" s="279" t="s">
        <v>1765</v>
      </c>
      <c r="B10990" s="280" t="s">
        <v>1</v>
      </c>
      <c r="C10990" s="281" t="s">
        <v>2</v>
      </c>
      <c r="D10990" s="281" t="s">
        <v>1727</v>
      </c>
      <c r="E10990" s="280" t="s">
        <v>1766</v>
      </c>
      <c r="F10990" s="83" t="s">
        <v>1767</v>
      </c>
      <c r="G10990" s="83" t="s">
        <v>1768</v>
      </c>
      <c r="H10990" s="83"/>
      <c r="I10990" s="83"/>
      <c r="J10990" s="122" t="s">
        <v>1769</v>
      </c>
    </row>
    <row r="10991" spans="1:10" ht="38.25">
      <c r="A10991" s="123" t="s">
        <v>1723</v>
      </c>
      <c r="B10991" s="97" t="s">
        <v>4728</v>
      </c>
      <c r="C10991" s="96" t="s">
        <v>44</v>
      </c>
      <c r="D10991" s="96" t="s">
        <v>4729</v>
      </c>
      <c r="E10991" s="99">
        <v>24.576160000000002</v>
      </c>
      <c r="F10991" s="98" t="s">
        <v>121</v>
      </c>
      <c r="G10991" s="282" t="s">
        <v>4730</v>
      </c>
      <c r="H10991" s="282"/>
      <c r="I10991" s="283"/>
      <c r="J10991" s="126" t="s">
        <v>5379</v>
      </c>
    </row>
    <row r="10992" spans="1:10" ht="51">
      <c r="A10992" s="123" t="s">
        <v>1723</v>
      </c>
      <c r="B10992" s="97" t="s">
        <v>5380</v>
      </c>
      <c r="C10992" s="96" t="s">
        <v>44</v>
      </c>
      <c r="D10992" s="96" t="s">
        <v>5381</v>
      </c>
      <c r="E10992" s="99">
        <v>7.14</v>
      </c>
      <c r="F10992" s="98" t="s">
        <v>78</v>
      </c>
      <c r="G10992" s="282" t="s">
        <v>5382</v>
      </c>
      <c r="H10992" s="282"/>
      <c r="I10992" s="283"/>
      <c r="J10992" s="126" t="s">
        <v>5383</v>
      </c>
    </row>
    <row r="10993" spans="1:10" ht="51">
      <c r="A10993" s="123" t="s">
        <v>1723</v>
      </c>
      <c r="B10993" s="97" t="s">
        <v>5384</v>
      </c>
      <c r="C10993" s="96" t="s">
        <v>44</v>
      </c>
      <c r="D10993" s="96" t="s">
        <v>5385</v>
      </c>
      <c r="E10993" s="99">
        <v>2.2848000000000002</v>
      </c>
      <c r="F10993" s="98" t="s">
        <v>78</v>
      </c>
      <c r="G10993" s="282" t="s">
        <v>5386</v>
      </c>
      <c r="H10993" s="282"/>
      <c r="I10993" s="283"/>
      <c r="J10993" s="126" t="s">
        <v>5387</v>
      </c>
    </row>
    <row r="10994" spans="1:10">
      <c r="A10994" s="221"/>
      <c r="B10994" s="222"/>
      <c r="C10994" s="222"/>
      <c r="D10994" s="222"/>
      <c r="E10994" s="222"/>
      <c r="F10994" s="222" t="s">
        <v>1774</v>
      </c>
      <c r="G10994" s="222"/>
      <c r="H10994" s="222"/>
      <c r="I10994" s="222"/>
      <c r="J10994" s="125">
        <v>456.971</v>
      </c>
    </row>
    <row r="10995" spans="1:10">
      <c r="A10995" s="115"/>
      <c r="B10995" s="116"/>
      <c r="C10995" s="116"/>
      <c r="D10995" s="116"/>
      <c r="E10995" s="116" t="s">
        <v>1728</v>
      </c>
      <c r="F10995" s="117">
        <v>0</v>
      </c>
      <c r="G10995" s="116" t="s">
        <v>1729</v>
      </c>
      <c r="H10995" s="117">
        <v>123.3</v>
      </c>
      <c r="I10995" s="116" t="s">
        <v>1730</v>
      </c>
      <c r="J10995" s="118">
        <v>123.29676740624913</v>
      </c>
    </row>
    <row r="10996" spans="1:10" ht="15" thickBot="1">
      <c r="A10996" s="115"/>
      <c r="B10996" s="116"/>
      <c r="C10996" s="116"/>
      <c r="D10996" s="116"/>
      <c r="E10996" s="116" t="s">
        <v>1731</v>
      </c>
      <c r="F10996" s="117">
        <v>119.9</v>
      </c>
      <c r="G10996" s="116"/>
      <c r="H10996" s="276" t="s">
        <v>1732</v>
      </c>
      <c r="I10996" s="276"/>
      <c r="J10996" s="118">
        <v>576.87</v>
      </c>
    </row>
    <row r="10997" spans="1:10" ht="15" thickTop="1">
      <c r="A10997" s="119"/>
      <c r="B10997" s="95"/>
      <c r="C10997" s="95"/>
      <c r="D10997" s="95"/>
      <c r="E10997" s="95"/>
      <c r="F10997" s="95"/>
      <c r="G10997" s="95"/>
      <c r="H10997" s="95"/>
      <c r="I10997" s="95"/>
      <c r="J10997" s="120"/>
    </row>
    <row r="10998" spans="1:10" ht="15">
      <c r="A10998" s="121"/>
      <c r="B10998" s="83" t="s">
        <v>1</v>
      </c>
      <c r="C10998" s="82" t="s">
        <v>2</v>
      </c>
      <c r="D10998" s="82" t="s">
        <v>3</v>
      </c>
      <c r="E10998" s="281" t="s">
        <v>1722</v>
      </c>
      <c r="F10998" s="281"/>
      <c r="G10998" s="84" t="s">
        <v>4</v>
      </c>
      <c r="H10998" s="83" t="s">
        <v>5</v>
      </c>
      <c r="I10998" s="83" t="s">
        <v>6</v>
      </c>
      <c r="J10998" s="122" t="s">
        <v>8</v>
      </c>
    </row>
    <row r="10999" spans="1:10">
      <c r="A10999" s="111" t="s">
        <v>1723</v>
      </c>
      <c r="B10999" s="86" t="s">
        <v>2254</v>
      </c>
      <c r="C10999" s="85" t="s">
        <v>44</v>
      </c>
      <c r="D10999" s="85" t="s">
        <v>2255</v>
      </c>
      <c r="E10999" s="284" t="s">
        <v>1761</v>
      </c>
      <c r="F10999" s="284"/>
      <c r="G10999" s="87" t="s">
        <v>1950</v>
      </c>
      <c r="H10999" s="88">
        <v>1</v>
      </c>
      <c r="I10999" s="89">
        <v>19.21</v>
      </c>
      <c r="J10999" s="112">
        <v>19.21</v>
      </c>
    </row>
    <row r="11000" spans="1:10" ht="15">
      <c r="A11000" s="121" t="s">
        <v>2324</v>
      </c>
      <c r="B11000" s="83" t="s">
        <v>1</v>
      </c>
      <c r="C11000" s="82" t="s">
        <v>2</v>
      </c>
      <c r="D11000" s="82" t="s">
        <v>1748</v>
      </c>
      <c r="E11000" s="83" t="s">
        <v>1766</v>
      </c>
      <c r="F11000" s="280" t="s">
        <v>1769</v>
      </c>
      <c r="G11000" s="280"/>
      <c r="H11000" s="280"/>
      <c r="I11000" s="280"/>
      <c r="J11000" s="122" t="s">
        <v>1778</v>
      </c>
    </row>
    <row r="11001" spans="1:10">
      <c r="A11001" s="113" t="s">
        <v>1725</v>
      </c>
      <c r="B11001" s="91" t="s">
        <v>4912</v>
      </c>
      <c r="C11001" s="90" t="s">
        <v>44</v>
      </c>
      <c r="D11001" s="90" t="s">
        <v>4913</v>
      </c>
      <c r="E11001" s="93">
        <v>1</v>
      </c>
      <c r="F11001" s="90"/>
      <c r="G11001" s="90"/>
      <c r="H11001" s="90"/>
      <c r="I11001" s="102" t="s">
        <v>4527</v>
      </c>
      <c r="J11001" s="127" t="s">
        <v>4527</v>
      </c>
    </row>
    <row r="11002" spans="1:10">
      <c r="A11002" s="221"/>
      <c r="B11002" s="222"/>
      <c r="C11002" s="222"/>
      <c r="D11002" s="222"/>
      <c r="E11002" s="222"/>
      <c r="F11002" s="222" t="s">
        <v>2328</v>
      </c>
      <c r="G11002" s="222"/>
      <c r="H11002" s="222"/>
      <c r="I11002" s="222"/>
      <c r="J11002" s="128">
        <v>0</v>
      </c>
    </row>
    <row r="11003" spans="1:10">
      <c r="A11003" s="221"/>
      <c r="B11003" s="222"/>
      <c r="C11003" s="222"/>
      <c r="D11003" s="222"/>
      <c r="E11003" s="222"/>
      <c r="F11003" s="222" t="s">
        <v>2329</v>
      </c>
      <c r="G11003" s="222"/>
      <c r="H11003" s="222"/>
      <c r="I11003" s="222"/>
      <c r="J11003" s="125">
        <v>14.59</v>
      </c>
    </row>
    <row r="11004" spans="1:10">
      <c r="A11004" s="221"/>
      <c r="B11004" s="222"/>
      <c r="C11004" s="222"/>
      <c r="D11004" s="222"/>
      <c r="E11004" s="222"/>
      <c r="F11004" s="222" t="s">
        <v>1762</v>
      </c>
      <c r="G11004" s="222"/>
      <c r="H11004" s="222"/>
      <c r="I11004" s="222"/>
      <c r="J11004" s="125">
        <v>14.59</v>
      </c>
    </row>
    <row r="11005" spans="1:10">
      <c r="A11005" s="221"/>
      <c r="B11005" s="222"/>
      <c r="C11005" s="222"/>
      <c r="D11005" s="222"/>
      <c r="E11005" s="222"/>
      <c r="F11005" s="222" t="s">
        <v>1763</v>
      </c>
      <c r="G11005" s="222"/>
      <c r="H11005" s="222"/>
      <c r="I11005" s="222"/>
      <c r="J11005" s="125">
        <v>1</v>
      </c>
    </row>
    <row r="11006" spans="1:10">
      <c r="A11006" s="221"/>
      <c r="B11006" s="222"/>
      <c r="C11006" s="222"/>
      <c r="D11006" s="222"/>
      <c r="E11006" s="222"/>
      <c r="F11006" s="222" t="s">
        <v>1764</v>
      </c>
      <c r="G11006" s="222"/>
      <c r="H11006" s="222"/>
      <c r="I11006" s="222"/>
      <c r="J11006" s="125">
        <v>14.59</v>
      </c>
    </row>
    <row r="11007" spans="1:10" ht="15">
      <c r="A11007" s="279" t="s">
        <v>1784</v>
      </c>
      <c r="B11007" s="280" t="s">
        <v>1</v>
      </c>
      <c r="C11007" s="281" t="s">
        <v>2</v>
      </c>
      <c r="D11007" s="281" t="s">
        <v>1785</v>
      </c>
      <c r="E11007" s="280" t="s">
        <v>1766</v>
      </c>
      <c r="F11007" s="83" t="s">
        <v>1767</v>
      </c>
      <c r="G11007" s="83" t="s">
        <v>1768</v>
      </c>
      <c r="H11007" s="83"/>
      <c r="I11007" s="83"/>
      <c r="J11007" s="122" t="s">
        <v>1769</v>
      </c>
    </row>
    <row r="11008" spans="1:10">
      <c r="A11008" s="113" t="s">
        <v>1725</v>
      </c>
      <c r="B11008" s="91" t="s">
        <v>4338</v>
      </c>
      <c r="C11008" s="90" t="s">
        <v>44</v>
      </c>
      <c r="D11008" s="90" t="s">
        <v>4339</v>
      </c>
      <c r="E11008" s="93">
        <v>1</v>
      </c>
      <c r="F11008" s="92" t="s">
        <v>1950</v>
      </c>
      <c r="G11008" s="277" t="s">
        <v>4340</v>
      </c>
      <c r="H11008" s="277"/>
      <c r="I11008" s="278"/>
      <c r="J11008" s="127" t="s">
        <v>4340</v>
      </c>
    </row>
    <row r="11009" spans="1:10">
      <c r="A11009" s="113" t="s">
        <v>1725</v>
      </c>
      <c r="B11009" s="91" t="s">
        <v>4332</v>
      </c>
      <c r="C11009" s="90" t="s">
        <v>44</v>
      </c>
      <c r="D11009" s="90" t="s">
        <v>4333</v>
      </c>
      <c r="E11009" s="93">
        <v>1</v>
      </c>
      <c r="F11009" s="92" t="s">
        <v>1950</v>
      </c>
      <c r="G11009" s="277" t="s">
        <v>4334</v>
      </c>
      <c r="H11009" s="277"/>
      <c r="I11009" s="278"/>
      <c r="J11009" s="127" t="s">
        <v>4334</v>
      </c>
    </row>
    <row r="11010" spans="1:10">
      <c r="A11010" s="113" t="s">
        <v>1725</v>
      </c>
      <c r="B11010" s="91" t="s">
        <v>4335</v>
      </c>
      <c r="C11010" s="90" t="s">
        <v>44</v>
      </c>
      <c r="D11010" s="90" t="s">
        <v>4336</v>
      </c>
      <c r="E11010" s="93">
        <v>1</v>
      </c>
      <c r="F11010" s="92" t="s">
        <v>1950</v>
      </c>
      <c r="G11010" s="277" t="s">
        <v>4337</v>
      </c>
      <c r="H11010" s="277"/>
      <c r="I11010" s="278"/>
      <c r="J11010" s="127" t="s">
        <v>4337</v>
      </c>
    </row>
    <row r="11011" spans="1:10" ht="25.5">
      <c r="A11011" s="113" t="s">
        <v>1725</v>
      </c>
      <c r="B11011" s="91" t="s">
        <v>4341</v>
      </c>
      <c r="C11011" s="90" t="s">
        <v>44</v>
      </c>
      <c r="D11011" s="90" t="s">
        <v>4342</v>
      </c>
      <c r="E11011" s="93">
        <v>1</v>
      </c>
      <c r="F11011" s="92" t="s">
        <v>1950</v>
      </c>
      <c r="G11011" s="277" t="s">
        <v>4343</v>
      </c>
      <c r="H11011" s="277"/>
      <c r="I11011" s="278"/>
      <c r="J11011" s="127" t="s">
        <v>4343</v>
      </c>
    </row>
    <row r="11012" spans="1:10">
      <c r="A11012" s="221"/>
      <c r="B11012" s="222"/>
      <c r="C11012" s="222"/>
      <c r="D11012" s="222"/>
      <c r="E11012" s="222"/>
      <c r="F11012" s="222" t="s">
        <v>1938</v>
      </c>
      <c r="G11012" s="222"/>
      <c r="H11012" s="222"/>
      <c r="I11012" s="222"/>
      <c r="J11012" s="125">
        <v>2.8</v>
      </c>
    </row>
    <row r="11013" spans="1:10" ht="15">
      <c r="A11013" s="279" t="s">
        <v>1765</v>
      </c>
      <c r="B11013" s="280" t="s">
        <v>1</v>
      </c>
      <c r="C11013" s="281" t="s">
        <v>2</v>
      </c>
      <c r="D11013" s="281" t="s">
        <v>1727</v>
      </c>
      <c r="E11013" s="280" t="s">
        <v>1766</v>
      </c>
      <c r="F11013" s="83" t="s">
        <v>1767</v>
      </c>
      <c r="G11013" s="83" t="s">
        <v>1768</v>
      </c>
      <c r="H11013" s="83"/>
      <c r="I11013" s="83"/>
      <c r="J11013" s="122" t="s">
        <v>1769</v>
      </c>
    </row>
    <row r="11014" spans="1:10" ht="25.5">
      <c r="A11014" s="123" t="s">
        <v>1723</v>
      </c>
      <c r="B11014" s="97" t="s">
        <v>4910</v>
      </c>
      <c r="C11014" s="96" t="s">
        <v>44</v>
      </c>
      <c r="D11014" s="96" t="s">
        <v>4911</v>
      </c>
      <c r="E11014" s="99">
        <v>1</v>
      </c>
      <c r="F11014" s="98" t="s">
        <v>1950</v>
      </c>
      <c r="G11014" s="282" t="s">
        <v>3044</v>
      </c>
      <c r="H11014" s="282"/>
      <c r="I11014" s="283"/>
      <c r="J11014" s="126" t="s">
        <v>3044</v>
      </c>
    </row>
    <row r="11015" spans="1:10" ht="25.5">
      <c r="A11015" s="123" t="s">
        <v>1723</v>
      </c>
      <c r="B11015" s="97" t="s">
        <v>5058</v>
      </c>
      <c r="C11015" s="96" t="s">
        <v>44</v>
      </c>
      <c r="D11015" s="96" t="s">
        <v>5059</v>
      </c>
      <c r="E11015" s="99">
        <v>1</v>
      </c>
      <c r="F11015" s="98" t="s">
        <v>1950</v>
      </c>
      <c r="G11015" s="282" t="s">
        <v>4352</v>
      </c>
      <c r="H11015" s="282"/>
      <c r="I11015" s="283"/>
      <c r="J11015" s="126" t="s">
        <v>4352</v>
      </c>
    </row>
    <row r="11016" spans="1:10" ht="25.5">
      <c r="A11016" s="123" t="s">
        <v>1723</v>
      </c>
      <c r="B11016" s="97" t="s">
        <v>5145</v>
      </c>
      <c r="C11016" s="96" t="s">
        <v>44</v>
      </c>
      <c r="D11016" s="96" t="s">
        <v>5146</v>
      </c>
      <c r="E11016" s="99">
        <v>1</v>
      </c>
      <c r="F11016" s="98" t="s">
        <v>1950</v>
      </c>
      <c r="G11016" s="282" t="s">
        <v>4349</v>
      </c>
      <c r="H11016" s="282"/>
      <c r="I11016" s="283"/>
      <c r="J11016" s="126" t="s">
        <v>4349</v>
      </c>
    </row>
    <row r="11017" spans="1:10">
      <c r="A11017" s="221"/>
      <c r="B11017" s="222"/>
      <c r="C11017" s="222"/>
      <c r="D11017" s="222"/>
      <c r="E11017" s="222"/>
      <c r="F11017" s="222" t="s">
        <v>1774</v>
      </c>
      <c r="G11017" s="222"/>
      <c r="H11017" s="222"/>
      <c r="I11017" s="222"/>
      <c r="J11017" s="125">
        <v>1.82</v>
      </c>
    </row>
    <row r="11018" spans="1:10">
      <c r="A11018" s="115"/>
      <c r="B11018" s="116"/>
      <c r="C11018" s="116"/>
      <c r="D11018" s="116"/>
      <c r="E11018" s="116" t="s">
        <v>1728</v>
      </c>
      <c r="F11018" s="117">
        <v>0</v>
      </c>
      <c r="G11018" s="116" t="s">
        <v>1729</v>
      </c>
      <c r="H11018" s="117">
        <v>14.95</v>
      </c>
      <c r="I11018" s="116" t="s">
        <v>1730</v>
      </c>
      <c r="J11018" s="118">
        <v>14.946300000000001</v>
      </c>
    </row>
    <row r="11019" spans="1:10" ht="15" thickBot="1">
      <c r="A11019" s="115"/>
      <c r="B11019" s="116"/>
      <c r="C11019" s="116"/>
      <c r="D11019" s="116"/>
      <c r="E11019" s="116" t="s">
        <v>1731</v>
      </c>
      <c r="F11019" s="117">
        <v>5.04</v>
      </c>
      <c r="G11019" s="116"/>
      <c r="H11019" s="276" t="s">
        <v>1732</v>
      </c>
      <c r="I11019" s="276"/>
      <c r="J11019" s="118">
        <v>24.25</v>
      </c>
    </row>
    <row r="11020" spans="1:10" ht="15" thickTop="1">
      <c r="A11020" s="119"/>
      <c r="B11020" s="95"/>
      <c r="C11020" s="95"/>
      <c r="D11020" s="95"/>
      <c r="E11020" s="95"/>
      <c r="F11020" s="95"/>
      <c r="G11020" s="95"/>
      <c r="H11020" s="95"/>
      <c r="I11020" s="95"/>
      <c r="J11020" s="120"/>
    </row>
    <row r="11021" spans="1:10" ht="15">
      <c r="A11021" s="121"/>
      <c r="B11021" s="83" t="s">
        <v>1</v>
      </c>
      <c r="C11021" s="82" t="s">
        <v>2</v>
      </c>
      <c r="D11021" s="82" t="s">
        <v>3</v>
      </c>
      <c r="E11021" s="281" t="s">
        <v>1722</v>
      </c>
      <c r="F11021" s="281"/>
      <c r="G11021" s="84" t="s">
        <v>4</v>
      </c>
      <c r="H11021" s="83" t="s">
        <v>5</v>
      </c>
      <c r="I11021" s="83" t="s">
        <v>6</v>
      </c>
      <c r="J11021" s="122" t="s">
        <v>8</v>
      </c>
    </row>
    <row r="11022" spans="1:10">
      <c r="A11022" s="111" t="s">
        <v>1723</v>
      </c>
      <c r="B11022" s="86" t="s">
        <v>4287</v>
      </c>
      <c r="C11022" s="85" t="s">
        <v>31</v>
      </c>
      <c r="D11022" s="85" t="s">
        <v>2255</v>
      </c>
      <c r="E11022" s="284" t="s">
        <v>1737</v>
      </c>
      <c r="F11022" s="284"/>
      <c r="G11022" s="87" t="s">
        <v>33</v>
      </c>
      <c r="H11022" s="88">
        <v>1</v>
      </c>
      <c r="I11022" s="89">
        <v>19.95</v>
      </c>
      <c r="J11022" s="112">
        <v>19.95</v>
      </c>
    </row>
    <row r="11023" spans="1:10" ht="25.5">
      <c r="A11023" s="123" t="s">
        <v>1738</v>
      </c>
      <c r="B11023" s="97" t="s">
        <v>4915</v>
      </c>
      <c r="C11023" s="96" t="s">
        <v>31</v>
      </c>
      <c r="D11023" s="96" t="s">
        <v>4916</v>
      </c>
      <c r="E11023" s="283" t="s">
        <v>1737</v>
      </c>
      <c r="F11023" s="283"/>
      <c r="G11023" s="98" t="s">
        <v>33</v>
      </c>
      <c r="H11023" s="99">
        <v>1</v>
      </c>
      <c r="I11023" s="100">
        <v>0.37</v>
      </c>
      <c r="J11023" s="124">
        <v>0.37</v>
      </c>
    </row>
    <row r="11024" spans="1:10" ht="25.5">
      <c r="A11024" s="113" t="s">
        <v>1725</v>
      </c>
      <c r="B11024" s="91" t="s">
        <v>4322</v>
      </c>
      <c r="C11024" s="90" t="s">
        <v>31</v>
      </c>
      <c r="D11024" s="90" t="s">
        <v>4323</v>
      </c>
      <c r="E11024" s="278" t="s">
        <v>1727</v>
      </c>
      <c r="F11024" s="278"/>
      <c r="G11024" s="92" t="s">
        <v>33</v>
      </c>
      <c r="H11024" s="93">
        <v>1</v>
      </c>
      <c r="I11024" s="94">
        <v>0.48</v>
      </c>
      <c r="J11024" s="114">
        <v>0.48</v>
      </c>
    </row>
    <row r="11025" spans="1:10">
      <c r="A11025" s="113" t="s">
        <v>1725</v>
      </c>
      <c r="B11025" s="91" t="s">
        <v>1749</v>
      </c>
      <c r="C11025" s="90" t="s">
        <v>31</v>
      </c>
      <c r="D11025" s="90" t="s">
        <v>1750</v>
      </c>
      <c r="E11025" s="278" t="s">
        <v>1743</v>
      </c>
      <c r="F11025" s="278"/>
      <c r="G11025" s="92" t="s">
        <v>33</v>
      </c>
      <c r="H11025" s="93">
        <v>1</v>
      </c>
      <c r="I11025" s="94">
        <v>0.95</v>
      </c>
      <c r="J11025" s="114">
        <v>0.95</v>
      </c>
    </row>
    <row r="11026" spans="1:10" ht="25.5">
      <c r="A11026" s="113" t="s">
        <v>1725</v>
      </c>
      <c r="B11026" s="91" t="s">
        <v>4326</v>
      </c>
      <c r="C11026" s="90" t="s">
        <v>31</v>
      </c>
      <c r="D11026" s="90" t="s">
        <v>4327</v>
      </c>
      <c r="E11026" s="278" t="s">
        <v>2366</v>
      </c>
      <c r="F11026" s="278"/>
      <c r="G11026" s="92" t="s">
        <v>33</v>
      </c>
      <c r="H11026" s="93">
        <v>1</v>
      </c>
      <c r="I11026" s="94">
        <v>0.57999999999999996</v>
      </c>
      <c r="J11026" s="114">
        <v>0.57999999999999996</v>
      </c>
    </row>
    <row r="11027" spans="1:10" ht="25.5">
      <c r="A11027" s="113" t="s">
        <v>1725</v>
      </c>
      <c r="B11027" s="91" t="s">
        <v>4328</v>
      </c>
      <c r="C11027" s="90" t="s">
        <v>31</v>
      </c>
      <c r="D11027" s="90" t="s">
        <v>4329</v>
      </c>
      <c r="E11027" s="278" t="s">
        <v>2366</v>
      </c>
      <c r="F11027" s="278"/>
      <c r="G11027" s="92" t="s">
        <v>33</v>
      </c>
      <c r="H11027" s="93">
        <v>1</v>
      </c>
      <c r="I11027" s="94">
        <v>0.88</v>
      </c>
      <c r="J11027" s="114">
        <v>0.88</v>
      </c>
    </row>
    <row r="11028" spans="1:10" ht="25.5">
      <c r="A11028" s="113" t="s">
        <v>1725</v>
      </c>
      <c r="B11028" s="91" t="s">
        <v>4324</v>
      </c>
      <c r="C11028" s="90" t="s">
        <v>31</v>
      </c>
      <c r="D11028" s="90" t="s">
        <v>4325</v>
      </c>
      <c r="E11028" s="278" t="s">
        <v>1743</v>
      </c>
      <c r="F11028" s="278"/>
      <c r="G11028" s="92" t="s">
        <v>33</v>
      </c>
      <c r="H11028" s="93">
        <v>1</v>
      </c>
      <c r="I11028" s="94">
        <v>1.34</v>
      </c>
      <c r="J11028" s="114">
        <v>1.34</v>
      </c>
    </row>
    <row r="11029" spans="1:10">
      <c r="A11029" s="113" t="s">
        <v>1725</v>
      </c>
      <c r="B11029" s="91" t="s">
        <v>1741</v>
      </c>
      <c r="C11029" s="90" t="s">
        <v>31</v>
      </c>
      <c r="D11029" s="90" t="s">
        <v>1742</v>
      </c>
      <c r="E11029" s="278" t="s">
        <v>1743</v>
      </c>
      <c r="F11029" s="278"/>
      <c r="G11029" s="92" t="s">
        <v>33</v>
      </c>
      <c r="H11029" s="93">
        <v>1</v>
      </c>
      <c r="I11029" s="94">
        <v>0.03</v>
      </c>
      <c r="J11029" s="114">
        <v>0.03</v>
      </c>
    </row>
    <row r="11030" spans="1:10">
      <c r="A11030" s="113" t="s">
        <v>1725</v>
      </c>
      <c r="B11030" s="91" t="s">
        <v>4917</v>
      </c>
      <c r="C11030" s="90" t="s">
        <v>31</v>
      </c>
      <c r="D11030" s="90" t="s">
        <v>4918</v>
      </c>
      <c r="E11030" s="278" t="s">
        <v>1748</v>
      </c>
      <c r="F11030" s="278"/>
      <c r="G11030" s="92" t="s">
        <v>33</v>
      </c>
      <c r="H11030" s="93">
        <v>1</v>
      </c>
      <c r="I11030" s="94">
        <v>15.32</v>
      </c>
      <c r="J11030" s="114">
        <v>15.32</v>
      </c>
    </row>
    <row r="11031" spans="1:10">
      <c r="A11031" s="115"/>
      <c r="B11031" s="116"/>
      <c r="C11031" s="116"/>
      <c r="D11031" s="116"/>
      <c r="E11031" s="116" t="s">
        <v>1728</v>
      </c>
      <c r="F11031" s="117">
        <v>15.69</v>
      </c>
      <c r="G11031" s="116" t="s">
        <v>1729</v>
      </c>
      <c r="H11031" s="117">
        <v>0</v>
      </c>
      <c r="I11031" s="116" t="s">
        <v>1730</v>
      </c>
      <c r="J11031" s="118">
        <v>15.69</v>
      </c>
    </row>
    <row r="11032" spans="1:10" ht="15" thickBot="1">
      <c r="A11032" s="115"/>
      <c r="B11032" s="116"/>
      <c r="C11032" s="116"/>
      <c r="D11032" s="116"/>
      <c r="E11032" s="116" t="s">
        <v>1731</v>
      </c>
      <c r="F11032" s="117">
        <v>5.23</v>
      </c>
      <c r="G11032" s="116"/>
      <c r="H11032" s="276" t="s">
        <v>1732</v>
      </c>
      <c r="I11032" s="276"/>
      <c r="J11032" s="118">
        <v>25.18</v>
      </c>
    </row>
    <row r="11033" spans="1:10" ht="15" thickTop="1">
      <c r="A11033" s="119"/>
      <c r="B11033" s="95"/>
      <c r="C11033" s="95"/>
      <c r="D11033" s="95"/>
      <c r="E11033" s="95"/>
      <c r="F11033" s="95"/>
      <c r="G11033" s="95"/>
      <c r="H11033" s="95"/>
      <c r="I11033" s="95"/>
      <c r="J11033" s="120"/>
    </row>
    <row r="11034" spans="1:10" ht="15">
      <c r="A11034" s="121"/>
      <c r="B11034" s="83" t="s">
        <v>1</v>
      </c>
      <c r="C11034" s="82" t="s">
        <v>2</v>
      </c>
      <c r="D11034" s="82" t="s">
        <v>3</v>
      </c>
      <c r="E11034" s="281" t="s">
        <v>1722</v>
      </c>
      <c r="F11034" s="281"/>
      <c r="G11034" s="84" t="s">
        <v>4</v>
      </c>
      <c r="H11034" s="83" t="s">
        <v>5</v>
      </c>
      <c r="I11034" s="83" t="s">
        <v>6</v>
      </c>
      <c r="J11034" s="122" t="s">
        <v>8</v>
      </c>
    </row>
    <row r="11035" spans="1:10" ht="25.5">
      <c r="A11035" s="111" t="s">
        <v>1723</v>
      </c>
      <c r="B11035" s="86" t="s">
        <v>3870</v>
      </c>
      <c r="C11035" s="85" t="s">
        <v>44</v>
      </c>
      <c r="D11035" s="85" t="s">
        <v>3871</v>
      </c>
      <c r="E11035" s="284" t="s">
        <v>1761</v>
      </c>
      <c r="F11035" s="284"/>
      <c r="G11035" s="87" t="s">
        <v>46</v>
      </c>
      <c r="H11035" s="88">
        <v>1</v>
      </c>
      <c r="I11035" s="89">
        <v>8.23</v>
      </c>
      <c r="J11035" s="112">
        <v>8.23</v>
      </c>
    </row>
    <row r="11036" spans="1:10">
      <c r="A11036" s="221"/>
      <c r="B11036" s="222"/>
      <c r="C11036" s="222"/>
      <c r="D11036" s="222"/>
      <c r="E11036" s="222"/>
      <c r="F11036" s="222" t="s">
        <v>1762</v>
      </c>
      <c r="G11036" s="222"/>
      <c r="H11036" s="222"/>
      <c r="I11036" s="222"/>
      <c r="J11036" s="125">
        <v>0</v>
      </c>
    </row>
    <row r="11037" spans="1:10">
      <c r="A11037" s="221"/>
      <c r="B11037" s="222"/>
      <c r="C11037" s="222"/>
      <c r="D11037" s="222"/>
      <c r="E11037" s="222"/>
      <c r="F11037" s="222" t="s">
        <v>1763</v>
      </c>
      <c r="G11037" s="222"/>
      <c r="H11037" s="222"/>
      <c r="I11037" s="222"/>
      <c r="J11037" s="125">
        <v>1</v>
      </c>
    </row>
    <row r="11038" spans="1:10">
      <c r="A11038" s="221"/>
      <c r="B11038" s="222"/>
      <c r="C11038" s="222"/>
      <c r="D11038" s="222"/>
      <c r="E11038" s="222"/>
      <c r="F11038" s="222" t="s">
        <v>1764</v>
      </c>
      <c r="G11038" s="222"/>
      <c r="H11038" s="222"/>
      <c r="I11038" s="222"/>
      <c r="J11038" s="125">
        <v>0</v>
      </c>
    </row>
    <row r="11039" spans="1:10" ht="15">
      <c r="A11039" s="279" t="s">
        <v>1784</v>
      </c>
      <c r="B11039" s="280" t="s">
        <v>1</v>
      </c>
      <c r="C11039" s="281" t="s">
        <v>2</v>
      </c>
      <c r="D11039" s="281" t="s">
        <v>1785</v>
      </c>
      <c r="E11039" s="280" t="s">
        <v>1766</v>
      </c>
      <c r="F11039" s="83" t="s">
        <v>1767</v>
      </c>
      <c r="G11039" s="83" t="s">
        <v>1768</v>
      </c>
      <c r="H11039" s="83"/>
      <c r="I11039" s="83"/>
      <c r="J11039" s="122" t="s">
        <v>1769</v>
      </c>
    </row>
    <row r="11040" spans="1:10" ht="25.5">
      <c r="A11040" s="113" t="s">
        <v>1725</v>
      </c>
      <c r="B11040" s="91" t="s">
        <v>5388</v>
      </c>
      <c r="C11040" s="90" t="s">
        <v>44</v>
      </c>
      <c r="D11040" s="90" t="s">
        <v>5389</v>
      </c>
      <c r="E11040" s="93">
        <v>1</v>
      </c>
      <c r="F11040" s="92" t="s">
        <v>46</v>
      </c>
      <c r="G11040" s="277" t="s">
        <v>5390</v>
      </c>
      <c r="H11040" s="277"/>
      <c r="I11040" s="278"/>
      <c r="J11040" s="127" t="s">
        <v>5390</v>
      </c>
    </row>
    <row r="11041" spans="1:10">
      <c r="A11041" s="221"/>
      <c r="B11041" s="222"/>
      <c r="C11041" s="222"/>
      <c r="D11041" s="222"/>
      <c r="E11041" s="222"/>
      <c r="F11041" s="222" t="s">
        <v>1938</v>
      </c>
      <c r="G11041" s="222"/>
      <c r="H11041" s="222"/>
      <c r="I11041" s="222"/>
      <c r="J11041" s="125">
        <v>5.76</v>
      </c>
    </row>
    <row r="11042" spans="1:10" ht="15">
      <c r="A11042" s="279" t="s">
        <v>1765</v>
      </c>
      <c r="B11042" s="280" t="s">
        <v>1</v>
      </c>
      <c r="C11042" s="281" t="s">
        <v>2</v>
      </c>
      <c r="D11042" s="281" t="s">
        <v>1727</v>
      </c>
      <c r="E11042" s="280" t="s">
        <v>1766</v>
      </c>
      <c r="F11042" s="83" t="s">
        <v>1767</v>
      </c>
      <c r="G11042" s="83" t="s">
        <v>1768</v>
      </c>
      <c r="H11042" s="83"/>
      <c r="I11042" s="83"/>
      <c r="J11042" s="122" t="s">
        <v>1769</v>
      </c>
    </row>
    <row r="11043" spans="1:10">
      <c r="A11043" s="123" t="s">
        <v>1723</v>
      </c>
      <c r="B11043" s="97" t="s">
        <v>1979</v>
      </c>
      <c r="C11043" s="96" t="s">
        <v>44</v>
      </c>
      <c r="D11043" s="96" t="s">
        <v>1980</v>
      </c>
      <c r="E11043" s="99">
        <v>6.9841299999999995E-2</v>
      </c>
      <c r="F11043" s="98" t="s">
        <v>1950</v>
      </c>
      <c r="G11043" s="282" t="s">
        <v>1981</v>
      </c>
      <c r="H11043" s="282"/>
      <c r="I11043" s="283"/>
      <c r="J11043" s="126" t="s">
        <v>5391</v>
      </c>
    </row>
    <row r="11044" spans="1:10">
      <c r="A11044" s="123" t="s">
        <v>1723</v>
      </c>
      <c r="B11044" s="97" t="s">
        <v>3570</v>
      </c>
      <c r="C11044" s="96" t="s">
        <v>44</v>
      </c>
      <c r="D11044" s="96" t="s">
        <v>3571</v>
      </c>
      <c r="E11044" s="99">
        <v>6.9841299999999995E-2</v>
      </c>
      <c r="F11044" s="98" t="s">
        <v>1950</v>
      </c>
      <c r="G11044" s="282" t="s">
        <v>3577</v>
      </c>
      <c r="H11044" s="282"/>
      <c r="I11044" s="283"/>
      <c r="J11044" s="126" t="s">
        <v>5392</v>
      </c>
    </row>
    <row r="11045" spans="1:10">
      <c r="A11045" s="221"/>
      <c r="B11045" s="222"/>
      <c r="C11045" s="222"/>
      <c r="D11045" s="222"/>
      <c r="E11045" s="222"/>
      <c r="F11045" s="222" t="s">
        <v>1774</v>
      </c>
      <c r="G11045" s="222"/>
      <c r="H11045" s="222"/>
      <c r="I11045" s="222"/>
      <c r="J11045" s="125">
        <v>2.4723999999999999</v>
      </c>
    </row>
    <row r="11046" spans="1:10">
      <c r="A11046" s="115"/>
      <c r="B11046" s="116"/>
      <c r="C11046" s="116"/>
      <c r="D11046" s="116"/>
      <c r="E11046" s="116" t="s">
        <v>1728</v>
      </c>
      <c r="F11046" s="117">
        <v>0</v>
      </c>
      <c r="G11046" s="116" t="s">
        <v>1729</v>
      </c>
      <c r="H11046" s="117">
        <v>1.88</v>
      </c>
      <c r="I11046" s="116" t="s">
        <v>1730</v>
      </c>
      <c r="J11046" s="118">
        <v>1.8786052556599999</v>
      </c>
    </row>
    <row r="11047" spans="1:10" ht="15" thickBot="1">
      <c r="A11047" s="115"/>
      <c r="B11047" s="116"/>
      <c r="C11047" s="116"/>
      <c r="D11047" s="116"/>
      <c r="E11047" s="116" t="s">
        <v>1731</v>
      </c>
      <c r="F11047" s="117">
        <v>2.15</v>
      </c>
      <c r="G11047" s="116"/>
      <c r="H11047" s="276" t="s">
        <v>1732</v>
      </c>
      <c r="I11047" s="276"/>
      <c r="J11047" s="118">
        <v>10.38</v>
      </c>
    </row>
    <row r="11048" spans="1:10" ht="15" thickTop="1">
      <c r="A11048" s="119"/>
      <c r="B11048" s="95"/>
      <c r="C11048" s="95"/>
      <c r="D11048" s="95"/>
      <c r="E11048" s="95"/>
      <c r="F11048" s="95"/>
      <c r="G11048" s="95"/>
      <c r="H11048" s="95"/>
      <c r="I11048" s="95"/>
      <c r="J11048" s="120"/>
    </row>
    <row r="11049" spans="1:10" ht="15">
      <c r="A11049" s="121"/>
      <c r="B11049" s="83" t="s">
        <v>1</v>
      </c>
      <c r="C11049" s="82" t="s">
        <v>2</v>
      </c>
      <c r="D11049" s="82" t="s">
        <v>3</v>
      </c>
      <c r="E11049" s="281" t="s">
        <v>1722</v>
      </c>
      <c r="F11049" s="281"/>
      <c r="G11049" s="84" t="s">
        <v>4</v>
      </c>
      <c r="H11049" s="83" t="s">
        <v>5</v>
      </c>
      <c r="I11049" s="83" t="s">
        <v>6</v>
      </c>
      <c r="J11049" s="122" t="s">
        <v>8</v>
      </c>
    </row>
    <row r="11050" spans="1:10">
      <c r="A11050" s="111" t="s">
        <v>1723</v>
      </c>
      <c r="B11050" s="86" t="s">
        <v>2642</v>
      </c>
      <c r="C11050" s="85" t="s">
        <v>44</v>
      </c>
      <c r="D11050" s="85" t="s">
        <v>2643</v>
      </c>
      <c r="E11050" s="284" t="s">
        <v>1761</v>
      </c>
      <c r="F11050" s="284"/>
      <c r="G11050" s="87" t="s">
        <v>1950</v>
      </c>
      <c r="H11050" s="88">
        <v>1</v>
      </c>
      <c r="I11050" s="89">
        <v>20.350000000000001</v>
      </c>
      <c r="J11050" s="112">
        <v>20.350000000000001</v>
      </c>
    </row>
    <row r="11051" spans="1:10" ht="15">
      <c r="A11051" s="121" t="s">
        <v>2324</v>
      </c>
      <c r="B11051" s="83" t="s">
        <v>1</v>
      </c>
      <c r="C11051" s="82" t="s">
        <v>2</v>
      </c>
      <c r="D11051" s="82" t="s">
        <v>1748</v>
      </c>
      <c r="E11051" s="83" t="s">
        <v>1766</v>
      </c>
      <c r="F11051" s="280" t="s">
        <v>1769</v>
      </c>
      <c r="G11051" s="280"/>
      <c r="H11051" s="280"/>
      <c r="I11051" s="280"/>
      <c r="J11051" s="122" t="s">
        <v>1778</v>
      </c>
    </row>
    <row r="11052" spans="1:10">
      <c r="A11052" s="113" t="s">
        <v>1725</v>
      </c>
      <c r="B11052" s="91" t="s">
        <v>5393</v>
      </c>
      <c r="C11052" s="90" t="s">
        <v>44</v>
      </c>
      <c r="D11052" s="90" t="s">
        <v>5394</v>
      </c>
      <c r="E11052" s="93">
        <v>1</v>
      </c>
      <c r="F11052" s="90"/>
      <c r="G11052" s="90"/>
      <c r="H11052" s="90"/>
      <c r="I11052" s="102" t="s">
        <v>4592</v>
      </c>
      <c r="J11052" s="127" t="s">
        <v>4592</v>
      </c>
    </row>
    <row r="11053" spans="1:10">
      <c r="A11053" s="221"/>
      <c r="B11053" s="222"/>
      <c r="C11053" s="222"/>
      <c r="D11053" s="222"/>
      <c r="E11053" s="222"/>
      <c r="F11053" s="222" t="s">
        <v>2328</v>
      </c>
      <c r="G11053" s="222"/>
      <c r="H11053" s="222"/>
      <c r="I11053" s="222"/>
      <c r="J11053" s="128">
        <v>0</v>
      </c>
    </row>
    <row r="11054" spans="1:10">
      <c r="A11054" s="221"/>
      <c r="B11054" s="222"/>
      <c r="C11054" s="222"/>
      <c r="D11054" s="222"/>
      <c r="E11054" s="222"/>
      <c r="F11054" s="222" t="s">
        <v>2329</v>
      </c>
      <c r="G11054" s="222"/>
      <c r="H11054" s="222"/>
      <c r="I11054" s="222"/>
      <c r="J11054" s="125">
        <v>15.82</v>
      </c>
    </row>
    <row r="11055" spans="1:10">
      <c r="A11055" s="221"/>
      <c r="B11055" s="222"/>
      <c r="C11055" s="222"/>
      <c r="D11055" s="222"/>
      <c r="E11055" s="222"/>
      <c r="F11055" s="222" t="s">
        <v>1762</v>
      </c>
      <c r="G11055" s="222"/>
      <c r="H11055" s="222"/>
      <c r="I11055" s="222"/>
      <c r="J11055" s="125">
        <v>15.82</v>
      </c>
    </row>
    <row r="11056" spans="1:10">
      <c r="A11056" s="221"/>
      <c r="B11056" s="222"/>
      <c r="C11056" s="222"/>
      <c r="D11056" s="222"/>
      <c r="E11056" s="222"/>
      <c r="F11056" s="222" t="s">
        <v>1763</v>
      </c>
      <c r="G11056" s="222"/>
      <c r="H11056" s="222"/>
      <c r="I11056" s="222"/>
      <c r="J11056" s="125">
        <v>1</v>
      </c>
    </row>
    <row r="11057" spans="1:10">
      <c r="A11057" s="221"/>
      <c r="B11057" s="222"/>
      <c r="C11057" s="222"/>
      <c r="D11057" s="222"/>
      <c r="E11057" s="222"/>
      <c r="F11057" s="222" t="s">
        <v>1764</v>
      </c>
      <c r="G11057" s="222"/>
      <c r="H11057" s="222"/>
      <c r="I11057" s="222"/>
      <c r="J11057" s="125">
        <v>15.82</v>
      </c>
    </row>
    <row r="11058" spans="1:10" ht="15">
      <c r="A11058" s="279" t="s">
        <v>1784</v>
      </c>
      <c r="B11058" s="280" t="s">
        <v>1</v>
      </c>
      <c r="C11058" s="281" t="s">
        <v>2</v>
      </c>
      <c r="D11058" s="281" t="s">
        <v>1785</v>
      </c>
      <c r="E11058" s="280" t="s">
        <v>1766</v>
      </c>
      <c r="F11058" s="83" t="s">
        <v>1767</v>
      </c>
      <c r="G11058" s="83" t="s">
        <v>1768</v>
      </c>
      <c r="H11058" s="83"/>
      <c r="I11058" s="83"/>
      <c r="J11058" s="122" t="s">
        <v>1769</v>
      </c>
    </row>
    <row r="11059" spans="1:10">
      <c r="A11059" s="113" t="s">
        <v>1725</v>
      </c>
      <c r="B11059" s="91" t="s">
        <v>4338</v>
      </c>
      <c r="C11059" s="90" t="s">
        <v>44</v>
      </c>
      <c r="D11059" s="90" t="s">
        <v>4339</v>
      </c>
      <c r="E11059" s="93">
        <v>1</v>
      </c>
      <c r="F11059" s="92" t="s">
        <v>1950</v>
      </c>
      <c r="G11059" s="277" t="s">
        <v>4340</v>
      </c>
      <c r="H11059" s="277"/>
      <c r="I11059" s="278"/>
      <c r="J11059" s="127" t="s">
        <v>4340</v>
      </c>
    </row>
    <row r="11060" spans="1:10">
      <c r="A11060" s="113" t="s">
        <v>1725</v>
      </c>
      <c r="B11060" s="91" t="s">
        <v>4335</v>
      </c>
      <c r="C11060" s="90" t="s">
        <v>44</v>
      </c>
      <c r="D11060" s="90" t="s">
        <v>4336</v>
      </c>
      <c r="E11060" s="93">
        <v>1</v>
      </c>
      <c r="F11060" s="92" t="s">
        <v>1950</v>
      </c>
      <c r="G11060" s="277" t="s">
        <v>4337</v>
      </c>
      <c r="H11060" s="277"/>
      <c r="I11060" s="278"/>
      <c r="J11060" s="127" t="s">
        <v>4337</v>
      </c>
    </row>
    <row r="11061" spans="1:10">
      <c r="A11061" s="113" t="s">
        <v>1725</v>
      </c>
      <c r="B11061" s="91" t="s">
        <v>4332</v>
      </c>
      <c r="C11061" s="90" t="s">
        <v>44</v>
      </c>
      <c r="D11061" s="90" t="s">
        <v>4333</v>
      </c>
      <c r="E11061" s="93">
        <v>1</v>
      </c>
      <c r="F11061" s="92" t="s">
        <v>1950</v>
      </c>
      <c r="G11061" s="277" t="s">
        <v>4334</v>
      </c>
      <c r="H11061" s="277"/>
      <c r="I11061" s="278"/>
      <c r="J11061" s="127" t="s">
        <v>4334</v>
      </c>
    </row>
    <row r="11062" spans="1:10" ht="25.5">
      <c r="A11062" s="113" t="s">
        <v>1725</v>
      </c>
      <c r="B11062" s="91" t="s">
        <v>4341</v>
      </c>
      <c r="C11062" s="90" t="s">
        <v>44</v>
      </c>
      <c r="D11062" s="90" t="s">
        <v>4342</v>
      </c>
      <c r="E11062" s="93">
        <v>1</v>
      </c>
      <c r="F11062" s="92" t="s">
        <v>1950</v>
      </c>
      <c r="G11062" s="277" t="s">
        <v>4343</v>
      </c>
      <c r="H11062" s="277"/>
      <c r="I11062" s="278"/>
      <c r="J11062" s="127" t="s">
        <v>4343</v>
      </c>
    </row>
    <row r="11063" spans="1:10">
      <c r="A11063" s="221"/>
      <c r="B11063" s="222"/>
      <c r="C11063" s="222"/>
      <c r="D11063" s="222"/>
      <c r="E11063" s="222"/>
      <c r="F11063" s="222" t="s">
        <v>1938</v>
      </c>
      <c r="G11063" s="222"/>
      <c r="H11063" s="222"/>
      <c r="I11063" s="222"/>
      <c r="J11063" s="125">
        <v>2.8</v>
      </c>
    </row>
    <row r="11064" spans="1:10" ht="15">
      <c r="A11064" s="279" t="s">
        <v>1765</v>
      </c>
      <c r="B11064" s="280" t="s">
        <v>1</v>
      </c>
      <c r="C11064" s="281" t="s">
        <v>2</v>
      </c>
      <c r="D11064" s="281" t="s">
        <v>1727</v>
      </c>
      <c r="E11064" s="280" t="s">
        <v>1766</v>
      </c>
      <c r="F11064" s="83" t="s">
        <v>1767</v>
      </c>
      <c r="G11064" s="83" t="s">
        <v>1768</v>
      </c>
      <c r="H11064" s="83"/>
      <c r="I11064" s="83"/>
      <c r="J11064" s="122" t="s">
        <v>1769</v>
      </c>
    </row>
    <row r="11065" spans="1:10" ht="25.5">
      <c r="A11065" s="123" t="s">
        <v>1723</v>
      </c>
      <c r="B11065" s="97" t="s">
        <v>4597</v>
      </c>
      <c r="C11065" s="96" t="s">
        <v>44</v>
      </c>
      <c r="D11065" s="96" t="s">
        <v>4598</v>
      </c>
      <c r="E11065" s="99">
        <v>1</v>
      </c>
      <c r="F11065" s="98" t="s">
        <v>1950</v>
      </c>
      <c r="G11065" s="282" t="s">
        <v>4599</v>
      </c>
      <c r="H11065" s="282"/>
      <c r="I11065" s="283"/>
      <c r="J11065" s="126" t="s">
        <v>4599</v>
      </c>
    </row>
    <row r="11066" spans="1:10" ht="25.5">
      <c r="A11066" s="123" t="s">
        <v>1723</v>
      </c>
      <c r="B11066" s="97" t="s">
        <v>5147</v>
      </c>
      <c r="C11066" s="96" t="s">
        <v>44</v>
      </c>
      <c r="D11066" s="96" t="s">
        <v>5148</v>
      </c>
      <c r="E11066" s="99">
        <v>1</v>
      </c>
      <c r="F11066" s="98" t="s">
        <v>1950</v>
      </c>
      <c r="G11066" s="282" t="s">
        <v>4349</v>
      </c>
      <c r="H11066" s="282"/>
      <c r="I11066" s="283"/>
      <c r="J11066" s="126" t="s">
        <v>4349</v>
      </c>
    </row>
    <row r="11067" spans="1:10">
      <c r="A11067" s="123" t="s">
        <v>1723</v>
      </c>
      <c r="B11067" s="97" t="s">
        <v>5060</v>
      </c>
      <c r="C11067" s="96" t="s">
        <v>44</v>
      </c>
      <c r="D11067" s="96" t="s">
        <v>5061</v>
      </c>
      <c r="E11067" s="99">
        <v>1</v>
      </c>
      <c r="F11067" s="98" t="s">
        <v>1950</v>
      </c>
      <c r="G11067" s="282" t="s">
        <v>4352</v>
      </c>
      <c r="H11067" s="282"/>
      <c r="I11067" s="283"/>
      <c r="J11067" s="126" t="s">
        <v>4352</v>
      </c>
    </row>
    <row r="11068" spans="1:10">
      <c r="A11068" s="221"/>
      <c r="B11068" s="222"/>
      <c r="C11068" s="222"/>
      <c r="D11068" s="222"/>
      <c r="E11068" s="222"/>
      <c r="F11068" s="222" t="s">
        <v>1774</v>
      </c>
      <c r="G11068" s="222"/>
      <c r="H11068" s="222"/>
      <c r="I11068" s="222"/>
      <c r="J11068" s="125">
        <v>1.73</v>
      </c>
    </row>
    <row r="11069" spans="1:10">
      <c r="A11069" s="115"/>
      <c r="B11069" s="116"/>
      <c r="C11069" s="116"/>
      <c r="D11069" s="116"/>
      <c r="E11069" s="116" t="s">
        <v>1728</v>
      </c>
      <c r="F11069" s="117">
        <v>0</v>
      </c>
      <c r="G11069" s="116" t="s">
        <v>1729</v>
      </c>
      <c r="H11069" s="117">
        <v>16.09</v>
      </c>
      <c r="I11069" s="116" t="s">
        <v>1730</v>
      </c>
      <c r="J11069" s="118">
        <v>16.088799999999999</v>
      </c>
    </row>
    <row r="11070" spans="1:10" ht="15" thickBot="1">
      <c r="A11070" s="115"/>
      <c r="B11070" s="116"/>
      <c r="C11070" s="116"/>
      <c r="D11070" s="116"/>
      <c r="E11070" s="116" t="s">
        <v>1731</v>
      </c>
      <c r="F11070" s="117">
        <v>5.33</v>
      </c>
      <c r="G11070" s="116"/>
      <c r="H11070" s="276" t="s">
        <v>1732</v>
      </c>
      <c r="I11070" s="276"/>
      <c r="J11070" s="118">
        <v>25.68</v>
      </c>
    </row>
    <row r="11071" spans="1:10" ht="15" thickTop="1">
      <c r="A11071" s="119"/>
      <c r="B11071" s="95"/>
      <c r="C11071" s="95"/>
      <c r="D11071" s="95"/>
      <c r="E11071" s="95"/>
      <c r="F11071" s="95"/>
      <c r="G11071" s="95"/>
      <c r="H11071" s="95"/>
      <c r="I11071" s="95"/>
      <c r="J11071" s="120"/>
    </row>
    <row r="11072" spans="1:10" ht="15">
      <c r="A11072" s="121"/>
      <c r="B11072" s="83" t="s">
        <v>1</v>
      </c>
      <c r="C11072" s="82" t="s">
        <v>2</v>
      </c>
      <c r="D11072" s="82" t="s">
        <v>3</v>
      </c>
      <c r="E11072" s="281" t="s">
        <v>1722</v>
      </c>
      <c r="F11072" s="281"/>
      <c r="G11072" s="84" t="s">
        <v>4</v>
      </c>
      <c r="H11072" s="83" t="s">
        <v>5</v>
      </c>
      <c r="I11072" s="83" t="s">
        <v>6</v>
      </c>
      <c r="J11072" s="122" t="s">
        <v>8</v>
      </c>
    </row>
    <row r="11073" spans="1:10" ht="25.5">
      <c r="A11073" s="111" t="s">
        <v>1723</v>
      </c>
      <c r="B11073" s="86" t="s">
        <v>2655</v>
      </c>
      <c r="C11073" s="85" t="s">
        <v>31</v>
      </c>
      <c r="D11073" s="85" t="s">
        <v>2656</v>
      </c>
      <c r="E11073" s="284" t="s">
        <v>2317</v>
      </c>
      <c r="F11073" s="284"/>
      <c r="G11073" s="87" t="s">
        <v>93</v>
      </c>
      <c r="H11073" s="88">
        <v>1</v>
      </c>
      <c r="I11073" s="89">
        <v>28.42</v>
      </c>
      <c r="J11073" s="112">
        <v>28.42</v>
      </c>
    </row>
    <row r="11074" spans="1:10">
      <c r="A11074" s="123" t="s">
        <v>1738</v>
      </c>
      <c r="B11074" s="97" t="s">
        <v>4718</v>
      </c>
      <c r="C11074" s="96" t="s">
        <v>31</v>
      </c>
      <c r="D11074" s="96" t="s">
        <v>4719</v>
      </c>
      <c r="E11074" s="283" t="s">
        <v>1737</v>
      </c>
      <c r="F11074" s="283"/>
      <c r="G11074" s="98" t="s">
        <v>33</v>
      </c>
      <c r="H11074" s="99">
        <v>0.224</v>
      </c>
      <c r="I11074" s="100">
        <v>19.68</v>
      </c>
      <c r="J11074" s="124">
        <v>4.4000000000000004</v>
      </c>
    </row>
    <row r="11075" spans="1:10" ht="25.5">
      <c r="A11075" s="123" t="s">
        <v>1738</v>
      </c>
      <c r="B11075" s="97" t="s">
        <v>5395</v>
      </c>
      <c r="C11075" s="96" t="s">
        <v>31</v>
      </c>
      <c r="D11075" s="96" t="s">
        <v>5396</v>
      </c>
      <c r="E11075" s="283" t="s">
        <v>2165</v>
      </c>
      <c r="F11075" s="283"/>
      <c r="G11075" s="98" t="s">
        <v>2166</v>
      </c>
      <c r="H11075" s="99">
        <v>9.4E-2</v>
      </c>
      <c r="I11075" s="100">
        <v>0.92</v>
      </c>
      <c r="J11075" s="124">
        <v>0.08</v>
      </c>
    </row>
    <row r="11076" spans="1:10">
      <c r="A11076" s="123" t="s">
        <v>1738</v>
      </c>
      <c r="B11076" s="97" t="s">
        <v>2365</v>
      </c>
      <c r="C11076" s="96" t="s">
        <v>31</v>
      </c>
      <c r="D11076" s="96" t="s">
        <v>1949</v>
      </c>
      <c r="E11076" s="283" t="s">
        <v>1737</v>
      </c>
      <c r="F11076" s="283"/>
      <c r="G11076" s="98" t="s">
        <v>33</v>
      </c>
      <c r="H11076" s="99">
        <v>0.224</v>
      </c>
      <c r="I11076" s="100">
        <v>19.95</v>
      </c>
      <c r="J11076" s="124">
        <v>4.46</v>
      </c>
    </row>
    <row r="11077" spans="1:10" ht="25.5">
      <c r="A11077" s="123" t="s">
        <v>1738</v>
      </c>
      <c r="B11077" s="97" t="s">
        <v>5397</v>
      </c>
      <c r="C11077" s="96" t="s">
        <v>31</v>
      </c>
      <c r="D11077" s="96" t="s">
        <v>5398</v>
      </c>
      <c r="E11077" s="283" t="s">
        <v>2165</v>
      </c>
      <c r="F11077" s="283"/>
      <c r="G11077" s="98" t="s">
        <v>2169</v>
      </c>
      <c r="H11077" s="99">
        <v>0.13</v>
      </c>
      <c r="I11077" s="100">
        <v>0.35</v>
      </c>
      <c r="J11077" s="124">
        <v>0.04</v>
      </c>
    </row>
    <row r="11078" spans="1:10">
      <c r="A11078" s="123" t="s">
        <v>1738</v>
      </c>
      <c r="B11078" s="97" t="s">
        <v>2170</v>
      </c>
      <c r="C11078" s="96" t="s">
        <v>31</v>
      </c>
      <c r="D11078" s="96" t="s">
        <v>1958</v>
      </c>
      <c r="E11078" s="283" t="s">
        <v>1737</v>
      </c>
      <c r="F11078" s="283"/>
      <c r="G11078" s="98" t="s">
        <v>33</v>
      </c>
      <c r="H11078" s="99">
        <v>1.345</v>
      </c>
      <c r="I11078" s="100">
        <v>14.46</v>
      </c>
      <c r="J11078" s="124">
        <v>19.440000000000001</v>
      </c>
    </row>
    <row r="11079" spans="1:10">
      <c r="A11079" s="115"/>
      <c r="B11079" s="116"/>
      <c r="C11079" s="116"/>
      <c r="D11079" s="116"/>
      <c r="E11079" s="116" t="s">
        <v>1728</v>
      </c>
      <c r="F11079" s="117">
        <v>20.82</v>
      </c>
      <c r="G11079" s="116" t="s">
        <v>1729</v>
      </c>
      <c r="H11079" s="117">
        <v>0</v>
      </c>
      <c r="I11079" s="116" t="s">
        <v>1730</v>
      </c>
      <c r="J11079" s="118">
        <v>20.82</v>
      </c>
    </row>
    <row r="11080" spans="1:10" ht="15" thickBot="1">
      <c r="A11080" s="115"/>
      <c r="B11080" s="116"/>
      <c r="C11080" s="116"/>
      <c r="D11080" s="116"/>
      <c r="E11080" s="116" t="s">
        <v>1731</v>
      </c>
      <c r="F11080" s="117">
        <v>7.45</v>
      </c>
      <c r="G11080" s="116"/>
      <c r="H11080" s="276" t="s">
        <v>1732</v>
      </c>
      <c r="I11080" s="276"/>
      <c r="J11080" s="118">
        <v>35.869999999999997</v>
      </c>
    </row>
    <row r="11081" spans="1:10" ht="15" thickTop="1">
      <c r="A11081" s="119"/>
      <c r="B11081" s="95"/>
      <c r="C11081" s="95"/>
      <c r="D11081" s="95"/>
      <c r="E11081" s="95"/>
      <c r="F11081" s="95"/>
      <c r="G11081" s="95"/>
      <c r="H11081" s="95"/>
      <c r="I11081" s="95"/>
      <c r="J11081" s="120"/>
    </row>
    <row r="11082" spans="1:10" ht="15">
      <c r="A11082" s="121"/>
      <c r="B11082" s="83" t="s">
        <v>1</v>
      </c>
      <c r="C11082" s="82" t="s">
        <v>2</v>
      </c>
      <c r="D11082" s="82" t="s">
        <v>3</v>
      </c>
      <c r="E11082" s="281" t="s">
        <v>1722</v>
      </c>
      <c r="F11082" s="281"/>
      <c r="G11082" s="84" t="s">
        <v>4</v>
      </c>
      <c r="H11082" s="83" t="s">
        <v>5</v>
      </c>
      <c r="I11082" s="83" t="s">
        <v>6</v>
      </c>
      <c r="J11082" s="122" t="s">
        <v>8</v>
      </c>
    </row>
    <row r="11083" spans="1:10" ht="25.5">
      <c r="A11083" s="111" t="s">
        <v>1723</v>
      </c>
      <c r="B11083" s="86" t="s">
        <v>2243</v>
      </c>
      <c r="C11083" s="85" t="s">
        <v>44</v>
      </c>
      <c r="D11083" s="85" t="s">
        <v>2244</v>
      </c>
      <c r="E11083" s="284" t="s">
        <v>1761</v>
      </c>
      <c r="F11083" s="284"/>
      <c r="G11083" s="87" t="s">
        <v>93</v>
      </c>
      <c r="H11083" s="88">
        <v>1</v>
      </c>
      <c r="I11083" s="89">
        <v>49.73</v>
      </c>
      <c r="J11083" s="112">
        <v>49.73</v>
      </c>
    </row>
    <row r="11084" spans="1:10">
      <c r="A11084" s="221"/>
      <c r="B11084" s="222"/>
      <c r="C11084" s="222"/>
      <c r="D11084" s="222"/>
      <c r="E11084" s="222"/>
      <c r="F11084" s="222" t="s">
        <v>1762</v>
      </c>
      <c r="G11084" s="222"/>
      <c r="H11084" s="222"/>
      <c r="I11084" s="222"/>
      <c r="J11084" s="125">
        <v>0</v>
      </c>
    </row>
    <row r="11085" spans="1:10">
      <c r="A11085" s="221"/>
      <c r="B11085" s="222"/>
      <c r="C11085" s="222"/>
      <c r="D11085" s="222"/>
      <c r="E11085" s="222"/>
      <c r="F11085" s="222" t="s">
        <v>1763</v>
      </c>
      <c r="G11085" s="222"/>
      <c r="H11085" s="222"/>
      <c r="I11085" s="222"/>
      <c r="J11085" s="125">
        <v>1</v>
      </c>
    </row>
    <row r="11086" spans="1:10">
      <c r="A11086" s="221"/>
      <c r="B11086" s="222"/>
      <c r="C11086" s="222"/>
      <c r="D11086" s="222"/>
      <c r="E11086" s="222"/>
      <c r="F11086" s="222" t="s">
        <v>1764</v>
      </c>
      <c r="G11086" s="222"/>
      <c r="H11086" s="222"/>
      <c r="I11086" s="222"/>
      <c r="J11086" s="125">
        <v>0</v>
      </c>
    </row>
    <row r="11087" spans="1:10" ht="15">
      <c r="A11087" s="279" t="s">
        <v>1765</v>
      </c>
      <c r="B11087" s="280" t="s">
        <v>1</v>
      </c>
      <c r="C11087" s="281" t="s">
        <v>2</v>
      </c>
      <c r="D11087" s="281" t="s">
        <v>1727</v>
      </c>
      <c r="E11087" s="280" t="s">
        <v>1766</v>
      </c>
      <c r="F11087" s="83" t="s">
        <v>1767</v>
      </c>
      <c r="G11087" s="83" t="s">
        <v>1768</v>
      </c>
      <c r="H11087" s="83"/>
      <c r="I11087" s="83"/>
      <c r="J11087" s="122" t="s">
        <v>1769</v>
      </c>
    </row>
    <row r="11088" spans="1:10">
      <c r="A11088" s="123" t="s">
        <v>1723</v>
      </c>
      <c r="B11088" s="97" t="s">
        <v>1957</v>
      </c>
      <c r="C11088" s="96" t="s">
        <v>44</v>
      </c>
      <c r="D11088" s="96" t="s">
        <v>1958</v>
      </c>
      <c r="E11088" s="99">
        <v>2.0952380000000002</v>
      </c>
      <c r="F11088" s="98" t="s">
        <v>1950</v>
      </c>
      <c r="G11088" s="282" t="s">
        <v>1959</v>
      </c>
      <c r="H11088" s="282"/>
      <c r="I11088" s="283"/>
      <c r="J11088" s="126" t="s">
        <v>2868</v>
      </c>
    </row>
    <row r="11089" spans="1:10">
      <c r="A11089" s="123" t="s">
        <v>1723</v>
      </c>
      <c r="B11089" s="97" t="s">
        <v>1948</v>
      </c>
      <c r="C11089" s="96" t="s">
        <v>44</v>
      </c>
      <c r="D11089" s="96" t="s">
        <v>1949</v>
      </c>
      <c r="E11089" s="99">
        <v>1.0476190000000001</v>
      </c>
      <c r="F11089" s="98" t="s">
        <v>1950</v>
      </c>
      <c r="G11089" s="282" t="s">
        <v>1951</v>
      </c>
      <c r="H11089" s="282"/>
      <c r="I11089" s="283"/>
      <c r="J11089" s="126" t="s">
        <v>4442</v>
      </c>
    </row>
    <row r="11090" spans="1:10">
      <c r="A11090" s="221"/>
      <c r="B11090" s="222"/>
      <c r="C11090" s="222"/>
      <c r="D11090" s="222"/>
      <c r="E11090" s="222"/>
      <c r="F11090" s="222" t="s">
        <v>1774</v>
      </c>
      <c r="G11090" s="222"/>
      <c r="H11090" s="222"/>
      <c r="I11090" s="222"/>
      <c r="J11090" s="125">
        <v>49.730499999999999</v>
      </c>
    </row>
    <row r="11091" spans="1:10">
      <c r="A11091" s="115"/>
      <c r="B11091" s="116"/>
      <c r="C11091" s="116"/>
      <c r="D11091" s="116"/>
      <c r="E11091" s="116" t="s">
        <v>1728</v>
      </c>
      <c r="F11091" s="117">
        <v>0</v>
      </c>
      <c r="G11091" s="116" t="s">
        <v>1729</v>
      </c>
      <c r="H11091" s="117">
        <v>36.520000000000003</v>
      </c>
      <c r="I11091" s="116" t="s">
        <v>1730</v>
      </c>
      <c r="J11091" s="118">
        <v>36.521150720900003</v>
      </c>
    </row>
    <row r="11092" spans="1:10" ht="15" thickBot="1">
      <c r="A11092" s="115"/>
      <c r="B11092" s="116"/>
      <c r="C11092" s="116"/>
      <c r="D11092" s="116"/>
      <c r="E11092" s="116" t="s">
        <v>1731</v>
      </c>
      <c r="F11092" s="117">
        <v>13.04</v>
      </c>
      <c r="G11092" s="116"/>
      <c r="H11092" s="276" t="s">
        <v>1732</v>
      </c>
      <c r="I11092" s="276"/>
      <c r="J11092" s="118">
        <v>62.77</v>
      </c>
    </row>
    <row r="11093" spans="1:10" ht="15" thickTop="1">
      <c r="A11093" s="119"/>
      <c r="B11093" s="95"/>
      <c r="C11093" s="95"/>
      <c r="D11093" s="95"/>
      <c r="E11093" s="95"/>
      <c r="F11093" s="95"/>
      <c r="G11093" s="95"/>
      <c r="H11093" s="95"/>
      <c r="I11093" s="95"/>
      <c r="J11093" s="120"/>
    </row>
    <row r="11094" spans="1:10" ht="15">
      <c r="A11094" s="121"/>
      <c r="B11094" s="83" t="s">
        <v>1</v>
      </c>
      <c r="C11094" s="82" t="s">
        <v>2</v>
      </c>
      <c r="D11094" s="82" t="s">
        <v>3</v>
      </c>
      <c r="E11094" s="281" t="s">
        <v>1722</v>
      </c>
      <c r="F11094" s="281"/>
      <c r="G11094" s="84" t="s">
        <v>4</v>
      </c>
      <c r="H11094" s="83" t="s">
        <v>5</v>
      </c>
      <c r="I11094" s="83" t="s">
        <v>6</v>
      </c>
      <c r="J11094" s="122" t="s">
        <v>8</v>
      </c>
    </row>
    <row r="11095" spans="1:10" ht="25.5">
      <c r="A11095" s="111" t="s">
        <v>1723</v>
      </c>
      <c r="B11095" s="86" t="s">
        <v>3944</v>
      </c>
      <c r="C11095" s="85" t="s">
        <v>44</v>
      </c>
      <c r="D11095" s="85" t="s">
        <v>3945</v>
      </c>
      <c r="E11095" s="284" t="s">
        <v>1761</v>
      </c>
      <c r="F11095" s="284"/>
      <c r="G11095" s="87" t="s">
        <v>93</v>
      </c>
      <c r="H11095" s="88">
        <v>1</v>
      </c>
      <c r="I11095" s="89">
        <v>141.74</v>
      </c>
      <c r="J11095" s="112">
        <v>141.74</v>
      </c>
    </row>
    <row r="11096" spans="1:10">
      <c r="A11096" s="221"/>
      <c r="B11096" s="222"/>
      <c r="C11096" s="222"/>
      <c r="D11096" s="222"/>
      <c r="E11096" s="222"/>
      <c r="F11096" s="222" t="s">
        <v>1762</v>
      </c>
      <c r="G11096" s="222"/>
      <c r="H11096" s="222"/>
      <c r="I11096" s="222"/>
      <c r="J11096" s="125">
        <v>0</v>
      </c>
    </row>
    <row r="11097" spans="1:10">
      <c r="A11097" s="221"/>
      <c r="B11097" s="222"/>
      <c r="C11097" s="222"/>
      <c r="D11097" s="222"/>
      <c r="E11097" s="222"/>
      <c r="F11097" s="222" t="s">
        <v>1763</v>
      </c>
      <c r="G11097" s="222"/>
      <c r="H11097" s="222"/>
      <c r="I11097" s="222"/>
      <c r="J11097" s="125">
        <v>1</v>
      </c>
    </row>
    <row r="11098" spans="1:10">
      <c r="A11098" s="221"/>
      <c r="B11098" s="222"/>
      <c r="C11098" s="222"/>
      <c r="D11098" s="222"/>
      <c r="E11098" s="222"/>
      <c r="F11098" s="222" t="s">
        <v>1764</v>
      </c>
      <c r="G11098" s="222"/>
      <c r="H11098" s="222"/>
      <c r="I11098" s="222"/>
      <c r="J11098" s="125">
        <v>0</v>
      </c>
    </row>
    <row r="11099" spans="1:10" ht="15">
      <c r="A11099" s="279" t="s">
        <v>1784</v>
      </c>
      <c r="B11099" s="280" t="s">
        <v>1</v>
      </c>
      <c r="C11099" s="281" t="s">
        <v>2</v>
      </c>
      <c r="D11099" s="281" t="s">
        <v>1785</v>
      </c>
      <c r="E11099" s="280" t="s">
        <v>1766</v>
      </c>
      <c r="F11099" s="83" t="s">
        <v>1767</v>
      </c>
      <c r="G11099" s="83" t="s">
        <v>1768</v>
      </c>
      <c r="H11099" s="83"/>
      <c r="I11099" s="83"/>
      <c r="J11099" s="122" t="s">
        <v>1769</v>
      </c>
    </row>
    <row r="11100" spans="1:10">
      <c r="A11100" s="113" t="s">
        <v>1725</v>
      </c>
      <c r="B11100" s="91" t="s">
        <v>2369</v>
      </c>
      <c r="C11100" s="90" t="s">
        <v>44</v>
      </c>
      <c r="D11100" s="90" t="s">
        <v>2370</v>
      </c>
      <c r="E11100" s="93">
        <v>0.57499999999999996</v>
      </c>
      <c r="F11100" s="92" t="s">
        <v>93</v>
      </c>
      <c r="G11100" s="277" t="s">
        <v>4784</v>
      </c>
      <c r="H11100" s="277"/>
      <c r="I11100" s="278"/>
      <c r="J11100" s="127" t="s">
        <v>5399</v>
      </c>
    </row>
    <row r="11101" spans="1:10">
      <c r="A11101" s="113" t="s">
        <v>1725</v>
      </c>
      <c r="B11101" s="91" t="s">
        <v>5400</v>
      </c>
      <c r="C11101" s="90" t="s">
        <v>44</v>
      </c>
      <c r="D11101" s="90" t="s">
        <v>5401</v>
      </c>
      <c r="E11101" s="93">
        <v>0.57499999999999996</v>
      </c>
      <c r="F11101" s="92" t="s">
        <v>93</v>
      </c>
      <c r="G11101" s="277" t="s">
        <v>5402</v>
      </c>
      <c r="H11101" s="277"/>
      <c r="I11101" s="278"/>
      <c r="J11101" s="127" t="s">
        <v>5403</v>
      </c>
    </row>
    <row r="11102" spans="1:10">
      <c r="A11102" s="221"/>
      <c r="B11102" s="222"/>
      <c r="C11102" s="222"/>
      <c r="D11102" s="222"/>
      <c r="E11102" s="222"/>
      <c r="F11102" s="222" t="s">
        <v>1938</v>
      </c>
      <c r="G11102" s="222"/>
      <c r="H11102" s="222"/>
      <c r="I11102" s="222"/>
      <c r="J11102" s="125">
        <v>118.7146</v>
      </c>
    </row>
    <row r="11103" spans="1:10" ht="15">
      <c r="A11103" s="279" t="s">
        <v>1765</v>
      </c>
      <c r="B11103" s="280" t="s">
        <v>1</v>
      </c>
      <c r="C11103" s="281" t="s">
        <v>2</v>
      </c>
      <c r="D11103" s="281" t="s">
        <v>1727</v>
      </c>
      <c r="E11103" s="280" t="s">
        <v>1766</v>
      </c>
      <c r="F11103" s="83" t="s">
        <v>1767</v>
      </c>
      <c r="G11103" s="83" t="s">
        <v>1768</v>
      </c>
      <c r="H11103" s="83"/>
      <c r="I11103" s="83"/>
      <c r="J11103" s="122" t="s">
        <v>1769</v>
      </c>
    </row>
    <row r="11104" spans="1:10">
      <c r="A11104" s="123" t="s">
        <v>1723</v>
      </c>
      <c r="B11104" s="97" t="s">
        <v>1957</v>
      </c>
      <c r="C11104" s="96" t="s">
        <v>44</v>
      </c>
      <c r="D11104" s="96" t="s">
        <v>1958</v>
      </c>
      <c r="E11104" s="99">
        <v>1.6296295999999999</v>
      </c>
      <c r="F11104" s="98" t="s">
        <v>1950</v>
      </c>
      <c r="G11104" s="282" t="s">
        <v>1959</v>
      </c>
      <c r="H11104" s="282"/>
      <c r="I11104" s="283"/>
      <c r="J11104" s="126" t="s">
        <v>5404</v>
      </c>
    </row>
    <row r="11105" spans="1:10">
      <c r="A11105" s="221"/>
      <c r="B11105" s="222"/>
      <c r="C11105" s="222"/>
      <c r="D11105" s="222"/>
      <c r="E11105" s="222"/>
      <c r="F11105" s="222" t="s">
        <v>1774</v>
      </c>
      <c r="G11105" s="222"/>
      <c r="H11105" s="222"/>
      <c r="I11105" s="222"/>
      <c r="J11105" s="125">
        <v>23.026700000000002</v>
      </c>
    </row>
    <row r="11106" spans="1:10">
      <c r="A11106" s="115"/>
      <c r="B11106" s="116"/>
      <c r="C11106" s="116"/>
      <c r="D11106" s="116"/>
      <c r="E11106" s="116" t="s">
        <v>1728</v>
      </c>
      <c r="F11106" s="117">
        <v>0</v>
      </c>
      <c r="G11106" s="116" t="s">
        <v>1729</v>
      </c>
      <c r="H11106" s="117">
        <v>16.23</v>
      </c>
      <c r="I11106" s="116" t="s">
        <v>1730</v>
      </c>
      <c r="J11106" s="118">
        <v>16.226873779040002</v>
      </c>
    </row>
    <row r="11107" spans="1:10" ht="15" thickBot="1">
      <c r="A11107" s="115"/>
      <c r="B11107" s="116"/>
      <c r="C11107" s="116"/>
      <c r="D11107" s="116"/>
      <c r="E11107" s="116" t="s">
        <v>1731</v>
      </c>
      <c r="F11107" s="117">
        <v>37.19</v>
      </c>
      <c r="G11107" s="116"/>
      <c r="H11107" s="276" t="s">
        <v>1732</v>
      </c>
      <c r="I11107" s="276"/>
      <c r="J11107" s="118">
        <v>178.93</v>
      </c>
    </row>
    <row r="11108" spans="1:10" ht="15" thickTop="1">
      <c r="A11108" s="119"/>
      <c r="B11108" s="95"/>
      <c r="C11108" s="95"/>
      <c r="D11108" s="95"/>
      <c r="E11108" s="95"/>
      <c r="F11108" s="95"/>
      <c r="G11108" s="95"/>
      <c r="H11108" s="95"/>
      <c r="I11108" s="95"/>
      <c r="J11108" s="120"/>
    </row>
    <row r="11109" spans="1:10" ht="15">
      <c r="A11109" s="121"/>
      <c r="B11109" s="83" t="s">
        <v>1</v>
      </c>
      <c r="C11109" s="82" t="s">
        <v>2</v>
      </c>
      <c r="D11109" s="82" t="s">
        <v>3</v>
      </c>
      <c r="E11109" s="281" t="s">
        <v>1722</v>
      </c>
      <c r="F11109" s="281"/>
      <c r="G11109" s="84" t="s">
        <v>4</v>
      </c>
      <c r="H11109" s="83" t="s">
        <v>5</v>
      </c>
      <c r="I11109" s="83" t="s">
        <v>6</v>
      </c>
      <c r="J11109" s="122" t="s">
        <v>8</v>
      </c>
    </row>
    <row r="11110" spans="1:10" ht="38.25">
      <c r="A11110" s="111" t="s">
        <v>1723</v>
      </c>
      <c r="B11110" s="86" t="s">
        <v>3709</v>
      </c>
      <c r="C11110" s="85" t="s">
        <v>44</v>
      </c>
      <c r="D11110" s="85" t="s">
        <v>3710</v>
      </c>
      <c r="E11110" s="284" t="s">
        <v>1761</v>
      </c>
      <c r="F11110" s="284"/>
      <c r="G11110" s="87" t="s">
        <v>46</v>
      </c>
      <c r="H11110" s="88">
        <v>1</v>
      </c>
      <c r="I11110" s="89">
        <v>149.06</v>
      </c>
      <c r="J11110" s="112">
        <v>149.06</v>
      </c>
    </row>
    <row r="11111" spans="1:10">
      <c r="A11111" s="221"/>
      <c r="B11111" s="222"/>
      <c r="C11111" s="222"/>
      <c r="D11111" s="222"/>
      <c r="E11111" s="222"/>
      <c r="F11111" s="222" t="s">
        <v>1762</v>
      </c>
      <c r="G11111" s="222"/>
      <c r="H11111" s="222"/>
      <c r="I11111" s="222"/>
      <c r="J11111" s="125">
        <v>0</v>
      </c>
    </row>
    <row r="11112" spans="1:10">
      <c r="A11112" s="221"/>
      <c r="B11112" s="222"/>
      <c r="C11112" s="222"/>
      <c r="D11112" s="222"/>
      <c r="E11112" s="222"/>
      <c r="F11112" s="222" t="s">
        <v>1763</v>
      </c>
      <c r="G11112" s="222"/>
      <c r="H11112" s="222"/>
      <c r="I11112" s="222"/>
      <c r="J11112" s="125">
        <v>1</v>
      </c>
    </row>
    <row r="11113" spans="1:10">
      <c r="A11113" s="221"/>
      <c r="B11113" s="222"/>
      <c r="C11113" s="222"/>
      <c r="D11113" s="222"/>
      <c r="E11113" s="222"/>
      <c r="F11113" s="222" t="s">
        <v>1764</v>
      </c>
      <c r="G11113" s="222"/>
      <c r="H11113" s="222"/>
      <c r="I11113" s="222"/>
      <c r="J11113" s="125">
        <v>0</v>
      </c>
    </row>
    <row r="11114" spans="1:10" ht="15">
      <c r="A11114" s="279" t="s">
        <v>1784</v>
      </c>
      <c r="B11114" s="280" t="s">
        <v>1</v>
      </c>
      <c r="C11114" s="281" t="s">
        <v>2</v>
      </c>
      <c r="D11114" s="281" t="s">
        <v>1785</v>
      </c>
      <c r="E11114" s="280" t="s">
        <v>1766</v>
      </c>
      <c r="F11114" s="83" t="s">
        <v>1767</v>
      </c>
      <c r="G11114" s="83" t="s">
        <v>1768</v>
      </c>
      <c r="H11114" s="83"/>
      <c r="I11114" s="83"/>
      <c r="J11114" s="122" t="s">
        <v>1769</v>
      </c>
    </row>
    <row r="11115" spans="1:10" ht="76.5">
      <c r="A11115" s="113" t="s">
        <v>1725</v>
      </c>
      <c r="B11115" s="91" t="s">
        <v>5405</v>
      </c>
      <c r="C11115" s="90" t="s">
        <v>44</v>
      </c>
      <c r="D11115" s="90" t="s">
        <v>5406</v>
      </c>
      <c r="E11115" s="93">
        <v>1</v>
      </c>
      <c r="F11115" s="92" t="s">
        <v>46</v>
      </c>
      <c r="G11115" s="277" t="s">
        <v>5407</v>
      </c>
      <c r="H11115" s="277"/>
      <c r="I11115" s="278"/>
      <c r="J11115" s="127" t="s">
        <v>5407</v>
      </c>
    </row>
    <row r="11116" spans="1:10">
      <c r="A11116" s="221"/>
      <c r="B11116" s="222"/>
      <c r="C11116" s="222"/>
      <c r="D11116" s="222"/>
      <c r="E11116" s="222"/>
      <c r="F11116" s="222" t="s">
        <v>1938</v>
      </c>
      <c r="G11116" s="222"/>
      <c r="H11116" s="222"/>
      <c r="I11116" s="222"/>
      <c r="J11116" s="125">
        <v>101.86</v>
      </c>
    </row>
    <row r="11117" spans="1:10" ht="15">
      <c r="A11117" s="279" t="s">
        <v>1765</v>
      </c>
      <c r="B11117" s="280" t="s">
        <v>1</v>
      </c>
      <c r="C11117" s="281" t="s">
        <v>2</v>
      </c>
      <c r="D11117" s="281" t="s">
        <v>1727</v>
      </c>
      <c r="E11117" s="280" t="s">
        <v>1766</v>
      </c>
      <c r="F11117" s="83" t="s">
        <v>1767</v>
      </c>
      <c r="G11117" s="83" t="s">
        <v>1768</v>
      </c>
      <c r="H11117" s="83"/>
      <c r="I11117" s="83"/>
      <c r="J11117" s="122" t="s">
        <v>1769</v>
      </c>
    </row>
    <row r="11118" spans="1:10">
      <c r="A11118" s="123" t="s">
        <v>1723</v>
      </c>
      <c r="B11118" s="97" t="s">
        <v>1979</v>
      </c>
      <c r="C11118" s="96" t="s">
        <v>44</v>
      </c>
      <c r="D11118" s="96" t="s">
        <v>1980</v>
      </c>
      <c r="E11118" s="99">
        <v>1.3333333000000001</v>
      </c>
      <c r="F11118" s="98" t="s">
        <v>1950</v>
      </c>
      <c r="G11118" s="282" t="s">
        <v>1981</v>
      </c>
      <c r="H11118" s="282"/>
      <c r="I11118" s="283"/>
      <c r="J11118" s="126" t="s">
        <v>5408</v>
      </c>
    </row>
    <row r="11119" spans="1:10">
      <c r="A11119" s="123" t="s">
        <v>1723</v>
      </c>
      <c r="B11119" s="97" t="s">
        <v>3570</v>
      </c>
      <c r="C11119" s="96" t="s">
        <v>44</v>
      </c>
      <c r="D11119" s="96" t="s">
        <v>3571</v>
      </c>
      <c r="E11119" s="99">
        <v>1.3333333000000001</v>
      </c>
      <c r="F11119" s="98" t="s">
        <v>1950</v>
      </c>
      <c r="G11119" s="282" t="s">
        <v>3577</v>
      </c>
      <c r="H11119" s="282"/>
      <c r="I11119" s="283"/>
      <c r="J11119" s="126" t="s">
        <v>5409</v>
      </c>
    </row>
    <row r="11120" spans="1:10">
      <c r="A11120" s="221"/>
      <c r="B11120" s="222"/>
      <c r="C11120" s="222"/>
      <c r="D11120" s="222"/>
      <c r="E11120" s="222"/>
      <c r="F11120" s="222" t="s">
        <v>1774</v>
      </c>
      <c r="G11120" s="222"/>
      <c r="H11120" s="222"/>
      <c r="I11120" s="222"/>
      <c r="J11120" s="125">
        <v>47.2</v>
      </c>
    </row>
    <row r="11121" spans="1:10">
      <c r="A11121" s="115"/>
      <c r="B11121" s="116"/>
      <c r="C11121" s="116"/>
      <c r="D11121" s="116"/>
      <c r="E11121" s="116" t="s">
        <v>1728</v>
      </c>
      <c r="F11121" s="117">
        <v>0</v>
      </c>
      <c r="G11121" s="116" t="s">
        <v>1729</v>
      </c>
      <c r="H11121" s="117">
        <v>35.86</v>
      </c>
      <c r="I11121" s="116" t="s">
        <v>1730</v>
      </c>
      <c r="J11121" s="118">
        <v>35.864265770060001</v>
      </c>
    </row>
    <row r="11122" spans="1:10" ht="15" thickBot="1">
      <c r="A11122" s="115"/>
      <c r="B11122" s="116"/>
      <c r="C11122" s="116"/>
      <c r="D11122" s="116"/>
      <c r="E11122" s="116" t="s">
        <v>1731</v>
      </c>
      <c r="F11122" s="117">
        <v>39.11</v>
      </c>
      <c r="G11122" s="116"/>
      <c r="H11122" s="276" t="s">
        <v>1732</v>
      </c>
      <c r="I11122" s="276"/>
      <c r="J11122" s="118">
        <v>188.17</v>
      </c>
    </row>
    <row r="11123" spans="1:10" ht="15" thickTop="1">
      <c r="A11123" s="119"/>
      <c r="B11123" s="95"/>
      <c r="C11123" s="95"/>
      <c r="D11123" s="95"/>
      <c r="E11123" s="95"/>
      <c r="F11123" s="95"/>
      <c r="G11123" s="95"/>
      <c r="H11123" s="95"/>
      <c r="I11123" s="95"/>
      <c r="J11123" s="120"/>
    </row>
    <row r="11124" spans="1:10" ht="15">
      <c r="A11124" s="121"/>
      <c r="B11124" s="83" t="s">
        <v>1</v>
      </c>
      <c r="C11124" s="82" t="s">
        <v>2</v>
      </c>
      <c r="D11124" s="82" t="s">
        <v>3</v>
      </c>
      <c r="E11124" s="281" t="s">
        <v>1722</v>
      </c>
      <c r="F11124" s="281"/>
      <c r="G11124" s="84" t="s">
        <v>4</v>
      </c>
      <c r="H11124" s="83" t="s">
        <v>5</v>
      </c>
      <c r="I11124" s="83" t="s">
        <v>6</v>
      </c>
      <c r="J11124" s="122" t="s">
        <v>8</v>
      </c>
    </row>
    <row r="11125" spans="1:10" ht="38.25">
      <c r="A11125" s="111" t="s">
        <v>1723</v>
      </c>
      <c r="B11125" s="86" t="s">
        <v>3695</v>
      </c>
      <c r="C11125" s="85" t="s">
        <v>44</v>
      </c>
      <c r="D11125" s="85" t="s">
        <v>3696</v>
      </c>
      <c r="E11125" s="284" t="s">
        <v>1761</v>
      </c>
      <c r="F11125" s="284"/>
      <c r="G11125" s="87" t="s">
        <v>46</v>
      </c>
      <c r="H11125" s="88">
        <v>1</v>
      </c>
      <c r="I11125" s="89">
        <v>134.46</v>
      </c>
      <c r="J11125" s="112">
        <v>134.46</v>
      </c>
    </row>
    <row r="11126" spans="1:10">
      <c r="A11126" s="221"/>
      <c r="B11126" s="222"/>
      <c r="C11126" s="222"/>
      <c r="D11126" s="222"/>
      <c r="E11126" s="222"/>
      <c r="F11126" s="222" t="s">
        <v>1762</v>
      </c>
      <c r="G11126" s="222"/>
      <c r="H11126" s="222"/>
      <c r="I11126" s="222"/>
      <c r="J11126" s="125">
        <v>0</v>
      </c>
    </row>
    <row r="11127" spans="1:10">
      <c r="A11127" s="221"/>
      <c r="B11127" s="222"/>
      <c r="C11127" s="222"/>
      <c r="D11127" s="222"/>
      <c r="E11127" s="222"/>
      <c r="F11127" s="222" t="s">
        <v>1763</v>
      </c>
      <c r="G11127" s="222"/>
      <c r="H11127" s="222"/>
      <c r="I11127" s="222"/>
      <c r="J11127" s="125">
        <v>1</v>
      </c>
    </row>
    <row r="11128" spans="1:10">
      <c r="A11128" s="221"/>
      <c r="B11128" s="222"/>
      <c r="C11128" s="222"/>
      <c r="D11128" s="222"/>
      <c r="E11128" s="222"/>
      <c r="F11128" s="222" t="s">
        <v>1764</v>
      </c>
      <c r="G11128" s="222"/>
      <c r="H11128" s="222"/>
      <c r="I11128" s="222"/>
      <c r="J11128" s="125">
        <v>0</v>
      </c>
    </row>
    <row r="11129" spans="1:10" ht="15">
      <c r="A11129" s="279" t="s">
        <v>1784</v>
      </c>
      <c r="B11129" s="280" t="s">
        <v>1</v>
      </c>
      <c r="C11129" s="281" t="s">
        <v>2</v>
      </c>
      <c r="D11129" s="281" t="s">
        <v>1785</v>
      </c>
      <c r="E11129" s="280" t="s">
        <v>1766</v>
      </c>
      <c r="F11129" s="83" t="s">
        <v>1767</v>
      </c>
      <c r="G11129" s="83" t="s">
        <v>1768</v>
      </c>
      <c r="H11129" s="83"/>
      <c r="I11129" s="83"/>
      <c r="J11129" s="122" t="s">
        <v>1769</v>
      </c>
    </row>
    <row r="11130" spans="1:10" ht="76.5">
      <c r="A11130" s="113" t="s">
        <v>1725</v>
      </c>
      <c r="B11130" s="91" t="s">
        <v>5410</v>
      </c>
      <c r="C11130" s="90" t="s">
        <v>44</v>
      </c>
      <c r="D11130" s="90" t="s">
        <v>5411</v>
      </c>
      <c r="E11130" s="93">
        <v>1</v>
      </c>
      <c r="F11130" s="92" t="s">
        <v>46</v>
      </c>
      <c r="G11130" s="277" t="s">
        <v>5412</v>
      </c>
      <c r="H11130" s="277"/>
      <c r="I11130" s="278"/>
      <c r="J11130" s="127" t="s">
        <v>5412</v>
      </c>
    </row>
    <row r="11131" spans="1:10">
      <c r="A11131" s="221"/>
      <c r="B11131" s="222"/>
      <c r="C11131" s="222"/>
      <c r="D11131" s="222"/>
      <c r="E11131" s="222"/>
      <c r="F11131" s="222" t="s">
        <v>1938</v>
      </c>
      <c r="G11131" s="222"/>
      <c r="H11131" s="222"/>
      <c r="I11131" s="222"/>
      <c r="J11131" s="125">
        <v>87.26</v>
      </c>
    </row>
    <row r="11132" spans="1:10" ht="15">
      <c r="A11132" s="279" t="s">
        <v>1765</v>
      </c>
      <c r="B11132" s="280" t="s">
        <v>1</v>
      </c>
      <c r="C11132" s="281" t="s">
        <v>2</v>
      </c>
      <c r="D11132" s="281" t="s">
        <v>1727</v>
      </c>
      <c r="E11132" s="280" t="s">
        <v>1766</v>
      </c>
      <c r="F11132" s="83" t="s">
        <v>1767</v>
      </c>
      <c r="G11132" s="83" t="s">
        <v>1768</v>
      </c>
      <c r="H11132" s="83"/>
      <c r="I11132" s="83"/>
      <c r="J11132" s="122" t="s">
        <v>1769</v>
      </c>
    </row>
    <row r="11133" spans="1:10">
      <c r="A11133" s="123" t="s">
        <v>1723</v>
      </c>
      <c r="B11133" s="97" t="s">
        <v>3570</v>
      </c>
      <c r="C11133" s="96" t="s">
        <v>44</v>
      </c>
      <c r="D11133" s="96" t="s">
        <v>3571</v>
      </c>
      <c r="E11133" s="99">
        <v>1.3333333000000001</v>
      </c>
      <c r="F11133" s="98" t="s">
        <v>1950</v>
      </c>
      <c r="G11133" s="282" t="s">
        <v>3577</v>
      </c>
      <c r="H11133" s="282"/>
      <c r="I11133" s="283"/>
      <c r="J11133" s="126" t="s">
        <v>5409</v>
      </c>
    </row>
    <row r="11134" spans="1:10">
      <c r="A11134" s="123" t="s">
        <v>1723</v>
      </c>
      <c r="B11134" s="97" t="s">
        <v>1979</v>
      </c>
      <c r="C11134" s="96" t="s">
        <v>44</v>
      </c>
      <c r="D11134" s="96" t="s">
        <v>1980</v>
      </c>
      <c r="E11134" s="99">
        <v>1.3333333000000001</v>
      </c>
      <c r="F11134" s="98" t="s">
        <v>1950</v>
      </c>
      <c r="G11134" s="282" t="s">
        <v>1981</v>
      </c>
      <c r="H11134" s="282"/>
      <c r="I11134" s="283"/>
      <c r="J11134" s="126" t="s">
        <v>5408</v>
      </c>
    </row>
    <row r="11135" spans="1:10">
      <c r="A11135" s="221"/>
      <c r="B11135" s="222"/>
      <c r="C11135" s="222"/>
      <c r="D11135" s="222"/>
      <c r="E11135" s="222"/>
      <c r="F11135" s="222" t="s">
        <v>1774</v>
      </c>
      <c r="G11135" s="222"/>
      <c r="H11135" s="222"/>
      <c r="I11135" s="222"/>
      <c r="J11135" s="125">
        <v>47.2</v>
      </c>
    </row>
    <row r="11136" spans="1:10">
      <c r="A11136" s="115"/>
      <c r="B11136" s="116"/>
      <c r="C11136" s="116"/>
      <c r="D11136" s="116"/>
      <c r="E11136" s="116" t="s">
        <v>1728</v>
      </c>
      <c r="F11136" s="117">
        <v>0</v>
      </c>
      <c r="G11136" s="116" t="s">
        <v>1729</v>
      </c>
      <c r="H11136" s="117">
        <v>35.86</v>
      </c>
      <c r="I11136" s="116" t="s">
        <v>1730</v>
      </c>
      <c r="J11136" s="118">
        <v>35.864265770060001</v>
      </c>
    </row>
    <row r="11137" spans="1:10" ht="15" thickBot="1">
      <c r="A11137" s="115"/>
      <c r="B11137" s="116"/>
      <c r="C11137" s="116"/>
      <c r="D11137" s="116"/>
      <c r="E11137" s="116" t="s">
        <v>1731</v>
      </c>
      <c r="F11137" s="117">
        <v>35.28</v>
      </c>
      <c r="G11137" s="116"/>
      <c r="H11137" s="276" t="s">
        <v>1732</v>
      </c>
      <c r="I11137" s="276"/>
      <c r="J11137" s="118">
        <v>169.74</v>
      </c>
    </row>
    <row r="11138" spans="1:10" ht="15" thickTop="1">
      <c r="A11138" s="119"/>
      <c r="B11138" s="95"/>
      <c r="C11138" s="95"/>
      <c r="D11138" s="95"/>
      <c r="E11138" s="95"/>
      <c r="F11138" s="95"/>
      <c r="G11138" s="95"/>
      <c r="H11138" s="95"/>
      <c r="I11138" s="95"/>
      <c r="J11138" s="120"/>
    </row>
    <row r="11139" spans="1:10" ht="15">
      <c r="A11139" s="121"/>
      <c r="B11139" s="83" t="s">
        <v>1</v>
      </c>
      <c r="C11139" s="82" t="s">
        <v>2</v>
      </c>
      <c r="D11139" s="82" t="s">
        <v>3</v>
      </c>
      <c r="E11139" s="281" t="s">
        <v>1722</v>
      </c>
      <c r="F11139" s="281"/>
      <c r="G11139" s="84" t="s">
        <v>4</v>
      </c>
      <c r="H11139" s="83" t="s">
        <v>5</v>
      </c>
      <c r="I11139" s="83" t="s">
        <v>6</v>
      </c>
      <c r="J11139" s="122" t="s">
        <v>8</v>
      </c>
    </row>
    <row r="11140" spans="1:10" ht="38.25">
      <c r="A11140" s="111" t="s">
        <v>1723</v>
      </c>
      <c r="B11140" s="86" t="s">
        <v>3706</v>
      </c>
      <c r="C11140" s="85" t="s">
        <v>44</v>
      </c>
      <c r="D11140" s="85" t="s">
        <v>3707</v>
      </c>
      <c r="E11140" s="284" t="s">
        <v>1761</v>
      </c>
      <c r="F11140" s="284"/>
      <c r="G11140" s="87" t="s">
        <v>46</v>
      </c>
      <c r="H11140" s="88">
        <v>1</v>
      </c>
      <c r="I11140" s="89">
        <v>123.3</v>
      </c>
      <c r="J11140" s="112">
        <v>123.3</v>
      </c>
    </row>
    <row r="11141" spans="1:10">
      <c r="A11141" s="221"/>
      <c r="B11141" s="222"/>
      <c r="C11141" s="222"/>
      <c r="D11141" s="222"/>
      <c r="E11141" s="222"/>
      <c r="F11141" s="222" t="s">
        <v>1762</v>
      </c>
      <c r="G11141" s="222"/>
      <c r="H11141" s="222"/>
      <c r="I11141" s="222"/>
      <c r="J11141" s="125">
        <v>0</v>
      </c>
    </row>
    <row r="11142" spans="1:10">
      <c r="A11142" s="221"/>
      <c r="B11142" s="222"/>
      <c r="C11142" s="222"/>
      <c r="D11142" s="222"/>
      <c r="E11142" s="222"/>
      <c r="F11142" s="222" t="s">
        <v>1763</v>
      </c>
      <c r="G11142" s="222"/>
      <c r="H11142" s="222"/>
      <c r="I11142" s="222"/>
      <c r="J11142" s="125">
        <v>1</v>
      </c>
    </row>
    <row r="11143" spans="1:10">
      <c r="A11143" s="221"/>
      <c r="B11143" s="222"/>
      <c r="C11143" s="222"/>
      <c r="D11143" s="222"/>
      <c r="E11143" s="222"/>
      <c r="F11143" s="222" t="s">
        <v>1764</v>
      </c>
      <c r="G11143" s="222"/>
      <c r="H11143" s="222"/>
      <c r="I11143" s="222"/>
      <c r="J11143" s="125">
        <v>0</v>
      </c>
    </row>
    <row r="11144" spans="1:10" ht="15">
      <c r="A11144" s="279" t="s">
        <v>1784</v>
      </c>
      <c r="B11144" s="280" t="s">
        <v>1</v>
      </c>
      <c r="C11144" s="281" t="s">
        <v>2</v>
      </c>
      <c r="D11144" s="281" t="s">
        <v>1785</v>
      </c>
      <c r="E11144" s="280" t="s">
        <v>1766</v>
      </c>
      <c r="F11144" s="83" t="s">
        <v>1767</v>
      </c>
      <c r="G11144" s="83" t="s">
        <v>1768</v>
      </c>
      <c r="H11144" s="83"/>
      <c r="I11144" s="83"/>
      <c r="J11144" s="122" t="s">
        <v>1769</v>
      </c>
    </row>
    <row r="11145" spans="1:10" ht="76.5">
      <c r="A11145" s="113" t="s">
        <v>1725</v>
      </c>
      <c r="B11145" s="91" t="s">
        <v>5413</v>
      </c>
      <c r="C11145" s="90" t="s">
        <v>44</v>
      </c>
      <c r="D11145" s="90" t="s">
        <v>5414</v>
      </c>
      <c r="E11145" s="93">
        <v>1</v>
      </c>
      <c r="F11145" s="92" t="s">
        <v>46</v>
      </c>
      <c r="G11145" s="277" t="s">
        <v>5415</v>
      </c>
      <c r="H11145" s="277"/>
      <c r="I11145" s="278"/>
      <c r="J11145" s="127" t="s">
        <v>5415</v>
      </c>
    </row>
    <row r="11146" spans="1:10">
      <c r="A11146" s="221"/>
      <c r="B11146" s="222"/>
      <c r="C11146" s="222"/>
      <c r="D11146" s="222"/>
      <c r="E11146" s="222"/>
      <c r="F11146" s="222" t="s">
        <v>1938</v>
      </c>
      <c r="G11146" s="222"/>
      <c r="H11146" s="222"/>
      <c r="I11146" s="222"/>
      <c r="J11146" s="125">
        <v>83.36</v>
      </c>
    </row>
    <row r="11147" spans="1:10" ht="15">
      <c r="A11147" s="279" t="s">
        <v>1765</v>
      </c>
      <c r="B11147" s="280" t="s">
        <v>1</v>
      </c>
      <c r="C11147" s="281" t="s">
        <v>2</v>
      </c>
      <c r="D11147" s="281" t="s">
        <v>1727</v>
      </c>
      <c r="E11147" s="280" t="s">
        <v>1766</v>
      </c>
      <c r="F11147" s="83" t="s">
        <v>1767</v>
      </c>
      <c r="G11147" s="83" t="s">
        <v>1768</v>
      </c>
      <c r="H11147" s="83"/>
      <c r="I11147" s="83"/>
      <c r="J11147" s="122" t="s">
        <v>1769</v>
      </c>
    </row>
    <row r="11148" spans="1:10">
      <c r="A11148" s="123" t="s">
        <v>1723</v>
      </c>
      <c r="B11148" s="97" t="s">
        <v>1979</v>
      </c>
      <c r="C11148" s="96" t="s">
        <v>44</v>
      </c>
      <c r="D11148" s="96" t="s">
        <v>1980</v>
      </c>
      <c r="E11148" s="99">
        <v>1.1282051</v>
      </c>
      <c r="F11148" s="98" t="s">
        <v>1950</v>
      </c>
      <c r="G11148" s="282" t="s">
        <v>1981</v>
      </c>
      <c r="H11148" s="282"/>
      <c r="I11148" s="283"/>
      <c r="J11148" s="126" t="s">
        <v>5416</v>
      </c>
    </row>
    <row r="11149" spans="1:10">
      <c r="A11149" s="123" t="s">
        <v>1723</v>
      </c>
      <c r="B11149" s="97" t="s">
        <v>3570</v>
      </c>
      <c r="C11149" s="96" t="s">
        <v>44</v>
      </c>
      <c r="D11149" s="96" t="s">
        <v>3571</v>
      </c>
      <c r="E11149" s="99">
        <v>1.1282051</v>
      </c>
      <c r="F11149" s="98" t="s">
        <v>1950</v>
      </c>
      <c r="G11149" s="282" t="s">
        <v>3577</v>
      </c>
      <c r="H11149" s="282"/>
      <c r="I11149" s="283"/>
      <c r="J11149" s="126" t="s">
        <v>5417</v>
      </c>
    </row>
    <row r="11150" spans="1:10">
      <c r="A11150" s="221"/>
      <c r="B11150" s="222"/>
      <c r="C11150" s="222"/>
      <c r="D11150" s="222"/>
      <c r="E11150" s="222"/>
      <c r="F11150" s="222" t="s">
        <v>1774</v>
      </c>
      <c r="G11150" s="222"/>
      <c r="H11150" s="222"/>
      <c r="I11150" s="222"/>
      <c r="J11150" s="125">
        <v>39.938499999999998</v>
      </c>
    </row>
    <row r="11151" spans="1:10">
      <c r="A11151" s="115"/>
      <c r="B11151" s="116"/>
      <c r="C11151" s="116"/>
      <c r="D11151" s="116"/>
      <c r="E11151" s="116" t="s">
        <v>1728</v>
      </c>
      <c r="F11151" s="117">
        <v>0</v>
      </c>
      <c r="G11151" s="116" t="s">
        <v>1729</v>
      </c>
      <c r="H11151" s="117">
        <v>30.35</v>
      </c>
      <c r="I11151" s="116" t="s">
        <v>1730</v>
      </c>
      <c r="J11151" s="118">
        <v>30.346686420819999</v>
      </c>
    </row>
    <row r="11152" spans="1:10" ht="15" thickBot="1">
      <c r="A11152" s="115"/>
      <c r="B11152" s="116"/>
      <c r="C11152" s="116"/>
      <c r="D11152" s="116"/>
      <c r="E11152" s="116" t="s">
        <v>1731</v>
      </c>
      <c r="F11152" s="117">
        <v>32.35</v>
      </c>
      <c r="G11152" s="116"/>
      <c r="H11152" s="276" t="s">
        <v>1732</v>
      </c>
      <c r="I11152" s="276"/>
      <c r="J11152" s="118">
        <v>155.65</v>
      </c>
    </row>
    <row r="11153" spans="1:10" ht="15" thickTop="1">
      <c r="A11153" s="119"/>
      <c r="B11153" s="95"/>
      <c r="C11153" s="95"/>
      <c r="D11153" s="95"/>
      <c r="E11153" s="95"/>
      <c r="F11153" s="95"/>
      <c r="G11153" s="95"/>
      <c r="H11153" s="95"/>
      <c r="I11153" s="95"/>
      <c r="J11153" s="120"/>
    </row>
    <row r="11154" spans="1:10" ht="15">
      <c r="A11154" s="121"/>
      <c r="B11154" s="83" t="s">
        <v>1</v>
      </c>
      <c r="C11154" s="82" t="s">
        <v>2</v>
      </c>
      <c r="D11154" s="82" t="s">
        <v>3</v>
      </c>
      <c r="E11154" s="281" t="s">
        <v>1722</v>
      </c>
      <c r="F11154" s="281"/>
      <c r="G11154" s="84" t="s">
        <v>4</v>
      </c>
      <c r="H11154" s="83" t="s">
        <v>5</v>
      </c>
      <c r="I11154" s="83" t="s">
        <v>6</v>
      </c>
      <c r="J11154" s="122" t="s">
        <v>8</v>
      </c>
    </row>
    <row r="11155" spans="1:10" ht="38.25">
      <c r="A11155" s="111" t="s">
        <v>1723</v>
      </c>
      <c r="B11155" s="86" t="s">
        <v>3712</v>
      </c>
      <c r="C11155" s="85" t="s">
        <v>44</v>
      </c>
      <c r="D11155" s="85" t="s">
        <v>3713</v>
      </c>
      <c r="E11155" s="284" t="s">
        <v>1761</v>
      </c>
      <c r="F11155" s="284"/>
      <c r="G11155" s="87" t="s">
        <v>46</v>
      </c>
      <c r="H11155" s="88">
        <v>1</v>
      </c>
      <c r="I11155" s="89">
        <v>19.36</v>
      </c>
      <c r="J11155" s="112">
        <v>19.36</v>
      </c>
    </row>
    <row r="11156" spans="1:10">
      <c r="A11156" s="221"/>
      <c r="B11156" s="222"/>
      <c r="C11156" s="222"/>
      <c r="D11156" s="222"/>
      <c r="E11156" s="222"/>
      <c r="F11156" s="222" t="s">
        <v>1762</v>
      </c>
      <c r="G11156" s="222"/>
      <c r="H11156" s="222"/>
      <c r="I11156" s="222"/>
      <c r="J11156" s="125">
        <v>0</v>
      </c>
    </row>
    <row r="11157" spans="1:10">
      <c r="A11157" s="221"/>
      <c r="B11157" s="222"/>
      <c r="C11157" s="222"/>
      <c r="D11157" s="222"/>
      <c r="E11157" s="222"/>
      <c r="F11157" s="222" t="s">
        <v>1763</v>
      </c>
      <c r="G11157" s="222"/>
      <c r="H11157" s="222"/>
      <c r="I11157" s="222"/>
      <c r="J11157" s="125">
        <v>1</v>
      </c>
    </row>
    <row r="11158" spans="1:10">
      <c r="A11158" s="221"/>
      <c r="B11158" s="222"/>
      <c r="C11158" s="222"/>
      <c r="D11158" s="222"/>
      <c r="E11158" s="222"/>
      <c r="F11158" s="222" t="s">
        <v>1764</v>
      </c>
      <c r="G11158" s="222"/>
      <c r="H11158" s="222"/>
      <c r="I11158" s="222"/>
      <c r="J11158" s="125">
        <v>0</v>
      </c>
    </row>
    <row r="11159" spans="1:10" ht="15">
      <c r="A11159" s="279" t="s">
        <v>1784</v>
      </c>
      <c r="B11159" s="280" t="s">
        <v>1</v>
      </c>
      <c r="C11159" s="281" t="s">
        <v>2</v>
      </c>
      <c r="D11159" s="281" t="s">
        <v>1785</v>
      </c>
      <c r="E11159" s="280" t="s">
        <v>1766</v>
      </c>
      <c r="F11159" s="83" t="s">
        <v>1767</v>
      </c>
      <c r="G11159" s="83" t="s">
        <v>1768</v>
      </c>
      <c r="H11159" s="83"/>
      <c r="I11159" s="83"/>
      <c r="J11159" s="122" t="s">
        <v>1769</v>
      </c>
    </row>
    <row r="11160" spans="1:10" ht="38.25">
      <c r="A11160" s="113" t="s">
        <v>1725</v>
      </c>
      <c r="B11160" s="91" t="s">
        <v>5418</v>
      </c>
      <c r="C11160" s="90" t="s">
        <v>44</v>
      </c>
      <c r="D11160" s="90" t="s">
        <v>5419</v>
      </c>
      <c r="E11160" s="93">
        <v>1</v>
      </c>
      <c r="F11160" s="92" t="s">
        <v>46</v>
      </c>
      <c r="G11160" s="277" t="s">
        <v>5420</v>
      </c>
      <c r="H11160" s="277"/>
      <c r="I11160" s="278"/>
      <c r="J11160" s="127" t="s">
        <v>5420</v>
      </c>
    </row>
    <row r="11161" spans="1:10">
      <c r="A11161" s="221"/>
      <c r="B11161" s="222"/>
      <c r="C11161" s="222"/>
      <c r="D11161" s="222"/>
      <c r="E11161" s="222"/>
      <c r="F11161" s="222" t="s">
        <v>1938</v>
      </c>
      <c r="G11161" s="222"/>
      <c r="H11161" s="222"/>
      <c r="I11161" s="222"/>
      <c r="J11161" s="125">
        <v>14.64</v>
      </c>
    </row>
    <row r="11162" spans="1:10" ht="15">
      <c r="A11162" s="279" t="s">
        <v>1765</v>
      </c>
      <c r="B11162" s="280" t="s">
        <v>1</v>
      </c>
      <c r="C11162" s="281" t="s">
        <v>2</v>
      </c>
      <c r="D11162" s="281" t="s">
        <v>1727</v>
      </c>
      <c r="E11162" s="280" t="s">
        <v>1766</v>
      </c>
      <c r="F11162" s="83" t="s">
        <v>1767</v>
      </c>
      <c r="G11162" s="83" t="s">
        <v>1768</v>
      </c>
      <c r="H11162" s="83"/>
      <c r="I11162" s="83"/>
      <c r="J11162" s="122" t="s">
        <v>1769</v>
      </c>
    </row>
    <row r="11163" spans="1:10">
      <c r="A11163" s="123" t="s">
        <v>1723</v>
      </c>
      <c r="B11163" s="97" t="s">
        <v>3570</v>
      </c>
      <c r="C11163" s="96" t="s">
        <v>44</v>
      </c>
      <c r="D11163" s="96" t="s">
        <v>3571</v>
      </c>
      <c r="E11163" s="99">
        <v>0.13333329999999999</v>
      </c>
      <c r="F11163" s="98" t="s">
        <v>1950</v>
      </c>
      <c r="G11163" s="282" t="s">
        <v>3577</v>
      </c>
      <c r="H11163" s="282"/>
      <c r="I11163" s="283"/>
      <c r="J11163" s="126" t="s">
        <v>5421</v>
      </c>
    </row>
    <row r="11164" spans="1:10">
      <c r="A11164" s="123" t="s">
        <v>1723</v>
      </c>
      <c r="B11164" s="97" t="s">
        <v>1979</v>
      </c>
      <c r="C11164" s="96" t="s">
        <v>44</v>
      </c>
      <c r="D11164" s="96" t="s">
        <v>1980</v>
      </c>
      <c r="E11164" s="99">
        <v>0.13333329999999999</v>
      </c>
      <c r="F11164" s="98" t="s">
        <v>1950</v>
      </c>
      <c r="G11164" s="282" t="s">
        <v>1981</v>
      </c>
      <c r="H11164" s="282"/>
      <c r="I11164" s="283"/>
      <c r="J11164" s="126" t="s">
        <v>5422</v>
      </c>
    </row>
    <row r="11165" spans="1:10">
      <c r="A11165" s="221"/>
      <c r="B11165" s="222"/>
      <c r="C11165" s="222"/>
      <c r="D11165" s="222"/>
      <c r="E11165" s="222"/>
      <c r="F11165" s="222" t="s">
        <v>1774</v>
      </c>
      <c r="G11165" s="222"/>
      <c r="H11165" s="222"/>
      <c r="I11165" s="222"/>
      <c r="J11165" s="125">
        <v>4.72</v>
      </c>
    </row>
    <row r="11166" spans="1:10">
      <c r="A11166" s="115"/>
      <c r="B11166" s="116"/>
      <c r="C11166" s="116"/>
      <c r="D11166" s="116"/>
      <c r="E11166" s="116" t="s">
        <v>1728</v>
      </c>
      <c r="F11166" s="117">
        <v>0</v>
      </c>
      <c r="G11166" s="116" t="s">
        <v>1729</v>
      </c>
      <c r="H11166" s="117">
        <v>3.59</v>
      </c>
      <c r="I11166" s="116" t="s">
        <v>1730</v>
      </c>
      <c r="J11166" s="118">
        <v>3.58642577006</v>
      </c>
    </row>
    <row r="11167" spans="1:10" ht="15" thickBot="1">
      <c r="A11167" s="115"/>
      <c r="B11167" s="116"/>
      <c r="C11167" s="116"/>
      <c r="D11167" s="116"/>
      <c r="E11167" s="116" t="s">
        <v>1731</v>
      </c>
      <c r="F11167" s="117">
        <v>5.08</v>
      </c>
      <c r="G11167" s="116"/>
      <c r="H11167" s="276" t="s">
        <v>1732</v>
      </c>
      <c r="I11167" s="276"/>
      <c r="J11167" s="118">
        <v>24.44</v>
      </c>
    </row>
    <row r="11168" spans="1:10" ht="15" thickTop="1">
      <c r="A11168" s="119"/>
      <c r="B11168" s="95"/>
      <c r="C11168" s="95"/>
      <c r="D11168" s="95"/>
      <c r="E11168" s="95"/>
      <c r="F11168" s="95"/>
      <c r="G11168" s="95"/>
      <c r="H11168" s="95"/>
      <c r="I11168" s="95"/>
      <c r="J11168" s="120"/>
    </row>
    <row r="11169" spans="1:10" ht="15">
      <c r="A11169" s="121"/>
      <c r="B11169" s="83" t="s">
        <v>1</v>
      </c>
      <c r="C11169" s="82" t="s">
        <v>2</v>
      </c>
      <c r="D11169" s="82" t="s">
        <v>3</v>
      </c>
      <c r="E11169" s="281" t="s">
        <v>1722</v>
      </c>
      <c r="F11169" s="281"/>
      <c r="G11169" s="84" t="s">
        <v>4</v>
      </c>
      <c r="H11169" s="83" t="s">
        <v>5</v>
      </c>
      <c r="I11169" s="83" t="s">
        <v>6</v>
      </c>
      <c r="J11169" s="122" t="s">
        <v>8</v>
      </c>
    </row>
    <row r="11170" spans="1:10" ht="38.25">
      <c r="A11170" s="111" t="s">
        <v>1723</v>
      </c>
      <c r="B11170" s="86" t="s">
        <v>3702</v>
      </c>
      <c r="C11170" s="85" t="s">
        <v>44</v>
      </c>
      <c r="D11170" s="85" t="s">
        <v>3703</v>
      </c>
      <c r="E11170" s="284" t="s">
        <v>1761</v>
      </c>
      <c r="F11170" s="284"/>
      <c r="G11170" s="87" t="s">
        <v>46</v>
      </c>
      <c r="H11170" s="88">
        <v>1</v>
      </c>
      <c r="I11170" s="89">
        <v>18.88</v>
      </c>
      <c r="J11170" s="112">
        <v>18.88</v>
      </c>
    </row>
    <row r="11171" spans="1:10">
      <c r="A11171" s="221"/>
      <c r="B11171" s="222"/>
      <c r="C11171" s="222"/>
      <c r="D11171" s="222"/>
      <c r="E11171" s="222"/>
      <c r="F11171" s="222" t="s">
        <v>1762</v>
      </c>
      <c r="G11171" s="222"/>
      <c r="H11171" s="222"/>
      <c r="I11171" s="222"/>
      <c r="J11171" s="125">
        <v>0</v>
      </c>
    </row>
    <row r="11172" spans="1:10">
      <c r="A11172" s="221"/>
      <c r="B11172" s="222"/>
      <c r="C11172" s="222"/>
      <c r="D11172" s="222"/>
      <c r="E11172" s="222"/>
      <c r="F11172" s="222" t="s">
        <v>1763</v>
      </c>
      <c r="G11172" s="222"/>
      <c r="H11172" s="222"/>
      <c r="I11172" s="222"/>
      <c r="J11172" s="125">
        <v>1</v>
      </c>
    </row>
    <row r="11173" spans="1:10">
      <c r="A11173" s="221"/>
      <c r="B11173" s="222"/>
      <c r="C11173" s="222"/>
      <c r="D11173" s="222"/>
      <c r="E11173" s="222"/>
      <c r="F11173" s="222" t="s">
        <v>1764</v>
      </c>
      <c r="G11173" s="222"/>
      <c r="H11173" s="222"/>
      <c r="I11173" s="222"/>
      <c r="J11173" s="125">
        <v>0</v>
      </c>
    </row>
    <row r="11174" spans="1:10" ht="15">
      <c r="A11174" s="279" t="s">
        <v>1784</v>
      </c>
      <c r="B11174" s="280" t="s">
        <v>1</v>
      </c>
      <c r="C11174" s="281" t="s">
        <v>2</v>
      </c>
      <c r="D11174" s="281" t="s">
        <v>1785</v>
      </c>
      <c r="E11174" s="280" t="s">
        <v>1766</v>
      </c>
      <c r="F11174" s="83" t="s">
        <v>1767</v>
      </c>
      <c r="G11174" s="83" t="s">
        <v>1768</v>
      </c>
      <c r="H11174" s="83"/>
      <c r="I11174" s="83"/>
      <c r="J11174" s="122" t="s">
        <v>1769</v>
      </c>
    </row>
    <row r="11175" spans="1:10" ht="38.25">
      <c r="A11175" s="113" t="s">
        <v>1725</v>
      </c>
      <c r="B11175" s="91" t="s">
        <v>5423</v>
      </c>
      <c r="C11175" s="90" t="s">
        <v>44</v>
      </c>
      <c r="D11175" s="90" t="s">
        <v>5424</v>
      </c>
      <c r="E11175" s="93">
        <v>1</v>
      </c>
      <c r="F11175" s="92" t="s">
        <v>46</v>
      </c>
      <c r="G11175" s="277" t="s">
        <v>5425</v>
      </c>
      <c r="H11175" s="277"/>
      <c r="I11175" s="278"/>
      <c r="J11175" s="127" t="s">
        <v>5425</v>
      </c>
    </row>
    <row r="11176" spans="1:10">
      <c r="A11176" s="221"/>
      <c r="B11176" s="222"/>
      <c r="C11176" s="222"/>
      <c r="D11176" s="222"/>
      <c r="E11176" s="222"/>
      <c r="F11176" s="222" t="s">
        <v>1938</v>
      </c>
      <c r="G11176" s="222"/>
      <c r="H11176" s="222"/>
      <c r="I11176" s="222"/>
      <c r="J11176" s="125">
        <v>14.16</v>
      </c>
    </row>
    <row r="11177" spans="1:10" ht="15">
      <c r="A11177" s="279" t="s">
        <v>1765</v>
      </c>
      <c r="B11177" s="280" t="s">
        <v>1</v>
      </c>
      <c r="C11177" s="281" t="s">
        <v>2</v>
      </c>
      <c r="D11177" s="281" t="s">
        <v>1727</v>
      </c>
      <c r="E11177" s="280" t="s">
        <v>1766</v>
      </c>
      <c r="F11177" s="83" t="s">
        <v>1767</v>
      </c>
      <c r="G11177" s="83" t="s">
        <v>1768</v>
      </c>
      <c r="H11177" s="83"/>
      <c r="I11177" s="83"/>
      <c r="J11177" s="122" t="s">
        <v>1769</v>
      </c>
    </row>
    <row r="11178" spans="1:10">
      <c r="A11178" s="123" t="s">
        <v>1723</v>
      </c>
      <c r="B11178" s="97" t="s">
        <v>1979</v>
      </c>
      <c r="C11178" s="96" t="s">
        <v>44</v>
      </c>
      <c r="D11178" s="96" t="s">
        <v>1980</v>
      </c>
      <c r="E11178" s="99">
        <v>0.13333329999999999</v>
      </c>
      <c r="F11178" s="98" t="s">
        <v>1950</v>
      </c>
      <c r="G11178" s="282" t="s">
        <v>1981</v>
      </c>
      <c r="H11178" s="282"/>
      <c r="I11178" s="283"/>
      <c r="J11178" s="126" t="s">
        <v>5422</v>
      </c>
    </row>
    <row r="11179" spans="1:10">
      <c r="A11179" s="123" t="s">
        <v>1723</v>
      </c>
      <c r="B11179" s="97" t="s">
        <v>3570</v>
      </c>
      <c r="C11179" s="96" t="s">
        <v>44</v>
      </c>
      <c r="D11179" s="96" t="s">
        <v>3571</v>
      </c>
      <c r="E11179" s="99">
        <v>0.13333329999999999</v>
      </c>
      <c r="F11179" s="98" t="s">
        <v>1950</v>
      </c>
      <c r="G11179" s="282" t="s">
        <v>3577</v>
      </c>
      <c r="H11179" s="282"/>
      <c r="I11179" s="283"/>
      <c r="J11179" s="126" t="s">
        <v>5421</v>
      </c>
    </row>
    <row r="11180" spans="1:10">
      <c r="A11180" s="221"/>
      <c r="B11180" s="222"/>
      <c r="C11180" s="222"/>
      <c r="D11180" s="222"/>
      <c r="E11180" s="222"/>
      <c r="F11180" s="222" t="s">
        <v>1774</v>
      </c>
      <c r="G11180" s="222"/>
      <c r="H11180" s="222"/>
      <c r="I11180" s="222"/>
      <c r="J11180" s="125">
        <v>4.72</v>
      </c>
    </row>
    <row r="11181" spans="1:10">
      <c r="A11181" s="115"/>
      <c r="B11181" s="116"/>
      <c r="C11181" s="116"/>
      <c r="D11181" s="116"/>
      <c r="E11181" s="116" t="s">
        <v>1728</v>
      </c>
      <c r="F11181" s="117">
        <v>0</v>
      </c>
      <c r="G11181" s="116" t="s">
        <v>1729</v>
      </c>
      <c r="H11181" s="117">
        <v>3.59</v>
      </c>
      <c r="I11181" s="116" t="s">
        <v>1730</v>
      </c>
      <c r="J11181" s="118">
        <v>3.58642577006</v>
      </c>
    </row>
    <row r="11182" spans="1:10" ht="15" thickBot="1">
      <c r="A11182" s="115"/>
      <c r="B11182" s="116"/>
      <c r="C11182" s="116"/>
      <c r="D11182" s="116"/>
      <c r="E11182" s="116" t="s">
        <v>1731</v>
      </c>
      <c r="F11182" s="117">
        <v>4.95</v>
      </c>
      <c r="G11182" s="116"/>
      <c r="H11182" s="276" t="s">
        <v>1732</v>
      </c>
      <c r="I11182" s="276"/>
      <c r="J11182" s="118">
        <v>23.83</v>
      </c>
    </row>
    <row r="11183" spans="1:10" ht="15" thickTop="1">
      <c r="A11183" s="119"/>
      <c r="B11183" s="95"/>
      <c r="C11183" s="95"/>
      <c r="D11183" s="95"/>
      <c r="E11183" s="95"/>
      <c r="F11183" s="95"/>
      <c r="G11183" s="95"/>
      <c r="H11183" s="95"/>
      <c r="I11183" s="95"/>
      <c r="J11183" s="120"/>
    </row>
    <row r="11184" spans="1:10" ht="15">
      <c r="A11184" s="121"/>
      <c r="B11184" s="83" t="s">
        <v>1</v>
      </c>
      <c r="C11184" s="82" t="s">
        <v>2</v>
      </c>
      <c r="D11184" s="82" t="s">
        <v>3</v>
      </c>
      <c r="E11184" s="281" t="s">
        <v>1722</v>
      </c>
      <c r="F11184" s="281"/>
      <c r="G11184" s="84" t="s">
        <v>4</v>
      </c>
      <c r="H11184" s="83" t="s">
        <v>5</v>
      </c>
      <c r="I11184" s="83" t="s">
        <v>6</v>
      </c>
      <c r="J11184" s="122" t="s">
        <v>8</v>
      </c>
    </row>
    <row r="11185" spans="1:10" ht="25.5">
      <c r="A11185" s="111" t="s">
        <v>1723</v>
      </c>
      <c r="B11185" s="86" t="s">
        <v>1944</v>
      </c>
      <c r="C11185" s="85" t="s">
        <v>44</v>
      </c>
      <c r="D11185" s="85" t="s">
        <v>1945</v>
      </c>
      <c r="E11185" s="284" t="s">
        <v>1761</v>
      </c>
      <c r="F11185" s="284"/>
      <c r="G11185" s="87" t="s">
        <v>46</v>
      </c>
      <c r="H11185" s="88">
        <v>1</v>
      </c>
      <c r="I11185" s="89">
        <v>221.81</v>
      </c>
      <c r="J11185" s="112">
        <v>221.81</v>
      </c>
    </row>
    <row r="11186" spans="1:10">
      <c r="A11186" s="221"/>
      <c r="B11186" s="222"/>
      <c r="C11186" s="222"/>
      <c r="D11186" s="222"/>
      <c r="E11186" s="222"/>
      <c r="F11186" s="222" t="s">
        <v>1762</v>
      </c>
      <c r="G11186" s="222"/>
      <c r="H11186" s="222"/>
      <c r="I11186" s="222"/>
      <c r="J11186" s="125">
        <v>0</v>
      </c>
    </row>
    <row r="11187" spans="1:10">
      <c r="A11187" s="221"/>
      <c r="B11187" s="222"/>
      <c r="C11187" s="222"/>
      <c r="D11187" s="222"/>
      <c r="E11187" s="222"/>
      <c r="F11187" s="222" t="s">
        <v>1763</v>
      </c>
      <c r="G11187" s="222"/>
      <c r="H11187" s="222"/>
      <c r="I11187" s="222"/>
      <c r="J11187" s="125">
        <v>1</v>
      </c>
    </row>
    <row r="11188" spans="1:10">
      <c r="A11188" s="221"/>
      <c r="B11188" s="222"/>
      <c r="C11188" s="222"/>
      <c r="D11188" s="222"/>
      <c r="E11188" s="222"/>
      <c r="F11188" s="222" t="s">
        <v>1764</v>
      </c>
      <c r="G11188" s="222"/>
      <c r="H11188" s="222"/>
      <c r="I11188" s="222"/>
      <c r="J11188" s="125">
        <v>0</v>
      </c>
    </row>
    <row r="11189" spans="1:10" ht="15">
      <c r="A11189" s="279" t="s">
        <v>1784</v>
      </c>
      <c r="B11189" s="280" t="s">
        <v>1</v>
      </c>
      <c r="C11189" s="281" t="s">
        <v>2</v>
      </c>
      <c r="D11189" s="281" t="s">
        <v>1785</v>
      </c>
      <c r="E11189" s="280" t="s">
        <v>1766</v>
      </c>
      <c r="F11189" s="83" t="s">
        <v>1767</v>
      </c>
      <c r="G11189" s="83" t="s">
        <v>1768</v>
      </c>
      <c r="H11189" s="83"/>
      <c r="I11189" s="83"/>
      <c r="J11189" s="122" t="s">
        <v>1769</v>
      </c>
    </row>
    <row r="11190" spans="1:10" ht="25.5">
      <c r="A11190" s="113" t="s">
        <v>1725</v>
      </c>
      <c r="B11190" s="91" t="s">
        <v>5317</v>
      </c>
      <c r="C11190" s="90" t="s">
        <v>44</v>
      </c>
      <c r="D11190" s="90" t="s">
        <v>5318</v>
      </c>
      <c r="E11190" s="93">
        <v>0.53</v>
      </c>
      <c r="F11190" s="92" t="s">
        <v>121</v>
      </c>
      <c r="G11190" s="277" t="s">
        <v>5319</v>
      </c>
      <c r="H11190" s="277"/>
      <c r="I11190" s="278"/>
      <c r="J11190" s="127" t="s">
        <v>5426</v>
      </c>
    </row>
    <row r="11191" spans="1:10" ht="38.25">
      <c r="A11191" s="113" t="s">
        <v>1725</v>
      </c>
      <c r="B11191" s="91" t="s">
        <v>5427</v>
      </c>
      <c r="C11191" s="90" t="s">
        <v>44</v>
      </c>
      <c r="D11191" s="90" t="s">
        <v>5428</v>
      </c>
      <c r="E11191" s="93">
        <v>18.600000000000001</v>
      </c>
      <c r="F11191" s="92" t="s">
        <v>78</v>
      </c>
      <c r="G11191" s="277" t="s">
        <v>5429</v>
      </c>
      <c r="H11191" s="277"/>
      <c r="I11191" s="278"/>
      <c r="J11191" s="127" t="s">
        <v>5430</v>
      </c>
    </row>
    <row r="11192" spans="1:10" ht="38.25">
      <c r="A11192" s="113" t="s">
        <v>1725</v>
      </c>
      <c r="B11192" s="91" t="s">
        <v>5431</v>
      </c>
      <c r="C11192" s="90" t="s">
        <v>44</v>
      </c>
      <c r="D11192" s="90" t="s">
        <v>5432</v>
      </c>
      <c r="E11192" s="93">
        <v>3.1800000000000002E-2</v>
      </c>
      <c r="F11192" s="92" t="s">
        <v>93</v>
      </c>
      <c r="G11192" s="277" t="s">
        <v>5433</v>
      </c>
      <c r="H11192" s="277"/>
      <c r="I11192" s="278"/>
      <c r="J11192" s="127" t="s">
        <v>5434</v>
      </c>
    </row>
    <row r="11193" spans="1:10">
      <c r="A11193" s="221"/>
      <c r="B11193" s="222"/>
      <c r="C11193" s="222"/>
      <c r="D11193" s="222"/>
      <c r="E11193" s="222"/>
      <c r="F11193" s="222" t="s">
        <v>1938</v>
      </c>
      <c r="G11193" s="222"/>
      <c r="H11193" s="222"/>
      <c r="I11193" s="222"/>
      <c r="J11193" s="125">
        <v>177.2826</v>
      </c>
    </row>
    <row r="11194" spans="1:10" ht="15">
      <c r="A11194" s="279" t="s">
        <v>1765</v>
      </c>
      <c r="B11194" s="280" t="s">
        <v>1</v>
      </c>
      <c r="C11194" s="281" t="s">
        <v>2</v>
      </c>
      <c r="D11194" s="281" t="s">
        <v>1727</v>
      </c>
      <c r="E11194" s="280" t="s">
        <v>1766</v>
      </c>
      <c r="F11194" s="83" t="s">
        <v>1767</v>
      </c>
      <c r="G11194" s="83" t="s">
        <v>1768</v>
      </c>
      <c r="H11194" s="83"/>
      <c r="I11194" s="83"/>
      <c r="J11194" s="122" t="s">
        <v>1769</v>
      </c>
    </row>
    <row r="11195" spans="1:10">
      <c r="A11195" s="123" t="s">
        <v>1723</v>
      </c>
      <c r="B11195" s="97" t="s">
        <v>2102</v>
      </c>
      <c r="C11195" s="96" t="s">
        <v>44</v>
      </c>
      <c r="D11195" s="96" t="s">
        <v>2103</v>
      </c>
      <c r="E11195" s="99">
        <v>0.83333330000000005</v>
      </c>
      <c r="F11195" s="98" t="s">
        <v>1950</v>
      </c>
      <c r="G11195" s="282" t="s">
        <v>2104</v>
      </c>
      <c r="H11195" s="282"/>
      <c r="I11195" s="283"/>
      <c r="J11195" s="126" t="s">
        <v>5435</v>
      </c>
    </row>
    <row r="11196" spans="1:10">
      <c r="A11196" s="123" t="s">
        <v>1723</v>
      </c>
      <c r="B11196" s="97" t="s">
        <v>1953</v>
      </c>
      <c r="C11196" s="96" t="s">
        <v>44</v>
      </c>
      <c r="D11196" s="96" t="s">
        <v>1954</v>
      </c>
      <c r="E11196" s="99">
        <v>1.6666666999999999</v>
      </c>
      <c r="F11196" s="98" t="s">
        <v>1950</v>
      </c>
      <c r="G11196" s="282" t="s">
        <v>1955</v>
      </c>
      <c r="H11196" s="282"/>
      <c r="I11196" s="283"/>
      <c r="J11196" s="126" t="s">
        <v>5436</v>
      </c>
    </row>
    <row r="11197" spans="1:10">
      <c r="A11197" s="221"/>
      <c r="B11197" s="222"/>
      <c r="C11197" s="222"/>
      <c r="D11197" s="222"/>
      <c r="E11197" s="222"/>
      <c r="F11197" s="222" t="s">
        <v>1774</v>
      </c>
      <c r="G11197" s="222"/>
      <c r="H11197" s="222"/>
      <c r="I11197" s="222"/>
      <c r="J11197" s="125">
        <v>44.524999999999999</v>
      </c>
    </row>
    <row r="11198" spans="1:10">
      <c r="A11198" s="115"/>
      <c r="B11198" s="116"/>
      <c r="C11198" s="116"/>
      <c r="D11198" s="116"/>
      <c r="E11198" s="116" t="s">
        <v>1728</v>
      </c>
      <c r="F11198" s="117">
        <v>0</v>
      </c>
      <c r="G11198" s="116" t="s">
        <v>1729</v>
      </c>
      <c r="H11198" s="117">
        <v>34.130000000000003</v>
      </c>
      <c r="I11198" s="116" t="s">
        <v>1730</v>
      </c>
      <c r="J11198" s="118">
        <v>34.131583446450001</v>
      </c>
    </row>
    <row r="11199" spans="1:10" ht="15" thickBot="1">
      <c r="A11199" s="115"/>
      <c r="B11199" s="116"/>
      <c r="C11199" s="116"/>
      <c r="D11199" s="116"/>
      <c r="E11199" s="116" t="s">
        <v>1731</v>
      </c>
      <c r="F11199" s="117">
        <v>58.2</v>
      </c>
      <c r="G11199" s="116"/>
      <c r="H11199" s="276" t="s">
        <v>1732</v>
      </c>
      <c r="I11199" s="276"/>
      <c r="J11199" s="118">
        <v>280.01</v>
      </c>
    </row>
    <row r="11200" spans="1:10" ht="15" thickTop="1">
      <c r="A11200" s="119"/>
      <c r="B11200" s="95"/>
      <c r="C11200" s="95"/>
      <c r="D11200" s="95"/>
      <c r="E11200" s="95"/>
      <c r="F11200" s="95"/>
      <c r="G11200" s="95"/>
      <c r="H11200" s="95"/>
      <c r="I11200" s="95"/>
      <c r="J11200" s="120"/>
    </row>
    <row r="11201" spans="1:10" ht="15">
      <c r="A11201" s="121"/>
      <c r="B11201" s="83" t="s">
        <v>1</v>
      </c>
      <c r="C11201" s="82" t="s">
        <v>2</v>
      </c>
      <c r="D11201" s="82" t="s">
        <v>3</v>
      </c>
      <c r="E11201" s="281" t="s">
        <v>1722</v>
      </c>
      <c r="F11201" s="281"/>
      <c r="G11201" s="84" t="s">
        <v>4</v>
      </c>
      <c r="H11201" s="83" t="s">
        <v>5</v>
      </c>
      <c r="I11201" s="83" t="s">
        <v>6</v>
      </c>
      <c r="J11201" s="122" t="s">
        <v>8</v>
      </c>
    </row>
    <row r="11202" spans="1:10" ht="51">
      <c r="A11202" s="111" t="s">
        <v>1723</v>
      </c>
      <c r="B11202" s="86" t="s">
        <v>2799</v>
      </c>
      <c r="C11202" s="85" t="s">
        <v>44</v>
      </c>
      <c r="D11202" s="85" t="s">
        <v>2800</v>
      </c>
      <c r="E11202" s="284" t="s">
        <v>1761</v>
      </c>
      <c r="F11202" s="284"/>
      <c r="G11202" s="87" t="s">
        <v>46</v>
      </c>
      <c r="H11202" s="88">
        <v>1</v>
      </c>
      <c r="I11202" s="89">
        <v>251.31</v>
      </c>
      <c r="J11202" s="112">
        <v>251.31</v>
      </c>
    </row>
    <row r="11203" spans="1:10">
      <c r="A11203" s="221"/>
      <c r="B11203" s="222"/>
      <c r="C11203" s="222"/>
      <c r="D11203" s="222"/>
      <c r="E11203" s="222"/>
      <c r="F11203" s="222" t="s">
        <v>1762</v>
      </c>
      <c r="G11203" s="222"/>
      <c r="H11203" s="222"/>
      <c r="I11203" s="222"/>
      <c r="J11203" s="125">
        <v>0</v>
      </c>
    </row>
    <row r="11204" spans="1:10">
      <c r="A11204" s="221"/>
      <c r="B11204" s="222"/>
      <c r="C11204" s="222"/>
      <c r="D11204" s="222"/>
      <c r="E11204" s="222"/>
      <c r="F11204" s="222" t="s">
        <v>1763</v>
      </c>
      <c r="G11204" s="222"/>
      <c r="H11204" s="222"/>
      <c r="I11204" s="222"/>
      <c r="J11204" s="125">
        <v>1</v>
      </c>
    </row>
    <row r="11205" spans="1:10">
      <c r="A11205" s="221"/>
      <c r="B11205" s="222"/>
      <c r="C11205" s="222"/>
      <c r="D11205" s="222"/>
      <c r="E11205" s="222"/>
      <c r="F11205" s="222" t="s">
        <v>1764</v>
      </c>
      <c r="G11205" s="222"/>
      <c r="H11205" s="222"/>
      <c r="I11205" s="222"/>
      <c r="J11205" s="125">
        <v>0</v>
      </c>
    </row>
    <row r="11206" spans="1:10" ht="15">
      <c r="A11206" s="279" t="s">
        <v>1784</v>
      </c>
      <c r="B11206" s="280" t="s">
        <v>1</v>
      </c>
      <c r="C11206" s="281" t="s">
        <v>2</v>
      </c>
      <c r="D11206" s="281" t="s">
        <v>1785</v>
      </c>
      <c r="E11206" s="280" t="s">
        <v>1766</v>
      </c>
      <c r="F11206" s="83" t="s">
        <v>1767</v>
      </c>
      <c r="G11206" s="83" t="s">
        <v>1768</v>
      </c>
      <c r="H11206" s="83"/>
      <c r="I11206" s="83"/>
      <c r="J11206" s="122" t="s">
        <v>1769</v>
      </c>
    </row>
    <row r="11207" spans="1:10" ht="51">
      <c r="A11207" s="113" t="s">
        <v>1725</v>
      </c>
      <c r="B11207" s="91" t="s">
        <v>5437</v>
      </c>
      <c r="C11207" s="90" t="s">
        <v>44</v>
      </c>
      <c r="D11207" s="90" t="s">
        <v>5438</v>
      </c>
      <c r="E11207" s="93">
        <v>1</v>
      </c>
      <c r="F11207" s="92" t="s">
        <v>46</v>
      </c>
      <c r="G11207" s="277" t="s">
        <v>5439</v>
      </c>
      <c r="H11207" s="277"/>
      <c r="I11207" s="278"/>
      <c r="J11207" s="127" t="s">
        <v>5439</v>
      </c>
    </row>
    <row r="11208" spans="1:10" ht="25.5">
      <c r="A11208" s="113" t="s">
        <v>1725</v>
      </c>
      <c r="B11208" s="91" t="s">
        <v>5208</v>
      </c>
      <c r="C11208" s="90" t="s">
        <v>44</v>
      </c>
      <c r="D11208" s="90" t="s">
        <v>5209</v>
      </c>
      <c r="E11208" s="93">
        <v>0.25862069999999998</v>
      </c>
      <c r="F11208" s="92" t="s">
        <v>121</v>
      </c>
      <c r="G11208" s="277" t="s">
        <v>5210</v>
      </c>
      <c r="H11208" s="277"/>
      <c r="I11208" s="278"/>
      <c r="J11208" s="127" t="s">
        <v>5440</v>
      </c>
    </row>
    <row r="11209" spans="1:10">
      <c r="A11209" s="221"/>
      <c r="B11209" s="222"/>
      <c r="C11209" s="222"/>
      <c r="D11209" s="222"/>
      <c r="E11209" s="222"/>
      <c r="F11209" s="222" t="s">
        <v>1938</v>
      </c>
      <c r="G11209" s="222"/>
      <c r="H11209" s="222"/>
      <c r="I11209" s="222"/>
      <c r="J11209" s="125">
        <v>170.12219999999999</v>
      </c>
    </row>
    <row r="11210" spans="1:10" ht="15">
      <c r="A11210" s="279" t="s">
        <v>1765</v>
      </c>
      <c r="B11210" s="280" t="s">
        <v>1</v>
      </c>
      <c r="C11210" s="281" t="s">
        <v>2</v>
      </c>
      <c r="D11210" s="281" t="s">
        <v>1727</v>
      </c>
      <c r="E11210" s="280" t="s">
        <v>1766</v>
      </c>
      <c r="F11210" s="83" t="s">
        <v>1767</v>
      </c>
      <c r="G11210" s="83" t="s">
        <v>1768</v>
      </c>
      <c r="H11210" s="83"/>
      <c r="I11210" s="83"/>
      <c r="J11210" s="122" t="s">
        <v>1769</v>
      </c>
    </row>
    <row r="11211" spans="1:10" ht="25.5">
      <c r="A11211" s="123" t="s">
        <v>1723</v>
      </c>
      <c r="B11211" s="97" t="s">
        <v>4489</v>
      </c>
      <c r="C11211" s="96" t="s">
        <v>44</v>
      </c>
      <c r="D11211" s="96" t="s">
        <v>4490</v>
      </c>
      <c r="E11211" s="99">
        <v>3.6749999999999998E-2</v>
      </c>
      <c r="F11211" s="98" t="s">
        <v>93</v>
      </c>
      <c r="G11211" s="282" t="s">
        <v>4546</v>
      </c>
      <c r="H11211" s="282"/>
      <c r="I11211" s="283"/>
      <c r="J11211" s="126" t="s">
        <v>5441</v>
      </c>
    </row>
    <row r="11212" spans="1:10">
      <c r="A11212" s="123" t="s">
        <v>1723</v>
      </c>
      <c r="B11212" s="97" t="s">
        <v>2102</v>
      </c>
      <c r="C11212" s="96" t="s">
        <v>44</v>
      </c>
      <c r="D11212" s="96" t="s">
        <v>2103</v>
      </c>
      <c r="E11212" s="99">
        <v>1.8333333000000001</v>
      </c>
      <c r="F11212" s="98" t="s">
        <v>1950</v>
      </c>
      <c r="G11212" s="282" t="s">
        <v>2104</v>
      </c>
      <c r="H11212" s="282"/>
      <c r="I11212" s="283"/>
      <c r="J11212" s="126" t="s">
        <v>5442</v>
      </c>
    </row>
    <row r="11213" spans="1:10">
      <c r="A11213" s="123" t="s">
        <v>1723</v>
      </c>
      <c r="B11213" s="97" t="s">
        <v>1948</v>
      </c>
      <c r="C11213" s="96" t="s">
        <v>44</v>
      </c>
      <c r="D11213" s="96" t="s">
        <v>1949</v>
      </c>
      <c r="E11213" s="99">
        <v>0.91666669999999995</v>
      </c>
      <c r="F11213" s="98" t="s">
        <v>1950</v>
      </c>
      <c r="G11213" s="282" t="s">
        <v>1951</v>
      </c>
      <c r="H11213" s="282"/>
      <c r="I11213" s="283"/>
      <c r="J11213" s="126" t="s">
        <v>3938</v>
      </c>
    </row>
    <row r="11214" spans="1:10">
      <c r="A11214" s="123" t="s">
        <v>1723</v>
      </c>
      <c r="B11214" s="97" t="s">
        <v>2124</v>
      </c>
      <c r="C11214" s="96" t="s">
        <v>44</v>
      </c>
      <c r="D11214" s="96" t="s">
        <v>2125</v>
      </c>
      <c r="E11214" s="99">
        <v>0.91666669999999995</v>
      </c>
      <c r="F11214" s="98" t="s">
        <v>1950</v>
      </c>
      <c r="G11214" s="282" t="s">
        <v>1835</v>
      </c>
      <c r="H11214" s="282"/>
      <c r="I11214" s="283"/>
      <c r="J11214" s="126" t="s">
        <v>5443</v>
      </c>
    </row>
    <row r="11215" spans="1:10">
      <c r="A11215" s="221"/>
      <c r="B11215" s="222"/>
      <c r="C11215" s="222"/>
      <c r="D11215" s="222"/>
      <c r="E11215" s="222"/>
      <c r="F11215" s="222" t="s">
        <v>1774</v>
      </c>
      <c r="G11215" s="222"/>
      <c r="H11215" s="222"/>
      <c r="I11215" s="222"/>
      <c r="J11215" s="125">
        <v>81.188699999999997</v>
      </c>
    </row>
    <row r="11216" spans="1:10">
      <c r="A11216" s="115"/>
      <c r="B11216" s="116"/>
      <c r="C11216" s="116"/>
      <c r="D11216" s="116"/>
      <c r="E11216" s="116" t="s">
        <v>1728</v>
      </c>
      <c r="F11216" s="117">
        <v>0</v>
      </c>
      <c r="G11216" s="116" t="s">
        <v>1729</v>
      </c>
      <c r="H11216" s="117">
        <v>52.82</v>
      </c>
      <c r="I11216" s="116" t="s">
        <v>1730</v>
      </c>
      <c r="J11216" s="118">
        <v>52.81874617295</v>
      </c>
    </row>
    <row r="11217" spans="1:10" ht="15" thickBot="1">
      <c r="A11217" s="115"/>
      <c r="B11217" s="116"/>
      <c r="C11217" s="116"/>
      <c r="D11217" s="116"/>
      <c r="E11217" s="116" t="s">
        <v>1731</v>
      </c>
      <c r="F11217" s="117">
        <v>65.94</v>
      </c>
      <c r="G11217" s="116"/>
      <c r="H11217" s="276" t="s">
        <v>1732</v>
      </c>
      <c r="I11217" s="276"/>
      <c r="J11217" s="118">
        <v>317.25</v>
      </c>
    </row>
    <row r="11218" spans="1:10" ht="15" thickTop="1">
      <c r="A11218" s="119"/>
      <c r="B11218" s="95"/>
      <c r="C11218" s="95"/>
      <c r="D11218" s="95"/>
      <c r="E11218" s="95"/>
      <c r="F11218" s="95"/>
      <c r="G11218" s="95"/>
      <c r="H11218" s="95"/>
      <c r="I11218" s="95"/>
      <c r="J11218" s="120"/>
    </row>
    <row r="11219" spans="1:10" ht="15">
      <c r="A11219" s="121"/>
      <c r="B11219" s="83" t="s">
        <v>1</v>
      </c>
      <c r="C11219" s="82" t="s">
        <v>2</v>
      </c>
      <c r="D11219" s="82" t="s">
        <v>3</v>
      </c>
      <c r="E11219" s="281" t="s">
        <v>1722</v>
      </c>
      <c r="F11219" s="281"/>
      <c r="G11219" s="84" t="s">
        <v>4</v>
      </c>
      <c r="H11219" s="83" t="s">
        <v>5</v>
      </c>
      <c r="I11219" s="83" t="s">
        <v>6</v>
      </c>
      <c r="J11219" s="122" t="s">
        <v>8</v>
      </c>
    </row>
    <row r="11220" spans="1:10" ht="51">
      <c r="A11220" s="111" t="s">
        <v>1723</v>
      </c>
      <c r="B11220" s="86" t="s">
        <v>2805</v>
      </c>
      <c r="C11220" s="85" t="s">
        <v>44</v>
      </c>
      <c r="D11220" s="85" t="s">
        <v>2806</v>
      </c>
      <c r="E11220" s="284" t="s">
        <v>1761</v>
      </c>
      <c r="F11220" s="284"/>
      <c r="G11220" s="87" t="s">
        <v>46</v>
      </c>
      <c r="H11220" s="88">
        <v>1</v>
      </c>
      <c r="I11220" s="89">
        <v>251.67</v>
      </c>
      <c r="J11220" s="112">
        <v>251.67</v>
      </c>
    </row>
    <row r="11221" spans="1:10">
      <c r="A11221" s="221"/>
      <c r="B11221" s="222"/>
      <c r="C11221" s="222"/>
      <c r="D11221" s="222"/>
      <c r="E11221" s="222"/>
      <c r="F11221" s="222" t="s">
        <v>1762</v>
      </c>
      <c r="G11221" s="222"/>
      <c r="H11221" s="222"/>
      <c r="I11221" s="222"/>
      <c r="J11221" s="125">
        <v>0</v>
      </c>
    </row>
    <row r="11222" spans="1:10">
      <c r="A11222" s="221"/>
      <c r="B11222" s="222"/>
      <c r="C11222" s="222"/>
      <c r="D11222" s="222"/>
      <c r="E11222" s="222"/>
      <c r="F11222" s="222" t="s">
        <v>1763</v>
      </c>
      <c r="G11222" s="222"/>
      <c r="H11222" s="222"/>
      <c r="I11222" s="222"/>
      <c r="J11222" s="125">
        <v>1</v>
      </c>
    </row>
    <row r="11223" spans="1:10">
      <c r="A11223" s="221"/>
      <c r="B11223" s="222"/>
      <c r="C11223" s="222"/>
      <c r="D11223" s="222"/>
      <c r="E11223" s="222"/>
      <c r="F11223" s="222" t="s">
        <v>1764</v>
      </c>
      <c r="G11223" s="222"/>
      <c r="H11223" s="222"/>
      <c r="I11223" s="222"/>
      <c r="J11223" s="125">
        <v>0</v>
      </c>
    </row>
    <row r="11224" spans="1:10" ht="15">
      <c r="A11224" s="279" t="s">
        <v>1784</v>
      </c>
      <c r="B11224" s="280" t="s">
        <v>1</v>
      </c>
      <c r="C11224" s="281" t="s">
        <v>2</v>
      </c>
      <c r="D11224" s="281" t="s">
        <v>1785</v>
      </c>
      <c r="E11224" s="280" t="s">
        <v>1766</v>
      </c>
      <c r="F11224" s="83" t="s">
        <v>1767</v>
      </c>
      <c r="G11224" s="83" t="s">
        <v>1768</v>
      </c>
      <c r="H11224" s="83"/>
      <c r="I11224" s="83"/>
      <c r="J11224" s="122" t="s">
        <v>1769</v>
      </c>
    </row>
    <row r="11225" spans="1:10" ht="51">
      <c r="A11225" s="113" t="s">
        <v>1725</v>
      </c>
      <c r="B11225" s="91" t="s">
        <v>5444</v>
      </c>
      <c r="C11225" s="90" t="s">
        <v>44</v>
      </c>
      <c r="D11225" s="90" t="s">
        <v>5445</v>
      </c>
      <c r="E11225" s="93">
        <v>1</v>
      </c>
      <c r="F11225" s="92" t="s">
        <v>46</v>
      </c>
      <c r="G11225" s="277" t="s">
        <v>5439</v>
      </c>
      <c r="H11225" s="277"/>
      <c r="I11225" s="278"/>
      <c r="J11225" s="127" t="s">
        <v>5439</v>
      </c>
    </row>
    <row r="11226" spans="1:10" ht="25.5">
      <c r="A11226" s="113" t="s">
        <v>1725</v>
      </c>
      <c r="B11226" s="91" t="s">
        <v>5208</v>
      </c>
      <c r="C11226" s="90" t="s">
        <v>44</v>
      </c>
      <c r="D11226" s="90" t="s">
        <v>5209</v>
      </c>
      <c r="E11226" s="93">
        <v>0.2637931</v>
      </c>
      <c r="F11226" s="92" t="s">
        <v>121</v>
      </c>
      <c r="G11226" s="277" t="s">
        <v>5210</v>
      </c>
      <c r="H11226" s="277"/>
      <c r="I11226" s="278"/>
      <c r="J11226" s="127" t="s">
        <v>5446</v>
      </c>
    </row>
    <row r="11227" spans="1:10">
      <c r="A11227" s="221"/>
      <c r="B11227" s="222"/>
      <c r="C11227" s="222"/>
      <c r="D11227" s="222"/>
      <c r="E11227" s="222"/>
      <c r="F11227" s="222" t="s">
        <v>1938</v>
      </c>
      <c r="G11227" s="222"/>
      <c r="H11227" s="222"/>
      <c r="I11227" s="222"/>
      <c r="J11227" s="125">
        <v>170.17609999999999</v>
      </c>
    </row>
    <row r="11228" spans="1:10" ht="15">
      <c r="A11228" s="279" t="s">
        <v>1765</v>
      </c>
      <c r="B11228" s="280" t="s">
        <v>1</v>
      </c>
      <c r="C11228" s="281" t="s">
        <v>2</v>
      </c>
      <c r="D11228" s="281" t="s">
        <v>1727</v>
      </c>
      <c r="E11228" s="280" t="s">
        <v>1766</v>
      </c>
      <c r="F11228" s="83" t="s">
        <v>1767</v>
      </c>
      <c r="G11228" s="83" t="s">
        <v>1768</v>
      </c>
      <c r="H11228" s="83"/>
      <c r="I11228" s="83"/>
      <c r="J11228" s="122" t="s">
        <v>1769</v>
      </c>
    </row>
    <row r="11229" spans="1:10">
      <c r="A11229" s="123" t="s">
        <v>1723</v>
      </c>
      <c r="B11229" s="97" t="s">
        <v>1948</v>
      </c>
      <c r="C11229" s="96" t="s">
        <v>44</v>
      </c>
      <c r="D11229" s="96" t="s">
        <v>1949</v>
      </c>
      <c r="E11229" s="99">
        <v>0.91666669999999995</v>
      </c>
      <c r="F11229" s="98" t="s">
        <v>1950</v>
      </c>
      <c r="G11229" s="282" t="s">
        <v>1951</v>
      </c>
      <c r="H11229" s="282"/>
      <c r="I11229" s="283"/>
      <c r="J11229" s="126" t="s">
        <v>3938</v>
      </c>
    </row>
    <row r="11230" spans="1:10" ht="25.5">
      <c r="A11230" s="123" t="s">
        <v>1723</v>
      </c>
      <c r="B11230" s="97" t="s">
        <v>4489</v>
      </c>
      <c r="C11230" s="96" t="s">
        <v>44</v>
      </c>
      <c r="D11230" s="96" t="s">
        <v>4490</v>
      </c>
      <c r="E11230" s="99">
        <v>3.7484999999999997E-2</v>
      </c>
      <c r="F11230" s="98" t="s">
        <v>93</v>
      </c>
      <c r="G11230" s="282" t="s">
        <v>4546</v>
      </c>
      <c r="H11230" s="282"/>
      <c r="I11230" s="283"/>
      <c r="J11230" s="126" t="s">
        <v>5447</v>
      </c>
    </row>
    <row r="11231" spans="1:10">
      <c r="A11231" s="123" t="s">
        <v>1723</v>
      </c>
      <c r="B11231" s="97" t="s">
        <v>2124</v>
      </c>
      <c r="C11231" s="96" t="s">
        <v>44</v>
      </c>
      <c r="D11231" s="96" t="s">
        <v>2125</v>
      </c>
      <c r="E11231" s="99">
        <v>0.91666669999999995</v>
      </c>
      <c r="F11231" s="98" t="s">
        <v>1950</v>
      </c>
      <c r="G11231" s="282" t="s">
        <v>1835</v>
      </c>
      <c r="H11231" s="282"/>
      <c r="I11231" s="283"/>
      <c r="J11231" s="126" t="s">
        <v>5443</v>
      </c>
    </row>
    <row r="11232" spans="1:10">
      <c r="A11232" s="123" t="s">
        <v>1723</v>
      </c>
      <c r="B11232" s="97" t="s">
        <v>2102</v>
      </c>
      <c r="C11232" s="96" t="s">
        <v>44</v>
      </c>
      <c r="D11232" s="96" t="s">
        <v>2103</v>
      </c>
      <c r="E11232" s="99">
        <v>1.8333333000000001</v>
      </c>
      <c r="F11232" s="98" t="s">
        <v>1950</v>
      </c>
      <c r="G11232" s="282" t="s">
        <v>2104</v>
      </c>
      <c r="H11232" s="282"/>
      <c r="I11232" s="283"/>
      <c r="J11232" s="126" t="s">
        <v>5442</v>
      </c>
    </row>
    <row r="11233" spans="1:10">
      <c r="A11233" s="221"/>
      <c r="B11233" s="222"/>
      <c r="C11233" s="222"/>
      <c r="D11233" s="222"/>
      <c r="E11233" s="222"/>
      <c r="F11233" s="222" t="s">
        <v>1774</v>
      </c>
      <c r="G11233" s="222"/>
      <c r="H11233" s="222"/>
      <c r="I11233" s="222"/>
      <c r="J11233" s="125">
        <v>81.498400000000004</v>
      </c>
    </row>
    <row r="11234" spans="1:10">
      <c r="A11234" s="115"/>
      <c r="B11234" s="116"/>
      <c r="C11234" s="116"/>
      <c r="D11234" s="116"/>
      <c r="E11234" s="116" t="s">
        <v>1728</v>
      </c>
      <c r="F11234" s="117">
        <v>0</v>
      </c>
      <c r="G11234" s="116" t="s">
        <v>1729</v>
      </c>
      <c r="H11234" s="117">
        <v>52.87</v>
      </c>
      <c r="I11234" s="116" t="s">
        <v>1730</v>
      </c>
      <c r="J11234" s="118">
        <v>52.867990415900003</v>
      </c>
    </row>
    <row r="11235" spans="1:10" ht="15" thickBot="1">
      <c r="A11235" s="115"/>
      <c r="B11235" s="116"/>
      <c r="C11235" s="116"/>
      <c r="D11235" s="116"/>
      <c r="E11235" s="116" t="s">
        <v>1731</v>
      </c>
      <c r="F11235" s="117">
        <v>66.03</v>
      </c>
      <c r="G11235" s="116"/>
      <c r="H11235" s="276" t="s">
        <v>1732</v>
      </c>
      <c r="I11235" s="276"/>
      <c r="J11235" s="118">
        <v>317.7</v>
      </c>
    </row>
    <row r="11236" spans="1:10" ht="15" thickTop="1">
      <c r="A11236" s="119"/>
      <c r="B11236" s="95"/>
      <c r="C11236" s="95"/>
      <c r="D11236" s="95"/>
      <c r="E11236" s="95"/>
      <c r="F11236" s="95"/>
      <c r="G11236" s="95"/>
      <c r="H11236" s="95"/>
      <c r="I11236" s="95"/>
      <c r="J11236" s="120"/>
    </row>
    <row r="11237" spans="1:10" ht="15">
      <c r="A11237" s="121"/>
      <c r="B11237" s="83" t="s">
        <v>1</v>
      </c>
      <c r="C11237" s="82" t="s">
        <v>2</v>
      </c>
      <c r="D11237" s="82" t="s">
        <v>3</v>
      </c>
      <c r="E11237" s="281" t="s">
        <v>1722</v>
      </c>
      <c r="F11237" s="281"/>
      <c r="G11237" s="84" t="s">
        <v>4</v>
      </c>
      <c r="H11237" s="83" t="s">
        <v>5</v>
      </c>
      <c r="I11237" s="83" t="s">
        <v>6</v>
      </c>
      <c r="J11237" s="122" t="s">
        <v>8</v>
      </c>
    </row>
    <row r="11238" spans="1:10">
      <c r="A11238" s="111" t="s">
        <v>1723</v>
      </c>
      <c r="B11238" s="86" t="s">
        <v>2667</v>
      </c>
      <c r="C11238" s="85" t="s">
        <v>31</v>
      </c>
      <c r="D11238" s="85" t="s">
        <v>2668</v>
      </c>
      <c r="E11238" s="284" t="s">
        <v>1737</v>
      </c>
      <c r="F11238" s="284"/>
      <c r="G11238" s="87" t="s">
        <v>33</v>
      </c>
      <c r="H11238" s="88">
        <v>1</v>
      </c>
      <c r="I11238" s="89">
        <v>20.75</v>
      </c>
      <c r="J11238" s="112">
        <v>20.75</v>
      </c>
    </row>
    <row r="11239" spans="1:10" ht="25.5">
      <c r="A11239" s="123" t="s">
        <v>1738</v>
      </c>
      <c r="B11239" s="97" t="s">
        <v>4925</v>
      </c>
      <c r="C11239" s="96" t="s">
        <v>31</v>
      </c>
      <c r="D11239" s="96" t="s">
        <v>4926</v>
      </c>
      <c r="E11239" s="283" t="s">
        <v>1737</v>
      </c>
      <c r="F11239" s="283"/>
      <c r="G11239" s="98" t="s">
        <v>33</v>
      </c>
      <c r="H11239" s="99">
        <v>1</v>
      </c>
      <c r="I11239" s="100">
        <v>0.27</v>
      </c>
      <c r="J11239" s="124">
        <v>0.27</v>
      </c>
    </row>
    <row r="11240" spans="1:10">
      <c r="A11240" s="113" t="s">
        <v>1725</v>
      </c>
      <c r="B11240" s="91" t="s">
        <v>1741</v>
      </c>
      <c r="C11240" s="90" t="s">
        <v>31</v>
      </c>
      <c r="D11240" s="90" t="s">
        <v>1742</v>
      </c>
      <c r="E11240" s="278" t="s">
        <v>1743</v>
      </c>
      <c r="F11240" s="278"/>
      <c r="G11240" s="92" t="s">
        <v>33</v>
      </c>
      <c r="H11240" s="93">
        <v>1</v>
      </c>
      <c r="I11240" s="94">
        <v>0.03</v>
      </c>
      <c r="J11240" s="114">
        <v>0.03</v>
      </c>
    </row>
    <row r="11241" spans="1:10" ht="25.5">
      <c r="A11241" s="113" t="s">
        <v>1725</v>
      </c>
      <c r="B11241" s="91" t="s">
        <v>4324</v>
      </c>
      <c r="C11241" s="90" t="s">
        <v>31</v>
      </c>
      <c r="D11241" s="90" t="s">
        <v>4325</v>
      </c>
      <c r="E11241" s="278" t="s">
        <v>1743</v>
      </c>
      <c r="F11241" s="278"/>
      <c r="G11241" s="92" t="s">
        <v>33</v>
      </c>
      <c r="H11241" s="93">
        <v>1</v>
      </c>
      <c r="I11241" s="94">
        <v>1.34</v>
      </c>
      <c r="J11241" s="114">
        <v>1.34</v>
      </c>
    </row>
    <row r="11242" spans="1:10" ht="25.5">
      <c r="A11242" s="113" t="s">
        <v>1725</v>
      </c>
      <c r="B11242" s="91" t="s">
        <v>4326</v>
      </c>
      <c r="C11242" s="90" t="s">
        <v>31</v>
      </c>
      <c r="D11242" s="90" t="s">
        <v>4327</v>
      </c>
      <c r="E11242" s="278" t="s">
        <v>2366</v>
      </c>
      <c r="F11242" s="278"/>
      <c r="G11242" s="92" t="s">
        <v>33</v>
      </c>
      <c r="H11242" s="93">
        <v>1</v>
      </c>
      <c r="I11242" s="94">
        <v>0.57999999999999996</v>
      </c>
      <c r="J11242" s="114">
        <v>0.57999999999999996</v>
      </c>
    </row>
    <row r="11243" spans="1:10">
      <c r="A11243" s="113" t="s">
        <v>1725</v>
      </c>
      <c r="B11243" s="91" t="s">
        <v>4927</v>
      </c>
      <c r="C11243" s="90" t="s">
        <v>31</v>
      </c>
      <c r="D11243" s="90" t="s">
        <v>4928</v>
      </c>
      <c r="E11243" s="278" t="s">
        <v>1748</v>
      </c>
      <c r="F11243" s="278"/>
      <c r="G11243" s="92" t="s">
        <v>33</v>
      </c>
      <c r="H11243" s="93">
        <v>1</v>
      </c>
      <c r="I11243" s="94">
        <v>16.22</v>
      </c>
      <c r="J11243" s="114">
        <v>16.22</v>
      </c>
    </row>
    <row r="11244" spans="1:10" ht="25.5">
      <c r="A11244" s="113" t="s">
        <v>1725</v>
      </c>
      <c r="B11244" s="91" t="s">
        <v>4328</v>
      </c>
      <c r="C11244" s="90" t="s">
        <v>31</v>
      </c>
      <c r="D11244" s="90" t="s">
        <v>4329</v>
      </c>
      <c r="E11244" s="278" t="s">
        <v>2366</v>
      </c>
      <c r="F11244" s="278"/>
      <c r="G11244" s="92" t="s">
        <v>33</v>
      </c>
      <c r="H11244" s="93">
        <v>1</v>
      </c>
      <c r="I11244" s="94">
        <v>0.88</v>
      </c>
      <c r="J11244" s="114">
        <v>0.88</v>
      </c>
    </row>
    <row r="11245" spans="1:10">
      <c r="A11245" s="113" t="s">
        <v>1725</v>
      </c>
      <c r="B11245" s="91" t="s">
        <v>1749</v>
      </c>
      <c r="C11245" s="90" t="s">
        <v>31</v>
      </c>
      <c r="D11245" s="90" t="s">
        <v>1750</v>
      </c>
      <c r="E11245" s="278" t="s">
        <v>1743</v>
      </c>
      <c r="F11245" s="278"/>
      <c r="G11245" s="92" t="s">
        <v>33</v>
      </c>
      <c r="H11245" s="93">
        <v>1</v>
      </c>
      <c r="I11245" s="94">
        <v>0.95</v>
      </c>
      <c r="J11245" s="114">
        <v>0.95</v>
      </c>
    </row>
    <row r="11246" spans="1:10" ht="25.5">
      <c r="A11246" s="113" t="s">
        <v>1725</v>
      </c>
      <c r="B11246" s="91" t="s">
        <v>4322</v>
      </c>
      <c r="C11246" s="90" t="s">
        <v>31</v>
      </c>
      <c r="D11246" s="90" t="s">
        <v>4323</v>
      </c>
      <c r="E11246" s="278" t="s">
        <v>1727</v>
      </c>
      <c r="F11246" s="278"/>
      <c r="G11246" s="92" t="s">
        <v>33</v>
      </c>
      <c r="H11246" s="93">
        <v>1</v>
      </c>
      <c r="I11246" s="94">
        <v>0.48</v>
      </c>
      <c r="J11246" s="114">
        <v>0.48</v>
      </c>
    </row>
    <row r="11247" spans="1:10">
      <c r="A11247" s="115"/>
      <c r="B11247" s="116"/>
      <c r="C11247" s="116"/>
      <c r="D11247" s="116"/>
      <c r="E11247" s="116" t="s">
        <v>1728</v>
      </c>
      <c r="F11247" s="117">
        <v>16.489999999999998</v>
      </c>
      <c r="G11247" s="116" t="s">
        <v>1729</v>
      </c>
      <c r="H11247" s="117">
        <v>0</v>
      </c>
      <c r="I11247" s="116" t="s">
        <v>1730</v>
      </c>
      <c r="J11247" s="118">
        <v>16.489999999999998</v>
      </c>
    </row>
    <row r="11248" spans="1:10" ht="15" thickBot="1">
      <c r="A11248" s="115"/>
      <c r="B11248" s="116"/>
      <c r="C11248" s="116"/>
      <c r="D11248" s="116"/>
      <c r="E11248" s="116" t="s">
        <v>1731</v>
      </c>
      <c r="F11248" s="117">
        <v>5.44</v>
      </c>
      <c r="G11248" s="116"/>
      <c r="H11248" s="276" t="s">
        <v>1732</v>
      </c>
      <c r="I11248" s="276"/>
      <c r="J11248" s="118">
        <v>26.19</v>
      </c>
    </row>
    <row r="11249" spans="1:10" ht="15" thickTop="1">
      <c r="A11249" s="119"/>
      <c r="B11249" s="95"/>
      <c r="C11249" s="95"/>
      <c r="D11249" s="95"/>
      <c r="E11249" s="95"/>
      <c r="F11249" s="95"/>
      <c r="G11249" s="95"/>
      <c r="H11249" s="95"/>
      <c r="I11249" s="95"/>
      <c r="J11249" s="120"/>
    </row>
    <row r="11250" spans="1:10" ht="15">
      <c r="A11250" s="121"/>
      <c r="B11250" s="83" t="s">
        <v>1</v>
      </c>
      <c r="C11250" s="82" t="s">
        <v>2</v>
      </c>
      <c r="D11250" s="82" t="s">
        <v>3</v>
      </c>
      <c r="E11250" s="281" t="s">
        <v>1722</v>
      </c>
      <c r="F11250" s="281"/>
      <c r="G11250" s="84" t="s">
        <v>4</v>
      </c>
      <c r="H11250" s="83" t="s">
        <v>5</v>
      </c>
      <c r="I11250" s="83" t="s">
        <v>6</v>
      </c>
      <c r="J11250" s="122" t="s">
        <v>8</v>
      </c>
    </row>
    <row r="11251" spans="1:10">
      <c r="A11251" s="111" t="s">
        <v>1723</v>
      </c>
      <c r="B11251" s="86" t="s">
        <v>4109</v>
      </c>
      <c r="C11251" s="85" t="s">
        <v>31</v>
      </c>
      <c r="D11251" s="85" t="s">
        <v>4110</v>
      </c>
      <c r="E11251" s="284" t="s">
        <v>1737</v>
      </c>
      <c r="F11251" s="284"/>
      <c r="G11251" s="87" t="s">
        <v>33</v>
      </c>
      <c r="H11251" s="88">
        <v>1</v>
      </c>
      <c r="I11251" s="89">
        <v>21.31</v>
      </c>
      <c r="J11251" s="112">
        <v>21.31</v>
      </c>
    </row>
    <row r="11252" spans="1:10" ht="25.5">
      <c r="A11252" s="123" t="s">
        <v>1738</v>
      </c>
      <c r="B11252" s="97" t="s">
        <v>4933</v>
      </c>
      <c r="C11252" s="96" t="s">
        <v>31</v>
      </c>
      <c r="D11252" s="96" t="s">
        <v>4934</v>
      </c>
      <c r="E11252" s="283" t="s">
        <v>1737</v>
      </c>
      <c r="F11252" s="283"/>
      <c r="G11252" s="98" t="s">
        <v>33</v>
      </c>
      <c r="H11252" s="99">
        <v>1</v>
      </c>
      <c r="I11252" s="100">
        <v>0.52</v>
      </c>
      <c r="J11252" s="124">
        <v>0.52</v>
      </c>
    </row>
    <row r="11253" spans="1:10">
      <c r="A11253" s="113" t="s">
        <v>1725</v>
      </c>
      <c r="B11253" s="91" t="s">
        <v>1741</v>
      </c>
      <c r="C11253" s="90" t="s">
        <v>31</v>
      </c>
      <c r="D11253" s="90" t="s">
        <v>1742</v>
      </c>
      <c r="E11253" s="278" t="s">
        <v>1743</v>
      </c>
      <c r="F11253" s="278"/>
      <c r="G11253" s="92" t="s">
        <v>33</v>
      </c>
      <c r="H11253" s="93">
        <v>1</v>
      </c>
      <c r="I11253" s="94">
        <v>0.03</v>
      </c>
      <c r="J11253" s="114">
        <v>0.03</v>
      </c>
    </row>
    <row r="11254" spans="1:10" ht="25.5">
      <c r="A11254" s="113" t="s">
        <v>1725</v>
      </c>
      <c r="B11254" s="91" t="s">
        <v>4567</v>
      </c>
      <c r="C11254" s="90" t="s">
        <v>31</v>
      </c>
      <c r="D11254" s="90" t="s">
        <v>4568</v>
      </c>
      <c r="E11254" s="278" t="s">
        <v>2366</v>
      </c>
      <c r="F11254" s="278"/>
      <c r="G11254" s="92" t="s">
        <v>33</v>
      </c>
      <c r="H11254" s="93">
        <v>1</v>
      </c>
      <c r="I11254" s="94">
        <v>0.85</v>
      </c>
      <c r="J11254" s="114">
        <v>0.85</v>
      </c>
    </row>
    <row r="11255" spans="1:10" ht="25.5">
      <c r="A11255" s="113" t="s">
        <v>1725</v>
      </c>
      <c r="B11255" s="91" t="s">
        <v>4322</v>
      </c>
      <c r="C11255" s="90" t="s">
        <v>31</v>
      </c>
      <c r="D11255" s="90" t="s">
        <v>4323</v>
      </c>
      <c r="E11255" s="278" t="s">
        <v>1727</v>
      </c>
      <c r="F11255" s="278"/>
      <c r="G11255" s="92" t="s">
        <v>33</v>
      </c>
      <c r="H11255" s="93">
        <v>1</v>
      </c>
      <c r="I11255" s="94">
        <v>0.48</v>
      </c>
      <c r="J11255" s="114">
        <v>0.48</v>
      </c>
    </row>
    <row r="11256" spans="1:10" ht="25.5">
      <c r="A11256" s="113" t="s">
        <v>1725</v>
      </c>
      <c r="B11256" s="91" t="s">
        <v>4565</v>
      </c>
      <c r="C11256" s="90" t="s">
        <v>31</v>
      </c>
      <c r="D11256" s="90" t="s">
        <v>4566</v>
      </c>
      <c r="E11256" s="278" t="s">
        <v>2366</v>
      </c>
      <c r="F11256" s="278"/>
      <c r="G11256" s="92" t="s">
        <v>33</v>
      </c>
      <c r="H11256" s="93">
        <v>1</v>
      </c>
      <c r="I11256" s="94">
        <v>0.6</v>
      </c>
      <c r="J11256" s="114">
        <v>0.6</v>
      </c>
    </row>
    <row r="11257" spans="1:10">
      <c r="A11257" s="113" t="s">
        <v>1725</v>
      </c>
      <c r="B11257" s="91" t="s">
        <v>1749</v>
      </c>
      <c r="C11257" s="90" t="s">
        <v>31</v>
      </c>
      <c r="D11257" s="90" t="s">
        <v>1750</v>
      </c>
      <c r="E11257" s="278" t="s">
        <v>1743</v>
      </c>
      <c r="F11257" s="278"/>
      <c r="G11257" s="92" t="s">
        <v>33</v>
      </c>
      <c r="H11257" s="93">
        <v>1</v>
      </c>
      <c r="I11257" s="94">
        <v>0.95</v>
      </c>
      <c r="J11257" s="114">
        <v>0.95</v>
      </c>
    </row>
    <row r="11258" spans="1:10">
      <c r="A11258" s="113" t="s">
        <v>1725</v>
      </c>
      <c r="B11258" s="91" t="s">
        <v>4935</v>
      </c>
      <c r="C11258" s="90" t="s">
        <v>31</v>
      </c>
      <c r="D11258" s="90" t="s">
        <v>4936</v>
      </c>
      <c r="E11258" s="278" t="s">
        <v>1748</v>
      </c>
      <c r="F11258" s="278"/>
      <c r="G11258" s="92" t="s">
        <v>33</v>
      </c>
      <c r="H11258" s="93">
        <v>1</v>
      </c>
      <c r="I11258" s="94">
        <v>16.54</v>
      </c>
      <c r="J11258" s="114">
        <v>16.54</v>
      </c>
    </row>
    <row r="11259" spans="1:10" ht="25.5">
      <c r="A11259" s="113" t="s">
        <v>1725</v>
      </c>
      <c r="B11259" s="91" t="s">
        <v>4324</v>
      </c>
      <c r="C11259" s="90" t="s">
        <v>31</v>
      </c>
      <c r="D11259" s="90" t="s">
        <v>4325</v>
      </c>
      <c r="E11259" s="278" t="s">
        <v>1743</v>
      </c>
      <c r="F11259" s="278"/>
      <c r="G11259" s="92" t="s">
        <v>33</v>
      </c>
      <c r="H11259" s="93">
        <v>1</v>
      </c>
      <c r="I11259" s="94">
        <v>1.34</v>
      </c>
      <c r="J11259" s="114">
        <v>1.34</v>
      </c>
    </row>
    <row r="11260" spans="1:10">
      <c r="A11260" s="115"/>
      <c r="B11260" s="116"/>
      <c r="C11260" s="116"/>
      <c r="D11260" s="116"/>
      <c r="E11260" s="116" t="s">
        <v>1728</v>
      </c>
      <c r="F11260" s="117">
        <v>17.059999999999999</v>
      </c>
      <c r="G11260" s="116" t="s">
        <v>1729</v>
      </c>
      <c r="H11260" s="117">
        <v>0</v>
      </c>
      <c r="I11260" s="116" t="s">
        <v>1730</v>
      </c>
      <c r="J11260" s="118">
        <v>17.059999999999999</v>
      </c>
    </row>
    <row r="11261" spans="1:10" ht="15" thickBot="1">
      <c r="A11261" s="115"/>
      <c r="B11261" s="116"/>
      <c r="C11261" s="116"/>
      <c r="D11261" s="116"/>
      <c r="E11261" s="116" t="s">
        <v>1731</v>
      </c>
      <c r="F11261" s="117">
        <v>5.59</v>
      </c>
      <c r="G11261" s="116"/>
      <c r="H11261" s="276" t="s">
        <v>1732</v>
      </c>
      <c r="I11261" s="276"/>
      <c r="J11261" s="118">
        <v>26.9</v>
      </c>
    </row>
    <row r="11262" spans="1:10" ht="15" thickTop="1">
      <c r="A11262" s="119"/>
      <c r="B11262" s="95"/>
      <c r="C11262" s="95"/>
      <c r="D11262" s="95"/>
      <c r="E11262" s="95"/>
      <c r="F11262" s="95"/>
      <c r="G11262" s="95"/>
      <c r="H11262" s="95"/>
      <c r="I11262" s="95"/>
      <c r="J11262" s="120"/>
    </row>
    <row r="11263" spans="1:10" ht="15">
      <c r="A11263" s="121"/>
      <c r="B11263" s="83" t="s">
        <v>1</v>
      </c>
      <c r="C11263" s="82" t="s">
        <v>2</v>
      </c>
      <c r="D11263" s="82" t="s">
        <v>3</v>
      </c>
      <c r="E11263" s="281" t="s">
        <v>1722</v>
      </c>
      <c r="F11263" s="281"/>
      <c r="G11263" s="84" t="s">
        <v>4</v>
      </c>
      <c r="H11263" s="83" t="s">
        <v>5</v>
      </c>
      <c r="I11263" s="83" t="s">
        <v>6</v>
      </c>
      <c r="J11263" s="122" t="s">
        <v>8</v>
      </c>
    </row>
    <row r="11264" spans="1:10" ht="25.5">
      <c r="A11264" s="111" t="s">
        <v>1723</v>
      </c>
      <c r="B11264" s="86" t="s">
        <v>4093</v>
      </c>
      <c r="C11264" s="85" t="s">
        <v>31</v>
      </c>
      <c r="D11264" s="85" t="s">
        <v>4094</v>
      </c>
      <c r="E11264" s="284" t="s">
        <v>1737</v>
      </c>
      <c r="F11264" s="284"/>
      <c r="G11264" s="87" t="s">
        <v>33</v>
      </c>
      <c r="H11264" s="88">
        <v>1</v>
      </c>
      <c r="I11264" s="89">
        <v>25.42</v>
      </c>
      <c r="J11264" s="112">
        <v>25.42</v>
      </c>
    </row>
    <row r="11265" spans="1:10" ht="25.5">
      <c r="A11265" s="123" t="s">
        <v>1738</v>
      </c>
      <c r="B11265" s="97" t="s">
        <v>4929</v>
      </c>
      <c r="C11265" s="96" t="s">
        <v>31</v>
      </c>
      <c r="D11265" s="96" t="s">
        <v>4930</v>
      </c>
      <c r="E11265" s="283" t="s">
        <v>1737</v>
      </c>
      <c r="F11265" s="283"/>
      <c r="G11265" s="98" t="s">
        <v>33</v>
      </c>
      <c r="H11265" s="99">
        <v>1</v>
      </c>
      <c r="I11265" s="100">
        <v>0.2</v>
      </c>
      <c r="J11265" s="124">
        <v>0.2</v>
      </c>
    </row>
    <row r="11266" spans="1:10">
      <c r="A11266" s="113" t="s">
        <v>1725</v>
      </c>
      <c r="B11266" s="91" t="s">
        <v>1741</v>
      </c>
      <c r="C11266" s="90" t="s">
        <v>31</v>
      </c>
      <c r="D11266" s="90" t="s">
        <v>1742</v>
      </c>
      <c r="E11266" s="278" t="s">
        <v>1743</v>
      </c>
      <c r="F11266" s="278"/>
      <c r="G11266" s="92" t="s">
        <v>33</v>
      </c>
      <c r="H11266" s="93">
        <v>1</v>
      </c>
      <c r="I11266" s="94">
        <v>0.03</v>
      </c>
      <c r="J11266" s="114">
        <v>0.03</v>
      </c>
    </row>
    <row r="11267" spans="1:10" ht="25.5">
      <c r="A11267" s="113" t="s">
        <v>1725</v>
      </c>
      <c r="B11267" s="91" t="s">
        <v>4322</v>
      </c>
      <c r="C11267" s="90" t="s">
        <v>31</v>
      </c>
      <c r="D11267" s="90" t="s">
        <v>4323</v>
      </c>
      <c r="E11267" s="278" t="s">
        <v>1727</v>
      </c>
      <c r="F11267" s="278"/>
      <c r="G11267" s="92" t="s">
        <v>33</v>
      </c>
      <c r="H11267" s="93">
        <v>1</v>
      </c>
      <c r="I11267" s="94">
        <v>0.48</v>
      </c>
      <c r="J11267" s="114">
        <v>0.48</v>
      </c>
    </row>
    <row r="11268" spans="1:10">
      <c r="A11268" s="113" t="s">
        <v>1725</v>
      </c>
      <c r="B11268" s="91" t="s">
        <v>4931</v>
      </c>
      <c r="C11268" s="90" t="s">
        <v>31</v>
      </c>
      <c r="D11268" s="90" t="s">
        <v>4932</v>
      </c>
      <c r="E11268" s="278" t="s">
        <v>1748</v>
      </c>
      <c r="F11268" s="278"/>
      <c r="G11268" s="92" t="s">
        <v>33</v>
      </c>
      <c r="H11268" s="93">
        <v>1</v>
      </c>
      <c r="I11268" s="94">
        <v>21.8</v>
      </c>
      <c r="J11268" s="114">
        <v>21.8</v>
      </c>
    </row>
    <row r="11269" spans="1:10" ht="25.5">
      <c r="A11269" s="113" t="s">
        <v>1725</v>
      </c>
      <c r="B11269" s="91" t="s">
        <v>5448</v>
      </c>
      <c r="C11269" s="90" t="s">
        <v>31</v>
      </c>
      <c r="D11269" s="90" t="s">
        <v>5449</v>
      </c>
      <c r="E11269" s="278" t="s">
        <v>2366</v>
      </c>
      <c r="F11269" s="278"/>
      <c r="G11269" s="92" t="s">
        <v>33</v>
      </c>
      <c r="H11269" s="93">
        <v>1</v>
      </c>
      <c r="I11269" s="94">
        <v>0.61</v>
      </c>
      <c r="J11269" s="114">
        <v>0.61</v>
      </c>
    </row>
    <row r="11270" spans="1:10" ht="25.5">
      <c r="A11270" s="113" t="s">
        <v>1725</v>
      </c>
      <c r="B11270" s="91" t="s">
        <v>5450</v>
      </c>
      <c r="C11270" s="90" t="s">
        <v>31</v>
      </c>
      <c r="D11270" s="90" t="s">
        <v>5451</v>
      </c>
      <c r="E11270" s="278" t="s">
        <v>2366</v>
      </c>
      <c r="F11270" s="278"/>
      <c r="G11270" s="92" t="s">
        <v>33</v>
      </c>
      <c r="H11270" s="93">
        <v>1</v>
      </c>
      <c r="I11270" s="94">
        <v>0.01</v>
      </c>
      <c r="J11270" s="114">
        <v>0.01</v>
      </c>
    </row>
    <row r="11271" spans="1:10" ht="25.5">
      <c r="A11271" s="113" t="s">
        <v>1725</v>
      </c>
      <c r="B11271" s="91" t="s">
        <v>4324</v>
      </c>
      <c r="C11271" s="90" t="s">
        <v>31</v>
      </c>
      <c r="D11271" s="90" t="s">
        <v>4325</v>
      </c>
      <c r="E11271" s="278" t="s">
        <v>1743</v>
      </c>
      <c r="F11271" s="278"/>
      <c r="G11271" s="92" t="s">
        <v>33</v>
      </c>
      <c r="H11271" s="93">
        <v>1</v>
      </c>
      <c r="I11271" s="94">
        <v>1.34</v>
      </c>
      <c r="J11271" s="114">
        <v>1.34</v>
      </c>
    </row>
    <row r="11272" spans="1:10">
      <c r="A11272" s="113" t="s">
        <v>1725</v>
      </c>
      <c r="B11272" s="91" t="s">
        <v>1749</v>
      </c>
      <c r="C11272" s="90" t="s">
        <v>31</v>
      </c>
      <c r="D11272" s="90" t="s">
        <v>1750</v>
      </c>
      <c r="E11272" s="278" t="s">
        <v>1743</v>
      </c>
      <c r="F11272" s="278"/>
      <c r="G11272" s="92" t="s">
        <v>33</v>
      </c>
      <c r="H11272" s="93">
        <v>1</v>
      </c>
      <c r="I11272" s="94">
        <v>0.95</v>
      </c>
      <c r="J11272" s="114">
        <v>0.95</v>
      </c>
    </row>
    <row r="11273" spans="1:10">
      <c r="A11273" s="115"/>
      <c r="B11273" s="116"/>
      <c r="C11273" s="116"/>
      <c r="D11273" s="116"/>
      <c r="E11273" s="116" t="s">
        <v>1728</v>
      </c>
      <c r="F11273" s="117">
        <v>22</v>
      </c>
      <c r="G11273" s="116" t="s">
        <v>1729</v>
      </c>
      <c r="H11273" s="117">
        <v>0</v>
      </c>
      <c r="I11273" s="116" t="s">
        <v>1730</v>
      </c>
      <c r="J11273" s="118">
        <v>22</v>
      </c>
    </row>
    <row r="11274" spans="1:10" ht="15" thickBot="1">
      <c r="A11274" s="115"/>
      <c r="B11274" s="116"/>
      <c r="C11274" s="116"/>
      <c r="D11274" s="116"/>
      <c r="E11274" s="116" t="s">
        <v>1731</v>
      </c>
      <c r="F11274" s="117">
        <v>6.67</v>
      </c>
      <c r="G11274" s="116"/>
      <c r="H11274" s="276" t="s">
        <v>1732</v>
      </c>
      <c r="I11274" s="276"/>
      <c r="J11274" s="118">
        <v>32.090000000000003</v>
      </c>
    </row>
    <row r="11275" spans="1:10" ht="15" thickTop="1">
      <c r="A11275" s="119"/>
      <c r="B11275" s="95"/>
      <c r="C11275" s="95"/>
      <c r="D11275" s="95"/>
      <c r="E11275" s="95"/>
      <c r="F11275" s="95"/>
      <c r="G11275" s="95"/>
      <c r="H11275" s="95"/>
      <c r="I11275" s="95"/>
      <c r="J11275" s="120"/>
    </row>
    <row r="11276" spans="1:10" ht="15">
      <c r="A11276" s="121"/>
      <c r="B11276" s="83" t="s">
        <v>1</v>
      </c>
      <c r="C11276" s="82" t="s">
        <v>2</v>
      </c>
      <c r="D11276" s="82" t="s">
        <v>3</v>
      </c>
      <c r="E11276" s="281" t="s">
        <v>1722</v>
      </c>
      <c r="F11276" s="281"/>
      <c r="G11276" s="84" t="s">
        <v>4</v>
      </c>
      <c r="H11276" s="83" t="s">
        <v>5</v>
      </c>
      <c r="I11276" s="83" t="s">
        <v>6</v>
      </c>
      <c r="J11276" s="122" t="s">
        <v>8</v>
      </c>
    </row>
    <row r="11277" spans="1:10" ht="25.5">
      <c r="A11277" s="111" t="s">
        <v>1723</v>
      </c>
      <c r="B11277" s="86" t="s">
        <v>2027</v>
      </c>
      <c r="C11277" s="85" t="s">
        <v>44</v>
      </c>
      <c r="D11277" s="85" t="s">
        <v>2028</v>
      </c>
      <c r="E11277" s="284" t="s">
        <v>1761</v>
      </c>
      <c r="F11277" s="284"/>
      <c r="G11277" s="87" t="s">
        <v>46</v>
      </c>
      <c r="H11277" s="88">
        <v>1</v>
      </c>
      <c r="I11277" s="89">
        <v>127.06</v>
      </c>
      <c r="J11277" s="112">
        <v>127.06</v>
      </c>
    </row>
    <row r="11278" spans="1:10">
      <c r="A11278" s="221"/>
      <c r="B11278" s="222"/>
      <c r="C11278" s="222"/>
      <c r="D11278" s="222"/>
      <c r="E11278" s="222"/>
      <c r="F11278" s="222" t="s">
        <v>1762</v>
      </c>
      <c r="G11278" s="222"/>
      <c r="H11278" s="222"/>
      <c r="I11278" s="222"/>
      <c r="J11278" s="125">
        <v>0</v>
      </c>
    </row>
    <row r="11279" spans="1:10">
      <c r="A11279" s="221"/>
      <c r="B11279" s="222"/>
      <c r="C11279" s="222"/>
      <c r="D11279" s="222"/>
      <c r="E11279" s="222"/>
      <c r="F11279" s="222" t="s">
        <v>1763</v>
      </c>
      <c r="G11279" s="222"/>
      <c r="H11279" s="222"/>
      <c r="I11279" s="222"/>
      <c r="J11279" s="125">
        <v>1</v>
      </c>
    </row>
    <row r="11280" spans="1:10">
      <c r="A11280" s="221"/>
      <c r="B11280" s="222"/>
      <c r="C11280" s="222"/>
      <c r="D11280" s="222"/>
      <c r="E11280" s="222"/>
      <c r="F11280" s="222" t="s">
        <v>1764</v>
      </c>
      <c r="G11280" s="222"/>
      <c r="H11280" s="222"/>
      <c r="I11280" s="222"/>
      <c r="J11280" s="125">
        <v>0</v>
      </c>
    </row>
    <row r="11281" spans="1:10" ht="15">
      <c r="A11281" s="279" t="s">
        <v>1784</v>
      </c>
      <c r="B11281" s="280" t="s">
        <v>1</v>
      </c>
      <c r="C11281" s="281" t="s">
        <v>2</v>
      </c>
      <c r="D11281" s="281" t="s">
        <v>1785</v>
      </c>
      <c r="E11281" s="280" t="s">
        <v>1766</v>
      </c>
      <c r="F11281" s="83" t="s">
        <v>1767</v>
      </c>
      <c r="G11281" s="83" t="s">
        <v>1768</v>
      </c>
      <c r="H11281" s="83"/>
      <c r="I11281" s="83"/>
      <c r="J11281" s="122" t="s">
        <v>1769</v>
      </c>
    </row>
    <row r="11282" spans="1:10" ht="25.5">
      <c r="A11282" s="113" t="s">
        <v>1725</v>
      </c>
      <c r="B11282" s="91" t="s">
        <v>2436</v>
      </c>
      <c r="C11282" s="90" t="s">
        <v>44</v>
      </c>
      <c r="D11282" s="90" t="s">
        <v>2437</v>
      </c>
      <c r="E11282" s="93">
        <v>2.42</v>
      </c>
      <c r="F11282" s="92" t="s">
        <v>71</v>
      </c>
      <c r="G11282" s="277" t="s">
        <v>2438</v>
      </c>
      <c r="H11282" s="277"/>
      <c r="I11282" s="278"/>
      <c r="J11282" s="127" t="s">
        <v>5452</v>
      </c>
    </row>
    <row r="11283" spans="1:10" ht="51">
      <c r="A11283" s="113" t="s">
        <v>1725</v>
      </c>
      <c r="B11283" s="91" t="s">
        <v>2092</v>
      </c>
      <c r="C11283" s="90" t="s">
        <v>44</v>
      </c>
      <c r="D11283" s="90" t="s">
        <v>2093</v>
      </c>
      <c r="E11283" s="93">
        <v>0.99</v>
      </c>
      <c r="F11283" s="92" t="s">
        <v>71</v>
      </c>
      <c r="G11283" s="277" t="s">
        <v>2094</v>
      </c>
      <c r="H11283" s="277"/>
      <c r="I11283" s="278"/>
      <c r="J11283" s="127" t="s">
        <v>5453</v>
      </c>
    </row>
    <row r="11284" spans="1:10" ht="38.25">
      <c r="A11284" s="113" t="s">
        <v>1725</v>
      </c>
      <c r="B11284" s="91" t="s">
        <v>1887</v>
      </c>
      <c r="C11284" s="90" t="s">
        <v>44</v>
      </c>
      <c r="D11284" s="90" t="s">
        <v>1888</v>
      </c>
      <c r="E11284" s="93">
        <v>3.36</v>
      </c>
      <c r="F11284" s="92" t="s">
        <v>78</v>
      </c>
      <c r="G11284" s="277" t="s">
        <v>1889</v>
      </c>
      <c r="H11284" s="277"/>
      <c r="I11284" s="278"/>
      <c r="J11284" s="127" t="s">
        <v>5454</v>
      </c>
    </row>
    <row r="11285" spans="1:10" ht="38.25">
      <c r="A11285" s="113" t="s">
        <v>1725</v>
      </c>
      <c r="B11285" s="91" t="s">
        <v>4601</v>
      </c>
      <c r="C11285" s="90" t="s">
        <v>44</v>
      </c>
      <c r="D11285" s="90" t="s">
        <v>4602</v>
      </c>
      <c r="E11285" s="93">
        <v>12</v>
      </c>
      <c r="F11285" s="92" t="s">
        <v>46</v>
      </c>
      <c r="G11285" s="277" t="s">
        <v>2687</v>
      </c>
      <c r="H11285" s="277"/>
      <c r="I11285" s="278"/>
      <c r="J11285" s="127" t="s">
        <v>5455</v>
      </c>
    </row>
    <row r="11286" spans="1:10">
      <c r="A11286" s="221"/>
      <c r="B11286" s="222"/>
      <c r="C11286" s="222"/>
      <c r="D11286" s="222"/>
      <c r="E11286" s="222"/>
      <c r="F11286" s="222" t="s">
        <v>1938</v>
      </c>
      <c r="G11286" s="222"/>
      <c r="H11286" s="222"/>
      <c r="I11286" s="222"/>
      <c r="J11286" s="125">
        <v>92.566400000000002</v>
      </c>
    </row>
    <row r="11287" spans="1:10" ht="15">
      <c r="A11287" s="279" t="s">
        <v>1765</v>
      </c>
      <c r="B11287" s="280" t="s">
        <v>1</v>
      </c>
      <c r="C11287" s="281" t="s">
        <v>2</v>
      </c>
      <c r="D11287" s="281" t="s">
        <v>1727</v>
      </c>
      <c r="E11287" s="280" t="s">
        <v>1766</v>
      </c>
      <c r="F11287" s="83" t="s">
        <v>1767</v>
      </c>
      <c r="G11287" s="83" t="s">
        <v>1768</v>
      </c>
      <c r="H11287" s="83"/>
      <c r="I11287" s="83"/>
      <c r="J11287" s="122" t="s">
        <v>1769</v>
      </c>
    </row>
    <row r="11288" spans="1:10">
      <c r="A11288" s="123" t="s">
        <v>1723</v>
      </c>
      <c r="B11288" s="97" t="s">
        <v>1953</v>
      </c>
      <c r="C11288" s="96" t="s">
        <v>44</v>
      </c>
      <c r="D11288" s="96" t="s">
        <v>1954</v>
      </c>
      <c r="E11288" s="99">
        <v>1</v>
      </c>
      <c r="F11288" s="98" t="s">
        <v>1950</v>
      </c>
      <c r="G11288" s="282" t="s">
        <v>1955</v>
      </c>
      <c r="H11288" s="282"/>
      <c r="I11288" s="283"/>
      <c r="J11288" s="126" t="s">
        <v>1955</v>
      </c>
    </row>
    <row r="11289" spans="1:10">
      <c r="A11289" s="123" t="s">
        <v>1723</v>
      </c>
      <c r="B11289" s="97" t="s">
        <v>2102</v>
      </c>
      <c r="C11289" s="96" t="s">
        <v>44</v>
      </c>
      <c r="D11289" s="96" t="s">
        <v>2103</v>
      </c>
      <c r="E11289" s="99">
        <v>1</v>
      </c>
      <c r="F11289" s="98" t="s">
        <v>1950</v>
      </c>
      <c r="G11289" s="282" t="s">
        <v>2104</v>
      </c>
      <c r="H11289" s="282"/>
      <c r="I11289" s="283"/>
      <c r="J11289" s="126" t="s">
        <v>2104</v>
      </c>
    </row>
    <row r="11290" spans="1:10">
      <c r="A11290" s="221"/>
      <c r="B11290" s="222"/>
      <c r="C11290" s="222"/>
      <c r="D11290" s="222"/>
      <c r="E11290" s="222"/>
      <c r="F11290" s="222" t="s">
        <v>1774</v>
      </c>
      <c r="G11290" s="222"/>
      <c r="H11290" s="222"/>
      <c r="I11290" s="222"/>
      <c r="J11290" s="125">
        <v>34.49</v>
      </c>
    </row>
    <row r="11291" spans="1:10">
      <c r="A11291" s="115"/>
      <c r="B11291" s="116"/>
      <c r="C11291" s="116"/>
      <c r="D11291" s="116"/>
      <c r="E11291" s="116" t="s">
        <v>1728</v>
      </c>
      <c r="F11291" s="117">
        <v>0</v>
      </c>
      <c r="G11291" s="116" t="s">
        <v>1729</v>
      </c>
      <c r="H11291" s="117">
        <v>26.17</v>
      </c>
      <c r="I11291" s="116" t="s">
        <v>1730</v>
      </c>
      <c r="J11291" s="118">
        <v>26.174099999999999</v>
      </c>
    </row>
    <row r="11292" spans="1:10" ht="15" thickBot="1">
      <c r="A11292" s="115"/>
      <c r="B11292" s="116"/>
      <c r="C11292" s="116"/>
      <c r="D11292" s="116"/>
      <c r="E11292" s="116" t="s">
        <v>1731</v>
      </c>
      <c r="F11292" s="117">
        <v>33.340000000000003</v>
      </c>
      <c r="G11292" s="116"/>
      <c r="H11292" s="276" t="s">
        <v>1732</v>
      </c>
      <c r="I11292" s="276"/>
      <c r="J11292" s="118">
        <v>160.4</v>
      </c>
    </row>
    <row r="11293" spans="1:10" ht="15" thickTop="1">
      <c r="A11293" s="119"/>
      <c r="B11293" s="95"/>
      <c r="C11293" s="95"/>
      <c r="D11293" s="95"/>
      <c r="E11293" s="95"/>
      <c r="F11293" s="95"/>
      <c r="G11293" s="95"/>
      <c r="H11293" s="95"/>
      <c r="I11293" s="95"/>
      <c r="J11293" s="120"/>
    </row>
    <row r="11294" spans="1:10" ht="15">
      <c r="A11294" s="121"/>
      <c r="B11294" s="83" t="s">
        <v>1</v>
      </c>
      <c r="C11294" s="82" t="s">
        <v>2</v>
      </c>
      <c r="D11294" s="82" t="s">
        <v>3</v>
      </c>
      <c r="E11294" s="281" t="s">
        <v>1722</v>
      </c>
      <c r="F11294" s="281"/>
      <c r="G11294" s="84" t="s">
        <v>4</v>
      </c>
      <c r="H11294" s="83" t="s">
        <v>5</v>
      </c>
      <c r="I11294" s="83" t="s">
        <v>6</v>
      </c>
      <c r="J11294" s="122" t="s">
        <v>8</v>
      </c>
    </row>
    <row r="11295" spans="1:10">
      <c r="A11295" s="111" t="s">
        <v>1723</v>
      </c>
      <c r="B11295" s="86" t="s">
        <v>2269</v>
      </c>
      <c r="C11295" s="85" t="s">
        <v>44</v>
      </c>
      <c r="D11295" s="85" t="s">
        <v>2270</v>
      </c>
      <c r="E11295" s="284" t="s">
        <v>1761</v>
      </c>
      <c r="F11295" s="284"/>
      <c r="G11295" s="87" t="s">
        <v>1950</v>
      </c>
      <c r="H11295" s="88">
        <v>1</v>
      </c>
      <c r="I11295" s="89">
        <v>17.05</v>
      </c>
      <c r="J11295" s="112">
        <v>17.05</v>
      </c>
    </row>
    <row r="11296" spans="1:10" ht="15">
      <c r="A11296" s="121" t="s">
        <v>2324</v>
      </c>
      <c r="B11296" s="83" t="s">
        <v>1</v>
      </c>
      <c r="C11296" s="82" t="s">
        <v>2</v>
      </c>
      <c r="D11296" s="82" t="s">
        <v>1748</v>
      </c>
      <c r="E11296" s="83" t="s">
        <v>1766</v>
      </c>
      <c r="F11296" s="280" t="s">
        <v>1769</v>
      </c>
      <c r="G11296" s="280"/>
      <c r="H11296" s="280"/>
      <c r="I11296" s="280"/>
      <c r="J11296" s="122" t="s">
        <v>1778</v>
      </c>
    </row>
    <row r="11297" spans="1:10">
      <c r="A11297" s="113" t="s">
        <v>1725</v>
      </c>
      <c r="B11297" s="91" t="s">
        <v>4939</v>
      </c>
      <c r="C11297" s="90" t="s">
        <v>44</v>
      </c>
      <c r="D11297" s="90" t="s">
        <v>4940</v>
      </c>
      <c r="E11297" s="93">
        <v>1</v>
      </c>
      <c r="F11297" s="90"/>
      <c r="G11297" s="90"/>
      <c r="H11297" s="90"/>
      <c r="I11297" s="102" t="s">
        <v>4941</v>
      </c>
      <c r="J11297" s="127" t="s">
        <v>4941</v>
      </c>
    </row>
    <row r="11298" spans="1:10">
      <c r="A11298" s="221"/>
      <c r="B11298" s="222"/>
      <c r="C11298" s="222"/>
      <c r="D11298" s="222"/>
      <c r="E11298" s="222"/>
      <c r="F11298" s="222" t="s">
        <v>2328</v>
      </c>
      <c r="G11298" s="222"/>
      <c r="H11298" s="222"/>
      <c r="I11298" s="222"/>
      <c r="J11298" s="128">
        <v>0</v>
      </c>
    </row>
    <row r="11299" spans="1:10">
      <c r="A11299" s="221"/>
      <c r="B11299" s="222"/>
      <c r="C11299" s="222"/>
      <c r="D11299" s="222"/>
      <c r="E11299" s="222"/>
      <c r="F11299" s="222" t="s">
        <v>2329</v>
      </c>
      <c r="G11299" s="222"/>
      <c r="H11299" s="222"/>
      <c r="I11299" s="222"/>
      <c r="J11299" s="125">
        <v>13.45</v>
      </c>
    </row>
    <row r="11300" spans="1:10">
      <c r="A11300" s="221"/>
      <c r="B11300" s="222"/>
      <c r="C11300" s="222"/>
      <c r="D11300" s="222"/>
      <c r="E11300" s="222"/>
      <c r="F11300" s="222" t="s">
        <v>1762</v>
      </c>
      <c r="G11300" s="222"/>
      <c r="H11300" s="222"/>
      <c r="I11300" s="222"/>
      <c r="J11300" s="125">
        <v>13.45</v>
      </c>
    </row>
    <row r="11301" spans="1:10">
      <c r="A11301" s="221"/>
      <c r="B11301" s="222"/>
      <c r="C11301" s="222"/>
      <c r="D11301" s="222"/>
      <c r="E11301" s="222"/>
      <c r="F11301" s="222" t="s">
        <v>1763</v>
      </c>
      <c r="G11301" s="222"/>
      <c r="H11301" s="222"/>
      <c r="I11301" s="222"/>
      <c r="J11301" s="125">
        <v>1</v>
      </c>
    </row>
    <row r="11302" spans="1:10">
      <c r="A11302" s="221"/>
      <c r="B11302" s="222"/>
      <c r="C11302" s="222"/>
      <c r="D11302" s="222"/>
      <c r="E11302" s="222"/>
      <c r="F11302" s="222" t="s">
        <v>1764</v>
      </c>
      <c r="G11302" s="222"/>
      <c r="H11302" s="222"/>
      <c r="I11302" s="222"/>
      <c r="J11302" s="125">
        <v>13.45</v>
      </c>
    </row>
    <row r="11303" spans="1:10" ht="15">
      <c r="A11303" s="279" t="s">
        <v>1784</v>
      </c>
      <c r="B11303" s="280" t="s">
        <v>1</v>
      </c>
      <c r="C11303" s="281" t="s">
        <v>2</v>
      </c>
      <c r="D11303" s="281" t="s">
        <v>1785</v>
      </c>
      <c r="E11303" s="280" t="s">
        <v>1766</v>
      </c>
      <c r="F11303" s="83" t="s">
        <v>1767</v>
      </c>
      <c r="G11303" s="83" t="s">
        <v>1768</v>
      </c>
      <c r="H11303" s="83"/>
      <c r="I11303" s="83"/>
      <c r="J11303" s="122" t="s">
        <v>1769</v>
      </c>
    </row>
    <row r="11304" spans="1:10" ht="25.5">
      <c r="A11304" s="113" t="s">
        <v>1725</v>
      </c>
      <c r="B11304" s="91" t="s">
        <v>4341</v>
      </c>
      <c r="C11304" s="90" t="s">
        <v>44</v>
      </c>
      <c r="D11304" s="90" t="s">
        <v>4342</v>
      </c>
      <c r="E11304" s="93">
        <v>1</v>
      </c>
      <c r="F11304" s="92" t="s">
        <v>1950</v>
      </c>
      <c r="G11304" s="277" t="s">
        <v>4343</v>
      </c>
      <c r="H11304" s="277"/>
      <c r="I11304" s="278"/>
      <c r="J11304" s="127" t="s">
        <v>4343</v>
      </c>
    </row>
    <row r="11305" spans="1:10">
      <c r="A11305" s="113" t="s">
        <v>1725</v>
      </c>
      <c r="B11305" s="91" t="s">
        <v>4332</v>
      </c>
      <c r="C11305" s="90" t="s">
        <v>44</v>
      </c>
      <c r="D11305" s="90" t="s">
        <v>4333</v>
      </c>
      <c r="E11305" s="93">
        <v>1</v>
      </c>
      <c r="F11305" s="92" t="s">
        <v>1950</v>
      </c>
      <c r="G11305" s="277" t="s">
        <v>4334</v>
      </c>
      <c r="H11305" s="277"/>
      <c r="I11305" s="278"/>
      <c r="J11305" s="127" t="s">
        <v>4334</v>
      </c>
    </row>
    <row r="11306" spans="1:10">
      <c r="A11306" s="113" t="s">
        <v>1725</v>
      </c>
      <c r="B11306" s="91" t="s">
        <v>4338</v>
      </c>
      <c r="C11306" s="90" t="s">
        <v>44</v>
      </c>
      <c r="D11306" s="90" t="s">
        <v>4339</v>
      </c>
      <c r="E11306" s="93">
        <v>1</v>
      </c>
      <c r="F11306" s="92" t="s">
        <v>1950</v>
      </c>
      <c r="G11306" s="277" t="s">
        <v>4340</v>
      </c>
      <c r="H11306" s="277"/>
      <c r="I11306" s="278"/>
      <c r="J11306" s="127" t="s">
        <v>4340</v>
      </c>
    </row>
    <row r="11307" spans="1:10">
      <c r="A11307" s="113" t="s">
        <v>1725</v>
      </c>
      <c r="B11307" s="91" t="s">
        <v>4335</v>
      </c>
      <c r="C11307" s="90" t="s">
        <v>44</v>
      </c>
      <c r="D11307" s="90" t="s">
        <v>4336</v>
      </c>
      <c r="E11307" s="93">
        <v>1</v>
      </c>
      <c r="F11307" s="92" t="s">
        <v>1950</v>
      </c>
      <c r="G11307" s="277" t="s">
        <v>4337</v>
      </c>
      <c r="H11307" s="277"/>
      <c r="I11307" s="278"/>
      <c r="J11307" s="127" t="s">
        <v>4337</v>
      </c>
    </row>
    <row r="11308" spans="1:10">
      <c r="A11308" s="221"/>
      <c r="B11308" s="222"/>
      <c r="C11308" s="222"/>
      <c r="D11308" s="222"/>
      <c r="E11308" s="222"/>
      <c r="F11308" s="222" t="s">
        <v>1938</v>
      </c>
      <c r="G11308" s="222"/>
      <c r="H11308" s="222"/>
      <c r="I11308" s="222"/>
      <c r="J11308" s="125">
        <v>2.8</v>
      </c>
    </row>
    <row r="11309" spans="1:10" ht="15">
      <c r="A11309" s="279" t="s">
        <v>1765</v>
      </c>
      <c r="B11309" s="280" t="s">
        <v>1</v>
      </c>
      <c r="C11309" s="281" t="s">
        <v>2</v>
      </c>
      <c r="D11309" s="281" t="s">
        <v>1727</v>
      </c>
      <c r="E11309" s="280" t="s">
        <v>1766</v>
      </c>
      <c r="F11309" s="83" t="s">
        <v>1767</v>
      </c>
      <c r="G11309" s="83" t="s">
        <v>1768</v>
      </c>
      <c r="H11309" s="83"/>
      <c r="I11309" s="83"/>
      <c r="J11309" s="122" t="s">
        <v>1769</v>
      </c>
    </row>
    <row r="11310" spans="1:10">
      <c r="A11310" s="123" t="s">
        <v>1723</v>
      </c>
      <c r="B11310" s="97" t="s">
        <v>5062</v>
      </c>
      <c r="C11310" s="96" t="s">
        <v>44</v>
      </c>
      <c r="D11310" s="96" t="s">
        <v>5063</v>
      </c>
      <c r="E11310" s="99">
        <v>1</v>
      </c>
      <c r="F11310" s="98" t="s">
        <v>1950</v>
      </c>
      <c r="G11310" s="282" t="s">
        <v>5066</v>
      </c>
      <c r="H11310" s="282"/>
      <c r="I11310" s="283"/>
      <c r="J11310" s="126" t="s">
        <v>5066</v>
      </c>
    </row>
    <row r="11311" spans="1:10" ht="25.5">
      <c r="A11311" s="123" t="s">
        <v>1723</v>
      </c>
      <c r="B11311" s="97" t="s">
        <v>5149</v>
      </c>
      <c r="C11311" s="96" t="s">
        <v>44</v>
      </c>
      <c r="D11311" s="96" t="s">
        <v>5150</v>
      </c>
      <c r="E11311" s="99">
        <v>1</v>
      </c>
      <c r="F11311" s="98" t="s">
        <v>1950</v>
      </c>
      <c r="G11311" s="282" t="s">
        <v>5153</v>
      </c>
      <c r="H11311" s="282"/>
      <c r="I11311" s="283"/>
      <c r="J11311" s="126" t="s">
        <v>5153</v>
      </c>
    </row>
    <row r="11312" spans="1:10" ht="25.5">
      <c r="A11312" s="123" t="s">
        <v>1723</v>
      </c>
      <c r="B11312" s="97" t="s">
        <v>4937</v>
      </c>
      <c r="C11312" s="96" t="s">
        <v>44</v>
      </c>
      <c r="D11312" s="96" t="s">
        <v>4938</v>
      </c>
      <c r="E11312" s="99">
        <v>1</v>
      </c>
      <c r="F11312" s="98" t="s">
        <v>1950</v>
      </c>
      <c r="G11312" s="282" t="s">
        <v>2687</v>
      </c>
      <c r="H11312" s="282"/>
      <c r="I11312" s="283"/>
      <c r="J11312" s="126" t="s">
        <v>2687</v>
      </c>
    </row>
    <row r="11313" spans="1:10">
      <c r="A11313" s="221"/>
      <c r="B11313" s="222"/>
      <c r="C11313" s="222"/>
      <c r="D11313" s="222"/>
      <c r="E11313" s="222"/>
      <c r="F11313" s="222" t="s">
        <v>1774</v>
      </c>
      <c r="G11313" s="222"/>
      <c r="H11313" s="222"/>
      <c r="I11313" s="222"/>
      <c r="J11313" s="125">
        <v>0.8</v>
      </c>
    </row>
    <row r="11314" spans="1:10">
      <c r="A11314" s="115"/>
      <c r="B11314" s="116"/>
      <c r="C11314" s="116"/>
      <c r="D11314" s="116"/>
      <c r="E11314" s="116" t="s">
        <v>1728</v>
      </c>
      <c r="F11314" s="117">
        <v>0</v>
      </c>
      <c r="G11314" s="116" t="s">
        <v>1729</v>
      </c>
      <c r="H11314" s="117">
        <v>13.63</v>
      </c>
      <c r="I11314" s="116" t="s">
        <v>1730</v>
      </c>
      <c r="J11314" s="118">
        <v>13.6286</v>
      </c>
    </row>
    <row r="11315" spans="1:10" ht="15" thickBot="1">
      <c r="A11315" s="115"/>
      <c r="B11315" s="116"/>
      <c r="C11315" s="116"/>
      <c r="D11315" s="116"/>
      <c r="E11315" s="116" t="s">
        <v>1731</v>
      </c>
      <c r="F11315" s="117">
        <v>4.47</v>
      </c>
      <c r="G11315" s="116"/>
      <c r="H11315" s="276" t="s">
        <v>1732</v>
      </c>
      <c r="I11315" s="276"/>
      <c r="J11315" s="118">
        <v>21.52</v>
      </c>
    </row>
    <row r="11316" spans="1:10" ht="15" thickTop="1">
      <c r="A11316" s="119"/>
      <c r="B11316" s="95"/>
      <c r="C11316" s="95"/>
      <c r="D11316" s="95"/>
      <c r="E11316" s="95"/>
      <c r="F11316" s="95"/>
      <c r="G11316" s="95"/>
      <c r="H11316" s="95"/>
      <c r="I11316" s="95"/>
      <c r="J11316" s="120"/>
    </row>
    <row r="11317" spans="1:10" ht="15">
      <c r="A11317" s="121"/>
      <c r="B11317" s="83" t="s">
        <v>1</v>
      </c>
      <c r="C11317" s="82" t="s">
        <v>2</v>
      </c>
      <c r="D11317" s="82" t="s">
        <v>3</v>
      </c>
      <c r="E11317" s="281" t="s">
        <v>1722</v>
      </c>
      <c r="F11317" s="281"/>
      <c r="G11317" s="84" t="s">
        <v>4</v>
      </c>
      <c r="H11317" s="83" t="s">
        <v>5</v>
      </c>
      <c r="I11317" s="83" t="s">
        <v>6</v>
      </c>
      <c r="J11317" s="122" t="s">
        <v>8</v>
      </c>
    </row>
    <row r="11318" spans="1:10" ht="38.25">
      <c r="A11318" s="111" t="s">
        <v>1723</v>
      </c>
      <c r="B11318" s="86" t="s">
        <v>2653</v>
      </c>
      <c r="C11318" s="85" t="s">
        <v>31</v>
      </c>
      <c r="D11318" s="85" t="s">
        <v>2654</v>
      </c>
      <c r="E11318" s="284" t="s">
        <v>2317</v>
      </c>
      <c r="F11318" s="284"/>
      <c r="G11318" s="87" t="s">
        <v>71</v>
      </c>
      <c r="H11318" s="88">
        <v>1</v>
      </c>
      <c r="I11318" s="89">
        <v>119.93</v>
      </c>
      <c r="J11318" s="112">
        <v>119.93</v>
      </c>
    </row>
    <row r="11319" spans="1:10">
      <c r="A11319" s="123" t="s">
        <v>1738</v>
      </c>
      <c r="B11319" s="97" t="s">
        <v>4718</v>
      </c>
      <c r="C11319" s="96" t="s">
        <v>31</v>
      </c>
      <c r="D11319" s="96" t="s">
        <v>4719</v>
      </c>
      <c r="E11319" s="283" t="s">
        <v>1737</v>
      </c>
      <c r="F11319" s="283"/>
      <c r="G11319" s="98" t="s">
        <v>33</v>
      </c>
      <c r="H11319" s="99">
        <v>1.7689999999999999</v>
      </c>
      <c r="I11319" s="100">
        <v>19.68</v>
      </c>
      <c r="J11319" s="124">
        <v>34.81</v>
      </c>
    </row>
    <row r="11320" spans="1:10" ht="25.5">
      <c r="A11320" s="123" t="s">
        <v>1738</v>
      </c>
      <c r="B11320" s="97" t="s">
        <v>5116</v>
      </c>
      <c r="C11320" s="96" t="s">
        <v>31</v>
      </c>
      <c r="D11320" s="96" t="s">
        <v>5117</v>
      </c>
      <c r="E11320" s="283" t="s">
        <v>2317</v>
      </c>
      <c r="F11320" s="283"/>
      <c r="G11320" s="98" t="s">
        <v>71</v>
      </c>
      <c r="H11320" s="99">
        <v>0.626</v>
      </c>
      <c r="I11320" s="100">
        <v>79.63</v>
      </c>
      <c r="J11320" s="124">
        <v>49.84</v>
      </c>
    </row>
    <row r="11321" spans="1:10">
      <c r="A11321" s="123" t="s">
        <v>1738</v>
      </c>
      <c r="B11321" s="97" t="s">
        <v>4362</v>
      </c>
      <c r="C11321" s="96" t="s">
        <v>31</v>
      </c>
      <c r="D11321" s="96" t="s">
        <v>2103</v>
      </c>
      <c r="E11321" s="283" t="s">
        <v>1737</v>
      </c>
      <c r="F11321" s="283"/>
      <c r="G11321" s="98" t="s">
        <v>33</v>
      </c>
      <c r="H11321" s="99">
        <v>0.32400000000000001</v>
      </c>
      <c r="I11321" s="100">
        <v>15.92</v>
      </c>
      <c r="J11321" s="124">
        <v>5.15</v>
      </c>
    </row>
    <row r="11322" spans="1:10" ht="38.25">
      <c r="A11322" s="113" t="s">
        <v>1725</v>
      </c>
      <c r="B11322" s="91" t="s">
        <v>5456</v>
      </c>
      <c r="C11322" s="90" t="s">
        <v>31</v>
      </c>
      <c r="D11322" s="90" t="s">
        <v>5457</v>
      </c>
      <c r="E11322" s="278" t="s">
        <v>2366</v>
      </c>
      <c r="F11322" s="278"/>
      <c r="G11322" s="92" t="s">
        <v>5458</v>
      </c>
      <c r="H11322" s="93">
        <v>1.1859999999999999</v>
      </c>
      <c r="I11322" s="94">
        <v>3.8</v>
      </c>
      <c r="J11322" s="114">
        <v>4.5</v>
      </c>
    </row>
    <row r="11323" spans="1:10">
      <c r="A11323" s="113" t="s">
        <v>1725</v>
      </c>
      <c r="B11323" s="91" t="s">
        <v>5459</v>
      </c>
      <c r="C11323" s="90" t="s">
        <v>31</v>
      </c>
      <c r="D11323" s="90" t="s">
        <v>5460</v>
      </c>
      <c r="E11323" s="278" t="s">
        <v>1743</v>
      </c>
      <c r="F11323" s="278"/>
      <c r="G11323" s="92" t="s">
        <v>2625</v>
      </c>
      <c r="H11323" s="93">
        <v>3.3000000000000002E-2</v>
      </c>
      <c r="I11323" s="94">
        <v>16.68</v>
      </c>
      <c r="J11323" s="114">
        <v>0.55000000000000004</v>
      </c>
    </row>
    <row r="11324" spans="1:10" ht="25.5">
      <c r="A11324" s="113" t="s">
        <v>1725</v>
      </c>
      <c r="B11324" s="91" t="s">
        <v>3147</v>
      </c>
      <c r="C11324" s="90" t="s">
        <v>31</v>
      </c>
      <c r="D11324" s="90" t="s">
        <v>3148</v>
      </c>
      <c r="E11324" s="278" t="s">
        <v>1743</v>
      </c>
      <c r="F11324" s="278"/>
      <c r="G11324" s="92" t="s">
        <v>3149</v>
      </c>
      <c r="H11324" s="93">
        <v>0.01</v>
      </c>
      <c r="I11324" s="94">
        <v>4.3600000000000003</v>
      </c>
      <c r="J11324" s="114">
        <v>0.04</v>
      </c>
    </row>
    <row r="11325" spans="1:10" ht="38.25">
      <c r="A11325" s="113" t="s">
        <v>1725</v>
      </c>
      <c r="B11325" s="91" t="s">
        <v>5461</v>
      </c>
      <c r="C11325" s="90" t="s">
        <v>31</v>
      </c>
      <c r="D11325" s="90" t="s">
        <v>5462</v>
      </c>
      <c r="E11325" s="278" t="s">
        <v>2366</v>
      </c>
      <c r="F11325" s="278"/>
      <c r="G11325" s="92" t="s">
        <v>5463</v>
      </c>
      <c r="H11325" s="93">
        <v>1.1859999999999999</v>
      </c>
      <c r="I11325" s="94">
        <v>12.58</v>
      </c>
      <c r="J11325" s="114">
        <v>14.91</v>
      </c>
    </row>
    <row r="11326" spans="1:10" ht="25.5">
      <c r="A11326" s="113" t="s">
        <v>1725</v>
      </c>
      <c r="B11326" s="91" t="s">
        <v>3154</v>
      </c>
      <c r="C11326" s="90" t="s">
        <v>31</v>
      </c>
      <c r="D11326" s="90" t="s">
        <v>3155</v>
      </c>
      <c r="E11326" s="278" t="s">
        <v>1743</v>
      </c>
      <c r="F11326" s="278"/>
      <c r="G11326" s="92" t="s">
        <v>267</v>
      </c>
      <c r="H11326" s="93">
        <v>0.72599999999999998</v>
      </c>
      <c r="I11326" s="94">
        <v>5.7</v>
      </c>
      <c r="J11326" s="114">
        <v>4.13</v>
      </c>
    </row>
    <row r="11327" spans="1:10" ht="25.5">
      <c r="A11327" s="113" t="s">
        <v>1725</v>
      </c>
      <c r="B11327" s="91" t="s">
        <v>5464</v>
      </c>
      <c r="C11327" s="90" t="s">
        <v>31</v>
      </c>
      <c r="D11327" s="90" t="s">
        <v>5465</v>
      </c>
      <c r="E11327" s="278" t="s">
        <v>2366</v>
      </c>
      <c r="F11327" s="278"/>
      <c r="G11327" s="92" t="s">
        <v>5458</v>
      </c>
      <c r="H11327" s="93">
        <v>0.47399999999999998</v>
      </c>
      <c r="I11327" s="94">
        <v>4.17</v>
      </c>
      <c r="J11327" s="114">
        <v>1.97</v>
      </c>
    </row>
    <row r="11328" spans="1:10" ht="38.25">
      <c r="A11328" s="113" t="s">
        <v>1725</v>
      </c>
      <c r="B11328" s="91" t="s">
        <v>5466</v>
      </c>
      <c r="C11328" s="90" t="s">
        <v>31</v>
      </c>
      <c r="D11328" s="90" t="s">
        <v>5467</v>
      </c>
      <c r="E11328" s="278" t="s">
        <v>2366</v>
      </c>
      <c r="F11328" s="278"/>
      <c r="G11328" s="92" t="s">
        <v>5458</v>
      </c>
      <c r="H11328" s="93">
        <v>0.35599999999999998</v>
      </c>
      <c r="I11328" s="94">
        <v>11.34</v>
      </c>
      <c r="J11328" s="114">
        <v>4.03</v>
      </c>
    </row>
    <row r="11329" spans="1:10">
      <c r="A11329" s="115"/>
      <c r="B11329" s="116"/>
      <c r="C11329" s="116"/>
      <c r="D11329" s="116"/>
      <c r="E11329" s="116" t="s">
        <v>1728</v>
      </c>
      <c r="F11329" s="117">
        <v>45.3</v>
      </c>
      <c r="G11329" s="116" t="s">
        <v>1729</v>
      </c>
      <c r="H11329" s="117">
        <v>0</v>
      </c>
      <c r="I11329" s="116" t="s">
        <v>1730</v>
      </c>
      <c r="J11329" s="118">
        <v>45.3</v>
      </c>
    </row>
    <row r="11330" spans="1:10" ht="15" thickBot="1">
      <c r="A11330" s="115"/>
      <c r="B11330" s="116"/>
      <c r="C11330" s="116"/>
      <c r="D11330" s="116"/>
      <c r="E11330" s="116" t="s">
        <v>1731</v>
      </c>
      <c r="F11330" s="117">
        <v>31.46</v>
      </c>
      <c r="G11330" s="116"/>
      <c r="H11330" s="276" t="s">
        <v>1732</v>
      </c>
      <c r="I11330" s="276"/>
      <c r="J11330" s="118">
        <v>151.38999999999999</v>
      </c>
    </row>
    <row r="11331" spans="1:10" ht="15" thickTop="1">
      <c r="A11331" s="119"/>
      <c r="B11331" s="95"/>
      <c r="C11331" s="95"/>
      <c r="D11331" s="95"/>
      <c r="E11331" s="95"/>
      <c r="F11331" s="95"/>
      <c r="G11331" s="95"/>
      <c r="H11331" s="95"/>
      <c r="I11331" s="95"/>
      <c r="J11331" s="120"/>
    </row>
    <row r="11332" spans="1:10" ht="15">
      <c r="A11332" s="121"/>
      <c r="B11332" s="83" t="s">
        <v>1</v>
      </c>
      <c r="C11332" s="82" t="s">
        <v>2</v>
      </c>
      <c r="D11332" s="82" t="s">
        <v>3</v>
      </c>
      <c r="E11332" s="281" t="s">
        <v>1722</v>
      </c>
      <c r="F11332" s="281"/>
      <c r="G11332" s="84" t="s">
        <v>4</v>
      </c>
      <c r="H11332" s="83" t="s">
        <v>5</v>
      </c>
      <c r="I11332" s="83" t="s">
        <v>6</v>
      </c>
      <c r="J11332" s="122" t="s">
        <v>8</v>
      </c>
    </row>
    <row r="11333" spans="1:10" ht="25.5">
      <c r="A11333" s="111" t="s">
        <v>1723</v>
      </c>
      <c r="B11333" s="86" t="s">
        <v>3687</v>
      </c>
      <c r="C11333" s="85" t="s">
        <v>44</v>
      </c>
      <c r="D11333" s="85" t="s">
        <v>3688</v>
      </c>
      <c r="E11333" s="284" t="s">
        <v>1761</v>
      </c>
      <c r="F11333" s="284"/>
      <c r="G11333" s="87" t="s">
        <v>46</v>
      </c>
      <c r="H11333" s="88">
        <v>1</v>
      </c>
      <c r="I11333" s="89">
        <v>1.24</v>
      </c>
      <c r="J11333" s="112">
        <v>1.24</v>
      </c>
    </row>
    <row r="11334" spans="1:10">
      <c r="A11334" s="221"/>
      <c r="B11334" s="222"/>
      <c r="C11334" s="222"/>
      <c r="D11334" s="222"/>
      <c r="E11334" s="222"/>
      <c r="F11334" s="222" t="s">
        <v>1762</v>
      </c>
      <c r="G11334" s="222"/>
      <c r="H11334" s="222"/>
      <c r="I11334" s="222"/>
      <c r="J11334" s="125">
        <v>0</v>
      </c>
    </row>
    <row r="11335" spans="1:10">
      <c r="A11335" s="221"/>
      <c r="B11335" s="222"/>
      <c r="C11335" s="222"/>
      <c r="D11335" s="222"/>
      <c r="E11335" s="222"/>
      <c r="F11335" s="222" t="s">
        <v>1763</v>
      </c>
      <c r="G11335" s="222"/>
      <c r="H11335" s="222"/>
      <c r="I11335" s="222"/>
      <c r="J11335" s="125">
        <v>1</v>
      </c>
    </row>
    <row r="11336" spans="1:10">
      <c r="A11336" s="221"/>
      <c r="B11336" s="222"/>
      <c r="C11336" s="222"/>
      <c r="D11336" s="222"/>
      <c r="E11336" s="222"/>
      <c r="F11336" s="222" t="s">
        <v>1764</v>
      </c>
      <c r="G11336" s="222"/>
      <c r="H11336" s="222"/>
      <c r="I11336" s="222"/>
      <c r="J11336" s="125">
        <v>0</v>
      </c>
    </row>
    <row r="11337" spans="1:10" ht="15">
      <c r="A11337" s="279" t="s">
        <v>1784</v>
      </c>
      <c r="B11337" s="280" t="s">
        <v>1</v>
      </c>
      <c r="C11337" s="281" t="s">
        <v>2</v>
      </c>
      <c r="D11337" s="281" t="s">
        <v>1785</v>
      </c>
      <c r="E11337" s="280" t="s">
        <v>1766</v>
      </c>
      <c r="F11337" s="83" t="s">
        <v>1767</v>
      </c>
      <c r="G11337" s="83" t="s">
        <v>1768</v>
      </c>
      <c r="H11337" s="83"/>
      <c r="I11337" s="83"/>
      <c r="J11337" s="122" t="s">
        <v>1769</v>
      </c>
    </row>
    <row r="11338" spans="1:10" ht="25.5">
      <c r="A11338" s="113" t="s">
        <v>1725</v>
      </c>
      <c r="B11338" s="91" t="s">
        <v>5468</v>
      </c>
      <c r="C11338" s="90" t="s">
        <v>44</v>
      </c>
      <c r="D11338" s="90" t="s">
        <v>5469</v>
      </c>
      <c r="E11338" s="93">
        <v>1</v>
      </c>
      <c r="F11338" s="92" t="s">
        <v>46</v>
      </c>
      <c r="G11338" s="277" t="s">
        <v>2373</v>
      </c>
      <c r="H11338" s="277"/>
      <c r="I11338" s="278"/>
      <c r="J11338" s="127" t="s">
        <v>2373</v>
      </c>
    </row>
    <row r="11339" spans="1:10">
      <c r="A11339" s="221"/>
      <c r="B11339" s="222"/>
      <c r="C11339" s="222"/>
      <c r="D11339" s="222"/>
      <c r="E11339" s="222"/>
      <c r="F11339" s="222" t="s">
        <v>1938</v>
      </c>
      <c r="G11339" s="222"/>
      <c r="H11339" s="222"/>
      <c r="I11339" s="222"/>
      <c r="J11339" s="125">
        <v>0.66</v>
      </c>
    </row>
    <row r="11340" spans="1:10" ht="15">
      <c r="A11340" s="279" t="s">
        <v>1765</v>
      </c>
      <c r="B11340" s="280" t="s">
        <v>1</v>
      </c>
      <c r="C11340" s="281" t="s">
        <v>2</v>
      </c>
      <c r="D11340" s="281" t="s">
        <v>1727</v>
      </c>
      <c r="E11340" s="280" t="s">
        <v>1766</v>
      </c>
      <c r="F11340" s="83" t="s">
        <v>1767</v>
      </c>
      <c r="G11340" s="83" t="s">
        <v>1768</v>
      </c>
      <c r="H11340" s="83"/>
      <c r="I11340" s="83"/>
      <c r="J11340" s="122" t="s">
        <v>1769</v>
      </c>
    </row>
    <row r="11341" spans="1:10">
      <c r="A11341" s="123" t="s">
        <v>1723</v>
      </c>
      <c r="B11341" s="97" t="s">
        <v>3570</v>
      </c>
      <c r="C11341" s="96" t="s">
        <v>44</v>
      </c>
      <c r="D11341" s="96" t="s">
        <v>3571</v>
      </c>
      <c r="E11341" s="99">
        <v>3.6666700000000003E-2</v>
      </c>
      <c r="F11341" s="98" t="s">
        <v>1950</v>
      </c>
      <c r="G11341" s="282" t="s">
        <v>3577</v>
      </c>
      <c r="H11341" s="282"/>
      <c r="I11341" s="283"/>
      <c r="J11341" s="126" t="s">
        <v>5470</v>
      </c>
    </row>
    <row r="11342" spans="1:10">
      <c r="A11342" s="221"/>
      <c r="B11342" s="222"/>
      <c r="C11342" s="222"/>
      <c r="D11342" s="222"/>
      <c r="E11342" s="222"/>
      <c r="F11342" s="222" t="s">
        <v>1774</v>
      </c>
      <c r="G11342" s="222"/>
      <c r="H11342" s="222"/>
      <c r="I11342" s="222"/>
      <c r="J11342" s="125">
        <v>0.58409999999999995</v>
      </c>
    </row>
    <row r="11343" spans="1:10">
      <c r="A11343" s="115"/>
      <c r="B11343" s="116"/>
      <c r="C11343" s="116"/>
      <c r="D11343" s="116"/>
      <c r="E11343" s="116" t="s">
        <v>1728</v>
      </c>
      <c r="F11343" s="117">
        <v>0</v>
      </c>
      <c r="G11343" s="116" t="s">
        <v>1729</v>
      </c>
      <c r="H11343" s="117">
        <v>0.43</v>
      </c>
      <c r="I11343" s="116" t="s">
        <v>1730</v>
      </c>
      <c r="J11343" s="118">
        <v>0.42831472270999998</v>
      </c>
    </row>
    <row r="11344" spans="1:10" ht="15" thickBot="1">
      <c r="A11344" s="115"/>
      <c r="B11344" s="116"/>
      <c r="C11344" s="116"/>
      <c r="D11344" s="116"/>
      <c r="E11344" s="116" t="s">
        <v>1731</v>
      </c>
      <c r="F11344" s="117">
        <v>0.32</v>
      </c>
      <c r="G11344" s="116"/>
      <c r="H11344" s="276" t="s">
        <v>1732</v>
      </c>
      <c r="I11344" s="276"/>
      <c r="J11344" s="118">
        <v>1.56</v>
      </c>
    </row>
    <row r="11345" spans="1:10" ht="15" thickTop="1">
      <c r="A11345" s="119"/>
      <c r="B11345" s="95"/>
      <c r="C11345" s="95"/>
      <c r="D11345" s="95"/>
      <c r="E11345" s="95"/>
      <c r="F11345" s="95"/>
      <c r="G11345" s="95"/>
      <c r="H11345" s="95"/>
      <c r="I11345" s="95"/>
      <c r="J11345" s="120"/>
    </row>
    <row r="11346" spans="1:10" ht="15">
      <c r="A11346" s="121"/>
      <c r="B11346" s="83" t="s">
        <v>1</v>
      </c>
      <c r="C11346" s="82" t="s">
        <v>2</v>
      </c>
      <c r="D11346" s="82" t="s">
        <v>3</v>
      </c>
      <c r="E11346" s="281" t="s">
        <v>1722</v>
      </c>
      <c r="F11346" s="281"/>
      <c r="G11346" s="84" t="s">
        <v>4</v>
      </c>
      <c r="H11346" s="83" t="s">
        <v>5</v>
      </c>
      <c r="I11346" s="83" t="s">
        <v>6</v>
      </c>
      <c r="J11346" s="122" t="s">
        <v>8</v>
      </c>
    </row>
    <row r="11347" spans="1:10" ht="38.25">
      <c r="A11347" s="111" t="s">
        <v>1723</v>
      </c>
      <c r="B11347" s="86" t="s">
        <v>3681</v>
      </c>
      <c r="C11347" s="85" t="s">
        <v>44</v>
      </c>
      <c r="D11347" s="85" t="s">
        <v>3682</v>
      </c>
      <c r="E11347" s="284" t="s">
        <v>1761</v>
      </c>
      <c r="F11347" s="284"/>
      <c r="G11347" s="87" t="s">
        <v>46</v>
      </c>
      <c r="H11347" s="88">
        <v>1</v>
      </c>
      <c r="I11347" s="89">
        <v>11.84</v>
      </c>
      <c r="J11347" s="112">
        <v>11.84</v>
      </c>
    </row>
    <row r="11348" spans="1:10">
      <c r="A11348" s="221"/>
      <c r="B11348" s="222"/>
      <c r="C11348" s="222"/>
      <c r="D11348" s="222"/>
      <c r="E11348" s="222"/>
      <c r="F11348" s="222" t="s">
        <v>1762</v>
      </c>
      <c r="G11348" s="222"/>
      <c r="H11348" s="222"/>
      <c r="I11348" s="222"/>
      <c r="J11348" s="125">
        <v>0</v>
      </c>
    </row>
    <row r="11349" spans="1:10">
      <c r="A11349" s="221"/>
      <c r="B11349" s="222"/>
      <c r="C11349" s="222"/>
      <c r="D11349" s="222"/>
      <c r="E11349" s="222"/>
      <c r="F11349" s="222" t="s">
        <v>1763</v>
      </c>
      <c r="G11349" s="222"/>
      <c r="H11349" s="222"/>
      <c r="I11349" s="222"/>
      <c r="J11349" s="125">
        <v>1</v>
      </c>
    </row>
    <row r="11350" spans="1:10">
      <c r="A11350" s="221"/>
      <c r="B11350" s="222"/>
      <c r="C11350" s="222"/>
      <c r="D11350" s="222"/>
      <c r="E11350" s="222"/>
      <c r="F11350" s="222" t="s">
        <v>1764</v>
      </c>
      <c r="G11350" s="222"/>
      <c r="H11350" s="222"/>
      <c r="I11350" s="222"/>
      <c r="J11350" s="125">
        <v>0</v>
      </c>
    </row>
    <row r="11351" spans="1:10" ht="15">
      <c r="A11351" s="279" t="s">
        <v>1784</v>
      </c>
      <c r="B11351" s="280" t="s">
        <v>1</v>
      </c>
      <c r="C11351" s="281" t="s">
        <v>2</v>
      </c>
      <c r="D11351" s="281" t="s">
        <v>1785</v>
      </c>
      <c r="E11351" s="280" t="s">
        <v>1766</v>
      </c>
      <c r="F11351" s="83" t="s">
        <v>1767</v>
      </c>
      <c r="G11351" s="83" t="s">
        <v>1768</v>
      </c>
      <c r="H11351" s="83"/>
      <c r="I11351" s="83"/>
      <c r="J11351" s="122" t="s">
        <v>1769</v>
      </c>
    </row>
    <row r="11352" spans="1:10" ht="25.5">
      <c r="A11352" s="113" t="s">
        <v>1725</v>
      </c>
      <c r="B11352" s="91" t="s">
        <v>5471</v>
      </c>
      <c r="C11352" s="90" t="s">
        <v>44</v>
      </c>
      <c r="D11352" s="90" t="s">
        <v>5472</v>
      </c>
      <c r="E11352" s="93">
        <v>1</v>
      </c>
      <c r="F11352" s="92" t="s">
        <v>46</v>
      </c>
      <c r="G11352" s="277" t="s">
        <v>5473</v>
      </c>
      <c r="H11352" s="277"/>
      <c r="I11352" s="278"/>
      <c r="J11352" s="127" t="s">
        <v>5473</v>
      </c>
    </row>
    <row r="11353" spans="1:10">
      <c r="A11353" s="221"/>
      <c r="B11353" s="222"/>
      <c r="C11353" s="222"/>
      <c r="D11353" s="222"/>
      <c r="E11353" s="222"/>
      <c r="F11353" s="222" t="s">
        <v>1938</v>
      </c>
      <c r="G11353" s="222"/>
      <c r="H11353" s="222"/>
      <c r="I11353" s="222"/>
      <c r="J11353" s="125">
        <v>5.94</v>
      </c>
    </row>
    <row r="11354" spans="1:10" ht="15">
      <c r="A11354" s="279" t="s">
        <v>1765</v>
      </c>
      <c r="B11354" s="280" t="s">
        <v>1</v>
      </c>
      <c r="C11354" s="281" t="s">
        <v>2</v>
      </c>
      <c r="D11354" s="281" t="s">
        <v>1727</v>
      </c>
      <c r="E11354" s="280" t="s">
        <v>1766</v>
      </c>
      <c r="F11354" s="83" t="s">
        <v>1767</v>
      </c>
      <c r="G11354" s="83" t="s">
        <v>1768</v>
      </c>
      <c r="H11354" s="83"/>
      <c r="I11354" s="83"/>
      <c r="J11354" s="122" t="s">
        <v>1769</v>
      </c>
    </row>
    <row r="11355" spans="1:10">
      <c r="A11355" s="123" t="s">
        <v>1723</v>
      </c>
      <c r="B11355" s="97" t="s">
        <v>1979</v>
      </c>
      <c r="C11355" s="96" t="s">
        <v>44</v>
      </c>
      <c r="D11355" s="96" t="s">
        <v>1980</v>
      </c>
      <c r="E11355" s="99">
        <v>0.1666667</v>
      </c>
      <c r="F11355" s="98" t="s">
        <v>1950</v>
      </c>
      <c r="G11355" s="282" t="s">
        <v>1981</v>
      </c>
      <c r="H11355" s="282"/>
      <c r="I11355" s="283"/>
      <c r="J11355" s="126" t="s">
        <v>4019</v>
      </c>
    </row>
    <row r="11356" spans="1:10">
      <c r="A11356" s="123" t="s">
        <v>1723</v>
      </c>
      <c r="B11356" s="97" t="s">
        <v>3570</v>
      </c>
      <c r="C11356" s="96" t="s">
        <v>44</v>
      </c>
      <c r="D11356" s="96" t="s">
        <v>3571</v>
      </c>
      <c r="E11356" s="99">
        <v>0.1666667</v>
      </c>
      <c r="F11356" s="98" t="s">
        <v>1950</v>
      </c>
      <c r="G11356" s="282" t="s">
        <v>3577</v>
      </c>
      <c r="H11356" s="282"/>
      <c r="I11356" s="283"/>
      <c r="J11356" s="126" t="s">
        <v>4018</v>
      </c>
    </row>
    <row r="11357" spans="1:10">
      <c r="A11357" s="221"/>
      <c r="B11357" s="222"/>
      <c r="C11357" s="222"/>
      <c r="D11357" s="222"/>
      <c r="E11357" s="222"/>
      <c r="F11357" s="222" t="s">
        <v>1774</v>
      </c>
      <c r="G11357" s="222"/>
      <c r="H11357" s="222"/>
      <c r="I11357" s="222"/>
      <c r="J11357" s="125">
        <v>5.9</v>
      </c>
    </row>
    <row r="11358" spans="1:10">
      <c r="A11358" s="115"/>
      <c r="B11358" s="116"/>
      <c r="C11358" s="116"/>
      <c r="D11358" s="116"/>
      <c r="E11358" s="116" t="s">
        <v>1728</v>
      </c>
      <c r="F11358" s="117">
        <v>0</v>
      </c>
      <c r="G11358" s="116" t="s">
        <v>1729</v>
      </c>
      <c r="H11358" s="117">
        <v>4.4800000000000004</v>
      </c>
      <c r="I11358" s="116" t="s">
        <v>1730</v>
      </c>
      <c r="J11358" s="118">
        <v>4.4830342299400003</v>
      </c>
    </row>
    <row r="11359" spans="1:10" ht="15" thickBot="1">
      <c r="A11359" s="115"/>
      <c r="B11359" s="116"/>
      <c r="C11359" s="116"/>
      <c r="D11359" s="116"/>
      <c r="E11359" s="116" t="s">
        <v>1731</v>
      </c>
      <c r="F11359" s="117">
        <v>3.1</v>
      </c>
      <c r="G11359" s="116"/>
      <c r="H11359" s="276" t="s">
        <v>1732</v>
      </c>
      <c r="I11359" s="276"/>
      <c r="J11359" s="118">
        <v>14.94</v>
      </c>
    </row>
    <row r="11360" spans="1:10" ht="15" thickTop="1">
      <c r="A11360" s="119"/>
      <c r="B11360" s="95"/>
      <c r="C11360" s="95"/>
      <c r="D11360" s="95"/>
      <c r="E11360" s="95"/>
      <c r="F11360" s="95"/>
      <c r="G11360" s="95"/>
      <c r="H11360" s="95"/>
      <c r="I11360" s="95"/>
      <c r="J11360" s="120"/>
    </row>
    <row r="11361" spans="1:10" ht="15">
      <c r="A11361" s="121"/>
      <c r="B11361" s="83" t="s">
        <v>1</v>
      </c>
      <c r="C11361" s="82" t="s">
        <v>2</v>
      </c>
      <c r="D11361" s="82" t="s">
        <v>3</v>
      </c>
      <c r="E11361" s="281" t="s">
        <v>1722</v>
      </c>
      <c r="F11361" s="281"/>
      <c r="G11361" s="84" t="s">
        <v>4</v>
      </c>
      <c r="H11361" s="83" t="s">
        <v>5</v>
      </c>
      <c r="I11361" s="83" t="s">
        <v>6</v>
      </c>
      <c r="J11361" s="122" t="s">
        <v>8</v>
      </c>
    </row>
    <row r="11362" spans="1:10" ht="38.25">
      <c r="A11362" s="111" t="s">
        <v>1723</v>
      </c>
      <c r="B11362" s="86" t="s">
        <v>3674</v>
      </c>
      <c r="C11362" s="85" t="s">
        <v>44</v>
      </c>
      <c r="D11362" s="85" t="s">
        <v>3675</v>
      </c>
      <c r="E11362" s="284" t="s">
        <v>1761</v>
      </c>
      <c r="F11362" s="284"/>
      <c r="G11362" s="87" t="s">
        <v>46</v>
      </c>
      <c r="H11362" s="88">
        <v>1</v>
      </c>
      <c r="I11362" s="89">
        <v>10.29</v>
      </c>
      <c r="J11362" s="112">
        <v>10.29</v>
      </c>
    </row>
    <row r="11363" spans="1:10">
      <c r="A11363" s="221"/>
      <c r="B11363" s="222"/>
      <c r="C11363" s="222"/>
      <c r="D11363" s="222"/>
      <c r="E11363" s="222"/>
      <c r="F11363" s="222" t="s">
        <v>1762</v>
      </c>
      <c r="G11363" s="222"/>
      <c r="H11363" s="222"/>
      <c r="I11363" s="222"/>
      <c r="J11363" s="125">
        <v>0</v>
      </c>
    </row>
    <row r="11364" spans="1:10">
      <c r="A11364" s="221"/>
      <c r="B11364" s="222"/>
      <c r="C11364" s="222"/>
      <c r="D11364" s="222"/>
      <c r="E11364" s="222"/>
      <c r="F11364" s="222" t="s">
        <v>1763</v>
      </c>
      <c r="G11364" s="222"/>
      <c r="H11364" s="222"/>
      <c r="I11364" s="222"/>
      <c r="J11364" s="125">
        <v>1</v>
      </c>
    </row>
    <row r="11365" spans="1:10">
      <c r="A11365" s="221"/>
      <c r="B11365" s="222"/>
      <c r="C11365" s="222"/>
      <c r="D11365" s="222"/>
      <c r="E11365" s="222"/>
      <c r="F11365" s="222" t="s">
        <v>1764</v>
      </c>
      <c r="G11365" s="222"/>
      <c r="H11365" s="222"/>
      <c r="I11365" s="222"/>
      <c r="J11365" s="125">
        <v>0</v>
      </c>
    </row>
    <row r="11366" spans="1:10" ht="15">
      <c r="A11366" s="279" t="s">
        <v>1784</v>
      </c>
      <c r="B11366" s="280" t="s">
        <v>1</v>
      </c>
      <c r="C11366" s="281" t="s">
        <v>2</v>
      </c>
      <c r="D11366" s="281" t="s">
        <v>1785</v>
      </c>
      <c r="E11366" s="280" t="s">
        <v>1766</v>
      </c>
      <c r="F11366" s="83" t="s">
        <v>1767</v>
      </c>
      <c r="G11366" s="83" t="s">
        <v>1768</v>
      </c>
      <c r="H11366" s="83"/>
      <c r="I11366" s="83"/>
      <c r="J11366" s="122" t="s">
        <v>1769</v>
      </c>
    </row>
    <row r="11367" spans="1:10" ht="25.5">
      <c r="A11367" s="113" t="s">
        <v>1725</v>
      </c>
      <c r="B11367" s="91" t="s">
        <v>5474</v>
      </c>
      <c r="C11367" s="90" t="s">
        <v>44</v>
      </c>
      <c r="D11367" s="90" t="s">
        <v>5475</v>
      </c>
      <c r="E11367" s="93">
        <v>1</v>
      </c>
      <c r="F11367" s="92" t="s">
        <v>46</v>
      </c>
      <c r="G11367" s="277" t="s">
        <v>1815</v>
      </c>
      <c r="H11367" s="277"/>
      <c r="I11367" s="278"/>
      <c r="J11367" s="127" t="s">
        <v>1815</v>
      </c>
    </row>
    <row r="11368" spans="1:10">
      <c r="A11368" s="221"/>
      <c r="B11368" s="222"/>
      <c r="C11368" s="222"/>
      <c r="D11368" s="222"/>
      <c r="E11368" s="222"/>
      <c r="F11368" s="222" t="s">
        <v>1938</v>
      </c>
      <c r="G11368" s="222"/>
      <c r="H11368" s="222"/>
      <c r="I11368" s="222"/>
      <c r="J11368" s="125">
        <v>4.3899999999999997</v>
      </c>
    </row>
    <row r="11369" spans="1:10" ht="15">
      <c r="A11369" s="279" t="s">
        <v>1765</v>
      </c>
      <c r="B11369" s="280" t="s">
        <v>1</v>
      </c>
      <c r="C11369" s="281" t="s">
        <v>2</v>
      </c>
      <c r="D11369" s="281" t="s">
        <v>1727</v>
      </c>
      <c r="E11369" s="280" t="s">
        <v>1766</v>
      </c>
      <c r="F11369" s="83" t="s">
        <v>1767</v>
      </c>
      <c r="G11369" s="83" t="s">
        <v>1768</v>
      </c>
      <c r="H11369" s="83"/>
      <c r="I11369" s="83"/>
      <c r="J11369" s="122" t="s">
        <v>1769</v>
      </c>
    </row>
    <row r="11370" spans="1:10">
      <c r="A11370" s="123" t="s">
        <v>1723</v>
      </c>
      <c r="B11370" s="97" t="s">
        <v>1979</v>
      </c>
      <c r="C11370" s="96" t="s">
        <v>44</v>
      </c>
      <c r="D11370" s="96" t="s">
        <v>1980</v>
      </c>
      <c r="E11370" s="99">
        <v>0.1666667</v>
      </c>
      <c r="F11370" s="98" t="s">
        <v>1950</v>
      </c>
      <c r="G11370" s="282" t="s">
        <v>1981</v>
      </c>
      <c r="H11370" s="282"/>
      <c r="I11370" s="283"/>
      <c r="J11370" s="126" t="s">
        <v>4019</v>
      </c>
    </row>
    <row r="11371" spans="1:10">
      <c r="A11371" s="123" t="s">
        <v>1723</v>
      </c>
      <c r="B11371" s="97" t="s">
        <v>3570</v>
      </c>
      <c r="C11371" s="96" t="s">
        <v>44</v>
      </c>
      <c r="D11371" s="96" t="s">
        <v>3571</v>
      </c>
      <c r="E11371" s="99">
        <v>0.1666667</v>
      </c>
      <c r="F11371" s="98" t="s">
        <v>1950</v>
      </c>
      <c r="G11371" s="282" t="s">
        <v>3577</v>
      </c>
      <c r="H11371" s="282"/>
      <c r="I11371" s="283"/>
      <c r="J11371" s="126" t="s">
        <v>4018</v>
      </c>
    </row>
    <row r="11372" spans="1:10">
      <c r="A11372" s="221"/>
      <c r="B11372" s="222"/>
      <c r="C11372" s="222"/>
      <c r="D11372" s="222"/>
      <c r="E11372" s="222"/>
      <c r="F11372" s="222" t="s">
        <v>1774</v>
      </c>
      <c r="G11372" s="222"/>
      <c r="H11372" s="222"/>
      <c r="I11372" s="222"/>
      <c r="J11372" s="125">
        <v>5.9</v>
      </c>
    </row>
    <row r="11373" spans="1:10">
      <c r="A11373" s="115"/>
      <c r="B11373" s="116"/>
      <c r="C11373" s="116"/>
      <c r="D11373" s="116"/>
      <c r="E11373" s="116" t="s">
        <v>1728</v>
      </c>
      <c r="F11373" s="117">
        <v>0</v>
      </c>
      <c r="G11373" s="116" t="s">
        <v>1729</v>
      </c>
      <c r="H11373" s="117">
        <v>4.4800000000000004</v>
      </c>
      <c r="I11373" s="116" t="s">
        <v>1730</v>
      </c>
      <c r="J11373" s="118">
        <v>4.4830342299400003</v>
      </c>
    </row>
    <row r="11374" spans="1:10" ht="15" thickBot="1">
      <c r="A11374" s="115"/>
      <c r="B11374" s="116"/>
      <c r="C11374" s="116"/>
      <c r="D11374" s="116"/>
      <c r="E11374" s="116" t="s">
        <v>1731</v>
      </c>
      <c r="F11374" s="117">
        <v>2.7</v>
      </c>
      <c r="G11374" s="116"/>
      <c r="H11374" s="276" t="s">
        <v>1732</v>
      </c>
      <c r="I11374" s="276"/>
      <c r="J11374" s="118">
        <v>12.99</v>
      </c>
    </row>
    <row r="11375" spans="1:10" ht="15" thickTop="1">
      <c r="A11375" s="119"/>
      <c r="B11375" s="95"/>
      <c r="C11375" s="95"/>
      <c r="D11375" s="95"/>
      <c r="E11375" s="95"/>
      <c r="F11375" s="95"/>
      <c r="G11375" s="95"/>
      <c r="H11375" s="95"/>
      <c r="I11375" s="95"/>
      <c r="J11375" s="120"/>
    </row>
    <row r="11376" spans="1:10" ht="15">
      <c r="A11376" s="121"/>
      <c r="B11376" s="83" t="s">
        <v>1</v>
      </c>
      <c r="C11376" s="82" t="s">
        <v>2</v>
      </c>
      <c r="D11376" s="82" t="s">
        <v>3</v>
      </c>
      <c r="E11376" s="281" t="s">
        <v>1722</v>
      </c>
      <c r="F11376" s="281"/>
      <c r="G11376" s="84" t="s">
        <v>4</v>
      </c>
      <c r="H11376" s="83" t="s">
        <v>5</v>
      </c>
      <c r="I11376" s="83" t="s">
        <v>6</v>
      </c>
      <c r="J11376" s="122" t="s">
        <v>8</v>
      </c>
    </row>
    <row r="11377" spans="1:10" ht="25.5">
      <c r="A11377" s="111" t="s">
        <v>1723</v>
      </c>
      <c r="B11377" s="86" t="s">
        <v>3952</v>
      </c>
      <c r="C11377" s="85" t="s">
        <v>44</v>
      </c>
      <c r="D11377" s="85" t="s">
        <v>3953</v>
      </c>
      <c r="E11377" s="284" t="s">
        <v>1761</v>
      </c>
      <c r="F11377" s="284"/>
      <c r="G11377" s="87" t="s">
        <v>46</v>
      </c>
      <c r="H11377" s="88">
        <v>1</v>
      </c>
      <c r="I11377" s="89">
        <v>20.76</v>
      </c>
      <c r="J11377" s="112">
        <v>20.76</v>
      </c>
    </row>
    <row r="11378" spans="1:10">
      <c r="A11378" s="221"/>
      <c r="B11378" s="222"/>
      <c r="C11378" s="222"/>
      <c r="D11378" s="222"/>
      <c r="E11378" s="222"/>
      <c r="F11378" s="222" t="s">
        <v>1762</v>
      </c>
      <c r="G11378" s="222"/>
      <c r="H11378" s="222"/>
      <c r="I11378" s="222"/>
      <c r="J11378" s="125">
        <v>0</v>
      </c>
    </row>
    <row r="11379" spans="1:10">
      <c r="A11379" s="221"/>
      <c r="B11379" s="222"/>
      <c r="C11379" s="222"/>
      <c r="D11379" s="222"/>
      <c r="E11379" s="222"/>
      <c r="F11379" s="222" t="s">
        <v>1763</v>
      </c>
      <c r="G11379" s="222"/>
      <c r="H11379" s="222"/>
      <c r="I11379" s="222"/>
      <c r="J11379" s="125">
        <v>1</v>
      </c>
    </row>
    <row r="11380" spans="1:10">
      <c r="A11380" s="221"/>
      <c r="B11380" s="222"/>
      <c r="C11380" s="222"/>
      <c r="D11380" s="222"/>
      <c r="E11380" s="222"/>
      <c r="F11380" s="222" t="s">
        <v>1764</v>
      </c>
      <c r="G11380" s="222"/>
      <c r="H11380" s="222"/>
      <c r="I11380" s="222"/>
      <c r="J11380" s="125">
        <v>0</v>
      </c>
    </row>
    <row r="11381" spans="1:10" ht="15">
      <c r="A11381" s="279" t="s">
        <v>1784</v>
      </c>
      <c r="B11381" s="280" t="s">
        <v>1</v>
      </c>
      <c r="C11381" s="281" t="s">
        <v>2</v>
      </c>
      <c r="D11381" s="281" t="s">
        <v>1785</v>
      </c>
      <c r="E11381" s="280" t="s">
        <v>1766</v>
      </c>
      <c r="F11381" s="83" t="s">
        <v>1767</v>
      </c>
      <c r="G11381" s="83" t="s">
        <v>1768</v>
      </c>
      <c r="H11381" s="83"/>
      <c r="I11381" s="83"/>
      <c r="J11381" s="122" t="s">
        <v>1769</v>
      </c>
    </row>
    <row r="11382" spans="1:10" ht="25.5">
      <c r="A11382" s="113" t="s">
        <v>1725</v>
      </c>
      <c r="B11382" s="91" t="s">
        <v>5476</v>
      </c>
      <c r="C11382" s="90" t="s">
        <v>44</v>
      </c>
      <c r="D11382" s="90" t="s">
        <v>5477</v>
      </c>
      <c r="E11382" s="93">
        <v>1</v>
      </c>
      <c r="F11382" s="92" t="s">
        <v>46</v>
      </c>
      <c r="G11382" s="277" t="s">
        <v>5478</v>
      </c>
      <c r="H11382" s="277"/>
      <c r="I11382" s="278"/>
      <c r="J11382" s="127" t="s">
        <v>5478</v>
      </c>
    </row>
    <row r="11383" spans="1:10">
      <c r="A11383" s="221"/>
      <c r="B11383" s="222"/>
      <c r="C11383" s="222"/>
      <c r="D11383" s="222"/>
      <c r="E11383" s="222"/>
      <c r="F11383" s="222" t="s">
        <v>1938</v>
      </c>
      <c r="G11383" s="222"/>
      <c r="H11383" s="222"/>
      <c r="I11383" s="222"/>
      <c r="J11383" s="125">
        <v>11.49</v>
      </c>
    </row>
    <row r="11384" spans="1:10" ht="15">
      <c r="A11384" s="279" t="s">
        <v>1765</v>
      </c>
      <c r="B11384" s="280" t="s">
        <v>1</v>
      </c>
      <c r="C11384" s="281" t="s">
        <v>2</v>
      </c>
      <c r="D11384" s="281" t="s">
        <v>1727</v>
      </c>
      <c r="E11384" s="280" t="s">
        <v>1766</v>
      </c>
      <c r="F11384" s="83" t="s">
        <v>1767</v>
      </c>
      <c r="G11384" s="83" t="s">
        <v>1768</v>
      </c>
      <c r="H11384" s="83"/>
      <c r="I11384" s="83"/>
      <c r="J11384" s="122" t="s">
        <v>1769</v>
      </c>
    </row>
    <row r="11385" spans="1:10">
      <c r="A11385" s="123" t="s">
        <v>1723</v>
      </c>
      <c r="B11385" s="97" t="s">
        <v>3570</v>
      </c>
      <c r="C11385" s="96" t="s">
        <v>44</v>
      </c>
      <c r="D11385" s="96" t="s">
        <v>3571</v>
      </c>
      <c r="E11385" s="99">
        <v>0.26190479999999999</v>
      </c>
      <c r="F11385" s="98" t="s">
        <v>1950</v>
      </c>
      <c r="G11385" s="282" t="s">
        <v>3577</v>
      </c>
      <c r="H11385" s="282"/>
      <c r="I11385" s="283"/>
      <c r="J11385" s="126" t="s">
        <v>5479</v>
      </c>
    </row>
    <row r="11386" spans="1:10">
      <c r="A11386" s="123" t="s">
        <v>1723</v>
      </c>
      <c r="B11386" s="97" t="s">
        <v>1979</v>
      </c>
      <c r="C11386" s="96" t="s">
        <v>44</v>
      </c>
      <c r="D11386" s="96" t="s">
        <v>1980</v>
      </c>
      <c r="E11386" s="99">
        <v>0.26190479999999999</v>
      </c>
      <c r="F11386" s="98" t="s">
        <v>1950</v>
      </c>
      <c r="G11386" s="282" t="s">
        <v>1981</v>
      </c>
      <c r="H11386" s="282"/>
      <c r="I11386" s="283"/>
      <c r="J11386" s="126" t="s">
        <v>5480</v>
      </c>
    </row>
    <row r="11387" spans="1:10">
      <c r="A11387" s="221"/>
      <c r="B11387" s="222"/>
      <c r="C11387" s="222"/>
      <c r="D11387" s="222"/>
      <c r="E11387" s="222"/>
      <c r="F11387" s="222" t="s">
        <v>1774</v>
      </c>
      <c r="G11387" s="222"/>
      <c r="H11387" s="222"/>
      <c r="I11387" s="222"/>
      <c r="J11387" s="125">
        <v>9.2713999999999999</v>
      </c>
    </row>
    <row r="11388" spans="1:10">
      <c r="A11388" s="115"/>
      <c r="B11388" s="116"/>
      <c r="C11388" s="116"/>
      <c r="D11388" s="116"/>
      <c r="E11388" s="116" t="s">
        <v>1728</v>
      </c>
      <c r="F11388" s="117">
        <v>0</v>
      </c>
      <c r="G11388" s="116" t="s">
        <v>1729</v>
      </c>
      <c r="H11388" s="117">
        <v>7.04</v>
      </c>
      <c r="I11388" s="116" t="s">
        <v>1730</v>
      </c>
      <c r="J11388" s="118">
        <v>7.0447676913599997</v>
      </c>
    </row>
    <row r="11389" spans="1:10" ht="15" thickBot="1">
      <c r="A11389" s="115"/>
      <c r="B11389" s="116"/>
      <c r="C11389" s="116"/>
      <c r="D11389" s="116"/>
      <c r="E11389" s="116" t="s">
        <v>1731</v>
      </c>
      <c r="F11389" s="117">
        <v>5.44</v>
      </c>
      <c r="G11389" s="116"/>
      <c r="H11389" s="276" t="s">
        <v>1732</v>
      </c>
      <c r="I11389" s="276"/>
      <c r="J11389" s="118">
        <v>26.2</v>
      </c>
    </row>
    <row r="11390" spans="1:10" ht="15" thickTop="1">
      <c r="A11390" s="119"/>
      <c r="B11390" s="95"/>
      <c r="C11390" s="95"/>
      <c r="D11390" s="95"/>
      <c r="E11390" s="95"/>
      <c r="F11390" s="95"/>
      <c r="G11390" s="95"/>
      <c r="H11390" s="95"/>
      <c r="I11390" s="95"/>
      <c r="J11390" s="120"/>
    </row>
    <row r="11391" spans="1:10" ht="15">
      <c r="A11391" s="121"/>
      <c r="B11391" s="83" t="s">
        <v>1</v>
      </c>
      <c r="C11391" s="82" t="s">
        <v>2</v>
      </c>
      <c r="D11391" s="82" t="s">
        <v>3</v>
      </c>
      <c r="E11391" s="281" t="s">
        <v>1722</v>
      </c>
      <c r="F11391" s="281"/>
      <c r="G11391" s="84" t="s">
        <v>4</v>
      </c>
      <c r="H11391" s="83" t="s">
        <v>5</v>
      </c>
      <c r="I11391" s="83" t="s">
        <v>6</v>
      </c>
      <c r="J11391" s="122" t="s">
        <v>8</v>
      </c>
    </row>
    <row r="11392" spans="1:10" ht="38.25">
      <c r="A11392" s="111" t="s">
        <v>1723</v>
      </c>
      <c r="B11392" s="86" t="s">
        <v>3684</v>
      </c>
      <c r="C11392" s="85" t="s">
        <v>44</v>
      </c>
      <c r="D11392" s="85" t="s">
        <v>3685</v>
      </c>
      <c r="E11392" s="284" t="s">
        <v>1761</v>
      </c>
      <c r="F11392" s="284"/>
      <c r="G11392" s="87" t="s">
        <v>46</v>
      </c>
      <c r="H11392" s="88">
        <v>1</v>
      </c>
      <c r="I11392" s="89">
        <v>10.78</v>
      </c>
      <c r="J11392" s="112">
        <v>10.78</v>
      </c>
    </row>
    <row r="11393" spans="1:10">
      <c r="A11393" s="221"/>
      <c r="B11393" s="222"/>
      <c r="C11393" s="222"/>
      <c r="D11393" s="222"/>
      <c r="E11393" s="222"/>
      <c r="F11393" s="222" t="s">
        <v>1762</v>
      </c>
      <c r="G11393" s="222"/>
      <c r="H11393" s="222"/>
      <c r="I11393" s="222"/>
      <c r="J11393" s="125">
        <v>0</v>
      </c>
    </row>
    <row r="11394" spans="1:10">
      <c r="A11394" s="221"/>
      <c r="B11394" s="222"/>
      <c r="C11394" s="222"/>
      <c r="D11394" s="222"/>
      <c r="E11394" s="222"/>
      <c r="F11394" s="222" t="s">
        <v>1763</v>
      </c>
      <c r="G11394" s="222"/>
      <c r="H11394" s="222"/>
      <c r="I11394" s="222"/>
      <c r="J11394" s="125">
        <v>1</v>
      </c>
    </row>
    <row r="11395" spans="1:10">
      <c r="A11395" s="221"/>
      <c r="B11395" s="222"/>
      <c r="C11395" s="222"/>
      <c r="D11395" s="222"/>
      <c r="E11395" s="222"/>
      <c r="F11395" s="222" t="s">
        <v>1764</v>
      </c>
      <c r="G11395" s="222"/>
      <c r="H11395" s="222"/>
      <c r="I11395" s="222"/>
      <c r="J11395" s="125">
        <v>0</v>
      </c>
    </row>
    <row r="11396" spans="1:10" ht="15">
      <c r="A11396" s="279" t="s">
        <v>1784</v>
      </c>
      <c r="B11396" s="280" t="s">
        <v>1</v>
      </c>
      <c r="C11396" s="281" t="s">
        <v>2</v>
      </c>
      <c r="D11396" s="281" t="s">
        <v>1785</v>
      </c>
      <c r="E11396" s="280" t="s">
        <v>1766</v>
      </c>
      <c r="F11396" s="83" t="s">
        <v>1767</v>
      </c>
      <c r="G11396" s="83" t="s">
        <v>1768</v>
      </c>
      <c r="H11396" s="83"/>
      <c r="I11396" s="83"/>
      <c r="J11396" s="122" t="s">
        <v>1769</v>
      </c>
    </row>
    <row r="11397" spans="1:10" ht="25.5">
      <c r="A11397" s="113" t="s">
        <v>1725</v>
      </c>
      <c r="B11397" s="91" t="s">
        <v>5481</v>
      </c>
      <c r="C11397" s="90" t="s">
        <v>44</v>
      </c>
      <c r="D11397" s="90" t="s">
        <v>5482</v>
      </c>
      <c r="E11397" s="93">
        <v>1</v>
      </c>
      <c r="F11397" s="92" t="s">
        <v>46</v>
      </c>
      <c r="G11397" s="277" t="s">
        <v>5483</v>
      </c>
      <c r="H11397" s="277"/>
      <c r="I11397" s="278"/>
      <c r="J11397" s="127" t="s">
        <v>5483</v>
      </c>
    </row>
    <row r="11398" spans="1:10">
      <c r="A11398" s="221"/>
      <c r="B11398" s="222"/>
      <c r="C11398" s="222"/>
      <c r="D11398" s="222"/>
      <c r="E11398" s="222"/>
      <c r="F11398" s="222" t="s">
        <v>1938</v>
      </c>
      <c r="G11398" s="222"/>
      <c r="H11398" s="222"/>
      <c r="I11398" s="222"/>
      <c r="J11398" s="125">
        <v>4.88</v>
      </c>
    </row>
    <row r="11399" spans="1:10" ht="15">
      <c r="A11399" s="279" t="s">
        <v>1765</v>
      </c>
      <c r="B11399" s="280" t="s">
        <v>1</v>
      </c>
      <c r="C11399" s="281" t="s">
        <v>2</v>
      </c>
      <c r="D11399" s="281" t="s">
        <v>1727</v>
      </c>
      <c r="E11399" s="280" t="s">
        <v>1766</v>
      </c>
      <c r="F11399" s="83" t="s">
        <v>1767</v>
      </c>
      <c r="G11399" s="83" t="s">
        <v>1768</v>
      </c>
      <c r="H11399" s="83"/>
      <c r="I11399" s="83"/>
      <c r="J11399" s="122" t="s">
        <v>1769</v>
      </c>
    </row>
    <row r="11400" spans="1:10">
      <c r="A11400" s="123" t="s">
        <v>1723</v>
      </c>
      <c r="B11400" s="97" t="s">
        <v>3570</v>
      </c>
      <c r="C11400" s="96" t="s">
        <v>44</v>
      </c>
      <c r="D11400" s="96" t="s">
        <v>3571</v>
      </c>
      <c r="E11400" s="99">
        <v>0.1666667</v>
      </c>
      <c r="F11400" s="98" t="s">
        <v>1950</v>
      </c>
      <c r="G11400" s="282" t="s">
        <v>3577</v>
      </c>
      <c r="H11400" s="282"/>
      <c r="I11400" s="283"/>
      <c r="J11400" s="126" t="s">
        <v>4018</v>
      </c>
    </row>
    <row r="11401" spans="1:10">
      <c r="A11401" s="123" t="s">
        <v>1723</v>
      </c>
      <c r="B11401" s="97" t="s">
        <v>1979</v>
      </c>
      <c r="C11401" s="96" t="s">
        <v>44</v>
      </c>
      <c r="D11401" s="96" t="s">
        <v>1980</v>
      </c>
      <c r="E11401" s="99">
        <v>0.1666667</v>
      </c>
      <c r="F11401" s="98" t="s">
        <v>1950</v>
      </c>
      <c r="G11401" s="282" t="s">
        <v>1981</v>
      </c>
      <c r="H11401" s="282"/>
      <c r="I11401" s="283"/>
      <c r="J11401" s="126" t="s">
        <v>4019</v>
      </c>
    </row>
    <row r="11402" spans="1:10">
      <c r="A11402" s="221"/>
      <c r="B11402" s="222"/>
      <c r="C11402" s="222"/>
      <c r="D11402" s="222"/>
      <c r="E11402" s="222"/>
      <c r="F11402" s="222" t="s">
        <v>1774</v>
      </c>
      <c r="G11402" s="222"/>
      <c r="H11402" s="222"/>
      <c r="I11402" s="222"/>
      <c r="J11402" s="125">
        <v>5.9</v>
      </c>
    </row>
    <row r="11403" spans="1:10">
      <c r="A11403" s="115"/>
      <c r="B11403" s="116"/>
      <c r="C11403" s="116"/>
      <c r="D11403" s="116"/>
      <c r="E11403" s="116" t="s">
        <v>1728</v>
      </c>
      <c r="F11403" s="117">
        <v>0</v>
      </c>
      <c r="G11403" s="116" t="s">
        <v>1729</v>
      </c>
      <c r="H11403" s="117">
        <v>4.4800000000000004</v>
      </c>
      <c r="I11403" s="116" t="s">
        <v>1730</v>
      </c>
      <c r="J11403" s="118">
        <v>4.4830342299400003</v>
      </c>
    </row>
    <row r="11404" spans="1:10" ht="15" thickBot="1">
      <c r="A11404" s="115"/>
      <c r="B11404" s="116"/>
      <c r="C11404" s="116"/>
      <c r="D11404" s="116"/>
      <c r="E11404" s="116" t="s">
        <v>1731</v>
      </c>
      <c r="F11404" s="117">
        <v>2.82</v>
      </c>
      <c r="G11404" s="116"/>
      <c r="H11404" s="276" t="s">
        <v>1732</v>
      </c>
      <c r="I11404" s="276"/>
      <c r="J11404" s="118">
        <v>13.6</v>
      </c>
    </row>
    <row r="11405" spans="1:10" ht="15" thickTop="1">
      <c r="A11405" s="119"/>
      <c r="B11405" s="95"/>
      <c r="C11405" s="95"/>
      <c r="D11405" s="95"/>
      <c r="E11405" s="95"/>
      <c r="F11405" s="95"/>
      <c r="G11405" s="95"/>
      <c r="H11405" s="95"/>
      <c r="I11405" s="95"/>
      <c r="J11405" s="120"/>
    </row>
    <row r="11406" spans="1:10" ht="15">
      <c r="A11406" s="121"/>
      <c r="B11406" s="83" t="s">
        <v>1</v>
      </c>
      <c r="C11406" s="82" t="s">
        <v>2</v>
      </c>
      <c r="D11406" s="82" t="s">
        <v>3</v>
      </c>
      <c r="E11406" s="281" t="s">
        <v>1722</v>
      </c>
      <c r="F11406" s="281"/>
      <c r="G11406" s="84" t="s">
        <v>4</v>
      </c>
      <c r="H11406" s="83" t="s">
        <v>5</v>
      </c>
      <c r="I11406" s="83" t="s">
        <v>6</v>
      </c>
      <c r="J11406" s="122" t="s">
        <v>8</v>
      </c>
    </row>
    <row r="11407" spans="1:10" ht="38.25">
      <c r="A11407" s="111" t="s">
        <v>1723</v>
      </c>
      <c r="B11407" s="86" t="s">
        <v>3690</v>
      </c>
      <c r="C11407" s="85" t="s">
        <v>44</v>
      </c>
      <c r="D11407" s="85" t="s">
        <v>3691</v>
      </c>
      <c r="E11407" s="284" t="s">
        <v>1761</v>
      </c>
      <c r="F11407" s="284"/>
      <c r="G11407" s="87" t="s">
        <v>46</v>
      </c>
      <c r="H11407" s="88">
        <v>1</v>
      </c>
      <c r="I11407" s="89">
        <v>11.99</v>
      </c>
      <c r="J11407" s="112">
        <v>11.99</v>
      </c>
    </row>
    <row r="11408" spans="1:10">
      <c r="A11408" s="221"/>
      <c r="B11408" s="222"/>
      <c r="C11408" s="222"/>
      <c r="D11408" s="222"/>
      <c r="E11408" s="222"/>
      <c r="F11408" s="222" t="s">
        <v>1762</v>
      </c>
      <c r="G11408" s="222"/>
      <c r="H11408" s="222"/>
      <c r="I11408" s="222"/>
      <c r="J11408" s="125">
        <v>0</v>
      </c>
    </row>
    <row r="11409" spans="1:10">
      <c r="A11409" s="221"/>
      <c r="B11409" s="222"/>
      <c r="C11409" s="222"/>
      <c r="D11409" s="222"/>
      <c r="E11409" s="222"/>
      <c r="F11409" s="222" t="s">
        <v>1763</v>
      </c>
      <c r="G11409" s="222"/>
      <c r="H11409" s="222"/>
      <c r="I11409" s="222"/>
      <c r="J11409" s="125">
        <v>1</v>
      </c>
    </row>
    <row r="11410" spans="1:10">
      <c r="A11410" s="221"/>
      <c r="B11410" s="222"/>
      <c r="C11410" s="222"/>
      <c r="D11410" s="222"/>
      <c r="E11410" s="222"/>
      <c r="F11410" s="222" t="s">
        <v>1764</v>
      </c>
      <c r="G11410" s="222"/>
      <c r="H11410" s="222"/>
      <c r="I11410" s="222"/>
      <c r="J11410" s="125">
        <v>0</v>
      </c>
    </row>
    <row r="11411" spans="1:10" ht="15">
      <c r="A11411" s="279" t="s">
        <v>1784</v>
      </c>
      <c r="B11411" s="280" t="s">
        <v>1</v>
      </c>
      <c r="C11411" s="281" t="s">
        <v>2</v>
      </c>
      <c r="D11411" s="281" t="s">
        <v>1785</v>
      </c>
      <c r="E11411" s="280" t="s">
        <v>1766</v>
      </c>
      <c r="F11411" s="83" t="s">
        <v>1767</v>
      </c>
      <c r="G11411" s="83" t="s">
        <v>1768</v>
      </c>
      <c r="H11411" s="83"/>
      <c r="I11411" s="83"/>
      <c r="J11411" s="122" t="s">
        <v>1769</v>
      </c>
    </row>
    <row r="11412" spans="1:10" ht="25.5">
      <c r="A11412" s="113" t="s">
        <v>1725</v>
      </c>
      <c r="B11412" s="91" t="s">
        <v>5484</v>
      </c>
      <c r="C11412" s="90" t="s">
        <v>44</v>
      </c>
      <c r="D11412" s="90" t="s">
        <v>5485</v>
      </c>
      <c r="E11412" s="93">
        <v>1</v>
      </c>
      <c r="F11412" s="92" t="s">
        <v>46</v>
      </c>
      <c r="G11412" s="277" t="s">
        <v>4215</v>
      </c>
      <c r="H11412" s="277"/>
      <c r="I11412" s="278"/>
      <c r="J11412" s="127" t="s">
        <v>4215</v>
      </c>
    </row>
    <row r="11413" spans="1:10">
      <c r="A11413" s="221"/>
      <c r="B11413" s="222"/>
      <c r="C11413" s="222"/>
      <c r="D11413" s="222"/>
      <c r="E11413" s="222"/>
      <c r="F11413" s="222" t="s">
        <v>1938</v>
      </c>
      <c r="G11413" s="222"/>
      <c r="H11413" s="222"/>
      <c r="I11413" s="222"/>
      <c r="J11413" s="125">
        <v>6.09</v>
      </c>
    </row>
    <row r="11414" spans="1:10" ht="15">
      <c r="A11414" s="279" t="s">
        <v>1765</v>
      </c>
      <c r="B11414" s="280" t="s">
        <v>1</v>
      </c>
      <c r="C11414" s="281" t="s">
        <v>2</v>
      </c>
      <c r="D11414" s="281" t="s">
        <v>1727</v>
      </c>
      <c r="E11414" s="280" t="s">
        <v>1766</v>
      </c>
      <c r="F11414" s="83" t="s">
        <v>1767</v>
      </c>
      <c r="G11414" s="83" t="s">
        <v>1768</v>
      </c>
      <c r="H11414" s="83"/>
      <c r="I11414" s="83"/>
      <c r="J11414" s="122" t="s">
        <v>1769</v>
      </c>
    </row>
    <row r="11415" spans="1:10">
      <c r="A11415" s="123" t="s">
        <v>1723</v>
      </c>
      <c r="B11415" s="97" t="s">
        <v>1979</v>
      </c>
      <c r="C11415" s="96" t="s">
        <v>44</v>
      </c>
      <c r="D11415" s="96" t="s">
        <v>1980</v>
      </c>
      <c r="E11415" s="99">
        <v>0.1666667</v>
      </c>
      <c r="F11415" s="98" t="s">
        <v>1950</v>
      </c>
      <c r="G11415" s="282" t="s">
        <v>1981</v>
      </c>
      <c r="H11415" s="282"/>
      <c r="I11415" s="283"/>
      <c r="J11415" s="126" t="s">
        <v>4019</v>
      </c>
    </row>
    <row r="11416" spans="1:10">
      <c r="A11416" s="123" t="s">
        <v>1723</v>
      </c>
      <c r="B11416" s="97" t="s">
        <v>3570</v>
      </c>
      <c r="C11416" s="96" t="s">
        <v>44</v>
      </c>
      <c r="D11416" s="96" t="s">
        <v>3571</v>
      </c>
      <c r="E11416" s="99">
        <v>0.1666667</v>
      </c>
      <c r="F11416" s="98" t="s">
        <v>1950</v>
      </c>
      <c r="G11416" s="282" t="s">
        <v>3577</v>
      </c>
      <c r="H11416" s="282"/>
      <c r="I11416" s="283"/>
      <c r="J11416" s="126" t="s">
        <v>4018</v>
      </c>
    </row>
    <row r="11417" spans="1:10">
      <c r="A11417" s="221"/>
      <c r="B11417" s="222"/>
      <c r="C11417" s="222"/>
      <c r="D11417" s="222"/>
      <c r="E11417" s="222"/>
      <c r="F11417" s="222" t="s">
        <v>1774</v>
      </c>
      <c r="G11417" s="222"/>
      <c r="H11417" s="222"/>
      <c r="I11417" s="222"/>
      <c r="J11417" s="125">
        <v>5.9</v>
      </c>
    </row>
    <row r="11418" spans="1:10">
      <c r="A11418" s="115"/>
      <c r="B11418" s="116"/>
      <c r="C11418" s="116"/>
      <c r="D11418" s="116"/>
      <c r="E11418" s="116" t="s">
        <v>1728</v>
      </c>
      <c r="F11418" s="117">
        <v>0</v>
      </c>
      <c r="G11418" s="116" t="s">
        <v>1729</v>
      </c>
      <c r="H11418" s="117">
        <v>4.4800000000000004</v>
      </c>
      <c r="I11418" s="116" t="s">
        <v>1730</v>
      </c>
      <c r="J11418" s="118">
        <v>4.4830342299400003</v>
      </c>
    </row>
    <row r="11419" spans="1:10" ht="15" thickBot="1">
      <c r="A11419" s="115"/>
      <c r="B11419" s="116"/>
      <c r="C11419" s="116"/>
      <c r="D11419" s="116"/>
      <c r="E11419" s="116" t="s">
        <v>1731</v>
      </c>
      <c r="F11419" s="117">
        <v>3.14</v>
      </c>
      <c r="G11419" s="116"/>
      <c r="H11419" s="276" t="s">
        <v>1732</v>
      </c>
      <c r="I11419" s="276"/>
      <c r="J11419" s="118">
        <v>15.13</v>
      </c>
    </row>
    <row r="11420" spans="1:10" ht="15" thickTop="1">
      <c r="A11420" s="119"/>
      <c r="B11420" s="95"/>
      <c r="C11420" s="95"/>
      <c r="D11420" s="95"/>
      <c r="E11420" s="95"/>
      <c r="F11420" s="95"/>
      <c r="G11420" s="95"/>
      <c r="H11420" s="95"/>
      <c r="I11420" s="95"/>
      <c r="J11420" s="120"/>
    </row>
    <row r="11421" spans="1:10" ht="15">
      <c r="A11421" s="121"/>
      <c r="B11421" s="83" t="s">
        <v>1</v>
      </c>
      <c r="C11421" s="82" t="s">
        <v>2</v>
      </c>
      <c r="D11421" s="82" t="s">
        <v>3</v>
      </c>
      <c r="E11421" s="281" t="s">
        <v>1722</v>
      </c>
      <c r="F11421" s="281"/>
      <c r="G11421" s="84" t="s">
        <v>4</v>
      </c>
      <c r="H11421" s="83" t="s">
        <v>5</v>
      </c>
      <c r="I11421" s="83" t="s">
        <v>6</v>
      </c>
      <c r="J11421" s="122" t="s">
        <v>8</v>
      </c>
    </row>
    <row r="11422" spans="1:10" ht="25.5">
      <c r="A11422" s="111" t="s">
        <v>1723</v>
      </c>
      <c r="B11422" s="86" t="s">
        <v>4498</v>
      </c>
      <c r="C11422" s="85" t="s">
        <v>44</v>
      </c>
      <c r="D11422" s="85" t="s">
        <v>4499</v>
      </c>
      <c r="E11422" s="284" t="s">
        <v>1761</v>
      </c>
      <c r="F11422" s="284"/>
      <c r="G11422" s="87" t="s">
        <v>1950</v>
      </c>
      <c r="H11422" s="88">
        <v>1</v>
      </c>
      <c r="I11422" s="89">
        <v>17.68</v>
      </c>
      <c r="J11422" s="112">
        <v>17.68</v>
      </c>
    </row>
    <row r="11423" spans="1:10" ht="15">
      <c r="A11423" s="121" t="s">
        <v>2324</v>
      </c>
      <c r="B11423" s="83" t="s">
        <v>1</v>
      </c>
      <c r="C11423" s="82" t="s">
        <v>2</v>
      </c>
      <c r="D11423" s="82" t="s">
        <v>1748</v>
      </c>
      <c r="E11423" s="83" t="s">
        <v>1766</v>
      </c>
      <c r="F11423" s="280" t="s">
        <v>1769</v>
      </c>
      <c r="G11423" s="280"/>
      <c r="H11423" s="280"/>
      <c r="I11423" s="280"/>
      <c r="J11423" s="122" t="s">
        <v>1778</v>
      </c>
    </row>
    <row r="11424" spans="1:10">
      <c r="A11424" s="113" t="s">
        <v>1725</v>
      </c>
      <c r="B11424" s="91" t="s">
        <v>4945</v>
      </c>
      <c r="C11424" s="90" t="s">
        <v>44</v>
      </c>
      <c r="D11424" s="90" t="s">
        <v>4946</v>
      </c>
      <c r="E11424" s="93">
        <v>1</v>
      </c>
      <c r="F11424" s="90"/>
      <c r="G11424" s="90"/>
      <c r="H11424" s="90"/>
      <c r="I11424" s="102" t="s">
        <v>4947</v>
      </c>
      <c r="J11424" s="127" t="s">
        <v>4947</v>
      </c>
    </row>
    <row r="11425" spans="1:10">
      <c r="A11425" s="221"/>
      <c r="B11425" s="222"/>
      <c r="C11425" s="222"/>
      <c r="D11425" s="222"/>
      <c r="E11425" s="222"/>
      <c r="F11425" s="222" t="s">
        <v>2328</v>
      </c>
      <c r="G11425" s="222"/>
      <c r="H11425" s="222"/>
      <c r="I11425" s="222"/>
      <c r="J11425" s="128">
        <v>0</v>
      </c>
    </row>
    <row r="11426" spans="1:10">
      <c r="A11426" s="221"/>
      <c r="B11426" s="222"/>
      <c r="C11426" s="222"/>
      <c r="D11426" s="222"/>
      <c r="E11426" s="222"/>
      <c r="F11426" s="222" t="s">
        <v>2329</v>
      </c>
      <c r="G11426" s="222"/>
      <c r="H11426" s="222"/>
      <c r="I11426" s="222"/>
      <c r="J11426" s="125">
        <v>14.12</v>
      </c>
    </row>
    <row r="11427" spans="1:10">
      <c r="A11427" s="221"/>
      <c r="B11427" s="222"/>
      <c r="C11427" s="222"/>
      <c r="D11427" s="222"/>
      <c r="E11427" s="222"/>
      <c r="F11427" s="222" t="s">
        <v>1762</v>
      </c>
      <c r="G11427" s="222"/>
      <c r="H11427" s="222"/>
      <c r="I11427" s="222"/>
      <c r="J11427" s="125">
        <v>14.12</v>
      </c>
    </row>
    <row r="11428" spans="1:10">
      <c r="A11428" s="221"/>
      <c r="B11428" s="222"/>
      <c r="C11428" s="222"/>
      <c r="D11428" s="222"/>
      <c r="E11428" s="222"/>
      <c r="F11428" s="222" t="s">
        <v>1763</v>
      </c>
      <c r="G11428" s="222"/>
      <c r="H11428" s="222"/>
      <c r="I11428" s="222"/>
      <c r="J11428" s="125">
        <v>1</v>
      </c>
    </row>
    <row r="11429" spans="1:10">
      <c r="A11429" s="221"/>
      <c r="B11429" s="222"/>
      <c r="C11429" s="222"/>
      <c r="D11429" s="222"/>
      <c r="E11429" s="222"/>
      <c r="F11429" s="222" t="s">
        <v>1764</v>
      </c>
      <c r="G11429" s="222"/>
      <c r="H11429" s="222"/>
      <c r="I11429" s="222"/>
      <c r="J11429" s="125">
        <v>14.12</v>
      </c>
    </row>
    <row r="11430" spans="1:10" ht="15">
      <c r="A11430" s="279" t="s">
        <v>1784</v>
      </c>
      <c r="B11430" s="280" t="s">
        <v>1</v>
      </c>
      <c r="C11430" s="281" t="s">
        <v>2</v>
      </c>
      <c r="D11430" s="281" t="s">
        <v>1785</v>
      </c>
      <c r="E11430" s="280" t="s">
        <v>1766</v>
      </c>
      <c r="F11430" s="83" t="s">
        <v>1767</v>
      </c>
      <c r="G11430" s="83" t="s">
        <v>1768</v>
      </c>
      <c r="H11430" s="83"/>
      <c r="I11430" s="83"/>
      <c r="J11430" s="122" t="s">
        <v>1769</v>
      </c>
    </row>
    <row r="11431" spans="1:10">
      <c r="A11431" s="113" t="s">
        <v>1725</v>
      </c>
      <c r="B11431" s="91" t="s">
        <v>4332</v>
      </c>
      <c r="C11431" s="90" t="s">
        <v>44</v>
      </c>
      <c r="D11431" s="90" t="s">
        <v>4333</v>
      </c>
      <c r="E11431" s="93">
        <v>1</v>
      </c>
      <c r="F11431" s="92" t="s">
        <v>1950</v>
      </c>
      <c r="G11431" s="277" t="s">
        <v>4334</v>
      </c>
      <c r="H11431" s="277"/>
      <c r="I11431" s="278"/>
      <c r="J11431" s="127" t="s">
        <v>4334</v>
      </c>
    </row>
    <row r="11432" spans="1:10" ht="25.5">
      <c r="A11432" s="113" t="s">
        <v>1725</v>
      </c>
      <c r="B11432" s="91" t="s">
        <v>4341</v>
      </c>
      <c r="C11432" s="90" t="s">
        <v>44</v>
      </c>
      <c r="D11432" s="90" t="s">
        <v>4342</v>
      </c>
      <c r="E11432" s="93">
        <v>1</v>
      </c>
      <c r="F11432" s="92" t="s">
        <v>1950</v>
      </c>
      <c r="G11432" s="277" t="s">
        <v>4343</v>
      </c>
      <c r="H11432" s="277"/>
      <c r="I11432" s="278"/>
      <c r="J11432" s="127" t="s">
        <v>4343</v>
      </c>
    </row>
    <row r="11433" spans="1:10">
      <c r="A11433" s="113" t="s">
        <v>1725</v>
      </c>
      <c r="B11433" s="91" t="s">
        <v>4338</v>
      </c>
      <c r="C11433" s="90" t="s">
        <v>44</v>
      </c>
      <c r="D11433" s="90" t="s">
        <v>4339</v>
      </c>
      <c r="E11433" s="93">
        <v>1</v>
      </c>
      <c r="F11433" s="92" t="s">
        <v>1950</v>
      </c>
      <c r="G11433" s="277" t="s">
        <v>4340</v>
      </c>
      <c r="H11433" s="277"/>
      <c r="I11433" s="278"/>
      <c r="J11433" s="127" t="s">
        <v>4340</v>
      </c>
    </row>
    <row r="11434" spans="1:10">
      <c r="A11434" s="113" t="s">
        <v>1725</v>
      </c>
      <c r="B11434" s="91" t="s">
        <v>4335</v>
      </c>
      <c r="C11434" s="90" t="s">
        <v>44</v>
      </c>
      <c r="D11434" s="90" t="s">
        <v>4336</v>
      </c>
      <c r="E11434" s="93">
        <v>1</v>
      </c>
      <c r="F11434" s="92" t="s">
        <v>1950</v>
      </c>
      <c r="G11434" s="277" t="s">
        <v>4337</v>
      </c>
      <c r="H11434" s="277"/>
      <c r="I11434" s="278"/>
      <c r="J11434" s="127" t="s">
        <v>4337</v>
      </c>
    </row>
    <row r="11435" spans="1:10">
      <c r="A11435" s="221"/>
      <c r="B11435" s="222"/>
      <c r="C11435" s="222"/>
      <c r="D11435" s="222"/>
      <c r="E11435" s="222"/>
      <c r="F11435" s="222" t="s">
        <v>1938</v>
      </c>
      <c r="G11435" s="222"/>
      <c r="H11435" s="222"/>
      <c r="I11435" s="222"/>
      <c r="J11435" s="125">
        <v>2.8</v>
      </c>
    </row>
    <row r="11436" spans="1:10" ht="15">
      <c r="A11436" s="279" t="s">
        <v>1765</v>
      </c>
      <c r="B11436" s="280" t="s">
        <v>1</v>
      </c>
      <c r="C11436" s="281" t="s">
        <v>2</v>
      </c>
      <c r="D11436" s="281" t="s">
        <v>1727</v>
      </c>
      <c r="E11436" s="280" t="s">
        <v>1766</v>
      </c>
      <c r="F11436" s="83" t="s">
        <v>1767</v>
      </c>
      <c r="G11436" s="83" t="s">
        <v>1768</v>
      </c>
      <c r="H11436" s="83"/>
      <c r="I11436" s="83"/>
      <c r="J11436" s="122" t="s">
        <v>1769</v>
      </c>
    </row>
    <row r="11437" spans="1:10" ht="25.5">
      <c r="A11437" s="123" t="s">
        <v>1723</v>
      </c>
      <c r="B11437" s="97" t="s">
        <v>5067</v>
      </c>
      <c r="C11437" s="96" t="s">
        <v>44</v>
      </c>
      <c r="D11437" s="96" t="s">
        <v>5068</v>
      </c>
      <c r="E11437" s="99">
        <v>1</v>
      </c>
      <c r="F11437" s="98" t="s">
        <v>1950</v>
      </c>
      <c r="G11437" s="282" t="s">
        <v>5066</v>
      </c>
      <c r="H11437" s="282"/>
      <c r="I11437" s="283"/>
      <c r="J11437" s="126" t="s">
        <v>5066</v>
      </c>
    </row>
    <row r="11438" spans="1:10" ht="25.5">
      <c r="A11438" s="123" t="s">
        <v>1723</v>
      </c>
      <c r="B11438" s="97" t="s">
        <v>5154</v>
      </c>
      <c r="C11438" s="96" t="s">
        <v>44</v>
      </c>
      <c r="D11438" s="96" t="s">
        <v>5155</v>
      </c>
      <c r="E11438" s="99">
        <v>1</v>
      </c>
      <c r="F11438" s="98" t="s">
        <v>1950</v>
      </c>
      <c r="G11438" s="282" t="s">
        <v>5153</v>
      </c>
      <c r="H11438" s="282"/>
      <c r="I11438" s="283"/>
      <c r="J11438" s="126" t="s">
        <v>5153</v>
      </c>
    </row>
    <row r="11439" spans="1:10" ht="25.5">
      <c r="A11439" s="123" t="s">
        <v>1723</v>
      </c>
      <c r="B11439" s="97" t="s">
        <v>4943</v>
      </c>
      <c r="C11439" s="96" t="s">
        <v>44</v>
      </c>
      <c r="D11439" s="96" t="s">
        <v>4944</v>
      </c>
      <c r="E11439" s="99">
        <v>1</v>
      </c>
      <c r="F11439" s="98" t="s">
        <v>1950</v>
      </c>
      <c r="G11439" s="282" t="s">
        <v>5486</v>
      </c>
      <c r="H11439" s="282"/>
      <c r="I11439" s="283"/>
      <c r="J11439" s="126" t="s">
        <v>5486</v>
      </c>
    </row>
    <row r="11440" spans="1:10">
      <c r="A11440" s="221"/>
      <c r="B11440" s="222"/>
      <c r="C11440" s="222"/>
      <c r="D11440" s="222"/>
      <c r="E11440" s="222"/>
      <c r="F11440" s="222" t="s">
        <v>1774</v>
      </c>
      <c r="G11440" s="222"/>
      <c r="H11440" s="222"/>
      <c r="I11440" s="222"/>
      <c r="J11440" s="125">
        <v>0.76</v>
      </c>
    </row>
    <row r="11441" spans="1:10">
      <c r="A11441" s="115"/>
      <c r="B11441" s="116"/>
      <c r="C11441" s="116"/>
      <c r="D11441" s="116"/>
      <c r="E11441" s="116" t="s">
        <v>1728</v>
      </c>
      <c r="F11441" s="117">
        <v>0</v>
      </c>
      <c r="G11441" s="116" t="s">
        <v>1729</v>
      </c>
      <c r="H11441" s="117">
        <v>14.26</v>
      </c>
      <c r="I11441" s="116" t="s">
        <v>1730</v>
      </c>
      <c r="J11441" s="118">
        <v>14.255100000000001</v>
      </c>
    </row>
    <row r="11442" spans="1:10" ht="15" thickBot="1">
      <c r="A11442" s="115"/>
      <c r="B11442" s="116"/>
      <c r="C11442" s="116"/>
      <c r="D11442" s="116"/>
      <c r="E11442" s="116" t="s">
        <v>1731</v>
      </c>
      <c r="F11442" s="117">
        <v>4.63</v>
      </c>
      <c r="G11442" s="116"/>
      <c r="H11442" s="276" t="s">
        <v>1732</v>
      </c>
      <c r="I11442" s="276"/>
      <c r="J11442" s="118">
        <v>22.31</v>
      </c>
    </row>
    <row r="11443" spans="1:10" ht="15" thickTop="1">
      <c r="A11443" s="119"/>
      <c r="B11443" s="95"/>
      <c r="C11443" s="95"/>
      <c r="D11443" s="95"/>
      <c r="E11443" s="95"/>
      <c r="F11443" s="95"/>
      <c r="G11443" s="95"/>
      <c r="H11443" s="95"/>
      <c r="I11443" s="95"/>
      <c r="J11443" s="120"/>
    </row>
    <row r="11444" spans="1:10" ht="15">
      <c r="A11444" s="121"/>
      <c r="B11444" s="83" t="s">
        <v>1</v>
      </c>
      <c r="C11444" s="82" t="s">
        <v>2</v>
      </c>
      <c r="D11444" s="82" t="s">
        <v>3</v>
      </c>
      <c r="E11444" s="281" t="s">
        <v>1722</v>
      </c>
      <c r="F11444" s="281"/>
      <c r="G11444" s="84" t="s">
        <v>4</v>
      </c>
      <c r="H11444" s="83" t="s">
        <v>5</v>
      </c>
      <c r="I11444" s="83" t="s">
        <v>6</v>
      </c>
      <c r="J11444" s="122" t="s">
        <v>8</v>
      </c>
    </row>
    <row r="11445" spans="1:10" ht="25.5">
      <c r="A11445" s="111" t="s">
        <v>1723</v>
      </c>
      <c r="B11445" s="86" t="s">
        <v>4477</v>
      </c>
      <c r="C11445" s="85" t="s">
        <v>31</v>
      </c>
      <c r="D11445" s="85" t="s">
        <v>4478</v>
      </c>
      <c r="E11445" s="284" t="s">
        <v>1737</v>
      </c>
      <c r="F11445" s="284"/>
      <c r="G11445" s="87" t="s">
        <v>33</v>
      </c>
      <c r="H11445" s="88">
        <v>1</v>
      </c>
      <c r="I11445" s="89">
        <v>17.95</v>
      </c>
      <c r="J11445" s="112">
        <v>17.95</v>
      </c>
    </row>
    <row r="11446" spans="1:10" ht="38.25">
      <c r="A11446" s="123" t="s">
        <v>1738</v>
      </c>
      <c r="B11446" s="97" t="s">
        <v>4949</v>
      </c>
      <c r="C11446" s="96" t="s">
        <v>31</v>
      </c>
      <c r="D11446" s="96" t="s">
        <v>4950</v>
      </c>
      <c r="E11446" s="283" t="s">
        <v>1737</v>
      </c>
      <c r="F11446" s="283"/>
      <c r="G11446" s="98" t="s">
        <v>33</v>
      </c>
      <c r="H11446" s="99">
        <v>1</v>
      </c>
      <c r="I11446" s="100">
        <v>0.13</v>
      </c>
      <c r="J11446" s="124">
        <v>0.13</v>
      </c>
    </row>
    <row r="11447" spans="1:10">
      <c r="A11447" s="113" t="s">
        <v>1725</v>
      </c>
      <c r="B11447" s="91" t="s">
        <v>1749</v>
      </c>
      <c r="C11447" s="90" t="s">
        <v>31</v>
      </c>
      <c r="D11447" s="90" t="s">
        <v>1750</v>
      </c>
      <c r="E11447" s="278" t="s">
        <v>1743</v>
      </c>
      <c r="F11447" s="278"/>
      <c r="G11447" s="92" t="s">
        <v>33</v>
      </c>
      <c r="H11447" s="93">
        <v>1</v>
      </c>
      <c r="I11447" s="94">
        <v>0.95</v>
      </c>
      <c r="J11447" s="114">
        <v>0.95</v>
      </c>
    </row>
    <row r="11448" spans="1:10">
      <c r="A11448" s="113" t="s">
        <v>1725</v>
      </c>
      <c r="B11448" s="91" t="s">
        <v>1741</v>
      </c>
      <c r="C11448" s="90" t="s">
        <v>31</v>
      </c>
      <c r="D11448" s="90" t="s">
        <v>1742</v>
      </c>
      <c r="E11448" s="278" t="s">
        <v>1743</v>
      </c>
      <c r="F11448" s="278"/>
      <c r="G11448" s="92" t="s">
        <v>33</v>
      </c>
      <c r="H11448" s="93">
        <v>1</v>
      </c>
      <c r="I11448" s="94">
        <v>0.03</v>
      </c>
      <c r="J11448" s="114">
        <v>0.03</v>
      </c>
    </row>
    <row r="11449" spans="1:10">
      <c r="A11449" s="113" t="s">
        <v>1725</v>
      </c>
      <c r="B11449" s="91" t="s">
        <v>4951</v>
      </c>
      <c r="C11449" s="90" t="s">
        <v>31</v>
      </c>
      <c r="D11449" s="90" t="s">
        <v>4952</v>
      </c>
      <c r="E11449" s="278" t="s">
        <v>1748</v>
      </c>
      <c r="F11449" s="278"/>
      <c r="G11449" s="92" t="s">
        <v>33</v>
      </c>
      <c r="H11449" s="93">
        <v>1</v>
      </c>
      <c r="I11449" s="94">
        <v>14.4</v>
      </c>
      <c r="J11449" s="114">
        <v>14.4</v>
      </c>
    </row>
    <row r="11450" spans="1:10" ht="25.5">
      <c r="A11450" s="113" t="s">
        <v>1725</v>
      </c>
      <c r="B11450" s="91" t="s">
        <v>4324</v>
      </c>
      <c r="C11450" s="90" t="s">
        <v>31</v>
      </c>
      <c r="D11450" s="90" t="s">
        <v>4325</v>
      </c>
      <c r="E11450" s="278" t="s">
        <v>1743</v>
      </c>
      <c r="F11450" s="278"/>
      <c r="G11450" s="92" t="s">
        <v>33</v>
      </c>
      <c r="H11450" s="93">
        <v>1</v>
      </c>
      <c r="I11450" s="94">
        <v>1.34</v>
      </c>
      <c r="J11450" s="114">
        <v>1.34</v>
      </c>
    </row>
    <row r="11451" spans="1:10" ht="25.5">
      <c r="A11451" s="113" t="s">
        <v>1725</v>
      </c>
      <c r="B11451" s="91" t="s">
        <v>4322</v>
      </c>
      <c r="C11451" s="90" t="s">
        <v>31</v>
      </c>
      <c r="D11451" s="90" t="s">
        <v>4323</v>
      </c>
      <c r="E11451" s="278" t="s">
        <v>1727</v>
      </c>
      <c r="F11451" s="278"/>
      <c r="G11451" s="92" t="s">
        <v>33</v>
      </c>
      <c r="H11451" s="93">
        <v>1</v>
      </c>
      <c r="I11451" s="94">
        <v>0.48</v>
      </c>
      <c r="J11451" s="114">
        <v>0.48</v>
      </c>
    </row>
    <row r="11452" spans="1:10" ht="25.5">
      <c r="A11452" s="113" t="s">
        <v>1725</v>
      </c>
      <c r="B11452" s="91" t="s">
        <v>5448</v>
      </c>
      <c r="C11452" s="90" t="s">
        <v>31</v>
      </c>
      <c r="D11452" s="90" t="s">
        <v>5449</v>
      </c>
      <c r="E11452" s="278" t="s">
        <v>2366</v>
      </c>
      <c r="F11452" s="278"/>
      <c r="G11452" s="92" t="s">
        <v>33</v>
      </c>
      <c r="H11452" s="93">
        <v>1</v>
      </c>
      <c r="I11452" s="94">
        <v>0.61</v>
      </c>
      <c r="J11452" s="114">
        <v>0.61</v>
      </c>
    </row>
    <row r="11453" spans="1:10" ht="25.5">
      <c r="A11453" s="113" t="s">
        <v>1725</v>
      </c>
      <c r="B11453" s="91" t="s">
        <v>5450</v>
      </c>
      <c r="C11453" s="90" t="s">
        <v>31</v>
      </c>
      <c r="D11453" s="90" t="s">
        <v>5451</v>
      </c>
      <c r="E11453" s="278" t="s">
        <v>2366</v>
      </c>
      <c r="F11453" s="278"/>
      <c r="G11453" s="92" t="s">
        <v>33</v>
      </c>
      <c r="H11453" s="93">
        <v>1</v>
      </c>
      <c r="I11453" s="94">
        <v>0.01</v>
      </c>
      <c r="J11453" s="114">
        <v>0.01</v>
      </c>
    </row>
    <row r="11454" spans="1:10">
      <c r="A11454" s="115"/>
      <c r="B11454" s="116"/>
      <c r="C11454" s="116"/>
      <c r="D11454" s="116"/>
      <c r="E11454" s="116" t="s">
        <v>1728</v>
      </c>
      <c r="F11454" s="117">
        <v>14.53</v>
      </c>
      <c r="G11454" s="116" t="s">
        <v>1729</v>
      </c>
      <c r="H11454" s="117">
        <v>0</v>
      </c>
      <c r="I11454" s="116" t="s">
        <v>1730</v>
      </c>
      <c r="J11454" s="118">
        <v>14.53</v>
      </c>
    </row>
    <row r="11455" spans="1:10" ht="15" thickBot="1">
      <c r="A11455" s="115"/>
      <c r="B11455" s="116"/>
      <c r="C11455" s="116"/>
      <c r="D11455" s="116"/>
      <c r="E11455" s="116" t="s">
        <v>1731</v>
      </c>
      <c r="F11455" s="117">
        <v>4.71</v>
      </c>
      <c r="G11455" s="116"/>
      <c r="H11455" s="276" t="s">
        <v>1732</v>
      </c>
      <c r="I11455" s="276"/>
      <c r="J11455" s="118">
        <v>22.66</v>
      </c>
    </row>
    <row r="11456" spans="1:10" ht="15" thickTop="1">
      <c r="A11456" s="119"/>
      <c r="B11456" s="95"/>
      <c r="C11456" s="95"/>
      <c r="D11456" s="95"/>
      <c r="E11456" s="95"/>
      <c r="F11456" s="95"/>
      <c r="G11456" s="95"/>
      <c r="H11456" s="95"/>
      <c r="I11456" s="95"/>
      <c r="J11456" s="120"/>
    </row>
    <row r="11457" spans="1:10" ht="15">
      <c r="A11457" s="121"/>
      <c r="B11457" s="83" t="s">
        <v>1</v>
      </c>
      <c r="C11457" s="82" t="s">
        <v>2</v>
      </c>
      <c r="D11457" s="82" t="s">
        <v>3</v>
      </c>
      <c r="E11457" s="281" t="s">
        <v>1722</v>
      </c>
      <c r="F11457" s="281"/>
      <c r="G11457" s="84" t="s">
        <v>4</v>
      </c>
      <c r="H11457" s="83" t="s">
        <v>5</v>
      </c>
      <c r="I11457" s="83" t="s">
        <v>6</v>
      </c>
      <c r="J11457" s="122" t="s">
        <v>8</v>
      </c>
    </row>
    <row r="11458" spans="1:10" ht="25.5">
      <c r="A11458" s="111" t="s">
        <v>1723</v>
      </c>
      <c r="B11458" s="86" t="s">
        <v>4761</v>
      </c>
      <c r="C11458" s="85" t="s">
        <v>31</v>
      </c>
      <c r="D11458" s="85" t="s">
        <v>4762</v>
      </c>
      <c r="E11458" s="284" t="s">
        <v>1737</v>
      </c>
      <c r="F11458" s="284"/>
      <c r="G11458" s="87" t="s">
        <v>33</v>
      </c>
      <c r="H11458" s="88">
        <v>1</v>
      </c>
      <c r="I11458" s="89">
        <v>24.16</v>
      </c>
      <c r="J11458" s="112">
        <v>24.16</v>
      </c>
    </row>
    <row r="11459" spans="1:10" ht="25.5">
      <c r="A11459" s="123" t="s">
        <v>1738</v>
      </c>
      <c r="B11459" s="97" t="s">
        <v>4953</v>
      </c>
      <c r="C11459" s="96" t="s">
        <v>31</v>
      </c>
      <c r="D11459" s="96" t="s">
        <v>4954</v>
      </c>
      <c r="E11459" s="283" t="s">
        <v>1737</v>
      </c>
      <c r="F11459" s="283"/>
      <c r="G11459" s="98" t="s">
        <v>33</v>
      </c>
      <c r="H11459" s="99">
        <v>1</v>
      </c>
      <c r="I11459" s="100">
        <v>0.27</v>
      </c>
      <c r="J11459" s="124">
        <v>0.27</v>
      </c>
    </row>
    <row r="11460" spans="1:10" ht="25.5">
      <c r="A11460" s="113" t="s">
        <v>1725</v>
      </c>
      <c r="B11460" s="91" t="s">
        <v>4324</v>
      </c>
      <c r="C11460" s="90" t="s">
        <v>31</v>
      </c>
      <c r="D11460" s="90" t="s">
        <v>4325</v>
      </c>
      <c r="E11460" s="278" t="s">
        <v>1743</v>
      </c>
      <c r="F11460" s="278"/>
      <c r="G11460" s="92" t="s">
        <v>33</v>
      </c>
      <c r="H11460" s="93">
        <v>1</v>
      </c>
      <c r="I11460" s="94">
        <v>1.34</v>
      </c>
      <c r="J11460" s="114">
        <v>1.34</v>
      </c>
    </row>
    <row r="11461" spans="1:10" ht="25.5">
      <c r="A11461" s="113" t="s">
        <v>1725</v>
      </c>
      <c r="B11461" s="91" t="s">
        <v>4955</v>
      </c>
      <c r="C11461" s="90" t="s">
        <v>31</v>
      </c>
      <c r="D11461" s="90" t="s">
        <v>4956</v>
      </c>
      <c r="E11461" s="278" t="s">
        <v>1748</v>
      </c>
      <c r="F11461" s="278"/>
      <c r="G11461" s="92" t="s">
        <v>33</v>
      </c>
      <c r="H11461" s="93">
        <v>1</v>
      </c>
      <c r="I11461" s="94">
        <v>20.47</v>
      </c>
      <c r="J11461" s="114">
        <v>20.47</v>
      </c>
    </row>
    <row r="11462" spans="1:10" ht="25.5">
      <c r="A11462" s="113" t="s">
        <v>1725</v>
      </c>
      <c r="B11462" s="91" t="s">
        <v>5448</v>
      </c>
      <c r="C11462" s="90" t="s">
        <v>31</v>
      </c>
      <c r="D11462" s="90" t="s">
        <v>5449</v>
      </c>
      <c r="E11462" s="278" t="s">
        <v>2366</v>
      </c>
      <c r="F11462" s="278"/>
      <c r="G11462" s="92" t="s">
        <v>33</v>
      </c>
      <c r="H11462" s="93">
        <v>1</v>
      </c>
      <c r="I11462" s="94">
        <v>0.61</v>
      </c>
      <c r="J11462" s="114">
        <v>0.61</v>
      </c>
    </row>
    <row r="11463" spans="1:10" ht="25.5">
      <c r="A11463" s="113" t="s">
        <v>1725</v>
      </c>
      <c r="B11463" s="91" t="s">
        <v>5450</v>
      </c>
      <c r="C11463" s="90" t="s">
        <v>31</v>
      </c>
      <c r="D11463" s="90" t="s">
        <v>5451</v>
      </c>
      <c r="E11463" s="278" t="s">
        <v>2366</v>
      </c>
      <c r="F11463" s="278"/>
      <c r="G11463" s="92" t="s">
        <v>33</v>
      </c>
      <c r="H11463" s="93">
        <v>1</v>
      </c>
      <c r="I11463" s="94">
        <v>0.01</v>
      </c>
      <c r="J11463" s="114">
        <v>0.01</v>
      </c>
    </row>
    <row r="11464" spans="1:10">
      <c r="A11464" s="113" t="s">
        <v>1725</v>
      </c>
      <c r="B11464" s="91" t="s">
        <v>1741</v>
      </c>
      <c r="C11464" s="90" t="s">
        <v>31</v>
      </c>
      <c r="D11464" s="90" t="s">
        <v>1742</v>
      </c>
      <c r="E11464" s="278" t="s">
        <v>1743</v>
      </c>
      <c r="F11464" s="278"/>
      <c r="G11464" s="92" t="s">
        <v>33</v>
      </c>
      <c r="H11464" s="93">
        <v>1</v>
      </c>
      <c r="I11464" s="94">
        <v>0.03</v>
      </c>
      <c r="J11464" s="114">
        <v>0.03</v>
      </c>
    </row>
    <row r="11465" spans="1:10" ht="25.5">
      <c r="A11465" s="113" t="s">
        <v>1725</v>
      </c>
      <c r="B11465" s="91" t="s">
        <v>4322</v>
      </c>
      <c r="C11465" s="90" t="s">
        <v>31</v>
      </c>
      <c r="D11465" s="90" t="s">
        <v>4323</v>
      </c>
      <c r="E11465" s="278" t="s">
        <v>1727</v>
      </c>
      <c r="F11465" s="278"/>
      <c r="G11465" s="92" t="s">
        <v>33</v>
      </c>
      <c r="H11465" s="93">
        <v>1</v>
      </c>
      <c r="I11465" s="94">
        <v>0.48</v>
      </c>
      <c r="J11465" s="114">
        <v>0.48</v>
      </c>
    </row>
    <row r="11466" spans="1:10">
      <c r="A11466" s="113" t="s">
        <v>1725</v>
      </c>
      <c r="B11466" s="91" t="s">
        <v>1749</v>
      </c>
      <c r="C11466" s="90" t="s">
        <v>31</v>
      </c>
      <c r="D11466" s="90" t="s">
        <v>1750</v>
      </c>
      <c r="E11466" s="278" t="s">
        <v>1743</v>
      </c>
      <c r="F11466" s="278"/>
      <c r="G11466" s="92" t="s">
        <v>33</v>
      </c>
      <c r="H11466" s="93">
        <v>1</v>
      </c>
      <c r="I11466" s="94">
        <v>0.95</v>
      </c>
      <c r="J11466" s="114">
        <v>0.95</v>
      </c>
    </row>
    <row r="11467" spans="1:10">
      <c r="A11467" s="115"/>
      <c r="B11467" s="116"/>
      <c r="C11467" s="116"/>
      <c r="D11467" s="116"/>
      <c r="E11467" s="116" t="s">
        <v>1728</v>
      </c>
      <c r="F11467" s="117">
        <v>20.74</v>
      </c>
      <c r="G11467" s="116" t="s">
        <v>1729</v>
      </c>
      <c r="H11467" s="117">
        <v>0</v>
      </c>
      <c r="I11467" s="116" t="s">
        <v>1730</v>
      </c>
      <c r="J11467" s="118">
        <v>20.74</v>
      </c>
    </row>
    <row r="11468" spans="1:10" ht="15" thickBot="1">
      <c r="A11468" s="115"/>
      <c r="B11468" s="116"/>
      <c r="C11468" s="116"/>
      <c r="D11468" s="116"/>
      <c r="E11468" s="116" t="s">
        <v>1731</v>
      </c>
      <c r="F11468" s="117">
        <v>6.33</v>
      </c>
      <c r="G11468" s="116"/>
      <c r="H11468" s="276" t="s">
        <v>1732</v>
      </c>
      <c r="I11468" s="276"/>
      <c r="J11468" s="118">
        <v>30.49</v>
      </c>
    </row>
    <row r="11469" spans="1:10" ht="15" thickTop="1">
      <c r="A11469" s="119"/>
      <c r="B11469" s="95"/>
      <c r="C11469" s="95"/>
      <c r="D11469" s="95"/>
      <c r="E11469" s="95"/>
      <c r="F11469" s="95"/>
      <c r="G11469" s="95"/>
      <c r="H11469" s="95"/>
      <c r="I11469" s="95"/>
      <c r="J11469" s="120"/>
    </row>
    <row r="11470" spans="1:10" ht="15">
      <c r="A11470" s="121"/>
      <c r="B11470" s="83" t="s">
        <v>1</v>
      </c>
      <c r="C11470" s="82" t="s">
        <v>2</v>
      </c>
      <c r="D11470" s="82" t="s">
        <v>3</v>
      </c>
      <c r="E11470" s="281" t="s">
        <v>1722</v>
      </c>
      <c r="F11470" s="281"/>
      <c r="G11470" s="84" t="s">
        <v>4</v>
      </c>
      <c r="H11470" s="83" t="s">
        <v>5</v>
      </c>
      <c r="I11470" s="83" t="s">
        <v>6</v>
      </c>
      <c r="J11470" s="122" t="s">
        <v>8</v>
      </c>
    </row>
    <row r="11471" spans="1:10">
      <c r="A11471" s="111" t="s">
        <v>1723</v>
      </c>
      <c r="B11471" s="86" t="s">
        <v>1948</v>
      </c>
      <c r="C11471" s="85" t="s">
        <v>44</v>
      </c>
      <c r="D11471" s="85" t="s">
        <v>1949</v>
      </c>
      <c r="E11471" s="284" t="s">
        <v>1761</v>
      </c>
      <c r="F11471" s="284"/>
      <c r="G11471" s="87" t="s">
        <v>1950</v>
      </c>
      <c r="H11471" s="88">
        <v>1</v>
      </c>
      <c r="I11471" s="89">
        <v>19.21</v>
      </c>
      <c r="J11471" s="112">
        <v>19.21</v>
      </c>
    </row>
    <row r="11472" spans="1:10" ht="15">
      <c r="A11472" s="121" t="s">
        <v>2324</v>
      </c>
      <c r="B11472" s="83" t="s">
        <v>1</v>
      </c>
      <c r="C11472" s="82" t="s">
        <v>2</v>
      </c>
      <c r="D11472" s="82" t="s">
        <v>1748</v>
      </c>
      <c r="E11472" s="83" t="s">
        <v>1766</v>
      </c>
      <c r="F11472" s="280" t="s">
        <v>1769</v>
      </c>
      <c r="G11472" s="280"/>
      <c r="H11472" s="280"/>
      <c r="I11472" s="280"/>
      <c r="J11472" s="122" t="s">
        <v>1778</v>
      </c>
    </row>
    <row r="11473" spans="1:10">
      <c r="A11473" s="113" t="s">
        <v>1725</v>
      </c>
      <c r="B11473" s="91" t="s">
        <v>4959</v>
      </c>
      <c r="C11473" s="90" t="s">
        <v>44</v>
      </c>
      <c r="D11473" s="90" t="s">
        <v>4201</v>
      </c>
      <c r="E11473" s="93">
        <v>1</v>
      </c>
      <c r="F11473" s="90"/>
      <c r="G11473" s="90"/>
      <c r="H11473" s="90"/>
      <c r="I11473" s="102" t="s">
        <v>4527</v>
      </c>
      <c r="J11473" s="127" t="s">
        <v>4527</v>
      </c>
    </row>
    <row r="11474" spans="1:10">
      <c r="A11474" s="221"/>
      <c r="B11474" s="222"/>
      <c r="C11474" s="222"/>
      <c r="D11474" s="222"/>
      <c r="E11474" s="222"/>
      <c r="F11474" s="222" t="s">
        <v>2328</v>
      </c>
      <c r="G11474" s="222"/>
      <c r="H11474" s="222"/>
      <c r="I11474" s="222"/>
      <c r="J11474" s="128">
        <v>0</v>
      </c>
    </row>
    <row r="11475" spans="1:10">
      <c r="A11475" s="221"/>
      <c r="B11475" s="222"/>
      <c r="C11475" s="222"/>
      <c r="D11475" s="222"/>
      <c r="E11475" s="222"/>
      <c r="F11475" s="222" t="s">
        <v>2329</v>
      </c>
      <c r="G11475" s="222"/>
      <c r="H11475" s="222"/>
      <c r="I11475" s="222"/>
      <c r="J11475" s="125">
        <v>14.59</v>
      </c>
    </row>
    <row r="11476" spans="1:10">
      <c r="A11476" s="221"/>
      <c r="B11476" s="222"/>
      <c r="C11476" s="222"/>
      <c r="D11476" s="222"/>
      <c r="E11476" s="222"/>
      <c r="F11476" s="222" t="s">
        <v>1762</v>
      </c>
      <c r="G11476" s="222"/>
      <c r="H11476" s="222"/>
      <c r="I11476" s="222"/>
      <c r="J11476" s="125">
        <v>14.59</v>
      </c>
    </row>
    <row r="11477" spans="1:10">
      <c r="A11477" s="221"/>
      <c r="B11477" s="222"/>
      <c r="C11477" s="222"/>
      <c r="D11477" s="222"/>
      <c r="E11477" s="222"/>
      <c r="F11477" s="222" t="s">
        <v>1763</v>
      </c>
      <c r="G11477" s="222"/>
      <c r="H11477" s="222"/>
      <c r="I11477" s="222"/>
      <c r="J11477" s="125">
        <v>1</v>
      </c>
    </row>
    <row r="11478" spans="1:10">
      <c r="A11478" s="221"/>
      <c r="B11478" s="222"/>
      <c r="C11478" s="222"/>
      <c r="D11478" s="222"/>
      <c r="E11478" s="222"/>
      <c r="F11478" s="222" t="s">
        <v>1764</v>
      </c>
      <c r="G11478" s="222"/>
      <c r="H11478" s="222"/>
      <c r="I11478" s="222"/>
      <c r="J11478" s="125">
        <v>14.59</v>
      </c>
    </row>
    <row r="11479" spans="1:10" ht="15">
      <c r="A11479" s="279" t="s">
        <v>1784</v>
      </c>
      <c r="B11479" s="280" t="s">
        <v>1</v>
      </c>
      <c r="C11479" s="281" t="s">
        <v>2</v>
      </c>
      <c r="D11479" s="281" t="s">
        <v>1785</v>
      </c>
      <c r="E11479" s="280" t="s">
        <v>1766</v>
      </c>
      <c r="F11479" s="83" t="s">
        <v>1767</v>
      </c>
      <c r="G11479" s="83" t="s">
        <v>1768</v>
      </c>
      <c r="H11479" s="83"/>
      <c r="I11479" s="83"/>
      <c r="J11479" s="122" t="s">
        <v>1769</v>
      </c>
    </row>
    <row r="11480" spans="1:10" ht="25.5">
      <c r="A11480" s="113" t="s">
        <v>1725</v>
      </c>
      <c r="B11480" s="91" t="s">
        <v>4341</v>
      </c>
      <c r="C11480" s="90" t="s">
        <v>44</v>
      </c>
      <c r="D11480" s="90" t="s">
        <v>4342</v>
      </c>
      <c r="E11480" s="93">
        <v>1</v>
      </c>
      <c r="F11480" s="92" t="s">
        <v>1950</v>
      </c>
      <c r="G11480" s="277" t="s">
        <v>4343</v>
      </c>
      <c r="H11480" s="277"/>
      <c r="I11480" s="278"/>
      <c r="J11480" s="127" t="s">
        <v>4343</v>
      </c>
    </row>
    <row r="11481" spans="1:10">
      <c r="A11481" s="113" t="s">
        <v>1725</v>
      </c>
      <c r="B11481" s="91" t="s">
        <v>4332</v>
      </c>
      <c r="C11481" s="90" t="s">
        <v>44</v>
      </c>
      <c r="D11481" s="90" t="s">
        <v>4333</v>
      </c>
      <c r="E11481" s="93">
        <v>1</v>
      </c>
      <c r="F11481" s="92" t="s">
        <v>1950</v>
      </c>
      <c r="G11481" s="277" t="s">
        <v>4334</v>
      </c>
      <c r="H11481" s="277"/>
      <c r="I11481" s="278"/>
      <c r="J11481" s="127" t="s">
        <v>4334</v>
      </c>
    </row>
    <row r="11482" spans="1:10">
      <c r="A11482" s="113" t="s">
        <v>1725</v>
      </c>
      <c r="B11482" s="91" t="s">
        <v>4338</v>
      </c>
      <c r="C11482" s="90" t="s">
        <v>44</v>
      </c>
      <c r="D11482" s="90" t="s">
        <v>4339</v>
      </c>
      <c r="E11482" s="93">
        <v>1</v>
      </c>
      <c r="F11482" s="92" t="s">
        <v>1950</v>
      </c>
      <c r="G11482" s="277" t="s">
        <v>4340</v>
      </c>
      <c r="H11482" s="277"/>
      <c r="I11482" s="278"/>
      <c r="J11482" s="127" t="s">
        <v>4340</v>
      </c>
    </row>
    <row r="11483" spans="1:10">
      <c r="A11483" s="113" t="s">
        <v>1725</v>
      </c>
      <c r="B11483" s="91" t="s">
        <v>4335</v>
      </c>
      <c r="C11483" s="90" t="s">
        <v>44</v>
      </c>
      <c r="D11483" s="90" t="s">
        <v>4336</v>
      </c>
      <c r="E11483" s="93">
        <v>1</v>
      </c>
      <c r="F11483" s="92" t="s">
        <v>1950</v>
      </c>
      <c r="G11483" s="277" t="s">
        <v>4337</v>
      </c>
      <c r="H11483" s="277"/>
      <c r="I11483" s="278"/>
      <c r="J11483" s="127" t="s">
        <v>4337</v>
      </c>
    </row>
    <row r="11484" spans="1:10">
      <c r="A11484" s="221"/>
      <c r="B11484" s="222"/>
      <c r="C11484" s="222"/>
      <c r="D11484" s="222"/>
      <c r="E11484" s="222"/>
      <c r="F11484" s="222" t="s">
        <v>1938</v>
      </c>
      <c r="G11484" s="222"/>
      <c r="H11484" s="222"/>
      <c r="I11484" s="222"/>
      <c r="J11484" s="125">
        <v>2.8</v>
      </c>
    </row>
    <row r="11485" spans="1:10" ht="15">
      <c r="A11485" s="279" t="s">
        <v>1765</v>
      </c>
      <c r="B11485" s="280" t="s">
        <v>1</v>
      </c>
      <c r="C11485" s="281" t="s">
        <v>2</v>
      </c>
      <c r="D11485" s="281" t="s">
        <v>1727</v>
      </c>
      <c r="E11485" s="280" t="s">
        <v>1766</v>
      </c>
      <c r="F11485" s="83" t="s">
        <v>1767</v>
      </c>
      <c r="G11485" s="83" t="s">
        <v>1768</v>
      </c>
      <c r="H11485" s="83"/>
      <c r="I11485" s="83"/>
      <c r="J11485" s="122" t="s">
        <v>1769</v>
      </c>
    </row>
    <row r="11486" spans="1:10" ht="25.5">
      <c r="A11486" s="123" t="s">
        <v>1723</v>
      </c>
      <c r="B11486" s="97" t="s">
        <v>4957</v>
      </c>
      <c r="C11486" s="96" t="s">
        <v>44</v>
      </c>
      <c r="D11486" s="96" t="s">
        <v>4958</v>
      </c>
      <c r="E11486" s="99">
        <v>1</v>
      </c>
      <c r="F11486" s="98" t="s">
        <v>1950</v>
      </c>
      <c r="G11486" s="282" t="s">
        <v>3044</v>
      </c>
      <c r="H11486" s="282"/>
      <c r="I11486" s="283"/>
      <c r="J11486" s="126" t="s">
        <v>3044</v>
      </c>
    </row>
    <row r="11487" spans="1:10" ht="25.5">
      <c r="A11487" s="123" t="s">
        <v>1723</v>
      </c>
      <c r="B11487" s="97" t="s">
        <v>5156</v>
      </c>
      <c r="C11487" s="96" t="s">
        <v>44</v>
      </c>
      <c r="D11487" s="96" t="s">
        <v>5157</v>
      </c>
      <c r="E11487" s="99">
        <v>1</v>
      </c>
      <c r="F11487" s="98" t="s">
        <v>1950</v>
      </c>
      <c r="G11487" s="282" t="s">
        <v>4349</v>
      </c>
      <c r="H11487" s="282"/>
      <c r="I11487" s="283"/>
      <c r="J11487" s="126" t="s">
        <v>4349</v>
      </c>
    </row>
    <row r="11488" spans="1:10">
      <c r="A11488" s="123" t="s">
        <v>1723</v>
      </c>
      <c r="B11488" s="97" t="s">
        <v>5069</v>
      </c>
      <c r="C11488" s="96" t="s">
        <v>44</v>
      </c>
      <c r="D11488" s="96" t="s">
        <v>5070</v>
      </c>
      <c r="E11488" s="99">
        <v>1</v>
      </c>
      <c r="F11488" s="98" t="s">
        <v>1950</v>
      </c>
      <c r="G11488" s="282" t="s">
        <v>4352</v>
      </c>
      <c r="H11488" s="282"/>
      <c r="I11488" s="283"/>
      <c r="J11488" s="126" t="s">
        <v>4352</v>
      </c>
    </row>
    <row r="11489" spans="1:10">
      <c r="A11489" s="221"/>
      <c r="B11489" s="222"/>
      <c r="C11489" s="222"/>
      <c r="D11489" s="222"/>
      <c r="E11489" s="222"/>
      <c r="F11489" s="222" t="s">
        <v>1774</v>
      </c>
      <c r="G11489" s="222"/>
      <c r="H11489" s="222"/>
      <c r="I11489" s="222"/>
      <c r="J11489" s="125">
        <v>1.82</v>
      </c>
    </row>
    <row r="11490" spans="1:10">
      <c r="A11490" s="115"/>
      <c r="B11490" s="116"/>
      <c r="C11490" s="116"/>
      <c r="D11490" s="116"/>
      <c r="E11490" s="116" t="s">
        <v>1728</v>
      </c>
      <c r="F11490" s="117">
        <v>0</v>
      </c>
      <c r="G11490" s="116" t="s">
        <v>1729</v>
      </c>
      <c r="H11490" s="117">
        <v>14.95</v>
      </c>
      <c r="I11490" s="116" t="s">
        <v>1730</v>
      </c>
      <c r="J11490" s="118">
        <v>14.946300000000001</v>
      </c>
    </row>
    <row r="11491" spans="1:10" ht="15" thickBot="1">
      <c r="A11491" s="115"/>
      <c r="B11491" s="116"/>
      <c r="C11491" s="116"/>
      <c r="D11491" s="116"/>
      <c r="E11491" s="116" t="s">
        <v>1731</v>
      </c>
      <c r="F11491" s="117">
        <v>5.04</v>
      </c>
      <c r="G11491" s="116"/>
      <c r="H11491" s="276" t="s">
        <v>1732</v>
      </c>
      <c r="I11491" s="276"/>
      <c r="J11491" s="118">
        <v>24.25</v>
      </c>
    </row>
    <row r="11492" spans="1:10" ht="15" thickTop="1">
      <c r="A11492" s="119"/>
      <c r="B11492" s="95"/>
      <c r="C11492" s="95"/>
      <c r="D11492" s="95"/>
      <c r="E11492" s="95"/>
      <c r="F11492" s="95"/>
      <c r="G11492" s="95"/>
      <c r="H11492" s="95"/>
      <c r="I11492" s="95"/>
      <c r="J11492" s="120"/>
    </row>
    <row r="11493" spans="1:10" ht="15">
      <c r="A11493" s="121"/>
      <c r="B11493" s="83" t="s">
        <v>1</v>
      </c>
      <c r="C11493" s="82" t="s">
        <v>2</v>
      </c>
      <c r="D11493" s="82" t="s">
        <v>3</v>
      </c>
      <c r="E11493" s="281" t="s">
        <v>1722</v>
      </c>
      <c r="F11493" s="281"/>
      <c r="G11493" s="84" t="s">
        <v>4</v>
      </c>
      <c r="H11493" s="83" t="s">
        <v>5</v>
      </c>
      <c r="I11493" s="83" t="s">
        <v>6</v>
      </c>
      <c r="J11493" s="122" t="s">
        <v>8</v>
      </c>
    </row>
    <row r="11494" spans="1:10">
      <c r="A11494" s="111" t="s">
        <v>1723</v>
      </c>
      <c r="B11494" s="86" t="s">
        <v>2365</v>
      </c>
      <c r="C11494" s="85" t="s">
        <v>31</v>
      </c>
      <c r="D11494" s="85" t="s">
        <v>1949</v>
      </c>
      <c r="E11494" s="284" t="s">
        <v>1737</v>
      </c>
      <c r="F11494" s="284"/>
      <c r="G11494" s="87" t="s">
        <v>33</v>
      </c>
      <c r="H11494" s="88">
        <v>1</v>
      </c>
      <c r="I11494" s="89">
        <v>19.95</v>
      </c>
      <c r="J11494" s="112">
        <v>19.95</v>
      </c>
    </row>
    <row r="11495" spans="1:10" ht="25.5">
      <c r="A11495" s="123" t="s">
        <v>1738</v>
      </c>
      <c r="B11495" s="97" t="s">
        <v>4960</v>
      </c>
      <c r="C11495" s="96" t="s">
        <v>31</v>
      </c>
      <c r="D11495" s="96" t="s">
        <v>4961</v>
      </c>
      <c r="E11495" s="283" t="s">
        <v>1737</v>
      </c>
      <c r="F11495" s="283"/>
      <c r="G11495" s="98" t="s">
        <v>33</v>
      </c>
      <c r="H11495" s="99">
        <v>1</v>
      </c>
      <c r="I11495" s="100">
        <v>0.37</v>
      </c>
      <c r="J11495" s="124">
        <v>0.37</v>
      </c>
    </row>
    <row r="11496" spans="1:10">
      <c r="A11496" s="113" t="s">
        <v>1725</v>
      </c>
      <c r="B11496" s="91" t="s">
        <v>1749</v>
      </c>
      <c r="C11496" s="90" t="s">
        <v>31</v>
      </c>
      <c r="D11496" s="90" t="s">
        <v>1750</v>
      </c>
      <c r="E11496" s="278" t="s">
        <v>1743</v>
      </c>
      <c r="F11496" s="278"/>
      <c r="G11496" s="92" t="s">
        <v>33</v>
      </c>
      <c r="H11496" s="93">
        <v>1</v>
      </c>
      <c r="I11496" s="94">
        <v>0.95</v>
      </c>
      <c r="J11496" s="114">
        <v>0.95</v>
      </c>
    </row>
    <row r="11497" spans="1:10" ht="25.5">
      <c r="A11497" s="113" t="s">
        <v>1725</v>
      </c>
      <c r="B11497" s="91" t="s">
        <v>4328</v>
      </c>
      <c r="C11497" s="90" t="s">
        <v>31</v>
      </c>
      <c r="D11497" s="90" t="s">
        <v>4329</v>
      </c>
      <c r="E11497" s="278" t="s">
        <v>2366</v>
      </c>
      <c r="F11497" s="278"/>
      <c r="G11497" s="92" t="s">
        <v>33</v>
      </c>
      <c r="H11497" s="93">
        <v>1</v>
      </c>
      <c r="I11497" s="94">
        <v>0.88</v>
      </c>
      <c r="J11497" s="114">
        <v>0.88</v>
      </c>
    </row>
    <row r="11498" spans="1:10">
      <c r="A11498" s="113" t="s">
        <v>1725</v>
      </c>
      <c r="B11498" s="91" t="s">
        <v>1741</v>
      </c>
      <c r="C11498" s="90" t="s">
        <v>31</v>
      </c>
      <c r="D11498" s="90" t="s">
        <v>1742</v>
      </c>
      <c r="E11498" s="278" t="s">
        <v>1743</v>
      </c>
      <c r="F11498" s="278"/>
      <c r="G11498" s="92" t="s">
        <v>33</v>
      </c>
      <c r="H11498" s="93">
        <v>1</v>
      </c>
      <c r="I11498" s="94">
        <v>0.03</v>
      </c>
      <c r="J11498" s="114">
        <v>0.03</v>
      </c>
    </row>
    <row r="11499" spans="1:10" ht="25.5">
      <c r="A11499" s="113" t="s">
        <v>1725</v>
      </c>
      <c r="B11499" s="91" t="s">
        <v>4322</v>
      </c>
      <c r="C11499" s="90" t="s">
        <v>31</v>
      </c>
      <c r="D11499" s="90" t="s">
        <v>4323</v>
      </c>
      <c r="E11499" s="278" t="s">
        <v>1727</v>
      </c>
      <c r="F11499" s="278"/>
      <c r="G11499" s="92" t="s">
        <v>33</v>
      </c>
      <c r="H11499" s="93">
        <v>1</v>
      </c>
      <c r="I11499" s="94">
        <v>0.48</v>
      </c>
      <c r="J11499" s="114">
        <v>0.48</v>
      </c>
    </row>
    <row r="11500" spans="1:10" ht="25.5">
      <c r="A11500" s="113" t="s">
        <v>1725</v>
      </c>
      <c r="B11500" s="91" t="s">
        <v>4326</v>
      </c>
      <c r="C11500" s="90" t="s">
        <v>31</v>
      </c>
      <c r="D11500" s="90" t="s">
        <v>4327</v>
      </c>
      <c r="E11500" s="278" t="s">
        <v>2366</v>
      </c>
      <c r="F11500" s="278"/>
      <c r="G11500" s="92" t="s">
        <v>33</v>
      </c>
      <c r="H11500" s="93">
        <v>1</v>
      </c>
      <c r="I11500" s="94">
        <v>0.57999999999999996</v>
      </c>
      <c r="J11500" s="114">
        <v>0.57999999999999996</v>
      </c>
    </row>
    <row r="11501" spans="1:10" ht="25.5">
      <c r="A11501" s="113" t="s">
        <v>1725</v>
      </c>
      <c r="B11501" s="91" t="s">
        <v>4324</v>
      </c>
      <c r="C11501" s="90" t="s">
        <v>31</v>
      </c>
      <c r="D11501" s="90" t="s">
        <v>4325</v>
      </c>
      <c r="E11501" s="278" t="s">
        <v>1743</v>
      </c>
      <c r="F11501" s="278"/>
      <c r="G11501" s="92" t="s">
        <v>33</v>
      </c>
      <c r="H11501" s="93">
        <v>1</v>
      </c>
      <c r="I11501" s="94">
        <v>1.34</v>
      </c>
      <c r="J11501" s="114">
        <v>1.34</v>
      </c>
    </row>
    <row r="11502" spans="1:10">
      <c r="A11502" s="113" t="s">
        <v>1725</v>
      </c>
      <c r="B11502" s="91" t="s">
        <v>4962</v>
      </c>
      <c r="C11502" s="90" t="s">
        <v>31</v>
      </c>
      <c r="D11502" s="90" t="s">
        <v>4963</v>
      </c>
      <c r="E11502" s="278" t="s">
        <v>1748</v>
      </c>
      <c r="F11502" s="278"/>
      <c r="G11502" s="92" t="s">
        <v>33</v>
      </c>
      <c r="H11502" s="93">
        <v>1</v>
      </c>
      <c r="I11502" s="94">
        <v>15.32</v>
      </c>
      <c r="J11502" s="114">
        <v>15.32</v>
      </c>
    </row>
    <row r="11503" spans="1:10">
      <c r="A11503" s="115"/>
      <c r="B11503" s="116"/>
      <c r="C11503" s="116"/>
      <c r="D11503" s="116"/>
      <c r="E11503" s="116" t="s">
        <v>1728</v>
      </c>
      <c r="F11503" s="117">
        <v>15.69</v>
      </c>
      <c r="G11503" s="116" t="s">
        <v>1729</v>
      </c>
      <c r="H11503" s="117">
        <v>0</v>
      </c>
      <c r="I11503" s="116" t="s">
        <v>1730</v>
      </c>
      <c r="J11503" s="118">
        <v>15.69</v>
      </c>
    </row>
    <row r="11504" spans="1:10" ht="15" thickBot="1">
      <c r="A11504" s="115"/>
      <c r="B11504" s="116"/>
      <c r="C11504" s="116"/>
      <c r="D11504" s="116"/>
      <c r="E11504" s="116" t="s">
        <v>1731</v>
      </c>
      <c r="F11504" s="117">
        <v>5.23</v>
      </c>
      <c r="G11504" s="116"/>
      <c r="H11504" s="276" t="s">
        <v>1732</v>
      </c>
      <c r="I11504" s="276"/>
      <c r="J11504" s="118">
        <v>25.18</v>
      </c>
    </row>
    <row r="11505" spans="1:10" ht="15" thickTop="1">
      <c r="A11505" s="119"/>
      <c r="B11505" s="95"/>
      <c r="C11505" s="95"/>
      <c r="D11505" s="95"/>
      <c r="E11505" s="95"/>
      <c r="F11505" s="95"/>
      <c r="G11505" s="95"/>
      <c r="H11505" s="95"/>
      <c r="I11505" s="95"/>
      <c r="J11505" s="120"/>
    </row>
    <row r="11506" spans="1:10" ht="15">
      <c r="A11506" s="121"/>
      <c r="B11506" s="83" t="s">
        <v>1</v>
      </c>
      <c r="C11506" s="82" t="s">
        <v>2</v>
      </c>
      <c r="D11506" s="82" t="s">
        <v>3</v>
      </c>
      <c r="E11506" s="281" t="s">
        <v>1722</v>
      </c>
      <c r="F11506" s="281"/>
      <c r="G11506" s="84" t="s">
        <v>4</v>
      </c>
      <c r="H11506" s="83" t="s">
        <v>5</v>
      </c>
      <c r="I11506" s="83" t="s">
        <v>6</v>
      </c>
      <c r="J11506" s="122" t="s">
        <v>8</v>
      </c>
    </row>
    <row r="11507" spans="1:10" ht="38.25">
      <c r="A11507" s="111" t="s">
        <v>1723</v>
      </c>
      <c r="B11507" s="86" t="s">
        <v>2586</v>
      </c>
      <c r="C11507" s="85" t="s">
        <v>44</v>
      </c>
      <c r="D11507" s="85" t="s">
        <v>2587</v>
      </c>
      <c r="E11507" s="284" t="s">
        <v>1761</v>
      </c>
      <c r="F11507" s="284"/>
      <c r="G11507" s="87" t="s">
        <v>78</v>
      </c>
      <c r="H11507" s="88">
        <v>1</v>
      </c>
      <c r="I11507" s="89">
        <v>2.33</v>
      </c>
      <c r="J11507" s="112">
        <v>2.33</v>
      </c>
    </row>
    <row r="11508" spans="1:10">
      <c r="A11508" s="221"/>
      <c r="B11508" s="222"/>
      <c r="C11508" s="222"/>
      <c r="D11508" s="222"/>
      <c r="E11508" s="222"/>
      <c r="F11508" s="222" t="s">
        <v>1762</v>
      </c>
      <c r="G11508" s="222"/>
      <c r="H11508" s="222"/>
      <c r="I11508" s="222"/>
      <c r="J11508" s="125">
        <v>0</v>
      </c>
    </row>
    <row r="11509" spans="1:10">
      <c r="A11509" s="221"/>
      <c r="B11509" s="222"/>
      <c r="C11509" s="222"/>
      <c r="D11509" s="222"/>
      <c r="E11509" s="222"/>
      <c r="F11509" s="222" t="s">
        <v>1763</v>
      </c>
      <c r="G11509" s="222"/>
      <c r="H11509" s="222"/>
      <c r="I11509" s="222"/>
      <c r="J11509" s="125">
        <v>1</v>
      </c>
    </row>
    <row r="11510" spans="1:10">
      <c r="A11510" s="221"/>
      <c r="B11510" s="222"/>
      <c r="C11510" s="222"/>
      <c r="D11510" s="222"/>
      <c r="E11510" s="222"/>
      <c r="F11510" s="222" t="s">
        <v>1764</v>
      </c>
      <c r="G11510" s="222"/>
      <c r="H11510" s="222"/>
      <c r="I11510" s="222"/>
      <c r="J11510" s="125">
        <v>0</v>
      </c>
    </row>
    <row r="11511" spans="1:10" ht="15">
      <c r="A11511" s="279" t="s">
        <v>1784</v>
      </c>
      <c r="B11511" s="280" t="s">
        <v>1</v>
      </c>
      <c r="C11511" s="281" t="s">
        <v>2</v>
      </c>
      <c r="D11511" s="281" t="s">
        <v>1785</v>
      </c>
      <c r="E11511" s="280" t="s">
        <v>1766</v>
      </c>
      <c r="F11511" s="83" t="s">
        <v>1767</v>
      </c>
      <c r="G11511" s="83" t="s">
        <v>1768</v>
      </c>
      <c r="H11511" s="83"/>
      <c r="I11511" s="83"/>
      <c r="J11511" s="122" t="s">
        <v>1769</v>
      </c>
    </row>
    <row r="11512" spans="1:10">
      <c r="A11512" s="113" t="s">
        <v>1725</v>
      </c>
      <c r="B11512" s="91" t="s">
        <v>2395</v>
      </c>
      <c r="C11512" s="90" t="s">
        <v>44</v>
      </c>
      <c r="D11512" s="90" t="s">
        <v>2396</v>
      </c>
      <c r="E11512" s="93">
        <v>0.37122100000000002</v>
      </c>
      <c r="F11512" s="92" t="s">
        <v>121</v>
      </c>
      <c r="G11512" s="277" t="s">
        <v>5487</v>
      </c>
      <c r="H11512" s="277"/>
      <c r="I11512" s="278"/>
      <c r="J11512" s="127" t="s">
        <v>5488</v>
      </c>
    </row>
    <row r="11513" spans="1:10">
      <c r="A11513" s="221"/>
      <c r="B11513" s="222"/>
      <c r="C11513" s="222"/>
      <c r="D11513" s="222"/>
      <c r="E11513" s="222"/>
      <c r="F11513" s="222" t="s">
        <v>1938</v>
      </c>
      <c r="G11513" s="222"/>
      <c r="H11513" s="222"/>
      <c r="I11513" s="222"/>
      <c r="J11513" s="125">
        <v>2.3275999999999999</v>
      </c>
    </row>
    <row r="11514" spans="1:10">
      <c r="A11514" s="115"/>
      <c r="B11514" s="116"/>
      <c r="C11514" s="116"/>
      <c r="D11514" s="116"/>
      <c r="E11514" s="116" t="s">
        <v>1728</v>
      </c>
      <c r="F11514" s="117">
        <v>0</v>
      </c>
      <c r="G11514" s="116" t="s">
        <v>1729</v>
      </c>
      <c r="H11514" s="117">
        <v>0</v>
      </c>
      <c r="I11514" s="116" t="s">
        <v>1730</v>
      </c>
      <c r="J11514" s="118">
        <v>0</v>
      </c>
    </row>
    <row r="11515" spans="1:10" ht="15" thickBot="1">
      <c r="A11515" s="115"/>
      <c r="B11515" s="116"/>
      <c r="C11515" s="116"/>
      <c r="D11515" s="116"/>
      <c r="E11515" s="116" t="s">
        <v>1731</v>
      </c>
      <c r="F11515" s="117">
        <v>0.61</v>
      </c>
      <c r="G11515" s="116"/>
      <c r="H11515" s="276" t="s">
        <v>1732</v>
      </c>
      <c r="I11515" s="276"/>
      <c r="J11515" s="118">
        <v>2.94</v>
      </c>
    </row>
    <row r="11516" spans="1:10" ht="15" thickTop="1">
      <c r="A11516" s="119"/>
      <c r="B11516" s="95"/>
      <c r="C11516" s="95"/>
      <c r="D11516" s="95"/>
      <c r="E11516" s="95"/>
      <c r="F11516" s="95"/>
      <c r="G11516" s="95"/>
      <c r="H11516" s="95"/>
      <c r="I11516" s="95"/>
      <c r="J11516" s="120"/>
    </row>
    <row r="11517" spans="1:10" ht="15">
      <c r="A11517" s="121"/>
      <c r="B11517" s="83" t="s">
        <v>1</v>
      </c>
      <c r="C11517" s="82" t="s">
        <v>2</v>
      </c>
      <c r="D11517" s="82" t="s">
        <v>3</v>
      </c>
      <c r="E11517" s="281" t="s">
        <v>1722</v>
      </c>
      <c r="F11517" s="281"/>
      <c r="G11517" s="84" t="s">
        <v>4</v>
      </c>
      <c r="H11517" s="83" t="s">
        <v>5</v>
      </c>
      <c r="I11517" s="83" t="s">
        <v>6</v>
      </c>
      <c r="J11517" s="122" t="s">
        <v>8</v>
      </c>
    </row>
    <row r="11518" spans="1:10" ht="38.25">
      <c r="A11518" s="111" t="s">
        <v>1723</v>
      </c>
      <c r="B11518" s="86" t="s">
        <v>3047</v>
      </c>
      <c r="C11518" s="85" t="s">
        <v>44</v>
      </c>
      <c r="D11518" s="85" t="s">
        <v>3048</v>
      </c>
      <c r="E11518" s="284" t="s">
        <v>1761</v>
      </c>
      <c r="F11518" s="284"/>
      <c r="G11518" s="87" t="s">
        <v>78</v>
      </c>
      <c r="H11518" s="88">
        <v>1</v>
      </c>
      <c r="I11518" s="89">
        <v>3.23</v>
      </c>
      <c r="J11518" s="112">
        <v>3.23</v>
      </c>
    </row>
    <row r="11519" spans="1:10">
      <c r="A11519" s="221"/>
      <c r="B11519" s="222"/>
      <c r="C11519" s="222"/>
      <c r="D11519" s="222"/>
      <c r="E11519" s="222"/>
      <c r="F11519" s="222" t="s">
        <v>1762</v>
      </c>
      <c r="G11519" s="222"/>
      <c r="H11519" s="222"/>
      <c r="I11519" s="222"/>
      <c r="J11519" s="125">
        <v>0</v>
      </c>
    </row>
    <row r="11520" spans="1:10">
      <c r="A11520" s="221"/>
      <c r="B11520" s="222"/>
      <c r="C11520" s="222"/>
      <c r="D11520" s="222"/>
      <c r="E11520" s="222"/>
      <c r="F11520" s="222" t="s">
        <v>1763</v>
      </c>
      <c r="G11520" s="222"/>
      <c r="H11520" s="222"/>
      <c r="I11520" s="222"/>
      <c r="J11520" s="125">
        <v>1</v>
      </c>
    </row>
    <row r="11521" spans="1:10">
      <c r="A11521" s="221"/>
      <c r="B11521" s="222"/>
      <c r="C11521" s="222"/>
      <c r="D11521" s="222"/>
      <c r="E11521" s="222"/>
      <c r="F11521" s="222" t="s">
        <v>1764</v>
      </c>
      <c r="G11521" s="222"/>
      <c r="H11521" s="222"/>
      <c r="I11521" s="222"/>
      <c r="J11521" s="125">
        <v>0</v>
      </c>
    </row>
    <row r="11522" spans="1:10" ht="15">
      <c r="A11522" s="279" t="s">
        <v>1784</v>
      </c>
      <c r="B11522" s="280" t="s">
        <v>1</v>
      </c>
      <c r="C11522" s="281" t="s">
        <v>2</v>
      </c>
      <c r="D11522" s="281" t="s">
        <v>1785</v>
      </c>
      <c r="E11522" s="280" t="s">
        <v>1766</v>
      </c>
      <c r="F11522" s="83" t="s">
        <v>1767</v>
      </c>
      <c r="G11522" s="83" t="s">
        <v>1768</v>
      </c>
      <c r="H11522" s="83"/>
      <c r="I11522" s="83"/>
      <c r="J11522" s="122" t="s">
        <v>1769</v>
      </c>
    </row>
    <row r="11523" spans="1:10">
      <c r="A11523" s="113" t="s">
        <v>1725</v>
      </c>
      <c r="B11523" s="91" t="s">
        <v>5489</v>
      </c>
      <c r="C11523" s="90" t="s">
        <v>44</v>
      </c>
      <c r="D11523" s="90" t="s">
        <v>5490</v>
      </c>
      <c r="E11523" s="93">
        <v>7.5999999999999998E-2</v>
      </c>
      <c r="F11523" s="92" t="s">
        <v>121</v>
      </c>
      <c r="G11523" s="277" t="s">
        <v>5491</v>
      </c>
      <c r="H11523" s="277"/>
      <c r="I11523" s="278"/>
      <c r="J11523" s="127" t="s">
        <v>5492</v>
      </c>
    </row>
    <row r="11524" spans="1:10">
      <c r="A11524" s="221"/>
      <c r="B11524" s="222"/>
      <c r="C11524" s="222"/>
      <c r="D11524" s="222"/>
      <c r="E11524" s="222"/>
      <c r="F11524" s="222" t="s">
        <v>1938</v>
      </c>
      <c r="G11524" s="222"/>
      <c r="H11524" s="222"/>
      <c r="I11524" s="222"/>
      <c r="J11524" s="125">
        <v>3.2330000000000001</v>
      </c>
    </row>
    <row r="11525" spans="1:10">
      <c r="A11525" s="115"/>
      <c r="B11525" s="116"/>
      <c r="C11525" s="116"/>
      <c r="D11525" s="116"/>
      <c r="E11525" s="116" t="s">
        <v>1728</v>
      </c>
      <c r="F11525" s="117">
        <v>0</v>
      </c>
      <c r="G11525" s="116" t="s">
        <v>1729</v>
      </c>
      <c r="H11525" s="117">
        <v>0</v>
      </c>
      <c r="I11525" s="116" t="s">
        <v>1730</v>
      </c>
      <c r="J11525" s="118">
        <v>0</v>
      </c>
    </row>
    <row r="11526" spans="1:10" ht="15" thickBot="1">
      <c r="A11526" s="115"/>
      <c r="B11526" s="116"/>
      <c r="C11526" s="116"/>
      <c r="D11526" s="116"/>
      <c r="E11526" s="116" t="s">
        <v>1731</v>
      </c>
      <c r="F11526" s="117">
        <v>0.84</v>
      </c>
      <c r="G11526" s="116"/>
      <c r="H11526" s="276" t="s">
        <v>1732</v>
      </c>
      <c r="I11526" s="276"/>
      <c r="J11526" s="118">
        <v>4.07</v>
      </c>
    </row>
    <row r="11527" spans="1:10" ht="15" thickTop="1">
      <c r="A11527" s="119"/>
      <c r="B11527" s="95"/>
      <c r="C11527" s="95"/>
      <c r="D11527" s="95"/>
      <c r="E11527" s="95"/>
      <c r="F11527" s="95"/>
      <c r="G11527" s="95"/>
      <c r="H11527" s="95"/>
      <c r="I11527" s="95"/>
      <c r="J11527" s="120"/>
    </row>
    <row r="11528" spans="1:10" ht="15">
      <c r="A11528" s="121"/>
      <c r="B11528" s="83" t="s">
        <v>1</v>
      </c>
      <c r="C11528" s="82" t="s">
        <v>2</v>
      </c>
      <c r="D11528" s="82" t="s">
        <v>3</v>
      </c>
      <c r="E11528" s="281" t="s">
        <v>1722</v>
      </c>
      <c r="F11528" s="281"/>
      <c r="G11528" s="84" t="s">
        <v>4</v>
      </c>
      <c r="H11528" s="83" t="s">
        <v>5</v>
      </c>
      <c r="I11528" s="83" t="s">
        <v>6</v>
      </c>
      <c r="J11528" s="122" t="s">
        <v>8</v>
      </c>
    </row>
    <row r="11529" spans="1:10" ht="25.5">
      <c r="A11529" s="111" t="s">
        <v>1723</v>
      </c>
      <c r="B11529" s="86" t="s">
        <v>2713</v>
      </c>
      <c r="C11529" s="85" t="s">
        <v>44</v>
      </c>
      <c r="D11529" s="85" t="s">
        <v>2714</v>
      </c>
      <c r="E11529" s="284" t="s">
        <v>1761</v>
      </c>
      <c r="F11529" s="284"/>
      <c r="G11529" s="87" t="s">
        <v>78</v>
      </c>
      <c r="H11529" s="88">
        <v>1</v>
      </c>
      <c r="I11529" s="89">
        <v>8.51</v>
      </c>
      <c r="J11529" s="112">
        <v>8.51</v>
      </c>
    </row>
    <row r="11530" spans="1:10">
      <c r="A11530" s="221"/>
      <c r="B11530" s="222"/>
      <c r="C11530" s="222"/>
      <c r="D11530" s="222"/>
      <c r="E11530" s="222"/>
      <c r="F11530" s="222" t="s">
        <v>1762</v>
      </c>
      <c r="G11530" s="222"/>
      <c r="H11530" s="222"/>
      <c r="I11530" s="222"/>
      <c r="J11530" s="125">
        <v>0</v>
      </c>
    </row>
    <row r="11531" spans="1:10">
      <c r="A11531" s="221"/>
      <c r="B11531" s="222"/>
      <c r="C11531" s="222"/>
      <c r="D11531" s="222"/>
      <c r="E11531" s="222"/>
      <c r="F11531" s="222" t="s">
        <v>1763</v>
      </c>
      <c r="G11531" s="222"/>
      <c r="H11531" s="222"/>
      <c r="I11531" s="222"/>
      <c r="J11531" s="125">
        <v>1</v>
      </c>
    </row>
    <row r="11532" spans="1:10">
      <c r="A11532" s="221"/>
      <c r="B11532" s="222"/>
      <c r="C11532" s="222"/>
      <c r="D11532" s="222"/>
      <c r="E11532" s="222"/>
      <c r="F11532" s="222" t="s">
        <v>1764</v>
      </c>
      <c r="G11532" s="222"/>
      <c r="H11532" s="222"/>
      <c r="I11532" s="222"/>
      <c r="J11532" s="125">
        <v>0</v>
      </c>
    </row>
    <row r="11533" spans="1:10" ht="15">
      <c r="A11533" s="279" t="s">
        <v>1784</v>
      </c>
      <c r="B11533" s="280" t="s">
        <v>1</v>
      </c>
      <c r="C11533" s="281" t="s">
        <v>2</v>
      </c>
      <c r="D11533" s="281" t="s">
        <v>1785</v>
      </c>
      <c r="E11533" s="280" t="s">
        <v>1766</v>
      </c>
      <c r="F11533" s="83" t="s">
        <v>1767</v>
      </c>
      <c r="G11533" s="83" t="s">
        <v>1768</v>
      </c>
      <c r="H11533" s="83"/>
      <c r="I11533" s="83"/>
      <c r="J11533" s="122" t="s">
        <v>1769</v>
      </c>
    </row>
    <row r="11534" spans="1:10">
      <c r="A11534" s="113" t="s">
        <v>1725</v>
      </c>
      <c r="B11534" s="91" t="s">
        <v>5489</v>
      </c>
      <c r="C11534" s="90" t="s">
        <v>44</v>
      </c>
      <c r="D11534" s="90" t="s">
        <v>5490</v>
      </c>
      <c r="E11534" s="93">
        <v>0.2</v>
      </c>
      <c r="F11534" s="92" t="s">
        <v>121</v>
      </c>
      <c r="G11534" s="277" t="s">
        <v>5491</v>
      </c>
      <c r="H11534" s="277"/>
      <c r="I11534" s="278"/>
      <c r="J11534" s="127" t="s">
        <v>5493</v>
      </c>
    </row>
    <row r="11535" spans="1:10">
      <c r="A11535" s="221"/>
      <c r="B11535" s="222"/>
      <c r="C11535" s="222"/>
      <c r="D11535" s="222"/>
      <c r="E11535" s="222"/>
      <c r="F11535" s="222" t="s">
        <v>1938</v>
      </c>
      <c r="G11535" s="222"/>
      <c r="H11535" s="222"/>
      <c r="I11535" s="222"/>
      <c r="J11535" s="125">
        <v>8.5079999999999991</v>
      </c>
    </row>
    <row r="11536" spans="1:10">
      <c r="A11536" s="115"/>
      <c r="B11536" s="116"/>
      <c r="C11536" s="116"/>
      <c r="D11536" s="116"/>
      <c r="E11536" s="116" t="s">
        <v>1728</v>
      </c>
      <c r="F11536" s="117">
        <v>0</v>
      </c>
      <c r="G11536" s="116" t="s">
        <v>1729</v>
      </c>
      <c r="H11536" s="117">
        <v>0</v>
      </c>
      <c r="I11536" s="116" t="s">
        <v>1730</v>
      </c>
      <c r="J11536" s="118">
        <v>0</v>
      </c>
    </row>
    <row r="11537" spans="1:10" ht="15" thickBot="1">
      <c r="A11537" s="115"/>
      <c r="B11537" s="116"/>
      <c r="C11537" s="116"/>
      <c r="D11537" s="116"/>
      <c r="E11537" s="116" t="s">
        <v>1731</v>
      </c>
      <c r="F11537" s="117">
        <v>2.23</v>
      </c>
      <c r="G11537" s="116"/>
      <c r="H11537" s="276" t="s">
        <v>1732</v>
      </c>
      <c r="I11537" s="276"/>
      <c r="J11537" s="118">
        <v>10.74</v>
      </c>
    </row>
    <row r="11538" spans="1:10" ht="15" thickTop="1">
      <c r="A11538" s="119"/>
      <c r="B11538" s="95"/>
      <c r="C11538" s="95"/>
      <c r="D11538" s="95"/>
      <c r="E11538" s="95"/>
      <c r="F11538" s="95"/>
      <c r="G11538" s="95"/>
      <c r="H11538" s="95"/>
      <c r="I11538" s="95"/>
      <c r="J11538" s="120"/>
    </row>
    <row r="11539" spans="1:10" ht="15">
      <c r="A11539" s="121"/>
      <c r="B11539" s="83" t="s">
        <v>1</v>
      </c>
      <c r="C11539" s="82" t="s">
        <v>2</v>
      </c>
      <c r="D11539" s="82" t="s">
        <v>3</v>
      </c>
      <c r="E11539" s="281" t="s">
        <v>1722</v>
      </c>
      <c r="F11539" s="281"/>
      <c r="G11539" s="84" t="s">
        <v>4</v>
      </c>
      <c r="H11539" s="83" t="s">
        <v>5</v>
      </c>
      <c r="I11539" s="83" t="s">
        <v>6</v>
      </c>
      <c r="J11539" s="122" t="s">
        <v>8</v>
      </c>
    </row>
    <row r="11540" spans="1:10" ht="25.5">
      <c r="A11540" s="111" t="s">
        <v>1723</v>
      </c>
      <c r="B11540" s="86" t="s">
        <v>2709</v>
      </c>
      <c r="C11540" s="85" t="s">
        <v>44</v>
      </c>
      <c r="D11540" s="85" t="s">
        <v>2710</v>
      </c>
      <c r="E11540" s="284" t="s">
        <v>1761</v>
      </c>
      <c r="F11540" s="284"/>
      <c r="G11540" s="87" t="s">
        <v>78</v>
      </c>
      <c r="H11540" s="88">
        <v>1</v>
      </c>
      <c r="I11540" s="89">
        <v>4.9800000000000004</v>
      </c>
      <c r="J11540" s="112">
        <v>4.9800000000000004</v>
      </c>
    </row>
    <row r="11541" spans="1:10">
      <c r="A11541" s="221"/>
      <c r="B11541" s="222"/>
      <c r="C11541" s="222"/>
      <c r="D11541" s="222"/>
      <c r="E11541" s="222"/>
      <c r="F11541" s="222" t="s">
        <v>1762</v>
      </c>
      <c r="G11541" s="222"/>
      <c r="H11541" s="222"/>
      <c r="I11541" s="222"/>
      <c r="J11541" s="125">
        <v>0</v>
      </c>
    </row>
    <row r="11542" spans="1:10">
      <c r="A11542" s="221"/>
      <c r="B11542" s="222"/>
      <c r="C11542" s="222"/>
      <c r="D11542" s="222"/>
      <c r="E11542" s="222"/>
      <c r="F11542" s="222" t="s">
        <v>1763</v>
      </c>
      <c r="G11542" s="222"/>
      <c r="H11542" s="222"/>
      <c r="I11542" s="222"/>
      <c r="J11542" s="125">
        <v>1</v>
      </c>
    </row>
    <row r="11543" spans="1:10">
      <c r="A11543" s="221"/>
      <c r="B11543" s="222"/>
      <c r="C11543" s="222"/>
      <c r="D11543" s="222"/>
      <c r="E11543" s="222"/>
      <c r="F11543" s="222" t="s">
        <v>1764</v>
      </c>
      <c r="G11543" s="222"/>
      <c r="H11543" s="222"/>
      <c r="I11543" s="222"/>
      <c r="J11543" s="125">
        <v>0</v>
      </c>
    </row>
    <row r="11544" spans="1:10" ht="15">
      <c r="A11544" s="279" t="s">
        <v>1784</v>
      </c>
      <c r="B11544" s="280" t="s">
        <v>1</v>
      </c>
      <c r="C11544" s="281" t="s">
        <v>2</v>
      </c>
      <c r="D11544" s="281" t="s">
        <v>1785</v>
      </c>
      <c r="E11544" s="280" t="s">
        <v>1766</v>
      </c>
      <c r="F11544" s="83" t="s">
        <v>1767</v>
      </c>
      <c r="G11544" s="83" t="s">
        <v>1768</v>
      </c>
      <c r="H11544" s="83"/>
      <c r="I11544" s="83"/>
      <c r="J11544" s="122" t="s">
        <v>1769</v>
      </c>
    </row>
    <row r="11545" spans="1:10">
      <c r="A11545" s="113" t="s">
        <v>1725</v>
      </c>
      <c r="B11545" s="91" t="s">
        <v>5489</v>
      </c>
      <c r="C11545" s="90" t="s">
        <v>44</v>
      </c>
      <c r="D11545" s="90" t="s">
        <v>5490</v>
      </c>
      <c r="E11545" s="93">
        <v>0.11700000000000001</v>
      </c>
      <c r="F11545" s="92" t="s">
        <v>121</v>
      </c>
      <c r="G11545" s="277" t="s">
        <v>5491</v>
      </c>
      <c r="H11545" s="277"/>
      <c r="I11545" s="278"/>
      <c r="J11545" s="127" t="s">
        <v>5494</v>
      </c>
    </row>
    <row r="11546" spans="1:10">
      <c r="A11546" s="221"/>
      <c r="B11546" s="222"/>
      <c r="C11546" s="222"/>
      <c r="D11546" s="222"/>
      <c r="E11546" s="222"/>
      <c r="F11546" s="222" t="s">
        <v>1938</v>
      </c>
      <c r="G11546" s="222"/>
      <c r="H11546" s="222"/>
      <c r="I11546" s="222"/>
      <c r="J11546" s="125">
        <v>4.9771999999999998</v>
      </c>
    </row>
    <row r="11547" spans="1:10">
      <c r="A11547" s="115"/>
      <c r="B11547" s="116"/>
      <c r="C11547" s="116"/>
      <c r="D11547" s="116"/>
      <c r="E11547" s="116" t="s">
        <v>1728</v>
      </c>
      <c r="F11547" s="117">
        <v>0</v>
      </c>
      <c r="G11547" s="116" t="s">
        <v>1729</v>
      </c>
      <c r="H11547" s="117">
        <v>0</v>
      </c>
      <c r="I11547" s="116" t="s">
        <v>1730</v>
      </c>
      <c r="J11547" s="118">
        <v>0</v>
      </c>
    </row>
    <row r="11548" spans="1:10" ht="15" thickBot="1">
      <c r="A11548" s="115"/>
      <c r="B11548" s="116"/>
      <c r="C11548" s="116"/>
      <c r="D11548" s="116"/>
      <c r="E11548" s="116" t="s">
        <v>1731</v>
      </c>
      <c r="F11548" s="117">
        <v>1.3</v>
      </c>
      <c r="G11548" s="116"/>
      <c r="H11548" s="276" t="s">
        <v>1732</v>
      </c>
      <c r="I11548" s="276"/>
      <c r="J11548" s="118">
        <v>6.28</v>
      </c>
    </row>
    <row r="11549" spans="1:10" ht="15" thickTop="1">
      <c r="A11549" s="119"/>
      <c r="B11549" s="95"/>
      <c r="C11549" s="95"/>
      <c r="D11549" s="95"/>
      <c r="E11549" s="95"/>
      <c r="F11549" s="95"/>
      <c r="G11549" s="95"/>
      <c r="H11549" s="95"/>
      <c r="I11549" s="95"/>
      <c r="J11549" s="120"/>
    </row>
    <row r="11550" spans="1:10" ht="15">
      <c r="A11550" s="121"/>
      <c r="B11550" s="83" t="s">
        <v>1</v>
      </c>
      <c r="C11550" s="82" t="s">
        <v>2</v>
      </c>
      <c r="D11550" s="82" t="s">
        <v>3</v>
      </c>
      <c r="E11550" s="281" t="s">
        <v>1722</v>
      </c>
      <c r="F11550" s="281"/>
      <c r="G11550" s="84" t="s">
        <v>4</v>
      </c>
      <c r="H11550" s="83" t="s">
        <v>5</v>
      </c>
      <c r="I11550" s="83" t="s">
        <v>6</v>
      </c>
      <c r="J11550" s="122" t="s">
        <v>8</v>
      </c>
    </row>
    <row r="11551" spans="1:10" ht="25.5">
      <c r="A11551" s="111" t="s">
        <v>1723</v>
      </c>
      <c r="B11551" s="86" t="s">
        <v>2722</v>
      </c>
      <c r="C11551" s="85" t="s">
        <v>44</v>
      </c>
      <c r="D11551" s="85" t="s">
        <v>2723</v>
      </c>
      <c r="E11551" s="284" t="s">
        <v>1761</v>
      </c>
      <c r="F11551" s="284"/>
      <c r="G11551" s="87" t="s">
        <v>78</v>
      </c>
      <c r="H11551" s="88">
        <v>1</v>
      </c>
      <c r="I11551" s="89">
        <v>25.52</v>
      </c>
      <c r="J11551" s="112">
        <v>25.52</v>
      </c>
    </row>
    <row r="11552" spans="1:10">
      <c r="A11552" s="221"/>
      <c r="B11552" s="222"/>
      <c r="C11552" s="222"/>
      <c r="D11552" s="222"/>
      <c r="E11552" s="222"/>
      <c r="F11552" s="222" t="s">
        <v>1762</v>
      </c>
      <c r="G11552" s="222"/>
      <c r="H11552" s="222"/>
      <c r="I11552" s="222"/>
      <c r="J11552" s="125">
        <v>0</v>
      </c>
    </row>
    <row r="11553" spans="1:10">
      <c r="A11553" s="221"/>
      <c r="B11553" s="222"/>
      <c r="C11553" s="222"/>
      <c r="D11553" s="222"/>
      <c r="E11553" s="222"/>
      <c r="F11553" s="222" t="s">
        <v>1763</v>
      </c>
      <c r="G11553" s="222"/>
      <c r="H11553" s="222"/>
      <c r="I11553" s="222"/>
      <c r="J11553" s="125">
        <v>1</v>
      </c>
    </row>
    <row r="11554" spans="1:10">
      <c r="A11554" s="221"/>
      <c r="B11554" s="222"/>
      <c r="C11554" s="222"/>
      <c r="D11554" s="222"/>
      <c r="E11554" s="222"/>
      <c r="F11554" s="222" t="s">
        <v>1764</v>
      </c>
      <c r="G11554" s="222"/>
      <c r="H11554" s="222"/>
      <c r="I11554" s="222"/>
      <c r="J11554" s="125">
        <v>0</v>
      </c>
    </row>
    <row r="11555" spans="1:10" ht="15">
      <c r="A11555" s="279" t="s">
        <v>1784</v>
      </c>
      <c r="B11555" s="280" t="s">
        <v>1</v>
      </c>
      <c r="C11555" s="281" t="s">
        <v>2</v>
      </c>
      <c r="D11555" s="281" t="s">
        <v>1785</v>
      </c>
      <c r="E11555" s="280" t="s">
        <v>1766</v>
      </c>
      <c r="F11555" s="83" t="s">
        <v>1767</v>
      </c>
      <c r="G11555" s="83" t="s">
        <v>1768</v>
      </c>
      <c r="H11555" s="83"/>
      <c r="I11555" s="83"/>
      <c r="J11555" s="122" t="s">
        <v>1769</v>
      </c>
    </row>
    <row r="11556" spans="1:10">
      <c r="A11556" s="113" t="s">
        <v>1725</v>
      </c>
      <c r="B11556" s="91" t="s">
        <v>5489</v>
      </c>
      <c r="C11556" s="90" t="s">
        <v>44</v>
      </c>
      <c r="D11556" s="90" t="s">
        <v>5490</v>
      </c>
      <c r="E11556" s="93">
        <v>0.6</v>
      </c>
      <c r="F11556" s="92" t="s">
        <v>121</v>
      </c>
      <c r="G11556" s="277" t="s">
        <v>5491</v>
      </c>
      <c r="H11556" s="277"/>
      <c r="I11556" s="278"/>
      <c r="J11556" s="127" t="s">
        <v>5495</v>
      </c>
    </row>
    <row r="11557" spans="1:10">
      <c r="A11557" s="221"/>
      <c r="B11557" s="222"/>
      <c r="C11557" s="222"/>
      <c r="D11557" s="222"/>
      <c r="E11557" s="222"/>
      <c r="F11557" s="222" t="s">
        <v>1938</v>
      </c>
      <c r="G11557" s="222"/>
      <c r="H11557" s="222"/>
      <c r="I11557" s="222"/>
      <c r="J11557" s="125">
        <v>25.524000000000001</v>
      </c>
    </row>
    <row r="11558" spans="1:10">
      <c r="A11558" s="115"/>
      <c r="B11558" s="116"/>
      <c r="C11558" s="116"/>
      <c r="D11558" s="116"/>
      <c r="E11558" s="116" t="s">
        <v>1728</v>
      </c>
      <c r="F11558" s="117">
        <v>0</v>
      </c>
      <c r="G11558" s="116" t="s">
        <v>1729</v>
      </c>
      <c r="H11558" s="117">
        <v>0</v>
      </c>
      <c r="I11558" s="116" t="s">
        <v>1730</v>
      </c>
      <c r="J11558" s="118">
        <v>0</v>
      </c>
    </row>
    <row r="11559" spans="1:10" ht="15" thickBot="1">
      <c r="A11559" s="115"/>
      <c r="B11559" s="116"/>
      <c r="C11559" s="116"/>
      <c r="D11559" s="116"/>
      <c r="E11559" s="116" t="s">
        <v>1731</v>
      </c>
      <c r="F11559" s="117">
        <v>6.69</v>
      </c>
      <c r="G11559" s="116"/>
      <c r="H11559" s="276" t="s">
        <v>1732</v>
      </c>
      <c r="I11559" s="276"/>
      <c r="J11559" s="118">
        <v>32.21</v>
      </c>
    </row>
    <row r="11560" spans="1:10" ht="15" thickTop="1">
      <c r="A11560" s="119"/>
      <c r="B11560" s="95"/>
      <c r="C11560" s="95"/>
      <c r="D11560" s="95"/>
      <c r="E11560" s="95"/>
      <c r="F11560" s="95"/>
      <c r="G11560" s="95"/>
      <c r="H11560" s="95"/>
      <c r="I11560" s="95"/>
      <c r="J11560" s="120"/>
    </row>
    <row r="11561" spans="1:10" ht="15">
      <c r="A11561" s="121"/>
      <c r="B11561" s="83" t="s">
        <v>1</v>
      </c>
      <c r="C11561" s="82" t="s">
        <v>2</v>
      </c>
      <c r="D11561" s="82" t="s">
        <v>3</v>
      </c>
      <c r="E11561" s="281" t="s">
        <v>1722</v>
      </c>
      <c r="F11561" s="281"/>
      <c r="G11561" s="84" t="s">
        <v>4</v>
      </c>
      <c r="H11561" s="83" t="s">
        <v>5</v>
      </c>
      <c r="I11561" s="83" t="s">
        <v>6</v>
      </c>
      <c r="J11561" s="122" t="s">
        <v>8</v>
      </c>
    </row>
    <row r="11562" spans="1:10" ht="25.5">
      <c r="A11562" s="111" t="s">
        <v>1723</v>
      </c>
      <c r="B11562" s="86" t="s">
        <v>2701</v>
      </c>
      <c r="C11562" s="85" t="s">
        <v>44</v>
      </c>
      <c r="D11562" s="85" t="s">
        <v>2702</v>
      </c>
      <c r="E11562" s="284" t="s">
        <v>1761</v>
      </c>
      <c r="F11562" s="284"/>
      <c r="G11562" s="87" t="s">
        <v>78</v>
      </c>
      <c r="H11562" s="88">
        <v>1</v>
      </c>
      <c r="I11562" s="89">
        <v>8.51</v>
      </c>
      <c r="J11562" s="112">
        <v>8.51</v>
      </c>
    </row>
    <row r="11563" spans="1:10">
      <c r="A11563" s="221"/>
      <c r="B11563" s="222"/>
      <c r="C11563" s="222"/>
      <c r="D11563" s="222"/>
      <c r="E11563" s="222"/>
      <c r="F11563" s="222" t="s">
        <v>1762</v>
      </c>
      <c r="G11563" s="222"/>
      <c r="H11563" s="222"/>
      <c r="I11563" s="222"/>
      <c r="J11563" s="125">
        <v>0</v>
      </c>
    </row>
    <row r="11564" spans="1:10">
      <c r="A11564" s="221"/>
      <c r="B11564" s="222"/>
      <c r="C11564" s="222"/>
      <c r="D11564" s="222"/>
      <c r="E11564" s="222"/>
      <c r="F11564" s="222" t="s">
        <v>1763</v>
      </c>
      <c r="G11564" s="222"/>
      <c r="H11564" s="222"/>
      <c r="I11564" s="222"/>
      <c r="J11564" s="125">
        <v>1</v>
      </c>
    </row>
    <row r="11565" spans="1:10">
      <c r="A11565" s="221"/>
      <c r="B11565" s="222"/>
      <c r="C11565" s="222"/>
      <c r="D11565" s="222"/>
      <c r="E11565" s="222"/>
      <c r="F11565" s="222" t="s">
        <v>1764</v>
      </c>
      <c r="G11565" s="222"/>
      <c r="H11565" s="222"/>
      <c r="I11565" s="222"/>
      <c r="J11565" s="125">
        <v>0</v>
      </c>
    </row>
    <row r="11566" spans="1:10" ht="15">
      <c r="A11566" s="279" t="s">
        <v>1784</v>
      </c>
      <c r="B11566" s="280" t="s">
        <v>1</v>
      </c>
      <c r="C11566" s="281" t="s">
        <v>2</v>
      </c>
      <c r="D11566" s="281" t="s">
        <v>1785</v>
      </c>
      <c r="E11566" s="280" t="s">
        <v>1766</v>
      </c>
      <c r="F11566" s="83" t="s">
        <v>1767</v>
      </c>
      <c r="G11566" s="83" t="s">
        <v>1768</v>
      </c>
      <c r="H11566" s="83"/>
      <c r="I11566" s="83"/>
      <c r="J11566" s="122" t="s">
        <v>1769</v>
      </c>
    </row>
    <row r="11567" spans="1:10">
      <c r="A11567" s="113" t="s">
        <v>1725</v>
      </c>
      <c r="B11567" s="91" t="s">
        <v>5489</v>
      </c>
      <c r="C11567" s="90" t="s">
        <v>44</v>
      </c>
      <c r="D11567" s="90" t="s">
        <v>5490</v>
      </c>
      <c r="E11567" s="93">
        <v>0.2</v>
      </c>
      <c r="F11567" s="92" t="s">
        <v>121</v>
      </c>
      <c r="G11567" s="277" t="s">
        <v>5491</v>
      </c>
      <c r="H11567" s="277"/>
      <c r="I11567" s="278"/>
      <c r="J11567" s="127" t="s">
        <v>5493</v>
      </c>
    </row>
    <row r="11568" spans="1:10">
      <c r="A11568" s="221"/>
      <c r="B11568" s="222"/>
      <c r="C11568" s="222"/>
      <c r="D11568" s="222"/>
      <c r="E11568" s="222"/>
      <c r="F11568" s="222" t="s">
        <v>1938</v>
      </c>
      <c r="G11568" s="222"/>
      <c r="H11568" s="222"/>
      <c r="I11568" s="222"/>
      <c r="J11568" s="125">
        <v>8.5079999999999991</v>
      </c>
    </row>
    <row r="11569" spans="1:10">
      <c r="A11569" s="115"/>
      <c r="B11569" s="116"/>
      <c r="C11569" s="116"/>
      <c r="D11569" s="116"/>
      <c r="E11569" s="116" t="s">
        <v>1728</v>
      </c>
      <c r="F11569" s="117">
        <v>0</v>
      </c>
      <c r="G11569" s="116" t="s">
        <v>1729</v>
      </c>
      <c r="H11569" s="117">
        <v>0</v>
      </c>
      <c r="I11569" s="116" t="s">
        <v>1730</v>
      </c>
      <c r="J11569" s="118">
        <v>0</v>
      </c>
    </row>
    <row r="11570" spans="1:10" ht="15" thickBot="1">
      <c r="A11570" s="115"/>
      <c r="B11570" s="116"/>
      <c r="C11570" s="116"/>
      <c r="D11570" s="116"/>
      <c r="E11570" s="116" t="s">
        <v>1731</v>
      </c>
      <c r="F11570" s="117">
        <v>2.23</v>
      </c>
      <c r="G11570" s="116"/>
      <c r="H11570" s="276" t="s">
        <v>1732</v>
      </c>
      <c r="I11570" s="276"/>
      <c r="J11570" s="118">
        <v>10.74</v>
      </c>
    </row>
    <row r="11571" spans="1:10" ht="15" thickTop="1">
      <c r="A11571" s="119"/>
      <c r="B11571" s="95"/>
      <c r="C11571" s="95"/>
      <c r="D11571" s="95"/>
      <c r="E11571" s="95"/>
      <c r="F11571" s="95"/>
      <c r="G11571" s="95"/>
      <c r="H11571" s="95"/>
      <c r="I11571" s="95"/>
      <c r="J11571" s="120"/>
    </row>
    <row r="11572" spans="1:10" ht="15">
      <c r="A11572" s="121"/>
      <c r="B11572" s="83" t="s">
        <v>1</v>
      </c>
      <c r="C11572" s="82" t="s">
        <v>2</v>
      </c>
      <c r="D11572" s="82" t="s">
        <v>3</v>
      </c>
      <c r="E11572" s="281" t="s">
        <v>1722</v>
      </c>
      <c r="F11572" s="281"/>
      <c r="G11572" s="84" t="s">
        <v>4</v>
      </c>
      <c r="H11572" s="83" t="s">
        <v>5</v>
      </c>
      <c r="I11572" s="83" t="s">
        <v>6</v>
      </c>
      <c r="J11572" s="122" t="s">
        <v>8</v>
      </c>
    </row>
    <row r="11573" spans="1:10" ht="25.5">
      <c r="A11573" s="111" t="s">
        <v>1723</v>
      </c>
      <c r="B11573" s="86" t="s">
        <v>2753</v>
      </c>
      <c r="C11573" s="85" t="s">
        <v>44</v>
      </c>
      <c r="D11573" s="85" t="s">
        <v>2754</v>
      </c>
      <c r="E11573" s="284" t="s">
        <v>1761</v>
      </c>
      <c r="F11573" s="284"/>
      <c r="G11573" s="87" t="s">
        <v>78</v>
      </c>
      <c r="H11573" s="88">
        <v>1</v>
      </c>
      <c r="I11573" s="89">
        <v>30.5</v>
      </c>
      <c r="J11573" s="112">
        <v>30.5</v>
      </c>
    </row>
    <row r="11574" spans="1:10">
      <c r="A11574" s="221"/>
      <c r="B11574" s="222"/>
      <c r="C11574" s="222"/>
      <c r="D11574" s="222"/>
      <c r="E11574" s="222"/>
      <c r="F11574" s="222" t="s">
        <v>1762</v>
      </c>
      <c r="G11574" s="222"/>
      <c r="H11574" s="222"/>
      <c r="I11574" s="222"/>
      <c r="J11574" s="125">
        <v>0</v>
      </c>
    </row>
    <row r="11575" spans="1:10">
      <c r="A11575" s="221"/>
      <c r="B11575" s="222"/>
      <c r="C11575" s="222"/>
      <c r="D11575" s="222"/>
      <c r="E11575" s="222"/>
      <c r="F11575" s="222" t="s">
        <v>1763</v>
      </c>
      <c r="G11575" s="222"/>
      <c r="H11575" s="222"/>
      <c r="I11575" s="222"/>
      <c r="J11575" s="125">
        <v>1</v>
      </c>
    </row>
    <row r="11576" spans="1:10">
      <c r="A11576" s="221"/>
      <c r="B11576" s="222"/>
      <c r="C11576" s="222"/>
      <c r="D11576" s="222"/>
      <c r="E11576" s="222"/>
      <c r="F11576" s="222" t="s">
        <v>1764</v>
      </c>
      <c r="G11576" s="222"/>
      <c r="H11576" s="222"/>
      <c r="I11576" s="222"/>
      <c r="J11576" s="125">
        <v>0</v>
      </c>
    </row>
    <row r="11577" spans="1:10" ht="15">
      <c r="A11577" s="279" t="s">
        <v>1784</v>
      </c>
      <c r="B11577" s="280" t="s">
        <v>1</v>
      </c>
      <c r="C11577" s="281" t="s">
        <v>2</v>
      </c>
      <c r="D11577" s="281" t="s">
        <v>1785</v>
      </c>
      <c r="E11577" s="280" t="s">
        <v>1766</v>
      </c>
      <c r="F11577" s="83" t="s">
        <v>1767</v>
      </c>
      <c r="G11577" s="83" t="s">
        <v>1768</v>
      </c>
      <c r="H11577" s="83"/>
      <c r="I11577" s="83"/>
      <c r="J11577" s="122" t="s">
        <v>1769</v>
      </c>
    </row>
    <row r="11578" spans="1:10">
      <c r="A11578" s="113" t="s">
        <v>1725</v>
      </c>
      <c r="B11578" s="91" t="s">
        <v>5489</v>
      </c>
      <c r="C11578" s="90" t="s">
        <v>44</v>
      </c>
      <c r="D11578" s="90" t="s">
        <v>5490</v>
      </c>
      <c r="E11578" s="93">
        <v>0.71699999999999997</v>
      </c>
      <c r="F11578" s="92" t="s">
        <v>121</v>
      </c>
      <c r="G11578" s="277" t="s">
        <v>5491</v>
      </c>
      <c r="H11578" s="277"/>
      <c r="I11578" s="278"/>
      <c r="J11578" s="127" t="s">
        <v>5496</v>
      </c>
    </row>
    <row r="11579" spans="1:10">
      <c r="A11579" s="221"/>
      <c r="B11579" s="222"/>
      <c r="C11579" s="222"/>
      <c r="D11579" s="222"/>
      <c r="E11579" s="222"/>
      <c r="F11579" s="222" t="s">
        <v>1938</v>
      </c>
      <c r="G11579" s="222"/>
      <c r="H11579" s="222"/>
      <c r="I11579" s="222"/>
      <c r="J11579" s="125">
        <v>30.501200000000001</v>
      </c>
    </row>
    <row r="11580" spans="1:10">
      <c r="A11580" s="115"/>
      <c r="B11580" s="116"/>
      <c r="C11580" s="116"/>
      <c r="D11580" s="116"/>
      <c r="E11580" s="116" t="s">
        <v>1728</v>
      </c>
      <c r="F11580" s="117">
        <v>0</v>
      </c>
      <c r="G11580" s="116" t="s">
        <v>1729</v>
      </c>
      <c r="H11580" s="117">
        <v>0</v>
      </c>
      <c r="I11580" s="116" t="s">
        <v>1730</v>
      </c>
      <c r="J11580" s="118">
        <v>0</v>
      </c>
    </row>
    <row r="11581" spans="1:10" ht="15" thickBot="1">
      <c r="A11581" s="115"/>
      <c r="B11581" s="116"/>
      <c r="C11581" s="116"/>
      <c r="D11581" s="116"/>
      <c r="E11581" s="116" t="s">
        <v>1731</v>
      </c>
      <c r="F11581" s="117">
        <v>8</v>
      </c>
      <c r="G11581" s="116"/>
      <c r="H11581" s="276" t="s">
        <v>1732</v>
      </c>
      <c r="I11581" s="276"/>
      <c r="J11581" s="118">
        <v>38.5</v>
      </c>
    </row>
    <row r="11582" spans="1:10" ht="15" thickTop="1">
      <c r="A11582" s="119"/>
      <c r="B11582" s="95"/>
      <c r="C11582" s="95"/>
      <c r="D11582" s="95"/>
      <c r="E11582" s="95"/>
      <c r="F11582" s="95"/>
      <c r="G11582" s="95"/>
      <c r="H11582" s="95"/>
      <c r="I11582" s="95"/>
      <c r="J11582" s="120"/>
    </row>
    <row r="11583" spans="1:10" ht="15">
      <c r="A11583" s="121"/>
      <c r="B11583" s="83" t="s">
        <v>1</v>
      </c>
      <c r="C11583" s="82" t="s">
        <v>2</v>
      </c>
      <c r="D11583" s="82" t="s">
        <v>3</v>
      </c>
      <c r="E11583" s="281" t="s">
        <v>1722</v>
      </c>
      <c r="F11583" s="281"/>
      <c r="G11583" s="84" t="s">
        <v>4</v>
      </c>
      <c r="H11583" s="83" t="s">
        <v>5</v>
      </c>
      <c r="I11583" s="83" t="s">
        <v>6</v>
      </c>
      <c r="J11583" s="122" t="s">
        <v>8</v>
      </c>
    </row>
    <row r="11584" spans="1:10" ht="25.5">
      <c r="A11584" s="111" t="s">
        <v>1723</v>
      </c>
      <c r="B11584" s="86" t="s">
        <v>2767</v>
      </c>
      <c r="C11584" s="85" t="s">
        <v>44</v>
      </c>
      <c r="D11584" s="85" t="s">
        <v>2768</v>
      </c>
      <c r="E11584" s="284" t="s">
        <v>1761</v>
      </c>
      <c r="F11584" s="284"/>
      <c r="G11584" s="87" t="s">
        <v>78</v>
      </c>
      <c r="H11584" s="88">
        <v>1</v>
      </c>
      <c r="I11584" s="89">
        <v>19.91</v>
      </c>
      <c r="J11584" s="112">
        <v>19.91</v>
      </c>
    </row>
    <row r="11585" spans="1:10">
      <c r="A11585" s="221"/>
      <c r="B11585" s="222"/>
      <c r="C11585" s="222"/>
      <c r="D11585" s="222"/>
      <c r="E11585" s="222"/>
      <c r="F11585" s="222" t="s">
        <v>1762</v>
      </c>
      <c r="G11585" s="222"/>
      <c r="H11585" s="222"/>
      <c r="I11585" s="222"/>
      <c r="J11585" s="125">
        <v>0</v>
      </c>
    </row>
    <row r="11586" spans="1:10">
      <c r="A11586" s="221"/>
      <c r="B11586" s="222"/>
      <c r="C11586" s="222"/>
      <c r="D11586" s="222"/>
      <c r="E11586" s="222"/>
      <c r="F11586" s="222" t="s">
        <v>1763</v>
      </c>
      <c r="G11586" s="222"/>
      <c r="H11586" s="222"/>
      <c r="I11586" s="222"/>
      <c r="J11586" s="125">
        <v>1</v>
      </c>
    </row>
    <row r="11587" spans="1:10">
      <c r="A11587" s="221"/>
      <c r="B11587" s="222"/>
      <c r="C11587" s="222"/>
      <c r="D11587" s="222"/>
      <c r="E11587" s="222"/>
      <c r="F11587" s="222" t="s">
        <v>1764</v>
      </c>
      <c r="G11587" s="222"/>
      <c r="H11587" s="222"/>
      <c r="I11587" s="222"/>
      <c r="J11587" s="125">
        <v>0</v>
      </c>
    </row>
    <row r="11588" spans="1:10" ht="15">
      <c r="A11588" s="279" t="s">
        <v>1784</v>
      </c>
      <c r="B11588" s="280" t="s">
        <v>1</v>
      </c>
      <c r="C11588" s="281" t="s">
        <v>2</v>
      </c>
      <c r="D11588" s="281" t="s">
        <v>1785</v>
      </c>
      <c r="E11588" s="280" t="s">
        <v>1766</v>
      </c>
      <c r="F11588" s="83" t="s">
        <v>1767</v>
      </c>
      <c r="G11588" s="83" t="s">
        <v>1768</v>
      </c>
      <c r="H11588" s="83"/>
      <c r="I11588" s="83"/>
      <c r="J11588" s="122" t="s">
        <v>1769</v>
      </c>
    </row>
    <row r="11589" spans="1:10">
      <c r="A11589" s="113" t="s">
        <v>1725</v>
      </c>
      <c r="B11589" s="91" t="s">
        <v>5489</v>
      </c>
      <c r="C11589" s="90" t="s">
        <v>44</v>
      </c>
      <c r="D11589" s="90" t="s">
        <v>5490</v>
      </c>
      <c r="E11589" s="93">
        <v>0.46800000000000003</v>
      </c>
      <c r="F11589" s="92" t="s">
        <v>121</v>
      </c>
      <c r="G11589" s="277" t="s">
        <v>5491</v>
      </c>
      <c r="H11589" s="277"/>
      <c r="I11589" s="278"/>
      <c r="J11589" s="127" t="s">
        <v>5497</v>
      </c>
    </row>
    <row r="11590" spans="1:10">
      <c r="A11590" s="221"/>
      <c r="B11590" s="222"/>
      <c r="C11590" s="222"/>
      <c r="D11590" s="222"/>
      <c r="E11590" s="222"/>
      <c r="F11590" s="222" t="s">
        <v>1938</v>
      </c>
      <c r="G11590" s="222"/>
      <c r="H11590" s="222"/>
      <c r="I11590" s="222"/>
      <c r="J11590" s="125">
        <v>19.9087</v>
      </c>
    </row>
    <row r="11591" spans="1:10">
      <c r="A11591" s="115"/>
      <c r="B11591" s="116"/>
      <c r="C11591" s="116"/>
      <c r="D11591" s="116"/>
      <c r="E11591" s="116" t="s">
        <v>1728</v>
      </c>
      <c r="F11591" s="117">
        <v>0</v>
      </c>
      <c r="G11591" s="116" t="s">
        <v>1729</v>
      </c>
      <c r="H11591" s="117">
        <v>0</v>
      </c>
      <c r="I11591" s="116" t="s">
        <v>1730</v>
      </c>
      <c r="J11591" s="118">
        <v>0</v>
      </c>
    </row>
    <row r="11592" spans="1:10" ht="15" thickBot="1">
      <c r="A11592" s="115"/>
      <c r="B11592" s="116"/>
      <c r="C11592" s="116"/>
      <c r="D11592" s="116"/>
      <c r="E11592" s="116" t="s">
        <v>1731</v>
      </c>
      <c r="F11592" s="117">
        <v>5.22</v>
      </c>
      <c r="G11592" s="116"/>
      <c r="H11592" s="276" t="s">
        <v>1732</v>
      </c>
      <c r="I11592" s="276"/>
      <c r="J11592" s="118">
        <v>25.13</v>
      </c>
    </row>
    <row r="11593" spans="1:10" ht="15" thickTop="1">
      <c r="A11593" s="119"/>
      <c r="B11593" s="95"/>
      <c r="C11593" s="95"/>
      <c r="D11593" s="95"/>
      <c r="E11593" s="95"/>
      <c r="F11593" s="95"/>
      <c r="G11593" s="95"/>
      <c r="H11593" s="95"/>
      <c r="I11593" s="95"/>
      <c r="J11593" s="120"/>
    </row>
    <row r="11594" spans="1:10" ht="15">
      <c r="A11594" s="121"/>
      <c r="B11594" s="83" t="s">
        <v>1</v>
      </c>
      <c r="C11594" s="82" t="s">
        <v>2</v>
      </c>
      <c r="D11594" s="82" t="s">
        <v>3</v>
      </c>
      <c r="E11594" s="281" t="s">
        <v>1722</v>
      </c>
      <c r="F11594" s="281"/>
      <c r="G11594" s="84" t="s">
        <v>4</v>
      </c>
      <c r="H11594" s="83" t="s">
        <v>5</v>
      </c>
      <c r="I11594" s="83" t="s">
        <v>6</v>
      </c>
      <c r="J11594" s="122" t="s">
        <v>8</v>
      </c>
    </row>
    <row r="11595" spans="1:10" ht="25.5">
      <c r="A11595" s="111" t="s">
        <v>1723</v>
      </c>
      <c r="B11595" s="86" t="s">
        <v>2726</v>
      </c>
      <c r="C11595" s="85" t="s">
        <v>44</v>
      </c>
      <c r="D11595" s="85" t="s">
        <v>2727</v>
      </c>
      <c r="E11595" s="284" t="s">
        <v>1761</v>
      </c>
      <c r="F11595" s="284"/>
      <c r="G11595" s="87" t="s">
        <v>78</v>
      </c>
      <c r="H11595" s="88">
        <v>1</v>
      </c>
      <c r="I11595" s="89">
        <v>14.89</v>
      </c>
      <c r="J11595" s="112">
        <v>14.89</v>
      </c>
    </row>
    <row r="11596" spans="1:10">
      <c r="A11596" s="221"/>
      <c r="B11596" s="222"/>
      <c r="C11596" s="222"/>
      <c r="D11596" s="222"/>
      <c r="E11596" s="222"/>
      <c r="F11596" s="222" t="s">
        <v>1762</v>
      </c>
      <c r="G11596" s="222"/>
      <c r="H11596" s="222"/>
      <c r="I11596" s="222"/>
      <c r="J11596" s="125">
        <v>0</v>
      </c>
    </row>
    <row r="11597" spans="1:10">
      <c r="A11597" s="221"/>
      <c r="B11597" s="222"/>
      <c r="C11597" s="222"/>
      <c r="D11597" s="222"/>
      <c r="E11597" s="222"/>
      <c r="F11597" s="222" t="s">
        <v>1763</v>
      </c>
      <c r="G11597" s="222"/>
      <c r="H11597" s="222"/>
      <c r="I11597" s="222"/>
      <c r="J11597" s="125">
        <v>1</v>
      </c>
    </row>
    <row r="11598" spans="1:10">
      <c r="A11598" s="221"/>
      <c r="B11598" s="222"/>
      <c r="C11598" s="222"/>
      <c r="D11598" s="222"/>
      <c r="E11598" s="222"/>
      <c r="F11598" s="222" t="s">
        <v>1764</v>
      </c>
      <c r="G11598" s="222"/>
      <c r="H11598" s="222"/>
      <c r="I11598" s="222"/>
      <c r="J11598" s="125">
        <v>0</v>
      </c>
    </row>
    <row r="11599" spans="1:10" ht="15">
      <c r="A11599" s="279" t="s">
        <v>1784</v>
      </c>
      <c r="B11599" s="280" t="s">
        <v>1</v>
      </c>
      <c r="C11599" s="281" t="s">
        <v>2</v>
      </c>
      <c r="D11599" s="281" t="s">
        <v>1785</v>
      </c>
      <c r="E11599" s="280" t="s">
        <v>1766</v>
      </c>
      <c r="F11599" s="83" t="s">
        <v>1767</v>
      </c>
      <c r="G11599" s="83" t="s">
        <v>1768</v>
      </c>
      <c r="H11599" s="83"/>
      <c r="I11599" s="83"/>
      <c r="J11599" s="122" t="s">
        <v>1769</v>
      </c>
    </row>
    <row r="11600" spans="1:10">
      <c r="A11600" s="113" t="s">
        <v>1725</v>
      </c>
      <c r="B11600" s="91" t="s">
        <v>5489</v>
      </c>
      <c r="C11600" s="90" t="s">
        <v>44</v>
      </c>
      <c r="D11600" s="90" t="s">
        <v>5490</v>
      </c>
      <c r="E11600" s="93">
        <v>0.35</v>
      </c>
      <c r="F11600" s="92" t="s">
        <v>121</v>
      </c>
      <c r="G11600" s="277" t="s">
        <v>5491</v>
      </c>
      <c r="H11600" s="277"/>
      <c r="I11600" s="278"/>
      <c r="J11600" s="127" t="s">
        <v>5498</v>
      </c>
    </row>
    <row r="11601" spans="1:10">
      <c r="A11601" s="221"/>
      <c r="B11601" s="222"/>
      <c r="C11601" s="222"/>
      <c r="D11601" s="222"/>
      <c r="E11601" s="222"/>
      <c r="F11601" s="222" t="s">
        <v>1938</v>
      </c>
      <c r="G11601" s="222"/>
      <c r="H11601" s="222"/>
      <c r="I11601" s="222"/>
      <c r="J11601" s="125">
        <v>14.888999999999999</v>
      </c>
    </row>
    <row r="11602" spans="1:10">
      <c r="A11602" s="115"/>
      <c r="B11602" s="116"/>
      <c r="C11602" s="116"/>
      <c r="D11602" s="116"/>
      <c r="E11602" s="116" t="s">
        <v>1728</v>
      </c>
      <c r="F11602" s="117">
        <v>0</v>
      </c>
      <c r="G11602" s="116" t="s">
        <v>1729</v>
      </c>
      <c r="H11602" s="117">
        <v>0</v>
      </c>
      <c r="I11602" s="116" t="s">
        <v>1730</v>
      </c>
      <c r="J11602" s="118">
        <v>0</v>
      </c>
    </row>
    <row r="11603" spans="1:10" ht="15" thickBot="1">
      <c r="A11603" s="115"/>
      <c r="B11603" s="116"/>
      <c r="C11603" s="116"/>
      <c r="D11603" s="116"/>
      <c r="E11603" s="116" t="s">
        <v>1731</v>
      </c>
      <c r="F11603" s="117">
        <v>3.9</v>
      </c>
      <c r="G11603" s="116"/>
      <c r="H11603" s="276" t="s">
        <v>1732</v>
      </c>
      <c r="I11603" s="276"/>
      <c r="J11603" s="118">
        <v>18.79</v>
      </c>
    </row>
    <row r="11604" spans="1:10" ht="15" thickTop="1">
      <c r="A11604" s="119"/>
      <c r="B11604" s="95"/>
      <c r="C11604" s="95"/>
      <c r="D11604" s="95"/>
      <c r="E11604" s="95"/>
      <c r="F11604" s="95"/>
      <c r="G11604" s="95"/>
      <c r="H11604" s="95"/>
      <c r="I11604" s="95"/>
      <c r="J11604" s="120"/>
    </row>
    <row r="11605" spans="1:10" ht="15">
      <c r="A11605" s="121"/>
      <c r="B11605" s="83" t="s">
        <v>1</v>
      </c>
      <c r="C11605" s="82" t="s">
        <v>2</v>
      </c>
      <c r="D11605" s="82" t="s">
        <v>3</v>
      </c>
      <c r="E11605" s="281" t="s">
        <v>1722</v>
      </c>
      <c r="F11605" s="281"/>
      <c r="G11605" s="84" t="s">
        <v>4</v>
      </c>
      <c r="H11605" s="83" t="s">
        <v>5</v>
      </c>
      <c r="I11605" s="83" t="s">
        <v>6</v>
      </c>
      <c r="J11605" s="122" t="s">
        <v>8</v>
      </c>
    </row>
    <row r="11606" spans="1:10" ht="25.5">
      <c r="A11606" s="111" t="s">
        <v>1723</v>
      </c>
      <c r="B11606" s="86" t="s">
        <v>2760</v>
      </c>
      <c r="C11606" s="85" t="s">
        <v>44</v>
      </c>
      <c r="D11606" s="85" t="s">
        <v>2761</v>
      </c>
      <c r="E11606" s="284" t="s">
        <v>1761</v>
      </c>
      <c r="F11606" s="284"/>
      <c r="G11606" s="87" t="s">
        <v>78</v>
      </c>
      <c r="H11606" s="88">
        <v>1</v>
      </c>
      <c r="I11606" s="89">
        <v>32.630000000000003</v>
      </c>
      <c r="J11606" s="112">
        <v>32.630000000000003</v>
      </c>
    </row>
    <row r="11607" spans="1:10">
      <c r="A11607" s="221"/>
      <c r="B11607" s="222"/>
      <c r="C11607" s="222"/>
      <c r="D11607" s="222"/>
      <c r="E11607" s="222"/>
      <c r="F11607" s="222" t="s">
        <v>1762</v>
      </c>
      <c r="G11607" s="222"/>
      <c r="H11607" s="222"/>
      <c r="I11607" s="222"/>
      <c r="J11607" s="125">
        <v>0</v>
      </c>
    </row>
    <row r="11608" spans="1:10">
      <c r="A11608" s="221"/>
      <c r="B11608" s="222"/>
      <c r="C11608" s="222"/>
      <c r="D11608" s="222"/>
      <c r="E11608" s="222"/>
      <c r="F11608" s="222" t="s">
        <v>1763</v>
      </c>
      <c r="G11608" s="222"/>
      <c r="H11608" s="222"/>
      <c r="I11608" s="222"/>
      <c r="J11608" s="125">
        <v>1</v>
      </c>
    </row>
    <row r="11609" spans="1:10">
      <c r="A11609" s="221"/>
      <c r="B11609" s="222"/>
      <c r="C11609" s="222"/>
      <c r="D11609" s="222"/>
      <c r="E11609" s="222"/>
      <c r="F11609" s="222" t="s">
        <v>1764</v>
      </c>
      <c r="G11609" s="222"/>
      <c r="H11609" s="222"/>
      <c r="I11609" s="222"/>
      <c r="J11609" s="125">
        <v>0</v>
      </c>
    </row>
    <row r="11610" spans="1:10" ht="15">
      <c r="A11610" s="279" t="s">
        <v>1784</v>
      </c>
      <c r="B11610" s="280" t="s">
        <v>1</v>
      </c>
      <c r="C11610" s="281" t="s">
        <v>2</v>
      </c>
      <c r="D11610" s="281" t="s">
        <v>1785</v>
      </c>
      <c r="E11610" s="280" t="s">
        <v>1766</v>
      </c>
      <c r="F11610" s="83" t="s">
        <v>1767</v>
      </c>
      <c r="G11610" s="83" t="s">
        <v>1768</v>
      </c>
      <c r="H11610" s="83"/>
      <c r="I11610" s="83"/>
      <c r="J11610" s="122" t="s">
        <v>1769</v>
      </c>
    </row>
    <row r="11611" spans="1:10">
      <c r="A11611" s="113" t="s">
        <v>1725</v>
      </c>
      <c r="B11611" s="91" t="s">
        <v>5489</v>
      </c>
      <c r="C11611" s="90" t="s">
        <v>44</v>
      </c>
      <c r="D11611" s="90" t="s">
        <v>5490</v>
      </c>
      <c r="E11611" s="93">
        <v>0.76700000000000002</v>
      </c>
      <c r="F11611" s="92" t="s">
        <v>121</v>
      </c>
      <c r="G11611" s="277" t="s">
        <v>5491</v>
      </c>
      <c r="H11611" s="277"/>
      <c r="I11611" s="278"/>
      <c r="J11611" s="127" t="s">
        <v>5499</v>
      </c>
    </row>
    <row r="11612" spans="1:10">
      <c r="A11612" s="221"/>
      <c r="B11612" s="222"/>
      <c r="C11612" s="222"/>
      <c r="D11612" s="222"/>
      <c r="E11612" s="222"/>
      <c r="F11612" s="222" t="s">
        <v>1938</v>
      </c>
      <c r="G11612" s="222"/>
      <c r="H11612" s="222"/>
      <c r="I11612" s="222"/>
      <c r="J11612" s="125">
        <v>32.6282</v>
      </c>
    </row>
    <row r="11613" spans="1:10">
      <c r="A11613" s="115"/>
      <c r="B11613" s="116"/>
      <c r="C11613" s="116"/>
      <c r="D11613" s="116"/>
      <c r="E11613" s="116" t="s">
        <v>1728</v>
      </c>
      <c r="F11613" s="117">
        <v>0</v>
      </c>
      <c r="G11613" s="116" t="s">
        <v>1729</v>
      </c>
      <c r="H11613" s="117">
        <v>0</v>
      </c>
      <c r="I11613" s="116" t="s">
        <v>1730</v>
      </c>
      <c r="J11613" s="118">
        <v>0</v>
      </c>
    </row>
    <row r="11614" spans="1:10" ht="15" thickBot="1">
      <c r="A11614" s="115"/>
      <c r="B11614" s="116"/>
      <c r="C11614" s="116"/>
      <c r="D11614" s="116"/>
      <c r="E11614" s="116" t="s">
        <v>1731</v>
      </c>
      <c r="F11614" s="117">
        <v>8.56</v>
      </c>
      <c r="G11614" s="116"/>
      <c r="H11614" s="276" t="s">
        <v>1732</v>
      </c>
      <c r="I11614" s="276"/>
      <c r="J11614" s="118">
        <v>41.19</v>
      </c>
    </row>
    <row r="11615" spans="1:10" ht="15" thickTop="1">
      <c r="A11615" s="119"/>
      <c r="B11615" s="95"/>
      <c r="C11615" s="95"/>
      <c r="D11615" s="95"/>
      <c r="E11615" s="95"/>
      <c r="F11615" s="95"/>
      <c r="G11615" s="95"/>
      <c r="H11615" s="95"/>
      <c r="I11615" s="95"/>
      <c r="J11615" s="120"/>
    </row>
    <row r="11616" spans="1:10" ht="15">
      <c r="A11616" s="121"/>
      <c r="B11616" s="83" t="s">
        <v>1</v>
      </c>
      <c r="C11616" s="82" t="s">
        <v>2</v>
      </c>
      <c r="D11616" s="82" t="s">
        <v>3</v>
      </c>
      <c r="E11616" s="281" t="s">
        <v>1722</v>
      </c>
      <c r="F11616" s="281"/>
      <c r="G11616" s="84" t="s">
        <v>4</v>
      </c>
      <c r="H11616" s="83" t="s">
        <v>5</v>
      </c>
      <c r="I11616" s="83" t="s">
        <v>6</v>
      </c>
      <c r="J11616" s="122" t="s">
        <v>8</v>
      </c>
    </row>
    <row r="11617" spans="1:10" ht="25.5">
      <c r="A11617" s="111" t="s">
        <v>1723</v>
      </c>
      <c r="B11617" s="86" t="s">
        <v>2747</v>
      </c>
      <c r="C11617" s="85" t="s">
        <v>44</v>
      </c>
      <c r="D11617" s="85" t="s">
        <v>2748</v>
      </c>
      <c r="E11617" s="284" t="s">
        <v>1761</v>
      </c>
      <c r="F11617" s="284"/>
      <c r="G11617" s="87" t="s">
        <v>78</v>
      </c>
      <c r="H11617" s="88">
        <v>1</v>
      </c>
      <c r="I11617" s="89">
        <v>23.52</v>
      </c>
      <c r="J11617" s="112">
        <v>23.52</v>
      </c>
    </row>
    <row r="11618" spans="1:10">
      <c r="A11618" s="221"/>
      <c r="B11618" s="222"/>
      <c r="C11618" s="222"/>
      <c r="D11618" s="222"/>
      <c r="E11618" s="222"/>
      <c r="F11618" s="222" t="s">
        <v>1762</v>
      </c>
      <c r="G11618" s="222"/>
      <c r="H11618" s="222"/>
      <c r="I11618" s="222"/>
      <c r="J11618" s="125">
        <v>0</v>
      </c>
    </row>
    <row r="11619" spans="1:10">
      <c r="A11619" s="221"/>
      <c r="B11619" s="222"/>
      <c r="C11619" s="222"/>
      <c r="D11619" s="222"/>
      <c r="E11619" s="222"/>
      <c r="F11619" s="222" t="s">
        <v>1763</v>
      </c>
      <c r="G11619" s="222"/>
      <c r="H11619" s="222"/>
      <c r="I11619" s="222"/>
      <c r="J11619" s="125">
        <v>1</v>
      </c>
    </row>
    <row r="11620" spans="1:10">
      <c r="A11620" s="221"/>
      <c r="B11620" s="222"/>
      <c r="C11620" s="222"/>
      <c r="D11620" s="222"/>
      <c r="E11620" s="222"/>
      <c r="F11620" s="222" t="s">
        <v>1764</v>
      </c>
      <c r="G11620" s="222"/>
      <c r="H11620" s="222"/>
      <c r="I11620" s="222"/>
      <c r="J11620" s="125">
        <v>0</v>
      </c>
    </row>
    <row r="11621" spans="1:10" ht="15">
      <c r="A11621" s="279" t="s">
        <v>1784</v>
      </c>
      <c r="B11621" s="280" t="s">
        <v>1</v>
      </c>
      <c r="C11621" s="281" t="s">
        <v>2</v>
      </c>
      <c r="D11621" s="281" t="s">
        <v>1785</v>
      </c>
      <c r="E11621" s="280" t="s">
        <v>1766</v>
      </c>
      <c r="F11621" s="83" t="s">
        <v>1767</v>
      </c>
      <c r="G11621" s="83" t="s">
        <v>1768</v>
      </c>
      <c r="H11621" s="83"/>
      <c r="I11621" s="83"/>
      <c r="J11621" s="122" t="s">
        <v>1769</v>
      </c>
    </row>
    <row r="11622" spans="1:10">
      <c r="A11622" s="113" t="s">
        <v>1725</v>
      </c>
      <c r="B11622" s="91" t="s">
        <v>5489</v>
      </c>
      <c r="C11622" s="90" t="s">
        <v>44</v>
      </c>
      <c r="D11622" s="90" t="s">
        <v>5490</v>
      </c>
      <c r="E11622" s="93">
        <v>0.55300000000000005</v>
      </c>
      <c r="F11622" s="92" t="s">
        <v>121</v>
      </c>
      <c r="G11622" s="277" t="s">
        <v>5491</v>
      </c>
      <c r="H11622" s="277"/>
      <c r="I11622" s="278"/>
      <c r="J11622" s="127" t="s">
        <v>5500</v>
      </c>
    </row>
    <row r="11623" spans="1:10">
      <c r="A11623" s="221"/>
      <c r="B11623" s="222"/>
      <c r="C11623" s="222"/>
      <c r="D11623" s="222"/>
      <c r="E11623" s="222"/>
      <c r="F11623" s="222" t="s">
        <v>1938</v>
      </c>
      <c r="G11623" s="222"/>
      <c r="H11623" s="222"/>
      <c r="I11623" s="222"/>
      <c r="J11623" s="125">
        <v>23.5246</v>
      </c>
    </row>
    <row r="11624" spans="1:10">
      <c r="A11624" s="115"/>
      <c r="B11624" s="116"/>
      <c r="C11624" s="116"/>
      <c r="D11624" s="116"/>
      <c r="E11624" s="116" t="s">
        <v>1728</v>
      </c>
      <c r="F11624" s="117">
        <v>0</v>
      </c>
      <c r="G11624" s="116" t="s">
        <v>1729</v>
      </c>
      <c r="H11624" s="117">
        <v>0</v>
      </c>
      <c r="I11624" s="116" t="s">
        <v>1730</v>
      </c>
      <c r="J11624" s="118">
        <v>0</v>
      </c>
    </row>
    <row r="11625" spans="1:10" ht="15" thickBot="1">
      <c r="A11625" s="115"/>
      <c r="B11625" s="116"/>
      <c r="C11625" s="116"/>
      <c r="D11625" s="116"/>
      <c r="E11625" s="116" t="s">
        <v>1731</v>
      </c>
      <c r="F11625" s="117">
        <v>6.17</v>
      </c>
      <c r="G11625" s="116"/>
      <c r="H11625" s="276" t="s">
        <v>1732</v>
      </c>
      <c r="I11625" s="276"/>
      <c r="J11625" s="118">
        <v>29.69</v>
      </c>
    </row>
    <row r="11626" spans="1:10" ht="15" thickTop="1">
      <c r="A11626" s="119"/>
      <c r="B11626" s="95"/>
      <c r="C11626" s="95"/>
      <c r="D11626" s="95"/>
      <c r="E11626" s="95"/>
      <c r="F11626" s="95"/>
      <c r="G11626" s="95"/>
      <c r="H11626" s="95"/>
      <c r="I11626" s="95"/>
      <c r="J11626" s="120"/>
    </row>
    <row r="11627" spans="1:10" ht="15">
      <c r="A11627" s="121"/>
      <c r="B11627" s="83" t="s">
        <v>1</v>
      </c>
      <c r="C11627" s="82" t="s">
        <v>2</v>
      </c>
      <c r="D11627" s="82" t="s">
        <v>3</v>
      </c>
      <c r="E11627" s="281" t="s">
        <v>1722</v>
      </c>
      <c r="F11627" s="281"/>
      <c r="G11627" s="84" t="s">
        <v>4</v>
      </c>
      <c r="H11627" s="83" t="s">
        <v>5</v>
      </c>
      <c r="I11627" s="83" t="s">
        <v>6</v>
      </c>
      <c r="J11627" s="122" t="s">
        <v>8</v>
      </c>
    </row>
    <row r="11628" spans="1:10" ht="25.5">
      <c r="A11628" s="111" t="s">
        <v>1723</v>
      </c>
      <c r="B11628" s="86" t="s">
        <v>2756</v>
      </c>
      <c r="C11628" s="85" t="s">
        <v>44</v>
      </c>
      <c r="D11628" s="85" t="s">
        <v>2757</v>
      </c>
      <c r="E11628" s="284" t="s">
        <v>1761</v>
      </c>
      <c r="F11628" s="284"/>
      <c r="G11628" s="87" t="s">
        <v>78</v>
      </c>
      <c r="H11628" s="88">
        <v>1</v>
      </c>
      <c r="I11628" s="89">
        <v>26.37</v>
      </c>
      <c r="J11628" s="112">
        <v>26.37</v>
      </c>
    </row>
    <row r="11629" spans="1:10">
      <c r="A11629" s="221"/>
      <c r="B11629" s="222"/>
      <c r="C11629" s="222"/>
      <c r="D11629" s="222"/>
      <c r="E11629" s="222"/>
      <c r="F11629" s="222" t="s">
        <v>1762</v>
      </c>
      <c r="G11629" s="222"/>
      <c r="H11629" s="222"/>
      <c r="I11629" s="222"/>
      <c r="J11629" s="125">
        <v>0</v>
      </c>
    </row>
    <row r="11630" spans="1:10">
      <c r="A11630" s="221"/>
      <c r="B11630" s="222"/>
      <c r="C11630" s="222"/>
      <c r="D11630" s="222"/>
      <c r="E11630" s="222"/>
      <c r="F11630" s="222" t="s">
        <v>1763</v>
      </c>
      <c r="G11630" s="222"/>
      <c r="H11630" s="222"/>
      <c r="I11630" s="222"/>
      <c r="J11630" s="125">
        <v>1</v>
      </c>
    </row>
    <row r="11631" spans="1:10">
      <c r="A11631" s="221"/>
      <c r="B11631" s="222"/>
      <c r="C11631" s="222"/>
      <c r="D11631" s="222"/>
      <c r="E11631" s="222"/>
      <c r="F11631" s="222" t="s">
        <v>1764</v>
      </c>
      <c r="G11631" s="222"/>
      <c r="H11631" s="222"/>
      <c r="I11631" s="222"/>
      <c r="J11631" s="125">
        <v>0</v>
      </c>
    </row>
    <row r="11632" spans="1:10" ht="15">
      <c r="A11632" s="279" t="s">
        <v>1784</v>
      </c>
      <c r="B11632" s="280" t="s">
        <v>1</v>
      </c>
      <c r="C11632" s="281" t="s">
        <v>2</v>
      </c>
      <c r="D11632" s="281" t="s">
        <v>1785</v>
      </c>
      <c r="E11632" s="280" t="s">
        <v>1766</v>
      </c>
      <c r="F11632" s="83" t="s">
        <v>1767</v>
      </c>
      <c r="G11632" s="83" t="s">
        <v>1768</v>
      </c>
      <c r="H11632" s="83"/>
      <c r="I11632" s="83"/>
      <c r="J11632" s="122" t="s">
        <v>1769</v>
      </c>
    </row>
    <row r="11633" spans="1:10">
      <c r="A11633" s="113" t="s">
        <v>1725</v>
      </c>
      <c r="B11633" s="91" t="s">
        <v>5489</v>
      </c>
      <c r="C11633" s="90" t="s">
        <v>44</v>
      </c>
      <c r="D11633" s="90" t="s">
        <v>5490</v>
      </c>
      <c r="E11633" s="93">
        <v>0.62</v>
      </c>
      <c r="F11633" s="92" t="s">
        <v>121</v>
      </c>
      <c r="G11633" s="277" t="s">
        <v>5491</v>
      </c>
      <c r="H11633" s="277"/>
      <c r="I11633" s="278"/>
      <c r="J11633" s="127" t="s">
        <v>5501</v>
      </c>
    </row>
    <row r="11634" spans="1:10">
      <c r="A11634" s="221"/>
      <c r="B11634" s="222"/>
      <c r="C11634" s="222"/>
      <c r="D11634" s="222"/>
      <c r="E11634" s="222"/>
      <c r="F11634" s="222" t="s">
        <v>1938</v>
      </c>
      <c r="G11634" s="222"/>
      <c r="H11634" s="222"/>
      <c r="I11634" s="222"/>
      <c r="J11634" s="125">
        <v>26.3748</v>
      </c>
    </row>
    <row r="11635" spans="1:10">
      <c r="A11635" s="115"/>
      <c r="B11635" s="116"/>
      <c r="C11635" s="116"/>
      <c r="D11635" s="116"/>
      <c r="E11635" s="116" t="s">
        <v>1728</v>
      </c>
      <c r="F11635" s="117">
        <v>0</v>
      </c>
      <c r="G11635" s="116" t="s">
        <v>1729</v>
      </c>
      <c r="H11635" s="117">
        <v>0</v>
      </c>
      <c r="I11635" s="116" t="s">
        <v>1730</v>
      </c>
      <c r="J11635" s="118">
        <v>0</v>
      </c>
    </row>
    <row r="11636" spans="1:10" ht="15" thickBot="1">
      <c r="A11636" s="115"/>
      <c r="B11636" s="116"/>
      <c r="C11636" s="116"/>
      <c r="D11636" s="116"/>
      <c r="E11636" s="116" t="s">
        <v>1731</v>
      </c>
      <c r="F11636" s="117">
        <v>6.91</v>
      </c>
      <c r="G11636" s="116"/>
      <c r="H11636" s="276" t="s">
        <v>1732</v>
      </c>
      <c r="I11636" s="276"/>
      <c r="J11636" s="118">
        <v>33.28</v>
      </c>
    </row>
    <row r="11637" spans="1:10" ht="15" thickTop="1">
      <c r="A11637" s="119"/>
      <c r="B11637" s="95"/>
      <c r="C11637" s="95"/>
      <c r="D11637" s="95"/>
      <c r="E11637" s="95"/>
      <c r="F11637" s="95"/>
      <c r="G11637" s="95"/>
      <c r="H11637" s="95"/>
      <c r="I11637" s="95"/>
      <c r="J11637" s="120"/>
    </row>
    <row r="11638" spans="1:10" ht="15">
      <c r="A11638" s="121"/>
      <c r="B11638" s="83" t="s">
        <v>1</v>
      </c>
      <c r="C11638" s="82" t="s">
        <v>2</v>
      </c>
      <c r="D11638" s="82" t="s">
        <v>3</v>
      </c>
      <c r="E11638" s="281" t="s">
        <v>1722</v>
      </c>
      <c r="F11638" s="281"/>
      <c r="G11638" s="84" t="s">
        <v>4</v>
      </c>
      <c r="H11638" s="83" t="s">
        <v>5</v>
      </c>
      <c r="I11638" s="83" t="s">
        <v>6</v>
      </c>
      <c r="J11638" s="122" t="s">
        <v>8</v>
      </c>
    </row>
    <row r="11639" spans="1:10" ht="25.5">
      <c r="A11639" s="111" t="s">
        <v>1723</v>
      </c>
      <c r="B11639" s="86" t="s">
        <v>2697</v>
      </c>
      <c r="C11639" s="85" t="s">
        <v>44</v>
      </c>
      <c r="D11639" s="85" t="s">
        <v>2698</v>
      </c>
      <c r="E11639" s="284" t="s">
        <v>1761</v>
      </c>
      <c r="F11639" s="284"/>
      <c r="G11639" s="87" t="s">
        <v>78</v>
      </c>
      <c r="H11639" s="88">
        <v>1</v>
      </c>
      <c r="I11639" s="89">
        <v>19.14</v>
      </c>
      <c r="J11639" s="112">
        <v>19.14</v>
      </c>
    </row>
    <row r="11640" spans="1:10">
      <c r="A11640" s="221"/>
      <c r="B11640" s="222"/>
      <c r="C11640" s="222"/>
      <c r="D11640" s="222"/>
      <c r="E11640" s="222"/>
      <c r="F11640" s="222" t="s">
        <v>1762</v>
      </c>
      <c r="G11640" s="222"/>
      <c r="H11640" s="222"/>
      <c r="I11640" s="222"/>
      <c r="J11640" s="125">
        <v>0</v>
      </c>
    </row>
    <row r="11641" spans="1:10">
      <c r="A11641" s="221"/>
      <c r="B11641" s="222"/>
      <c r="C11641" s="222"/>
      <c r="D11641" s="222"/>
      <c r="E11641" s="222"/>
      <c r="F11641" s="222" t="s">
        <v>1763</v>
      </c>
      <c r="G11641" s="222"/>
      <c r="H11641" s="222"/>
      <c r="I11641" s="222"/>
      <c r="J11641" s="125">
        <v>1</v>
      </c>
    </row>
    <row r="11642" spans="1:10">
      <c r="A11642" s="221"/>
      <c r="B11642" s="222"/>
      <c r="C11642" s="222"/>
      <c r="D11642" s="222"/>
      <c r="E11642" s="222"/>
      <c r="F11642" s="222" t="s">
        <v>1764</v>
      </c>
      <c r="G11642" s="222"/>
      <c r="H11642" s="222"/>
      <c r="I11642" s="222"/>
      <c r="J11642" s="125">
        <v>0</v>
      </c>
    </row>
    <row r="11643" spans="1:10" ht="15">
      <c r="A11643" s="279" t="s">
        <v>1784</v>
      </c>
      <c r="B11643" s="280" t="s">
        <v>1</v>
      </c>
      <c r="C11643" s="281" t="s">
        <v>2</v>
      </c>
      <c r="D11643" s="281" t="s">
        <v>1785</v>
      </c>
      <c r="E11643" s="280" t="s">
        <v>1766</v>
      </c>
      <c r="F11643" s="83" t="s">
        <v>1767</v>
      </c>
      <c r="G11643" s="83" t="s">
        <v>1768</v>
      </c>
      <c r="H11643" s="83"/>
      <c r="I11643" s="83"/>
      <c r="J11643" s="122" t="s">
        <v>1769</v>
      </c>
    </row>
    <row r="11644" spans="1:10">
      <c r="A11644" s="113" t="s">
        <v>1725</v>
      </c>
      <c r="B11644" s="91" t="s">
        <v>5489</v>
      </c>
      <c r="C11644" s="90" t="s">
        <v>44</v>
      </c>
      <c r="D11644" s="90" t="s">
        <v>5490</v>
      </c>
      <c r="E11644" s="93">
        <v>0.45</v>
      </c>
      <c r="F11644" s="92" t="s">
        <v>121</v>
      </c>
      <c r="G11644" s="277" t="s">
        <v>5491</v>
      </c>
      <c r="H11644" s="277"/>
      <c r="I11644" s="278"/>
      <c r="J11644" s="127" t="s">
        <v>5502</v>
      </c>
    </row>
    <row r="11645" spans="1:10">
      <c r="A11645" s="221"/>
      <c r="B11645" s="222"/>
      <c r="C11645" s="222"/>
      <c r="D11645" s="222"/>
      <c r="E11645" s="222"/>
      <c r="F11645" s="222" t="s">
        <v>1938</v>
      </c>
      <c r="G11645" s="222"/>
      <c r="H11645" s="222"/>
      <c r="I11645" s="222"/>
      <c r="J11645" s="125">
        <v>19.143000000000001</v>
      </c>
    </row>
    <row r="11646" spans="1:10">
      <c r="A11646" s="115"/>
      <c r="B11646" s="116"/>
      <c r="C11646" s="116"/>
      <c r="D11646" s="116"/>
      <c r="E11646" s="116" t="s">
        <v>1728</v>
      </c>
      <c r="F11646" s="117">
        <v>0</v>
      </c>
      <c r="G11646" s="116" t="s">
        <v>1729</v>
      </c>
      <c r="H11646" s="117">
        <v>0</v>
      </c>
      <c r="I11646" s="116" t="s">
        <v>1730</v>
      </c>
      <c r="J11646" s="118">
        <v>0</v>
      </c>
    </row>
    <row r="11647" spans="1:10" ht="15" thickBot="1">
      <c r="A11647" s="115"/>
      <c r="B11647" s="116"/>
      <c r="C11647" s="116"/>
      <c r="D11647" s="116"/>
      <c r="E11647" s="116" t="s">
        <v>1731</v>
      </c>
      <c r="F11647" s="117">
        <v>5.0199999999999996</v>
      </c>
      <c r="G11647" s="116"/>
      <c r="H11647" s="276" t="s">
        <v>1732</v>
      </c>
      <c r="I11647" s="276"/>
      <c r="J11647" s="118">
        <v>24.16</v>
      </c>
    </row>
    <row r="11648" spans="1:10" ht="15" thickTop="1">
      <c r="A11648" s="119"/>
      <c r="B11648" s="95"/>
      <c r="C11648" s="95"/>
      <c r="D11648" s="95"/>
      <c r="E11648" s="95"/>
      <c r="F11648" s="95"/>
      <c r="G11648" s="95"/>
      <c r="H11648" s="95"/>
      <c r="I11648" s="95"/>
      <c r="J11648" s="120"/>
    </row>
    <row r="11649" spans="1:10" ht="15">
      <c r="A11649" s="121"/>
      <c r="B11649" s="83" t="s">
        <v>1</v>
      </c>
      <c r="C11649" s="82" t="s">
        <v>2</v>
      </c>
      <c r="D11649" s="82" t="s">
        <v>3</v>
      </c>
      <c r="E11649" s="281" t="s">
        <v>1722</v>
      </c>
      <c r="F11649" s="281"/>
      <c r="G11649" s="84" t="s">
        <v>4</v>
      </c>
      <c r="H11649" s="83" t="s">
        <v>5</v>
      </c>
      <c r="I11649" s="83" t="s">
        <v>6</v>
      </c>
      <c r="J11649" s="122" t="s">
        <v>8</v>
      </c>
    </row>
    <row r="11650" spans="1:10" ht="25.5">
      <c r="A11650" s="111" t="s">
        <v>1723</v>
      </c>
      <c r="B11650" s="86" t="s">
        <v>2763</v>
      </c>
      <c r="C11650" s="85" t="s">
        <v>44</v>
      </c>
      <c r="D11650" s="85" t="s">
        <v>2764</v>
      </c>
      <c r="E11650" s="284" t="s">
        <v>1761</v>
      </c>
      <c r="F11650" s="284"/>
      <c r="G11650" s="87" t="s">
        <v>78</v>
      </c>
      <c r="H11650" s="88">
        <v>1</v>
      </c>
      <c r="I11650" s="89">
        <v>22.67</v>
      </c>
      <c r="J11650" s="112">
        <v>22.67</v>
      </c>
    </row>
    <row r="11651" spans="1:10">
      <c r="A11651" s="221"/>
      <c r="B11651" s="222"/>
      <c r="C11651" s="222"/>
      <c r="D11651" s="222"/>
      <c r="E11651" s="222"/>
      <c r="F11651" s="222" t="s">
        <v>1762</v>
      </c>
      <c r="G11651" s="222"/>
      <c r="H11651" s="222"/>
      <c r="I11651" s="222"/>
      <c r="J11651" s="125">
        <v>0</v>
      </c>
    </row>
    <row r="11652" spans="1:10">
      <c r="A11652" s="221"/>
      <c r="B11652" s="222"/>
      <c r="C11652" s="222"/>
      <c r="D11652" s="222"/>
      <c r="E11652" s="222"/>
      <c r="F11652" s="222" t="s">
        <v>1763</v>
      </c>
      <c r="G11652" s="222"/>
      <c r="H11652" s="222"/>
      <c r="I11652" s="222"/>
      <c r="J11652" s="125">
        <v>1</v>
      </c>
    </row>
    <row r="11653" spans="1:10">
      <c r="A11653" s="221"/>
      <c r="B11653" s="222"/>
      <c r="C11653" s="222"/>
      <c r="D11653" s="222"/>
      <c r="E11653" s="222"/>
      <c r="F11653" s="222" t="s">
        <v>1764</v>
      </c>
      <c r="G11653" s="222"/>
      <c r="H11653" s="222"/>
      <c r="I11653" s="222"/>
      <c r="J11653" s="125">
        <v>0</v>
      </c>
    </row>
    <row r="11654" spans="1:10" ht="15">
      <c r="A11654" s="279" t="s">
        <v>1784</v>
      </c>
      <c r="B11654" s="280" t="s">
        <v>1</v>
      </c>
      <c r="C11654" s="281" t="s">
        <v>2</v>
      </c>
      <c r="D11654" s="281" t="s">
        <v>1785</v>
      </c>
      <c r="E11654" s="280" t="s">
        <v>1766</v>
      </c>
      <c r="F11654" s="83" t="s">
        <v>1767</v>
      </c>
      <c r="G11654" s="83" t="s">
        <v>1768</v>
      </c>
      <c r="H11654" s="83"/>
      <c r="I11654" s="83"/>
      <c r="J11654" s="122" t="s">
        <v>1769</v>
      </c>
    </row>
    <row r="11655" spans="1:10">
      <c r="A11655" s="113" t="s">
        <v>1725</v>
      </c>
      <c r="B11655" s="91" t="s">
        <v>5489</v>
      </c>
      <c r="C11655" s="90" t="s">
        <v>44</v>
      </c>
      <c r="D11655" s="90" t="s">
        <v>5490</v>
      </c>
      <c r="E11655" s="93">
        <v>0.53300000000000003</v>
      </c>
      <c r="F11655" s="92" t="s">
        <v>121</v>
      </c>
      <c r="G11655" s="277" t="s">
        <v>5491</v>
      </c>
      <c r="H11655" s="277"/>
      <c r="I11655" s="278"/>
      <c r="J11655" s="127" t="s">
        <v>5503</v>
      </c>
    </row>
    <row r="11656" spans="1:10">
      <c r="A11656" s="221"/>
      <c r="B11656" s="222"/>
      <c r="C11656" s="222"/>
      <c r="D11656" s="222"/>
      <c r="E11656" s="222"/>
      <c r="F11656" s="222" t="s">
        <v>1938</v>
      </c>
      <c r="G11656" s="222"/>
      <c r="H11656" s="222"/>
      <c r="I11656" s="222"/>
      <c r="J11656" s="125">
        <v>22.6738</v>
      </c>
    </row>
    <row r="11657" spans="1:10">
      <c r="A11657" s="115"/>
      <c r="B11657" s="116"/>
      <c r="C11657" s="116"/>
      <c r="D11657" s="116"/>
      <c r="E11657" s="116" t="s">
        <v>1728</v>
      </c>
      <c r="F11657" s="117">
        <v>0</v>
      </c>
      <c r="G11657" s="116" t="s">
        <v>1729</v>
      </c>
      <c r="H11657" s="117">
        <v>0</v>
      </c>
      <c r="I11657" s="116" t="s">
        <v>1730</v>
      </c>
      <c r="J11657" s="118">
        <v>0</v>
      </c>
    </row>
    <row r="11658" spans="1:10" ht="15" thickBot="1">
      <c r="A11658" s="115"/>
      <c r="B11658" s="116"/>
      <c r="C11658" s="116"/>
      <c r="D11658" s="116"/>
      <c r="E11658" s="116" t="s">
        <v>1731</v>
      </c>
      <c r="F11658" s="117">
        <v>5.94</v>
      </c>
      <c r="G11658" s="116"/>
      <c r="H11658" s="276" t="s">
        <v>1732</v>
      </c>
      <c r="I11658" s="276"/>
      <c r="J11658" s="118">
        <v>28.61</v>
      </c>
    </row>
    <row r="11659" spans="1:10" ht="15" thickTop="1">
      <c r="A11659" s="119"/>
      <c r="B11659" s="95"/>
      <c r="C11659" s="95"/>
      <c r="D11659" s="95"/>
      <c r="E11659" s="95"/>
      <c r="F11659" s="95"/>
      <c r="G11659" s="95"/>
      <c r="H11659" s="95"/>
      <c r="I11659" s="95"/>
      <c r="J11659" s="120"/>
    </row>
    <row r="11660" spans="1:10" ht="15">
      <c r="A11660" s="121"/>
      <c r="B11660" s="83" t="s">
        <v>1</v>
      </c>
      <c r="C11660" s="82" t="s">
        <v>2</v>
      </c>
      <c r="D11660" s="82" t="s">
        <v>3</v>
      </c>
      <c r="E11660" s="281" t="s">
        <v>1722</v>
      </c>
      <c r="F11660" s="281"/>
      <c r="G11660" s="84" t="s">
        <v>4</v>
      </c>
      <c r="H11660" s="83" t="s">
        <v>5</v>
      </c>
      <c r="I11660" s="83" t="s">
        <v>6</v>
      </c>
      <c r="J11660" s="122" t="s">
        <v>8</v>
      </c>
    </row>
    <row r="11661" spans="1:10" ht="25.5">
      <c r="A11661" s="111" t="s">
        <v>1723</v>
      </c>
      <c r="B11661" s="86" t="s">
        <v>2705</v>
      </c>
      <c r="C11661" s="85" t="s">
        <v>44</v>
      </c>
      <c r="D11661" s="85" t="s">
        <v>2706</v>
      </c>
      <c r="E11661" s="284" t="s">
        <v>1761</v>
      </c>
      <c r="F11661" s="284"/>
      <c r="G11661" s="87" t="s">
        <v>78</v>
      </c>
      <c r="H11661" s="88">
        <v>1</v>
      </c>
      <c r="I11661" s="89">
        <v>6.38</v>
      </c>
      <c r="J11661" s="112">
        <v>6.38</v>
      </c>
    </row>
    <row r="11662" spans="1:10">
      <c r="A11662" s="221"/>
      <c r="B11662" s="222"/>
      <c r="C11662" s="222"/>
      <c r="D11662" s="222"/>
      <c r="E11662" s="222"/>
      <c r="F11662" s="222" t="s">
        <v>1762</v>
      </c>
      <c r="G11662" s="222"/>
      <c r="H11662" s="222"/>
      <c r="I11662" s="222"/>
      <c r="J11662" s="125">
        <v>0</v>
      </c>
    </row>
    <row r="11663" spans="1:10">
      <c r="A11663" s="221"/>
      <c r="B11663" s="222"/>
      <c r="C11663" s="222"/>
      <c r="D11663" s="222"/>
      <c r="E11663" s="222"/>
      <c r="F11663" s="222" t="s">
        <v>1763</v>
      </c>
      <c r="G11663" s="222"/>
      <c r="H11663" s="222"/>
      <c r="I11663" s="222"/>
      <c r="J11663" s="125">
        <v>1</v>
      </c>
    </row>
    <row r="11664" spans="1:10">
      <c r="A11664" s="221"/>
      <c r="B11664" s="222"/>
      <c r="C11664" s="222"/>
      <c r="D11664" s="222"/>
      <c r="E11664" s="222"/>
      <c r="F11664" s="222" t="s">
        <v>1764</v>
      </c>
      <c r="G11664" s="222"/>
      <c r="H11664" s="222"/>
      <c r="I11664" s="222"/>
      <c r="J11664" s="125">
        <v>0</v>
      </c>
    </row>
    <row r="11665" spans="1:10" ht="15">
      <c r="A11665" s="279" t="s">
        <v>1784</v>
      </c>
      <c r="B11665" s="280" t="s">
        <v>1</v>
      </c>
      <c r="C11665" s="281" t="s">
        <v>2</v>
      </c>
      <c r="D11665" s="281" t="s">
        <v>1785</v>
      </c>
      <c r="E11665" s="280" t="s">
        <v>1766</v>
      </c>
      <c r="F11665" s="83" t="s">
        <v>1767</v>
      </c>
      <c r="G11665" s="83" t="s">
        <v>1768</v>
      </c>
      <c r="H11665" s="83"/>
      <c r="I11665" s="83"/>
      <c r="J11665" s="122" t="s">
        <v>1769</v>
      </c>
    </row>
    <row r="11666" spans="1:10">
      <c r="A11666" s="113" t="s">
        <v>1725</v>
      </c>
      <c r="B11666" s="91" t="s">
        <v>5489</v>
      </c>
      <c r="C11666" s="90" t="s">
        <v>44</v>
      </c>
      <c r="D11666" s="90" t="s">
        <v>5490</v>
      </c>
      <c r="E11666" s="93">
        <v>0.15</v>
      </c>
      <c r="F11666" s="92" t="s">
        <v>121</v>
      </c>
      <c r="G11666" s="277" t="s">
        <v>5491</v>
      </c>
      <c r="H11666" s="277"/>
      <c r="I11666" s="278"/>
      <c r="J11666" s="127" t="s">
        <v>5504</v>
      </c>
    </row>
    <row r="11667" spans="1:10">
      <c r="A11667" s="221"/>
      <c r="B11667" s="222"/>
      <c r="C11667" s="222"/>
      <c r="D11667" s="222"/>
      <c r="E11667" s="222"/>
      <c r="F11667" s="222" t="s">
        <v>1938</v>
      </c>
      <c r="G11667" s="222"/>
      <c r="H11667" s="222"/>
      <c r="I11667" s="222"/>
      <c r="J11667" s="125">
        <v>6.3810000000000002</v>
      </c>
    </row>
    <row r="11668" spans="1:10">
      <c r="A11668" s="115"/>
      <c r="B11668" s="116"/>
      <c r="C11668" s="116"/>
      <c r="D11668" s="116"/>
      <c r="E11668" s="116" t="s">
        <v>1728</v>
      </c>
      <c r="F11668" s="117">
        <v>0</v>
      </c>
      <c r="G11668" s="116" t="s">
        <v>1729</v>
      </c>
      <c r="H11668" s="117">
        <v>0</v>
      </c>
      <c r="I11668" s="116" t="s">
        <v>1730</v>
      </c>
      <c r="J11668" s="118">
        <v>0</v>
      </c>
    </row>
    <row r="11669" spans="1:10" ht="15" thickBot="1">
      <c r="A11669" s="115"/>
      <c r="B11669" s="116"/>
      <c r="C11669" s="116"/>
      <c r="D11669" s="116"/>
      <c r="E11669" s="116" t="s">
        <v>1731</v>
      </c>
      <c r="F11669" s="117">
        <v>1.67</v>
      </c>
      <c r="G11669" s="116"/>
      <c r="H11669" s="276" t="s">
        <v>1732</v>
      </c>
      <c r="I11669" s="276"/>
      <c r="J11669" s="118">
        <v>8.0500000000000007</v>
      </c>
    </row>
    <row r="11670" spans="1:10" ht="15" thickTop="1">
      <c r="A11670" s="119"/>
      <c r="B11670" s="95"/>
      <c r="C11670" s="95"/>
      <c r="D11670" s="95"/>
      <c r="E11670" s="95"/>
      <c r="F11670" s="95"/>
      <c r="G11670" s="95"/>
      <c r="H11670" s="95"/>
      <c r="I11670" s="95"/>
      <c r="J11670" s="120"/>
    </row>
    <row r="11671" spans="1:10" ht="15">
      <c r="A11671" s="121"/>
      <c r="B11671" s="83" t="s">
        <v>1</v>
      </c>
      <c r="C11671" s="82" t="s">
        <v>2</v>
      </c>
      <c r="D11671" s="82" t="s">
        <v>3</v>
      </c>
      <c r="E11671" s="281" t="s">
        <v>1722</v>
      </c>
      <c r="F11671" s="281"/>
      <c r="G11671" s="84" t="s">
        <v>4</v>
      </c>
      <c r="H11671" s="83" t="s">
        <v>5</v>
      </c>
      <c r="I11671" s="83" t="s">
        <v>6</v>
      </c>
      <c r="J11671" s="122" t="s">
        <v>8</v>
      </c>
    </row>
    <row r="11672" spans="1:10" ht="25.5">
      <c r="A11672" s="111" t="s">
        <v>1723</v>
      </c>
      <c r="B11672" s="86" t="s">
        <v>2715</v>
      </c>
      <c r="C11672" s="85" t="s">
        <v>44</v>
      </c>
      <c r="D11672" s="85" t="s">
        <v>2716</v>
      </c>
      <c r="E11672" s="284" t="s">
        <v>1761</v>
      </c>
      <c r="F11672" s="284"/>
      <c r="G11672" s="87" t="s">
        <v>78</v>
      </c>
      <c r="H11672" s="88">
        <v>1</v>
      </c>
      <c r="I11672" s="89">
        <v>15.61</v>
      </c>
      <c r="J11672" s="112">
        <v>15.61</v>
      </c>
    </row>
    <row r="11673" spans="1:10">
      <c r="A11673" s="221"/>
      <c r="B11673" s="222"/>
      <c r="C11673" s="222"/>
      <c r="D11673" s="222"/>
      <c r="E11673" s="222"/>
      <c r="F11673" s="222" t="s">
        <v>1762</v>
      </c>
      <c r="G11673" s="222"/>
      <c r="H11673" s="222"/>
      <c r="I11673" s="222"/>
      <c r="J11673" s="125">
        <v>0</v>
      </c>
    </row>
    <row r="11674" spans="1:10">
      <c r="A11674" s="221"/>
      <c r="B11674" s="222"/>
      <c r="C11674" s="222"/>
      <c r="D11674" s="222"/>
      <c r="E11674" s="222"/>
      <c r="F11674" s="222" t="s">
        <v>1763</v>
      </c>
      <c r="G11674" s="222"/>
      <c r="H11674" s="222"/>
      <c r="I11674" s="222"/>
      <c r="J11674" s="125">
        <v>1</v>
      </c>
    </row>
    <row r="11675" spans="1:10">
      <c r="A11675" s="221"/>
      <c r="B11675" s="222"/>
      <c r="C11675" s="222"/>
      <c r="D11675" s="222"/>
      <c r="E11675" s="222"/>
      <c r="F11675" s="222" t="s">
        <v>1764</v>
      </c>
      <c r="G11675" s="222"/>
      <c r="H11675" s="222"/>
      <c r="I11675" s="222"/>
      <c r="J11675" s="125">
        <v>0</v>
      </c>
    </row>
    <row r="11676" spans="1:10" ht="15">
      <c r="A11676" s="279" t="s">
        <v>1784</v>
      </c>
      <c r="B11676" s="280" t="s">
        <v>1</v>
      </c>
      <c r="C11676" s="281" t="s">
        <v>2</v>
      </c>
      <c r="D11676" s="281" t="s">
        <v>1785</v>
      </c>
      <c r="E11676" s="280" t="s">
        <v>1766</v>
      </c>
      <c r="F11676" s="83" t="s">
        <v>1767</v>
      </c>
      <c r="G11676" s="83" t="s">
        <v>1768</v>
      </c>
      <c r="H11676" s="83"/>
      <c r="I11676" s="83"/>
      <c r="J11676" s="122" t="s">
        <v>1769</v>
      </c>
    </row>
    <row r="11677" spans="1:10">
      <c r="A11677" s="113" t="s">
        <v>1725</v>
      </c>
      <c r="B11677" s="91" t="s">
        <v>5489</v>
      </c>
      <c r="C11677" s="90" t="s">
        <v>44</v>
      </c>
      <c r="D11677" s="90" t="s">
        <v>5490</v>
      </c>
      <c r="E11677" s="93">
        <v>0.36699999999999999</v>
      </c>
      <c r="F11677" s="92" t="s">
        <v>121</v>
      </c>
      <c r="G11677" s="277" t="s">
        <v>5491</v>
      </c>
      <c r="H11677" s="277"/>
      <c r="I11677" s="278"/>
      <c r="J11677" s="127" t="s">
        <v>5505</v>
      </c>
    </row>
    <row r="11678" spans="1:10">
      <c r="A11678" s="221"/>
      <c r="B11678" s="222"/>
      <c r="C11678" s="222"/>
      <c r="D11678" s="222"/>
      <c r="E11678" s="222"/>
      <c r="F11678" s="222" t="s">
        <v>1938</v>
      </c>
      <c r="G11678" s="222"/>
      <c r="H11678" s="222"/>
      <c r="I11678" s="222"/>
      <c r="J11678" s="125">
        <v>15.6122</v>
      </c>
    </row>
    <row r="11679" spans="1:10">
      <c r="A11679" s="115"/>
      <c r="B11679" s="116"/>
      <c r="C11679" s="116"/>
      <c r="D11679" s="116"/>
      <c r="E11679" s="116" t="s">
        <v>1728</v>
      </c>
      <c r="F11679" s="117">
        <v>0</v>
      </c>
      <c r="G11679" s="116" t="s">
        <v>1729</v>
      </c>
      <c r="H11679" s="117">
        <v>0</v>
      </c>
      <c r="I11679" s="116" t="s">
        <v>1730</v>
      </c>
      <c r="J11679" s="118">
        <v>0</v>
      </c>
    </row>
    <row r="11680" spans="1:10" ht="15" thickBot="1">
      <c r="A11680" s="115"/>
      <c r="B11680" s="116"/>
      <c r="C11680" s="116"/>
      <c r="D11680" s="116"/>
      <c r="E11680" s="116" t="s">
        <v>1731</v>
      </c>
      <c r="F11680" s="117">
        <v>4.09</v>
      </c>
      <c r="G11680" s="116"/>
      <c r="H11680" s="276" t="s">
        <v>1732</v>
      </c>
      <c r="I11680" s="276"/>
      <c r="J11680" s="118">
        <v>19.7</v>
      </c>
    </row>
    <row r="11681" spans="1:10" ht="15" thickTop="1">
      <c r="A11681" s="119"/>
      <c r="B11681" s="95"/>
      <c r="C11681" s="95"/>
      <c r="D11681" s="95"/>
      <c r="E11681" s="95"/>
      <c r="F11681" s="95"/>
      <c r="G11681" s="95"/>
      <c r="H11681" s="95"/>
      <c r="I11681" s="95"/>
      <c r="J11681" s="120"/>
    </row>
    <row r="11682" spans="1:10" ht="15">
      <c r="A11682" s="121"/>
      <c r="B11682" s="83" t="s">
        <v>1</v>
      </c>
      <c r="C11682" s="82" t="s">
        <v>2</v>
      </c>
      <c r="D11682" s="82" t="s">
        <v>3</v>
      </c>
      <c r="E11682" s="281" t="s">
        <v>1722</v>
      </c>
      <c r="F11682" s="281"/>
      <c r="G11682" s="84" t="s">
        <v>4</v>
      </c>
      <c r="H11682" s="83" t="s">
        <v>5</v>
      </c>
      <c r="I11682" s="83" t="s">
        <v>6</v>
      </c>
      <c r="J11682" s="122" t="s">
        <v>8</v>
      </c>
    </row>
    <row r="11683" spans="1:10" ht="25.5">
      <c r="A11683" s="111" t="s">
        <v>1723</v>
      </c>
      <c r="B11683" s="86" t="s">
        <v>2771</v>
      </c>
      <c r="C11683" s="85" t="s">
        <v>44</v>
      </c>
      <c r="D11683" s="85" t="s">
        <v>2772</v>
      </c>
      <c r="E11683" s="284" t="s">
        <v>1761</v>
      </c>
      <c r="F11683" s="284"/>
      <c r="G11683" s="87" t="s">
        <v>78</v>
      </c>
      <c r="H11683" s="88">
        <v>1</v>
      </c>
      <c r="I11683" s="89">
        <v>21.99</v>
      </c>
      <c r="J11683" s="112">
        <v>21.99</v>
      </c>
    </row>
    <row r="11684" spans="1:10">
      <c r="A11684" s="221"/>
      <c r="B11684" s="222"/>
      <c r="C11684" s="222"/>
      <c r="D11684" s="222"/>
      <c r="E11684" s="222"/>
      <c r="F11684" s="222" t="s">
        <v>1762</v>
      </c>
      <c r="G11684" s="222"/>
      <c r="H11684" s="222"/>
      <c r="I11684" s="222"/>
      <c r="J11684" s="125">
        <v>0</v>
      </c>
    </row>
    <row r="11685" spans="1:10">
      <c r="A11685" s="221"/>
      <c r="B11685" s="222"/>
      <c r="C11685" s="222"/>
      <c r="D11685" s="222"/>
      <c r="E11685" s="222"/>
      <c r="F11685" s="222" t="s">
        <v>1763</v>
      </c>
      <c r="G11685" s="222"/>
      <c r="H11685" s="222"/>
      <c r="I11685" s="222"/>
      <c r="J11685" s="125">
        <v>1</v>
      </c>
    </row>
    <row r="11686" spans="1:10">
      <c r="A11686" s="221"/>
      <c r="B11686" s="222"/>
      <c r="C11686" s="222"/>
      <c r="D11686" s="222"/>
      <c r="E11686" s="222"/>
      <c r="F11686" s="222" t="s">
        <v>1764</v>
      </c>
      <c r="G11686" s="222"/>
      <c r="H11686" s="222"/>
      <c r="I11686" s="222"/>
      <c r="J11686" s="125">
        <v>0</v>
      </c>
    </row>
    <row r="11687" spans="1:10" ht="15">
      <c r="A11687" s="279" t="s">
        <v>1784</v>
      </c>
      <c r="B11687" s="280" t="s">
        <v>1</v>
      </c>
      <c r="C11687" s="281" t="s">
        <v>2</v>
      </c>
      <c r="D11687" s="281" t="s">
        <v>1785</v>
      </c>
      <c r="E11687" s="280" t="s">
        <v>1766</v>
      </c>
      <c r="F11687" s="83" t="s">
        <v>1767</v>
      </c>
      <c r="G11687" s="83" t="s">
        <v>1768</v>
      </c>
      <c r="H11687" s="83"/>
      <c r="I11687" s="83"/>
      <c r="J11687" s="122" t="s">
        <v>1769</v>
      </c>
    </row>
    <row r="11688" spans="1:10">
      <c r="A11688" s="113" t="s">
        <v>1725</v>
      </c>
      <c r="B11688" s="91" t="s">
        <v>5489</v>
      </c>
      <c r="C11688" s="90" t="s">
        <v>44</v>
      </c>
      <c r="D11688" s="90" t="s">
        <v>5490</v>
      </c>
      <c r="E11688" s="93">
        <v>0.51700000000000002</v>
      </c>
      <c r="F11688" s="92" t="s">
        <v>121</v>
      </c>
      <c r="G11688" s="277" t="s">
        <v>5491</v>
      </c>
      <c r="H11688" s="277"/>
      <c r="I11688" s="278"/>
      <c r="J11688" s="127" t="s">
        <v>5506</v>
      </c>
    </row>
    <row r="11689" spans="1:10">
      <c r="A11689" s="221"/>
      <c r="B11689" s="222"/>
      <c r="C11689" s="222"/>
      <c r="D11689" s="222"/>
      <c r="E11689" s="222"/>
      <c r="F11689" s="222" t="s">
        <v>1938</v>
      </c>
      <c r="G11689" s="222"/>
      <c r="H11689" s="222"/>
      <c r="I11689" s="222"/>
      <c r="J11689" s="125">
        <v>21.993200000000002</v>
      </c>
    </row>
    <row r="11690" spans="1:10">
      <c r="A11690" s="115"/>
      <c r="B11690" s="116"/>
      <c r="C11690" s="116"/>
      <c r="D11690" s="116"/>
      <c r="E11690" s="116" t="s">
        <v>1728</v>
      </c>
      <c r="F11690" s="117">
        <v>0</v>
      </c>
      <c r="G11690" s="116" t="s">
        <v>1729</v>
      </c>
      <c r="H11690" s="117">
        <v>0</v>
      </c>
      <c r="I11690" s="116" t="s">
        <v>1730</v>
      </c>
      <c r="J11690" s="118">
        <v>0</v>
      </c>
    </row>
    <row r="11691" spans="1:10" ht="15" thickBot="1">
      <c r="A11691" s="115"/>
      <c r="B11691" s="116"/>
      <c r="C11691" s="116"/>
      <c r="D11691" s="116"/>
      <c r="E11691" s="116" t="s">
        <v>1731</v>
      </c>
      <c r="F11691" s="117">
        <v>5.77</v>
      </c>
      <c r="G11691" s="116"/>
      <c r="H11691" s="276" t="s">
        <v>1732</v>
      </c>
      <c r="I11691" s="276"/>
      <c r="J11691" s="118">
        <v>27.76</v>
      </c>
    </row>
    <row r="11692" spans="1:10" ht="15" thickTop="1">
      <c r="A11692" s="119"/>
      <c r="B11692" s="95"/>
      <c r="C11692" s="95"/>
      <c r="D11692" s="95"/>
      <c r="E11692" s="95"/>
      <c r="F11692" s="95"/>
      <c r="G11692" s="95"/>
      <c r="H11692" s="95"/>
      <c r="I11692" s="95"/>
      <c r="J11692" s="120"/>
    </row>
    <row r="11693" spans="1:10" ht="15">
      <c r="A11693" s="121"/>
      <c r="B11693" s="83" t="s">
        <v>1</v>
      </c>
      <c r="C11693" s="82" t="s">
        <v>2</v>
      </c>
      <c r="D11693" s="82" t="s">
        <v>3</v>
      </c>
      <c r="E11693" s="281" t="s">
        <v>1722</v>
      </c>
      <c r="F11693" s="281"/>
      <c r="G11693" s="84" t="s">
        <v>4</v>
      </c>
      <c r="H11693" s="83" t="s">
        <v>5</v>
      </c>
      <c r="I11693" s="83" t="s">
        <v>6</v>
      </c>
      <c r="J11693" s="122" t="s">
        <v>8</v>
      </c>
    </row>
    <row r="11694" spans="1:10" ht="51">
      <c r="A11694" s="111" t="s">
        <v>1723</v>
      </c>
      <c r="B11694" s="86" t="s">
        <v>2849</v>
      </c>
      <c r="C11694" s="85" t="s">
        <v>44</v>
      </c>
      <c r="D11694" s="85" t="s">
        <v>2850</v>
      </c>
      <c r="E11694" s="284" t="s">
        <v>1761</v>
      </c>
      <c r="F11694" s="284"/>
      <c r="G11694" s="87" t="s">
        <v>78</v>
      </c>
      <c r="H11694" s="88">
        <v>1</v>
      </c>
      <c r="I11694" s="89">
        <v>5.78</v>
      </c>
      <c r="J11694" s="112">
        <v>5.78</v>
      </c>
    </row>
    <row r="11695" spans="1:10">
      <c r="A11695" s="221"/>
      <c r="B11695" s="222"/>
      <c r="C11695" s="222"/>
      <c r="D11695" s="222"/>
      <c r="E11695" s="222"/>
      <c r="F11695" s="222" t="s">
        <v>1762</v>
      </c>
      <c r="G11695" s="222"/>
      <c r="H11695" s="222"/>
      <c r="I11695" s="222"/>
      <c r="J11695" s="125">
        <v>0</v>
      </c>
    </row>
    <row r="11696" spans="1:10">
      <c r="A11696" s="221"/>
      <c r="B11696" s="222"/>
      <c r="C11696" s="222"/>
      <c r="D11696" s="222"/>
      <c r="E11696" s="222"/>
      <c r="F11696" s="222" t="s">
        <v>1763</v>
      </c>
      <c r="G11696" s="222"/>
      <c r="H11696" s="222"/>
      <c r="I11696" s="222"/>
      <c r="J11696" s="125">
        <v>1</v>
      </c>
    </row>
    <row r="11697" spans="1:10">
      <c r="A11697" s="221"/>
      <c r="B11697" s="222"/>
      <c r="C11697" s="222"/>
      <c r="D11697" s="222"/>
      <c r="E11697" s="222"/>
      <c r="F11697" s="222" t="s">
        <v>1764</v>
      </c>
      <c r="G11697" s="222"/>
      <c r="H11697" s="222"/>
      <c r="I11697" s="222"/>
      <c r="J11697" s="125">
        <v>0</v>
      </c>
    </row>
    <row r="11698" spans="1:10" ht="15">
      <c r="A11698" s="279" t="s">
        <v>1784</v>
      </c>
      <c r="B11698" s="280" t="s">
        <v>1</v>
      </c>
      <c r="C11698" s="281" t="s">
        <v>2</v>
      </c>
      <c r="D11698" s="281" t="s">
        <v>1785</v>
      </c>
      <c r="E11698" s="280" t="s">
        <v>1766</v>
      </c>
      <c r="F11698" s="83" t="s">
        <v>1767</v>
      </c>
      <c r="G11698" s="83" t="s">
        <v>1768</v>
      </c>
      <c r="H11698" s="83"/>
      <c r="I11698" s="83"/>
      <c r="J11698" s="122" t="s">
        <v>1769</v>
      </c>
    </row>
    <row r="11699" spans="1:10">
      <c r="A11699" s="113" t="s">
        <v>1725</v>
      </c>
      <c r="B11699" s="91" t="s">
        <v>2395</v>
      </c>
      <c r="C11699" s="90" t="s">
        <v>44</v>
      </c>
      <c r="D11699" s="90" t="s">
        <v>2396</v>
      </c>
      <c r="E11699" s="93">
        <v>0.92190000000000005</v>
      </c>
      <c r="F11699" s="92" t="s">
        <v>121</v>
      </c>
      <c r="G11699" s="277" t="s">
        <v>5487</v>
      </c>
      <c r="H11699" s="277"/>
      <c r="I11699" s="278"/>
      <c r="J11699" s="127" t="s">
        <v>5507</v>
      </c>
    </row>
    <row r="11700" spans="1:10">
      <c r="A11700" s="221"/>
      <c r="B11700" s="222"/>
      <c r="C11700" s="222"/>
      <c r="D11700" s="222"/>
      <c r="E11700" s="222"/>
      <c r="F11700" s="222" t="s">
        <v>1938</v>
      </c>
      <c r="G11700" s="222"/>
      <c r="H11700" s="222"/>
      <c r="I11700" s="222"/>
      <c r="J11700" s="125">
        <v>5.7803000000000004</v>
      </c>
    </row>
    <row r="11701" spans="1:10">
      <c r="A11701" s="115"/>
      <c r="B11701" s="116"/>
      <c r="C11701" s="116"/>
      <c r="D11701" s="116"/>
      <c r="E11701" s="116" t="s">
        <v>1728</v>
      </c>
      <c r="F11701" s="117">
        <v>0</v>
      </c>
      <c r="G11701" s="116" t="s">
        <v>1729</v>
      </c>
      <c r="H11701" s="117">
        <v>0</v>
      </c>
      <c r="I11701" s="116" t="s">
        <v>1730</v>
      </c>
      <c r="J11701" s="118">
        <v>0</v>
      </c>
    </row>
    <row r="11702" spans="1:10" ht="15" thickBot="1">
      <c r="A11702" s="115"/>
      <c r="B11702" s="116"/>
      <c r="C11702" s="116"/>
      <c r="D11702" s="116"/>
      <c r="E11702" s="116" t="s">
        <v>1731</v>
      </c>
      <c r="F11702" s="117">
        <v>1.51</v>
      </c>
      <c r="G11702" s="116"/>
      <c r="H11702" s="276" t="s">
        <v>1732</v>
      </c>
      <c r="I11702" s="276"/>
      <c r="J11702" s="118">
        <v>7.29</v>
      </c>
    </row>
    <row r="11703" spans="1:10" ht="15" thickTop="1">
      <c r="A11703" s="119"/>
      <c r="B11703" s="95"/>
      <c r="C11703" s="95"/>
      <c r="D11703" s="95"/>
      <c r="E11703" s="95"/>
      <c r="F11703" s="95"/>
      <c r="G11703" s="95"/>
      <c r="H11703" s="95"/>
      <c r="I11703" s="95"/>
      <c r="J11703" s="120"/>
    </row>
    <row r="11704" spans="1:10" ht="15">
      <c r="A11704" s="121"/>
      <c r="B11704" s="83" t="s">
        <v>1</v>
      </c>
      <c r="C11704" s="82" t="s">
        <v>2</v>
      </c>
      <c r="D11704" s="82" t="s">
        <v>3</v>
      </c>
      <c r="E11704" s="281" t="s">
        <v>1722</v>
      </c>
      <c r="F11704" s="281"/>
      <c r="G11704" s="84" t="s">
        <v>4</v>
      </c>
      <c r="H11704" s="83" t="s">
        <v>5</v>
      </c>
      <c r="I11704" s="83" t="s">
        <v>6</v>
      </c>
      <c r="J11704" s="122" t="s">
        <v>8</v>
      </c>
    </row>
    <row r="11705" spans="1:10" ht="25.5">
      <c r="A11705" s="111" t="s">
        <v>1723</v>
      </c>
      <c r="B11705" s="86" t="s">
        <v>3143</v>
      </c>
      <c r="C11705" s="85" t="s">
        <v>31</v>
      </c>
      <c r="D11705" s="85" t="s">
        <v>3144</v>
      </c>
      <c r="E11705" s="284" t="s">
        <v>2317</v>
      </c>
      <c r="F11705" s="284"/>
      <c r="G11705" s="87" t="s">
        <v>93</v>
      </c>
      <c r="H11705" s="88">
        <v>1</v>
      </c>
      <c r="I11705" s="89">
        <v>2078.6799999999998</v>
      </c>
      <c r="J11705" s="112">
        <v>2078.6799999999998</v>
      </c>
    </row>
    <row r="11706" spans="1:10" ht="25.5">
      <c r="A11706" s="123" t="s">
        <v>1738</v>
      </c>
      <c r="B11706" s="97" t="s">
        <v>5395</v>
      </c>
      <c r="C11706" s="96" t="s">
        <v>31</v>
      </c>
      <c r="D11706" s="96" t="s">
        <v>5396</v>
      </c>
      <c r="E11706" s="283" t="s">
        <v>2165</v>
      </c>
      <c r="F11706" s="283"/>
      <c r="G11706" s="98" t="s">
        <v>2166</v>
      </c>
      <c r="H11706" s="99">
        <v>6.6349999999999998</v>
      </c>
      <c r="I11706" s="100">
        <v>0.92</v>
      </c>
      <c r="J11706" s="124">
        <v>6.1</v>
      </c>
    </row>
    <row r="11707" spans="1:10" ht="25.5">
      <c r="A11707" s="123" t="s">
        <v>1738</v>
      </c>
      <c r="B11707" s="97" t="s">
        <v>2663</v>
      </c>
      <c r="C11707" s="96" t="s">
        <v>31</v>
      </c>
      <c r="D11707" s="96" t="s">
        <v>2664</v>
      </c>
      <c r="E11707" s="283" t="s">
        <v>2165</v>
      </c>
      <c r="F11707" s="283"/>
      <c r="G11707" s="98" t="s">
        <v>2169</v>
      </c>
      <c r="H11707" s="99">
        <v>0.70430000000000004</v>
      </c>
      <c r="I11707" s="100">
        <v>24.23</v>
      </c>
      <c r="J11707" s="124">
        <v>17.059999999999999</v>
      </c>
    </row>
    <row r="11708" spans="1:10" ht="25.5">
      <c r="A11708" s="123" t="s">
        <v>1738</v>
      </c>
      <c r="B11708" s="97" t="s">
        <v>2669</v>
      </c>
      <c r="C11708" s="96" t="s">
        <v>31</v>
      </c>
      <c r="D11708" s="96" t="s">
        <v>2670</v>
      </c>
      <c r="E11708" s="283" t="s">
        <v>2165</v>
      </c>
      <c r="F11708" s="283"/>
      <c r="G11708" s="98" t="s">
        <v>2166</v>
      </c>
      <c r="H11708" s="99">
        <v>0.48770000000000002</v>
      </c>
      <c r="I11708" s="100">
        <v>25.16</v>
      </c>
      <c r="J11708" s="124">
        <v>12.27</v>
      </c>
    </row>
    <row r="11709" spans="1:10">
      <c r="A11709" s="123" t="s">
        <v>1738</v>
      </c>
      <c r="B11709" s="97" t="s">
        <v>2170</v>
      </c>
      <c r="C11709" s="96" t="s">
        <v>31</v>
      </c>
      <c r="D11709" s="96" t="s">
        <v>1958</v>
      </c>
      <c r="E11709" s="283" t="s">
        <v>1737</v>
      </c>
      <c r="F11709" s="283"/>
      <c r="G11709" s="98" t="s">
        <v>33</v>
      </c>
      <c r="H11709" s="99">
        <v>31.349900000000002</v>
      </c>
      <c r="I11709" s="100">
        <v>14.46</v>
      </c>
      <c r="J11709" s="124">
        <v>453.31</v>
      </c>
    </row>
    <row r="11710" spans="1:10" ht="38.25">
      <c r="A11710" s="123" t="s">
        <v>1738</v>
      </c>
      <c r="B11710" s="97" t="s">
        <v>4798</v>
      </c>
      <c r="C11710" s="96" t="s">
        <v>31</v>
      </c>
      <c r="D11710" s="96" t="s">
        <v>4799</v>
      </c>
      <c r="E11710" s="283" t="s">
        <v>2317</v>
      </c>
      <c r="F11710" s="283"/>
      <c r="G11710" s="98" t="s">
        <v>93</v>
      </c>
      <c r="H11710" s="99">
        <v>1.2</v>
      </c>
      <c r="I11710" s="100">
        <v>365.46</v>
      </c>
      <c r="J11710" s="124">
        <v>438.55</v>
      </c>
    </row>
    <row r="11711" spans="1:10" ht="25.5">
      <c r="A11711" s="123" t="s">
        <v>1738</v>
      </c>
      <c r="B11711" s="97" t="s">
        <v>4534</v>
      </c>
      <c r="C11711" s="96" t="s">
        <v>31</v>
      </c>
      <c r="D11711" s="96" t="s">
        <v>4535</v>
      </c>
      <c r="E11711" s="283" t="s">
        <v>2317</v>
      </c>
      <c r="F11711" s="283"/>
      <c r="G11711" s="98" t="s">
        <v>2625</v>
      </c>
      <c r="H11711" s="99">
        <v>27.898800000000001</v>
      </c>
      <c r="I11711" s="100">
        <v>10.45</v>
      </c>
      <c r="J11711" s="124">
        <v>291.54000000000002</v>
      </c>
    </row>
    <row r="11712" spans="1:10" ht="25.5">
      <c r="A11712" s="123" t="s">
        <v>1738</v>
      </c>
      <c r="B11712" s="97" t="s">
        <v>5397</v>
      </c>
      <c r="C11712" s="96" t="s">
        <v>31</v>
      </c>
      <c r="D11712" s="96" t="s">
        <v>5398</v>
      </c>
      <c r="E11712" s="283" t="s">
        <v>2165</v>
      </c>
      <c r="F11712" s="283"/>
      <c r="G11712" s="98" t="s">
        <v>2169</v>
      </c>
      <c r="H11712" s="99">
        <v>18.091699999999999</v>
      </c>
      <c r="I11712" s="100">
        <v>0.35</v>
      </c>
      <c r="J11712" s="124">
        <v>6.33</v>
      </c>
    </row>
    <row r="11713" spans="1:10">
      <c r="A11713" s="123" t="s">
        <v>1738</v>
      </c>
      <c r="B11713" s="97" t="s">
        <v>4362</v>
      </c>
      <c r="C11713" s="96" t="s">
        <v>31</v>
      </c>
      <c r="D11713" s="96" t="s">
        <v>2103</v>
      </c>
      <c r="E11713" s="283" t="s">
        <v>1737</v>
      </c>
      <c r="F11713" s="283"/>
      <c r="G11713" s="98" t="s">
        <v>33</v>
      </c>
      <c r="H11713" s="99">
        <v>1.1919999999999999</v>
      </c>
      <c r="I11713" s="100">
        <v>15.92</v>
      </c>
      <c r="J11713" s="124">
        <v>18.97</v>
      </c>
    </row>
    <row r="11714" spans="1:10">
      <c r="A11714" s="123" t="s">
        <v>1738</v>
      </c>
      <c r="B11714" s="97" t="s">
        <v>4696</v>
      </c>
      <c r="C11714" s="96" t="s">
        <v>31</v>
      </c>
      <c r="D11714" s="96" t="s">
        <v>2125</v>
      </c>
      <c r="E11714" s="283" t="s">
        <v>1737</v>
      </c>
      <c r="F11714" s="283"/>
      <c r="G11714" s="98" t="s">
        <v>33</v>
      </c>
      <c r="H11714" s="99">
        <v>5.96</v>
      </c>
      <c r="I11714" s="100">
        <v>22.22</v>
      </c>
      <c r="J11714" s="124">
        <v>132.43</v>
      </c>
    </row>
    <row r="11715" spans="1:10">
      <c r="A11715" s="123" t="s">
        <v>1738</v>
      </c>
      <c r="B11715" s="97" t="s">
        <v>2365</v>
      </c>
      <c r="C11715" s="96" t="s">
        <v>31</v>
      </c>
      <c r="D11715" s="96" t="s">
        <v>1949</v>
      </c>
      <c r="E11715" s="283" t="s">
        <v>1737</v>
      </c>
      <c r="F11715" s="283"/>
      <c r="G11715" s="98" t="s">
        <v>33</v>
      </c>
      <c r="H11715" s="99">
        <v>31.349900000000002</v>
      </c>
      <c r="I11715" s="100">
        <v>19.95</v>
      </c>
      <c r="J11715" s="124">
        <v>625.42999999999995</v>
      </c>
    </row>
    <row r="11716" spans="1:10">
      <c r="A11716" s="113" t="s">
        <v>1725</v>
      </c>
      <c r="B11716" s="91" t="s">
        <v>5508</v>
      </c>
      <c r="C11716" s="90" t="s">
        <v>31</v>
      </c>
      <c r="D11716" s="90" t="s">
        <v>5509</v>
      </c>
      <c r="E11716" s="278" t="s">
        <v>1743</v>
      </c>
      <c r="F11716" s="278"/>
      <c r="G11716" s="92" t="s">
        <v>2625</v>
      </c>
      <c r="H11716" s="93">
        <v>0.4365</v>
      </c>
      <c r="I11716" s="94">
        <v>14.96</v>
      </c>
      <c r="J11716" s="114">
        <v>6.53</v>
      </c>
    </row>
    <row r="11717" spans="1:10" ht="25.5">
      <c r="A11717" s="113" t="s">
        <v>1725</v>
      </c>
      <c r="B11717" s="91" t="s">
        <v>3147</v>
      </c>
      <c r="C11717" s="90" t="s">
        <v>31</v>
      </c>
      <c r="D11717" s="90" t="s">
        <v>3148</v>
      </c>
      <c r="E11717" s="278" t="s">
        <v>1743</v>
      </c>
      <c r="F11717" s="278"/>
      <c r="G11717" s="92" t="s">
        <v>3149</v>
      </c>
      <c r="H11717" s="93">
        <v>8.3299999999999999E-2</v>
      </c>
      <c r="I11717" s="94">
        <v>4.3600000000000003</v>
      </c>
      <c r="J11717" s="114">
        <v>0.36</v>
      </c>
    </row>
    <row r="11718" spans="1:10" ht="25.5">
      <c r="A11718" s="113" t="s">
        <v>1725</v>
      </c>
      <c r="B11718" s="91" t="s">
        <v>3152</v>
      </c>
      <c r="C11718" s="90" t="s">
        <v>31</v>
      </c>
      <c r="D11718" s="90" t="s">
        <v>3153</v>
      </c>
      <c r="E11718" s="278" t="s">
        <v>1743</v>
      </c>
      <c r="F11718" s="278"/>
      <c r="G11718" s="92" t="s">
        <v>267</v>
      </c>
      <c r="H11718" s="93">
        <v>5.6283000000000003</v>
      </c>
      <c r="I11718" s="94">
        <v>1.99</v>
      </c>
      <c r="J11718" s="114">
        <v>11.2</v>
      </c>
    </row>
    <row r="11719" spans="1:10" ht="38.25">
      <c r="A11719" s="113" t="s">
        <v>1725</v>
      </c>
      <c r="B11719" s="91" t="s">
        <v>5118</v>
      </c>
      <c r="C11719" s="90" t="s">
        <v>31</v>
      </c>
      <c r="D11719" s="90" t="s">
        <v>5119</v>
      </c>
      <c r="E11719" s="278" t="s">
        <v>1743</v>
      </c>
      <c r="F11719" s="278"/>
      <c r="G11719" s="92" t="s">
        <v>2786</v>
      </c>
      <c r="H11719" s="93">
        <v>1.9403999999999999</v>
      </c>
      <c r="I11719" s="94">
        <v>30.2</v>
      </c>
      <c r="J11719" s="114">
        <v>58.6</v>
      </c>
    </row>
    <row r="11720" spans="1:10">
      <c r="A11720" s="115"/>
      <c r="B11720" s="116"/>
      <c r="C11720" s="116"/>
      <c r="D11720" s="116"/>
      <c r="E11720" s="116" t="s">
        <v>1728</v>
      </c>
      <c r="F11720" s="117">
        <v>1103</v>
      </c>
      <c r="G11720" s="116" t="s">
        <v>1729</v>
      </c>
      <c r="H11720" s="117">
        <v>0</v>
      </c>
      <c r="I11720" s="116" t="s">
        <v>1730</v>
      </c>
      <c r="J11720" s="118">
        <v>1103</v>
      </c>
    </row>
    <row r="11721" spans="1:10" ht="15" thickBot="1">
      <c r="A11721" s="115"/>
      <c r="B11721" s="116"/>
      <c r="C11721" s="116"/>
      <c r="D11721" s="116"/>
      <c r="E11721" s="116" t="s">
        <v>1731</v>
      </c>
      <c r="F11721" s="117">
        <v>545.44000000000005</v>
      </c>
      <c r="G11721" s="116"/>
      <c r="H11721" s="276" t="s">
        <v>1732</v>
      </c>
      <c r="I11721" s="276"/>
      <c r="J11721" s="118">
        <v>2624.12</v>
      </c>
    </row>
    <row r="11722" spans="1:10" ht="15" thickTop="1">
      <c r="A11722" s="119"/>
      <c r="B11722" s="95"/>
      <c r="C11722" s="95"/>
      <c r="D11722" s="95"/>
      <c r="E11722" s="95"/>
      <c r="F11722" s="95"/>
      <c r="G11722" s="95"/>
      <c r="H11722" s="95"/>
      <c r="I11722" s="95"/>
      <c r="J11722" s="120"/>
    </row>
    <row r="11723" spans="1:10" ht="15">
      <c r="A11723" s="121"/>
      <c r="B11723" s="83" t="s">
        <v>1</v>
      </c>
      <c r="C11723" s="82" t="s">
        <v>2</v>
      </c>
      <c r="D11723" s="82" t="s">
        <v>3</v>
      </c>
      <c r="E11723" s="281" t="s">
        <v>1722</v>
      </c>
      <c r="F11723" s="281"/>
      <c r="G11723" s="84" t="s">
        <v>4</v>
      </c>
      <c r="H11723" s="83" t="s">
        <v>5</v>
      </c>
      <c r="I11723" s="83" t="s">
        <v>6</v>
      </c>
      <c r="J11723" s="122" t="s">
        <v>8</v>
      </c>
    </row>
    <row r="11724" spans="1:10" ht="25.5">
      <c r="A11724" s="111" t="s">
        <v>1723</v>
      </c>
      <c r="B11724" s="86" t="s">
        <v>3145</v>
      </c>
      <c r="C11724" s="85" t="s">
        <v>31</v>
      </c>
      <c r="D11724" s="85" t="s">
        <v>3146</v>
      </c>
      <c r="E11724" s="284" t="s">
        <v>2317</v>
      </c>
      <c r="F11724" s="284"/>
      <c r="G11724" s="87" t="s">
        <v>93</v>
      </c>
      <c r="H11724" s="88">
        <v>1</v>
      </c>
      <c r="I11724" s="89">
        <v>2372.65</v>
      </c>
      <c r="J11724" s="112">
        <v>2372.65</v>
      </c>
    </row>
    <row r="11725" spans="1:10">
      <c r="A11725" s="123" t="s">
        <v>1738</v>
      </c>
      <c r="B11725" s="97" t="s">
        <v>4696</v>
      </c>
      <c r="C11725" s="96" t="s">
        <v>31</v>
      </c>
      <c r="D11725" s="96" t="s">
        <v>2125</v>
      </c>
      <c r="E11725" s="283" t="s">
        <v>1737</v>
      </c>
      <c r="F11725" s="283"/>
      <c r="G11725" s="98" t="s">
        <v>33</v>
      </c>
      <c r="H11725" s="99">
        <v>9.0685000000000002</v>
      </c>
      <c r="I11725" s="100">
        <v>22.22</v>
      </c>
      <c r="J11725" s="124">
        <v>201.5</v>
      </c>
    </row>
    <row r="11726" spans="1:10">
      <c r="A11726" s="123" t="s">
        <v>1738</v>
      </c>
      <c r="B11726" s="97" t="s">
        <v>2365</v>
      </c>
      <c r="C11726" s="96" t="s">
        <v>31</v>
      </c>
      <c r="D11726" s="96" t="s">
        <v>1949</v>
      </c>
      <c r="E11726" s="283" t="s">
        <v>1737</v>
      </c>
      <c r="F11726" s="283"/>
      <c r="G11726" s="98" t="s">
        <v>33</v>
      </c>
      <c r="H11726" s="99">
        <v>31.992999999999999</v>
      </c>
      <c r="I11726" s="100">
        <v>19.95</v>
      </c>
      <c r="J11726" s="124">
        <v>638.26</v>
      </c>
    </row>
    <row r="11727" spans="1:10" ht="38.25">
      <c r="A11727" s="123" t="s">
        <v>1738</v>
      </c>
      <c r="B11727" s="97" t="s">
        <v>4798</v>
      </c>
      <c r="C11727" s="96" t="s">
        <v>31</v>
      </c>
      <c r="D11727" s="96" t="s">
        <v>4799</v>
      </c>
      <c r="E11727" s="283" t="s">
        <v>2317</v>
      </c>
      <c r="F11727" s="283"/>
      <c r="G11727" s="98" t="s">
        <v>93</v>
      </c>
      <c r="H11727" s="99">
        <v>1.2</v>
      </c>
      <c r="I11727" s="100">
        <v>365.46</v>
      </c>
      <c r="J11727" s="124">
        <v>438.55</v>
      </c>
    </row>
    <row r="11728" spans="1:10" ht="25.5">
      <c r="A11728" s="123" t="s">
        <v>1738</v>
      </c>
      <c r="B11728" s="97" t="s">
        <v>2669</v>
      </c>
      <c r="C11728" s="96" t="s">
        <v>31</v>
      </c>
      <c r="D11728" s="96" t="s">
        <v>2670</v>
      </c>
      <c r="E11728" s="283" t="s">
        <v>2165</v>
      </c>
      <c r="F11728" s="283"/>
      <c r="G11728" s="98" t="s">
        <v>2166</v>
      </c>
      <c r="H11728" s="99">
        <v>0.77359999999999995</v>
      </c>
      <c r="I11728" s="100">
        <v>25.16</v>
      </c>
      <c r="J11728" s="124">
        <v>19.46</v>
      </c>
    </row>
    <row r="11729" spans="1:10">
      <c r="A11729" s="123" t="s">
        <v>1738</v>
      </c>
      <c r="B11729" s="97" t="s">
        <v>4362</v>
      </c>
      <c r="C11729" s="96" t="s">
        <v>31</v>
      </c>
      <c r="D11729" s="96" t="s">
        <v>2103</v>
      </c>
      <c r="E11729" s="283" t="s">
        <v>1737</v>
      </c>
      <c r="F11729" s="283"/>
      <c r="G11729" s="98" t="s">
        <v>33</v>
      </c>
      <c r="H11729" s="99">
        <v>1.8137000000000001</v>
      </c>
      <c r="I11729" s="100">
        <v>15.92</v>
      </c>
      <c r="J11729" s="124">
        <v>28.87</v>
      </c>
    </row>
    <row r="11730" spans="1:10" ht="25.5">
      <c r="A11730" s="123" t="s">
        <v>1738</v>
      </c>
      <c r="B11730" s="97" t="s">
        <v>2663</v>
      </c>
      <c r="C11730" s="96" t="s">
        <v>31</v>
      </c>
      <c r="D11730" s="96" t="s">
        <v>2664</v>
      </c>
      <c r="E11730" s="283" t="s">
        <v>2165</v>
      </c>
      <c r="F11730" s="283"/>
      <c r="G11730" s="98" t="s">
        <v>2169</v>
      </c>
      <c r="H11730" s="99">
        <v>1.0401</v>
      </c>
      <c r="I11730" s="100">
        <v>24.23</v>
      </c>
      <c r="J11730" s="124">
        <v>25.2</v>
      </c>
    </row>
    <row r="11731" spans="1:10">
      <c r="A11731" s="123" t="s">
        <v>1738</v>
      </c>
      <c r="B11731" s="97" t="s">
        <v>2170</v>
      </c>
      <c r="C11731" s="96" t="s">
        <v>31</v>
      </c>
      <c r="D11731" s="96" t="s">
        <v>1958</v>
      </c>
      <c r="E11731" s="283" t="s">
        <v>1737</v>
      </c>
      <c r="F11731" s="283"/>
      <c r="G11731" s="98" t="s">
        <v>33</v>
      </c>
      <c r="H11731" s="99">
        <v>31.992999999999999</v>
      </c>
      <c r="I11731" s="100">
        <v>14.46</v>
      </c>
      <c r="J11731" s="124">
        <v>462.61</v>
      </c>
    </row>
    <row r="11732" spans="1:10" ht="25.5">
      <c r="A11732" s="123" t="s">
        <v>1738</v>
      </c>
      <c r="B11732" s="97" t="s">
        <v>5395</v>
      </c>
      <c r="C11732" s="96" t="s">
        <v>31</v>
      </c>
      <c r="D11732" s="96" t="s">
        <v>5396</v>
      </c>
      <c r="E11732" s="283" t="s">
        <v>2165</v>
      </c>
      <c r="F11732" s="283"/>
      <c r="G11732" s="98" t="s">
        <v>2166</v>
      </c>
      <c r="H11732" s="99">
        <v>6.6349999999999998</v>
      </c>
      <c r="I11732" s="100">
        <v>0.92</v>
      </c>
      <c r="J11732" s="124">
        <v>6.1</v>
      </c>
    </row>
    <row r="11733" spans="1:10" ht="25.5">
      <c r="A11733" s="123" t="s">
        <v>1738</v>
      </c>
      <c r="B11733" s="97" t="s">
        <v>4534</v>
      </c>
      <c r="C11733" s="96" t="s">
        <v>31</v>
      </c>
      <c r="D11733" s="96" t="s">
        <v>4535</v>
      </c>
      <c r="E11733" s="283" t="s">
        <v>2317</v>
      </c>
      <c r="F11733" s="283"/>
      <c r="G11733" s="98" t="s">
        <v>2625</v>
      </c>
      <c r="H11733" s="99">
        <v>42.646299999999997</v>
      </c>
      <c r="I11733" s="100">
        <v>10.45</v>
      </c>
      <c r="J11733" s="124">
        <v>445.65</v>
      </c>
    </row>
    <row r="11734" spans="1:10" ht="25.5">
      <c r="A11734" s="123" t="s">
        <v>1738</v>
      </c>
      <c r="B11734" s="97" t="s">
        <v>5397</v>
      </c>
      <c r="C11734" s="96" t="s">
        <v>31</v>
      </c>
      <c r="D11734" s="96" t="s">
        <v>5398</v>
      </c>
      <c r="E11734" s="283" t="s">
        <v>2165</v>
      </c>
      <c r="F11734" s="283"/>
      <c r="G11734" s="98" t="s">
        <v>2169</v>
      </c>
      <c r="H11734" s="99">
        <v>18.091699999999999</v>
      </c>
      <c r="I11734" s="100">
        <v>0.35</v>
      </c>
      <c r="J11734" s="124">
        <v>6.33</v>
      </c>
    </row>
    <row r="11735" spans="1:10" ht="38.25">
      <c r="A11735" s="113" t="s">
        <v>1725</v>
      </c>
      <c r="B11735" s="91" t="s">
        <v>5118</v>
      </c>
      <c r="C11735" s="90" t="s">
        <v>31</v>
      </c>
      <c r="D11735" s="90" t="s">
        <v>5119</v>
      </c>
      <c r="E11735" s="278" t="s">
        <v>1743</v>
      </c>
      <c r="F11735" s="278"/>
      <c r="G11735" s="92" t="s">
        <v>2786</v>
      </c>
      <c r="H11735" s="93">
        <v>2.9790000000000001</v>
      </c>
      <c r="I11735" s="94">
        <v>30.2</v>
      </c>
      <c r="J11735" s="114">
        <v>89.96</v>
      </c>
    </row>
    <row r="11736" spans="1:10">
      <c r="A11736" s="113" t="s">
        <v>1725</v>
      </c>
      <c r="B11736" s="91" t="s">
        <v>5508</v>
      </c>
      <c r="C11736" s="90" t="s">
        <v>31</v>
      </c>
      <c r="D11736" s="90" t="s">
        <v>5509</v>
      </c>
      <c r="E11736" s="278" t="s">
        <v>1743</v>
      </c>
      <c r="F11736" s="278"/>
      <c r="G11736" s="92" t="s">
        <v>2625</v>
      </c>
      <c r="H11736" s="93">
        <v>0.64449999999999996</v>
      </c>
      <c r="I11736" s="94">
        <v>14.96</v>
      </c>
      <c r="J11736" s="114">
        <v>9.64</v>
      </c>
    </row>
    <row r="11737" spans="1:10" ht="25.5">
      <c r="A11737" s="113" t="s">
        <v>1725</v>
      </c>
      <c r="B11737" s="91" t="s">
        <v>3147</v>
      </c>
      <c r="C11737" s="90" t="s">
        <v>31</v>
      </c>
      <c r="D11737" s="90" t="s">
        <v>3148</v>
      </c>
      <c r="E11737" s="278" t="s">
        <v>1743</v>
      </c>
      <c r="F11737" s="278"/>
      <c r="G11737" s="92" t="s">
        <v>3149</v>
      </c>
      <c r="H11737" s="93">
        <v>0.12</v>
      </c>
      <c r="I11737" s="94">
        <v>4.3600000000000003</v>
      </c>
      <c r="J11737" s="114">
        <v>0.52</v>
      </c>
    </row>
    <row r="11738" spans="1:10">
      <c r="A11738" s="115"/>
      <c r="B11738" s="116"/>
      <c r="C11738" s="116"/>
      <c r="D11738" s="116"/>
      <c r="E11738" s="116" t="s">
        <v>1728</v>
      </c>
      <c r="F11738" s="117">
        <v>1246.79</v>
      </c>
      <c r="G11738" s="116" t="s">
        <v>1729</v>
      </c>
      <c r="H11738" s="117">
        <v>0</v>
      </c>
      <c r="I11738" s="116" t="s">
        <v>1730</v>
      </c>
      <c r="J11738" s="118">
        <v>1246.79</v>
      </c>
    </row>
    <row r="11739" spans="1:10" ht="15" thickBot="1">
      <c r="A11739" s="115"/>
      <c r="B11739" s="116"/>
      <c r="C11739" s="116"/>
      <c r="D11739" s="116"/>
      <c r="E11739" s="116" t="s">
        <v>1731</v>
      </c>
      <c r="F11739" s="117">
        <v>622.58000000000004</v>
      </c>
      <c r="G11739" s="116"/>
      <c r="H11739" s="276" t="s">
        <v>1732</v>
      </c>
      <c r="I11739" s="276"/>
      <c r="J11739" s="118">
        <v>2995.23</v>
      </c>
    </row>
    <row r="11740" spans="1:10" ht="15" thickTop="1">
      <c r="A11740" s="119"/>
      <c r="B11740" s="95"/>
      <c r="C11740" s="95"/>
      <c r="D11740" s="95"/>
      <c r="E11740" s="95"/>
      <c r="F11740" s="95"/>
      <c r="G11740" s="95"/>
      <c r="H11740" s="95"/>
      <c r="I11740" s="95"/>
      <c r="J11740" s="120"/>
    </row>
    <row r="11741" spans="1:10" ht="15">
      <c r="A11741" s="121"/>
      <c r="B11741" s="83" t="s">
        <v>1</v>
      </c>
      <c r="C11741" s="82" t="s">
        <v>2</v>
      </c>
      <c r="D11741" s="82" t="s">
        <v>3</v>
      </c>
      <c r="E11741" s="281" t="s">
        <v>1722</v>
      </c>
      <c r="F11741" s="281"/>
      <c r="G11741" s="84" t="s">
        <v>4</v>
      </c>
      <c r="H11741" s="83" t="s">
        <v>5</v>
      </c>
      <c r="I11741" s="83" t="s">
        <v>6</v>
      </c>
      <c r="J11741" s="122" t="s">
        <v>8</v>
      </c>
    </row>
    <row r="11742" spans="1:10">
      <c r="A11742" s="111" t="s">
        <v>1723</v>
      </c>
      <c r="B11742" s="86" t="s">
        <v>2417</v>
      </c>
      <c r="C11742" s="85" t="s">
        <v>44</v>
      </c>
      <c r="D11742" s="85" t="s">
        <v>2418</v>
      </c>
      <c r="E11742" s="284" t="s">
        <v>1761</v>
      </c>
      <c r="F11742" s="284"/>
      <c r="G11742" s="87" t="s">
        <v>1950</v>
      </c>
      <c r="H11742" s="88">
        <v>1</v>
      </c>
      <c r="I11742" s="89">
        <v>20.27</v>
      </c>
      <c r="J11742" s="112">
        <v>20.27</v>
      </c>
    </row>
    <row r="11743" spans="1:10" ht="15">
      <c r="A11743" s="121" t="s">
        <v>2324</v>
      </c>
      <c r="B11743" s="83" t="s">
        <v>1</v>
      </c>
      <c r="C11743" s="82" t="s">
        <v>2</v>
      </c>
      <c r="D11743" s="82" t="s">
        <v>1748</v>
      </c>
      <c r="E11743" s="83" t="s">
        <v>1766</v>
      </c>
      <c r="F11743" s="280" t="s">
        <v>1769</v>
      </c>
      <c r="G11743" s="280"/>
      <c r="H11743" s="280"/>
      <c r="I11743" s="280"/>
      <c r="J11743" s="122" t="s">
        <v>1778</v>
      </c>
    </row>
    <row r="11744" spans="1:10">
      <c r="A11744" s="113" t="s">
        <v>1725</v>
      </c>
      <c r="B11744" s="91" t="s">
        <v>4966</v>
      </c>
      <c r="C11744" s="90" t="s">
        <v>44</v>
      </c>
      <c r="D11744" s="90" t="s">
        <v>4967</v>
      </c>
      <c r="E11744" s="93">
        <v>1</v>
      </c>
      <c r="F11744" s="90"/>
      <c r="G11744" s="90"/>
      <c r="H11744" s="90"/>
      <c r="I11744" s="102" t="s">
        <v>4527</v>
      </c>
      <c r="J11744" s="127" t="s">
        <v>4527</v>
      </c>
    </row>
    <row r="11745" spans="1:10">
      <c r="A11745" s="221"/>
      <c r="B11745" s="222"/>
      <c r="C11745" s="222"/>
      <c r="D11745" s="222"/>
      <c r="E11745" s="222"/>
      <c r="F11745" s="222" t="s">
        <v>2328</v>
      </c>
      <c r="G11745" s="222"/>
      <c r="H11745" s="222"/>
      <c r="I11745" s="222"/>
      <c r="J11745" s="128">
        <v>0</v>
      </c>
    </row>
    <row r="11746" spans="1:10">
      <c r="A11746" s="221"/>
      <c r="B11746" s="222"/>
      <c r="C11746" s="222"/>
      <c r="D11746" s="222"/>
      <c r="E11746" s="222"/>
      <c r="F11746" s="222" t="s">
        <v>2329</v>
      </c>
      <c r="G11746" s="222"/>
      <c r="H11746" s="222"/>
      <c r="I11746" s="222"/>
      <c r="J11746" s="125">
        <v>14.59</v>
      </c>
    </row>
    <row r="11747" spans="1:10">
      <c r="A11747" s="221"/>
      <c r="B11747" s="222"/>
      <c r="C11747" s="222"/>
      <c r="D11747" s="222"/>
      <c r="E11747" s="222"/>
      <c r="F11747" s="222" t="s">
        <v>1762</v>
      </c>
      <c r="G11747" s="222"/>
      <c r="H11747" s="222"/>
      <c r="I11747" s="222"/>
      <c r="J11747" s="125">
        <v>14.59</v>
      </c>
    </row>
    <row r="11748" spans="1:10">
      <c r="A11748" s="221"/>
      <c r="B11748" s="222"/>
      <c r="C11748" s="222"/>
      <c r="D11748" s="222"/>
      <c r="E11748" s="222"/>
      <c r="F11748" s="222" t="s">
        <v>1763</v>
      </c>
      <c r="G11748" s="222"/>
      <c r="H11748" s="222"/>
      <c r="I11748" s="222"/>
      <c r="J11748" s="125">
        <v>1</v>
      </c>
    </row>
    <row r="11749" spans="1:10">
      <c r="A11749" s="221"/>
      <c r="B11749" s="222"/>
      <c r="C11749" s="222"/>
      <c r="D11749" s="222"/>
      <c r="E11749" s="222"/>
      <c r="F11749" s="222" t="s">
        <v>1764</v>
      </c>
      <c r="G11749" s="222"/>
      <c r="H11749" s="222"/>
      <c r="I11749" s="222"/>
      <c r="J11749" s="125">
        <v>14.59</v>
      </c>
    </row>
    <row r="11750" spans="1:10" ht="15">
      <c r="A11750" s="279" t="s">
        <v>1784</v>
      </c>
      <c r="B11750" s="280" t="s">
        <v>1</v>
      </c>
      <c r="C11750" s="281" t="s">
        <v>2</v>
      </c>
      <c r="D11750" s="281" t="s">
        <v>1785</v>
      </c>
      <c r="E11750" s="280" t="s">
        <v>1766</v>
      </c>
      <c r="F11750" s="83" t="s">
        <v>1767</v>
      </c>
      <c r="G11750" s="83" t="s">
        <v>1768</v>
      </c>
      <c r="H11750" s="83"/>
      <c r="I11750" s="83"/>
      <c r="J11750" s="122" t="s">
        <v>1769</v>
      </c>
    </row>
    <row r="11751" spans="1:10">
      <c r="A11751" s="113" t="s">
        <v>1725</v>
      </c>
      <c r="B11751" s="91" t="s">
        <v>4338</v>
      </c>
      <c r="C11751" s="90" t="s">
        <v>44</v>
      </c>
      <c r="D11751" s="90" t="s">
        <v>4339</v>
      </c>
      <c r="E11751" s="93">
        <v>1</v>
      </c>
      <c r="F11751" s="92" t="s">
        <v>1950</v>
      </c>
      <c r="G11751" s="277" t="s">
        <v>4340</v>
      </c>
      <c r="H11751" s="277"/>
      <c r="I11751" s="278"/>
      <c r="J11751" s="127" t="s">
        <v>4340</v>
      </c>
    </row>
    <row r="11752" spans="1:10">
      <c r="A11752" s="113" t="s">
        <v>1725</v>
      </c>
      <c r="B11752" s="91" t="s">
        <v>4335</v>
      </c>
      <c r="C11752" s="90" t="s">
        <v>44</v>
      </c>
      <c r="D11752" s="90" t="s">
        <v>4336</v>
      </c>
      <c r="E11752" s="93">
        <v>1</v>
      </c>
      <c r="F11752" s="92" t="s">
        <v>1950</v>
      </c>
      <c r="G11752" s="277" t="s">
        <v>4337</v>
      </c>
      <c r="H11752" s="277"/>
      <c r="I11752" s="278"/>
      <c r="J11752" s="127" t="s">
        <v>4337</v>
      </c>
    </row>
    <row r="11753" spans="1:10" ht="25.5">
      <c r="A11753" s="113" t="s">
        <v>1725</v>
      </c>
      <c r="B11753" s="91" t="s">
        <v>4341</v>
      </c>
      <c r="C11753" s="90" t="s">
        <v>44</v>
      </c>
      <c r="D11753" s="90" t="s">
        <v>4342</v>
      </c>
      <c r="E11753" s="93">
        <v>1</v>
      </c>
      <c r="F11753" s="92" t="s">
        <v>1950</v>
      </c>
      <c r="G11753" s="277" t="s">
        <v>4343</v>
      </c>
      <c r="H11753" s="277"/>
      <c r="I11753" s="278"/>
      <c r="J11753" s="127" t="s">
        <v>4343</v>
      </c>
    </row>
    <row r="11754" spans="1:10">
      <c r="A11754" s="113" t="s">
        <v>1725</v>
      </c>
      <c r="B11754" s="91" t="s">
        <v>4332</v>
      </c>
      <c r="C11754" s="90" t="s">
        <v>44</v>
      </c>
      <c r="D11754" s="90" t="s">
        <v>4333</v>
      </c>
      <c r="E11754" s="93">
        <v>1</v>
      </c>
      <c r="F11754" s="92" t="s">
        <v>1950</v>
      </c>
      <c r="G11754" s="277" t="s">
        <v>4334</v>
      </c>
      <c r="H11754" s="277"/>
      <c r="I11754" s="278"/>
      <c r="J11754" s="127" t="s">
        <v>4334</v>
      </c>
    </row>
    <row r="11755" spans="1:10">
      <c r="A11755" s="221"/>
      <c r="B11755" s="222"/>
      <c r="C11755" s="222"/>
      <c r="D11755" s="222"/>
      <c r="E11755" s="222"/>
      <c r="F11755" s="222" t="s">
        <v>1938</v>
      </c>
      <c r="G11755" s="222"/>
      <c r="H11755" s="222"/>
      <c r="I11755" s="222"/>
      <c r="J11755" s="125">
        <v>2.8</v>
      </c>
    </row>
    <row r="11756" spans="1:10" ht="15">
      <c r="A11756" s="279" t="s">
        <v>1765</v>
      </c>
      <c r="B11756" s="280" t="s">
        <v>1</v>
      </c>
      <c r="C11756" s="281" t="s">
        <v>2</v>
      </c>
      <c r="D11756" s="281" t="s">
        <v>1727</v>
      </c>
      <c r="E11756" s="280" t="s">
        <v>1766</v>
      </c>
      <c r="F11756" s="83" t="s">
        <v>1767</v>
      </c>
      <c r="G11756" s="83" t="s">
        <v>1768</v>
      </c>
      <c r="H11756" s="83"/>
      <c r="I11756" s="83"/>
      <c r="J11756" s="122" t="s">
        <v>1769</v>
      </c>
    </row>
    <row r="11757" spans="1:10" ht="25.5">
      <c r="A11757" s="123" t="s">
        <v>1723</v>
      </c>
      <c r="B11757" s="97" t="s">
        <v>4395</v>
      </c>
      <c r="C11757" s="96" t="s">
        <v>44</v>
      </c>
      <c r="D11757" s="96" t="s">
        <v>4396</v>
      </c>
      <c r="E11757" s="99">
        <v>1</v>
      </c>
      <c r="F11757" s="98" t="s">
        <v>1950</v>
      </c>
      <c r="G11757" s="282" t="s">
        <v>4397</v>
      </c>
      <c r="H11757" s="282"/>
      <c r="I11757" s="283"/>
      <c r="J11757" s="126" t="s">
        <v>4397</v>
      </c>
    </row>
    <row r="11758" spans="1:10" ht="25.5">
      <c r="A11758" s="123" t="s">
        <v>1723</v>
      </c>
      <c r="B11758" s="97" t="s">
        <v>4964</v>
      </c>
      <c r="C11758" s="96" t="s">
        <v>44</v>
      </c>
      <c r="D11758" s="96" t="s">
        <v>4965</v>
      </c>
      <c r="E11758" s="99">
        <v>1</v>
      </c>
      <c r="F11758" s="98" t="s">
        <v>1950</v>
      </c>
      <c r="G11758" s="282" t="s">
        <v>5510</v>
      </c>
      <c r="H11758" s="282"/>
      <c r="I11758" s="283"/>
      <c r="J11758" s="126" t="s">
        <v>5510</v>
      </c>
    </row>
    <row r="11759" spans="1:10">
      <c r="A11759" s="123" t="s">
        <v>1723</v>
      </c>
      <c r="B11759" s="97" t="s">
        <v>4398</v>
      </c>
      <c r="C11759" s="96" t="s">
        <v>44</v>
      </c>
      <c r="D11759" s="96" t="s">
        <v>4399</v>
      </c>
      <c r="E11759" s="99">
        <v>1</v>
      </c>
      <c r="F11759" s="98" t="s">
        <v>1950</v>
      </c>
      <c r="G11759" s="282" t="s">
        <v>4400</v>
      </c>
      <c r="H11759" s="282"/>
      <c r="I11759" s="283"/>
      <c r="J11759" s="126" t="s">
        <v>4400</v>
      </c>
    </row>
    <row r="11760" spans="1:10">
      <c r="A11760" s="221"/>
      <c r="B11760" s="222"/>
      <c r="C11760" s="222"/>
      <c r="D11760" s="222"/>
      <c r="E11760" s="222"/>
      <c r="F11760" s="222" t="s">
        <v>1774</v>
      </c>
      <c r="G11760" s="222"/>
      <c r="H11760" s="222"/>
      <c r="I11760" s="222"/>
      <c r="J11760" s="125">
        <v>2.88</v>
      </c>
    </row>
    <row r="11761" spans="1:10">
      <c r="A11761" s="115"/>
      <c r="B11761" s="116"/>
      <c r="C11761" s="116"/>
      <c r="D11761" s="116"/>
      <c r="E11761" s="116" t="s">
        <v>1728</v>
      </c>
      <c r="F11761" s="117">
        <v>0</v>
      </c>
      <c r="G11761" s="116" t="s">
        <v>1729</v>
      </c>
      <c r="H11761" s="117">
        <v>14.84</v>
      </c>
      <c r="I11761" s="116" t="s">
        <v>1730</v>
      </c>
      <c r="J11761" s="118">
        <v>14.837899999999999</v>
      </c>
    </row>
    <row r="11762" spans="1:10" ht="15" thickBot="1">
      <c r="A11762" s="115"/>
      <c r="B11762" s="116"/>
      <c r="C11762" s="116"/>
      <c r="D11762" s="116"/>
      <c r="E11762" s="116" t="s">
        <v>1731</v>
      </c>
      <c r="F11762" s="117">
        <v>5.31</v>
      </c>
      <c r="G11762" s="116"/>
      <c r="H11762" s="276" t="s">
        <v>1732</v>
      </c>
      <c r="I11762" s="276"/>
      <c r="J11762" s="118">
        <v>25.58</v>
      </c>
    </row>
    <row r="11763" spans="1:10" ht="15" thickTop="1">
      <c r="A11763" s="119"/>
      <c r="B11763" s="95"/>
      <c r="C11763" s="95"/>
      <c r="D11763" s="95"/>
      <c r="E11763" s="95"/>
      <c r="F11763" s="95"/>
      <c r="G11763" s="95"/>
      <c r="H11763" s="95"/>
      <c r="I11763" s="95"/>
      <c r="J11763" s="120"/>
    </row>
    <row r="11764" spans="1:10" ht="15">
      <c r="A11764" s="121"/>
      <c r="B11764" s="83" t="s">
        <v>1</v>
      </c>
      <c r="C11764" s="82" t="s">
        <v>2</v>
      </c>
      <c r="D11764" s="82" t="s">
        <v>3</v>
      </c>
      <c r="E11764" s="281" t="s">
        <v>1722</v>
      </c>
      <c r="F11764" s="281"/>
      <c r="G11764" s="84" t="s">
        <v>4</v>
      </c>
      <c r="H11764" s="83" t="s">
        <v>5</v>
      </c>
      <c r="I11764" s="83" t="s">
        <v>6</v>
      </c>
      <c r="J11764" s="122" t="s">
        <v>8</v>
      </c>
    </row>
    <row r="11765" spans="1:10" ht="25.5">
      <c r="A11765" s="111" t="s">
        <v>1723</v>
      </c>
      <c r="B11765" s="86" t="s">
        <v>2844</v>
      </c>
      <c r="C11765" s="85" t="s">
        <v>44</v>
      </c>
      <c r="D11765" s="85" t="s">
        <v>2845</v>
      </c>
      <c r="E11765" s="284" t="s">
        <v>1761</v>
      </c>
      <c r="F11765" s="284"/>
      <c r="G11765" s="87" t="s">
        <v>71</v>
      </c>
      <c r="H11765" s="88">
        <v>1</v>
      </c>
      <c r="I11765" s="89">
        <v>9.9499999999999993</v>
      </c>
      <c r="J11765" s="112">
        <v>9.9499999999999993</v>
      </c>
    </row>
    <row r="11766" spans="1:10">
      <c r="A11766" s="221"/>
      <c r="B11766" s="222"/>
      <c r="C11766" s="222"/>
      <c r="D11766" s="222"/>
      <c r="E11766" s="222"/>
      <c r="F11766" s="222" t="s">
        <v>1762</v>
      </c>
      <c r="G11766" s="222"/>
      <c r="H11766" s="222"/>
      <c r="I11766" s="222"/>
      <c r="J11766" s="125">
        <v>0</v>
      </c>
    </row>
    <row r="11767" spans="1:10">
      <c r="A11767" s="221"/>
      <c r="B11767" s="222"/>
      <c r="C11767" s="222"/>
      <c r="D11767" s="222"/>
      <c r="E11767" s="222"/>
      <c r="F11767" s="222" t="s">
        <v>1763</v>
      </c>
      <c r="G11767" s="222"/>
      <c r="H11767" s="222"/>
      <c r="I11767" s="222"/>
      <c r="J11767" s="125">
        <v>1</v>
      </c>
    </row>
    <row r="11768" spans="1:10">
      <c r="A11768" s="221"/>
      <c r="B11768" s="222"/>
      <c r="C11768" s="222"/>
      <c r="D11768" s="222"/>
      <c r="E11768" s="222"/>
      <c r="F11768" s="222" t="s">
        <v>1764</v>
      </c>
      <c r="G11768" s="222"/>
      <c r="H11768" s="222"/>
      <c r="I11768" s="222"/>
      <c r="J11768" s="125">
        <v>0</v>
      </c>
    </row>
    <row r="11769" spans="1:10" ht="15">
      <c r="A11769" s="279" t="s">
        <v>1784</v>
      </c>
      <c r="B11769" s="280" t="s">
        <v>1</v>
      </c>
      <c r="C11769" s="281" t="s">
        <v>2</v>
      </c>
      <c r="D11769" s="281" t="s">
        <v>1785</v>
      </c>
      <c r="E11769" s="280" t="s">
        <v>1766</v>
      </c>
      <c r="F11769" s="83" t="s">
        <v>1767</v>
      </c>
      <c r="G11769" s="83" t="s">
        <v>1768</v>
      </c>
      <c r="H11769" s="83"/>
      <c r="I11769" s="83"/>
      <c r="J11769" s="122" t="s">
        <v>1769</v>
      </c>
    </row>
    <row r="11770" spans="1:10" ht="25.5">
      <c r="A11770" s="113" t="s">
        <v>1725</v>
      </c>
      <c r="B11770" s="91" t="s">
        <v>2401</v>
      </c>
      <c r="C11770" s="90" t="s">
        <v>44</v>
      </c>
      <c r="D11770" s="90" t="s">
        <v>2402</v>
      </c>
      <c r="E11770" s="93">
        <v>0.2</v>
      </c>
      <c r="F11770" s="92" t="s">
        <v>46</v>
      </c>
      <c r="G11770" s="277" t="s">
        <v>2403</v>
      </c>
      <c r="H11770" s="277"/>
      <c r="I11770" s="278"/>
      <c r="J11770" s="127" t="s">
        <v>5511</v>
      </c>
    </row>
    <row r="11771" spans="1:10">
      <c r="A11771" s="113" t="s">
        <v>1725</v>
      </c>
      <c r="B11771" s="91" t="s">
        <v>3466</v>
      </c>
      <c r="C11771" s="90" t="s">
        <v>44</v>
      </c>
      <c r="D11771" s="90" t="s">
        <v>3467</v>
      </c>
      <c r="E11771" s="93">
        <v>0.12</v>
      </c>
      <c r="F11771" s="92" t="s">
        <v>2248</v>
      </c>
      <c r="G11771" s="277" t="s">
        <v>5512</v>
      </c>
      <c r="H11771" s="277"/>
      <c r="I11771" s="278"/>
      <c r="J11771" s="127" t="s">
        <v>5513</v>
      </c>
    </row>
    <row r="11772" spans="1:10">
      <c r="A11772" s="221"/>
      <c r="B11772" s="222"/>
      <c r="C11772" s="222"/>
      <c r="D11772" s="222"/>
      <c r="E11772" s="222"/>
      <c r="F11772" s="222" t="s">
        <v>1938</v>
      </c>
      <c r="G11772" s="222"/>
      <c r="H11772" s="222"/>
      <c r="I11772" s="222"/>
      <c r="J11772" s="125">
        <v>4.2140000000000004</v>
      </c>
    </row>
    <row r="11773" spans="1:10" ht="15">
      <c r="A11773" s="279" t="s">
        <v>1765</v>
      </c>
      <c r="B11773" s="280" t="s">
        <v>1</v>
      </c>
      <c r="C11773" s="281" t="s">
        <v>2</v>
      </c>
      <c r="D11773" s="281" t="s">
        <v>1727</v>
      </c>
      <c r="E11773" s="280" t="s">
        <v>1766</v>
      </c>
      <c r="F11773" s="83" t="s">
        <v>1767</v>
      </c>
      <c r="G11773" s="83" t="s">
        <v>1768</v>
      </c>
      <c r="H11773" s="83"/>
      <c r="I11773" s="83"/>
      <c r="J11773" s="122" t="s">
        <v>1769</v>
      </c>
    </row>
    <row r="11774" spans="1:10">
      <c r="A11774" s="123" t="s">
        <v>1723</v>
      </c>
      <c r="B11774" s="97" t="s">
        <v>2413</v>
      </c>
      <c r="C11774" s="96" t="s">
        <v>44</v>
      </c>
      <c r="D11774" s="96" t="s">
        <v>2414</v>
      </c>
      <c r="E11774" s="99">
        <v>0.1</v>
      </c>
      <c r="F11774" s="98" t="s">
        <v>1950</v>
      </c>
      <c r="G11774" s="282" t="s">
        <v>2415</v>
      </c>
      <c r="H11774" s="282"/>
      <c r="I11774" s="283"/>
      <c r="J11774" s="126" t="s">
        <v>2503</v>
      </c>
    </row>
    <row r="11775" spans="1:10">
      <c r="A11775" s="123" t="s">
        <v>1723</v>
      </c>
      <c r="B11775" s="97" t="s">
        <v>2417</v>
      </c>
      <c r="C11775" s="96" t="s">
        <v>44</v>
      </c>
      <c r="D11775" s="96" t="s">
        <v>2418</v>
      </c>
      <c r="E11775" s="99">
        <v>0.2</v>
      </c>
      <c r="F11775" s="98" t="s">
        <v>1950</v>
      </c>
      <c r="G11775" s="282" t="s">
        <v>2419</v>
      </c>
      <c r="H11775" s="282"/>
      <c r="I11775" s="283"/>
      <c r="J11775" s="126" t="s">
        <v>5514</v>
      </c>
    </row>
    <row r="11776" spans="1:10">
      <c r="A11776" s="221"/>
      <c r="B11776" s="222"/>
      <c r="C11776" s="222"/>
      <c r="D11776" s="222"/>
      <c r="E11776" s="222"/>
      <c r="F11776" s="222" t="s">
        <v>1774</v>
      </c>
      <c r="G11776" s="222"/>
      <c r="H11776" s="222"/>
      <c r="I11776" s="222"/>
      <c r="J11776" s="125">
        <v>5.7359999999999998</v>
      </c>
    </row>
    <row r="11777" spans="1:10">
      <c r="A11777" s="115"/>
      <c r="B11777" s="116"/>
      <c r="C11777" s="116"/>
      <c r="D11777" s="116"/>
      <c r="E11777" s="116" t="s">
        <v>1728</v>
      </c>
      <c r="F11777" s="117">
        <v>0</v>
      </c>
      <c r="G11777" s="116" t="s">
        <v>1729</v>
      </c>
      <c r="H11777" s="117">
        <v>4.1100000000000003</v>
      </c>
      <c r="I11777" s="116" t="s">
        <v>1730</v>
      </c>
      <c r="J11777" s="118">
        <v>4.1066099999999999</v>
      </c>
    </row>
    <row r="11778" spans="1:10" ht="15" thickBot="1">
      <c r="A11778" s="115"/>
      <c r="B11778" s="116"/>
      <c r="C11778" s="116"/>
      <c r="D11778" s="116"/>
      <c r="E11778" s="116" t="s">
        <v>1731</v>
      </c>
      <c r="F11778" s="117">
        <v>2.61</v>
      </c>
      <c r="G11778" s="116"/>
      <c r="H11778" s="276" t="s">
        <v>1732</v>
      </c>
      <c r="I11778" s="276"/>
      <c r="J11778" s="118">
        <v>12.56</v>
      </c>
    </row>
    <row r="11779" spans="1:10" ht="15" thickTop="1">
      <c r="A11779" s="119"/>
      <c r="B11779" s="95"/>
      <c r="C11779" s="95"/>
      <c r="D11779" s="95"/>
      <c r="E11779" s="95"/>
      <c r="F11779" s="95"/>
      <c r="G11779" s="95"/>
      <c r="H11779" s="95"/>
      <c r="I11779" s="95"/>
      <c r="J11779" s="120"/>
    </row>
    <row r="11780" spans="1:10" ht="15">
      <c r="A11780" s="121"/>
      <c r="B11780" s="83" t="s">
        <v>1</v>
      </c>
      <c r="C11780" s="82" t="s">
        <v>2</v>
      </c>
      <c r="D11780" s="82" t="s">
        <v>3</v>
      </c>
      <c r="E11780" s="281" t="s">
        <v>1722</v>
      </c>
      <c r="F11780" s="281"/>
      <c r="G11780" s="84" t="s">
        <v>4</v>
      </c>
      <c r="H11780" s="83" t="s">
        <v>5</v>
      </c>
      <c r="I11780" s="83" t="s">
        <v>6</v>
      </c>
      <c r="J11780" s="122" t="s">
        <v>8</v>
      </c>
    </row>
    <row r="11781" spans="1:10">
      <c r="A11781" s="111" t="s">
        <v>1723</v>
      </c>
      <c r="B11781" s="86" t="s">
        <v>4238</v>
      </c>
      <c r="C11781" s="85" t="s">
        <v>44</v>
      </c>
      <c r="D11781" s="85" t="s">
        <v>4239</v>
      </c>
      <c r="E11781" s="284" t="s">
        <v>1761</v>
      </c>
      <c r="F11781" s="284"/>
      <c r="G11781" s="87" t="s">
        <v>78</v>
      </c>
      <c r="H11781" s="88">
        <v>1</v>
      </c>
      <c r="I11781" s="89">
        <v>6.22</v>
      </c>
      <c r="J11781" s="112">
        <v>6.22</v>
      </c>
    </row>
    <row r="11782" spans="1:10">
      <c r="A11782" s="221"/>
      <c r="B11782" s="222"/>
      <c r="C11782" s="222"/>
      <c r="D11782" s="222"/>
      <c r="E11782" s="222"/>
      <c r="F11782" s="222" t="s">
        <v>1762</v>
      </c>
      <c r="G11782" s="222"/>
      <c r="H11782" s="222"/>
      <c r="I11782" s="222"/>
      <c r="J11782" s="125">
        <v>0</v>
      </c>
    </row>
    <row r="11783" spans="1:10">
      <c r="A11783" s="221"/>
      <c r="B11783" s="222"/>
      <c r="C11783" s="222"/>
      <c r="D11783" s="222"/>
      <c r="E11783" s="222"/>
      <c r="F11783" s="222" t="s">
        <v>1763</v>
      </c>
      <c r="G11783" s="222"/>
      <c r="H11783" s="222"/>
      <c r="I11783" s="222"/>
      <c r="J11783" s="125">
        <v>1</v>
      </c>
    </row>
    <row r="11784" spans="1:10">
      <c r="A11784" s="221"/>
      <c r="B11784" s="222"/>
      <c r="C11784" s="222"/>
      <c r="D11784" s="222"/>
      <c r="E11784" s="222"/>
      <c r="F11784" s="222" t="s">
        <v>1764</v>
      </c>
      <c r="G11784" s="222"/>
      <c r="H11784" s="222"/>
      <c r="I11784" s="222"/>
      <c r="J11784" s="125">
        <v>0</v>
      </c>
    </row>
    <row r="11785" spans="1:10" ht="15">
      <c r="A11785" s="279" t="s">
        <v>1784</v>
      </c>
      <c r="B11785" s="280" t="s">
        <v>1</v>
      </c>
      <c r="C11785" s="281" t="s">
        <v>2</v>
      </c>
      <c r="D11785" s="281" t="s">
        <v>1785</v>
      </c>
      <c r="E11785" s="280" t="s">
        <v>1766</v>
      </c>
      <c r="F11785" s="83" t="s">
        <v>1767</v>
      </c>
      <c r="G11785" s="83" t="s">
        <v>1768</v>
      </c>
      <c r="H11785" s="83"/>
      <c r="I11785" s="83"/>
      <c r="J11785" s="122" t="s">
        <v>1769</v>
      </c>
    </row>
    <row r="11786" spans="1:10" ht="25.5">
      <c r="A11786" s="113" t="s">
        <v>1725</v>
      </c>
      <c r="B11786" s="91" t="s">
        <v>2409</v>
      </c>
      <c r="C11786" s="90" t="s">
        <v>44</v>
      </c>
      <c r="D11786" s="90" t="s">
        <v>2410</v>
      </c>
      <c r="E11786" s="93">
        <v>7.5999999999999998E-2</v>
      </c>
      <c r="F11786" s="92" t="s">
        <v>2248</v>
      </c>
      <c r="G11786" s="277" t="s">
        <v>2411</v>
      </c>
      <c r="H11786" s="277"/>
      <c r="I11786" s="278"/>
      <c r="J11786" s="127" t="s">
        <v>5515</v>
      </c>
    </row>
    <row r="11787" spans="1:10">
      <c r="A11787" s="113" t="s">
        <v>1725</v>
      </c>
      <c r="B11787" s="91" t="s">
        <v>2397</v>
      </c>
      <c r="C11787" s="90" t="s">
        <v>44</v>
      </c>
      <c r="D11787" s="90" t="s">
        <v>2398</v>
      </c>
      <c r="E11787" s="93">
        <v>0.01</v>
      </c>
      <c r="F11787" s="92" t="s">
        <v>2248</v>
      </c>
      <c r="G11787" s="277" t="s">
        <v>2399</v>
      </c>
      <c r="H11787" s="277"/>
      <c r="I11787" s="278"/>
      <c r="J11787" s="127" t="s">
        <v>5516</v>
      </c>
    </row>
    <row r="11788" spans="1:10">
      <c r="A11788" s="221"/>
      <c r="B11788" s="222"/>
      <c r="C11788" s="222"/>
      <c r="D11788" s="222"/>
      <c r="E11788" s="222"/>
      <c r="F11788" s="222" t="s">
        <v>1938</v>
      </c>
      <c r="G11788" s="222"/>
      <c r="H11788" s="222"/>
      <c r="I11788" s="222"/>
      <c r="J11788" s="125">
        <v>2.5135999999999998</v>
      </c>
    </row>
    <row r="11789" spans="1:10" ht="15">
      <c r="A11789" s="279" t="s">
        <v>1765</v>
      </c>
      <c r="B11789" s="280" t="s">
        <v>1</v>
      </c>
      <c r="C11789" s="281" t="s">
        <v>2</v>
      </c>
      <c r="D11789" s="281" t="s">
        <v>1727</v>
      </c>
      <c r="E11789" s="280" t="s">
        <v>1766</v>
      </c>
      <c r="F11789" s="83" t="s">
        <v>1767</v>
      </c>
      <c r="G11789" s="83" t="s">
        <v>1768</v>
      </c>
      <c r="H11789" s="83"/>
      <c r="I11789" s="83"/>
      <c r="J11789" s="122" t="s">
        <v>1769</v>
      </c>
    </row>
    <row r="11790" spans="1:10">
      <c r="A11790" s="123" t="s">
        <v>1723</v>
      </c>
      <c r="B11790" s="97" t="s">
        <v>2417</v>
      </c>
      <c r="C11790" s="96" t="s">
        <v>44</v>
      </c>
      <c r="D11790" s="96" t="s">
        <v>2418</v>
      </c>
      <c r="E11790" s="99">
        <v>0.1</v>
      </c>
      <c r="F11790" s="98" t="s">
        <v>1950</v>
      </c>
      <c r="G11790" s="282" t="s">
        <v>2419</v>
      </c>
      <c r="H11790" s="282"/>
      <c r="I11790" s="283"/>
      <c r="J11790" s="126" t="s">
        <v>2504</v>
      </c>
    </row>
    <row r="11791" spans="1:10">
      <c r="A11791" s="123" t="s">
        <v>1723</v>
      </c>
      <c r="B11791" s="97" t="s">
        <v>2413</v>
      </c>
      <c r="C11791" s="96" t="s">
        <v>44</v>
      </c>
      <c r="D11791" s="96" t="s">
        <v>2414</v>
      </c>
      <c r="E11791" s="99">
        <v>0.1</v>
      </c>
      <c r="F11791" s="98" t="s">
        <v>1950</v>
      </c>
      <c r="G11791" s="282" t="s">
        <v>2415</v>
      </c>
      <c r="H11791" s="282"/>
      <c r="I11791" s="283"/>
      <c r="J11791" s="126" t="s">
        <v>2503</v>
      </c>
    </row>
    <row r="11792" spans="1:10">
      <c r="A11792" s="221"/>
      <c r="B11792" s="222"/>
      <c r="C11792" s="222"/>
      <c r="D11792" s="222"/>
      <c r="E11792" s="222"/>
      <c r="F11792" s="222" t="s">
        <v>1774</v>
      </c>
      <c r="G11792" s="222"/>
      <c r="H11792" s="222"/>
      <c r="I11792" s="222"/>
      <c r="J11792" s="125">
        <v>3.7090000000000001</v>
      </c>
    </row>
    <row r="11793" spans="1:10">
      <c r="A11793" s="115"/>
      <c r="B11793" s="116"/>
      <c r="C11793" s="116"/>
      <c r="D11793" s="116"/>
      <c r="E11793" s="116" t="s">
        <v>1728</v>
      </c>
      <c r="F11793" s="117">
        <v>0</v>
      </c>
      <c r="G11793" s="116" t="s">
        <v>1729</v>
      </c>
      <c r="H11793" s="117">
        <v>2.62</v>
      </c>
      <c r="I11793" s="116" t="s">
        <v>1730</v>
      </c>
      <c r="J11793" s="118">
        <v>2.6228199999999999</v>
      </c>
    </row>
    <row r="11794" spans="1:10" ht="15" thickBot="1">
      <c r="A11794" s="115"/>
      <c r="B11794" s="116"/>
      <c r="C11794" s="116"/>
      <c r="D11794" s="116"/>
      <c r="E11794" s="116" t="s">
        <v>1731</v>
      </c>
      <c r="F11794" s="117">
        <v>1.63</v>
      </c>
      <c r="G11794" s="116"/>
      <c r="H11794" s="276" t="s">
        <v>1732</v>
      </c>
      <c r="I11794" s="276"/>
      <c r="J11794" s="118">
        <v>7.85</v>
      </c>
    </row>
    <row r="11795" spans="1:10" ht="15" thickTop="1">
      <c r="A11795" s="119"/>
      <c r="B11795" s="95"/>
      <c r="C11795" s="95"/>
      <c r="D11795" s="95"/>
      <c r="E11795" s="95"/>
      <c r="F11795" s="95"/>
      <c r="G11795" s="95"/>
      <c r="H11795" s="95"/>
      <c r="I11795" s="95"/>
      <c r="J11795" s="120"/>
    </row>
    <row r="11796" spans="1:10" ht="15">
      <c r="A11796" s="121"/>
      <c r="B11796" s="83" t="s">
        <v>1</v>
      </c>
      <c r="C11796" s="82" t="s">
        <v>2</v>
      </c>
      <c r="D11796" s="82" t="s">
        <v>3</v>
      </c>
      <c r="E11796" s="281" t="s">
        <v>1722</v>
      </c>
      <c r="F11796" s="281"/>
      <c r="G11796" s="84" t="s">
        <v>4</v>
      </c>
      <c r="H11796" s="83" t="s">
        <v>5</v>
      </c>
      <c r="I11796" s="83" t="s">
        <v>6</v>
      </c>
      <c r="J11796" s="122" t="s">
        <v>8</v>
      </c>
    </row>
    <row r="11797" spans="1:10" ht="38.25">
      <c r="A11797" s="111" t="s">
        <v>1723</v>
      </c>
      <c r="B11797" s="86" t="s">
        <v>2115</v>
      </c>
      <c r="C11797" s="85" t="s">
        <v>44</v>
      </c>
      <c r="D11797" s="85" t="s">
        <v>2116</v>
      </c>
      <c r="E11797" s="284" t="s">
        <v>1761</v>
      </c>
      <c r="F11797" s="284"/>
      <c r="G11797" s="87" t="s">
        <v>71</v>
      </c>
      <c r="H11797" s="88">
        <v>1</v>
      </c>
      <c r="I11797" s="89">
        <v>6.04</v>
      </c>
      <c r="J11797" s="112">
        <v>6.04</v>
      </c>
    </row>
    <row r="11798" spans="1:10">
      <c r="A11798" s="221"/>
      <c r="B11798" s="222"/>
      <c r="C11798" s="222"/>
      <c r="D11798" s="222"/>
      <c r="E11798" s="222"/>
      <c r="F11798" s="222" t="s">
        <v>1762</v>
      </c>
      <c r="G11798" s="222"/>
      <c r="H11798" s="222"/>
      <c r="I11798" s="222"/>
      <c r="J11798" s="125">
        <v>0</v>
      </c>
    </row>
    <row r="11799" spans="1:10">
      <c r="A11799" s="221"/>
      <c r="B11799" s="222"/>
      <c r="C11799" s="222"/>
      <c r="D11799" s="222"/>
      <c r="E11799" s="222"/>
      <c r="F11799" s="222" t="s">
        <v>1763</v>
      </c>
      <c r="G11799" s="222"/>
      <c r="H11799" s="222"/>
      <c r="I11799" s="222"/>
      <c r="J11799" s="125">
        <v>1</v>
      </c>
    </row>
    <row r="11800" spans="1:10">
      <c r="A11800" s="221"/>
      <c r="B11800" s="222"/>
      <c r="C11800" s="222"/>
      <c r="D11800" s="222"/>
      <c r="E11800" s="222"/>
      <c r="F11800" s="222" t="s">
        <v>1764</v>
      </c>
      <c r="G11800" s="222"/>
      <c r="H11800" s="222"/>
      <c r="I11800" s="222"/>
      <c r="J11800" s="125">
        <v>0</v>
      </c>
    </row>
    <row r="11801" spans="1:10" ht="15">
      <c r="A11801" s="279" t="s">
        <v>1784</v>
      </c>
      <c r="B11801" s="280" t="s">
        <v>1</v>
      </c>
      <c r="C11801" s="281" t="s">
        <v>2</v>
      </c>
      <c r="D11801" s="281" t="s">
        <v>1785</v>
      </c>
      <c r="E11801" s="280" t="s">
        <v>1766</v>
      </c>
      <c r="F11801" s="83" t="s">
        <v>1767</v>
      </c>
      <c r="G11801" s="83" t="s">
        <v>1768</v>
      </c>
      <c r="H11801" s="83"/>
      <c r="I11801" s="83"/>
      <c r="J11801" s="122" t="s">
        <v>1769</v>
      </c>
    </row>
    <row r="11802" spans="1:10" ht="25.5">
      <c r="A11802" s="113" t="s">
        <v>1725</v>
      </c>
      <c r="B11802" s="91" t="s">
        <v>5517</v>
      </c>
      <c r="C11802" s="90" t="s">
        <v>44</v>
      </c>
      <c r="D11802" s="90" t="s">
        <v>5518</v>
      </c>
      <c r="E11802" s="93">
        <v>0.21</v>
      </c>
      <c r="F11802" s="92" t="s">
        <v>2248</v>
      </c>
      <c r="G11802" s="277" t="s">
        <v>5519</v>
      </c>
      <c r="H11802" s="277"/>
      <c r="I11802" s="278"/>
      <c r="J11802" s="127" t="s">
        <v>5520</v>
      </c>
    </row>
    <row r="11803" spans="1:10">
      <c r="A11803" s="221"/>
      <c r="B11803" s="222"/>
      <c r="C11803" s="222"/>
      <c r="D11803" s="222"/>
      <c r="E11803" s="222"/>
      <c r="F11803" s="222" t="s">
        <v>1938</v>
      </c>
      <c r="G11803" s="222"/>
      <c r="H11803" s="222"/>
      <c r="I11803" s="222"/>
      <c r="J11803" s="125">
        <v>3.843</v>
      </c>
    </row>
    <row r="11804" spans="1:10" ht="15">
      <c r="A11804" s="279" t="s">
        <v>1765</v>
      </c>
      <c r="B11804" s="280" t="s">
        <v>1</v>
      </c>
      <c r="C11804" s="281" t="s">
        <v>2</v>
      </c>
      <c r="D11804" s="281" t="s">
        <v>1727</v>
      </c>
      <c r="E11804" s="280" t="s">
        <v>1766</v>
      </c>
      <c r="F11804" s="83" t="s">
        <v>1767</v>
      </c>
      <c r="G11804" s="83" t="s">
        <v>1768</v>
      </c>
      <c r="H11804" s="83"/>
      <c r="I11804" s="83"/>
      <c r="J11804" s="122" t="s">
        <v>1769</v>
      </c>
    </row>
    <row r="11805" spans="1:10">
      <c r="A11805" s="123" t="s">
        <v>1723</v>
      </c>
      <c r="B11805" s="97" t="s">
        <v>2413</v>
      </c>
      <c r="C11805" s="96" t="s">
        <v>44</v>
      </c>
      <c r="D11805" s="96" t="s">
        <v>2414</v>
      </c>
      <c r="E11805" s="99">
        <v>8.1481499999999998E-2</v>
      </c>
      <c r="F11805" s="98" t="s">
        <v>1950</v>
      </c>
      <c r="G11805" s="282" t="s">
        <v>2415</v>
      </c>
      <c r="H11805" s="282"/>
      <c r="I11805" s="283"/>
      <c r="J11805" s="126" t="s">
        <v>5521</v>
      </c>
    </row>
    <row r="11806" spans="1:10">
      <c r="A11806" s="123" t="s">
        <v>1723</v>
      </c>
      <c r="B11806" s="97" t="s">
        <v>2417</v>
      </c>
      <c r="C11806" s="96" t="s">
        <v>44</v>
      </c>
      <c r="D11806" s="96" t="s">
        <v>2418</v>
      </c>
      <c r="E11806" s="99">
        <v>4.0740699999999998E-2</v>
      </c>
      <c r="F11806" s="98" t="s">
        <v>1950</v>
      </c>
      <c r="G11806" s="282" t="s">
        <v>2419</v>
      </c>
      <c r="H11806" s="282"/>
      <c r="I11806" s="283"/>
      <c r="J11806" s="126" t="s">
        <v>5522</v>
      </c>
    </row>
    <row r="11807" spans="1:10">
      <c r="A11807" s="221"/>
      <c r="B11807" s="222"/>
      <c r="C11807" s="222"/>
      <c r="D11807" s="222"/>
      <c r="E11807" s="222"/>
      <c r="F11807" s="222" t="s">
        <v>1774</v>
      </c>
      <c r="G11807" s="222"/>
      <c r="H11807" s="222"/>
      <c r="I11807" s="222"/>
      <c r="J11807" s="125">
        <v>2.1962999999999999</v>
      </c>
    </row>
    <row r="11808" spans="1:10">
      <c r="A11808" s="115"/>
      <c r="B11808" s="116"/>
      <c r="C11808" s="116"/>
      <c r="D11808" s="116"/>
      <c r="E11808" s="116" t="s">
        <v>1728</v>
      </c>
      <c r="F11808" s="117">
        <v>0</v>
      </c>
      <c r="G11808" s="116" t="s">
        <v>1729</v>
      </c>
      <c r="H11808" s="117">
        <v>1.53</v>
      </c>
      <c r="I11808" s="116" t="s">
        <v>1730</v>
      </c>
      <c r="J11808" s="118">
        <v>1.5326051619800001</v>
      </c>
    </row>
    <row r="11809" spans="1:10" ht="15" thickBot="1">
      <c r="A11809" s="115"/>
      <c r="B11809" s="116"/>
      <c r="C11809" s="116"/>
      <c r="D11809" s="116"/>
      <c r="E11809" s="116" t="s">
        <v>1731</v>
      </c>
      <c r="F11809" s="117">
        <v>1.58</v>
      </c>
      <c r="G11809" s="116"/>
      <c r="H11809" s="276" t="s">
        <v>1732</v>
      </c>
      <c r="I11809" s="276"/>
      <c r="J11809" s="118">
        <v>7.62</v>
      </c>
    </row>
    <row r="11810" spans="1:10" ht="15" thickTop="1">
      <c r="A11810" s="119"/>
      <c r="B11810" s="95"/>
      <c r="C11810" s="95"/>
      <c r="D11810" s="95"/>
      <c r="E11810" s="95"/>
      <c r="F11810" s="95"/>
      <c r="G11810" s="95"/>
      <c r="H11810" s="95"/>
      <c r="I11810" s="95"/>
      <c r="J11810" s="120"/>
    </row>
    <row r="11811" spans="1:10" ht="15">
      <c r="A11811" s="121"/>
      <c r="B11811" s="83" t="s">
        <v>1</v>
      </c>
      <c r="C11811" s="82" t="s">
        <v>2</v>
      </c>
      <c r="D11811" s="82" t="s">
        <v>3</v>
      </c>
      <c r="E11811" s="281" t="s">
        <v>1722</v>
      </c>
      <c r="F11811" s="281"/>
      <c r="G11811" s="84" t="s">
        <v>4</v>
      </c>
      <c r="H11811" s="83" t="s">
        <v>5</v>
      </c>
      <c r="I11811" s="83" t="s">
        <v>6</v>
      </c>
      <c r="J11811" s="122" t="s">
        <v>8</v>
      </c>
    </row>
    <row r="11812" spans="1:10" ht="38.25">
      <c r="A11812" s="111" t="s">
        <v>1723</v>
      </c>
      <c r="B11812" s="86" t="s">
        <v>1975</v>
      </c>
      <c r="C11812" s="85" t="s">
        <v>44</v>
      </c>
      <c r="D11812" s="85" t="s">
        <v>1976</v>
      </c>
      <c r="E11812" s="284" t="s">
        <v>1761</v>
      </c>
      <c r="F11812" s="284"/>
      <c r="G11812" s="87" t="s">
        <v>71</v>
      </c>
      <c r="H11812" s="88">
        <v>1</v>
      </c>
      <c r="I11812" s="89">
        <v>32.020000000000003</v>
      </c>
      <c r="J11812" s="112">
        <v>32.020000000000003</v>
      </c>
    </row>
    <row r="11813" spans="1:10">
      <c r="A11813" s="221"/>
      <c r="B11813" s="222"/>
      <c r="C11813" s="222"/>
      <c r="D11813" s="222"/>
      <c r="E11813" s="222"/>
      <c r="F11813" s="222" t="s">
        <v>1762</v>
      </c>
      <c r="G11813" s="222"/>
      <c r="H11813" s="222"/>
      <c r="I11813" s="222"/>
      <c r="J11813" s="125">
        <v>0</v>
      </c>
    </row>
    <row r="11814" spans="1:10">
      <c r="A11814" s="221"/>
      <c r="B11814" s="222"/>
      <c r="C11814" s="222"/>
      <c r="D11814" s="222"/>
      <c r="E11814" s="222"/>
      <c r="F11814" s="222" t="s">
        <v>1763</v>
      </c>
      <c r="G11814" s="222"/>
      <c r="H11814" s="222"/>
      <c r="I11814" s="222"/>
      <c r="J11814" s="125">
        <v>1</v>
      </c>
    </row>
    <row r="11815" spans="1:10">
      <c r="A11815" s="221"/>
      <c r="B11815" s="222"/>
      <c r="C11815" s="222"/>
      <c r="D11815" s="222"/>
      <c r="E11815" s="222"/>
      <c r="F11815" s="222" t="s">
        <v>1764</v>
      </c>
      <c r="G11815" s="222"/>
      <c r="H11815" s="222"/>
      <c r="I11815" s="222"/>
      <c r="J11815" s="125">
        <v>0</v>
      </c>
    </row>
    <row r="11816" spans="1:10" ht="15">
      <c r="A11816" s="279" t="s">
        <v>1784</v>
      </c>
      <c r="B11816" s="280" t="s">
        <v>1</v>
      </c>
      <c r="C11816" s="281" t="s">
        <v>2</v>
      </c>
      <c r="D11816" s="281" t="s">
        <v>1785</v>
      </c>
      <c r="E11816" s="280" t="s">
        <v>1766</v>
      </c>
      <c r="F11816" s="83" t="s">
        <v>1767</v>
      </c>
      <c r="G11816" s="83" t="s">
        <v>1768</v>
      </c>
      <c r="H11816" s="83"/>
      <c r="I11816" s="83"/>
      <c r="J11816" s="122" t="s">
        <v>1769</v>
      </c>
    </row>
    <row r="11817" spans="1:10">
      <c r="A11817" s="113" t="s">
        <v>1725</v>
      </c>
      <c r="B11817" s="91" t="s">
        <v>2367</v>
      </c>
      <c r="C11817" s="90" t="s">
        <v>44</v>
      </c>
      <c r="D11817" s="90" t="s">
        <v>2368</v>
      </c>
      <c r="E11817" s="93">
        <v>2</v>
      </c>
      <c r="F11817" s="92" t="s">
        <v>121</v>
      </c>
      <c r="G11817" s="277" t="s">
        <v>4438</v>
      </c>
      <c r="H11817" s="277"/>
      <c r="I11817" s="278"/>
      <c r="J11817" s="127" t="s">
        <v>5523</v>
      </c>
    </row>
    <row r="11818" spans="1:10">
      <c r="A11818" s="221"/>
      <c r="B11818" s="222"/>
      <c r="C11818" s="222"/>
      <c r="D11818" s="222"/>
      <c r="E11818" s="222"/>
      <c r="F11818" s="222" t="s">
        <v>1938</v>
      </c>
      <c r="G11818" s="222"/>
      <c r="H11818" s="222"/>
      <c r="I11818" s="222"/>
      <c r="J11818" s="125">
        <v>1.1000000000000001</v>
      </c>
    </row>
    <row r="11819" spans="1:10" ht="15">
      <c r="A11819" s="279" t="s">
        <v>1765</v>
      </c>
      <c r="B11819" s="280" t="s">
        <v>1</v>
      </c>
      <c r="C11819" s="281" t="s">
        <v>2</v>
      </c>
      <c r="D11819" s="281" t="s">
        <v>1727</v>
      </c>
      <c r="E11819" s="280" t="s">
        <v>1766</v>
      </c>
      <c r="F11819" s="83" t="s">
        <v>1767</v>
      </c>
      <c r="G11819" s="83" t="s">
        <v>1768</v>
      </c>
      <c r="H11819" s="83"/>
      <c r="I11819" s="83"/>
      <c r="J11819" s="122" t="s">
        <v>1769</v>
      </c>
    </row>
    <row r="11820" spans="1:10">
      <c r="A11820" s="123" t="s">
        <v>1723</v>
      </c>
      <c r="B11820" s="97" t="s">
        <v>1948</v>
      </c>
      <c r="C11820" s="96" t="s">
        <v>44</v>
      </c>
      <c r="D11820" s="96" t="s">
        <v>1949</v>
      </c>
      <c r="E11820" s="99">
        <v>0.63768119999999995</v>
      </c>
      <c r="F11820" s="98" t="s">
        <v>1950</v>
      </c>
      <c r="G11820" s="282" t="s">
        <v>1951</v>
      </c>
      <c r="H11820" s="282"/>
      <c r="I11820" s="283"/>
      <c r="J11820" s="126" t="s">
        <v>5524</v>
      </c>
    </row>
    <row r="11821" spans="1:10" ht="25.5">
      <c r="A11821" s="123" t="s">
        <v>1723</v>
      </c>
      <c r="B11821" s="97" t="s">
        <v>2486</v>
      </c>
      <c r="C11821" s="96" t="s">
        <v>44</v>
      </c>
      <c r="D11821" s="96" t="s">
        <v>2487</v>
      </c>
      <c r="E11821" s="99">
        <v>2.6249999999999999E-2</v>
      </c>
      <c r="F11821" s="98" t="s">
        <v>93</v>
      </c>
      <c r="G11821" s="282" t="s">
        <v>2488</v>
      </c>
      <c r="H11821" s="282"/>
      <c r="I11821" s="283"/>
      <c r="J11821" s="126" t="s">
        <v>5525</v>
      </c>
    </row>
    <row r="11822" spans="1:10">
      <c r="A11822" s="123" t="s">
        <v>1723</v>
      </c>
      <c r="B11822" s="97" t="s">
        <v>1957</v>
      </c>
      <c r="C11822" s="96" t="s">
        <v>44</v>
      </c>
      <c r="D11822" s="96" t="s">
        <v>1958</v>
      </c>
      <c r="E11822" s="99">
        <v>0.47826089999999999</v>
      </c>
      <c r="F11822" s="98" t="s">
        <v>1950</v>
      </c>
      <c r="G11822" s="282" t="s">
        <v>1959</v>
      </c>
      <c r="H11822" s="282"/>
      <c r="I11822" s="283"/>
      <c r="J11822" s="126" t="s">
        <v>5526</v>
      </c>
    </row>
    <row r="11823" spans="1:10">
      <c r="A11823" s="221"/>
      <c r="B11823" s="222"/>
      <c r="C11823" s="222"/>
      <c r="D11823" s="222"/>
      <c r="E11823" s="222"/>
      <c r="F11823" s="222" t="s">
        <v>1774</v>
      </c>
      <c r="G11823" s="222"/>
      <c r="H11823" s="222"/>
      <c r="I11823" s="222"/>
      <c r="J11823" s="125">
        <v>30.922599999999999</v>
      </c>
    </row>
    <row r="11824" spans="1:10">
      <c r="A11824" s="115"/>
      <c r="B11824" s="116"/>
      <c r="C11824" s="116"/>
      <c r="D11824" s="116"/>
      <c r="E11824" s="116" t="s">
        <v>1728</v>
      </c>
      <c r="F11824" s="117">
        <v>0</v>
      </c>
      <c r="G11824" s="116" t="s">
        <v>1729</v>
      </c>
      <c r="H11824" s="117">
        <v>16.05</v>
      </c>
      <c r="I11824" s="116" t="s">
        <v>1730</v>
      </c>
      <c r="J11824" s="118">
        <v>16.051932567720002</v>
      </c>
    </row>
    <row r="11825" spans="1:10" ht="15" thickBot="1">
      <c r="A11825" s="115"/>
      <c r="B11825" s="116"/>
      <c r="C11825" s="116"/>
      <c r="D11825" s="116"/>
      <c r="E11825" s="116" t="s">
        <v>1731</v>
      </c>
      <c r="F11825" s="117">
        <v>8.4</v>
      </c>
      <c r="G11825" s="116"/>
      <c r="H11825" s="276" t="s">
        <v>1732</v>
      </c>
      <c r="I11825" s="276"/>
      <c r="J11825" s="118">
        <v>40.42</v>
      </c>
    </row>
    <row r="11826" spans="1:10" ht="15" thickTop="1">
      <c r="A11826" s="119"/>
      <c r="B11826" s="95"/>
      <c r="C11826" s="95"/>
      <c r="D11826" s="95"/>
      <c r="E11826" s="95"/>
      <c r="F11826" s="95"/>
      <c r="G11826" s="95"/>
      <c r="H11826" s="95"/>
      <c r="I11826" s="95"/>
      <c r="J11826" s="120"/>
    </row>
    <row r="11827" spans="1:10" ht="15">
      <c r="A11827" s="121"/>
      <c r="B11827" s="83" t="s">
        <v>1</v>
      </c>
      <c r="C11827" s="82" t="s">
        <v>2</v>
      </c>
      <c r="D11827" s="82" t="s">
        <v>3</v>
      </c>
      <c r="E11827" s="281" t="s">
        <v>1722</v>
      </c>
      <c r="F11827" s="281"/>
      <c r="G11827" s="84" t="s">
        <v>4</v>
      </c>
      <c r="H11827" s="83" t="s">
        <v>5</v>
      </c>
      <c r="I11827" s="83" t="s">
        <v>6</v>
      </c>
      <c r="J11827" s="122" t="s">
        <v>8</v>
      </c>
    </row>
    <row r="11828" spans="1:10" ht="25.5">
      <c r="A11828" s="111" t="s">
        <v>1723</v>
      </c>
      <c r="B11828" s="86" t="s">
        <v>3677</v>
      </c>
      <c r="C11828" s="85" t="s">
        <v>44</v>
      </c>
      <c r="D11828" s="85" t="s">
        <v>3678</v>
      </c>
      <c r="E11828" s="284" t="s">
        <v>1761</v>
      </c>
      <c r="F11828" s="284"/>
      <c r="G11828" s="87" t="s">
        <v>46</v>
      </c>
      <c r="H11828" s="88">
        <v>1</v>
      </c>
      <c r="I11828" s="89">
        <v>3.64</v>
      </c>
      <c r="J11828" s="112">
        <v>3.64</v>
      </c>
    </row>
    <row r="11829" spans="1:10">
      <c r="A11829" s="221"/>
      <c r="B11829" s="222"/>
      <c r="C11829" s="222"/>
      <c r="D11829" s="222"/>
      <c r="E11829" s="222"/>
      <c r="F11829" s="222" t="s">
        <v>1762</v>
      </c>
      <c r="G11829" s="222"/>
      <c r="H11829" s="222"/>
      <c r="I11829" s="222"/>
      <c r="J11829" s="125">
        <v>0</v>
      </c>
    </row>
    <row r="11830" spans="1:10">
      <c r="A11830" s="221"/>
      <c r="B11830" s="222"/>
      <c r="C11830" s="222"/>
      <c r="D11830" s="222"/>
      <c r="E11830" s="222"/>
      <c r="F11830" s="222" t="s">
        <v>1763</v>
      </c>
      <c r="G11830" s="222"/>
      <c r="H11830" s="222"/>
      <c r="I11830" s="222"/>
      <c r="J11830" s="125">
        <v>1</v>
      </c>
    </row>
    <row r="11831" spans="1:10">
      <c r="A11831" s="221"/>
      <c r="B11831" s="222"/>
      <c r="C11831" s="222"/>
      <c r="D11831" s="222"/>
      <c r="E11831" s="222"/>
      <c r="F11831" s="222" t="s">
        <v>1764</v>
      </c>
      <c r="G11831" s="222"/>
      <c r="H11831" s="222"/>
      <c r="I11831" s="222"/>
      <c r="J11831" s="125">
        <v>0</v>
      </c>
    </row>
    <row r="11832" spans="1:10" ht="15">
      <c r="A11832" s="279" t="s">
        <v>1784</v>
      </c>
      <c r="B11832" s="280" t="s">
        <v>1</v>
      </c>
      <c r="C11832" s="281" t="s">
        <v>2</v>
      </c>
      <c r="D11832" s="281" t="s">
        <v>1785</v>
      </c>
      <c r="E11832" s="280" t="s">
        <v>1766</v>
      </c>
      <c r="F11832" s="83" t="s">
        <v>1767</v>
      </c>
      <c r="G11832" s="83" t="s">
        <v>1768</v>
      </c>
      <c r="H11832" s="83"/>
      <c r="I11832" s="83"/>
      <c r="J11832" s="122" t="s">
        <v>1769</v>
      </c>
    </row>
    <row r="11833" spans="1:10" ht="25.5">
      <c r="A11833" s="113" t="s">
        <v>1725</v>
      </c>
      <c r="B11833" s="91" t="s">
        <v>5527</v>
      </c>
      <c r="C11833" s="90" t="s">
        <v>44</v>
      </c>
      <c r="D11833" s="90" t="s">
        <v>5528</v>
      </c>
      <c r="E11833" s="93">
        <v>1</v>
      </c>
      <c r="F11833" s="92" t="s">
        <v>46</v>
      </c>
      <c r="G11833" s="277" t="s">
        <v>4448</v>
      </c>
      <c r="H11833" s="277"/>
      <c r="I11833" s="278"/>
      <c r="J11833" s="127" t="s">
        <v>4448</v>
      </c>
    </row>
    <row r="11834" spans="1:10">
      <c r="A11834" s="221"/>
      <c r="B11834" s="222"/>
      <c r="C11834" s="222"/>
      <c r="D11834" s="222"/>
      <c r="E11834" s="222"/>
      <c r="F11834" s="222" t="s">
        <v>1938</v>
      </c>
      <c r="G11834" s="222"/>
      <c r="H11834" s="222"/>
      <c r="I11834" s="222"/>
      <c r="J11834" s="125">
        <v>3.11</v>
      </c>
    </row>
    <row r="11835" spans="1:10" ht="15">
      <c r="A11835" s="279" t="s">
        <v>1765</v>
      </c>
      <c r="B11835" s="280" t="s">
        <v>1</v>
      </c>
      <c r="C11835" s="281" t="s">
        <v>2</v>
      </c>
      <c r="D11835" s="281" t="s">
        <v>1727</v>
      </c>
      <c r="E11835" s="280" t="s">
        <v>1766</v>
      </c>
      <c r="F11835" s="83" t="s">
        <v>1767</v>
      </c>
      <c r="G11835" s="83" t="s">
        <v>1768</v>
      </c>
      <c r="H11835" s="83"/>
      <c r="I11835" s="83"/>
      <c r="J11835" s="122" t="s">
        <v>1769</v>
      </c>
    </row>
    <row r="11836" spans="1:10">
      <c r="A11836" s="123" t="s">
        <v>1723</v>
      </c>
      <c r="B11836" s="97" t="s">
        <v>3570</v>
      </c>
      <c r="C11836" s="96" t="s">
        <v>44</v>
      </c>
      <c r="D11836" s="96" t="s">
        <v>3571</v>
      </c>
      <c r="E11836" s="99">
        <v>3.3333300000000003E-2</v>
      </c>
      <c r="F11836" s="98" t="s">
        <v>1950</v>
      </c>
      <c r="G11836" s="282" t="s">
        <v>3577</v>
      </c>
      <c r="H11836" s="282"/>
      <c r="I11836" s="283"/>
      <c r="J11836" s="126" t="s">
        <v>3787</v>
      </c>
    </row>
    <row r="11837" spans="1:10">
      <c r="A11837" s="221"/>
      <c r="B11837" s="222"/>
      <c r="C11837" s="222"/>
      <c r="D11837" s="222"/>
      <c r="E11837" s="222"/>
      <c r="F11837" s="222" t="s">
        <v>1774</v>
      </c>
      <c r="G11837" s="222"/>
      <c r="H11837" s="222"/>
      <c r="I11837" s="222"/>
      <c r="J11837" s="125">
        <v>0.53100000000000003</v>
      </c>
    </row>
    <row r="11838" spans="1:10">
      <c r="A11838" s="115"/>
      <c r="B11838" s="116"/>
      <c r="C11838" s="116"/>
      <c r="D11838" s="116"/>
      <c r="E11838" s="116" t="s">
        <v>1728</v>
      </c>
      <c r="F11838" s="117">
        <v>0</v>
      </c>
      <c r="G11838" s="116" t="s">
        <v>1729</v>
      </c>
      <c r="H11838" s="117">
        <v>0.39</v>
      </c>
      <c r="I11838" s="116" t="s">
        <v>1730</v>
      </c>
      <c r="J11838" s="118">
        <v>0.38937627729000002</v>
      </c>
    </row>
    <row r="11839" spans="1:10" ht="15" thickBot="1">
      <c r="A11839" s="115"/>
      <c r="B11839" s="116"/>
      <c r="C11839" s="116"/>
      <c r="D11839" s="116"/>
      <c r="E11839" s="116" t="s">
        <v>1731</v>
      </c>
      <c r="F11839" s="117">
        <v>0.95</v>
      </c>
      <c r="G11839" s="116"/>
      <c r="H11839" s="276" t="s">
        <v>1732</v>
      </c>
      <c r="I11839" s="276"/>
      <c r="J11839" s="118">
        <v>4.59</v>
      </c>
    </row>
    <row r="11840" spans="1:10" ht="15" thickTop="1">
      <c r="A11840" s="119"/>
      <c r="B11840" s="95"/>
      <c r="C11840" s="95"/>
      <c r="D11840" s="95"/>
      <c r="E11840" s="95"/>
      <c r="F11840" s="95"/>
      <c r="G11840" s="95"/>
      <c r="H11840" s="95"/>
      <c r="I11840" s="95"/>
      <c r="J11840" s="120"/>
    </row>
    <row r="11841" spans="1:10" ht="15">
      <c r="A11841" s="121"/>
      <c r="B11841" s="83" t="s">
        <v>1</v>
      </c>
      <c r="C11841" s="82" t="s">
        <v>2</v>
      </c>
      <c r="D11841" s="82" t="s">
        <v>3</v>
      </c>
      <c r="E11841" s="281" t="s">
        <v>1722</v>
      </c>
      <c r="F11841" s="281"/>
      <c r="G11841" s="84" t="s">
        <v>4</v>
      </c>
      <c r="H11841" s="83" t="s">
        <v>5</v>
      </c>
      <c r="I11841" s="83" t="s">
        <v>6</v>
      </c>
      <c r="J11841" s="122" t="s">
        <v>8</v>
      </c>
    </row>
    <row r="11842" spans="1:10" ht="25.5">
      <c r="A11842" s="111" t="s">
        <v>1723</v>
      </c>
      <c r="B11842" s="86" t="s">
        <v>3671</v>
      </c>
      <c r="C11842" s="85" t="s">
        <v>44</v>
      </c>
      <c r="D11842" s="85" t="s">
        <v>3672</v>
      </c>
      <c r="E11842" s="284" t="s">
        <v>1761</v>
      </c>
      <c r="F11842" s="284"/>
      <c r="G11842" s="87" t="s">
        <v>46</v>
      </c>
      <c r="H11842" s="88">
        <v>1</v>
      </c>
      <c r="I11842" s="89">
        <v>4.1500000000000004</v>
      </c>
      <c r="J11842" s="112">
        <v>4.1500000000000004</v>
      </c>
    </row>
    <row r="11843" spans="1:10">
      <c r="A11843" s="221"/>
      <c r="B11843" s="222"/>
      <c r="C11843" s="222"/>
      <c r="D11843" s="222"/>
      <c r="E11843" s="222"/>
      <c r="F11843" s="222" t="s">
        <v>1762</v>
      </c>
      <c r="G11843" s="222"/>
      <c r="H11843" s="222"/>
      <c r="I11843" s="222"/>
      <c r="J11843" s="125">
        <v>0</v>
      </c>
    </row>
    <row r="11844" spans="1:10">
      <c r="A11844" s="221"/>
      <c r="B11844" s="222"/>
      <c r="C11844" s="222"/>
      <c r="D11844" s="222"/>
      <c r="E11844" s="222"/>
      <c r="F11844" s="222" t="s">
        <v>1763</v>
      </c>
      <c r="G11844" s="222"/>
      <c r="H11844" s="222"/>
      <c r="I11844" s="222"/>
      <c r="J11844" s="125">
        <v>1</v>
      </c>
    </row>
    <row r="11845" spans="1:10">
      <c r="A11845" s="221"/>
      <c r="B11845" s="222"/>
      <c r="C11845" s="222"/>
      <c r="D11845" s="222"/>
      <c r="E11845" s="222"/>
      <c r="F11845" s="222" t="s">
        <v>1764</v>
      </c>
      <c r="G11845" s="222"/>
      <c r="H11845" s="222"/>
      <c r="I11845" s="222"/>
      <c r="J11845" s="125">
        <v>0</v>
      </c>
    </row>
    <row r="11846" spans="1:10" ht="15">
      <c r="A11846" s="279" t="s">
        <v>1784</v>
      </c>
      <c r="B11846" s="280" t="s">
        <v>1</v>
      </c>
      <c r="C11846" s="281" t="s">
        <v>2</v>
      </c>
      <c r="D11846" s="281" t="s">
        <v>1785</v>
      </c>
      <c r="E11846" s="280" t="s">
        <v>1766</v>
      </c>
      <c r="F11846" s="83" t="s">
        <v>1767</v>
      </c>
      <c r="G11846" s="83" t="s">
        <v>1768</v>
      </c>
      <c r="H11846" s="83"/>
      <c r="I11846" s="83"/>
      <c r="J11846" s="122" t="s">
        <v>1769</v>
      </c>
    </row>
    <row r="11847" spans="1:10" ht="25.5">
      <c r="A11847" s="113" t="s">
        <v>1725</v>
      </c>
      <c r="B11847" s="91" t="s">
        <v>5529</v>
      </c>
      <c r="C11847" s="90" t="s">
        <v>44</v>
      </c>
      <c r="D11847" s="90" t="s">
        <v>5530</v>
      </c>
      <c r="E11847" s="93">
        <v>1</v>
      </c>
      <c r="F11847" s="92" t="s">
        <v>46</v>
      </c>
      <c r="G11847" s="277" t="s">
        <v>5531</v>
      </c>
      <c r="H11847" s="277"/>
      <c r="I11847" s="278"/>
      <c r="J11847" s="127" t="s">
        <v>5531</v>
      </c>
    </row>
    <row r="11848" spans="1:10">
      <c r="A11848" s="221"/>
      <c r="B11848" s="222"/>
      <c r="C11848" s="222"/>
      <c r="D11848" s="222"/>
      <c r="E11848" s="222"/>
      <c r="F11848" s="222" t="s">
        <v>1938</v>
      </c>
      <c r="G11848" s="222"/>
      <c r="H11848" s="222"/>
      <c r="I11848" s="222"/>
      <c r="J11848" s="125">
        <v>3.62</v>
      </c>
    </row>
    <row r="11849" spans="1:10" ht="15">
      <c r="A11849" s="279" t="s">
        <v>1765</v>
      </c>
      <c r="B11849" s="280" t="s">
        <v>1</v>
      </c>
      <c r="C11849" s="281" t="s">
        <v>2</v>
      </c>
      <c r="D11849" s="281" t="s">
        <v>1727</v>
      </c>
      <c r="E11849" s="280" t="s">
        <v>1766</v>
      </c>
      <c r="F11849" s="83" t="s">
        <v>1767</v>
      </c>
      <c r="G11849" s="83" t="s">
        <v>1768</v>
      </c>
      <c r="H11849" s="83"/>
      <c r="I11849" s="83"/>
      <c r="J11849" s="122" t="s">
        <v>1769</v>
      </c>
    </row>
    <row r="11850" spans="1:10">
      <c r="A11850" s="123" t="s">
        <v>1723</v>
      </c>
      <c r="B11850" s="97" t="s">
        <v>3570</v>
      </c>
      <c r="C11850" s="96" t="s">
        <v>44</v>
      </c>
      <c r="D11850" s="96" t="s">
        <v>3571</v>
      </c>
      <c r="E11850" s="99">
        <v>3.3333300000000003E-2</v>
      </c>
      <c r="F11850" s="98" t="s">
        <v>1950</v>
      </c>
      <c r="G11850" s="282" t="s">
        <v>3577</v>
      </c>
      <c r="H11850" s="282"/>
      <c r="I11850" s="283"/>
      <c r="J11850" s="126" t="s">
        <v>3787</v>
      </c>
    </row>
    <row r="11851" spans="1:10">
      <c r="A11851" s="221"/>
      <c r="B11851" s="222"/>
      <c r="C11851" s="222"/>
      <c r="D11851" s="222"/>
      <c r="E11851" s="222"/>
      <c r="F11851" s="222" t="s">
        <v>1774</v>
      </c>
      <c r="G11851" s="222"/>
      <c r="H11851" s="222"/>
      <c r="I11851" s="222"/>
      <c r="J11851" s="125">
        <v>0.53100000000000003</v>
      </c>
    </row>
    <row r="11852" spans="1:10">
      <c r="A11852" s="115"/>
      <c r="B11852" s="116"/>
      <c r="C11852" s="116"/>
      <c r="D11852" s="116"/>
      <c r="E11852" s="116" t="s">
        <v>1728</v>
      </c>
      <c r="F11852" s="117">
        <v>0</v>
      </c>
      <c r="G11852" s="116" t="s">
        <v>1729</v>
      </c>
      <c r="H11852" s="117">
        <v>0.39</v>
      </c>
      <c r="I11852" s="116" t="s">
        <v>1730</v>
      </c>
      <c r="J11852" s="118">
        <v>0.38937627729000002</v>
      </c>
    </row>
    <row r="11853" spans="1:10" ht="15" thickBot="1">
      <c r="A11853" s="115"/>
      <c r="B11853" s="116"/>
      <c r="C11853" s="116"/>
      <c r="D11853" s="116"/>
      <c r="E11853" s="116" t="s">
        <v>1731</v>
      </c>
      <c r="F11853" s="117">
        <v>1.08</v>
      </c>
      <c r="G11853" s="116"/>
      <c r="H11853" s="276" t="s">
        <v>1732</v>
      </c>
      <c r="I11853" s="276"/>
      <c r="J11853" s="118">
        <v>5.23</v>
      </c>
    </row>
    <row r="11854" spans="1:10" ht="15" thickTop="1">
      <c r="A11854" s="119"/>
      <c r="B11854" s="95"/>
      <c r="C11854" s="95"/>
      <c r="D11854" s="95"/>
      <c r="E11854" s="95"/>
      <c r="F11854" s="95"/>
      <c r="G11854" s="95"/>
      <c r="H11854" s="95"/>
      <c r="I11854" s="95"/>
      <c r="J11854" s="120"/>
    </row>
    <row r="11855" spans="1:10" ht="15">
      <c r="A11855" s="121"/>
      <c r="B11855" s="83" t="s">
        <v>1</v>
      </c>
      <c r="C11855" s="82" t="s">
        <v>2</v>
      </c>
      <c r="D11855" s="82" t="s">
        <v>3</v>
      </c>
      <c r="E11855" s="281" t="s">
        <v>1722</v>
      </c>
      <c r="F11855" s="281"/>
      <c r="G11855" s="84" t="s">
        <v>4</v>
      </c>
      <c r="H11855" s="83" t="s">
        <v>5</v>
      </c>
      <c r="I11855" s="83" t="s">
        <v>6</v>
      </c>
      <c r="J11855" s="122" t="s">
        <v>8</v>
      </c>
    </row>
    <row r="11856" spans="1:10" ht="63.75">
      <c r="A11856" s="111" t="s">
        <v>1723</v>
      </c>
      <c r="B11856" s="86" t="s">
        <v>5227</v>
      </c>
      <c r="C11856" s="85" t="s">
        <v>44</v>
      </c>
      <c r="D11856" s="85" t="s">
        <v>5228</v>
      </c>
      <c r="E11856" s="284" t="s">
        <v>1761</v>
      </c>
      <c r="F11856" s="284"/>
      <c r="G11856" s="87" t="s">
        <v>71</v>
      </c>
      <c r="H11856" s="88">
        <v>1</v>
      </c>
      <c r="I11856" s="89">
        <v>193.25</v>
      </c>
      <c r="J11856" s="112">
        <v>193.25</v>
      </c>
    </row>
    <row r="11857" spans="1:10">
      <c r="A11857" s="221"/>
      <c r="B11857" s="222"/>
      <c r="C11857" s="222"/>
      <c r="D11857" s="222"/>
      <c r="E11857" s="222"/>
      <c r="F11857" s="222" t="s">
        <v>1762</v>
      </c>
      <c r="G11857" s="222"/>
      <c r="H11857" s="222"/>
      <c r="I11857" s="222"/>
      <c r="J11857" s="125">
        <v>0</v>
      </c>
    </row>
    <row r="11858" spans="1:10">
      <c r="A11858" s="221"/>
      <c r="B11858" s="222"/>
      <c r="C11858" s="222"/>
      <c r="D11858" s="222"/>
      <c r="E11858" s="222"/>
      <c r="F11858" s="222" t="s">
        <v>1763</v>
      </c>
      <c r="G11858" s="222"/>
      <c r="H11858" s="222"/>
      <c r="I11858" s="222"/>
      <c r="J11858" s="125">
        <v>1</v>
      </c>
    </row>
    <row r="11859" spans="1:10">
      <c r="A11859" s="221"/>
      <c r="B11859" s="222"/>
      <c r="C11859" s="222"/>
      <c r="D11859" s="222"/>
      <c r="E11859" s="222"/>
      <c r="F11859" s="222" t="s">
        <v>1764</v>
      </c>
      <c r="G11859" s="222"/>
      <c r="H11859" s="222"/>
      <c r="I11859" s="222"/>
      <c r="J11859" s="125">
        <v>0</v>
      </c>
    </row>
    <row r="11860" spans="1:10" ht="15">
      <c r="A11860" s="279" t="s">
        <v>1784</v>
      </c>
      <c r="B11860" s="280" t="s">
        <v>1</v>
      </c>
      <c r="C11860" s="281" t="s">
        <v>2</v>
      </c>
      <c r="D11860" s="281" t="s">
        <v>1785</v>
      </c>
      <c r="E11860" s="280" t="s">
        <v>1766</v>
      </c>
      <c r="F11860" s="83" t="s">
        <v>1767</v>
      </c>
      <c r="G11860" s="83" t="s">
        <v>1768</v>
      </c>
      <c r="H11860" s="83"/>
      <c r="I11860" s="83"/>
      <c r="J11860" s="122" t="s">
        <v>1769</v>
      </c>
    </row>
    <row r="11861" spans="1:10" ht="25.5">
      <c r="A11861" s="113" t="s">
        <v>1725</v>
      </c>
      <c r="B11861" s="91" t="s">
        <v>5532</v>
      </c>
      <c r="C11861" s="90" t="s">
        <v>44</v>
      </c>
      <c r="D11861" s="90" t="s">
        <v>5533</v>
      </c>
      <c r="E11861" s="93">
        <v>1</v>
      </c>
      <c r="F11861" s="92" t="s">
        <v>71</v>
      </c>
      <c r="G11861" s="277" t="s">
        <v>5534</v>
      </c>
      <c r="H11861" s="277"/>
      <c r="I11861" s="278"/>
      <c r="J11861" s="127" t="s">
        <v>5534</v>
      </c>
    </row>
    <row r="11862" spans="1:10" ht="25.5">
      <c r="A11862" s="113" t="s">
        <v>1725</v>
      </c>
      <c r="B11862" s="91" t="s">
        <v>5535</v>
      </c>
      <c r="C11862" s="90" t="s">
        <v>44</v>
      </c>
      <c r="D11862" s="90" t="s">
        <v>5536</v>
      </c>
      <c r="E11862" s="93">
        <v>13.3333333</v>
      </c>
      <c r="F11862" s="92" t="s">
        <v>46</v>
      </c>
      <c r="G11862" s="277" t="s">
        <v>3658</v>
      </c>
      <c r="H11862" s="277"/>
      <c r="I11862" s="278"/>
      <c r="J11862" s="127" t="s">
        <v>5537</v>
      </c>
    </row>
    <row r="11863" spans="1:10">
      <c r="A11863" s="221"/>
      <c r="B11863" s="222"/>
      <c r="C11863" s="222"/>
      <c r="D11863" s="222"/>
      <c r="E11863" s="222"/>
      <c r="F11863" s="222" t="s">
        <v>1938</v>
      </c>
      <c r="G11863" s="222"/>
      <c r="H11863" s="222"/>
      <c r="I11863" s="222"/>
      <c r="J11863" s="125">
        <v>77.83</v>
      </c>
    </row>
    <row r="11864" spans="1:10" ht="15">
      <c r="A11864" s="279" t="s">
        <v>1765</v>
      </c>
      <c r="B11864" s="280" t="s">
        <v>1</v>
      </c>
      <c r="C11864" s="281" t="s">
        <v>2</v>
      </c>
      <c r="D11864" s="281" t="s">
        <v>1727</v>
      </c>
      <c r="E11864" s="280" t="s">
        <v>1766</v>
      </c>
      <c r="F11864" s="83" t="s">
        <v>1767</v>
      </c>
      <c r="G11864" s="83" t="s">
        <v>1768</v>
      </c>
      <c r="H11864" s="83"/>
      <c r="I11864" s="83"/>
      <c r="J11864" s="122" t="s">
        <v>1769</v>
      </c>
    </row>
    <row r="11865" spans="1:10" ht="38.25">
      <c r="A11865" s="123" t="s">
        <v>1723</v>
      </c>
      <c r="B11865" s="97" t="s">
        <v>4728</v>
      </c>
      <c r="C11865" s="96" t="s">
        <v>44</v>
      </c>
      <c r="D11865" s="96" t="s">
        <v>4729</v>
      </c>
      <c r="E11865" s="99">
        <v>5.9093333000000001</v>
      </c>
      <c r="F11865" s="98" t="s">
        <v>121</v>
      </c>
      <c r="G11865" s="282" t="s">
        <v>4730</v>
      </c>
      <c r="H11865" s="282"/>
      <c r="I11865" s="283"/>
      <c r="J11865" s="126" t="s">
        <v>5538</v>
      </c>
    </row>
    <row r="11866" spans="1:10" ht="51">
      <c r="A11866" s="123" t="s">
        <v>1723</v>
      </c>
      <c r="B11866" s="97" t="s">
        <v>5539</v>
      </c>
      <c r="C11866" s="96" t="s">
        <v>44</v>
      </c>
      <c r="D11866" s="96" t="s">
        <v>5540</v>
      </c>
      <c r="E11866" s="99">
        <v>2.6666666999999999</v>
      </c>
      <c r="F11866" s="98" t="s">
        <v>78</v>
      </c>
      <c r="G11866" s="282" t="s">
        <v>1859</v>
      </c>
      <c r="H11866" s="282"/>
      <c r="I11866" s="283"/>
      <c r="J11866" s="126" t="s">
        <v>5541</v>
      </c>
    </row>
    <row r="11867" spans="1:10" ht="38.25">
      <c r="A11867" s="123" t="s">
        <v>1723</v>
      </c>
      <c r="B11867" s="97" t="s">
        <v>4679</v>
      </c>
      <c r="C11867" s="96" t="s">
        <v>44</v>
      </c>
      <c r="D11867" s="96" t="s">
        <v>4680</v>
      </c>
      <c r="E11867" s="99">
        <v>1</v>
      </c>
      <c r="F11867" s="98" t="s">
        <v>71</v>
      </c>
      <c r="G11867" s="282" t="s">
        <v>4681</v>
      </c>
      <c r="H11867" s="282"/>
      <c r="I11867" s="283"/>
      <c r="J11867" s="126" t="s">
        <v>4681</v>
      </c>
    </row>
    <row r="11868" spans="1:10">
      <c r="A11868" s="221"/>
      <c r="B11868" s="222"/>
      <c r="C11868" s="222"/>
      <c r="D11868" s="222"/>
      <c r="E11868" s="222"/>
      <c r="F11868" s="222" t="s">
        <v>1774</v>
      </c>
      <c r="G11868" s="222"/>
      <c r="H11868" s="222"/>
      <c r="I11868" s="222"/>
      <c r="J11868" s="125">
        <v>115.4226</v>
      </c>
    </row>
    <row r="11869" spans="1:10">
      <c r="A11869" s="115"/>
      <c r="B11869" s="116"/>
      <c r="C11869" s="116"/>
      <c r="D11869" s="116"/>
      <c r="E11869" s="116" t="s">
        <v>1728</v>
      </c>
      <c r="F11869" s="117">
        <v>0</v>
      </c>
      <c r="G11869" s="116" t="s">
        <v>1729</v>
      </c>
      <c r="H11869" s="117">
        <v>29.65</v>
      </c>
      <c r="I11869" s="116" t="s">
        <v>1730</v>
      </c>
      <c r="J11869" s="118">
        <v>29.646685788833675</v>
      </c>
    </row>
    <row r="11870" spans="1:10" ht="15" thickBot="1">
      <c r="A11870" s="115"/>
      <c r="B11870" s="116"/>
      <c r="C11870" s="116"/>
      <c r="D11870" s="116"/>
      <c r="E11870" s="116" t="s">
        <v>1731</v>
      </c>
      <c r="F11870" s="117">
        <v>50.7</v>
      </c>
      <c r="G11870" s="116"/>
      <c r="H11870" s="276" t="s">
        <v>1732</v>
      </c>
      <c r="I11870" s="276"/>
      <c r="J11870" s="118">
        <v>243.95</v>
      </c>
    </row>
    <row r="11871" spans="1:10" ht="15" thickTop="1">
      <c r="A11871" s="119"/>
      <c r="B11871" s="95"/>
      <c r="C11871" s="95"/>
      <c r="D11871" s="95"/>
      <c r="E11871" s="95"/>
      <c r="F11871" s="95"/>
      <c r="G11871" s="95"/>
      <c r="H11871" s="95"/>
      <c r="I11871" s="95"/>
      <c r="J11871" s="120"/>
    </row>
    <row r="11872" spans="1:10" ht="15">
      <c r="A11872" s="121"/>
      <c r="B11872" s="83" t="s">
        <v>1</v>
      </c>
      <c r="C11872" s="82" t="s">
        <v>2</v>
      </c>
      <c r="D11872" s="82" t="s">
        <v>3</v>
      </c>
      <c r="E11872" s="281" t="s">
        <v>1722</v>
      </c>
      <c r="F11872" s="281"/>
      <c r="G11872" s="84" t="s">
        <v>4</v>
      </c>
      <c r="H11872" s="83" t="s">
        <v>5</v>
      </c>
      <c r="I11872" s="83" t="s">
        <v>6</v>
      </c>
      <c r="J11872" s="122" t="s">
        <v>8</v>
      </c>
    </row>
    <row r="11873" spans="1:10">
      <c r="A11873" s="111" t="s">
        <v>1723</v>
      </c>
      <c r="B11873" s="86" t="s">
        <v>5232</v>
      </c>
      <c r="C11873" s="85" t="s">
        <v>44</v>
      </c>
      <c r="D11873" s="85" t="s">
        <v>5233</v>
      </c>
      <c r="E11873" s="284" t="s">
        <v>1761</v>
      </c>
      <c r="F11873" s="284"/>
      <c r="G11873" s="87" t="s">
        <v>78</v>
      </c>
      <c r="H11873" s="88">
        <v>1</v>
      </c>
      <c r="I11873" s="89">
        <v>11.32</v>
      </c>
      <c r="J11873" s="112">
        <v>11.32</v>
      </c>
    </row>
    <row r="11874" spans="1:10" ht="15">
      <c r="A11874" s="279" t="s">
        <v>1775</v>
      </c>
      <c r="B11874" s="280" t="s">
        <v>1</v>
      </c>
      <c r="C11874" s="281" t="s">
        <v>2</v>
      </c>
      <c r="D11874" s="281" t="s">
        <v>1776</v>
      </c>
      <c r="E11874" s="280" t="s">
        <v>1766</v>
      </c>
      <c r="F11874" s="285" t="s">
        <v>1777</v>
      </c>
      <c r="G11874" s="280"/>
      <c r="H11874" s="285" t="s">
        <v>1769</v>
      </c>
      <c r="I11874" s="280"/>
      <c r="J11874" s="286" t="s">
        <v>1778</v>
      </c>
    </row>
    <row r="11875" spans="1:10" ht="15">
      <c r="A11875" s="287"/>
      <c r="B11875" s="280"/>
      <c r="C11875" s="280"/>
      <c r="D11875" s="280"/>
      <c r="E11875" s="280"/>
      <c r="F11875" s="83" t="s">
        <v>1779</v>
      </c>
      <c r="G11875" s="83" t="s">
        <v>1780</v>
      </c>
      <c r="H11875" s="83" t="s">
        <v>1779</v>
      </c>
      <c r="I11875" s="83" t="s">
        <v>1780</v>
      </c>
      <c r="J11875" s="286"/>
    </row>
    <row r="11876" spans="1:10" ht="51">
      <c r="A11876" s="113" t="s">
        <v>1725</v>
      </c>
      <c r="B11876" s="91" t="s">
        <v>5542</v>
      </c>
      <c r="C11876" s="90" t="s">
        <v>44</v>
      </c>
      <c r="D11876" s="90" t="s">
        <v>5543</v>
      </c>
      <c r="E11876" s="93">
        <v>1</v>
      </c>
      <c r="F11876" s="94">
        <v>1</v>
      </c>
      <c r="G11876" s="94">
        <v>0</v>
      </c>
      <c r="H11876" s="102">
        <v>0.94</v>
      </c>
      <c r="I11876" s="102">
        <v>0.15</v>
      </c>
      <c r="J11876" s="127">
        <v>0.94</v>
      </c>
    </row>
    <row r="11877" spans="1:10">
      <c r="A11877" s="221"/>
      <c r="B11877" s="222"/>
      <c r="C11877" s="222"/>
      <c r="D11877" s="222"/>
      <c r="E11877" s="222"/>
      <c r="F11877" s="222" t="s">
        <v>1783</v>
      </c>
      <c r="G11877" s="222"/>
      <c r="H11877" s="222"/>
      <c r="I11877" s="222"/>
      <c r="J11877" s="125">
        <v>0.94</v>
      </c>
    </row>
    <row r="11878" spans="1:10">
      <c r="A11878" s="221"/>
      <c r="B11878" s="222"/>
      <c r="C11878" s="222"/>
      <c r="D11878" s="222"/>
      <c r="E11878" s="222"/>
      <c r="F11878" s="222" t="s">
        <v>1762</v>
      </c>
      <c r="G11878" s="222"/>
      <c r="H11878" s="222"/>
      <c r="I11878" s="222"/>
      <c r="J11878" s="125">
        <v>0.94</v>
      </c>
    </row>
    <row r="11879" spans="1:10">
      <c r="A11879" s="221"/>
      <c r="B11879" s="222"/>
      <c r="C11879" s="222"/>
      <c r="D11879" s="222"/>
      <c r="E11879" s="222"/>
      <c r="F11879" s="222" t="s">
        <v>1763</v>
      </c>
      <c r="G11879" s="222"/>
      <c r="H11879" s="222"/>
      <c r="I11879" s="222"/>
      <c r="J11879" s="125">
        <v>4.0909000000000004</v>
      </c>
    </row>
    <row r="11880" spans="1:10">
      <c r="A11880" s="221"/>
      <c r="B11880" s="222"/>
      <c r="C11880" s="222"/>
      <c r="D11880" s="222"/>
      <c r="E11880" s="222"/>
      <c r="F11880" s="222" t="s">
        <v>1764</v>
      </c>
      <c r="G11880" s="222"/>
      <c r="H11880" s="222"/>
      <c r="I11880" s="222"/>
      <c r="J11880" s="125">
        <v>0.2298</v>
      </c>
    </row>
    <row r="11881" spans="1:10" ht="15">
      <c r="A11881" s="279" t="s">
        <v>1784</v>
      </c>
      <c r="B11881" s="280" t="s">
        <v>1</v>
      </c>
      <c r="C11881" s="281" t="s">
        <v>2</v>
      </c>
      <c r="D11881" s="281" t="s">
        <v>1785</v>
      </c>
      <c r="E11881" s="280" t="s">
        <v>1766</v>
      </c>
      <c r="F11881" s="83" t="s">
        <v>1767</v>
      </c>
      <c r="G11881" s="83" t="s">
        <v>1768</v>
      </c>
      <c r="H11881" s="83"/>
      <c r="I11881" s="83"/>
      <c r="J11881" s="122" t="s">
        <v>1769</v>
      </c>
    </row>
    <row r="11882" spans="1:10" ht="38.25">
      <c r="A11882" s="113" t="s">
        <v>1725</v>
      </c>
      <c r="B11882" s="91" t="s">
        <v>5544</v>
      </c>
      <c r="C11882" s="90" t="s">
        <v>44</v>
      </c>
      <c r="D11882" s="90" t="s">
        <v>5545</v>
      </c>
      <c r="E11882" s="93">
        <v>3.3333300000000003E-2</v>
      </c>
      <c r="F11882" s="92" t="s">
        <v>46</v>
      </c>
      <c r="G11882" s="277" t="s">
        <v>5546</v>
      </c>
      <c r="H11882" s="277"/>
      <c r="I11882" s="278"/>
      <c r="J11882" s="127" t="s">
        <v>5547</v>
      </c>
    </row>
    <row r="11883" spans="1:10">
      <c r="A11883" s="221"/>
      <c r="B11883" s="222"/>
      <c r="C11883" s="222"/>
      <c r="D11883" s="222"/>
      <c r="E11883" s="222"/>
      <c r="F11883" s="222" t="s">
        <v>1938</v>
      </c>
      <c r="G11883" s="222"/>
      <c r="H11883" s="222"/>
      <c r="I11883" s="222"/>
      <c r="J11883" s="125">
        <v>2.7559999999999998</v>
      </c>
    </row>
    <row r="11884" spans="1:10" ht="15">
      <c r="A11884" s="279" t="s">
        <v>1765</v>
      </c>
      <c r="B11884" s="280" t="s">
        <v>1</v>
      </c>
      <c r="C11884" s="281" t="s">
        <v>2</v>
      </c>
      <c r="D11884" s="281" t="s">
        <v>1727</v>
      </c>
      <c r="E11884" s="280" t="s">
        <v>1766</v>
      </c>
      <c r="F11884" s="83" t="s">
        <v>1767</v>
      </c>
      <c r="G11884" s="83" t="s">
        <v>1768</v>
      </c>
      <c r="H11884" s="83"/>
      <c r="I11884" s="83"/>
      <c r="J11884" s="122" t="s">
        <v>1769</v>
      </c>
    </row>
    <row r="11885" spans="1:10">
      <c r="A11885" s="123" t="s">
        <v>1723</v>
      </c>
      <c r="B11885" s="97" t="s">
        <v>1957</v>
      </c>
      <c r="C11885" s="96" t="s">
        <v>44</v>
      </c>
      <c r="D11885" s="96" t="s">
        <v>1958</v>
      </c>
      <c r="E11885" s="99">
        <v>0.24444440000000001</v>
      </c>
      <c r="F11885" s="98" t="s">
        <v>1950</v>
      </c>
      <c r="G11885" s="282" t="s">
        <v>1959</v>
      </c>
      <c r="H11885" s="282"/>
      <c r="I11885" s="283"/>
      <c r="J11885" s="126" t="s">
        <v>4465</v>
      </c>
    </row>
    <row r="11886" spans="1:10">
      <c r="A11886" s="123" t="s">
        <v>1723</v>
      </c>
      <c r="B11886" s="97" t="s">
        <v>2677</v>
      </c>
      <c r="C11886" s="96" t="s">
        <v>44</v>
      </c>
      <c r="D11886" s="96" t="s">
        <v>2678</v>
      </c>
      <c r="E11886" s="99">
        <v>0.24444440000000001</v>
      </c>
      <c r="F11886" s="98" t="s">
        <v>1950</v>
      </c>
      <c r="G11886" s="282" t="s">
        <v>2679</v>
      </c>
      <c r="H11886" s="282"/>
      <c r="I11886" s="283"/>
      <c r="J11886" s="126" t="s">
        <v>5548</v>
      </c>
    </row>
    <row r="11887" spans="1:10">
      <c r="A11887" s="221"/>
      <c r="B11887" s="222"/>
      <c r="C11887" s="222"/>
      <c r="D11887" s="222"/>
      <c r="E11887" s="222"/>
      <c r="F11887" s="222" t="s">
        <v>1774</v>
      </c>
      <c r="G11887" s="222"/>
      <c r="H11887" s="222"/>
      <c r="I11887" s="222"/>
      <c r="J11887" s="125">
        <v>8.3355999999999995</v>
      </c>
    </row>
    <row r="11888" spans="1:10">
      <c r="A11888" s="115"/>
      <c r="B11888" s="116"/>
      <c r="C11888" s="116"/>
      <c r="D11888" s="116"/>
      <c r="E11888" s="116" t="s">
        <v>1728</v>
      </c>
      <c r="F11888" s="117">
        <v>0</v>
      </c>
      <c r="G11888" s="116" t="s">
        <v>1729</v>
      </c>
      <c r="H11888" s="117">
        <v>6.27</v>
      </c>
      <c r="I11888" s="116" t="s">
        <v>1730</v>
      </c>
      <c r="J11888" s="118">
        <v>6.2748633035600001</v>
      </c>
    </row>
    <row r="11889" spans="1:10" ht="15" thickBot="1">
      <c r="A11889" s="115"/>
      <c r="B11889" s="116"/>
      <c r="C11889" s="116"/>
      <c r="D11889" s="116"/>
      <c r="E11889" s="116" t="s">
        <v>1731</v>
      </c>
      <c r="F11889" s="117">
        <v>2.97</v>
      </c>
      <c r="G11889" s="116"/>
      <c r="H11889" s="276" t="s">
        <v>1732</v>
      </c>
      <c r="I11889" s="276"/>
      <c r="J11889" s="118">
        <v>14.29</v>
      </c>
    </row>
    <row r="11890" spans="1:10" ht="15" thickTop="1">
      <c r="A11890" s="119"/>
      <c r="B11890" s="95"/>
      <c r="C11890" s="95"/>
      <c r="D11890" s="95"/>
      <c r="E11890" s="95"/>
      <c r="F11890" s="95"/>
      <c r="G11890" s="95"/>
      <c r="H11890" s="95"/>
      <c r="I11890" s="95"/>
      <c r="J11890" s="120"/>
    </row>
    <row r="11891" spans="1:10" ht="15">
      <c r="A11891" s="121"/>
      <c r="B11891" s="83" t="s">
        <v>1</v>
      </c>
      <c r="C11891" s="82" t="s">
        <v>2</v>
      </c>
      <c r="D11891" s="82" t="s">
        <v>3</v>
      </c>
      <c r="E11891" s="281" t="s">
        <v>1722</v>
      </c>
      <c r="F11891" s="281"/>
      <c r="G11891" s="84" t="s">
        <v>4</v>
      </c>
      <c r="H11891" s="83" t="s">
        <v>5</v>
      </c>
      <c r="I11891" s="83" t="s">
        <v>6</v>
      </c>
      <c r="J11891" s="122" t="s">
        <v>8</v>
      </c>
    </row>
    <row r="11892" spans="1:10" ht="38.25">
      <c r="A11892" s="111" t="s">
        <v>1723</v>
      </c>
      <c r="B11892" s="86" t="s">
        <v>5549</v>
      </c>
      <c r="C11892" s="85" t="s">
        <v>44</v>
      </c>
      <c r="D11892" s="85" t="s">
        <v>5550</v>
      </c>
      <c r="E11892" s="284" t="s">
        <v>1761</v>
      </c>
      <c r="F11892" s="284"/>
      <c r="G11892" s="87" t="s">
        <v>71</v>
      </c>
      <c r="H11892" s="88">
        <v>1</v>
      </c>
      <c r="I11892" s="89">
        <v>4.3899999999999997</v>
      </c>
      <c r="J11892" s="112">
        <v>4.3899999999999997</v>
      </c>
    </row>
    <row r="11893" spans="1:10" ht="15">
      <c r="A11893" s="279" t="s">
        <v>1775</v>
      </c>
      <c r="B11893" s="280" t="s">
        <v>1</v>
      </c>
      <c r="C11893" s="281" t="s">
        <v>2</v>
      </c>
      <c r="D11893" s="281" t="s">
        <v>1776</v>
      </c>
      <c r="E11893" s="280" t="s">
        <v>1766</v>
      </c>
      <c r="F11893" s="285" t="s">
        <v>1777</v>
      </c>
      <c r="G11893" s="280"/>
      <c r="H11893" s="285" t="s">
        <v>1769</v>
      </c>
      <c r="I11893" s="280"/>
      <c r="J11893" s="286" t="s">
        <v>1778</v>
      </c>
    </row>
    <row r="11894" spans="1:10" ht="15">
      <c r="A11894" s="287"/>
      <c r="B11894" s="280"/>
      <c r="C11894" s="280"/>
      <c r="D11894" s="280"/>
      <c r="E11894" s="280"/>
      <c r="F11894" s="83" t="s">
        <v>1779</v>
      </c>
      <c r="G11894" s="83" t="s">
        <v>1780</v>
      </c>
      <c r="H11894" s="83" t="s">
        <v>1779</v>
      </c>
      <c r="I11894" s="83" t="s">
        <v>1780</v>
      </c>
      <c r="J11894" s="286"/>
    </row>
    <row r="11895" spans="1:10" ht="51">
      <c r="A11895" s="113" t="s">
        <v>1725</v>
      </c>
      <c r="B11895" s="91" t="s">
        <v>5551</v>
      </c>
      <c r="C11895" s="90" t="s">
        <v>44</v>
      </c>
      <c r="D11895" s="90" t="s">
        <v>5552</v>
      </c>
      <c r="E11895" s="93">
        <v>1</v>
      </c>
      <c r="F11895" s="94">
        <v>1</v>
      </c>
      <c r="G11895" s="94">
        <v>0</v>
      </c>
      <c r="H11895" s="102">
        <v>8.5299999999999994</v>
      </c>
      <c r="I11895" s="102">
        <v>0.97</v>
      </c>
      <c r="J11895" s="127">
        <v>8.5299999999999994</v>
      </c>
    </row>
    <row r="11896" spans="1:10">
      <c r="A11896" s="221"/>
      <c r="B11896" s="222"/>
      <c r="C11896" s="222"/>
      <c r="D11896" s="222"/>
      <c r="E11896" s="222"/>
      <c r="F11896" s="222" t="s">
        <v>1783</v>
      </c>
      <c r="G11896" s="222"/>
      <c r="H11896" s="222"/>
      <c r="I11896" s="222"/>
      <c r="J11896" s="125">
        <v>8.5299999999999994</v>
      </c>
    </row>
    <row r="11897" spans="1:10">
      <c r="A11897" s="221"/>
      <c r="B11897" s="222"/>
      <c r="C11897" s="222"/>
      <c r="D11897" s="222"/>
      <c r="E11897" s="222"/>
      <c r="F11897" s="222" t="s">
        <v>1762</v>
      </c>
      <c r="G11897" s="222"/>
      <c r="H11897" s="222"/>
      <c r="I11897" s="222"/>
      <c r="J11897" s="125">
        <v>8.5299999999999994</v>
      </c>
    </row>
    <row r="11898" spans="1:10">
      <c r="A11898" s="221"/>
      <c r="B11898" s="222"/>
      <c r="C11898" s="222"/>
      <c r="D11898" s="222"/>
      <c r="E11898" s="222"/>
      <c r="F11898" s="222" t="s">
        <v>1763</v>
      </c>
      <c r="G11898" s="222"/>
      <c r="H11898" s="222"/>
      <c r="I11898" s="222"/>
      <c r="J11898" s="125">
        <v>9.5454000000000008</v>
      </c>
    </row>
    <row r="11899" spans="1:10">
      <c r="A11899" s="221"/>
      <c r="B11899" s="222"/>
      <c r="C11899" s="222"/>
      <c r="D11899" s="222"/>
      <c r="E11899" s="222"/>
      <c r="F11899" s="222" t="s">
        <v>1764</v>
      </c>
      <c r="G11899" s="222"/>
      <c r="H11899" s="222"/>
      <c r="I11899" s="222"/>
      <c r="J11899" s="125">
        <v>0.89359999999999995</v>
      </c>
    </row>
    <row r="11900" spans="1:10" ht="15">
      <c r="A11900" s="279" t="s">
        <v>1765</v>
      </c>
      <c r="B11900" s="280" t="s">
        <v>1</v>
      </c>
      <c r="C11900" s="281" t="s">
        <v>2</v>
      </c>
      <c r="D11900" s="281" t="s">
        <v>1727</v>
      </c>
      <c r="E11900" s="280" t="s">
        <v>1766</v>
      </c>
      <c r="F11900" s="83" t="s">
        <v>1767</v>
      </c>
      <c r="G11900" s="83" t="s">
        <v>1768</v>
      </c>
      <c r="H11900" s="83"/>
      <c r="I11900" s="83"/>
      <c r="J11900" s="122" t="s">
        <v>1769</v>
      </c>
    </row>
    <row r="11901" spans="1:10">
      <c r="A11901" s="123" t="s">
        <v>1723</v>
      </c>
      <c r="B11901" s="97" t="s">
        <v>1957</v>
      </c>
      <c r="C11901" s="96" t="s">
        <v>44</v>
      </c>
      <c r="D11901" s="96" t="s">
        <v>1958</v>
      </c>
      <c r="E11901" s="99">
        <v>0.10476190000000001</v>
      </c>
      <c r="F11901" s="98" t="s">
        <v>1950</v>
      </c>
      <c r="G11901" s="282" t="s">
        <v>1959</v>
      </c>
      <c r="H11901" s="282"/>
      <c r="I11901" s="283"/>
      <c r="J11901" s="126" t="s">
        <v>3583</v>
      </c>
    </row>
    <row r="11902" spans="1:10">
      <c r="A11902" s="123" t="s">
        <v>1723</v>
      </c>
      <c r="B11902" s="97" t="s">
        <v>1948</v>
      </c>
      <c r="C11902" s="96" t="s">
        <v>44</v>
      </c>
      <c r="D11902" s="96" t="s">
        <v>1949</v>
      </c>
      <c r="E11902" s="99">
        <v>0.10476190000000001</v>
      </c>
      <c r="F11902" s="98" t="s">
        <v>1950</v>
      </c>
      <c r="G11902" s="282" t="s">
        <v>1951</v>
      </c>
      <c r="H11902" s="282"/>
      <c r="I11902" s="283"/>
      <c r="J11902" s="126" t="s">
        <v>5553</v>
      </c>
    </row>
    <row r="11903" spans="1:10">
      <c r="A11903" s="221"/>
      <c r="B11903" s="222"/>
      <c r="C11903" s="222"/>
      <c r="D11903" s="222"/>
      <c r="E11903" s="222"/>
      <c r="F11903" s="222" t="s">
        <v>1774</v>
      </c>
      <c r="G11903" s="222"/>
      <c r="H11903" s="222"/>
      <c r="I11903" s="222"/>
      <c r="J11903" s="125">
        <v>3.4927999999999999</v>
      </c>
    </row>
    <row r="11904" spans="1:10">
      <c r="A11904" s="115"/>
      <c r="B11904" s="116"/>
      <c r="C11904" s="116"/>
      <c r="D11904" s="116"/>
      <c r="E11904" s="116" t="s">
        <v>1728</v>
      </c>
      <c r="F11904" s="117">
        <v>0</v>
      </c>
      <c r="G11904" s="116" t="s">
        <v>1729</v>
      </c>
      <c r="H11904" s="117">
        <v>2.61</v>
      </c>
      <c r="I11904" s="116" t="s">
        <v>1730</v>
      </c>
      <c r="J11904" s="118">
        <v>2.6089589290299999</v>
      </c>
    </row>
    <row r="11905" spans="1:10" ht="15" thickBot="1">
      <c r="A11905" s="115"/>
      <c r="B11905" s="116"/>
      <c r="C11905" s="116"/>
      <c r="D11905" s="116"/>
      <c r="E11905" s="116" t="s">
        <v>1731</v>
      </c>
      <c r="F11905" s="117">
        <v>1.1499999999999999</v>
      </c>
      <c r="G11905" s="116"/>
      <c r="H11905" s="276" t="s">
        <v>1732</v>
      </c>
      <c r="I11905" s="276"/>
      <c r="J11905" s="118">
        <v>5.54</v>
      </c>
    </row>
    <row r="11906" spans="1:10" ht="15" thickTop="1">
      <c r="A11906" s="119"/>
      <c r="B11906" s="95"/>
      <c r="C11906" s="95"/>
      <c r="D11906" s="95"/>
      <c r="E11906" s="95"/>
      <c r="F11906" s="95"/>
      <c r="G11906" s="95"/>
      <c r="H11906" s="95"/>
      <c r="I11906" s="95"/>
      <c r="J11906" s="120"/>
    </row>
    <row r="11907" spans="1:10" ht="15">
      <c r="A11907" s="121"/>
      <c r="B11907" s="83" t="s">
        <v>1</v>
      </c>
      <c r="C11907" s="82" t="s">
        <v>2</v>
      </c>
      <c r="D11907" s="82" t="s">
        <v>3</v>
      </c>
      <c r="E11907" s="281" t="s">
        <v>1722</v>
      </c>
      <c r="F11907" s="281"/>
      <c r="G11907" s="84" t="s">
        <v>4</v>
      </c>
      <c r="H11907" s="83" t="s">
        <v>5</v>
      </c>
      <c r="I11907" s="83" t="s">
        <v>6</v>
      </c>
      <c r="J11907" s="122" t="s">
        <v>8</v>
      </c>
    </row>
    <row r="11908" spans="1:10" ht="38.25">
      <c r="A11908" s="111" t="s">
        <v>1723</v>
      </c>
      <c r="B11908" s="86" t="s">
        <v>2618</v>
      </c>
      <c r="C11908" s="85" t="s">
        <v>44</v>
      </c>
      <c r="D11908" s="85" t="s">
        <v>2619</v>
      </c>
      <c r="E11908" s="284" t="s">
        <v>1761</v>
      </c>
      <c r="F11908" s="284"/>
      <c r="G11908" s="87" t="s">
        <v>71</v>
      </c>
      <c r="H11908" s="88">
        <v>1</v>
      </c>
      <c r="I11908" s="89">
        <v>9.4700000000000006</v>
      </c>
      <c r="J11908" s="112">
        <v>9.4700000000000006</v>
      </c>
    </row>
    <row r="11909" spans="1:10">
      <c r="A11909" s="221"/>
      <c r="B11909" s="222"/>
      <c r="C11909" s="222"/>
      <c r="D11909" s="222"/>
      <c r="E11909" s="222"/>
      <c r="F11909" s="222" t="s">
        <v>1762</v>
      </c>
      <c r="G11909" s="222"/>
      <c r="H11909" s="222"/>
      <c r="I11909" s="222"/>
      <c r="J11909" s="125">
        <v>0</v>
      </c>
    </row>
    <row r="11910" spans="1:10">
      <c r="A11910" s="221"/>
      <c r="B11910" s="222"/>
      <c r="C11910" s="222"/>
      <c r="D11910" s="222"/>
      <c r="E11910" s="222"/>
      <c r="F11910" s="222" t="s">
        <v>1763</v>
      </c>
      <c r="G11910" s="222"/>
      <c r="H11910" s="222"/>
      <c r="I11910" s="222"/>
      <c r="J11910" s="125">
        <v>1</v>
      </c>
    </row>
    <row r="11911" spans="1:10">
      <c r="A11911" s="221"/>
      <c r="B11911" s="222"/>
      <c r="C11911" s="222"/>
      <c r="D11911" s="222"/>
      <c r="E11911" s="222"/>
      <c r="F11911" s="222" t="s">
        <v>1764</v>
      </c>
      <c r="G11911" s="222"/>
      <c r="H11911" s="222"/>
      <c r="I11911" s="222"/>
      <c r="J11911" s="125">
        <v>0</v>
      </c>
    </row>
    <row r="11912" spans="1:10" ht="15">
      <c r="A11912" s="279" t="s">
        <v>1765</v>
      </c>
      <c r="B11912" s="280" t="s">
        <v>1</v>
      </c>
      <c r="C11912" s="281" t="s">
        <v>2</v>
      </c>
      <c r="D11912" s="281" t="s">
        <v>1727</v>
      </c>
      <c r="E11912" s="280" t="s">
        <v>1766</v>
      </c>
      <c r="F11912" s="83" t="s">
        <v>1767</v>
      </c>
      <c r="G11912" s="83" t="s">
        <v>1768</v>
      </c>
      <c r="H11912" s="83"/>
      <c r="I11912" s="83"/>
      <c r="J11912" s="122" t="s">
        <v>1769</v>
      </c>
    </row>
    <row r="11913" spans="1:10" ht="38.25">
      <c r="A11913" s="123" t="s">
        <v>1723</v>
      </c>
      <c r="B11913" s="97" t="s">
        <v>4309</v>
      </c>
      <c r="C11913" s="96" t="s">
        <v>44</v>
      </c>
      <c r="D11913" s="96" t="s">
        <v>4310</v>
      </c>
      <c r="E11913" s="99">
        <v>1</v>
      </c>
      <c r="F11913" s="98" t="s">
        <v>71</v>
      </c>
      <c r="G11913" s="282" t="s">
        <v>4842</v>
      </c>
      <c r="H11913" s="282"/>
      <c r="I11913" s="283"/>
      <c r="J11913" s="126" t="s">
        <v>4842</v>
      </c>
    </row>
    <row r="11914" spans="1:10" ht="38.25">
      <c r="A11914" s="123" t="s">
        <v>1723</v>
      </c>
      <c r="B11914" s="97" t="s">
        <v>5549</v>
      </c>
      <c r="C11914" s="96" t="s">
        <v>44</v>
      </c>
      <c r="D11914" s="96" t="s">
        <v>5550</v>
      </c>
      <c r="E11914" s="99">
        <v>1</v>
      </c>
      <c r="F11914" s="98" t="s">
        <v>71</v>
      </c>
      <c r="G11914" s="282" t="s">
        <v>1815</v>
      </c>
      <c r="H11914" s="282"/>
      <c r="I11914" s="283"/>
      <c r="J11914" s="126" t="s">
        <v>1815</v>
      </c>
    </row>
    <row r="11915" spans="1:10">
      <c r="A11915" s="221"/>
      <c r="B11915" s="222"/>
      <c r="C11915" s="222"/>
      <c r="D11915" s="222"/>
      <c r="E11915" s="222"/>
      <c r="F11915" s="222" t="s">
        <v>1774</v>
      </c>
      <c r="G11915" s="222"/>
      <c r="H11915" s="222"/>
      <c r="I11915" s="222"/>
      <c r="J11915" s="125">
        <v>9.4700000000000006</v>
      </c>
    </row>
    <row r="11916" spans="1:10">
      <c r="A11916" s="115"/>
      <c r="B11916" s="116"/>
      <c r="C11916" s="116"/>
      <c r="D11916" s="116"/>
      <c r="E11916" s="116" t="s">
        <v>1728</v>
      </c>
      <c r="F11916" s="117">
        <v>0</v>
      </c>
      <c r="G11916" s="116" t="s">
        <v>1729</v>
      </c>
      <c r="H11916" s="117">
        <v>6.26</v>
      </c>
      <c r="I11916" s="116" t="s">
        <v>1730</v>
      </c>
      <c r="J11916" s="118">
        <v>6.2615024258199998</v>
      </c>
    </row>
    <row r="11917" spans="1:10" ht="15" thickBot="1">
      <c r="A11917" s="115"/>
      <c r="B11917" s="116"/>
      <c r="C11917" s="116"/>
      <c r="D11917" s="116"/>
      <c r="E11917" s="116" t="s">
        <v>1731</v>
      </c>
      <c r="F11917" s="117">
        <v>2.48</v>
      </c>
      <c r="G11917" s="116"/>
      <c r="H11917" s="276" t="s">
        <v>1732</v>
      </c>
      <c r="I11917" s="276"/>
      <c r="J11917" s="118">
        <v>11.95</v>
      </c>
    </row>
    <row r="11918" spans="1:10" ht="15" thickTop="1">
      <c r="A11918" s="119"/>
      <c r="B11918" s="95"/>
      <c r="C11918" s="95"/>
      <c r="D11918" s="95"/>
      <c r="E11918" s="95"/>
      <c r="F11918" s="95"/>
      <c r="G11918" s="95"/>
      <c r="H11918" s="95"/>
      <c r="I11918" s="95"/>
      <c r="J11918" s="120"/>
    </row>
    <row r="11919" spans="1:10" ht="15">
      <c r="A11919" s="121"/>
      <c r="B11919" s="83" t="s">
        <v>1</v>
      </c>
      <c r="C11919" s="82" t="s">
        <v>2</v>
      </c>
      <c r="D11919" s="82" t="s">
        <v>3</v>
      </c>
      <c r="E11919" s="281" t="s">
        <v>1722</v>
      </c>
      <c r="F11919" s="281"/>
      <c r="G11919" s="84" t="s">
        <v>4</v>
      </c>
      <c r="H11919" s="83" t="s">
        <v>5</v>
      </c>
      <c r="I11919" s="83" t="s">
        <v>6</v>
      </c>
      <c r="J11919" s="122" t="s">
        <v>8</v>
      </c>
    </row>
    <row r="11920" spans="1:10" ht="38.25">
      <c r="A11920" s="111" t="s">
        <v>1723</v>
      </c>
      <c r="B11920" s="86" t="s">
        <v>3872</v>
      </c>
      <c r="C11920" s="85" t="s">
        <v>44</v>
      </c>
      <c r="D11920" s="85" t="s">
        <v>3873</v>
      </c>
      <c r="E11920" s="284" t="s">
        <v>1761</v>
      </c>
      <c r="F11920" s="284"/>
      <c r="G11920" s="87" t="s">
        <v>46</v>
      </c>
      <c r="H11920" s="88">
        <v>1</v>
      </c>
      <c r="I11920" s="89">
        <v>1214.1600000000001</v>
      </c>
      <c r="J11920" s="112">
        <v>1214.1600000000001</v>
      </c>
    </row>
    <row r="11921" spans="1:10">
      <c r="A11921" s="221"/>
      <c r="B11921" s="222"/>
      <c r="C11921" s="222"/>
      <c r="D11921" s="222"/>
      <c r="E11921" s="222"/>
      <c r="F11921" s="222" t="s">
        <v>1762</v>
      </c>
      <c r="G11921" s="222"/>
      <c r="H11921" s="222"/>
      <c r="I11921" s="222"/>
      <c r="J11921" s="125">
        <v>0</v>
      </c>
    </row>
    <row r="11922" spans="1:10">
      <c r="A11922" s="221"/>
      <c r="B11922" s="222"/>
      <c r="C11922" s="222"/>
      <c r="D11922" s="222"/>
      <c r="E11922" s="222"/>
      <c r="F11922" s="222" t="s">
        <v>1763</v>
      </c>
      <c r="G11922" s="222"/>
      <c r="H11922" s="222"/>
      <c r="I11922" s="222"/>
      <c r="J11922" s="125">
        <v>1</v>
      </c>
    </row>
    <row r="11923" spans="1:10">
      <c r="A11923" s="221"/>
      <c r="B11923" s="222"/>
      <c r="C11923" s="222"/>
      <c r="D11923" s="222"/>
      <c r="E11923" s="222"/>
      <c r="F11923" s="222" t="s">
        <v>1764</v>
      </c>
      <c r="G11923" s="222"/>
      <c r="H11923" s="222"/>
      <c r="I11923" s="222"/>
      <c r="J11923" s="125">
        <v>0</v>
      </c>
    </row>
    <row r="11924" spans="1:10" ht="15">
      <c r="A11924" s="279" t="s">
        <v>1784</v>
      </c>
      <c r="B11924" s="280" t="s">
        <v>1</v>
      </c>
      <c r="C11924" s="281" t="s">
        <v>2</v>
      </c>
      <c r="D11924" s="281" t="s">
        <v>1785</v>
      </c>
      <c r="E11924" s="280" t="s">
        <v>1766</v>
      </c>
      <c r="F11924" s="83" t="s">
        <v>1767</v>
      </c>
      <c r="G11924" s="83" t="s">
        <v>1768</v>
      </c>
      <c r="H11924" s="83"/>
      <c r="I11924" s="83"/>
      <c r="J11924" s="122" t="s">
        <v>1769</v>
      </c>
    </row>
    <row r="11925" spans="1:10" ht="25.5">
      <c r="A11925" s="113" t="s">
        <v>1725</v>
      </c>
      <c r="B11925" s="91" t="s">
        <v>5554</v>
      </c>
      <c r="C11925" s="90" t="s">
        <v>44</v>
      </c>
      <c r="D11925" s="90" t="s">
        <v>5555</v>
      </c>
      <c r="E11925" s="93">
        <v>1</v>
      </c>
      <c r="F11925" s="92" t="s">
        <v>46</v>
      </c>
      <c r="G11925" s="277" t="s">
        <v>5556</v>
      </c>
      <c r="H11925" s="277"/>
      <c r="I11925" s="278"/>
      <c r="J11925" s="127" t="s">
        <v>5556</v>
      </c>
    </row>
    <row r="11926" spans="1:10">
      <c r="A11926" s="221"/>
      <c r="B11926" s="222"/>
      <c r="C11926" s="222"/>
      <c r="D11926" s="222"/>
      <c r="E11926" s="222"/>
      <c r="F11926" s="222" t="s">
        <v>1938</v>
      </c>
      <c r="G11926" s="222"/>
      <c r="H11926" s="222"/>
      <c r="I11926" s="222"/>
      <c r="J11926" s="125">
        <v>1214.1600000000001</v>
      </c>
    </row>
    <row r="11927" spans="1:10">
      <c r="A11927" s="115"/>
      <c r="B11927" s="116"/>
      <c r="C11927" s="116"/>
      <c r="D11927" s="116"/>
      <c r="E11927" s="116" t="s">
        <v>1728</v>
      </c>
      <c r="F11927" s="117">
        <v>0</v>
      </c>
      <c r="G11927" s="116" t="s">
        <v>1729</v>
      </c>
      <c r="H11927" s="117">
        <v>0</v>
      </c>
      <c r="I11927" s="116" t="s">
        <v>1730</v>
      </c>
      <c r="J11927" s="118">
        <v>0</v>
      </c>
    </row>
    <row r="11928" spans="1:10" ht="15" thickBot="1">
      <c r="A11928" s="115"/>
      <c r="B11928" s="116"/>
      <c r="C11928" s="116"/>
      <c r="D11928" s="116"/>
      <c r="E11928" s="116" t="s">
        <v>1731</v>
      </c>
      <c r="F11928" s="117">
        <v>318.58999999999997</v>
      </c>
      <c r="G11928" s="116"/>
      <c r="H11928" s="276" t="s">
        <v>1732</v>
      </c>
      <c r="I11928" s="276"/>
      <c r="J11928" s="118">
        <v>1532.75</v>
      </c>
    </row>
    <row r="11929" spans="1:10" ht="15" thickTop="1">
      <c r="A11929" s="119"/>
      <c r="B11929" s="95"/>
      <c r="C11929" s="95"/>
      <c r="D11929" s="95"/>
      <c r="E11929" s="95"/>
      <c r="F11929" s="95"/>
      <c r="G11929" s="95"/>
      <c r="H11929" s="95"/>
      <c r="I11929" s="95"/>
      <c r="J11929" s="120"/>
    </row>
    <row r="11930" spans="1:10" ht="15">
      <c r="A11930" s="121"/>
      <c r="B11930" s="83" t="s">
        <v>1</v>
      </c>
      <c r="C11930" s="82" t="s">
        <v>2</v>
      </c>
      <c r="D11930" s="82" t="s">
        <v>3</v>
      </c>
      <c r="E11930" s="281" t="s">
        <v>1722</v>
      </c>
      <c r="F11930" s="281"/>
      <c r="G11930" s="84" t="s">
        <v>4</v>
      </c>
      <c r="H11930" s="83" t="s">
        <v>5</v>
      </c>
      <c r="I11930" s="83" t="s">
        <v>6</v>
      </c>
      <c r="J11930" s="122" t="s">
        <v>8</v>
      </c>
    </row>
    <row r="11931" spans="1:10" ht="25.5">
      <c r="A11931" s="111" t="s">
        <v>1723</v>
      </c>
      <c r="B11931" s="86" t="s">
        <v>3140</v>
      </c>
      <c r="C11931" s="85" t="s">
        <v>31</v>
      </c>
      <c r="D11931" s="85" t="s">
        <v>3141</v>
      </c>
      <c r="E11931" s="284" t="s">
        <v>3142</v>
      </c>
      <c r="F11931" s="284"/>
      <c r="G11931" s="87" t="s">
        <v>71</v>
      </c>
      <c r="H11931" s="88">
        <v>1</v>
      </c>
      <c r="I11931" s="89">
        <v>4.42</v>
      </c>
      <c r="J11931" s="112">
        <v>4.42</v>
      </c>
    </row>
    <row r="11932" spans="1:10">
      <c r="A11932" s="123" t="s">
        <v>1738</v>
      </c>
      <c r="B11932" s="97" t="s">
        <v>2170</v>
      </c>
      <c r="C11932" s="96" t="s">
        <v>31</v>
      </c>
      <c r="D11932" s="96" t="s">
        <v>1958</v>
      </c>
      <c r="E11932" s="283" t="s">
        <v>1737</v>
      </c>
      <c r="F11932" s="283"/>
      <c r="G11932" s="98" t="s">
        <v>33</v>
      </c>
      <c r="H11932" s="99">
        <v>0.15310000000000001</v>
      </c>
      <c r="I11932" s="100">
        <v>14.46</v>
      </c>
      <c r="J11932" s="124">
        <v>2.21</v>
      </c>
    </row>
    <row r="11933" spans="1:10" ht="25.5">
      <c r="A11933" s="123" t="s">
        <v>1738</v>
      </c>
      <c r="B11933" s="97" t="s">
        <v>4763</v>
      </c>
      <c r="C11933" s="96" t="s">
        <v>31</v>
      </c>
      <c r="D11933" s="96" t="s">
        <v>4764</v>
      </c>
      <c r="E11933" s="283" t="s">
        <v>2165</v>
      </c>
      <c r="F11933" s="283"/>
      <c r="G11933" s="98" t="s">
        <v>2166</v>
      </c>
      <c r="H11933" s="99">
        <v>3.5999999999999999E-3</v>
      </c>
      <c r="I11933" s="100">
        <v>29.5</v>
      </c>
      <c r="J11933" s="124">
        <v>0.1</v>
      </c>
    </row>
    <row r="11934" spans="1:10">
      <c r="A11934" s="123" t="s">
        <v>1738</v>
      </c>
      <c r="B11934" s="97" t="s">
        <v>2365</v>
      </c>
      <c r="C11934" s="96" t="s">
        <v>31</v>
      </c>
      <c r="D11934" s="96" t="s">
        <v>1949</v>
      </c>
      <c r="E11934" s="283" t="s">
        <v>1737</v>
      </c>
      <c r="F11934" s="283"/>
      <c r="G11934" s="98" t="s">
        <v>33</v>
      </c>
      <c r="H11934" s="99">
        <v>0.10199999999999999</v>
      </c>
      <c r="I11934" s="100">
        <v>19.95</v>
      </c>
      <c r="J11934" s="124">
        <v>2.0299999999999998</v>
      </c>
    </row>
    <row r="11935" spans="1:10" ht="25.5">
      <c r="A11935" s="123" t="s">
        <v>1738</v>
      </c>
      <c r="B11935" s="97" t="s">
        <v>4755</v>
      </c>
      <c r="C11935" s="96" t="s">
        <v>31</v>
      </c>
      <c r="D11935" s="96" t="s">
        <v>4756</v>
      </c>
      <c r="E11935" s="283" t="s">
        <v>2165</v>
      </c>
      <c r="F11935" s="283"/>
      <c r="G11935" s="98" t="s">
        <v>2169</v>
      </c>
      <c r="H11935" s="99">
        <v>3.5999999999999999E-3</v>
      </c>
      <c r="I11935" s="100">
        <v>24.7</v>
      </c>
      <c r="J11935" s="124">
        <v>0.08</v>
      </c>
    </row>
    <row r="11936" spans="1:10">
      <c r="A11936" s="115"/>
      <c r="B11936" s="116"/>
      <c r="C11936" s="116"/>
      <c r="D11936" s="116"/>
      <c r="E11936" s="116" t="s">
        <v>1728</v>
      </c>
      <c r="F11936" s="117">
        <v>3.31</v>
      </c>
      <c r="G11936" s="116" t="s">
        <v>1729</v>
      </c>
      <c r="H11936" s="117">
        <v>0</v>
      </c>
      <c r="I11936" s="116" t="s">
        <v>1730</v>
      </c>
      <c r="J11936" s="118">
        <v>3.31</v>
      </c>
    </row>
    <row r="11937" spans="1:10" ht="15" thickBot="1">
      <c r="A11937" s="115"/>
      <c r="B11937" s="116"/>
      <c r="C11937" s="116"/>
      <c r="D11937" s="116"/>
      <c r="E11937" s="116" t="s">
        <v>1731</v>
      </c>
      <c r="F11937" s="117">
        <v>1.1499999999999999</v>
      </c>
      <c r="G11937" s="116"/>
      <c r="H11937" s="276" t="s">
        <v>1732</v>
      </c>
      <c r="I11937" s="276"/>
      <c r="J11937" s="118">
        <v>5.57</v>
      </c>
    </row>
    <row r="11938" spans="1:10" ht="15" thickTop="1">
      <c r="A11938" s="119"/>
      <c r="B11938" s="95"/>
      <c r="C11938" s="95"/>
      <c r="D11938" s="95"/>
      <c r="E11938" s="95"/>
      <c r="F11938" s="95"/>
      <c r="G11938" s="95"/>
      <c r="H11938" s="95"/>
      <c r="I11938" s="95"/>
      <c r="J11938" s="120"/>
    </row>
    <row r="11939" spans="1:10" ht="15">
      <c r="A11939" s="121"/>
      <c r="B11939" s="83" t="s">
        <v>1</v>
      </c>
      <c r="C11939" s="82" t="s">
        <v>2</v>
      </c>
      <c r="D11939" s="82" t="s">
        <v>3</v>
      </c>
      <c r="E11939" s="281" t="s">
        <v>1722</v>
      </c>
      <c r="F11939" s="281"/>
      <c r="G11939" s="84" t="s">
        <v>4</v>
      </c>
      <c r="H11939" s="83" t="s">
        <v>5</v>
      </c>
      <c r="I11939" s="83" t="s">
        <v>6</v>
      </c>
      <c r="J11939" s="122" t="s">
        <v>8</v>
      </c>
    </row>
    <row r="11940" spans="1:10" ht="25.5">
      <c r="A11940" s="111" t="s">
        <v>1723</v>
      </c>
      <c r="B11940" s="86" t="s">
        <v>2130</v>
      </c>
      <c r="C11940" s="85" t="s">
        <v>44</v>
      </c>
      <c r="D11940" s="85" t="s">
        <v>2131</v>
      </c>
      <c r="E11940" s="284" t="s">
        <v>1761</v>
      </c>
      <c r="F11940" s="284"/>
      <c r="G11940" s="87" t="s">
        <v>71</v>
      </c>
      <c r="H11940" s="88">
        <v>1</v>
      </c>
      <c r="I11940" s="89">
        <v>0.1</v>
      </c>
      <c r="J11940" s="112">
        <v>0.1</v>
      </c>
    </row>
    <row r="11941" spans="1:10">
      <c r="A11941" s="221"/>
      <c r="B11941" s="222"/>
      <c r="C11941" s="222"/>
      <c r="D11941" s="222"/>
      <c r="E11941" s="222"/>
      <c r="F11941" s="222" t="s">
        <v>1762</v>
      </c>
      <c r="G11941" s="222"/>
      <c r="H11941" s="222"/>
      <c r="I11941" s="222"/>
      <c r="J11941" s="125">
        <v>0</v>
      </c>
    </row>
    <row r="11942" spans="1:10">
      <c r="A11942" s="221"/>
      <c r="B11942" s="222"/>
      <c r="C11942" s="222"/>
      <c r="D11942" s="222"/>
      <c r="E11942" s="222"/>
      <c r="F11942" s="222" t="s">
        <v>1763</v>
      </c>
      <c r="G11942" s="222"/>
      <c r="H11942" s="222"/>
      <c r="I11942" s="222"/>
      <c r="J11942" s="125">
        <v>1</v>
      </c>
    </row>
    <row r="11943" spans="1:10">
      <c r="A11943" s="221"/>
      <c r="B11943" s="222"/>
      <c r="C11943" s="222"/>
      <c r="D11943" s="222"/>
      <c r="E11943" s="222"/>
      <c r="F11943" s="222" t="s">
        <v>1764</v>
      </c>
      <c r="G11943" s="222"/>
      <c r="H11943" s="222"/>
      <c r="I11943" s="222"/>
      <c r="J11943" s="125">
        <v>0</v>
      </c>
    </row>
    <row r="11944" spans="1:10" ht="15">
      <c r="A11944" s="279" t="s">
        <v>1765</v>
      </c>
      <c r="B11944" s="280" t="s">
        <v>1</v>
      </c>
      <c r="C11944" s="281" t="s">
        <v>2</v>
      </c>
      <c r="D11944" s="281" t="s">
        <v>1727</v>
      </c>
      <c r="E11944" s="280" t="s">
        <v>1766</v>
      </c>
      <c r="F11944" s="83" t="s">
        <v>1767</v>
      </c>
      <c r="G11944" s="83" t="s">
        <v>1768</v>
      </c>
      <c r="H11944" s="83"/>
      <c r="I11944" s="83"/>
      <c r="J11944" s="122" t="s">
        <v>1769</v>
      </c>
    </row>
    <row r="11945" spans="1:10">
      <c r="A11945" s="123" t="s">
        <v>1723</v>
      </c>
      <c r="B11945" s="97" t="s">
        <v>1957</v>
      </c>
      <c r="C11945" s="96" t="s">
        <v>44</v>
      </c>
      <c r="D11945" s="96" t="s">
        <v>1958</v>
      </c>
      <c r="E11945" s="99">
        <v>7.2150000000000001E-3</v>
      </c>
      <c r="F11945" s="98" t="s">
        <v>1950</v>
      </c>
      <c r="G11945" s="282" t="s">
        <v>1959</v>
      </c>
      <c r="H11945" s="282"/>
      <c r="I11945" s="283"/>
      <c r="J11945" s="126" t="s">
        <v>5557</v>
      </c>
    </row>
    <row r="11946" spans="1:10">
      <c r="A11946" s="221"/>
      <c r="B11946" s="222"/>
      <c r="C11946" s="222"/>
      <c r="D11946" s="222"/>
      <c r="E11946" s="222"/>
      <c r="F11946" s="222" t="s">
        <v>1774</v>
      </c>
      <c r="G11946" s="222"/>
      <c r="H11946" s="222"/>
      <c r="I11946" s="222"/>
      <c r="J11946" s="125">
        <v>0.1019</v>
      </c>
    </row>
    <row r="11947" spans="1:10">
      <c r="A11947" s="115"/>
      <c r="B11947" s="116"/>
      <c r="C11947" s="116"/>
      <c r="D11947" s="116"/>
      <c r="E11947" s="116" t="s">
        <v>1728</v>
      </c>
      <c r="F11947" s="117">
        <v>0</v>
      </c>
      <c r="G11947" s="116" t="s">
        <v>1729</v>
      </c>
      <c r="H11947" s="117">
        <v>7.0000000000000007E-2</v>
      </c>
      <c r="I11947" s="116" t="s">
        <v>1730</v>
      </c>
      <c r="J11947" s="118">
        <v>7.1842640999999999E-2</v>
      </c>
    </row>
    <row r="11948" spans="1:10" ht="15" thickBot="1">
      <c r="A11948" s="115"/>
      <c r="B11948" s="116"/>
      <c r="C11948" s="116"/>
      <c r="D11948" s="116"/>
      <c r="E11948" s="116" t="s">
        <v>1731</v>
      </c>
      <c r="F11948" s="117">
        <v>0.02</v>
      </c>
      <c r="G11948" s="116"/>
      <c r="H11948" s="276" t="s">
        <v>1732</v>
      </c>
      <c r="I11948" s="276"/>
      <c r="J11948" s="118">
        <v>0.12</v>
      </c>
    </row>
    <row r="11949" spans="1:10" ht="15" thickTop="1">
      <c r="A11949" s="119"/>
      <c r="B11949" s="95"/>
      <c r="C11949" s="95"/>
      <c r="D11949" s="95"/>
      <c r="E11949" s="95"/>
      <c r="F11949" s="95"/>
      <c r="G11949" s="95"/>
      <c r="H11949" s="95"/>
      <c r="I11949" s="95"/>
      <c r="J11949" s="120"/>
    </row>
    <row r="11950" spans="1:10" ht="15">
      <c r="A11950" s="121"/>
      <c r="B11950" s="83" t="s">
        <v>1</v>
      </c>
      <c r="C11950" s="82" t="s">
        <v>2</v>
      </c>
      <c r="D11950" s="82" t="s">
        <v>3</v>
      </c>
      <c r="E11950" s="281" t="s">
        <v>1722</v>
      </c>
      <c r="F11950" s="281"/>
      <c r="G11950" s="84" t="s">
        <v>4</v>
      </c>
      <c r="H11950" s="83" t="s">
        <v>5</v>
      </c>
      <c r="I11950" s="83" t="s">
        <v>6</v>
      </c>
      <c r="J11950" s="122" t="s">
        <v>8</v>
      </c>
    </row>
    <row r="11951" spans="1:10" ht="38.25">
      <c r="A11951" s="111" t="s">
        <v>1723</v>
      </c>
      <c r="B11951" s="86" t="s">
        <v>3609</v>
      </c>
      <c r="C11951" s="85" t="s">
        <v>44</v>
      </c>
      <c r="D11951" s="85" t="s">
        <v>3610</v>
      </c>
      <c r="E11951" s="284" t="s">
        <v>1761</v>
      </c>
      <c r="F11951" s="284"/>
      <c r="G11951" s="87" t="s">
        <v>78</v>
      </c>
      <c r="H11951" s="88">
        <v>1</v>
      </c>
      <c r="I11951" s="89">
        <v>2.4900000000000002</v>
      </c>
      <c r="J11951" s="112">
        <v>2.4900000000000002</v>
      </c>
    </row>
    <row r="11952" spans="1:10">
      <c r="A11952" s="221"/>
      <c r="B11952" s="222"/>
      <c r="C11952" s="222"/>
      <c r="D11952" s="222"/>
      <c r="E11952" s="222"/>
      <c r="F11952" s="222" t="s">
        <v>1762</v>
      </c>
      <c r="G11952" s="222"/>
      <c r="H11952" s="222"/>
      <c r="I11952" s="222"/>
      <c r="J11952" s="125">
        <v>0</v>
      </c>
    </row>
    <row r="11953" spans="1:10">
      <c r="A11953" s="221"/>
      <c r="B11953" s="222"/>
      <c r="C11953" s="222"/>
      <c r="D11953" s="222"/>
      <c r="E11953" s="222"/>
      <c r="F11953" s="222" t="s">
        <v>1763</v>
      </c>
      <c r="G11953" s="222"/>
      <c r="H11953" s="222"/>
      <c r="I11953" s="222"/>
      <c r="J11953" s="125">
        <v>1</v>
      </c>
    </row>
    <row r="11954" spans="1:10">
      <c r="A11954" s="221"/>
      <c r="B11954" s="222"/>
      <c r="C11954" s="222"/>
      <c r="D11954" s="222"/>
      <c r="E11954" s="222"/>
      <c r="F11954" s="222" t="s">
        <v>1764</v>
      </c>
      <c r="G11954" s="222"/>
      <c r="H11954" s="222"/>
      <c r="I11954" s="222"/>
      <c r="J11954" s="125">
        <v>0</v>
      </c>
    </row>
    <row r="11955" spans="1:10" ht="15">
      <c r="A11955" s="279" t="s">
        <v>1765</v>
      </c>
      <c r="B11955" s="280" t="s">
        <v>1</v>
      </c>
      <c r="C11955" s="281" t="s">
        <v>2</v>
      </c>
      <c r="D11955" s="281" t="s">
        <v>1727</v>
      </c>
      <c r="E11955" s="280" t="s">
        <v>1766</v>
      </c>
      <c r="F11955" s="83" t="s">
        <v>1767</v>
      </c>
      <c r="G11955" s="83" t="s">
        <v>1768</v>
      </c>
      <c r="H11955" s="83"/>
      <c r="I11955" s="83"/>
      <c r="J11955" s="122" t="s">
        <v>1769</v>
      </c>
    </row>
    <row r="11956" spans="1:10">
      <c r="A11956" s="123" t="s">
        <v>1723</v>
      </c>
      <c r="B11956" s="97" t="s">
        <v>1948</v>
      </c>
      <c r="C11956" s="96" t="s">
        <v>44</v>
      </c>
      <c r="D11956" s="96" t="s">
        <v>1949</v>
      </c>
      <c r="E11956" s="99">
        <v>5.2380999999999997E-2</v>
      </c>
      <c r="F11956" s="98" t="s">
        <v>1950</v>
      </c>
      <c r="G11956" s="282" t="s">
        <v>1951</v>
      </c>
      <c r="H11956" s="282"/>
      <c r="I11956" s="283"/>
      <c r="J11956" s="126" t="s">
        <v>5558</v>
      </c>
    </row>
    <row r="11957" spans="1:10">
      <c r="A11957" s="123" t="s">
        <v>1723</v>
      </c>
      <c r="B11957" s="97" t="s">
        <v>1957</v>
      </c>
      <c r="C11957" s="96" t="s">
        <v>44</v>
      </c>
      <c r="D11957" s="96" t="s">
        <v>1958</v>
      </c>
      <c r="E11957" s="99">
        <v>0.10476190000000001</v>
      </c>
      <c r="F11957" s="98" t="s">
        <v>1950</v>
      </c>
      <c r="G11957" s="282" t="s">
        <v>1959</v>
      </c>
      <c r="H11957" s="282"/>
      <c r="I11957" s="283"/>
      <c r="J11957" s="126" t="s">
        <v>3583</v>
      </c>
    </row>
    <row r="11958" spans="1:10">
      <c r="A11958" s="221"/>
      <c r="B11958" s="222"/>
      <c r="C11958" s="222"/>
      <c r="D11958" s="222"/>
      <c r="E11958" s="222"/>
      <c r="F11958" s="222" t="s">
        <v>1774</v>
      </c>
      <c r="G11958" s="222"/>
      <c r="H11958" s="222"/>
      <c r="I11958" s="222"/>
      <c r="J11958" s="125">
        <v>2.4864999999999999</v>
      </c>
    </row>
    <row r="11959" spans="1:10">
      <c r="A11959" s="115"/>
      <c r="B11959" s="116"/>
      <c r="C11959" s="116"/>
      <c r="D11959" s="116"/>
      <c r="E11959" s="116" t="s">
        <v>1728</v>
      </c>
      <c r="F11959" s="117">
        <v>0</v>
      </c>
      <c r="G11959" s="116" t="s">
        <v>1729</v>
      </c>
      <c r="H11959" s="117">
        <v>1.83</v>
      </c>
      <c r="I11959" s="116" t="s">
        <v>1730</v>
      </c>
      <c r="J11959" s="118">
        <v>1.8260582833600001</v>
      </c>
    </row>
    <row r="11960" spans="1:10" ht="15" thickBot="1">
      <c r="A11960" s="115"/>
      <c r="B11960" s="116"/>
      <c r="C11960" s="116"/>
      <c r="D11960" s="116"/>
      <c r="E11960" s="116" t="s">
        <v>1731</v>
      </c>
      <c r="F11960" s="117">
        <v>0.65</v>
      </c>
      <c r="G11960" s="116"/>
      <c r="H11960" s="276" t="s">
        <v>1732</v>
      </c>
      <c r="I11960" s="276"/>
      <c r="J11960" s="118">
        <v>3.14</v>
      </c>
    </row>
    <row r="11961" spans="1:10" ht="15" thickTop="1">
      <c r="A11961" s="119"/>
      <c r="B11961" s="95"/>
      <c r="C11961" s="95"/>
      <c r="D11961" s="95"/>
      <c r="E11961" s="95"/>
      <c r="F11961" s="95"/>
      <c r="G11961" s="95"/>
      <c r="H11961" s="95"/>
      <c r="I11961" s="95"/>
      <c r="J11961" s="120"/>
    </row>
    <row r="11962" spans="1:10" ht="15">
      <c r="A11962" s="121"/>
      <c r="B11962" s="83" t="s">
        <v>1</v>
      </c>
      <c r="C11962" s="82" t="s">
        <v>2</v>
      </c>
      <c r="D11962" s="82" t="s">
        <v>3</v>
      </c>
      <c r="E11962" s="281" t="s">
        <v>1722</v>
      </c>
      <c r="F11962" s="281"/>
      <c r="G11962" s="84" t="s">
        <v>4</v>
      </c>
      <c r="H11962" s="83" t="s">
        <v>5</v>
      </c>
      <c r="I11962" s="83" t="s">
        <v>6</v>
      </c>
      <c r="J11962" s="122" t="s">
        <v>8</v>
      </c>
    </row>
    <row r="11963" spans="1:10" ht="38.25">
      <c r="A11963" s="111" t="s">
        <v>1723</v>
      </c>
      <c r="B11963" s="86" t="s">
        <v>3888</v>
      </c>
      <c r="C11963" s="85" t="s">
        <v>44</v>
      </c>
      <c r="D11963" s="85" t="s">
        <v>3889</v>
      </c>
      <c r="E11963" s="284" t="s">
        <v>1761</v>
      </c>
      <c r="F11963" s="284"/>
      <c r="G11963" s="87" t="s">
        <v>78</v>
      </c>
      <c r="H11963" s="88">
        <v>1</v>
      </c>
      <c r="I11963" s="89">
        <v>3.87</v>
      </c>
      <c r="J11963" s="112">
        <v>3.87</v>
      </c>
    </row>
    <row r="11964" spans="1:10">
      <c r="A11964" s="221"/>
      <c r="B11964" s="222"/>
      <c r="C11964" s="222"/>
      <c r="D11964" s="222"/>
      <c r="E11964" s="222"/>
      <c r="F11964" s="222" t="s">
        <v>1762</v>
      </c>
      <c r="G11964" s="222"/>
      <c r="H11964" s="222"/>
      <c r="I11964" s="222"/>
      <c r="J11964" s="125">
        <v>0</v>
      </c>
    </row>
    <row r="11965" spans="1:10">
      <c r="A11965" s="221"/>
      <c r="B11965" s="222"/>
      <c r="C11965" s="222"/>
      <c r="D11965" s="222"/>
      <c r="E11965" s="222"/>
      <c r="F11965" s="222" t="s">
        <v>1763</v>
      </c>
      <c r="G11965" s="222"/>
      <c r="H11965" s="222"/>
      <c r="I11965" s="222"/>
      <c r="J11965" s="125">
        <v>1</v>
      </c>
    </row>
    <row r="11966" spans="1:10">
      <c r="A11966" s="221"/>
      <c r="B11966" s="222"/>
      <c r="C11966" s="222"/>
      <c r="D11966" s="222"/>
      <c r="E11966" s="222"/>
      <c r="F11966" s="222" t="s">
        <v>1764</v>
      </c>
      <c r="G11966" s="222"/>
      <c r="H11966" s="222"/>
      <c r="I11966" s="222"/>
      <c r="J11966" s="125">
        <v>0</v>
      </c>
    </row>
    <row r="11967" spans="1:10" ht="15">
      <c r="A11967" s="279" t="s">
        <v>1765</v>
      </c>
      <c r="B11967" s="280" t="s">
        <v>1</v>
      </c>
      <c r="C11967" s="281" t="s">
        <v>2</v>
      </c>
      <c r="D11967" s="281" t="s">
        <v>1727</v>
      </c>
      <c r="E11967" s="280" t="s">
        <v>1766</v>
      </c>
      <c r="F11967" s="83" t="s">
        <v>1767</v>
      </c>
      <c r="G11967" s="83" t="s">
        <v>1768</v>
      </c>
      <c r="H11967" s="83"/>
      <c r="I11967" s="83"/>
      <c r="J11967" s="122" t="s">
        <v>1769</v>
      </c>
    </row>
    <row r="11968" spans="1:10">
      <c r="A11968" s="123" t="s">
        <v>1723</v>
      </c>
      <c r="B11968" s="97" t="s">
        <v>1957</v>
      </c>
      <c r="C11968" s="96" t="s">
        <v>44</v>
      </c>
      <c r="D11968" s="96" t="s">
        <v>1958</v>
      </c>
      <c r="E11968" s="99">
        <v>0.162963</v>
      </c>
      <c r="F11968" s="98" t="s">
        <v>1950</v>
      </c>
      <c r="G11968" s="282" t="s">
        <v>1959</v>
      </c>
      <c r="H11968" s="282"/>
      <c r="I11968" s="283"/>
      <c r="J11968" s="126" t="s">
        <v>5559</v>
      </c>
    </row>
    <row r="11969" spans="1:10">
      <c r="A11969" s="123" t="s">
        <v>1723</v>
      </c>
      <c r="B11969" s="97" t="s">
        <v>1948</v>
      </c>
      <c r="C11969" s="96" t="s">
        <v>44</v>
      </c>
      <c r="D11969" s="96" t="s">
        <v>1949</v>
      </c>
      <c r="E11969" s="99">
        <v>8.1481499999999998E-2</v>
      </c>
      <c r="F11969" s="98" t="s">
        <v>1950</v>
      </c>
      <c r="G11969" s="282" t="s">
        <v>1951</v>
      </c>
      <c r="H11969" s="282"/>
      <c r="I11969" s="283"/>
      <c r="J11969" s="126" t="s">
        <v>5560</v>
      </c>
    </row>
    <row r="11970" spans="1:10">
      <c r="A11970" s="221"/>
      <c r="B11970" s="222"/>
      <c r="C11970" s="222"/>
      <c r="D11970" s="222"/>
      <c r="E11970" s="222"/>
      <c r="F11970" s="222" t="s">
        <v>1774</v>
      </c>
      <c r="G11970" s="222"/>
      <c r="H11970" s="222"/>
      <c r="I11970" s="222"/>
      <c r="J11970" s="125">
        <v>3.8679999999999999</v>
      </c>
    </row>
    <row r="11971" spans="1:10">
      <c r="A11971" s="115"/>
      <c r="B11971" s="116"/>
      <c r="C11971" s="116"/>
      <c r="D11971" s="116"/>
      <c r="E11971" s="116" t="s">
        <v>1728</v>
      </c>
      <c r="F11971" s="117">
        <v>0</v>
      </c>
      <c r="G11971" s="116" t="s">
        <v>1729</v>
      </c>
      <c r="H11971" s="117">
        <v>2.84</v>
      </c>
      <c r="I11971" s="116" t="s">
        <v>1730</v>
      </c>
      <c r="J11971" s="118">
        <v>2.8405347196499999</v>
      </c>
    </row>
    <row r="11972" spans="1:10" ht="15" thickBot="1">
      <c r="A11972" s="115"/>
      <c r="B11972" s="116"/>
      <c r="C11972" s="116"/>
      <c r="D11972" s="116"/>
      <c r="E11972" s="116" t="s">
        <v>1731</v>
      </c>
      <c r="F11972" s="117">
        <v>1.01</v>
      </c>
      <c r="G11972" s="116"/>
      <c r="H11972" s="276" t="s">
        <v>1732</v>
      </c>
      <c r="I11972" s="276"/>
      <c r="J11972" s="118">
        <v>4.88</v>
      </c>
    </row>
    <row r="11973" spans="1:10" ht="15" thickTop="1">
      <c r="A11973" s="119"/>
      <c r="B11973" s="95"/>
      <c r="C11973" s="95"/>
      <c r="D11973" s="95"/>
      <c r="E11973" s="95"/>
      <c r="F11973" s="95"/>
      <c r="G11973" s="95"/>
      <c r="H11973" s="95"/>
      <c r="I11973" s="95"/>
      <c r="J11973" s="120"/>
    </row>
    <row r="11974" spans="1:10" ht="15">
      <c r="A11974" s="121"/>
      <c r="B11974" s="83" t="s">
        <v>1</v>
      </c>
      <c r="C11974" s="82" t="s">
        <v>2</v>
      </c>
      <c r="D11974" s="82" t="s">
        <v>3</v>
      </c>
      <c r="E11974" s="281" t="s">
        <v>1722</v>
      </c>
      <c r="F11974" s="281"/>
      <c r="G11974" s="84" t="s">
        <v>4</v>
      </c>
      <c r="H11974" s="83" t="s">
        <v>5</v>
      </c>
      <c r="I11974" s="83" t="s">
        <v>6</v>
      </c>
      <c r="J11974" s="122" t="s">
        <v>8</v>
      </c>
    </row>
    <row r="11975" spans="1:10" ht="38.25">
      <c r="A11975" s="111" t="s">
        <v>1723</v>
      </c>
      <c r="B11975" s="86" t="s">
        <v>3922</v>
      </c>
      <c r="C11975" s="85" t="s">
        <v>44</v>
      </c>
      <c r="D11975" s="85" t="s">
        <v>3923</v>
      </c>
      <c r="E11975" s="284" t="s">
        <v>1761</v>
      </c>
      <c r="F11975" s="284"/>
      <c r="G11975" s="87" t="s">
        <v>71</v>
      </c>
      <c r="H11975" s="88">
        <v>1</v>
      </c>
      <c r="I11975" s="89">
        <v>13.82</v>
      </c>
      <c r="J11975" s="112">
        <v>13.82</v>
      </c>
    </row>
    <row r="11976" spans="1:10">
      <c r="A11976" s="221"/>
      <c r="B11976" s="222"/>
      <c r="C11976" s="222"/>
      <c r="D11976" s="222"/>
      <c r="E11976" s="222"/>
      <c r="F11976" s="222" t="s">
        <v>1762</v>
      </c>
      <c r="G11976" s="222"/>
      <c r="H11976" s="222"/>
      <c r="I11976" s="222"/>
      <c r="J11976" s="125">
        <v>0</v>
      </c>
    </row>
    <row r="11977" spans="1:10">
      <c r="A11977" s="221"/>
      <c r="B11977" s="222"/>
      <c r="C11977" s="222"/>
      <c r="D11977" s="222"/>
      <c r="E11977" s="222"/>
      <c r="F11977" s="222" t="s">
        <v>1763</v>
      </c>
      <c r="G11977" s="222"/>
      <c r="H11977" s="222"/>
      <c r="I11977" s="222"/>
      <c r="J11977" s="125">
        <v>1</v>
      </c>
    </row>
    <row r="11978" spans="1:10">
      <c r="A11978" s="221"/>
      <c r="B11978" s="222"/>
      <c r="C11978" s="222"/>
      <c r="D11978" s="222"/>
      <c r="E11978" s="222"/>
      <c r="F11978" s="222" t="s">
        <v>1764</v>
      </c>
      <c r="G11978" s="222"/>
      <c r="H11978" s="222"/>
      <c r="I11978" s="222"/>
      <c r="J11978" s="125">
        <v>0</v>
      </c>
    </row>
    <row r="11979" spans="1:10" ht="15">
      <c r="A11979" s="279" t="s">
        <v>1765</v>
      </c>
      <c r="B11979" s="280" t="s">
        <v>1</v>
      </c>
      <c r="C11979" s="281" t="s">
        <v>2</v>
      </c>
      <c r="D11979" s="281" t="s">
        <v>1727</v>
      </c>
      <c r="E11979" s="280" t="s">
        <v>1766</v>
      </c>
      <c r="F11979" s="83" t="s">
        <v>1767</v>
      </c>
      <c r="G11979" s="83" t="s">
        <v>1768</v>
      </c>
      <c r="H11979" s="83"/>
      <c r="I11979" s="83"/>
      <c r="J11979" s="122" t="s">
        <v>1769</v>
      </c>
    </row>
    <row r="11980" spans="1:10">
      <c r="A11980" s="123" t="s">
        <v>1723</v>
      </c>
      <c r="B11980" s="97" t="s">
        <v>1957</v>
      </c>
      <c r="C11980" s="96" t="s">
        <v>44</v>
      </c>
      <c r="D11980" s="96" t="s">
        <v>1958</v>
      </c>
      <c r="E11980" s="99">
        <v>0.97777780000000003</v>
      </c>
      <c r="F11980" s="98" t="s">
        <v>1950</v>
      </c>
      <c r="G11980" s="282" t="s">
        <v>1959</v>
      </c>
      <c r="H11980" s="282"/>
      <c r="I11980" s="283"/>
      <c r="J11980" s="126" t="s">
        <v>5235</v>
      </c>
    </row>
    <row r="11981" spans="1:10">
      <c r="A11981" s="221"/>
      <c r="B11981" s="222"/>
      <c r="C11981" s="222"/>
      <c r="D11981" s="222"/>
      <c r="E11981" s="222"/>
      <c r="F11981" s="222" t="s">
        <v>1774</v>
      </c>
      <c r="G11981" s="222"/>
      <c r="H11981" s="222"/>
      <c r="I11981" s="222"/>
      <c r="J11981" s="125">
        <v>13.816000000000001</v>
      </c>
    </row>
    <row r="11982" spans="1:10">
      <c r="A11982" s="115"/>
      <c r="B11982" s="116"/>
      <c r="C11982" s="116"/>
      <c r="D11982" s="116"/>
      <c r="E11982" s="116" t="s">
        <v>1728</v>
      </c>
      <c r="F11982" s="117">
        <v>0</v>
      </c>
      <c r="G11982" s="116" t="s">
        <v>1729</v>
      </c>
      <c r="H11982" s="117">
        <v>9.74</v>
      </c>
      <c r="I11982" s="116" t="s">
        <v>1730</v>
      </c>
      <c r="J11982" s="118">
        <v>9.7361246657200002</v>
      </c>
    </row>
    <row r="11983" spans="1:10" ht="15" thickBot="1">
      <c r="A11983" s="115"/>
      <c r="B11983" s="116"/>
      <c r="C11983" s="116"/>
      <c r="D11983" s="116"/>
      <c r="E11983" s="116" t="s">
        <v>1731</v>
      </c>
      <c r="F11983" s="117">
        <v>3.62</v>
      </c>
      <c r="G11983" s="116"/>
      <c r="H11983" s="276" t="s">
        <v>1732</v>
      </c>
      <c r="I11983" s="276"/>
      <c r="J11983" s="118">
        <v>17.440000000000001</v>
      </c>
    </row>
    <row r="11984" spans="1:10" ht="15" thickTop="1">
      <c r="A11984" s="119"/>
      <c r="B11984" s="95"/>
      <c r="C11984" s="95"/>
      <c r="D11984" s="95"/>
      <c r="E11984" s="95"/>
      <c r="F11984" s="95"/>
      <c r="G11984" s="95"/>
      <c r="H11984" s="95"/>
      <c r="I11984" s="95"/>
      <c r="J11984" s="120"/>
    </row>
    <row r="11985" spans="1:10" ht="15">
      <c r="A11985" s="121"/>
      <c r="B11985" s="83" t="s">
        <v>1</v>
      </c>
      <c r="C11985" s="82" t="s">
        <v>2</v>
      </c>
      <c r="D11985" s="82" t="s">
        <v>3</v>
      </c>
      <c r="E11985" s="281" t="s">
        <v>1722</v>
      </c>
      <c r="F11985" s="281"/>
      <c r="G11985" s="84" t="s">
        <v>4</v>
      </c>
      <c r="H11985" s="83" t="s">
        <v>5</v>
      </c>
      <c r="I11985" s="83" t="s">
        <v>6</v>
      </c>
      <c r="J11985" s="122" t="s">
        <v>8</v>
      </c>
    </row>
    <row r="11986" spans="1:10" ht="25.5">
      <c r="A11986" s="111" t="s">
        <v>1723</v>
      </c>
      <c r="B11986" s="86" t="s">
        <v>2127</v>
      </c>
      <c r="C11986" s="85" t="s">
        <v>44</v>
      </c>
      <c r="D11986" s="85" t="s">
        <v>2128</v>
      </c>
      <c r="E11986" s="284" t="s">
        <v>1761</v>
      </c>
      <c r="F11986" s="284"/>
      <c r="G11986" s="87" t="s">
        <v>71</v>
      </c>
      <c r="H11986" s="88">
        <v>1</v>
      </c>
      <c r="I11986" s="89">
        <v>0.63</v>
      </c>
      <c r="J11986" s="112">
        <v>0.63</v>
      </c>
    </row>
    <row r="11987" spans="1:10">
      <c r="A11987" s="221"/>
      <c r="B11987" s="222"/>
      <c r="C11987" s="222"/>
      <c r="D11987" s="222"/>
      <c r="E11987" s="222"/>
      <c r="F11987" s="222" t="s">
        <v>1762</v>
      </c>
      <c r="G11987" s="222"/>
      <c r="H11987" s="222"/>
      <c r="I11987" s="222"/>
      <c r="J11987" s="125">
        <v>0</v>
      </c>
    </row>
    <row r="11988" spans="1:10">
      <c r="A11988" s="221"/>
      <c r="B11988" s="222"/>
      <c r="C11988" s="222"/>
      <c r="D11988" s="222"/>
      <c r="E11988" s="222"/>
      <c r="F11988" s="222" t="s">
        <v>1763</v>
      </c>
      <c r="G11988" s="222"/>
      <c r="H11988" s="222"/>
      <c r="I11988" s="222"/>
      <c r="J11988" s="125">
        <v>1</v>
      </c>
    </row>
    <row r="11989" spans="1:10">
      <c r="A11989" s="221"/>
      <c r="B11989" s="222"/>
      <c r="C11989" s="222"/>
      <c r="D11989" s="222"/>
      <c r="E11989" s="222"/>
      <c r="F11989" s="222" t="s">
        <v>1764</v>
      </c>
      <c r="G11989" s="222"/>
      <c r="H11989" s="222"/>
      <c r="I11989" s="222"/>
      <c r="J11989" s="125">
        <v>0</v>
      </c>
    </row>
    <row r="11990" spans="1:10" ht="15">
      <c r="A11990" s="279" t="s">
        <v>1765</v>
      </c>
      <c r="B11990" s="280" t="s">
        <v>1</v>
      </c>
      <c r="C11990" s="281" t="s">
        <v>2</v>
      </c>
      <c r="D11990" s="281" t="s">
        <v>1727</v>
      </c>
      <c r="E11990" s="280" t="s">
        <v>1766</v>
      </c>
      <c r="F11990" s="83" t="s">
        <v>1767</v>
      </c>
      <c r="G11990" s="83" t="s">
        <v>1768</v>
      </c>
      <c r="H11990" s="83"/>
      <c r="I11990" s="83"/>
      <c r="J11990" s="122" t="s">
        <v>1769</v>
      </c>
    </row>
    <row r="11991" spans="1:10">
      <c r="A11991" s="123" t="s">
        <v>1723</v>
      </c>
      <c r="B11991" s="97" t="s">
        <v>1957</v>
      </c>
      <c r="C11991" s="96" t="s">
        <v>44</v>
      </c>
      <c r="D11991" s="96" t="s">
        <v>1958</v>
      </c>
      <c r="E11991" s="99">
        <v>4.4444400000000002E-2</v>
      </c>
      <c r="F11991" s="98" t="s">
        <v>1950</v>
      </c>
      <c r="G11991" s="282" t="s">
        <v>1959</v>
      </c>
      <c r="H11991" s="282"/>
      <c r="I11991" s="283"/>
      <c r="J11991" s="126" t="s">
        <v>5561</v>
      </c>
    </row>
    <row r="11992" spans="1:10">
      <c r="A11992" s="221"/>
      <c r="B11992" s="222"/>
      <c r="C11992" s="222"/>
      <c r="D11992" s="222"/>
      <c r="E11992" s="222"/>
      <c r="F11992" s="222" t="s">
        <v>1774</v>
      </c>
      <c r="G11992" s="222"/>
      <c r="H11992" s="222"/>
      <c r="I11992" s="222"/>
      <c r="J11992" s="125">
        <v>0.628</v>
      </c>
    </row>
    <row r="11993" spans="1:10">
      <c r="A11993" s="115"/>
      <c r="B11993" s="116"/>
      <c r="C11993" s="116"/>
      <c r="D11993" s="116"/>
      <c r="E11993" s="116" t="s">
        <v>1728</v>
      </c>
      <c r="F11993" s="117">
        <v>0</v>
      </c>
      <c r="G11993" s="116" t="s">
        <v>1729</v>
      </c>
      <c r="H11993" s="117">
        <v>0.44</v>
      </c>
      <c r="I11993" s="116" t="s">
        <v>1730</v>
      </c>
      <c r="J11993" s="118">
        <v>0.44255066856000003</v>
      </c>
    </row>
    <row r="11994" spans="1:10" ht="15" thickBot="1">
      <c r="A11994" s="115"/>
      <c r="B11994" s="116"/>
      <c r="C11994" s="116"/>
      <c r="D11994" s="116"/>
      <c r="E11994" s="116" t="s">
        <v>1731</v>
      </c>
      <c r="F11994" s="117">
        <v>0.16</v>
      </c>
      <c r="G11994" s="116"/>
      <c r="H11994" s="276" t="s">
        <v>1732</v>
      </c>
      <c r="I11994" s="276"/>
      <c r="J11994" s="118">
        <v>0.79</v>
      </c>
    </row>
    <row r="11995" spans="1:10" ht="15" thickTop="1">
      <c r="A11995" s="119"/>
      <c r="B11995" s="95"/>
      <c r="C11995" s="95"/>
      <c r="D11995" s="95"/>
      <c r="E11995" s="95"/>
      <c r="F11995" s="95"/>
      <c r="G11995" s="95"/>
      <c r="H11995" s="95"/>
      <c r="I11995" s="95"/>
      <c r="J11995" s="120"/>
    </row>
    <row r="11996" spans="1:10" ht="15">
      <c r="A11996" s="121"/>
      <c r="B11996" s="83" t="s">
        <v>1</v>
      </c>
      <c r="C11996" s="82" t="s">
        <v>2</v>
      </c>
      <c r="D11996" s="82" t="s">
        <v>3</v>
      </c>
      <c r="E11996" s="281" t="s">
        <v>1722</v>
      </c>
      <c r="F11996" s="281"/>
      <c r="G11996" s="84" t="s">
        <v>4</v>
      </c>
      <c r="H11996" s="83" t="s">
        <v>5</v>
      </c>
      <c r="I11996" s="83" t="s">
        <v>6</v>
      </c>
      <c r="J11996" s="122" t="s">
        <v>8</v>
      </c>
    </row>
    <row r="11997" spans="1:10" ht="25.5">
      <c r="A11997" s="111" t="s">
        <v>1723</v>
      </c>
      <c r="B11997" s="86" t="s">
        <v>2079</v>
      </c>
      <c r="C11997" s="85" t="s">
        <v>44</v>
      </c>
      <c r="D11997" s="85" t="s">
        <v>2080</v>
      </c>
      <c r="E11997" s="284" t="s">
        <v>1761</v>
      </c>
      <c r="F11997" s="284"/>
      <c r="G11997" s="87" t="s">
        <v>93</v>
      </c>
      <c r="H11997" s="88">
        <v>1</v>
      </c>
      <c r="I11997" s="89">
        <v>48.2</v>
      </c>
      <c r="J11997" s="112">
        <v>48.2</v>
      </c>
    </row>
    <row r="11998" spans="1:10">
      <c r="A11998" s="221"/>
      <c r="B11998" s="222"/>
      <c r="C11998" s="222"/>
      <c r="D11998" s="222"/>
      <c r="E11998" s="222"/>
      <c r="F11998" s="222" t="s">
        <v>1762</v>
      </c>
      <c r="G11998" s="222"/>
      <c r="H11998" s="222"/>
      <c r="I11998" s="222"/>
      <c r="J11998" s="125">
        <v>0</v>
      </c>
    </row>
    <row r="11999" spans="1:10">
      <c r="A11999" s="221"/>
      <c r="B11999" s="222"/>
      <c r="C11999" s="222"/>
      <c r="D11999" s="222"/>
      <c r="E11999" s="222"/>
      <c r="F11999" s="222" t="s">
        <v>1763</v>
      </c>
      <c r="G11999" s="222"/>
      <c r="H11999" s="222"/>
      <c r="I11999" s="222"/>
      <c r="J11999" s="125">
        <v>1</v>
      </c>
    </row>
    <row r="12000" spans="1:10">
      <c r="A12000" s="221"/>
      <c r="B12000" s="222"/>
      <c r="C12000" s="222"/>
      <c r="D12000" s="222"/>
      <c r="E12000" s="222"/>
      <c r="F12000" s="222" t="s">
        <v>1764</v>
      </c>
      <c r="G12000" s="222"/>
      <c r="H12000" s="222"/>
      <c r="I12000" s="222"/>
      <c r="J12000" s="125">
        <v>0</v>
      </c>
    </row>
    <row r="12001" spans="1:10" ht="15">
      <c r="A12001" s="279" t="s">
        <v>1765</v>
      </c>
      <c r="B12001" s="280" t="s">
        <v>1</v>
      </c>
      <c r="C12001" s="281" t="s">
        <v>2</v>
      </c>
      <c r="D12001" s="281" t="s">
        <v>1727</v>
      </c>
      <c r="E12001" s="280" t="s">
        <v>1766</v>
      </c>
      <c r="F12001" s="83" t="s">
        <v>1767</v>
      </c>
      <c r="G12001" s="83" t="s">
        <v>1768</v>
      </c>
      <c r="H12001" s="83"/>
      <c r="I12001" s="83"/>
      <c r="J12001" s="122" t="s">
        <v>1769</v>
      </c>
    </row>
    <row r="12002" spans="1:10">
      <c r="A12002" s="123" t="s">
        <v>1723</v>
      </c>
      <c r="B12002" s="97" t="s">
        <v>1957</v>
      </c>
      <c r="C12002" s="96" t="s">
        <v>44</v>
      </c>
      <c r="D12002" s="96" t="s">
        <v>1958</v>
      </c>
      <c r="E12002" s="99">
        <v>3.4108527</v>
      </c>
      <c r="F12002" s="98" t="s">
        <v>1950</v>
      </c>
      <c r="G12002" s="282" t="s">
        <v>1959</v>
      </c>
      <c r="H12002" s="282"/>
      <c r="I12002" s="283"/>
      <c r="J12002" s="126" t="s">
        <v>2228</v>
      </c>
    </row>
    <row r="12003" spans="1:10">
      <c r="A12003" s="221"/>
      <c r="B12003" s="222"/>
      <c r="C12003" s="222"/>
      <c r="D12003" s="222"/>
      <c r="E12003" s="222"/>
      <c r="F12003" s="222" t="s">
        <v>1774</v>
      </c>
      <c r="G12003" s="222"/>
      <c r="H12003" s="222"/>
      <c r="I12003" s="222"/>
      <c r="J12003" s="125">
        <v>48.195300000000003</v>
      </c>
    </row>
    <row r="12004" spans="1:10">
      <c r="A12004" s="115"/>
      <c r="B12004" s="116"/>
      <c r="C12004" s="116"/>
      <c r="D12004" s="116"/>
      <c r="E12004" s="116" t="s">
        <v>1728</v>
      </c>
      <c r="F12004" s="117">
        <v>0</v>
      </c>
      <c r="G12004" s="116" t="s">
        <v>1729</v>
      </c>
      <c r="H12004" s="117">
        <v>33.96</v>
      </c>
      <c r="I12004" s="116" t="s">
        <v>1730</v>
      </c>
      <c r="J12004" s="118">
        <v>33.963224674979998</v>
      </c>
    </row>
    <row r="12005" spans="1:10" ht="15" thickBot="1">
      <c r="A12005" s="115"/>
      <c r="B12005" s="116"/>
      <c r="C12005" s="116"/>
      <c r="D12005" s="116"/>
      <c r="E12005" s="116" t="s">
        <v>1731</v>
      </c>
      <c r="F12005" s="117">
        <v>12.64</v>
      </c>
      <c r="G12005" s="116"/>
      <c r="H12005" s="276" t="s">
        <v>1732</v>
      </c>
      <c r="I12005" s="276"/>
      <c r="J12005" s="118">
        <v>60.84</v>
      </c>
    </row>
    <row r="12006" spans="1:10" ht="15" thickTop="1">
      <c r="A12006" s="119"/>
      <c r="B12006" s="95"/>
      <c r="C12006" s="95"/>
      <c r="D12006" s="95"/>
      <c r="E12006" s="95"/>
      <c r="F12006" s="95"/>
      <c r="G12006" s="95"/>
      <c r="H12006" s="95"/>
      <c r="I12006" s="95"/>
      <c r="J12006" s="120"/>
    </row>
    <row r="12007" spans="1:10" ht="15">
      <c r="A12007" s="121"/>
      <c r="B12007" s="83" t="s">
        <v>1</v>
      </c>
      <c r="C12007" s="82" t="s">
        <v>2</v>
      </c>
      <c r="D12007" s="82" t="s">
        <v>3</v>
      </c>
      <c r="E12007" s="281" t="s">
        <v>1722</v>
      </c>
      <c r="F12007" s="281"/>
      <c r="G12007" s="84" t="s">
        <v>4</v>
      </c>
      <c r="H12007" s="83" t="s">
        <v>5</v>
      </c>
      <c r="I12007" s="83" t="s">
        <v>6</v>
      </c>
      <c r="J12007" s="122" t="s">
        <v>8</v>
      </c>
    </row>
    <row r="12008" spans="1:10" ht="51">
      <c r="A12008" s="111" t="s">
        <v>1723</v>
      </c>
      <c r="B12008" s="86" t="s">
        <v>3160</v>
      </c>
      <c r="C12008" s="85" t="s">
        <v>44</v>
      </c>
      <c r="D12008" s="85" t="s">
        <v>3161</v>
      </c>
      <c r="E12008" s="284" t="s">
        <v>1761</v>
      </c>
      <c r="F12008" s="284"/>
      <c r="G12008" s="87" t="s">
        <v>71</v>
      </c>
      <c r="H12008" s="88">
        <v>1</v>
      </c>
      <c r="I12008" s="89">
        <v>35.94</v>
      </c>
      <c r="J12008" s="112">
        <v>35.94</v>
      </c>
    </row>
    <row r="12009" spans="1:10">
      <c r="A12009" s="221"/>
      <c r="B12009" s="222"/>
      <c r="C12009" s="222"/>
      <c r="D12009" s="222"/>
      <c r="E12009" s="222"/>
      <c r="F12009" s="222" t="s">
        <v>1762</v>
      </c>
      <c r="G12009" s="222"/>
      <c r="H12009" s="222"/>
      <c r="I12009" s="222"/>
      <c r="J12009" s="125">
        <v>0</v>
      </c>
    </row>
    <row r="12010" spans="1:10">
      <c r="A12010" s="221"/>
      <c r="B12010" s="222"/>
      <c r="C12010" s="222"/>
      <c r="D12010" s="222"/>
      <c r="E12010" s="222"/>
      <c r="F12010" s="222" t="s">
        <v>1763</v>
      </c>
      <c r="G12010" s="222"/>
      <c r="H12010" s="222"/>
      <c r="I12010" s="222"/>
      <c r="J12010" s="125">
        <v>1</v>
      </c>
    </row>
    <row r="12011" spans="1:10">
      <c r="A12011" s="221"/>
      <c r="B12011" s="222"/>
      <c r="C12011" s="222"/>
      <c r="D12011" s="222"/>
      <c r="E12011" s="222"/>
      <c r="F12011" s="222" t="s">
        <v>1764</v>
      </c>
      <c r="G12011" s="222"/>
      <c r="H12011" s="222"/>
      <c r="I12011" s="222"/>
      <c r="J12011" s="125">
        <v>0</v>
      </c>
    </row>
    <row r="12012" spans="1:10" ht="15">
      <c r="A12012" s="279" t="s">
        <v>1784</v>
      </c>
      <c r="B12012" s="280" t="s">
        <v>1</v>
      </c>
      <c r="C12012" s="281" t="s">
        <v>2</v>
      </c>
      <c r="D12012" s="281" t="s">
        <v>1785</v>
      </c>
      <c r="E12012" s="280" t="s">
        <v>1766</v>
      </c>
      <c r="F12012" s="83" t="s">
        <v>1767</v>
      </c>
      <c r="G12012" s="83" t="s">
        <v>1768</v>
      </c>
      <c r="H12012" s="83"/>
      <c r="I12012" s="83"/>
      <c r="J12012" s="122" t="s">
        <v>1769</v>
      </c>
    </row>
    <row r="12013" spans="1:10" ht="25.5">
      <c r="A12013" s="113" t="s">
        <v>1725</v>
      </c>
      <c r="B12013" s="91" t="s">
        <v>4507</v>
      </c>
      <c r="C12013" s="90" t="s">
        <v>44</v>
      </c>
      <c r="D12013" s="90" t="s">
        <v>4508</v>
      </c>
      <c r="E12013" s="93">
        <v>0.4</v>
      </c>
      <c r="F12013" s="92" t="s">
        <v>121</v>
      </c>
      <c r="G12013" s="277" t="s">
        <v>4509</v>
      </c>
      <c r="H12013" s="277"/>
      <c r="I12013" s="278"/>
      <c r="J12013" s="127" t="s">
        <v>5562</v>
      </c>
    </row>
    <row r="12014" spans="1:10">
      <c r="A12014" s="221"/>
      <c r="B12014" s="222"/>
      <c r="C12014" s="222"/>
      <c r="D12014" s="222"/>
      <c r="E12014" s="222"/>
      <c r="F12014" s="222" t="s">
        <v>1938</v>
      </c>
      <c r="G12014" s="222"/>
      <c r="H12014" s="222"/>
      <c r="I12014" s="222"/>
      <c r="J12014" s="125">
        <v>8.2119999999999997</v>
      </c>
    </row>
    <row r="12015" spans="1:10" ht="15">
      <c r="A12015" s="279" t="s">
        <v>1765</v>
      </c>
      <c r="B12015" s="280" t="s">
        <v>1</v>
      </c>
      <c r="C12015" s="281" t="s">
        <v>2</v>
      </c>
      <c r="D12015" s="281" t="s">
        <v>1727</v>
      </c>
      <c r="E12015" s="280" t="s">
        <v>1766</v>
      </c>
      <c r="F12015" s="83" t="s">
        <v>1767</v>
      </c>
      <c r="G12015" s="83" t="s">
        <v>1768</v>
      </c>
      <c r="H12015" s="83"/>
      <c r="I12015" s="83"/>
      <c r="J12015" s="122" t="s">
        <v>1769</v>
      </c>
    </row>
    <row r="12016" spans="1:10" ht="25.5">
      <c r="A12016" s="123" t="s">
        <v>1723</v>
      </c>
      <c r="B12016" s="97" t="s">
        <v>4502</v>
      </c>
      <c r="C12016" s="96" t="s">
        <v>44</v>
      </c>
      <c r="D12016" s="96" t="s">
        <v>4503</v>
      </c>
      <c r="E12016" s="99">
        <v>2.1999999999999999E-2</v>
      </c>
      <c r="F12016" s="98" t="s">
        <v>93</v>
      </c>
      <c r="G12016" s="282" t="s">
        <v>5563</v>
      </c>
      <c r="H12016" s="282"/>
      <c r="I12016" s="283"/>
      <c r="J12016" s="126" t="s">
        <v>5564</v>
      </c>
    </row>
    <row r="12017" spans="1:10">
      <c r="A12017" s="123" t="s">
        <v>1723</v>
      </c>
      <c r="B12017" s="97" t="s">
        <v>1957</v>
      </c>
      <c r="C12017" s="96" t="s">
        <v>44</v>
      </c>
      <c r="D12017" s="96" t="s">
        <v>1958</v>
      </c>
      <c r="E12017" s="99">
        <v>0.57068739999999996</v>
      </c>
      <c r="F12017" s="98" t="s">
        <v>1950</v>
      </c>
      <c r="G12017" s="282" t="s">
        <v>1959</v>
      </c>
      <c r="H12017" s="282"/>
      <c r="I12017" s="283"/>
      <c r="J12017" s="126" t="s">
        <v>5565</v>
      </c>
    </row>
    <row r="12018" spans="1:10">
      <c r="A12018" s="123" t="s">
        <v>1723</v>
      </c>
      <c r="B12018" s="97" t="s">
        <v>1948</v>
      </c>
      <c r="C12018" s="96" t="s">
        <v>44</v>
      </c>
      <c r="D12018" s="96" t="s">
        <v>1949</v>
      </c>
      <c r="E12018" s="99">
        <v>0.57068739999999996</v>
      </c>
      <c r="F12018" s="98" t="s">
        <v>1950</v>
      </c>
      <c r="G12018" s="282" t="s">
        <v>1951</v>
      </c>
      <c r="H12018" s="282"/>
      <c r="I12018" s="283"/>
      <c r="J12018" s="126" t="s">
        <v>5566</v>
      </c>
    </row>
    <row r="12019" spans="1:10">
      <c r="A12019" s="221"/>
      <c r="B12019" s="222"/>
      <c r="C12019" s="222"/>
      <c r="D12019" s="222"/>
      <c r="E12019" s="222"/>
      <c r="F12019" s="222" t="s">
        <v>1774</v>
      </c>
      <c r="G12019" s="222"/>
      <c r="H12019" s="222"/>
      <c r="I12019" s="222"/>
      <c r="J12019" s="125">
        <v>27.729500000000002</v>
      </c>
    </row>
    <row r="12020" spans="1:10">
      <c r="A12020" s="115"/>
      <c r="B12020" s="116"/>
      <c r="C12020" s="116"/>
      <c r="D12020" s="116"/>
      <c r="E12020" s="116" t="s">
        <v>1728</v>
      </c>
      <c r="F12020" s="117">
        <v>0</v>
      </c>
      <c r="G12020" s="116" t="s">
        <v>1729</v>
      </c>
      <c r="H12020" s="117">
        <v>15.69</v>
      </c>
      <c r="I12020" s="116" t="s">
        <v>1730</v>
      </c>
      <c r="J12020" s="118">
        <v>15.68620514338</v>
      </c>
    </row>
    <row r="12021" spans="1:10" ht="15" thickBot="1">
      <c r="A12021" s="115"/>
      <c r="B12021" s="116"/>
      <c r="C12021" s="116"/>
      <c r="D12021" s="116"/>
      <c r="E12021" s="116" t="s">
        <v>1731</v>
      </c>
      <c r="F12021" s="117">
        <v>9.43</v>
      </c>
      <c r="G12021" s="116"/>
      <c r="H12021" s="276" t="s">
        <v>1732</v>
      </c>
      <c r="I12021" s="276"/>
      <c r="J12021" s="118">
        <v>45.37</v>
      </c>
    </row>
    <row r="12022" spans="1:10" ht="15" thickTop="1">
      <c r="A12022" s="119"/>
      <c r="B12022" s="95"/>
      <c r="C12022" s="95"/>
      <c r="D12022" s="95"/>
      <c r="E12022" s="95"/>
      <c r="F12022" s="95"/>
      <c r="G12022" s="95"/>
      <c r="H12022" s="95"/>
      <c r="I12022" s="95"/>
      <c r="J12022" s="120"/>
    </row>
    <row r="12023" spans="1:10" ht="15">
      <c r="A12023" s="121"/>
      <c r="B12023" s="83" t="s">
        <v>1</v>
      </c>
      <c r="C12023" s="82" t="s">
        <v>2</v>
      </c>
      <c r="D12023" s="82" t="s">
        <v>3</v>
      </c>
      <c r="E12023" s="281" t="s">
        <v>1722</v>
      </c>
      <c r="F12023" s="281"/>
      <c r="G12023" s="84" t="s">
        <v>4</v>
      </c>
      <c r="H12023" s="83" t="s">
        <v>5</v>
      </c>
      <c r="I12023" s="83" t="s">
        <v>6</v>
      </c>
      <c r="J12023" s="122" t="s">
        <v>8</v>
      </c>
    </row>
    <row r="12024" spans="1:10">
      <c r="A12024" s="111" t="s">
        <v>1723</v>
      </c>
      <c r="B12024" s="86" t="s">
        <v>2924</v>
      </c>
      <c r="C12024" s="85" t="s">
        <v>44</v>
      </c>
      <c r="D12024" s="85" t="s">
        <v>2925</v>
      </c>
      <c r="E12024" s="284" t="s">
        <v>1761</v>
      </c>
      <c r="F12024" s="284"/>
      <c r="G12024" s="87" t="s">
        <v>1950</v>
      </c>
      <c r="H12024" s="88">
        <v>1</v>
      </c>
      <c r="I12024" s="89">
        <v>14.13</v>
      </c>
      <c r="J12024" s="112">
        <v>14.13</v>
      </c>
    </row>
    <row r="12025" spans="1:10" ht="15">
      <c r="A12025" s="121" t="s">
        <v>2324</v>
      </c>
      <c r="B12025" s="83" t="s">
        <v>1</v>
      </c>
      <c r="C12025" s="82" t="s">
        <v>2</v>
      </c>
      <c r="D12025" s="82" t="s">
        <v>1748</v>
      </c>
      <c r="E12025" s="83" t="s">
        <v>1766</v>
      </c>
      <c r="F12025" s="280" t="s">
        <v>1769</v>
      </c>
      <c r="G12025" s="280"/>
      <c r="H12025" s="280"/>
      <c r="I12025" s="280"/>
      <c r="J12025" s="122" t="s">
        <v>1778</v>
      </c>
    </row>
    <row r="12026" spans="1:10">
      <c r="A12026" s="113" t="s">
        <v>1725</v>
      </c>
      <c r="B12026" s="91" t="s">
        <v>4971</v>
      </c>
      <c r="C12026" s="90" t="s">
        <v>44</v>
      </c>
      <c r="D12026" s="90" t="s">
        <v>4972</v>
      </c>
      <c r="E12026" s="93">
        <v>1</v>
      </c>
      <c r="F12026" s="90"/>
      <c r="G12026" s="90"/>
      <c r="H12026" s="90"/>
      <c r="I12026" s="102" t="s">
        <v>4429</v>
      </c>
      <c r="J12026" s="127" t="s">
        <v>4429</v>
      </c>
    </row>
    <row r="12027" spans="1:10">
      <c r="A12027" s="221"/>
      <c r="B12027" s="222"/>
      <c r="C12027" s="222"/>
      <c r="D12027" s="222"/>
      <c r="E12027" s="222"/>
      <c r="F12027" s="222" t="s">
        <v>2328</v>
      </c>
      <c r="G12027" s="222"/>
      <c r="H12027" s="222"/>
      <c r="I12027" s="222"/>
      <c r="J12027" s="128">
        <v>0</v>
      </c>
    </row>
    <row r="12028" spans="1:10">
      <c r="A12028" s="221"/>
      <c r="B12028" s="222"/>
      <c r="C12028" s="222"/>
      <c r="D12028" s="222"/>
      <c r="E12028" s="222"/>
      <c r="F12028" s="222" t="s">
        <v>2329</v>
      </c>
      <c r="G12028" s="222"/>
      <c r="H12028" s="222"/>
      <c r="I12028" s="222"/>
      <c r="J12028" s="125">
        <v>9.7200000000000006</v>
      </c>
    </row>
    <row r="12029" spans="1:10">
      <c r="A12029" s="221"/>
      <c r="B12029" s="222"/>
      <c r="C12029" s="222"/>
      <c r="D12029" s="222"/>
      <c r="E12029" s="222"/>
      <c r="F12029" s="222" t="s">
        <v>1762</v>
      </c>
      <c r="G12029" s="222"/>
      <c r="H12029" s="222"/>
      <c r="I12029" s="222"/>
      <c r="J12029" s="125">
        <v>9.7200000000000006</v>
      </c>
    </row>
    <row r="12030" spans="1:10">
      <c r="A12030" s="221"/>
      <c r="B12030" s="222"/>
      <c r="C12030" s="222"/>
      <c r="D12030" s="222"/>
      <c r="E12030" s="222"/>
      <c r="F12030" s="222" t="s">
        <v>1763</v>
      </c>
      <c r="G12030" s="222"/>
      <c r="H12030" s="222"/>
      <c r="I12030" s="222"/>
      <c r="J12030" s="125">
        <v>1</v>
      </c>
    </row>
    <row r="12031" spans="1:10">
      <c r="A12031" s="221"/>
      <c r="B12031" s="222"/>
      <c r="C12031" s="222"/>
      <c r="D12031" s="222"/>
      <c r="E12031" s="222"/>
      <c r="F12031" s="222" t="s">
        <v>1764</v>
      </c>
      <c r="G12031" s="222"/>
      <c r="H12031" s="222"/>
      <c r="I12031" s="222"/>
      <c r="J12031" s="125">
        <v>9.7200000000000006</v>
      </c>
    </row>
    <row r="12032" spans="1:10" ht="15">
      <c r="A12032" s="279" t="s">
        <v>1784</v>
      </c>
      <c r="B12032" s="280" t="s">
        <v>1</v>
      </c>
      <c r="C12032" s="281" t="s">
        <v>2</v>
      </c>
      <c r="D12032" s="281" t="s">
        <v>1785</v>
      </c>
      <c r="E12032" s="280" t="s">
        <v>1766</v>
      </c>
      <c r="F12032" s="83" t="s">
        <v>1767</v>
      </c>
      <c r="G12032" s="83" t="s">
        <v>1768</v>
      </c>
      <c r="H12032" s="83"/>
      <c r="I12032" s="83"/>
      <c r="J12032" s="122" t="s">
        <v>1769</v>
      </c>
    </row>
    <row r="12033" spans="1:10">
      <c r="A12033" s="113" t="s">
        <v>1725</v>
      </c>
      <c r="B12033" s="91" t="s">
        <v>4335</v>
      </c>
      <c r="C12033" s="90" t="s">
        <v>44</v>
      </c>
      <c r="D12033" s="90" t="s">
        <v>4336</v>
      </c>
      <c r="E12033" s="93">
        <v>1</v>
      </c>
      <c r="F12033" s="92" t="s">
        <v>1950</v>
      </c>
      <c r="G12033" s="277" t="s">
        <v>4337</v>
      </c>
      <c r="H12033" s="277"/>
      <c r="I12033" s="278"/>
      <c r="J12033" s="127" t="s">
        <v>4337</v>
      </c>
    </row>
    <row r="12034" spans="1:10">
      <c r="A12034" s="113" t="s">
        <v>1725</v>
      </c>
      <c r="B12034" s="91" t="s">
        <v>4338</v>
      </c>
      <c r="C12034" s="90" t="s">
        <v>44</v>
      </c>
      <c r="D12034" s="90" t="s">
        <v>4339</v>
      </c>
      <c r="E12034" s="93">
        <v>1</v>
      </c>
      <c r="F12034" s="92" t="s">
        <v>1950</v>
      </c>
      <c r="G12034" s="277" t="s">
        <v>4340</v>
      </c>
      <c r="H12034" s="277"/>
      <c r="I12034" s="278"/>
      <c r="J12034" s="127" t="s">
        <v>4340</v>
      </c>
    </row>
    <row r="12035" spans="1:10" ht="25.5">
      <c r="A12035" s="113" t="s">
        <v>1725</v>
      </c>
      <c r="B12035" s="91" t="s">
        <v>4341</v>
      </c>
      <c r="C12035" s="90" t="s">
        <v>44</v>
      </c>
      <c r="D12035" s="90" t="s">
        <v>4342</v>
      </c>
      <c r="E12035" s="93">
        <v>1</v>
      </c>
      <c r="F12035" s="92" t="s">
        <v>1950</v>
      </c>
      <c r="G12035" s="277" t="s">
        <v>4343</v>
      </c>
      <c r="H12035" s="277"/>
      <c r="I12035" s="278"/>
      <c r="J12035" s="127" t="s">
        <v>4343</v>
      </c>
    </row>
    <row r="12036" spans="1:10">
      <c r="A12036" s="113" t="s">
        <v>1725</v>
      </c>
      <c r="B12036" s="91" t="s">
        <v>4332</v>
      </c>
      <c r="C12036" s="90" t="s">
        <v>44</v>
      </c>
      <c r="D12036" s="90" t="s">
        <v>4333</v>
      </c>
      <c r="E12036" s="93">
        <v>1</v>
      </c>
      <c r="F12036" s="92" t="s">
        <v>1950</v>
      </c>
      <c r="G12036" s="277" t="s">
        <v>4334</v>
      </c>
      <c r="H12036" s="277"/>
      <c r="I12036" s="278"/>
      <c r="J12036" s="127" t="s">
        <v>4334</v>
      </c>
    </row>
    <row r="12037" spans="1:10">
      <c r="A12037" s="221"/>
      <c r="B12037" s="222"/>
      <c r="C12037" s="222"/>
      <c r="D12037" s="222"/>
      <c r="E12037" s="222"/>
      <c r="F12037" s="222" t="s">
        <v>1938</v>
      </c>
      <c r="G12037" s="222"/>
      <c r="H12037" s="222"/>
      <c r="I12037" s="222"/>
      <c r="J12037" s="125">
        <v>2.8</v>
      </c>
    </row>
    <row r="12038" spans="1:10" ht="15">
      <c r="A12038" s="279" t="s">
        <v>1765</v>
      </c>
      <c r="B12038" s="280" t="s">
        <v>1</v>
      </c>
      <c r="C12038" s="281" t="s">
        <v>2</v>
      </c>
      <c r="D12038" s="281" t="s">
        <v>1727</v>
      </c>
      <c r="E12038" s="280" t="s">
        <v>1766</v>
      </c>
      <c r="F12038" s="83" t="s">
        <v>1767</v>
      </c>
      <c r="G12038" s="83" t="s">
        <v>1768</v>
      </c>
      <c r="H12038" s="83"/>
      <c r="I12038" s="83"/>
      <c r="J12038" s="122" t="s">
        <v>1769</v>
      </c>
    </row>
    <row r="12039" spans="1:10">
      <c r="A12039" s="123" t="s">
        <v>1723</v>
      </c>
      <c r="B12039" s="97" t="s">
        <v>5073</v>
      </c>
      <c r="C12039" s="96" t="s">
        <v>44</v>
      </c>
      <c r="D12039" s="96" t="s">
        <v>5074</v>
      </c>
      <c r="E12039" s="99">
        <v>1</v>
      </c>
      <c r="F12039" s="98" t="s">
        <v>1950</v>
      </c>
      <c r="G12039" s="282" t="s">
        <v>2135</v>
      </c>
      <c r="H12039" s="282"/>
      <c r="I12039" s="283"/>
      <c r="J12039" s="126" t="s">
        <v>2135</v>
      </c>
    </row>
    <row r="12040" spans="1:10" ht="25.5">
      <c r="A12040" s="123" t="s">
        <v>1723</v>
      </c>
      <c r="B12040" s="97" t="s">
        <v>5160</v>
      </c>
      <c r="C12040" s="96" t="s">
        <v>44</v>
      </c>
      <c r="D12040" s="96" t="s">
        <v>5161</v>
      </c>
      <c r="E12040" s="99">
        <v>1</v>
      </c>
      <c r="F12040" s="98" t="s">
        <v>1950</v>
      </c>
      <c r="G12040" s="282" t="s">
        <v>4418</v>
      </c>
      <c r="H12040" s="282"/>
      <c r="I12040" s="283"/>
      <c r="J12040" s="126" t="s">
        <v>4418</v>
      </c>
    </row>
    <row r="12041" spans="1:10" ht="25.5">
      <c r="A12041" s="123" t="s">
        <v>1723</v>
      </c>
      <c r="B12041" s="97" t="s">
        <v>4969</v>
      </c>
      <c r="C12041" s="96" t="s">
        <v>44</v>
      </c>
      <c r="D12041" s="96" t="s">
        <v>4970</v>
      </c>
      <c r="E12041" s="99">
        <v>1</v>
      </c>
      <c r="F12041" s="98" t="s">
        <v>1950</v>
      </c>
      <c r="G12041" s="282" t="s">
        <v>2302</v>
      </c>
      <c r="H12041" s="282"/>
      <c r="I12041" s="283"/>
      <c r="J12041" s="126" t="s">
        <v>2302</v>
      </c>
    </row>
    <row r="12042" spans="1:10">
      <c r="A12042" s="221"/>
      <c r="B12042" s="222"/>
      <c r="C12042" s="222"/>
      <c r="D12042" s="222"/>
      <c r="E12042" s="222"/>
      <c r="F12042" s="222" t="s">
        <v>1774</v>
      </c>
      <c r="G12042" s="222"/>
      <c r="H12042" s="222"/>
      <c r="I12042" s="222"/>
      <c r="J12042" s="125">
        <v>1.61</v>
      </c>
    </row>
    <row r="12043" spans="1:10">
      <c r="A12043" s="115"/>
      <c r="B12043" s="116"/>
      <c r="C12043" s="116"/>
      <c r="D12043" s="116"/>
      <c r="E12043" s="116" t="s">
        <v>1728</v>
      </c>
      <c r="F12043" s="117">
        <v>0</v>
      </c>
      <c r="G12043" s="116" t="s">
        <v>1729</v>
      </c>
      <c r="H12043" s="117">
        <v>9.9600000000000009</v>
      </c>
      <c r="I12043" s="116" t="s">
        <v>1730</v>
      </c>
      <c r="J12043" s="118">
        <v>9.9573999999999998</v>
      </c>
    </row>
    <row r="12044" spans="1:10" ht="15" thickBot="1">
      <c r="A12044" s="115"/>
      <c r="B12044" s="116"/>
      <c r="C12044" s="116"/>
      <c r="D12044" s="116"/>
      <c r="E12044" s="116" t="s">
        <v>1731</v>
      </c>
      <c r="F12044" s="117">
        <v>3.7</v>
      </c>
      <c r="G12044" s="116"/>
      <c r="H12044" s="276" t="s">
        <v>1732</v>
      </c>
      <c r="I12044" s="276"/>
      <c r="J12044" s="118">
        <v>17.829999999999998</v>
      </c>
    </row>
    <row r="12045" spans="1:10" ht="15" thickTop="1">
      <c r="A12045" s="119"/>
      <c r="B12045" s="95"/>
      <c r="C12045" s="95"/>
      <c r="D12045" s="95"/>
      <c r="E12045" s="95"/>
      <c r="F12045" s="95"/>
      <c r="G12045" s="95"/>
      <c r="H12045" s="95"/>
      <c r="I12045" s="95"/>
      <c r="J12045" s="120"/>
    </row>
    <row r="12046" spans="1:10" ht="15">
      <c r="A12046" s="121"/>
      <c r="B12046" s="83" t="s">
        <v>1</v>
      </c>
      <c r="C12046" s="82" t="s">
        <v>2</v>
      </c>
      <c r="D12046" s="82" t="s">
        <v>3</v>
      </c>
      <c r="E12046" s="281" t="s">
        <v>1722</v>
      </c>
      <c r="F12046" s="281"/>
      <c r="G12046" s="84" t="s">
        <v>4</v>
      </c>
      <c r="H12046" s="83" t="s">
        <v>5</v>
      </c>
      <c r="I12046" s="83" t="s">
        <v>6</v>
      </c>
      <c r="J12046" s="122" t="s">
        <v>8</v>
      </c>
    </row>
    <row r="12047" spans="1:10" ht="38.25">
      <c r="A12047" s="111" t="s">
        <v>1723</v>
      </c>
      <c r="B12047" s="86" t="s">
        <v>2880</v>
      </c>
      <c r="C12047" s="85" t="s">
        <v>44</v>
      </c>
      <c r="D12047" s="85" t="s">
        <v>2881</v>
      </c>
      <c r="E12047" s="284" t="s">
        <v>1761</v>
      </c>
      <c r="F12047" s="284"/>
      <c r="G12047" s="87" t="s">
        <v>78</v>
      </c>
      <c r="H12047" s="88">
        <v>1</v>
      </c>
      <c r="I12047" s="89">
        <v>29.09</v>
      </c>
      <c r="J12047" s="112">
        <v>29.09</v>
      </c>
    </row>
    <row r="12048" spans="1:10">
      <c r="A12048" s="221"/>
      <c r="B12048" s="222"/>
      <c r="C12048" s="222"/>
      <c r="D12048" s="222"/>
      <c r="E12048" s="222"/>
      <c r="F12048" s="222" t="s">
        <v>1762</v>
      </c>
      <c r="G12048" s="222"/>
      <c r="H12048" s="222"/>
      <c r="I12048" s="222"/>
      <c r="J12048" s="125">
        <v>0</v>
      </c>
    </row>
    <row r="12049" spans="1:10">
      <c r="A12049" s="221"/>
      <c r="B12049" s="222"/>
      <c r="C12049" s="222"/>
      <c r="D12049" s="222"/>
      <c r="E12049" s="222"/>
      <c r="F12049" s="222" t="s">
        <v>1763</v>
      </c>
      <c r="G12049" s="222"/>
      <c r="H12049" s="222"/>
      <c r="I12049" s="222"/>
      <c r="J12049" s="125">
        <v>1</v>
      </c>
    </row>
    <row r="12050" spans="1:10">
      <c r="A12050" s="221"/>
      <c r="B12050" s="222"/>
      <c r="C12050" s="222"/>
      <c r="D12050" s="222"/>
      <c r="E12050" s="222"/>
      <c r="F12050" s="222" t="s">
        <v>1764</v>
      </c>
      <c r="G12050" s="222"/>
      <c r="H12050" s="222"/>
      <c r="I12050" s="222"/>
      <c r="J12050" s="125">
        <v>0</v>
      </c>
    </row>
    <row r="12051" spans="1:10" ht="15">
      <c r="A12051" s="279" t="s">
        <v>1765</v>
      </c>
      <c r="B12051" s="280" t="s">
        <v>1</v>
      </c>
      <c r="C12051" s="281" t="s">
        <v>2</v>
      </c>
      <c r="D12051" s="281" t="s">
        <v>1727</v>
      </c>
      <c r="E12051" s="280" t="s">
        <v>1766</v>
      </c>
      <c r="F12051" s="83" t="s">
        <v>1767</v>
      </c>
      <c r="G12051" s="83" t="s">
        <v>1768</v>
      </c>
      <c r="H12051" s="83"/>
      <c r="I12051" s="83"/>
      <c r="J12051" s="122" t="s">
        <v>1769</v>
      </c>
    </row>
    <row r="12052" spans="1:10" ht="25.5">
      <c r="A12052" s="123" t="s">
        <v>1723</v>
      </c>
      <c r="B12052" s="97" t="s">
        <v>4607</v>
      </c>
      <c r="C12052" s="96" t="s">
        <v>44</v>
      </c>
      <c r="D12052" s="96" t="s">
        <v>4608</v>
      </c>
      <c r="E12052" s="99">
        <v>0.1</v>
      </c>
      <c r="F12052" s="98" t="s">
        <v>71</v>
      </c>
      <c r="G12052" s="282" t="s">
        <v>2876</v>
      </c>
      <c r="H12052" s="282"/>
      <c r="I12052" s="283"/>
      <c r="J12052" s="126" t="s">
        <v>5567</v>
      </c>
    </row>
    <row r="12053" spans="1:10">
      <c r="A12053" s="123" t="s">
        <v>1723</v>
      </c>
      <c r="B12053" s="97" t="s">
        <v>5232</v>
      </c>
      <c r="C12053" s="96" t="s">
        <v>44</v>
      </c>
      <c r="D12053" s="96" t="s">
        <v>5233</v>
      </c>
      <c r="E12053" s="99">
        <v>1</v>
      </c>
      <c r="F12053" s="98" t="s">
        <v>78</v>
      </c>
      <c r="G12053" s="282" t="s">
        <v>5234</v>
      </c>
      <c r="H12053" s="282"/>
      <c r="I12053" s="283"/>
      <c r="J12053" s="126" t="s">
        <v>5234</v>
      </c>
    </row>
    <row r="12054" spans="1:10">
      <c r="A12054" s="221"/>
      <c r="B12054" s="222"/>
      <c r="C12054" s="222"/>
      <c r="D12054" s="222"/>
      <c r="E12054" s="222"/>
      <c r="F12054" s="222" t="s">
        <v>1774</v>
      </c>
      <c r="G12054" s="222"/>
      <c r="H12054" s="222"/>
      <c r="I12054" s="222"/>
      <c r="J12054" s="125">
        <v>29.085999999999999</v>
      </c>
    </row>
    <row r="12055" spans="1:10">
      <c r="A12055" s="115"/>
      <c r="B12055" s="116"/>
      <c r="C12055" s="116"/>
      <c r="D12055" s="116"/>
      <c r="E12055" s="116" t="s">
        <v>1728</v>
      </c>
      <c r="F12055" s="117">
        <v>0</v>
      </c>
      <c r="G12055" s="116" t="s">
        <v>1729</v>
      </c>
      <c r="H12055" s="117">
        <v>8.18</v>
      </c>
      <c r="I12055" s="116" t="s">
        <v>1730</v>
      </c>
      <c r="J12055" s="118">
        <v>8.1763372730530008</v>
      </c>
    </row>
    <row r="12056" spans="1:10" ht="15" thickBot="1">
      <c r="A12056" s="115"/>
      <c r="B12056" s="116"/>
      <c r="C12056" s="116"/>
      <c r="D12056" s="116"/>
      <c r="E12056" s="116" t="s">
        <v>1731</v>
      </c>
      <c r="F12056" s="117">
        <v>7.63</v>
      </c>
      <c r="G12056" s="116"/>
      <c r="H12056" s="276" t="s">
        <v>1732</v>
      </c>
      <c r="I12056" s="276"/>
      <c r="J12056" s="118">
        <v>36.72</v>
      </c>
    </row>
    <row r="12057" spans="1:10" ht="15" thickTop="1">
      <c r="A12057" s="119"/>
      <c r="B12057" s="95"/>
      <c r="C12057" s="95"/>
      <c r="D12057" s="95"/>
      <c r="E12057" s="95"/>
      <c r="F12057" s="95"/>
      <c r="G12057" s="95"/>
      <c r="H12057" s="95"/>
      <c r="I12057" s="95"/>
      <c r="J12057" s="120"/>
    </row>
    <row r="12058" spans="1:10" ht="15">
      <c r="A12058" s="121"/>
      <c r="B12058" s="83" t="s">
        <v>1</v>
      </c>
      <c r="C12058" s="82" t="s">
        <v>2</v>
      </c>
      <c r="D12058" s="82" t="s">
        <v>3</v>
      </c>
      <c r="E12058" s="281" t="s">
        <v>1722</v>
      </c>
      <c r="F12058" s="281"/>
      <c r="G12058" s="84" t="s">
        <v>4</v>
      </c>
      <c r="H12058" s="83" t="s">
        <v>5</v>
      </c>
      <c r="I12058" s="83" t="s">
        <v>6</v>
      </c>
      <c r="J12058" s="122" t="s">
        <v>8</v>
      </c>
    </row>
    <row r="12059" spans="1:10" ht="38.25">
      <c r="A12059" s="111" t="s">
        <v>1723</v>
      </c>
      <c r="B12059" s="86" t="s">
        <v>2791</v>
      </c>
      <c r="C12059" s="85" t="s">
        <v>44</v>
      </c>
      <c r="D12059" s="85" t="s">
        <v>2792</v>
      </c>
      <c r="E12059" s="284" t="s">
        <v>1761</v>
      </c>
      <c r="F12059" s="284"/>
      <c r="G12059" s="87" t="s">
        <v>46</v>
      </c>
      <c r="H12059" s="88">
        <v>1</v>
      </c>
      <c r="I12059" s="89">
        <v>64.290000000000006</v>
      </c>
      <c r="J12059" s="112">
        <v>64.290000000000006</v>
      </c>
    </row>
    <row r="12060" spans="1:10">
      <c r="A12060" s="221"/>
      <c r="B12060" s="222"/>
      <c r="C12060" s="222"/>
      <c r="D12060" s="222"/>
      <c r="E12060" s="222"/>
      <c r="F12060" s="222" t="s">
        <v>1762</v>
      </c>
      <c r="G12060" s="222"/>
      <c r="H12060" s="222"/>
      <c r="I12060" s="222"/>
      <c r="J12060" s="125">
        <v>0</v>
      </c>
    </row>
    <row r="12061" spans="1:10">
      <c r="A12061" s="221"/>
      <c r="B12061" s="222"/>
      <c r="C12061" s="222"/>
      <c r="D12061" s="222"/>
      <c r="E12061" s="222"/>
      <c r="F12061" s="222" t="s">
        <v>1763</v>
      </c>
      <c r="G12061" s="222"/>
      <c r="H12061" s="222"/>
      <c r="I12061" s="222"/>
      <c r="J12061" s="125">
        <v>1</v>
      </c>
    </row>
    <row r="12062" spans="1:10">
      <c r="A12062" s="221"/>
      <c r="B12062" s="222"/>
      <c r="C12062" s="222"/>
      <c r="D12062" s="222"/>
      <c r="E12062" s="222"/>
      <c r="F12062" s="222" t="s">
        <v>1764</v>
      </c>
      <c r="G12062" s="222"/>
      <c r="H12062" s="222"/>
      <c r="I12062" s="222"/>
      <c r="J12062" s="125">
        <v>0</v>
      </c>
    </row>
    <row r="12063" spans="1:10" ht="15">
      <c r="A12063" s="279" t="s">
        <v>1784</v>
      </c>
      <c r="B12063" s="280" t="s">
        <v>1</v>
      </c>
      <c r="C12063" s="281" t="s">
        <v>2</v>
      </c>
      <c r="D12063" s="281" t="s">
        <v>1785</v>
      </c>
      <c r="E12063" s="280" t="s">
        <v>1766</v>
      </c>
      <c r="F12063" s="83" t="s">
        <v>1767</v>
      </c>
      <c r="G12063" s="83" t="s">
        <v>1768</v>
      </c>
      <c r="H12063" s="83"/>
      <c r="I12063" s="83"/>
      <c r="J12063" s="122" t="s">
        <v>1769</v>
      </c>
    </row>
    <row r="12064" spans="1:10" ht="25.5">
      <c r="A12064" s="113" t="s">
        <v>1725</v>
      </c>
      <c r="B12064" s="91" t="s">
        <v>5568</v>
      </c>
      <c r="C12064" s="90" t="s">
        <v>44</v>
      </c>
      <c r="D12064" s="90" t="s">
        <v>5569</v>
      </c>
      <c r="E12064" s="93">
        <v>1.5169500000000001E-2</v>
      </c>
      <c r="F12064" s="92" t="s">
        <v>121</v>
      </c>
      <c r="G12064" s="277" t="s">
        <v>5570</v>
      </c>
      <c r="H12064" s="277"/>
      <c r="I12064" s="278"/>
      <c r="J12064" s="127" t="s">
        <v>5571</v>
      </c>
    </row>
    <row r="12065" spans="1:10" ht="38.25">
      <c r="A12065" s="113" t="s">
        <v>1725</v>
      </c>
      <c r="B12065" s="91" t="s">
        <v>5572</v>
      </c>
      <c r="C12065" s="90" t="s">
        <v>44</v>
      </c>
      <c r="D12065" s="90" t="s">
        <v>5573</v>
      </c>
      <c r="E12065" s="93">
        <v>1</v>
      </c>
      <c r="F12065" s="92" t="s">
        <v>1257</v>
      </c>
      <c r="G12065" s="277" t="s">
        <v>5574</v>
      </c>
      <c r="H12065" s="277"/>
      <c r="I12065" s="278"/>
      <c r="J12065" s="127" t="s">
        <v>5574</v>
      </c>
    </row>
    <row r="12066" spans="1:10">
      <c r="A12066" s="221"/>
      <c r="B12066" s="222"/>
      <c r="C12066" s="222"/>
      <c r="D12066" s="222"/>
      <c r="E12066" s="222"/>
      <c r="F12066" s="222" t="s">
        <v>1938</v>
      </c>
      <c r="G12066" s="222"/>
      <c r="H12066" s="222"/>
      <c r="I12066" s="222"/>
      <c r="J12066" s="125">
        <v>52.418100000000003</v>
      </c>
    </row>
    <row r="12067" spans="1:10" ht="15">
      <c r="A12067" s="279" t="s">
        <v>1765</v>
      </c>
      <c r="B12067" s="280" t="s">
        <v>1</v>
      </c>
      <c r="C12067" s="281" t="s">
        <v>2</v>
      </c>
      <c r="D12067" s="281" t="s">
        <v>1727</v>
      </c>
      <c r="E12067" s="280" t="s">
        <v>1766</v>
      </c>
      <c r="F12067" s="83" t="s">
        <v>1767</v>
      </c>
      <c r="G12067" s="83" t="s">
        <v>1768</v>
      </c>
      <c r="H12067" s="83"/>
      <c r="I12067" s="83"/>
      <c r="J12067" s="122" t="s">
        <v>1769</v>
      </c>
    </row>
    <row r="12068" spans="1:10">
      <c r="A12068" s="123" t="s">
        <v>1723</v>
      </c>
      <c r="B12068" s="97" t="s">
        <v>2102</v>
      </c>
      <c r="C12068" s="96" t="s">
        <v>44</v>
      </c>
      <c r="D12068" s="96" t="s">
        <v>2103</v>
      </c>
      <c r="E12068" s="99">
        <v>0.20370369999999999</v>
      </c>
      <c r="F12068" s="98" t="s">
        <v>1950</v>
      </c>
      <c r="G12068" s="282" t="s">
        <v>2104</v>
      </c>
      <c r="H12068" s="282"/>
      <c r="I12068" s="283"/>
      <c r="J12068" s="126" t="s">
        <v>5575</v>
      </c>
    </row>
    <row r="12069" spans="1:10">
      <c r="A12069" s="123" t="s">
        <v>1723</v>
      </c>
      <c r="B12069" s="97" t="s">
        <v>2124</v>
      </c>
      <c r="C12069" s="96" t="s">
        <v>44</v>
      </c>
      <c r="D12069" s="96" t="s">
        <v>2125</v>
      </c>
      <c r="E12069" s="99">
        <v>0.40740739999999998</v>
      </c>
      <c r="F12069" s="98" t="s">
        <v>1950</v>
      </c>
      <c r="G12069" s="282" t="s">
        <v>1835</v>
      </c>
      <c r="H12069" s="282"/>
      <c r="I12069" s="283"/>
      <c r="J12069" s="126" t="s">
        <v>2126</v>
      </c>
    </row>
    <row r="12070" spans="1:10">
      <c r="A12070" s="221"/>
      <c r="B12070" s="222"/>
      <c r="C12070" s="222"/>
      <c r="D12070" s="222"/>
      <c r="E12070" s="222"/>
      <c r="F12070" s="222" t="s">
        <v>1774</v>
      </c>
      <c r="G12070" s="222"/>
      <c r="H12070" s="222"/>
      <c r="I12070" s="222"/>
      <c r="J12070" s="125">
        <v>11.873900000000001</v>
      </c>
    </row>
    <row r="12071" spans="1:10">
      <c r="A12071" s="115"/>
      <c r="B12071" s="116"/>
      <c r="C12071" s="116"/>
      <c r="D12071" s="116"/>
      <c r="E12071" s="116" t="s">
        <v>1728</v>
      </c>
      <c r="F12071" s="117">
        <v>0</v>
      </c>
      <c r="G12071" s="116" t="s">
        <v>1729</v>
      </c>
      <c r="H12071" s="117">
        <v>9.33</v>
      </c>
      <c r="I12071" s="116" t="s">
        <v>1730</v>
      </c>
      <c r="J12071" s="118">
        <v>9.33070908961</v>
      </c>
    </row>
    <row r="12072" spans="1:10" ht="15" thickBot="1">
      <c r="A12072" s="115"/>
      <c r="B12072" s="116"/>
      <c r="C12072" s="116"/>
      <c r="D12072" s="116"/>
      <c r="E12072" s="116" t="s">
        <v>1731</v>
      </c>
      <c r="F12072" s="117">
        <v>16.86</v>
      </c>
      <c r="G12072" s="116"/>
      <c r="H12072" s="276" t="s">
        <v>1732</v>
      </c>
      <c r="I12072" s="276"/>
      <c r="J12072" s="118">
        <v>81.150000000000006</v>
      </c>
    </row>
    <row r="12073" spans="1:10" ht="15" thickTop="1">
      <c r="A12073" s="119"/>
      <c r="B12073" s="95"/>
      <c r="C12073" s="95"/>
      <c r="D12073" s="95"/>
      <c r="E12073" s="95"/>
      <c r="F12073" s="95"/>
      <c r="G12073" s="95"/>
      <c r="H12073" s="95"/>
      <c r="I12073" s="95"/>
      <c r="J12073" s="120"/>
    </row>
    <row r="12074" spans="1:10" ht="15">
      <c r="A12074" s="121"/>
      <c r="B12074" s="83" t="s">
        <v>1</v>
      </c>
      <c r="C12074" s="82" t="s">
        <v>2</v>
      </c>
      <c r="D12074" s="82" t="s">
        <v>3</v>
      </c>
      <c r="E12074" s="281" t="s">
        <v>1722</v>
      </c>
      <c r="F12074" s="281"/>
      <c r="G12074" s="84" t="s">
        <v>4</v>
      </c>
      <c r="H12074" s="83" t="s">
        <v>5</v>
      </c>
      <c r="I12074" s="83" t="s">
        <v>6</v>
      </c>
      <c r="J12074" s="122" t="s">
        <v>8</v>
      </c>
    </row>
    <row r="12075" spans="1:10" ht="25.5">
      <c r="A12075" s="111" t="s">
        <v>1723</v>
      </c>
      <c r="B12075" s="86" t="s">
        <v>2663</v>
      </c>
      <c r="C12075" s="85" t="s">
        <v>31</v>
      </c>
      <c r="D12075" s="85" t="s">
        <v>2664</v>
      </c>
      <c r="E12075" s="284" t="s">
        <v>2165</v>
      </c>
      <c r="F12075" s="284"/>
      <c r="G12075" s="87" t="s">
        <v>2169</v>
      </c>
      <c r="H12075" s="88">
        <v>1</v>
      </c>
      <c r="I12075" s="89">
        <v>24.23</v>
      </c>
      <c r="J12075" s="112">
        <v>24.23</v>
      </c>
    </row>
    <row r="12076" spans="1:10" ht="25.5">
      <c r="A12076" s="123" t="s">
        <v>1738</v>
      </c>
      <c r="B12076" s="97" t="s">
        <v>5576</v>
      </c>
      <c r="C12076" s="96" t="s">
        <v>31</v>
      </c>
      <c r="D12076" s="96" t="s">
        <v>5577</v>
      </c>
      <c r="E12076" s="283" t="s">
        <v>2165</v>
      </c>
      <c r="F12076" s="283"/>
      <c r="G12076" s="98" t="s">
        <v>33</v>
      </c>
      <c r="H12076" s="99">
        <v>1</v>
      </c>
      <c r="I12076" s="100">
        <v>0.06</v>
      </c>
      <c r="J12076" s="124">
        <v>0.06</v>
      </c>
    </row>
    <row r="12077" spans="1:10" ht="25.5">
      <c r="A12077" s="123" t="s">
        <v>1738</v>
      </c>
      <c r="B12077" s="97" t="s">
        <v>5578</v>
      </c>
      <c r="C12077" s="96" t="s">
        <v>31</v>
      </c>
      <c r="D12077" s="96" t="s">
        <v>5579</v>
      </c>
      <c r="E12077" s="283" t="s">
        <v>2165</v>
      </c>
      <c r="F12077" s="283"/>
      <c r="G12077" s="98" t="s">
        <v>33</v>
      </c>
      <c r="H12077" s="99">
        <v>1</v>
      </c>
      <c r="I12077" s="100">
        <v>0.01</v>
      </c>
      <c r="J12077" s="124">
        <v>0.01</v>
      </c>
    </row>
    <row r="12078" spans="1:10" ht="25.5">
      <c r="A12078" s="123" t="s">
        <v>1738</v>
      </c>
      <c r="B12078" s="97" t="s">
        <v>4761</v>
      </c>
      <c r="C12078" s="96" t="s">
        <v>31</v>
      </c>
      <c r="D12078" s="96" t="s">
        <v>4762</v>
      </c>
      <c r="E12078" s="283" t="s">
        <v>1737</v>
      </c>
      <c r="F12078" s="283"/>
      <c r="G12078" s="98" t="s">
        <v>33</v>
      </c>
      <c r="H12078" s="99">
        <v>1</v>
      </c>
      <c r="I12078" s="100">
        <v>24.16</v>
      </c>
      <c r="J12078" s="124">
        <v>24.16</v>
      </c>
    </row>
    <row r="12079" spans="1:10">
      <c r="A12079" s="115"/>
      <c r="B12079" s="116"/>
      <c r="C12079" s="116"/>
      <c r="D12079" s="116"/>
      <c r="E12079" s="116" t="s">
        <v>1728</v>
      </c>
      <c r="F12079" s="117">
        <v>20.74</v>
      </c>
      <c r="G12079" s="116" t="s">
        <v>1729</v>
      </c>
      <c r="H12079" s="117">
        <v>0</v>
      </c>
      <c r="I12079" s="116" t="s">
        <v>1730</v>
      </c>
      <c r="J12079" s="118">
        <v>20.74</v>
      </c>
    </row>
    <row r="12080" spans="1:10" ht="15" thickBot="1">
      <c r="A12080" s="115"/>
      <c r="B12080" s="116"/>
      <c r="C12080" s="116"/>
      <c r="D12080" s="116"/>
      <c r="E12080" s="116" t="s">
        <v>1731</v>
      </c>
      <c r="F12080" s="117">
        <v>6.35</v>
      </c>
      <c r="G12080" s="116"/>
      <c r="H12080" s="276" t="s">
        <v>1732</v>
      </c>
      <c r="I12080" s="276"/>
      <c r="J12080" s="118">
        <v>30.58</v>
      </c>
    </row>
    <row r="12081" spans="1:10" ht="15" thickTop="1">
      <c r="A12081" s="119"/>
      <c r="B12081" s="95"/>
      <c r="C12081" s="95"/>
      <c r="D12081" s="95"/>
      <c r="E12081" s="95"/>
      <c r="F12081" s="95"/>
      <c r="G12081" s="95"/>
      <c r="H12081" s="95"/>
      <c r="I12081" s="95"/>
      <c r="J12081" s="120"/>
    </row>
    <row r="12082" spans="1:10" ht="15">
      <c r="A12082" s="121"/>
      <c r="B12082" s="83" t="s">
        <v>1</v>
      </c>
      <c r="C12082" s="82" t="s">
        <v>2</v>
      </c>
      <c r="D12082" s="82" t="s">
        <v>3</v>
      </c>
      <c r="E12082" s="281" t="s">
        <v>1722</v>
      </c>
      <c r="F12082" s="281"/>
      <c r="G12082" s="84" t="s">
        <v>4</v>
      </c>
      <c r="H12082" s="83" t="s">
        <v>5</v>
      </c>
      <c r="I12082" s="83" t="s">
        <v>6</v>
      </c>
      <c r="J12082" s="122" t="s">
        <v>8</v>
      </c>
    </row>
    <row r="12083" spans="1:10" ht="25.5">
      <c r="A12083" s="111" t="s">
        <v>1723</v>
      </c>
      <c r="B12083" s="86" t="s">
        <v>2669</v>
      </c>
      <c r="C12083" s="85" t="s">
        <v>31</v>
      </c>
      <c r="D12083" s="85" t="s">
        <v>2670</v>
      </c>
      <c r="E12083" s="284" t="s">
        <v>2165</v>
      </c>
      <c r="F12083" s="284"/>
      <c r="G12083" s="87" t="s">
        <v>2166</v>
      </c>
      <c r="H12083" s="88">
        <v>1</v>
      </c>
      <c r="I12083" s="89">
        <v>25.16</v>
      </c>
      <c r="J12083" s="112">
        <v>25.16</v>
      </c>
    </row>
    <row r="12084" spans="1:10" ht="25.5">
      <c r="A12084" s="123" t="s">
        <v>1738</v>
      </c>
      <c r="B12084" s="97" t="s">
        <v>5580</v>
      </c>
      <c r="C12084" s="96" t="s">
        <v>31</v>
      </c>
      <c r="D12084" s="96" t="s">
        <v>5581</v>
      </c>
      <c r="E12084" s="283" t="s">
        <v>2165</v>
      </c>
      <c r="F12084" s="283"/>
      <c r="G12084" s="98" t="s">
        <v>33</v>
      </c>
      <c r="H12084" s="99">
        <v>1</v>
      </c>
      <c r="I12084" s="100">
        <v>0.04</v>
      </c>
      <c r="J12084" s="124">
        <v>0.04</v>
      </c>
    </row>
    <row r="12085" spans="1:10" ht="38.25">
      <c r="A12085" s="123" t="s">
        <v>1738</v>
      </c>
      <c r="B12085" s="97" t="s">
        <v>5582</v>
      </c>
      <c r="C12085" s="96" t="s">
        <v>31</v>
      </c>
      <c r="D12085" s="96" t="s">
        <v>5583</v>
      </c>
      <c r="E12085" s="283" t="s">
        <v>2165</v>
      </c>
      <c r="F12085" s="283"/>
      <c r="G12085" s="98" t="s">
        <v>33</v>
      </c>
      <c r="H12085" s="99">
        <v>1</v>
      </c>
      <c r="I12085" s="100">
        <v>0.89</v>
      </c>
      <c r="J12085" s="124">
        <v>0.89</v>
      </c>
    </row>
    <row r="12086" spans="1:10" ht="25.5">
      <c r="A12086" s="123" t="s">
        <v>1738</v>
      </c>
      <c r="B12086" s="97" t="s">
        <v>5578</v>
      </c>
      <c r="C12086" s="96" t="s">
        <v>31</v>
      </c>
      <c r="D12086" s="96" t="s">
        <v>5579</v>
      </c>
      <c r="E12086" s="283" t="s">
        <v>2165</v>
      </c>
      <c r="F12086" s="283"/>
      <c r="G12086" s="98" t="s">
        <v>33</v>
      </c>
      <c r="H12086" s="99">
        <v>1</v>
      </c>
      <c r="I12086" s="100">
        <v>0.01</v>
      </c>
      <c r="J12086" s="124">
        <v>0.01</v>
      </c>
    </row>
    <row r="12087" spans="1:10" ht="25.5">
      <c r="A12087" s="123" t="s">
        <v>1738</v>
      </c>
      <c r="B12087" s="97" t="s">
        <v>4761</v>
      </c>
      <c r="C12087" s="96" t="s">
        <v>31</v>
      </c>
      <c r="D12087" s="96" t="s">
        <v>4762</v>
      </c>
      <c r="E12087" s="283" t="s">
        <v>1737</v>
      </c>
      <c r="F12087" s="283"/>
      <c r="G12087" s="98" t="s">
        <v>33</v>
      </c>
      <c r="H12087" s="99">
        <v>1</v>
      </c>
      <c r="I12087" s="100">
        <v>24.16</v>
      </c>
      <c r="J12087" s="124">
        <v>24.16</v>
      </c>
    </row>
    <row r="12088" spans="1:10" ht="25.5">
      <c r="A12088" s="123" t="s">
        <v>1738</v>
      </c>
      <c r="B12088" s="97" t="s">
        <v>5576</v>
      </c>
      <c r="C12088" s="96" t="s">
        <v>31</v>
      </c>
      <c r="D12088" s="96" t="s">
        <v>5577</v>
      </c>
      <c r="E12088" s="283" t="s">
        <v>2165</v>
      </c>
      <c r="F12088" s="283"/>
      <c r="G12088" s="98" t="s">
        <v>33</v>
      </c>
      <c r="H12088" s="99">
        <v>1</v>
      </c>
      <c r="I12088" s="100">
        <v>0.06</v>
      </c>
      <c r="J12088" s="124">
        <v>0.06</v>
      </c>
    </row>
    <row r="12089" spans="1:10">
      <c r="A12089" s="115"/>
      <c r="B12089" s="116"/>
      <c r="C12089" s="116"/>
      <c r="D12089" s="116"/>
      <c r="E12089" s="116" t="s">
        <v>1728</v>
      </c>
      <c r="F12089" s="117">
        <v>20.74</v>
      </c>
      <c r="G12089" s="116" t="s">
        <v>1729</v>
      </c>
      <c r="H12089" s="117">
        <v>0</v>
      </c>
      <c r="I12089" s="116" t="s">
        <v>1730</v>
      </c>
      <c r="J12089" s="118">
        <v>20.74</v>
      </c>
    </row>
    <row r="12090" spans="1:10" ht="15" thickBot="1">
      <c r="A12090" s="115"/>
      <c r="B12090" s="116"/>
      <c r="C12090" s="116"/>
      <c r="D12090" s="116"/>
      <c r="E12090" s="116" t="s">
        <v>1731</v>
      </c>
      <c r="F12090" s="117">
        <v>6.6</v>
      </c>
      <c r="G12090" s="116"/>
      <c r="H12090" s="276" t="s">
        <v>1732</v>
      </c>
      <c r="I12090" s="276"/>
      <c r="J12090" s="118">
        <v>31.76</v>
      </c>
    </row>
    <row r="12091" spans="1:10" ht="15" thickTop="1">
      <c r="A12091" s="119"/>
      <c r="B12091" s="95"/>
      <c r="C12091" s="95"/>
      <c r="D12091" s="95"/>
      <c r="E12091" s="95"/>
      <c r="F12091" s="95"/>
      <c r="G12091" s="95"/>
      <c r="H12091" s="95"/>
      <c r="I12091" s="95"/>
      <c r="J12091" s="120"/>
    </row>
    <row r="12092" spans="1:10" ht="15">
      <c r="A12092" s="121"/>
      <c r="B12092" s="83" t="s">
        <v>1</v>
      </c>
      <c r="C12092" s="82" t="s">
        <v>2</v>
      </c>
      <c r="D12092" s="82" t="s">
        <v>3</v>
      </c>
      <c r="E12092" s="281" t="s">
        <v>1722</v>
      </c>
      <c r="F12092" s="281"/>
      <c r="G12092" s="84" t="s">
        <v>4</v>
      </c>
      <c r="H12092" s="83" t="s">
        <v>5</v>
      </c>
      <c r="I12092" s="83" t="s">
        <v>6</v>
      </c>
      <c r="J12092" s="122" t="s">
        <v>8</v>
      </c>
    </row>
    <row r="12093" spans="1:10" ht="25.5">
      <c r="A12093" s="111" t="s">
        <v>1723</v>
      </c>
      <c r="B12093" s="86" t="s">
        <v>5576</v>
      </c>
      <c r="C12093" s="85" t="s">
        <v>31</v>
      </c>
      <c r="D12093" s="85" t="s">
        <v>5577</v>
      </c>
      <c r="E12093" s="284" t="s">
        <v>2165</v>
      </c>
      <c r="F12093" s="284"/>
      <c r="G12093" s="87" t="s">
        <v>33</v>
      </c>
      <c r="H12093" s="88">
        <v>1</v>
      </c>
      <c r="I12093" s="89">
        <v>0.06</v>
      </c>
      <c r="J12093" s="112">
        <v>0.06</v>
      </c>
    </row>
    <row r="12094" spans="1:10" ht="25.5">
      <c r="A12094" s="113" t="s">
        <v>1725</v>
      </c>
      <c r="B12094" s="91" t="s">
        <v>5584</v>
      </c>
      <c r="C12094" s="90" t="s">
        <v>31</v>
      </c>
      <c r="D12094" s="90" t="s">
        <v>5585</v>
      </c>
      <c r="E12094" s="278" t="s">
        <v>1743</v>
      </c>
      <c r="F12094" s="278"/>
      <c r="G12094" s="92" t="s">
        <v>704</v>
      </c>
      <c r="H12094" s="93">
        <v>7.2000000000000002E-5</v>
      </c>
      <c r="I12094" s="94">
        <v>844.43</v>
      </c>
      <c r="J12094" s="114">
        <v>0.06</v>
      </c>
    </row>
    <row r="12095" spans="1:10">
      <c r="A12095" s="115"/>
      <c r="B12095" s="116"/>
      <c r="C12095" s="116"/>
      <c r="D12095" s="116"/>
      <c r="E12095" s="116" t="s">
        <v>1728</v>
      </c>
      <c r="F12095" s="117">
        <v>0</v>
      </c>
      <c r="G12095" s="116" t="s">
        <v>1729</v>
      </c>
      <c r="H12095" s="117">
        <v>0</v>
      </c>
      <c r="I12095" s="116" t="s">
        <v>1730</v>
      </c>
      <c r="J12095" s="118">
        <v>0</v>
      </c>
    </row>
    <row r="12096" spans="1:10" ht="15" thickBot="1">
      <c r="A12096" s="115"/>
      <c r="B12096" s="116"/>
      <c r="C12096" s="116"/>
      <c r="D12096" s="116"/>
      <c r="E12096" s="116" t="s">
        <v>1731</v>
      </c>
      <c r="F12096" s="117">
        <v>0.01</v>
      </c>
      <c r="G12096" s="116"/>
      <c r="H12096" s="276" t="s">
        <v>1732</v>
      </c>
      <c r="I12096" s="276"/>
      <c r="J12096" s="118">
        <v>7.0000000000000007E-2</v>
      </c>
    </row>
    <row r="12097" spans="1:10" ht="15" thickTop="1">
      <c r="A12097" s="119"/>
      <c r="B12097" s="95"/>
      <c r="C12097" s="95"/>
      <c r="D12097" s="95"/>
      <c r="E12097" s="95"/>
      <c r="F12097" s="95"/>
      <c r="G12097" s="95"/>
      <c r="H12097" s="95"/>
      <c r="I12097" s="95"/>
      <c r="J12097" s="120"/>
    </row>
    <row r="12098" spans="1:10" ht="15">
      <c r="A12098" s="121"/>
      <c r="B12098" s="83" t="s">
        <v>1</v>
      </c>
      <c r="C12098" s="82" t="s">
        <v>2</v>
      </c>
      <c r="D12098" s="82" t="s">
        <v>3</v>
      </c>
      <c r="E12098" s="281" t="s">
        <v>1722</v>
      </c>
      <c r="F12098" s="281"/>
      <c r="G12098" s="84" t="s">
        <v>4</v>
      </c>
      <c r="H12098" s="83" t="s">
        <v>5</v>
      </c>
      <c r="I12098" s="83" t="s">
        <v>6</v>
      </c>
      <c r="J12098" s="122" t="s">
        <v>8</v>
      </c>
    </row>
    <row r="12099" spans="1:10" ht="25.5">
      <c r="A12099" s="111" t="s">
        <v>1723</v>
      </c>
      <c r="B12099" s="86" t="s">
        <v>5578</v>
      </c>
      <c r="C12099" s="85" t="s">
        <v>31</v>
      </c>
      <c r="D12099" s="85" t="s">
        <v>5579</v>
      </c>
      <c r="E12099" s="284" t="s">
        <v>2165</v>
      </c>
      <c r="F12099" s="284"/>
      <c r="G12099" s="87" t="s">
        <v>33</v>
      </c>
      <c r="H12099" s="88">
        <v>1</v>
      </c>
      <c r="I12099" s="89">
        <v>0.01</v>
      </c>
      <c r="J12099" s="112">
        <v>0.01</v>
      </c>
    </row>
    <row r="12100" spans="1:10" ht="25.5">
      <c r="A12100" s="113" t="s">
        <v>1725</v>
      </c>
      <c r="B12100" s="91" t="s">
        <v>5584</v>
      </c>
      <c r="C12100" s="90" t="s">
        <v>31</v>
      </c>
      <c r="D12100" s="90" t="s">
        <v>5585</v>
      </c>
      <c r="E12100" s="278" t="s">
        <v>1743</v>
      </c>
      <c r="F12100" s="278"/>
      <c r="G12100" s="92" t="s">
        <v>704</v>
      </c>
      <c r="H12100" s="93">
        <v>1.4800000000000001E-5</v>
      </c>
      <c r="I12100" s="94">
        <v>844.43</v>
      </c>
      <c r="J12100" s="114">
        <v>0.01</v>
      </c>
    </row>
    <row r="12101" spans="1:10">
      <c r="A12101" s="115"/>
      <c r="B12101" s="116"/>
      <c r="C12101" s="116"/>
      <c r="D12101" s="116"/>
      <c r="E12101" s="116" t="s">
        <v>1728</v>
      </c>
      <c r="F12101" s="117">
        <v>0</v>
      </c>
      <c r="G12101" s="116" t="s">
        <v>1729</v>
      </c>
      <c r="H12101" s="117">
        <v>0</v>
      </c>
      <c r="I12101" s="116" t="s">
        <v>1730</v>
      </c>
      <c r="J12101" s="118">
        <v>0</v>
      </c>
    </row>
    <row r="12102" spans="1:10" ht="15" thickBot="1">
      <c r="A12102" s="115"/>
      <c r="B12102" s="116"/>
      <c r="C12102" s="116"/>
      <c r="D12102" s="116"/>
      <c r="E12102" s="116" t="s">
        <v>1731</v>
      </c>
      <c r="F12102" s="117">
        <v>0</v>
      </c>
      <c r="G12102" s="116"/>
      <c r="H12102" s="276" t="s">
        <v>1732</v>
      </c>
      <c r="I12102" s="276"/>
      <c r="J12102" s="118">
        <v>0.01</v>
      </c>
    </row>
    <row r="12103" spans="1:10" ht="15" thickTop="1">
      <c r="A12103" s="119"/>
      <c r="B12103" s="95"/>
      <c r="C12103" s="95"/>
      <c r="D12103" s="95"/>
      <c r="E12103" s="95"/>
      <c r="F12103" s="95"/>
      <c r="G12103" s="95"/>
      <c r="H12103" s="95"/>
      <c r="I12103" s="95"/>
      <c r="J12103" s="120"/>
    </row>
    <row r="12104" spans="1:10" ht="15">
      <c r="A12104" s="121"/>
      <c r="B12104" s="83" t="s">
        <v>1</v>
      </c>
      <c r="C12104" s="82" t="s">
        <v>2</v>
      </c>
      <c r="D12104" s="82" t="s">
        <v>3</v>
      </c>
      <c r="E12104" s="281" t="s">
        <v>1722</v>
      </c>
      <c r="F12104" s="281"/>
      <c r="G12104" s="84" t="s">
        <v>4</v>
      </c>
      <c r="H12104" s="83" t="s">
        <v>5</v>
      </c>
      <c r="I12104" s="83" t="s">
        <v>6</v>
      </c>
      <c r="J12104" s="122" t="s">
        <v>8</v>
      </c>
    </row>
    <row r="12105" spans="1:10" ht="25.5">
      <c r="A12105" s="111" t="s">
        <v>1723</v>
      </c>
      <c r="B12105" s="86" t="s">
        <v>5580</v>
      </c>
      <c r="C12105" s="85" t="s">
        <v>31</v>
      </c>
      <c r="D12105" s="85" t="s">
        <v>5581</v>
      </c>
      <c r="E12105" s="284" t="s">
        <v>2165</v>
      </c>
      <c r="F12105" s="284"/>
      <c r="G12105" s="87" t="s">
        <v>33</v>
      </c>
      <c r="H12105" s="88">
        <v>1</v>
      </c>
      <c r="I12105" s="89">
        <v>0.04</v>
      </c>
      <c r="J12105" s="112">
        <v>0.04</v>
      </c>
    </row>
    <row r="12106" spans="1:10" ht="25.5">
      <c r="A12106" s="113" t="s">
        <v>1725</v>
      </c>
      <c r="B12106" s="91" t="s">
        <v>5584</v>
      </c>
      <c r="C12106" s="90" t="s">
        <v>31</v>
      </c>
      <c r="D12106" s="90" t="s">
        <v>5585</v>
      </c>
      <c r="E12106" s="278" t="s">
        <v>1743</v>
      </c>
      <c r="F12106" s="278"/>
      <c r="G12106" s="92" t="s">
        <v>704</v>
      </c>
      <c r="H12106" s="93">
        <v>5.0000000000000002E-5</v>
      </c>
      <c r="I12106" s="94">
        <v>844.43</v>
      </c>
      <c r="J12106" s="114">
        <v>0.04</v>
      </c>
    </row>
    <row r="12107" spans="1:10">
      <c r="A12107" s="115"/>
      <c r="B12107" s="116"/>
      <c r="C12107" s="116"/>
      <c r="D12107" s="116"/>
      <c r="E12107" s="116" t="s">
        <v>1728</v>
      </c>
      <c r="F12107" s="117">
        <v>0</v>
      </c>
      <c r="G12107" s="116" t="s">
        <v>1729</v>
      </c>
      <c r="H12107" s="117">
        <v>0</v>
      </c>
      <c r="I12107" s="116" t="s">
        <v>1730</v>
      </c>
      <c r="J12107" s="118">
        <v>0</v>
      </c>
    </row>
    <row r="12108" spans="1:10" ht="15" thickBot="1">
      <c r="A12108" s="115"/>
      <c r="B12108" s="116"/>
      <c r="C12108" s="116"/>
      <c r="D12108" s="116"/>
      <c r="E12108" s="116" t="s">
        <v>1731</v>
      </c>
      <c r="F12108" s="117">
        <v>0.01</v>
      </c>
      <c r="G12108" s="116"/>
      <c r="H12108" s="276" t="s">
        <v>1732</v>
      </c>
      <c r="I12108" s="276"/>
      <c r="J12108" s="118">
        <v>0.05</v>
      </c>
    </row>
    <row r="12109" spans="1:10" ht="15" thickTop="1">
      <c r="A12109" s="119"/>
      <c r="B12109" s="95"/>
      <c r="C12109" s="95"/>
      <c r="D12109" s="95"/>
      <c r="E12109" s="95"/>
      <c r="F12109" s="95"/>
      <c r="G12109" s="95"/>
      <c r="H12109" s="95"/>
      <c r="I12109" s="95"/>
      <c r="J12109" s="120"/>
    </row>
    <row r="12110" spans="1:10" ht="15">
      <c r="A12110" s="121"/>
      <c r="B12110" s="83" t="s">
        <v>1</v>
      </c>
      <c r="C12110" s="82" t="s">
        <v>2</v>
      </c>
      <c r="D12110" s="82" t="s">
        <v>3</v>
      </c>
      <c r="E12110" s="281" t="s">
        <v>1722</v>
      </c>
      <c r="F12110" s="281"/>
      <c r="G12110" s="84" t="s">
        <v>4</v>
      </c>
      <c r="H12110" s="83" t="s">
        <v>5</v>
      </c>
      <c r="I12110" s="83" t="s">
        <v>6</v>
      </c>
      <c r="J12110" s="122" t="s">
        <v>8</v>
      </c>
    </row>
    <row r="12111" spans="1:10" ht="38.25">
      <c r="A12111" s="111" t="s">
        <v>1723</v>
      </c>
      <c r="B12111" s="86" t="s">
        <v>5582</v>
      </c>
      <c r="C12111" s="85" t="s">
        <v>31</v>
      </c>
      <c r="D12111" s="85" t="s">
        <v>5583</v>
      </c>
      <c r="E12111" s="284" t="s">
        <v>2165</v>
      </c>
      <c r="F12111" s="284"/>
      <c r="G12111" s="87" t="s">
        <v>33</v>
      </c>
      <c r="H12111" s="88">
        <v>1</v>
      </c>
      <c r="I12111" s="89">
        <v>0.89</v>
      </c>
      <c r="J12111" s="112">
        <v>0.89</v>
      </c>
    </row>
    <row r="12112" spans="1:10">
      <c r="A12112" s="113" t="s">
        <v>1725</v>
      </c>
      <c r="B12112" s="91" t="s">
        <v>4629</v>
      </c>
      <c r="C12112" s="90" t="s">
        <v>31</v>
      </c>
      <c r="D12112" s="90" t="s">
        <v>4630</v>
      </c>
      <c r="E12112" s="278" t="s">
        <v>1743</v>
      </c>
      <c r="F12112" s="278"/>
      <c r="G12112" s="92" t="s">
        <v>4631</v>
      </c>
      <c r="H12112" s="93">
        <v>1.36</v>
      </c>
      <c r="I12112" s="94">
        <v>0.66</v>
      </c>
      <c r="J12112" s="114">
        <v>0.89</v>
      </c>
    </row>
    <row r="12113" spans="1:10">
      <c r="A12113" s="115"/>
      <c r="B12113" s="116"/>
      <c r="C12113" s="116"/>
      <c r="D12113" s="116"/>
      <c r="E12113" s="116" t="s">
        <v>1728</v>
      </c>
      <c r="F12113" s="117">
        <v>0</v>
      </c>
      <c r="G12113" s="116" t="s">
        <v>1729</v>
      </c>
      <c r="H12113" s="117">
        <v>0</v>
      </c>
      <c r="I12113" s="116" t="s">
        <v>1730</v>
      </c>
      <c r="J12113" s="118">
        <v>0</v>
      </c>
    </row>
    <row r="12114" spans="1:10" ht="15" thickBot="1">
      <c r="A12114" s="115"/>
      <c r="B12114" s="116"/>
      <c r="C12114" s="116"/>
      <c r="D12114" s="116"/>
      <c r="E12114" s="116" t="s">
        <v>1731</v>
      </c>
      <c r="F12114" s="117">
        <v>0.23</v>
      </c>
      <c r="G12114" s="116"/>
      <c r="H12114" s="276" t="s">
        <v>1732</v>
      </c>
      <c r="I12114" s="276"/>
      <c r="J12114" s="118">
        <v>1.1200000000000001</v>
      </c>
    </row>
    <row r="12115" spans="1:10" ht="15" thickTop="1">
      <c r="A12115" s="119"/>
      <c r="B12115" s="95"/>
      <c r="C12115" s="95"/>
      <c r="D12115" s="95"/>
      <c r="E12115" s="95"/>
      <c r="F12115" s="95"/>
      <c r="G12115" s="95"/>
      <c r="H12115" s="95"/>
      <c r="I12115" s="95"/>
      <c r="J12115" s="120"/>
    </row>
    <row r="12116" spans="1:10" ht="15">
      <c r="A12116" s="121"/>
      <c r="B12116" s="83" t="s">
        <v>1</v>
      </c>
      <c r="C12116" s="82" t="s">
        <v>2</v>
      </c>
      <c r="D12116" s="82" t="s">
        <v>3</v>
      </c>
      <c r="E12116" s="281" t="s">
        <v>1722</v>
      </c>
      <c r="F12116" s="281"/>
      <c r="G12116" s="84" t="s">
        <v>4</v>
      </c>
      <c r="H12116" s="83" t="s">
        <v>5</v>
      </c>
      <c r="I12116" s="83" t="s">
        <v>6</v>
      </c>
      <c r="J12116" s="122" t="s">
        <v>8</v>
      </c>
    </row>
    <row r="12117" spans="1:10">
      <c r="A12117" s="111" t="s">
        <v>1723</v>
      </c>
      <c r="B12117" s="86" t="s">
        <v>2421</v>
      </c>
      <c r="C12117" s="85" t="s">
        <v>44</v>
      </c>
      <c r="D12117" s="85" t="s">
        <v>2422</v>
      </c>
      <c r="E12117" s="284" t="s">
        <v>1761</v>
      </c>
      <c r="F12117" s="284"/>
      <c r="G12117" s="87" t="s">
        <v>1950</v>
      </c>
      <c r="H12117" s="88">
        <v>1</v>
      </c>
      <c r="I12117" s="89">
        <v>19.04</v>
      </c>
      <c r="J12117" s="112">
        <v>19.04</v>
      </c>
    </row>
    <row r="12118" spans="1:10" ht="15">
      <c r="A12118" s="121" t="s">
        <v>2324</v>
      </c>
      <c r="B12118" s="83" t="s">
        <v>1</v>
      </c>
      <c r="C12118" s="82" t="s">
        <v>2</v>
      </c>
      <c r="D12118" s="82" t="s">
        <v>1748</v>
      </c>
      <c r="E12118" s="83" t="s">
        <v>1766</v>
      </c>
      <c r="F12118" s="280" t="s">
        <v>1769</v>
      </c>
      <c r="G12118" s="280"/>
      <c r="H12118" s="280"/>
      <c r="I12118" s="280"/>
      <c r="J12118" s="122" t="s">
        <v>1778</v>
      </c>
    </row>
    <row r="12119" spans="1:10">
      <c r="A12119" s="113" t="s">
        <v>1725</v>
      </c>
      <c r="B12119" s="91" t="s">
        <v>4975</v>
      </c>
      <c r="C12119" s="90" t="s">
        <v>44</v>
      </c>
      <c r="D12119" s="90" t="s">
        <v>4976</v>
      </c>
      <c r="E12119" s="93">
        <v>1</v>
      </c>
      <c r="F12119" s="90"/>
      <c r="G12119" s="90"/>
      <c r="H12119" s="90"/>
      <c r="I12119" s="102" t="s">
        <v>4527</v>
      </c>
      <c r="J12119" s="127" t="s">
        <v>4527</v>
      </c>
    </row>
    <row r="12120" spans="1:10">
      <c r="A12120" s="221"/>
      <c r="B12120" s="222"/>
      <c r="C12120" s="222"/>
      <c r="D12120" s="222"/>
      <c r="E12120" s="222"/>
      <c r="F12120" s="222" t="s">
        <v>2328</v>
      </c>
      <c r="G12120" s="222"/>
      <c r="H12120" s="222"/>
      <c r="I12120" s="222"/>
      <c r="J12120" s="128">
        <v>0</v>
      </c>
    </row>
    <row r="12121" spans="1:10">
      <c r="A12121" s="221"/>
      <c r="B12121" s="222"/>
      <c r="C12121" s="222"/>
      <c r="D12121" s="222"/>
      <c r="E12121" s="222"/>
      <c r="F12121" s="222" t="s">
        <v>2329</v>
      </c>
      <c r="G12121" s="222"/>
      <c r="H12121" s="222"/>
      <c r="I12121" s="222"/>
      <c r="J12121" s="125">
        <v>14.59</v>
      </c>
    </row>
    <row r="12122" spans="1:10">
      <c r="A12122" s="221"/>
      <c r="B12122" s="222"/>
      <c r="C12122" s="222"/>
      <c r="D12122" s="222"/>
      <c r="E12122" s="222"/>
      <c r="F12122" s="222" t="s">
        <v>1762</v>
      </c>
      <c r="G12122" s="222"/>
      <c r="H12122" s="222"/>
      <c r="I12122" s="222"/>
      <c r="J12122" s="125">
        <v>14.59</v>
      </c>
    </row>
    <row r="12123" spans="1:10">
      <c r="A12123" s="221"/>
      <c r="B12123" s="222"/>
      <c r="C12123" s="222"/>
      <c r="D12123" s="222"/>
      <c r="E12123" s="222"/>
      <c r="F12123" s="222" t="s">
        <v>1763</v>
      </c>
      <c r="G12123" s="222"/>
      <c r="H12123" s="222"/>
      <c r="I12123" s="222"/>
      <c r="J12123" s="125">
        <v>1</v>
      </c>
    </row>
    <row r="12124" spans="1:10">
      <c r="A12124" s="221"/>
      <c r="B12124" s="222"/>
      <c r="C12124" s="222"/>
      <c r="D12124" s="222"/>
      <c r="E12124" s="222"/>
      <c r="F12124" s="222" t="s">
        <v>1764</v>
      </c>
      <c r="G12124" s="222"/>
      <c r="H12124" s="222"/>
      <c r="I12124" s="222"/>
      <c r="J12124" s="125">
        <v>14.59</v>
      </c>
    </row>
    <row r="12125" spans="1:10" ht="15">
      <c r="A12125" s="279" t="s">
        <v>1784</v>
      </c>
      <c r="B12125" s="280" t="s">
        <v>1</v>
      </c>
      <c r="C12125" s="281" t="s">
        <v>2</v>
      </c>
      <c r="D12125" s="281" t="s">
        <v>1785</v>
      </c>
      <c r="E12125" s="280" t="s">
        <v>1766</v>
      </c>
      <c r="F12125" s="83" t="s">
        <v>1767</v>
      </c>
      <c r="G12125" s="83" t="s">
        <v>1768</v>
      </c>
      <c r="H12125" s="83"/>
      <c r="I12125" s="83"/>
      <c r="J12125" s="122" t="s">
        <v>1769</v>
      </c>
    </row>
    <row r="12126" spans="1:10">
      <c r="A12126" s="113" t="s">
        <v>1725</v>
      </c>
      <c r="B12126" s="91" t="s">
        <v>4335</v>
      </c>
      <c r="C12126" s="90" t="s">
        <v>44</v>
      </c>
      <c r="D12126" s="90" t="s">
        <v>4336</v>
      </c>
      <c r="E12126" s="93">
        <v>1</v>
      </c>
      <c r="F12126" s="92" t="s">
        <v>1950</v>
      </c>
      <c r="G12126" s="277" t="s">
        <v>4337</v>
      </c>
      <c r="H12126" s="277"/>
      <c r="I12126" s="278"/>
      <c r="J12126" s="127" t="s">
        <v>4337</v>
      </c>
    </row>
    <row r="12127" spans="1:10" ht="25.5">
      <c r="A12127" s="113" t="s">
        <v>1725</v>
      </c>
      <c r="B12127" s="91" t="s">
        <v>4341</v>
      </c>
      <c r="C12127" s="90" t="s">
        <v>44</v>
      </c>
      <c r="D12127" s="90" t="s">
        <v>4342</v>
      </c>
      <c r="E12127" s="93">
        <v>1</v>
      </c>
      <c r="F12127" s="92" t="s">
        <v>1950</v>
      </c>
      <c r="G12127" s="277" t="s">
        <v>4343</v>
      </c>
      <c r="H12127" s="277"/>
      <c r="I12127" s="278"/>
      <c r="J12127" s="127" t="s">
        <v>4343</v>
      </c>
    </row>
    <row r="12128" spans="1:10">
      <c r="A12128" s="113" t="s">
        <v>1725</v>
      </c>
      <c r="B12128" s="91" t="s">
        <v>4332</v>
      </c>
      <c r="C12128" s="90" t="s">
        <v>44</v>
      </c>
      <c r="D12128" s="90" t="s">
        <v>4333</v>
      </c>
      <c r="E12128" s="93">
        <v>1</v>
      </c>
      <c r="F12128" s="92" t="s">
        <v>1950</v>
      </c>
      <c r="G12128" s="277" t="s">
        <v>4334</v>
      </c>
      <c r="H12128" s="277"/>
      <c r="I12128" s="278"/>
      <c r="J12128" s="127" t="s">
        <v>4334</v>
      </c>
    </row>
    <row r="12129" spans="1:10">
      <c r="A12129" s="113" t="s">
        <v>1725</v>
      </c>
      <c r="B12129" s="91" t="s">
        <v>4338</v>
      </c>
      <c r="C12129" s="90" t="s">
        <v>44</v>
      </c>
      <c r="D12129" s="90" t="s">
        <v>4339</v>
      </c>
      <c r="E12129" s="93">
        <v>1</v>
      </c>
      <c r="F12129" s="92" t="s">
        <v>1950</v>
      </c>
      <c r="G12129" s="277" t="s">
        <v>4340</v>
      </c>
      <c r="H12129" s="277"/>
      <c r="I12129" s="278"/>
      <c r="J12129" s="127" t="s">
        <v>4340</v>
      </c>
    </row>
    <row r="12130" spans="1:10">
      <c r="A12130" s="221"/>
      <c r="B12130" s="222"/>
      <c r="C12130" s="222"/>
      <c r="D12130" s="222"/>
      <c r="E12130" s="222"/>
      <c r="F12130" s="222" t="s">
        <v>1938</v>
      </c>
      <c r="G12130" s="222"/>
      <c r="H12130" s="222"/>
      <c r="I12130" s="222"/>
      <c r="J12130" s="125">
        <v>2.8</v>
      </c>
    </row>
    <row r="12131" spans="1:10" ht="15">
      <c r="A12131" s="279" t="s">
        <v>1765</v>
      </c>
      <c r="B12131" s="280" t="s">
        <v>1</v>
      </c>
      <c r="C12131" s="281" t="s">
        <v>2</v>
      </c>
      <c r="D12131" s="281" t="s">
        <v>1727</v>
      </c>
      <c r="E12131" s="280" t="s">
        <v>1766</v>
      </c>
      <c r="F12131" s="83" t="s">
        <v>1767</v>
      </c>
      <c r="G12131" s="83" t="s">
        <v>1768</v>
      </c>
      <c r="H12131" s="83"/>
      <c r="I12131" s="83"/>
      <c r="J12131" s="122" t="s">
        <v>1769</v>
      </c>
    </row>
    <row r="12132" spans="1:10" ht="25.5">
      <c r="A12132" s="123" t="s">
        <v>1723</v>
      </c>
      <c r="B12132" s="97" t="s">
        <v>5162</v>
      </c>
      <c r="C12132" s="96" t="s">
        <v>44</v>
      </c>
      <c r="D12132" s="96" t="s">
        <v>5163</v>
      </c>
      <c r="E12132" s="99">
        <v>1</v>
      </c>
      <c r="F12132" s="98" t="s">
        <v>1950</v>
      </c>
      <c r="G12132" s="282" t="s">
        <v>4349</v>
      </c>
      <c r="H12132" s="282"/>
      <c r="I12132" s="283"/>
      <c r="J12132" s="126" t="s">
        <v>4349</v>
      </c>
    </row>
    <row r="12133" spans="1:10">
      <c r="A12133" s="123" t="s">
        <v>1723</v>
      </c>
      <c r="B12133" s="97" t="s">
        <v>5075</v>
      </c>
      <c r="C12133" s="96" t="s">
        <v>44</v>
      </c>
      <c r="D12133" s="96" t="s">
        <v>5076</v>
      </c>
      <c r="E12133" s="99">
        <v>1</v>
      </c>
      <c r="F12133" s="98" t="s">
        <v>1950</v>
      </c>
      <c r="G12133" s="282" t="s">
        <v>4352</v>
      </c>
      <c r="H12133" s="282"/>
      <c r="I12133" s="283"/>
      <c r="J12133" s="126" t="s">
        <v>4352</v>
      </c>
    </row>
    <row r="12134" spans="1:10" ht="25.5">
      <c r="A12134" s="123" t="s">
        <v>1723</v>
      </c>
      <c r="B12134" s="97" t="s">
        <v>4973</v>
      </c>
      <c r="C12134" s="96" t="s">
        <v>44</v>
      </c>
      <c r="D12134" s="96" t="s">
        <v>4974</v>
      </c>
      <c r="E12134" s="99">
        <v>1</v>
      </c>
      <c r="F12134" s="98" t="s">
        <v>1950</v>
      </c>
      <c r="G12134" s="282" t="s">
        <v>2208</v>
      </c>
      <c r="H12134" s="282"/>
      <c r="I12134" s="283"/>
      <c r="J12134" s="126" t="s">
        <v>2208</v>
      </c>
    </row>
    <row r="12135" spans="1:10">
      <c r="A12135" s="221"/>
      <c r="B12135" s="222"/>
      <c r="C12135" s="222"/>
      <c r="D12135" s="222"/>
      <c r="E12135" s="222"/>
      <c r="F12135" s="222" t="s">
        <v>1774</v>
      </c>
      <c r="G12135" s="222"/>
      <c r="H12135" s="222"/>
      <c r="I12135" s="222"/>
      <c r="J12135" s="125">
        <v>1.65</v>
      </c>
    </row>
    <row r="12136" spans="1:10">
      <c r="A12136" s="115"/>
      <c r="B12136" s="116"/>
      <c r="C12136" s="116"/>
      <c r="D12136" s="116"/>
      <c r="E12136" s="116" t="s">
        <v>1728</v>
      </c>
      <c r="F12136" s="117">
        <v>0</v>
      </c>
      <c r="G12136" s="116" t="s">
        <v>1729</v>
      </c>
      <c r="H12136" s="117">
        <v>14.78</v>
      </c>
      <c r="I12136" s="116" t="s">
        <v>1730</v>
      </c>
      <c r="J12136" s="118">
        <v>14.783799999999999</v>
      </c>
    </row>
    <row r="12137" spans="1:10" ht="15" thickBot="1">
      <c r="A12137" s="115"/>
      <c r="B12137" s="116"/>
      <c r="C12137" s="116"/>
      <c r="D12137" s="116"/>
      <c r="E12137" s="116" t="s">
        <v>1731</v>
      </c>
      <c r="F12137" s="117">
        <v>4.99</v>
      </c>
      <c r="G12137" s="116"/>
      <c r="H12137" s="276" t="s">
        <v>1732</v>
      </c>
      <c r="I12137" s="276"/>
      <c r="J12137" s="118">
        <v>24.03</v>
      </c>
    </row>
    <row r="12138" spans="1:10" ht="15" thickTop="1">
      <c r="A12138" s="119"/>
      <c r="B12138" s="95"/>
      <c r="C12138" s="95"/>
      <c r="D12138" s="95"/>
      <c r="E12138" s="95"/>
      <c r="F12138" s="95"/>
      <c r="G12138" s="95"/>
      <c r="H12138" s="95"/>
      <c r="I12138" s="95"/>
      <c r="J12138" s="120"/>
    </row>
    <row r="12139" spans="1:10" ht="15">
      <c r="A12139" s="121"/>
      <c r="B12139" s="83" t="s">
        <v>1</v>
      </c>
      <c r="C12139" s="82" t="s">
        <v>2</v>
      </c>
      <c r="D12139" s="82" t="s">
        <v>3</v>
      </c>
      <c r="E12139" s="281" t="s">
        <v>1722</v>
      </c>
      <c r="F12139" s="281"/>
      <c r="G12139" s="84" t="s">
        <v>4</v>
      </c>
      <c r="H12139" s="83" t="s">
        <v>5</v>
      </c>
      <c r="I12139" s="83" t="s">
        <v>6</v>
      </c>
      <c r="J12139" s="122" t="s">
        <v>8</v>
      </c>
    </row>
    <row r="12140" spans="1:10">
      <c r="A12140" s="111" t="s">
        <v>1723</v>
      </c>
      <c r="B12140" s="86" t="s">
        <v>2170</v>
      </c>
      <c r="C12140" s="85" t="s">
        <v>31</v>
      </c>
      <c r="D12140" s="85" t="s">
        <v>1958</v>
      </c>
      <c r="E12140" s="284" t="s">
        <v>1737</v>
      </c>
      <c r="F12140" s="284"/>
      <c r="G12140" s="87" t="s">
        <v>33</v>
      </c>
      <c r="H12140" s="88">
        <v>1</v>
      </c>
      <c r="I12140" s="89">
        <v>14.46</v>
      </c>
      <c r="J12140" s="112">
        <v>14.46</v>
      </c>
    </row>
    <row r="12141" spans="1:10" ht="25.5">
      <c r="A12141" s="123" t="s">
        <v>1738</v>
      </c>
      <c r="B12141" s="97" t="s">
        <v>4980</v>
      </c>
      <c r="C12141" s="96" t="s">
        <v>31</v>
      </c>
      <c r="D12141" s="96" t="s">
        <v>4981</v>
      </c>
      <c r="E12141" s="283" t="s">
        <v>1737</v>
      </c>
      <c r="F12141" s="283"/>
      <c r="G12141" s="98" t="s">
        <v>33</v>
      </c>
      <c r="H12141" s="99">
        <v>1</v>
      </c>
      <c r="I12141" s="100">
        <v>0.24</v>
      </c>
      <c r="J12141" s="124">
        <v>0.24</v>
      </c>
    </row>
    <row r="12142" spans="1:10">
      <c r="A12142" s="113" t="s">
        <v>1725</v>
      </c>
      <c r="B12142" s="91" t="s">
        <v>1749</v>
      </c>
      <c r="C12142" s="90" t="s">
        <v>31</v>
      </c>
      <c r="D12142" s="90" t="s">
        <v>1750</v>
      </c>
      <c r="E12142" s="278" t="s">
        <v>1743</v>
      </c>
      <c r="F12142" s="278"/>
      <c r="G12142" s="92" t="s">
        <v>33</v>
      </c>
      <c r="H12142" s="93">
        <v>1</v>
      </c>
      <c r="I12142" s="94">
        <v>0.95</v>
      </c>
      <c r="J12142" s="114">
        <v>0.95</v>
      </c>
    </row>
    <row r="12143" spans="1:10" ht="25.5">
      <c r="A12143" s="113" t="s">
        <v>1725</v>
      </c>
      <c r="B12143" s="91" t="s">
        <v>4324</v>
      </c>
      <c r="C12143" s="90" t="s">
        <v>31</v>
      </c>
      <c r="D12143" s="90" t="s">
        <v>4325</v>
      </c>
      <c r="E12143" s="278" t="s">
        <v>1743</v>
      </c>
      <c r="F12143" s="278"/>
      <c r="G12143" s="92" t="s">
        <v>33</v>
      </c>
      <c r="H12143" s="93">
        <v>1</v>
      </c>
      <c r="I12143" s="94">
        <v>1.34</v>
      </c>
      <c r="J12143" s="114">
        <v>1.34</v>
      </c>
    </row>
    <row r="12144" spans="1:10" ht="25.5">
      <c r="A12144" s="113" t="s">
        <v>1725</v>
      </c>
      <c r="B12144" s="91" t="s">
        <v>4421</v>
      </c>
      <c r="C12144" s="90" t="s">
        <v>31</v>
      </c>
      <c r="D12144" s="90" t="s">
        <v>4422</v>
      </c>
      <c r="E12144" s="278" t="s">
        <v>2366</v>
      </c>
      <c r="F12144" s="278"/>
      <c r="G12144" s="92" t="s">
        <v>33</v>
      </c>
      <c r="H12144" s="93">
        <v>1</v>
      </c>
      <c r="I12144" s="94">
        <v>0.94</v>
      </c>
      <c r="J12144" s="114">
        <v>0.94</v>
      </c>
    </row>
    <row r="12145" spans="1:10" ht="25.5">
      <c r="A12145" s="113" t="s">
        <v>1725</v>
      </c>
      <c r="B12145" s="91" t="s">
        <v>4322</v>
      </c>
      <c r="C12145" s="90" t="s">
        <v>31</v>
      </c>
      <c r="D12145" s="90" t="s">
        <v>4323</v>
      </c>
      <c r="E12145" s="278" t="s">
        <v>1727</v>
      </c>
      <c r="F12145" s="278"/>
      <c r="G12145" s="92" t="s">
        <v>33</v>
      </c>
      <c r="H12145" s="93">
        <v>1</v>
      </c>
      <c r="I12145" s="94">
        <v>0.48</v>
      </c>
      <c r="J12145" s="114">
        <v>0.48</v>
      </c>
    </row>
    <row r="12146" spans="1:10">
      <c r="A12146" s="113" t="s">
        <v>1725</v>
      </c>
      <c r="B12146" s="91" t="s">
        <v>1741</v>
      </c>
      <c r="C12146" s="90" t="s">
        <v>31</v>
      </c>
      <c r="D12146" s="90" t="s">
        <v>1742</v>
      </c>
      <c r="E12146" s="278" t="s">
        <v>1743</v>
      </c>
      <c r="F12146" s="278"/>
      <c r="G12146" s="92" t="s">
        <v>33</v>
      </c>
      <c r="H12146" s="93">
        <v>1</v>
      </c>
      <c r="I12146" s="94">
        <v>0.03</v>
      </c>
      <c r="J12146" s="114">
        <v>0.03</v>
      </c>
    </row>
    <row r="12147" spans="1:10" ht="25.5">
      <c r="A12147" s="113" t="s">
        <v>1725</v>
      </c>
      <c r="B12147" s="91" t="s">
        <v>4425</v>
      </c>
      <c r="C12147" s="90" t="s">
        <v>31</v>
      </c>
      <c r="D12147" s="90" t="s">
        <v>4426</v>
      </c>
      <c r="E12147" s="278" t="s">
        <v>2366</v>
      </c>
      <c r="F12147" s="278"/>
      <c r="G12147" s="92" t="s">
        <v>33</v>
      </c>
      <c r="H12147" s="93">
        <v>1</v>
      </c>
      <c r="I12147" s="94">
        <v>0.43</v>
      </c>
      <c r="J12147" s="114">
        <v>0.43</v>
      </c>
    </row>
    <row r="12148" spans="1:10">
      <c r="A12148" s="113" t="s">
        <v>1725</v>
      </c>
      <c r="B12148" s="91" t="s">
        <v>4982</v>
      </c>
      <c r="C12148" s="90" t="s">
        <v>31</v>
      </c>
      <c r="D12148" s="90" t="s">
        <v>4983</v>
      </c>
      <c r="E12148" s="278" t="s">
        <v>1748</v>
      </c>
      <c r="F12148" s="278"/>
      <c r="G12148" s="92" t="s">
        <v>33</v>
      </c>
      <c r="H12148" s="93">
        <v>1</v>
      </c>
      <c r="I12148" s="94">
        <v>10.050000000000001</v>
      </c>
      <c r="J12148" s="114">
        <v>10.050000000000001</v>
      </c>
    </row>
    <row r="12149" spans="1:10">
      <c r="A12149" s="115"/>
      <c r="B12149" s="116"/>
      <c r="C12149" s="116"/>
      <c r="D12149" s="116"/>
      <c r="E12149" s="116" t="s">
        <v>1728</v>
      </c>
      <c r="F12149" s="117">
        <v>10.29</v>
      </c>
      <c r="G12149" s="116" t="s">
        <v>1729</v>
      </c>
      <c r="H12149" s="117">
        <v>0</v>
      </c>
      <c r="I12149" s="116" t="s">
        <v>1730</v>
      </c>
      <c r="J12149" s="118">
        <v>10.29</v>
      </c>
    </row>
    <row r="12150" spans="1:10" ht="15" thickBot="1">
      <c r="A12150" s="115"/>
      <c r="B12150" s="116"/>
      <c r="C12150" s="116"/>
      <c r="D12150" s="116"/>
      <c r="E12150" s="116" t="s">
        <v>1731</v>
      </c>
      <c r="F12150" s="117">
        <v>3.79</v>
      </c>
      <c r="G12150" s="116"/>
      <c r="H12150" s="276" t="s">
        <v>1732</v>
      </c>
      <c r="I12150" s="276"/>
      <c r="J12150" s="118">
        <v>18.25</v>
      </c>
    </row>
    <row r="12151" spans="1:10" ht="15" thickTop="1">
      <c r="A12151" s="119"/>
      <c r="B12151" s="95"/>
      <c r="C12151" s="95"/>
      <c r="D12151" s="95"/>
      <c r="E12151" s="95"/>
      <c r="F12151" s="95"/>
      <c r="G12151" s="95"/>
      <c r="H12151" s="95"/>
      <c r="I12151" s="95"/>
      <c r="J12151" s="120"/>
    </row>
    <row r="12152" spans="1:10" ht="15">
      <c r="A12152" s="121"/>
      <c r="B12152" s="83" t="s">
        <v>1</v>
      </c>
      <c r="C12152" s="82" t="s">
        <v>2</v>
      </c>
      <c r="D12152" s="82" t="s">
        <v>3</v>
      </c>
      <c r="E12152" s="281" t="s">
        <v>1722</v>
      </c>
      <c r="F12152" s="281"/>
      <c r="G12152" s="84" t="s">
        <v>4</v>
      </c>
      <c r="H12152" s="83" t="s">
        <v>5</v>
      </c>
      <c r="I12152" s="83" t="s">
        <v>6</v>
      </c>
      <c r="J12152" s="122" t="s">
        <v>8</v>
      </c>
    </row>
    <row r="12153" spans="1:10">
      <c r="A12153" s="111" t="s">
        <v>1723</v>
      </c>
      <c r="B12153" s="86" t="s">
        <v>1957</v>
      </c>
      <c r="C12153" s="85" t="s">
        <v>44</v>
      </c>
      <c r="D12153" s="85" t="s">
        <v>1958</v>
      </c>
      <c r="E12153" s="284" t="s">
        <v>1761</v>
      </c>
      <c r="F12153" s="284"/>
      <c r="G12153" s="87" t="s">
        <v>1950</v>
      </c>
      <c r="H12153" s="88">
        <v>1</v>
      </c>
      <c r="I12153" s="89">
        <v>14.13</v>
      </c>
      <c r="J12153" s="112">
        <v>14.13</v>
      </c>
    </row>
    <row r="12154" spans="1:10" ht="15">
      <c r="A12154" s="121" t="s">
        <v>2324</v>
      </c>
      <c r="B12154" s="83" t="s">
        <v>1</v>
      </c>
      <c r="C12154" s="82" t="s">
        <v>2</v>
      </c>
      <c r="D12154" s="82" t="s">
        <v>1748</v>
      </c>
      <c r="E12154" s="83" t="s">
        <v>1766</v>
      </c>
      <c r="F12154" s="280" t="s">
        <v>1769</v>
      </c>
      <c r="G12154" s="280"/>
      <c r="H12154" s="280"/>
      <c r="I12154" s="280"/>
      <c r="J12154" s="122" t="s">
        <v>1778</v>
      </c>
    </row>
    <row r="12155" spans="1:10">
      <c r="A12155" s="113" t="s">
        <v>1725</v>
      </c>
      <c r="B12155" s="91" t="s">
        <v>4979</v>
      </c>
      <c r="C12155" s="90" t="s">
        <v>44</v>
      </c>
      <c r="D12155" s="90" t="s">
        <v>4205</v>
      </c>
      <c r="E12155" s="93">
        <v>1</v>
      </c>
      <c r="F12155" s="90"/>
      <c r="G12155" s="90"/>
      <c r="H12155" s="90"/>
      <c r="I12155" s="102" t="s">
        <v>4429</v>
      </c>
      <c r="J12155" s="127" t="s">
        <v>4429</v>
      </c>
    </row>
    <row r="12156" spans="1:10">
      <c r="A12156" s="221"/>
      <c r="B12156" s="222"/>
      <c r="C12156" s="222"/>
      <c r="D12156" s="222"/>
      <c r="E12156" s="222"/>
      <c r="F12156" s="222" t="s">
        <v>2328</v>
      </c>
      <c r="G12156" s="222"/>
      <c r="H12156" s="222"/>
      <c r="I12156" s="222"/>
      <c r="J12156" s="128">
        <v>0</v>
      </c>
    </row>
    <row r="12157" spans="1:10">
      <c r="A12157" s="221"/>
      <c r="B12157" s="222"/>
      <c r="C12157" s="222"/>
      <c r="D12157" s="222"/>
      <c r="E12157" s="222"/>
      <c r="F12157" s="222" t="s">
        <v>2329</v>
      </c>
      <c r="G12157" s="222"/>
      <c r="H12157" s="222"/>
      <c r="I12157" s="222"/>
      <c r="J12157" s="125">
        <v>9.7200000000000006</v>
      </c>
    </row>
    <row r="12158" spans="1:10">
      <c r="A12158" s="221"/>
      <c r="B12158" s="222"/>
      <c r="C12158" s="222"/>
      <c r="D12158" s="222"/>
      <c r="E12158" s="222"/>
      <c r="F12158" s="222" t="s">
        <v>1762</v>
      </c>
      <c r="G12158" s="222"/>
      <c r="H12158" s="222"/>
      <c r="I12158" s="222"/>
      <c r="J12158" s="125">
        <v>9.7200000000000006</v>
      </c>
    </row>
    <row r="12159" spans="1:10">
      <c r="A12159" s="221"/>
      <c r="B12159" s="222"/>
      <c r="C12159" s="222"/>
      <c r="D12159" s="222"/>
      <c r="E12159" s="222"/>
      <c r="F12159" s="222" t="s">
        <v>1763</v>
      </c>
      <c r="G12159" s="222"/>
      <c r="H12159" s="222"/>
      <c r="I12159" s="222"/>
      <c r="J12159" s="125">
        <v>1</v>
      </c>
    </row>
    <row r="12160" spans="1:10">
      <c r="A12160" s="221"/>
      <c r="B12160" s="222"/>
      <c r="C12160" s="222"/>
      <c r="D12160" s="222"/>
      <c r="E12160" s="222"/>
      <c r="F12160" s="222" t="s">
        <v>1764</v>
      </c>
      <c r="G12160" s="222"/>
      <c r="H12160" s="222"/>
      <c r="I12160" s="222"/>
      <c r="J12160" s="125">
        <v>9.7200000000000006</v>
      </c>
    </row>
    <row r="12161" spans="1:10" ht="15">
      <c r="A12161" s="279" t="s">
        <v>1784</v>
      </c>
      <c r="B12161" s="280" t="s">
        <v>1</v>
      </c>
      <c r="C12161" s="281" t="s">
        <v>2</v>
      </c>
      <c r="D12161" s="281" t="s">
        <v>1785</v>
      </c>
      <c r="E12161" s="280" t="s">
        <v>1766</v>
      </c>
      <c r="F12161" s="83" t="s">
        <v>1767</v>
      </c>
      <c r="G12161" s="83" t="s">
        <v>1768</v>
      </c>
      <c r="H12161" s="83"/>
      <c r="I12161" s="83"/>
      <c r="J12161" s="122" t="s">
        <v>1769</v>
      </c>
    </row>
    <row r="12162" spans="1:10">
      <c r="A12162" s="113" t="s">
        <v>1725</v>
      </c>
      <c r="B12162" s="91" t="s">
        <v>4335</v>
      </c>
      <c r="C12162" s="90" t="s">
        <v>44</v>
      </c>
      <c r="D12162" s="90" t="s">
        <v>4336</v>
      </c>
      <c r="E12162" s="93">
        <v>1</v>
      </c>
      <c r="F12162" s="92" t="s">
        <v>1950</v>
      </c>
      <c r="G12162" s="277" t="s">
        <v>4337</v>
      </c>
      <c r="H12162" s="277"/>
      <c r="I12162" s="278"/>
      <c r="J12162" s="127" t="s">
        <v>4337</v>
      </c>
    </row>
    <row r="12163" spans="1:10">
      <c r="A12163" s="113" t="s">
        <v>1725</v>
      </c>
      <c r="B12163" s="91" t="s">
        <v>4338</v>
      </c>
      <c r="C12163" s="90" t="s">
        <v>44</v>
      </c>
      <c r="D12163" s="90" t="s">
        <v>4339</v>
      </c>
      <c r="E12163" s="93">
        <v>1</v>
      </c>
      <c r="F12163" s="92" t="s">
        <v>1950</v>
      </c>
      <c r="G12163" s="277" t="s">
        <v>4340</v>
      </c>
      <c r="H12163" s="277"/>
      <c r="I12163" s="278"/>
      <c r="J12163" s="127" t="s">
        <v>4340</v>
      </c>
    </row>
    <row r="12164" spans="1:10">
      <c r="A12164" s="113" t="s">
        <v>1725</v>
      </c>
      <c r="B12164" s="91" t="s">
        <v>4332</v>
      </c>
      <c r="C12164" s="90" t="s">
        <v>44</v>
      </c>
      <c r="D12164" s="90" t="s">
        <v>4333</v>
      </c>
      <c r="E12164" s="93">
        <v>1</v>
      </c>
      <c r="F12164" s="92" t="s">
        <v>1950</v>
      </c>
      <c r="G12164" s="277" t="s">
        <v>4334</v>
      </c>
      <c r="H12164" s="277"/>
      <c r="I12164" s="278"/>
      <c r="J12164" s="127" t="s">
        <v>4334</v>
      </c>
    </row>
    <row r="12165" spans="1:10" ht="25.5">
      <c r="A12165" s="113" t="s">
        <v>1725</v>
      </c>
      <c r="B12165" s="91" t="s">
        <v>4341</v>
      </c>
      <c r="C12165" s="90" t="s">
        <v>44</v>
      </c>
      <c r="D12165" s="90" t="s">
        <v>4342</v>
      </c>
      <c r="E12165" s="93">
        <v>1</v>
      </c>
      <c r="F12165" s="92" t="s">
        <v>1950</v>
      </c>
      <c r="G12165" s="277" t="s">
        <v>4343</v>
      </c>
      <c r="H12165" s="277"/>
      <c r="I12165" s="278"/>
      <c r="J12165" s="127" t="s">
        <v>4343</v>
      </c>
    </row>
    <row r="12166" spans="1:10">
      <c r="A12166" s="221"/>
      <c r="B12166" s="222"/>
      <c r="C12166" s="222"/>
      <c r="D12166" s="222"/>
      <c r="E12166" s="222"/>
      <c r="F12166" s="222" t="s">
        <v>1938</v>
      </c>
      <c r="G12166" s="222"/>
      <c r="H12166" s="222"/>
      <c r="I12166" s="222"/>
      <c r="J12166" s="125">
        <v>2.8</v>
      </c>
    </row>
    <row r="12167" spans="1:10" ht="15">
      <c r="A12167" s="279" t="s">
        <v>1765</v>
      </c>
      <c r="B12167" s="280" t="s">
        <v>1</v>
      </c>
      <c r="C12167" s="281" t="s">
        <v>2</v>
      </c>
      <c r="D12167" s="281" t="s">
        <v>1727</v>
      </c>
      <c r="E12167" s="280" t="s">
        <v>1766</v>
      </c>
      <c r="F12167" s="83" t="s">
        <v>1767</v>
      </c>
      <c r="G12167" s="83" t="s">
        <v>1768</v>
      </c>
      <c r="H12167" s="83"/>
      <c r="I12167" s="83"/>
      <c r="J12167" s="122" t="s">
        <v>1769</v>
      </c>
    </row>
    <row r="12168" spans="1:10" ht="25.5">
      <c r="A12168" s="123" t="s">
        <v>1723</v>
      </c>
      <c r="B12168" s="97" t="s">
        <v>5164</v>
      </c>
      <c r="C12168" s="96" t="s">
        <v>44</v>
      </c>
      <c r="D12168" s="96" t="s">
        <v>5165</v>
      </c>
      <c r="E12168" s="99">
        <v>1</v>
      </c>
      <c r="F12168" s="98" t="s">
        <v>1950</v>
      </c>
      <c r="G12168" s="282" t="s">
        <v>4418</v>
      </c>
      <c r="H12168" s="282"/>
      <c r="I12168" s="283"/>
      <c r="J12168" s="126" t="s">
        <v>4418</v>
      </c>
    </row>
    <row r="12169" spans="1:10">
      <c r="A12169" s="123" t="s">
        <v>1723</v>
      </c>
      <c r="B12169" s="97" t="s">
        <v>5077</v>
      </c>
      <c r="C12169" s="96" t="s">
        <v>44</v>
      </c>
      <c r="D12169" s="96" t="s">
        <v>5078</v>
      </c>
      <c r="E12169" s="99">
        <v>1</v>
      </c>
      <c r="F12169" s="98" t="s">
        <v>1950</v>
      </c>
      <c r="G12169" s="282" t="s">
        <v>2135</v>
      </c>
      <c r="H12169" s="282"/>
      <c r="I12169" s="283"/>
      <c r="J12169" s="126" t="s">
        <v>2135</v>
      </c>
    </row>
    <row r="12170" spans="1:10" ht="25.5">
      <c r="A12170" s="123" t="s">
        <v>1723</v>
      </c>
      <c r="B12170" s="97" t="s">
        <v>4977</v>
      </c>
      <c r="C12170" s="96" t="s">
        <v>44</v>
      </c>
      <c r="D12170" s="96" t="s">
        <v>4978</v>
      </c>
      <c r="E12170" s="99">
        <v>1</v>
      </c>
      <c r="F12170" s="98" t="s">
        <v>1950</v>
      </c>
      <c r="G12170" s="282" t="s">
        <v>2302</v>
      </c>
      <c r="H12170" s="282"/>
      <c r="I12170" s="283"/>
      <c r="J12170" s="126" t="s">
        <v>2302</v>
      </c>
    </row>
    <row r="12171" spans="1:10">
      <c r="A12171" s="221"/>
      <c r="B12171" s="222"/>
      <c r="C12171" s="222"/>
      <c r="D12171" s="222"/>
      <c r="E12171" s="222"/>
      <c r="F12171" s="222" t="s">
        <v>1774</v>
      </c>
      <c r="G12171" s="222"/>
      <c r="H12171" s="222"/>
      <c r="I12171" s="222"/>
      <c r="J12171" s="125">
        <v>1.61</v>
      </c>
    </row>
    <row r="12172" spans="1:10">
      <c r="A12172" s="115"/>
      <c r="B12172" s="116"/>
      <c r="C12172" s="116"/>
      <c r="D12172" s="116"/>
      <c r="E12172" s="116" t="s">
        <v>1728</v>
      </c>
      <c r="F12172" s="117">
        <v>0</v>
      </c>
      <c r="G12172" s="116" t="s">
        <v>1729</v>
      </c>
      <c r="H12172" s="117">
        <v>9.9600000000000009</v>
      </c>
      <c r="I12172" s="116" t="s">
        <v>1730</v>
      </c>
      <c r="J12172" s="118">
        <v>9.9573999999999998</v>
      </c>
    </row>
    <row r="12173" spans="1:10" ht="15" thickBot="1">
      <c r="A12173" s="115"/>
      <c r="B12173" s="116"/>
      <c r="C12173" s="116"/>
      <c r="D12173" s="116"/>
      <c r="E12173" s="116" t="s">
        <v>1731</v>
      </c>
      <c r="F12173" s="117">
        <v>3.7</v>
      </c>
      <c r="G12173" s="116"/>
      <c r="H12173" s="276" t="s">
        <v>1732</v>
      </c>
      <c r="I12173" s="276"/>
      <c r="J12173" s="118">
        <v>17.829999999999998</v>
      </c>
    </row>
    <row r="12174" spans="1:10" ht="15" thickTop="1">
      <c r="A12174" s="119"/>
      <c r="B12174" s="95"/>
      <c r="C12174" s="95"/>
      <c r="D12174" s="95"/>
      <c r="E12174" s="95"/>
      <c r="F12174" s="95"/>
      <c r="G12174" s="95"/>
      <c r="H12174" s="95"/>
      <c r="I12174" s="95"/>
      <c r="J12174" s="120"/>
    </row>
    <row r="12175" spans="1:10" ht="15">
      <c r="A12175" s="121"/>
      <c r="B12175" s="83" t="s">
        <v>1</v>
      </c>
      <c r="C12175" s="82" t="s">
        <v>2</v>
      </c>
      <c r="D12175" s="82" t="s">
        <v>3</v>
      </c>
      <c r="E12175" s="281" t="s">
        <v>1722</v>
      </c>
      <c r="F12175" s="281"/>
      <c r="G12175" s="84" t="s">
        <v>4</v>
      </c>
      <c r="H12175" s="83" t="s">
        <v>5</v>
      </c>
      <c r="I12175" s="83" t="s">
        <v>6</v>
      </c>
      <c r="J12175" s="122" t="s">
        <v>8</v>
      </c>
    </row>
    <row r="12176" spans="1:10" ht="25.5">
      <c r="A12176" s="111" t="s">
        <v>1723</v>
      </c>
      <c r="B12176" s="86" t="s">
        <v>4683</v>
      </c>
      <c r="C12176" s="85" t="s">
        <v>44</v>
      </c>
      <c r="D12176" s="85" t="s">
        <v>4684</v>
      </c>
      <c r="E12176" s="284" t="s">
        <v>1761</v>
      </c>
      <c r="F12176" s="284"/>
      <c r="G12176" s="87" t="s">
        <v>121</v>
      </c>
      <c r="H12176" s="88">
        <v>1</v>
      </c>
      <c r="I12176" s="89">
        <v>2.17</v>
      </c>
      <c r="J12176" s="112">
        <v>2.17</v>
      </c>
    </row>
    <row r="12177" spans="1:10" ht="15">
      <c r="A12177" s="279" t="s">
        <v>1775</v>
      </c>
      <c r="B12177" s="280" t="s">
        <v>1</v>
      </c>
      <c r="C12177" s="281" t="s">
        <v>2</v>
      </c>
      <c r="D12177" s="281" t="s">
        <v>1776</v>
      </c>
      <c r="E12177" s="280" t="s">
        <v>1766</v>
      </c>
      <c r="F12177" s="285" t="s">
        <v>1777</v>
      </c>
      <c r="G12177" s="280"/>
      <c r="H12177" s="285" t="s">
        <v>1769</v>
      </c>
      <c r="I12177" s="280"/>
      <c r="J12177" s="286" t="s">
        <v>1778</v>
      </c>
    </row>
    <row r="12178" spans="1:10" ht="15">
      <c r="A12178" s="287"/>
      <c r="B12178" s="280"/>
      <c r="C12178" s="280"/>
      <c r="D12178" s="280"/>
      <c r="E12178" s="280"/>
      <c r="F12178" s="83" t="s">
        <v>1779</v>
      </c>
      <c r="G12178" s="83" t="s">
        <v>1780</v>
      </c>
      <c r="H12178" s="83" t="s">
        <v>1779</v>
      </c>
      <c r="I12178" s="83" t="s">
        <v>1780</v>
      </c>
      <c r="J12178" s="286"/>
    </row>
    <row r="12179" spans="1:10" ht="51">
      <c r="A12179" s="113" t="s">
        <v>1725</v>
      </c>
      <c r="B12179" s="91" t="s">
        <v>5586</v>
      </c>
      <c r="C12179" s="90" t="s">
        <v>44</v>
      </c>
      <c r="D12179" s="90" t="s">
        <v>5587</v>
      </c>
      <c r="E12179" s="93">
        <v>1</v>
      </c>
      <c r="F12179" s="94">
        <v>1</v>
      </c>
      <c r="G12179" s="94">
        <v>0</v>
      </c>
      <c r="H12179" s="102">
        <v>0.53</v>
      </c>
      <c r="I12179" s="102">
        <v>0.45</v>
      </c>
      <c r="J12179" s="127">
        <v>0.53</v>
      </c>
    </row>
    <row r="12180" spans="1:10">
      <c r="A12180" s="221"/>
      <c r="B12180" s="222"/>
      <c r="C12180" s="222"/>
      <c r="D12180" s="222"/>
      <c r="E12180" s="222"/>
      <c r="F12180" s="222" t="s">
        <v>1783</v>
      </c>
      <c r="G12180" s="222"/>
      <c r="H12180" s="222"/>
      <c r="I12180" s="222"/>
      <c r="J12180" s="125">
        <v>0.53</v>
      </c>
    </row>
    <row r="12181" spans="1:10">
      <c r="A12181" s="221"/>
      <c r="B12181" s="222"/>
      <c r="C12181" s="222"/>
      <c r="D12181" s="222"/>
      <c r="E12181" s="222"/>
      <c r="F12181" s="222" t="s">
        <v>1762</v>
      </c>
      <c r="G12181" s="222"/>
      <c r="H12181" s="222"/>
      <c r="I12181" s="222"/>
      <c r="J12181" s="125">
        <v>0.53</v>
      </c>
    </row>
    <row r="12182" spans="1:10">
      <c r="A12182" s="221"/>
      <c r="B12182" s="222"/>
      <c r="C12182" s="222"/>
      <c r="D12182" s="222"/>
      <c r="E12182" s="222"/>
      <c r="F12182" s="222" t="s">
        <v>1763</v>
      </c>
      <c r="G12182" s="222"/>
      <c r="H12182" s="222"/>
      <c r="I12182" s="222"/>
      <c r="J12182" s="125">
        <v>10.9091</v>
      </c>
    </row>
    <row r="12183" spans="1:10">
      <c r="A12183" s="221"/>
      <c r="B12183" s="222"/>
      <c r="C12183" s="222"/>
      <c r="D12183" s="222"/>
      <c r="E12183" s="222"/>
      <c r="F12183" s="222" t="s">
        <v>1764</v>
      </c>
      <c r="G12183" s="222"/>
      <c r="H12183" s="222"/>
      <c r="I12183" s="222"/>
      <c r="J12183" s="125">
        <v>4.8599999999999997E-2</v>
      </c>
    </row>
    <row r="12184" spans="1:10" ht="15">
      <c r="A12184" s="279" t="s">
        <v>1765</v>
      </c>
      <c r="B12184" s="280" t="s">
        <v>1</v>
      </c>
      <c r="C12184" s="281" t="s">
        <v>2</v>
      </c>
      <c r="D12184" s="281" t="s">
        <v>1727</v>
      </c>
      <c r="E12184" s="280" t="s">
        <v>1766</v>
      </c>
      <c r="F12184" s="83" t="s">
        <v>1767</v>
      </c>
      <c r="G12184" s="83" t="s">
        <v>1768</v>
      </c>
      <c r="H12184" s="83"/>
      <c r="I12184" s="83"/>
      <c r="J12184" s="122" t="s">
        <v>1769</v>
      </c>
    </row>
    <row r="12185" spans="1:10">
      <c r="A12185" s="123" t="s">
        <v>1723</v>
      </c>
      <c r="B12185" s="97" t="s">
        <v>2273</v>
      </c>
      <c r="C12185" s="96" t="s">
        <v>44</v>
      </c>
      <c r="D12185" s="96" t="s">
        <v>2274</v>
      </c>
      <c r="E12185" s="99">
        <v>2.2916700000000002E-2</v>
      </c>
      <c r="F12185" s="98" t="s">
        <v>1950</v>
      </c>
      <c r="G12185" s="282" t="s">
        <v>2275</v>
      </c>
      <c r="H12185" s="282"/>
      <c r="I12185" s="283"/>
      <c r="J12185" s="126" t="s">
        <v>5588</v>
      </c>
    </row>
    <row r="12186" spans="1:10">
      <c r="A12186" s="123" t="s">
        <v>1723</v>
      </c>
      <c r="B12186" s="97" t="s">
        <v>2421</v>
      </c>
      <c r="C12186" s="96" t="s">
        <v>44</v>
      </c>
      <c r="D12186" s="96" t="s">
        <v>2422</v>
      </c>
      <c r="E12186" s="99">
        <v>9.1666700000000004E-2</v>
      </c>
      <c r="F12186" s="98" t="s">
        <v>1950</v>
      </c>
      <c r="G12186" s="282" t="s">
        <v>2216</v>
      </c>
      <c r="H12186" s="282"/>
      <c r="I12186" s="283"/>
      <c r="J12186" s="126" t="s">
        <v>2217</v>
      </c>
    </row>
    <row r="12187" spans="1:10">
      <c r="A12187" s="221"/>
      <c r="B12187" s="222"/>
      <c r="C12187" s="222"/>
      <c r="D12187" s="222"/>
      <c r="E12187" s="222"/>
      <c r="F12187" s="222" t="s">
        <v>1774</v>
      </c>
      <c r="G12187" s="222"/>
      <c r="H12187" s="222"/>
      <c r="I12187" s="222"/>
      <c r="J12187" s="125">
        <v>2.1227</v>
      </c>
    </row>
    <row r="12188" spans="1:10">
      <c r="A12188" s="115"/>
      <c r="B12188" s="116"/>
      <c r="C12188" s="116"/>
      <c r="D12188" s="116"/>
      <c r="E12188" s="116" t="s">
        <v>1728</v>
      </c>
      <c r="F12188" s="117">
        <v>0</v>
      </c>
      <c r="G12188" s="116" t="s">
        <v>1729</v>
      </c>
      <c r="H12188" s="117">
        <v>1.64</v>
      </c>
      <c r="I12188" s="116" t="s">
        <v>1730</v>
      </c>
      <c r="J12188" s="118">
        <v>1.6370850695000001</v>
      </c>
    </row>
    <row r="12189" spans="1:10" ht="15" thickBot="1">
      <c r="A12189" s="115"/>
      <c r="B12189" s="116"/>
      <c r="C12189" s="116"/>
      <c r="D12189" s="116"/>
      <c r="E12189" s="116" t="s">
        <v>1731</v>
      </c>
      <c r="F12189" s="117">
        <v>0.56000000000000005</v>
      </c>
      <c r="G12189" s="116"/>
      <c r="H12189" s="276" t="s">
        <v>1732</v>
      </c>
      <c r="I12189" s="276"/>
      <c r="J12189" s="118">
        <v>2.73</v>
      </c>
    </row>
    <row r="12190" spans="1:10" ht="15" thickTop="1">
      <c r="A12190" s="119"/>
      <c r="B12190" s="95"/>
      <c r="C12190" s="95"/>
      <c r="D12190" s="95"/>
      <c r="E12190" s="95"/>
      <c r="F12190" s="95"/>
      <c r="G12190" s="95"/>
      <c r="H12190" s="95"/>
      <c r="I12190" s="95"/>
      <c r="J12190" s="120"/>
    </row>
    <row r="12191" spans="1:10" ht="15">
      <c r="A12191" s="121"/>
      <c r="B12191" s="83" t="s">
        <v>1</v>
      </c>
      <c r="C12191" s="82" t="s">
        <v>2</v>
      </c>
      <c r="D12191" s="82" t="s">
        <v>3</v>
      </c>
      <c r="E12191" s="281" t="s">
        <v>1722</v>
      </c>
      <c r="F12191" s="281"/>
      <c r="G12191" s="84" t="s">
        <v>4</v>
      </c>
      <c r="H12191" s="83" t="s">
        <v>5</v>
      </c>
      <c r="I12191" s="83" t="s">
        <v>6</v>
      </c>
      <c r="J12191" s="122" t="s">
        <v>8</v>
      </c>
    </row>
    <row r="12192" spans="1:10" ht="38.25">
      <c r="A12192" s="111" t="s">
        <v>1723</v>
      </c>
      <c r="B12192" s="86" t="s">
        <v>2718</v>
      </c>
      <c r="C12192" s="85" t="s">
        <v>44</v>
      </c>
      <c r="D12192" s="85" t="s">
        <v>2719</v>
      </c>
      <c r="E12192" s="284" t="s">
        <v>1761</v>
      </c>
      <c r="F12192" s="284"/>
      <c r="G12192" s="87" t="s">
        <v>121</v>
      </c>
      <c r="H12192" s="88">
        <v>1</v>
      </c>
      <c r="I12192" s="89">
        <v>24.32</v>
      </c>
      <c r="J12192" s="112">
        <v>24.32</v>
      </c>
    </row>
    <row r="12193" spans="1:10">
      <c r="A12193" s="221"/>
      <c r="B12193" s="222"/>
      <c r="C12193" s="222"/>
      <c r="D12193" s="222"/>
      <c r="E12193" s="222"/>
      <c r="F12193" s="222" t="s">
        <v>1762</v>
      </c>
      <c r="G12193" s="222"/>
      <c r="H12193" s="222"/>
      <c r="I12193" s="222"/>
      <c r="J12193" s="125">
        <v>0</v>
      </c>
    </row>
    <row r="12194" spans="1:10">
      <c r="A12194" s="221"/>
      <c r="B12194" s="222"/>
      <c r="C12194" s="222"/>
      <c r="D12194" s="222"/>
      <c r="E12194" s="222"/>
      <c r="F12194" s="222" t="s">
        <v>1763</v>
      </c>
      <c r="G12194" s="222"/>
      <c r="H12194" s="222"/>
      <c r="I12194" s="222"/>
      <c r="J12194" s="125">
        <v>1</v>
      </c>
    </row>
    <row r="12195" spans="1:10">
      <c r="A12195" s="221"/>
      <c r="B12195" s="222"/>
      <c r="C12195" s="222"/>
      <c r="D12195" s="222"/>
      <c r="E12195" s="222"/>
      <c r="F12195" s="222" t="s">
        <v>1764</v>
      </c>
      <c r="G12195" s="222"/>
      <c r="H12195" s="222"/>
      <c r="I12195" s="222"/>
      <c r="J12195" s="125">
        <v>0</v>
      </c>
    </row>
    <row r="12196" spans="1:10" ht="15">
      <c r="A12196" s="279" t="s">
        <v>1765</v>
      </c>
      <c r="B12196" s="280" t="s">
        <v>1</v>
      </c>
      <c r="C12196" s="281" t="s">
        <v>2</v>
      </c>
      <c r="D12196" s="281" t="s">
        <v>1727</v>
      </c>
      <c r="E12196" s="280" t="s">
        <v>1766</v>
      </c>
      <c r="F12196" s="83" t="s">
        <v>1767</v>
      </c>
      <c r="G12196" s="83" t="s">
        <v>1768</v>
      </c>
      <c r="H12196" s="83"/>
      <c r="I12196" s="83"/>
      <c r="J12196" s="122" t="s">
        <v>1769</v>
      </c>
    </row>
    <row r="12197" spans="1:10">
      <c r="A12197" s="123" t="s">
        <v>1723</v>
      </c>
      <c r="B12197" s="97" t="s">
        <v>2421</v>
      </c>
      <c r="C12197" s="96" t="s">
        <v>44</v>
      </c>
      <c r="D12197" s="96" t="s">
        <v>2422</v>
      </c>
      <c r="E12197" s="99">
        <v>0.73333300000000001</v>
      </c>
      <c r="F12197" s="98" t="s">
        <v>1950</v>
      </c>
      <c r="G12197" s="282" t="s">
        <v>2216</v>
      </c>
      <c r="H12197" s="282"/>
      <c r="I12197" s="283"/>
      <c r="J12197" s="126" t="s">
        <v>5125</v>
      </c>
    </row>
    <row r="12198" spans="1:10">
      <c r="A12198" s="123" t="s">
        <v>1723</v>
      </c>
      <c r="B12198" s="97" t="s">
        <v>1957</v>
      </c>
      <c r="C12198" s="96" t="s">
        <v>44</v>
      </c>
      <c r="D12198" s="96" t="s">
        <v>1958</v>
      </c>
      <c r="E12198" s="99">
        <v>0.73333300000000001</v>
      </c>
      <c r="F12198" s="98" t="s">
        <v>1950</v>
      </c>
      <c r="G12198" s="282" t="s">
        <v>1959</v>
      </c>
      <c r="H12198" s="282"/>
      <c r="I12198" s="283"/>
      <c r="J12198" s="126" t="s">
        <v>5201</v>
      </c>
    </row>
    <row r="12199" spans="1:10">
      <c r="A12199" s="221"/>
      <c r="B12199" s="222"/>
      <c r="C12199" s="222"/>
      <c r="D12199" s="222"/>
      <c r="E12199" s="222"/>
      <c r="F12199" s="222" t="s">
        <v>1774</v>
      </c>
      <c r="G12199" s="222"/>
      <c r="H12199" s="222"/>
      <c r="I12199" s="222"/>
      <c r="J12199" s="125">
        <v>24.3247</v>
      </c>
    </row>
    <row r="12200" spans="1:10">
      <c r="A12200" s="115"/>
      <c r="B12200" s="116"/>
      <c r="C12200" s="116"/>
      <c r="D12200" s="116"/>
      <c r="E12200" s="116" t="s">
        <v>1728</v>
      </c>
      <c r="F12200" s="117">
        <v>0</v>
      </c>
      <c r="G12200" s="116" t="s">
        <v>1729</v>
      </c>
      <c r="H12200" s="117">
        <v>18.14</v>
      </c>
      <c r="I12200" s="116" t="s">
        <v>1730</v>
      </c>
      <c r="J12200" s="118">
        <v>18.143538419599999</v>
      </c>
    </row>
    <row r="12201" spans="1:10" ht="15" thickBot="1">
      <c r="A12201" s="115"/>
      <c r="B12201" s="116"/>
      <c r="C12201" s="116"/>
      <c r="D12201" s="116"/>
      <c r="E12201" s="116" t="s">
        <v>1731</v>
      </c>
      <c r="F12201" s="117">
        <v>6.38</v>
      </c>
      <c r="G12201" s="116"/>
      <c r="H12201" s="276" t="s">
        <v>1732</v>
      </c>
      <c r="I12201" s="276"/>
      <c r="J12201" s="118">
        <v>30.7</v>
      </c>
    </row>
    <row r="12202" spans="1:10" ht="15" thickTop="1">
      <c r="A12202" s="119"/>
      <c r="B12202" s="95"/>
      <c r="C12202" s="95"/>
      <c r="D12202" s="95"/>
      <c r="E12202" s="95"/>
      <c r="F12202" s="95"/>
      <c r="G12202" s="95"/>
      <c r="H12202" s="95"/>
      <c r="I12202" s="95"/>
      <c r="J12202" s="120"/>
    </row>
    <row r="12203" spans="1:10" ht="15">
      <c r="A12203" s="121"/>
      <c r="B12203" s="83" t="s">
        <v>1</v>
      </c>
      <c r="C12203" s="82" t="s">
        <v>2</v>
      </c>
      <c r="D12203" s="82" t="s">
        <v>3</v>
      </c>
      <c r="E12203" s="281" t="s">
        <v>1722</v>
      </c>
      <c r="F12203" s="281"/>
      <c r="G12203" s="84" t="s">
        <v>4</v>
      </c>
      <c r="H12203" s="83" t="s">
        <v>5</v>
      </c>
      <c r="I12203" s="83" t="s">
        <v>6</v>
      </c>
      <c r="J12203" s="122" t="s">
        <v>8</v>
      </c>
    </row>
    <row r="12204" spans="1:10" ht="38.25">
      <c r="A12204" s="111" t="s">
        <v>1723</v>
      </c>
      <c r="B12204" s="86" t="s">
        <v>4728</v>
      </c>
      <c r="C12204" s="85" t="s">
        <v>44</v>
      </c>
      <c r="D12204" s="85" t="s">
        <v>4729</v>
      </c>
      <c r="E12204" s="284" t="s">
        <v>1761</v>
      </c>
      <c r="F12204" s="284"/>
      <c r="G12204" s="87" t="s">
        <v>121</v>
      </c>
      <c r="H12204" s="88">
        <v>1</v>
      </c>
      <c r="I12204" s="89">
        <v>7.03</v>
      </c>
      <c r="J12204" s="112">
        <v>7.03</v>
      </c>
    </row>
    <row r="12205" spans="1:10" ht="15">
      <c r="A12205" s="279" t="s">
        <v>1775</v>
      </c>
      <c r="B12205" s="280" t="s">
        <v>1</v>
      </c>
      <c r="C12205" s="281" t="s">
        <v>2</v>
      </c>
      <c r="D12205" s="281" t="s">
        <v>1776</v>
      </c>
      <c r="E12205" s="280" t="s">
        <v>1766</v>
      </c>
      <c r="F12205" s="285" t="s">
        <v>1777</v>
      </c>
      <c r="G12205" s="280"/>
      <c r="H12205" s="285" t="s">
        <v>1769</v>
      </c>
      <c r="I12205" s="280"/>
      <c r="J12205" s="286" t="s">
        <v>1778</v>
      </c>
    </row>
    <row r="12206" spans="1:10" ht="15">
      <c r="A12206" s="287"/>
      <c r="B12206" s="280"/>
      <c r="C12206" s="280"/>
      <c r="D12206" s="280"/>
      <c r="E12206" s="280"/>
      <c r="F12206" s="83" t="s">
        <v>1779</v>
      </c>
      <c r="G12206" s="83" t="s">
        <v>1780</v>
      </c>
      <c r="H12206" s="83" t="s">
        <v>1779</v>
      </c>
      <c r="I12206" s="83" t="s">
        <v>1780</v>
      </c>
      <c r="J12206" s="286"/>
    </row>
    <row r="12207" spans="1:10" ht="51">
      <c r="A12207" s="113" t="s">
        <v>1725</v>
      </c>
      <c r="B12207" s="91" t="s">
        <v>5096</v>
      </c>
      <c r="C12207" s="90" t="s">
        <v>44</v>
      </c>
      <c r="D12207" s="90" t="s">
        <v>5097</v>
      </c>
      <c r="E12207" s="93">
        <v>1</v>
      </c>
      <c r="F12207" s="94">
        <v>1</v>
      </c>
      <c r="G12207" s="94">
        <v>0</v>
      </c>
      <c r="H12207" s="102">
        <v>1.37</v>
      </c>
      <c r="I12207" s="102">
        <v>0.1</v>
      </c>
      <c r="J12207" s="127">
        <v>1.37</v>
      </c>
    </row>
    <row r="12208" spans="1:10">
      <c r="A12208" s="221"/>
      <c r="B12208" s="222"/>
      <c r="C12208" s="222"/>
      <c r="D12208" s="222"/>
      <c r="E12208" s="222"/>
      <c r="F12208" s="222" t="s">
        <v>1783</v>
      </c>
      <c r="G12208" s="222"/>
      <c r="H12208" s="222"/>
      <c r="I12208" s="222"/>
      <c r="J12208" s="125">
        <v>1.37</v>
      </c>
    </row>
    <row r="12209" spans="1:10">
      <c r="A12209" s="221"/>
      <c r="B12209" s="222"/>
      <c r="C12209" s="222"/>
      <c r="D12209" s="222"/>
      <c r="E12209" s="222"/>
      <c r="F12209" s="222" t="s">
        <v>1762</v>
      </c>
      <c r="G12209" s="222"/>
      <c r="H12209" s="222"/>
      <c r="I12209" s="222"/>
      <c r="J12209" s="125">
        <v>1.37</v>
      </c>
    </row>
    <row r="12210" spans="1:10">
      <c r="A12210" s="221"/>
      <c r="B12210" s="222"/>
      <c r="C12210" s="222"/>
      <c r="D12210" s="222"/>
      <c r="E12210" s="222"/>
      <c r="F12210" s="222" t="s">
        <v>1763</v>
      </c>
      <c r="G12210" s="222"/>
      <c r="H12210" s="222"/>
      <c r="I12210" s="222"/>
      <c r="J12210" s="125">
        <v>5.4545000000000003</v>
      </c>
    </row>
    <row r="12211" spans="1:10">
      <c r="A12211" s="221"/>
      <c r="B12211" s="222"/>
      <c r="C12211" s="222"/>
      <c r="D12211" s="222"/>
      <c r="E12211" s="222"/>
      <c r="F12211" s="222" t="s">
        <v>1764</v>
      </c>
      <c r="G12211" s="222"/>
      <c r="H12211" s="222"/>
      <c r="I12211" s="222"/>
      <c r="J12211" s="125">
        <v>0.25119999999999998</v>
      </c>
    </row>
    <row r="12212" spans="1:10" ht="15">
      <c r="A12212" s="279" t="s">
        <v>1784</v>
      </c>
      <c r="B12212" s="280" t="s">
        <v>1</v>
      </c>
      <c r="C12212" s="281" t="s">
        <v>2</v>
      </c>
      <c r="D12212" s="281" t="s">
        <v>1785</v>
      </c>
      <c r="E12212" s="280" t="s">
        <v>1766</v>
      </c>
      <c r="F12212" s="83" t="s">
        <v>1767</v>
      </c>
      <c r="G12212" s="83" t="s">
        <v>1768</v>
      </c>
      <c r="H12212" s="83"/>
      <c r="I12212" s="83"/>
      <c r="J12212" s="122" t="s">
        <v>1769</v>
      </c>
    </row>
    <row r="12213" spans="1:10" ht="38.25">
      <c r="A12213" s="113" t="s">
        <v>1725</v>
      </c>
      <c r="B12213" s="91" t="s">
        <v>5098</v>
      </c>
      <c r="C12213" s="90" t="s">
        <v>44</v>
      </c>
      <c r="D12213" s="90" t="s">
        <v>5099</v>
      </c>
      <c r="E12213" s="93">
        <v>6.2500000000000003E-3</v>
      </c>
      <c r="F12213" s="92" t="s">
        <v>46</v>
      </c>
      <c r="G12213" s="277" t="s">
        <v>5100</v>
      </c>
      <c r="H12213" s="277"/>
      <c r="I12213" s="278"/>
      <c r="J12213" s="127" t="s">
        <v>5589</v>
      </c>
    </row>
    <row r="12214" spans="1:10" ht="25.5">
      <c r="A12214" s="113" t="s">
        <v>1725</v>
      </c>
      <c r="B12214" s="91" t="s">
        <v>2401</v>
      </c>
      <c r="C12214" s="90" t="s">
        <v>44</v>
      </c>
      <c r="D12214" s="90" t="s">
        <v>2402</v>
      </c>
      <c r="E12214" s="93">
        <v>6.2500000000000003E-3</v>
      </c>
      <c r="F12214" s="92" t="s">
        <v>46</v>
      </c>
      <c r="G12214" s="277" t="s">
        <v>2403</v>
      </c>
      <c r="H12214" s="277"/>
      <c r="I12214" s="278"/>
      <c r="J12214" s="127" t="s">
        <v>5590</v>
      </c>
    </row>
    <row r="12215" spans="1:10">
      <c r="A12215" s="221"/>
      <c r="B12215" s="222"/>
      <c r="C12215" s="222"/>
      <c r="D12215" s="222"/>
      <c r="E12215" s="222"/>
      <c r="F12215" s="222" t="s">
        <v>1938</v>
      </c>
      <c r="G12215" s="222"/>
      <c r="H12215" s="222"/>
      <c r="I12215" s="222"/>
      <c r="J12215" s="125">
        <v>6.9599999999999995E-2</v>
      </c>
    </row>
    <row r="12216" spans="1:10" ht="15">
      <c r="A12216" s="279" t="s">
        <v>1765</v>
      </c>
      <c r="B12216" s="280" t="s">
        <v>1</v>
      </c>
      <c r="C12216" s="281" t="s">
        <v>2</v>
      </c>
      <c r="D12216" s="281" t="s">
        <v>1727</v>
      </c>
      <c r="E12216" s="280" t="s">
        <v>1766</v>
      </c>
      <c r="F12216" s="83" t="s">
        <v>1767</v>
      </c>
      <c r="G12216" s="83" t="s">
        <v>1768</v>
      </c>
      <c r="H12216" s="83"/>
      <c r="I12216" s="83"/>
      <c r="J12216" s="122" t="s">
        <v>1769</v>
      </c>
    </row>
    <row r="12217" spans="1:10">
      <c r="A12217" s="123" t="s">
        <v>1723</v>
      </c>
      <c r="B12217" s="97" t="s">
        <v>2273</v>
      </c>
      <c r="C12217" s="96" t="s">
        <v>44</v>
      </c>
      <c r="D12217" s="96" t="s">
        <v>2274</v>
      </c>
      <c r="E12217" s="99">
        <v>0.1833333</v>
      </c>
      <c r="F12217" s="98" t="s">
        <v>1950</v>
      </c>
      <c r="G12217" s="282" t="s">
        <v>2275</v>
      </c>
      <c r="H12217" s="282"/>
      <c r="I12217" s="283"/>
      <c r="J12217" s="126" t="s">
        <v>5591</v>
      </c>
    </row>
    <row r="12218" spans="1:10">
      <c r="A12218" s="123" t="s">
        <v>1723</v>
      </c>
      <c r="B12218" s="97" t="s">
        <v>2421</v>
      </c>
      <c r="C12218" s="96" t="s">
        <v>44</v>
      </c>
      <c r="D12218" s="96" t="s">
        <v>2422</v>
      </c>
      <c r="E12218" s="99">
        <v>0.1833333</v>
      </c>
      <c r="F12218" s="98" t="s">
        <v>1950</v>
      </c>
      <c r="G12218" s="282" t="s">
        <v>2216</v>
      </c>
      <c r="H12218" s="282"/>
      <c r="I12218" s="283"/>
      <c r="J12218" s="126" t="s">
        <v>5592</v>
      </c>
    </row>
    <row r="12219" spans="1:10" ht="38.25">
      <c r="A12219" s="123" t="s">
        <v>1723</v>
      </c>
      <c r="B12219" s="97" t="s">
        <v>5177</v>
      </c>
      <c r="C12219" s="96" t="s">
        <v>44</v>
      </c>
      <c r="D12219" s="96" t="s">
        <v>5178</v>
      </c>
      <c r="E12219" s="99">
        <v>1.89433E-2</v>
      </c>
      <c r="F12219" s="98" t="s">
        <v>78</v>
      </c>
      <c r="G12219" s="282" t="s">
        <v>5179</v>
      </c>
      <c r="H12219" s="282"/>
      <c r="I12219" s="283"/>
      <c r="J12219" s="126" t="s">
        <v>5593</v>
      </c>
    </row>
    <row r="12220" spans="1:10">
      <c r="A12220" s="221"/>
      <c r="B12220" s="222"/>
      <c r="C12220" s="222"/>
      <c r="D12220" s="222"/>
      <c r="E12220" s="222"/>
      <c r="F12220" s="222" t="s">
        <v>1774</v>
      </c>
      <c r="G12220" s="222"/>
      <c r="H12220" s="222"/>
      <c r="I12220" s="222"/>
      <c r="J12220" s="125">
        <v>6.7077999999999998</v>
      </c>
    </row>
    <row r="12221" spans="1:10">
      <c r="A12221" s="115"/>
      <c r="B12221" s="116"/>
      <c r="C12221" s="116"/>
      <c r="D12221" s="116"/>
      <c r="E12221" s="116" t="s">
        <v>1728</v>
      </c>
      <c r="F12221" s="117">
        <v>0</v>
      </c>
      <c r="G12221" s="116" t="s">
        <v>1729</v>
      </c>
      <c r="H12221" s="117">
        <v>5.0199999999999996</v>
      </c>
      <c r="I12221" s="116" t="s">
        <v>1730</v>
      </c>
      <c r="J12221" s="118">
        <v>5.0169256468972012</v>
      </c>
    </row>
    <row r="12222" spans="1:10" ht="15" thickBot="1">
      <c r="A12222" s="115"/>
      <c r="B12222" s="116"/>
      <c r="C12222" s="116"/>
      <c r="D12222" s="116"/>
      <c r="E12222" s="116" t="s">
        <v>1731</v>
      </c>
      <c r="F12222" s="117">
        <v>1.84</v>
      </c>
      <c r="G12222" s="116"/>
      <c r="H12222" s="276" t="s">
        <v>1732</v>
      </c>
      <c r="I12222" s="276"/>
      <c r="J12222" s="118">
        <v>8.8699999999999992</v>
      </c>
    </row>
    <row r="12223" spans="1:10" ht="15" thickTop="1">
      <c r="A12223" s="119"/>
      <c r="B12223" s="95"/>
      <c r="C12223" s="95"/>
      <c r="D12223" s="95"/>
      <c r="E12223" s="95"/>
      <c r="F12223" s="95"/>
      <c r="G12223" s="95"/>
      <c r="H12223" s="95"/>
      <c r="I12223" s="95"/>
      <c r="J12223" s="120"/>
    </row>
    <row r="12224" spans="1:10" ht="15">
      <c r="A12224" s="121"/>
      <c r="B12224" s="83" t="s">
        <v>1</v>
      </c>
      <c r="C12224" s="82" t="s">
        <v>2</v>
      </c>
      <c r="D12224" s="82" t="s">
        <v>3</v>
      </c>
      <c r="E12224" s="281" t="s">
        <v>1722</v>
      </c>
      <c r="F12224" s="281"/>
      <c r="G12224" s="84" t="s">
        <v>4</v>
      </c>
      <c r="H12224" s="83" t="s">
        <v>5</v>
      </c>
      <c r="I12224" s="83" t="s">
        <v>6</v>
      </c>
      <c r="J12224" s="122" t="s">
        <v>8</v>
      </c>
    </row>
    <row r="12225" spans="1:10" ht="25.5">
      <c r="A12225" s="111" t="s">
        <v>1723</v>
      </c>
      <c r="B12225" s="86" t="s">
        <v>4208</v>
      </c>
      <c r="C12225" s="85" t="s">
        <v>44</v>
      </c>
      <c r="D12225" s="85" t="s">
        <v>4209</v>
      </c>
      <c r="E12225" s="284" t="s">
        <v>1761</v>
      </c>
      <c r="F12225" s="284"/>
      <c r="G12225" s="87" t="s">
        <v>46</v>
      </c>
      <c r="H12225" s="88">
        <v>1</v>
      </c>
      <c r="I12225" s="89">
        <v>6.09</v>
      </c>
      <c r="J12225" s="112">
        <v>6.09</v>
      </c>
    </row>
    <row r="12226" spans="1:10">
      <c r="A12226" s="221"/>
      <c r="B12226" s="222"/>
      <c r="C12226" s="222"/>
      <c r="D12226" s="222"/>
      <c r="E12226" s="222"/>
      <c r="F12226" s="222" t="s">
        <v>1762</v>
      </c>
      <c r="G12226" s="222"/>
      <c r="H12226" s="222"/>
      <c r="I12226" s="222"/>
      <c r="J12226" s="125">
        <v>0</v>
      </c>
    </row>
    <row r="12227" spans="1:10">
      <c r="A12227" s="221"/>
      <c r="B12227" s="222"/>
      <c r="C12227" s="222"/>
      <c r="D12227" s="222"/>
      <c r="E12227" s="222"/>
      <c r="F12227" s="222" t="s">
        <v>1763</v>
      </c>
      <c r="G12227" s="222"/>
      <c r="H12227" s="222"/>
      <c r="I12227" s="222"/>
      <c r="J12227" s="125">
        <v>1</v>
      </c>
    </row>
    <row r="12228" spans="1:10">
      <c r="A12228" s="221"/>
      <c r="B12228" s="222"/>
      <c r="C12228" s="222"/>
      <c r="D12228" s="222"/>
      <c r="E12228" s="222"/>
      <c r="F12228" s="222" t="s">
        <v>1764</v>
      </c>
      <c r="G12228" s="222"/>
      <c r="H12228" s="222"/>
      <c r="I12228" s="222"/>
      <c r="J12228" s="125">
        <v>0</v>
      </c>
    </row>
    <row r="12229" spans="1:10" ht="15">
      <c r="A12229" s="279" t="s">
        <v>1784</v>
      </c>
      <c r="B12229" s="280" t="s">
        <v>1</v>
      </c>
      <c r="C12229" s="281" t="s">
        <v>2</v>
      </c>
      <c r="D12229" s="281" t="s">
        <v>1785</v>
      </c>
      <c r="E12229" s="280" t="s">
        <v>1766</v>
      </c>
      <c r="F12229" s="83" t="s">
        <v>1767</v>
      </c>
      <c r="G12229" s="83" t="s">
        <v>1768</v>
      </c>
      <c r="H12229" s="83"/>
      <c r="I12229" s="83"/>
      <c r="J12229" s="122" t="s">
        <v>1769</v>
      </c>
    </row>
    <row r="12230" spans="1:10" ht="38.25">
      <c r="A12230" s="113" t="s">
        <v>1725</v>
      </c>
      <c r="B12230" s="91" t="s">
        <v>5594</v>
      </c>
      <c r="C12230" s="90" t="s">
        <v>44</v>
      </c>
      <c r="D12230" s="90" t="s">
        <v>5595</v>
      </c>
      <c r="E12230" s="93">
        <v>0.126</v>
      </c>
      <c r="F12230" s="92" t="s">
        <v>78</v>
      </c>
      <c r="G12230" s="277" t="s">
        <v>5596</v>
      </c>
      <c r="H12230" s="277"/>
      <c r="I12230" s="278"/>
      <c r="J12230" s="127" t="s">
        <v>5597</v>
      </c>
    </row>
    <row r="12231" spans="1:10">
      <c r="A12231" s="221"/>
      <c r="B12231" s="222"/>
      <c r="C12231" s="222"/>
      <c r="D12231" s="222"/>
      <c r="E12231" s="222"/>
      <c r="F12231" s="222" t="s">
        <v>1938</v>
      </c>
      <c r="G12231" s="222"/>
      <c r="H12231" s="222"/>
      <c r="I12231" s="222"/>
      <c r="J12231" s="125">
        <v>0.2848</v>
      </c>
    </row>
    <row r="12232" spans="1:10" ht="15">
      <c r="A12232" s="279" t="s">
        <v>1765</v>
      </c>
      <c r="B12232" s="280" t="s">
        <v>1</v>
      </c>
      <c r="C12232" s="281" t="s">
        <v>2</v>
      </c>
      <c r="D12232" s="281" t="s">
        <v>1727</v>
      </c>
      <c r="E12232" s="280" t="s">
        <v>1766</v>
      </c>
      <c r="F12232" s="83" t="s">
        <v>1767</v>
      </c>
      <c r="G12232" s="83" t="s">
        <v>1768</v>
      </c>
      <c r="H12232" s="83"/>
      <c r="I12232" s="83"/>
      <c r="J12232" s="122" t="s">
        <v>1769</v>
      </c>
    </row>
    <row r="12233" spans="1:10">
      <c r="A12233" s="123" t="s">
        <v>1723</v>
      </c>
      <c r="B12233" s="97" t="s">
        <v>1948</v>
      </c>
      <c r="C12233" s="96" t="s">
        <v>44</v>
      </c>
      <c r="D12233" s="96" t="s">
        <v>1949</v>
      </c>
      <c r="E12233" s="99">
        <v>0.1222222</v>
      </c>
      <c r="F12233" s="98" t="s">
        <v>1950</v>
      </c>
      <c r="G12233" s="282" t="s">
        <v>1951</v>
      </c>
      <c r="H12233" s="282"/>
      <c r="I12233" s="283"/>
      <c r="J12233" s="126" t="s">
        <v>5598</v>
      </c>
    </row>
    <row r="12234" spans="1:10">
      <c r="A12234" s="123" t="s">
        <v>1723</v>
      </c>
      <c r="B12234" s="97" t="s">
        <v>1957</v>
      </c>
      <c r="C12234" s="96" t="s">
        <v>44</v>
      </c>
      <c r="D12234" s="96" t="s">
        <v>1958</v>
      </c>
      <c r="E12234" s="99">
        <v>0.24444440000000001</v>
      </c>
      <c r="F12234" s="98" t="s">
        <v>1950</v>
      </c>
      <c r="G12234" s="282" t="s">
        <v>1959</v>
      </c>
      <c r="H12234" s="282"/>
      <c r="I12234" s="283"/>
      <c r="J12234" s="126" t="s">
        <v>4465</v>
      </c>
    </row>
    <row r="12235" spans="1:10">
      <c r="A12235" s="221"/>
      <c r="B12235" s="222"/>
      <c r="C12235" s="222"/>
      <c r="D12235" s="222"/>
      <c r="E12235" s="222"/>
      <c r="F12235" s="222" t="s">
        <v>1774</v>
      </c>
      <c r="G12235" s="222"/>
      <c r="H12235" s="222"/>
      <c r="I12235" s="222"/>
      <c r="J12235" s="125">
        <v>5.8018999999999998</v>
      </c>
    </row>
    <row r="12236" spans="1:10">
      <c r="A12236" s="115"/>
      <c r="B12236" s="116"/>
      <c r="C12236" s="116"/>
      <c r="D12236" s="116"/>
      <c r="E12236" s="116" t="s">
        <v>1728</v>
      </c>
      <c r="F12236" s="117">
        <v>0</v>
      </c>
      <c r="G12236" s="116" t="s">
        <v>1729</v>
      </c>
      <c r="H12236" s="117">
        <v>4.26</v>
      </c>
      <c r="I12236" s="116" t="s">
        <v>1730</v>
      </c>
      <c r="J12236" s="118">
        <v>4.26080033642</v>
      </c>
    </row>
    <row r="12237" spans="1:10" ht="15" thickBot="1">
      <c r="A12237" s="115"/>
      <c r="B12237" s="116"/>
      <c r="C12237" s="116"/>
      <c r="D12237" s="116"/>
      <c r="E12237" s="116" t="s">
        <v>1731</v>
      </c>
      <c r="F12237" s="117">
        <v>1.59</v>
      </c>
      <c r="G12237" s="116"/>
      <c r="H12237" s="276" t="s">
        <v>1732</v>
      </c>
      <c r="I12237" s="276"/>
      <c r="J12237" s="118">
        <v>7.68</v>
      </c>
    </row>
    <row r="12238" spans="1:10" ht="15" thickTop="1">
      <c r="A12238" s="119"/>
      <c r="B12238" s="95"/>
      <c r="C12238" s="95"/>
      <c r="D12238" s="95"/>
      <c r="E12238" s="95"/>
      <c r="F12238" s="95"/>
      <c r="G12238" s="95"/>
      <c r="H12238" s="95"/>
      <c r="I12238" s="95"/>
      <c r="J12238" s="120"/>
    </row>
    <row r="12239" spans="1:10" ht="15">
      <c r="A12239" s="121"/>
      <c r="B12239" s="83" t="s">
        <v>1</v>
      </c>
      <c r="C12239" s="82" t="s">
        <v>2</v>
      </c>
      <c r="D12239" s="82" t="s">
        <v>3</v>
      </c>
      <c r="E12239" s="281" t="s">
        <v>1722</v>
      </c>
      <c r="F12239" s="281"/>
      <c r="G12239" s="84" t="s">
        <v>4</v>
      </c>
      <c r="H12239" s="83" t="s">
        <v>5</v>
      </c>
      <c r="I12239" s="83" t="s">
        <v>6</v>
      </c>
      <c r="J12239" s="122" t="s">
        <v>8</v>
      </c>
    </row>
    <row r="12240" spans="1:10" ht="38.25">
      <c r="A12240" s="111" t="s">
        <v>1723</v>
      </c>
      <c r="B12240" s="86" t="s">
        <v>5111</v>
      </c>
      <c r="C12240" s="85" t="s">
        <v>44</v>
      </c>
      <c r="D12240" s="85" t="s">
        <v>5112</v>
      </c>
      <c r="E12240" s="284" t="s">
        <v>1761</v>
      </c>
      <c r="F12240" s="284"/>
      <c r="G12240" s="87" t="s">
        <v>78</v>
      </c>
      <c r="H12240" s="88">
        <v>1</v>
      </c>
      <c r="I12240" s="89">
        <v>31</v>
      </c>
      <c r="J12240" s="112">
        <v>31</v>
      </c>
    </row>
    <row r="12241" spans="1:10" ht="15">
      <c r="A12241" s="279" t="s">
        <v>1775</v>
      </c>
      <c r="B12241" s="280" t="s">
        <v>1</v>
      </c>
      <c r="C12241" s="281" t="s">
        <v>2</v>
      </c>
      <c r="D12241" s="281" t="s">
        <v>1776</v>
      </c>
      <c r="E12241" s="280" t="s">
        <v>1766</v>
      </c>
      <c r="F12241" s="285" t="s">
        <v>1777</v>
      </c>
      <c r="G12241" s="280"/>
      <c r="H12241" s="285" t="s">
        <v>1769</v>
      </c>
      <c r="I12241" s="280"/>
      <c r="J12241" s="286" t="s">
        <v>1778</v>
      </c>
    </row>
    <row r="12242" spans="1:10" ht="15">
      <c r="A12242" s="287"/>
      <c r="B12242" s="280"/>
      <c r="C12242" s="280"/>
      <c r="D12242" s="280"/>
      <c r="E12242" s="280"/>
      <c r="F12242" s="83" t="s">
        <v>1779</v>
      </c>
      <c r="G12242" s="83" t="s">
        <v>1780</v>
      </c>
      <c r="H12242" s="83" t="s">
        <v>1779</v>
      </c>
      <c r="I12242" s="83" t="s">
        <v>1780</v>
      </c>
      <c r="J12242" s="286"/>
    </row>
    <row r="12243" spans="1:10" ht="51">
      <c r="A12243" s="113" t="s">
        <v>1725</v>
      </c>
      <c r="B12243" s="91" t="s">
        <v>5599</v>
      </c>
      <c r="C12243" s="90" t="s">
        <v>44</v>
      </c>
      <c r="D12243" s="90" t="s">
        <v>5600</v>
      </c>
      <c r="E12243" s="93">
        <v>1</v>
      </c>
      <c r="F12243" s="94">
        <v>1</v>
      </c>
      <c r="G12243" s="94">
        <v>0</v>
      </c>
      <c r="H12243" s="102">
        <v>5.0199999999999996</v>
      </c>
      <c r="I12243" s="102">
        <v>0.03</v>
      </c>
      <c r="J12243" s="127">
        <v>5.0199999999999996</v>
      </c>
    </row>
    <row r="12244" spans="1:10">
      <c r="A12244" s="221"/>
      <c r="B12244" s="222"/>
      <c r="C12244" s="222"/>
      <c r="D12244" s="222"/>
      <c r="E12244" s="222"/>
      <c r="F12244" s="222" t="s">
        <v>1783</v>
      </c>
      <c r="G12244" s="222"/>
      <c r="H12244" s="222"/>
      <c r="I12244" s="222"/>
      <c r="J12244" s="125">
        <v>5.0199999999999996</v>
      </c>
    </row>
    <row r="12245" spans="1:10">
      <c r="A12245" s="221"/>
      <c r="B12245" s="222"/>
      <c r="C12245" s="222"/>
      <c r="D12245" s="222"/>
      <c r="E12245" s="222"/>
      <c r="F12245" s="222" t="s">
        <v>1762</v>
      </c>
      <c r="G12245" s="222"/>
      <c r="H12245" s="222"/>
      <c r="I12245" s="222"/>
      <c r="J12245" s="125">
        <v>5.0199999999999996</v>
      </c>
    </row>
    <row r="12246" spans="1:10">
      <c r="A12246" s="221"/>
      <c r="B12246" s="222"/>
      <c r="C12246" s="222"/>
      <c r="D12246" s="222"/>
      <c r="E12246" s="222"/>
      <c r="F12246" s="222" t="s">
        <v>1763</v>
      </c>
      <c r="G12246" s="222"/>
      <c r="H12246" s="222"/>
      <c r="I12246" s="222"/>
      <c r="J12246" s="125">
        <v>5.4545000000000003</v>
      </c>
    </row>
    <row r="12247" spans="1:10">
      <c r="A12247" s="221"/>
      <c r="B12247" s="222"/>
      <c r="C12247" s="222"/>
      <c r="D12247" s="222"/>
      <c r="E12247" s="222"/>
      <c r="F12247" s="222" t="s">
        <v>1764</v>
      </c>
      <c r="G12247" s="222"/>
      <c r="H12247" s="222"/>
      <c r="I12247" s="222"/>
      <c r="J12247" s="125">
        <v>0.92030000000000001</v>
      </c>
    </row>
    <row r="12248" spans="1:10" ht="15">
      <c r="A12248" s="279" t="s">
        <v>1784</v>
      </c>
      <c r="B12248" s="280" t="s">
        <v>1</v>
      </c>
      <c r="C12248" s="281" t="s">
        <v>2</v>
      </c>
      <c r="D12248" s="281" t="s">
        <v>1785</v>
      </c>
      <c r="E12248" s="280" t="s">
        <v>1766</v>
      </c>
      <c r="F12248" s="83" t="s">
        <v>1767</v>
      </c>
      <c r="G12248" s="83" t="s">
        <v>1768</v>
      </c>
      <c r="H12248" s="83"/>
      <c r="I12248" s="83"/>
      <c r="J12248" s="122" t="s">
        <v>1769</v>
      </c>
    </row>
    <row r="12249" spans="1:10" ht="38.25">
      <c r="A12249" s="113" t="s">
        <v>1725</v>
      </c>
      <c r="B12249" s="91" t="s">
        <v>5601</v>
      </c>
      <c r="C12249" s="90" t="s">
        <v>44</v>
      </c>
      <c r="D12249" s="90" t="s">
        <v>5602</v>
      </c>
      <c r="E12249" s="93">
        <v>0.33333459999999998</v>
      </c>
      <c r="F12249" s="92" t="s">
        <v>121</v>
      </c>
      <c r="G12249" s="277" t="s">
        <v>5603</v>
      </c>
      <c r="H12249" s="277"/>
      <c r="I12249" s="278"/>
      <c r="J12249" s="127" t="s">
        <v>5604</v>
      </c>
    </row>
    <row r="12250" spans="1:10">
      <c r="A12250" s="221"/>
      <c r="B12250" s="222"/>
      <c r="C12250" s="222"/>
      <c r="D12250" s="222"/>
      <c r="E12250" s="222"/>
      <c r="F12250" s="222" t="s">
        <v>1938</v>
      </c>
      <c r="G12250" s="222"/>
      <c r="H12250" s="222"/>
      <c r="I12250" s="222"/>
      <c r="J12250" s="125">
        <v>26.593399999999999</v>
      </c>
    </row>
    <row r="12251" spans="1:10" ht="15">
      <c r="A12251" s="279" t="s">
        <v>1765</v>
      </c>
      <c r="B12251" s="280" t="s">
        <v>1</v>
      </c>
      <c r="C12251" s="281" t="s">
        <v>2</v>
      </c>
      <c r="D12251" s="281" t="s">
        <v>1727</v>
      </c>
      <c r="E12251" s="280" t="s">
        <v>1766</v>
      </c>
      <c r="F12251" s="83" t="s">
        <v>1767</v>
      </c>
      <c r="G12251" s="83" t="s">
        <v>1768</v>
      </c>
      <c r="H12251" s="83"/>
      <c r="I12251" s="83"/>
      <c r="J12251" s="122" t="s">
        <v>1769</v>
      </c>
    </row>
    <row r="12252" spans="1:10">
      <c r="A12252" s="123" t="s">
        <v>1723</v>
      </c>
      <c r="B12252" s="97" t="s">
        <v>2421</v>
      </c>
      <c r="C12252" s="96" t="s">
        <v>44</v>
      </c>
      <c r="D12252" s="96" t="s">
        <v>2422</v>
      </c>
      <c r="E12252" s="99">
        <v>0.1833333</v>
      </c>
      <c r="F12252" s="98" t="s">
        <v>1950</v>
      </c>
      <c r="G12252" s="282" t="s">
        <v>2216</v>
      </c>
      <c r="H12252" s="282"/>
      <c r="I12252" s="283"/>
      <c r="J12252" s="126" t="s">
        <v>5592</v>
      </c>
    </row>
    <row r="12253" spans="1:10">
      <c r="A12253" s="221"/>
      <c r="B12253" s="222"/>
      <c r="C12253" s="222"/>
      <c r="D12253" s="222"/>
      <c r="E12253" s="222"/>
      <c r="F12253" s="222" t="s">
        <v>1774</v>
      </c>
      <c r="G12253" s="222"/>
      <c r="H12253" s="222"/>
      <c r="I12253" s="222"/>
      <c r="J12253" s="125">
        <v>3.4906999999999999</v>
      </c>
    </row>
    <row r="12254" spans="1:10">
      <c r="A12254" s="115"/>
      <c r="B12254" s="116"/>
      <c r="C12254" s="116"/>
      <c r="D12254" s="116"/>
      <c r="E12254" s="116" t="s">
        <v>1728</v>
      </c>
      <c r="F12254" s="117">
        <v>0</v>
      </c>
      <c r="G12254" s="116" t="s">
        <v>1729</v>
      </c>
      <c r="H12254" s="117">
        <v>2.71</v>
      </c>
      <c r="I12254" s="116" t="s">
        <v>1730</v>
      </c>
      <c r="J12254" s="118">
        <v>2.7103628405400002</v>
      </c>
    </row>
    <row r="12255" spans="1:10" ht="15" thickBot="1">
      <c r="A12255" s="115"/>
      <c r="B12255" s="116"/>
      <c r="C12255" s="116"/>
      <c r="D12255" s="116"/>
      <c r="E12255" s="116" t="s">
        <v>1731</v>
      </c>
      <c r="F12255" s="117">
        <v>8.1300000000000008</v>
      </c>
      <c r="G12255" s="116"/>
      <c r="H12255" s="276" t="s">
        <v>1732</v>
      </c>
      <c r="I12255" s="276"/>
      <c r="J12255" s="118">
        <v>39.130000000000003</v>
      </c>
    </row>
    <row r="12256" spans="1:10" ht="15" thickTop="1">
      <c r="A12256" s="119"/>
      <c r="B12256" s="95"/>
      <c r="C12256" s="95"/>
      <c r="D12256" s="95"/>
      <c r="E12256" s="95"/>
      <c r="F12256" s="95"/>
      <c r="G12256" s="95"/>
      <c r="H12256" s="95"/>
      <c r="I12256" s="95"/>
      <c r="J12256" s="120"/>
    </row>
    <row r="12257" spans="1:10" ht="15">
      <c r="A12257" s="121"/>
      <c r="B12257" s="83" t="s">
        <v>1</v>
      </c>
      <c r="C12257" s="82" t="s">
        <v>2</v>
      </c>
      <c r="D12257" s="82" t="s">
        <v>3</v>
      </c>
      <c r="E12257" s="281" t="s">
        <v>1722</v>
      </c>
      <c r="F12257" s="281"/>
      <c r="G12257" s="84" t="s">
        <v>4</v>
      </c>
      <c r="H12257" s="83" t="s">
        <v>5</v>
      </c>
      <c r="I12257" s="83" t="s">
        <v>6</v>
      </c>
      <c r="J12257" s="122" t="s">
        <v>8</v>
      </c>
    </row>
    <row r="12258" spans="1:10" ht="38.25">
      <c r="A12258" s="111" t="s">
        <v>1723</v>
      </c>
      <c r="B12258" s="86" t="s">
        <v>5177</v>
      </c>
      <c r="C12258" s="85" t="s">
        <v>44</v>
      </c>
      <c r="D12258" s="85" t="s">
        <v>5178</v>
      </c>
      <c r="E12258" s="284" t="s">
        <v>1761</v>
      </c>
      <c r="F12258" s="284"/>
      <c r="G12258" s="87" t="s">
        <v>78</v>
      </c>
      <c r="H12258" s="88">
        <v>1</v>
      </c>
      <c r="I12258" s="89">
        <v>10.43</v>
      </c>
      <c r="J12258" s="112">
        <v>10.43</v>
      </c>
    </row>
    <row r="12259" spans="1:10" ht="15">
      <c r="A12259" s="279" t="s">
        <v>1775</v>
      </c>
      <c r="B12259" s="280" t="s">
        <v>1</v>
      </c>
      <c r="C12259" s="281" t="s">
        <v>2</v>
      </c>
      <c r="D12259" s="281" t="s">
        <v>1776</v>
      </c>
      <c r="E12259" s="280" t="s">
        <v>1766</v>
      </c>
      <c r="F12259" s="285" t="s">
        <v>1777</v>
      </c>
      <c r="G12259" s="280"/>
      <c r="H12259" s="285" t="s">
        <v>1769</v>
      </c>
      <c r="I12259" s="280"/>
      <c r="J12259" s="286" t="s">
        <v>1778</v>
      </c>
    </row>
    <row r="12260" spans="1:10" ht="15">
      <c r="A12260" s="287"/>
      <c r="B12260" s="280"/>
      <c r="C12260" s="280"/>
      <c r="D12260" s="280"/>
      <c r="E12260" s="280"/>
      <c r="F12260" s="83" t="s">
        <v>1779</v>
      </c>
      <c r="G12260" s="83" t="s">
        <v>1780</v>
      </c>
      <c r="H12260" s="83" t="s">
        <v>1779</v>
      </c>
      <c r="I12260" s="83" t="s">
        <v>1780</v>
      </c>
      <c r="J12260" s="286"/>
    </row>
    <row r="12261" spans="1:10" ht="51">
      <c r="A12261" s="113" t="s">
        <v>1725</v>
      </c>
      <c r="B12261" s="91" t="s">
        <v>5599</v>
      </c>
      <c r="C12261" s="90" t="s">
        <v>44</v>
      </c>
      <c r="D12261" s="90" t="s">
        <v>5600</v>
      </c>
      <c r="E12261" s="93">
        <v>1</v>
      </c>
      <c r="F12261" s="94">
        <v>1</v>
      </c>
      <c r="G12261" s="94">
        <v>0</v>
      </c>
      <c r="H12261" s="102">
        <v>5.0199999999999996</v>
      </c>
      <c r="I12261" s="102">
        <v>0.03</v>
      </c>
      <c r="J12261" s="127">
        <v>5.0199999999999996</v>
      </c>
    </row>
    <row r="12262" spans="1:10">
      <c r="A12262" s="221"/>
      <c r="B12262" s="222"/>
      <c r="C12262" s="222"/>
      <c r="D12262" s="222"/>
      <c r="E12262" s="222"/>
      <c r="F12262" s="222" t="s">
        <v>1783</v>
      </c>
      <c r="G12262" s="222"/>
      <c r="H12262" s="222"/>
      <c r="I12262" s="222"/>
      <c r="J12262" s="125">
        <v>5.0199999999999996</v>
      </c>
    </row>
    <row r="12263" spans="1:10">
      <c r="A12263" s="221"/>
      <c r="B12263" s="222"/>
      <c r="C12263" s="222"/>
      <c r="D12263" s="222"/>
      <c r="E12263" s="222"/>
      <c r="F12263" s="222" t="s">
        <v>1762</v>
      </c>
      <c r="G12263" s="222"/>
      <c r="H12263" s="222"/>
      <c r="I12263" s="222"/>
      <c r="J12263" s="125">
        <v>5.0199999999999996</v>
      </c>
    </row>
    <row r="12264" spans="1:10">
      <c r="A12264" s="221"/>
      <c r="B12264" s="222"/>
      <c r="C12264" s="222"/>
      <c r="D12264" s="222"/>
      <c r="E12264" s="222"/>
      <c r="F12264" s="222" t="s">
        <v>1763</v>
      </c>
      <c r="G12264" s="222"/>
      <c r="H12264" s="222"/>
      <c r="I12264" s="222"/>
      <c r="J12264" s="125">
        <v>5.4545000000000003</v>
      </c>
    </row>
    <row r="12265" spans="1:10">
      <c r="A12265" s="221"/>
      <c r="B12265" s="222"/>
      <c r="C12265" s="222"/>
      <c r="D12265" s="222"/>
      <c r="E12265" s="222"/>
      <c r="F12265" s="222" t="s">
        <v>1764</v>
      </c>
      <c r="G12265" s="222"/>
      <c r="H12265" s="222"/>
      <c r="I12265" s="222"/>
      <c r="J12265" s="125">
        <v>0.92030000000000001</v>
      </c>
    </row>
    <row r="12266" spans="1:10" ht="15">
      <c r="A12266" s="279" t="s">
        <v>1784</v>
      </c>
      <c r="B12266" s="280" t="s">
        <v>1</v>
      </c>
      <c r="C12266" s="281" t="s">
        <v>2</v>
      </c>
      <c r="D12266" s="281" t="s">
        <v>1785</v>
      </c>
      <c r="E12266" s="280" t="s">
        <v>1766</v>
      </c>
      <c r="F12266" s="83" t="s">
        <v>1767</v>
      </c>
      <c r="G12266" s="83" t="s">
        <v>1768</v>
      </c>
      <c r="H12266" s="83"/>
      <c r="I12266" s="83"/>
      <c r="J12266" s="122" t="s">
        <v>1769</v>
      </c>
    </row>
    <row r="12267" spans="1:10" ht="38.25">
      <c r="A12267" s="113" t="s">
        <v>1725</v>
      </c>
      <c r="B12267" s="91" t="s">
        <v>2839</v>
      </c>
      <c r="C12267" s="90" t="s">
        <v>44</v>
      </c>
      <c r="D12267" s="90" t="s">
        <v>2840</v>
      </c>
      <c r="E12267" s="93">
        <v>0.34334999999999999</v>
      </c>
      <c r="F12267" s="92" t="s">
        <v>121</v>
      </c>
      <c r="G12267" s="277" t="s">
        <v>2841</v>
      </c>
      <c r="H12267" s="277"/>
      <c r="I12267" s="278"/>
      <c r="J12267" s="127" t="s">
        <v>5605</v>
      </c>
    </row>
    <row r="12268" spans="1:10">
      <c r="A12268" s="221"/>
      <c r="B12268" s="222"/>
      <c r="C12268" s="222"/>
      <c r="D12268" s="222"/>
      <c r="E12268" s="222"/>
      <c r="F12268" s="222" t="s">
        <v>1938</v>
      </c>
      <c r="G12268" s="222"/>
      <c r="H12268" s="222"/>
      <c r="I12268" s="222"/>
      <c r="J12268" s="125">
        <v>6.0189000000000004</v>
      </c>
    </row>
    <row r="12269" spans="1:10" ht="15">
      <c r="A12269" s="279" t="s">
        <v>1765</v>
      </c>
      <c r="B12269" s="280" t="s">
        <v>1</v>
      </c>
      <c r="C12269" s="281" t="s">
        <v>2</v>
      </c>
      <c r="D12269" s="281" t="s">
        <v>1727</v>
      </c>
      <c r="E12269" s="280" t="s">
        <v>1766</v>
      </c>
      <c r="F12269" s="83" t="s">
        <v>1767</v>
      </c>
      <c r="G12269" s="83" t="s">
        <v>1768</v>
      </c>
      <c r="H12269" s="83"/>
      <c r="I12269" s="83"/>
      <c r="J12269" s="122" t="s">
        <v>1769</v>
      </c>
    </row>
    <row r="12270" spans="1:10">
      <c r="A12270" s="123" t="s">
        <v>1723</v>
      </c>
      <c r="B12270" s="97" t="s">
        <v>2421</v>
      </c>
      <c r="C12270" s="96" t="s">
        <v>44</v>
      </c>
      <c r="D12270" s="96" t="s">
        <v>2422</v>
      </c>
      <c r="E12270" s="99">
        <v>0.1833333</v>
      </c>
      <c r="F12270" s="98" t="s">
        <v>1950</v>
      </c>
      <c r="G12270" s="282" t="s">
        <v>2216</v>
      </c>
      <c r="H12270" s="282"/>
      <c r="I12270" s="283"/>
      <c r="J12270" s="126" t="s">
        <v>5592</v>
      </c>
    </row>
    <row r="12271" spans="1:10">
      <c r="A12271" s="221"/>
      <c r="B12271" s="222"/>
      <c r="C12271" s="222"/>
      <c r="D12271" s="222"/>
      <c r="E12271" s="222"/>
      <c r="F12271" s="222" t="s">
        <v>1774</v>
      </c>
      <c r="G12271" s="222"/>
      <c r="H12271" s="222"/>
      <c r="I12271" s="222"/>
      <c r="J12271" s="125">
        <v>3.4906999999999999</v>
      </c>
    </row>
    <row r="12272" spans="1:10">
      <c r="A12272" s="115"/>
      <c r="B12272" s="116"/>
      <c r="C12272" s="116"/>
      <c r="D12272" s="116"/>
      <c r="E12272" s="116" t="s">
        <v>1728</v>
      </c>
      <c r="F12272" s="117">
        <v>0</v>
      </c>
      <c r="G12272" s="116" t="s">
        <v>1729</v>
      </c>
      <c r="H12272" s="117">
        <v>2.71</v>
      </c>
      <c r="I12272" s="116" t="s">
        <v>1730</v>
      </c>
      <c r="J12272" s="118">
        <v>2.7103628405400002</v>
      </c>
    </row>
    <row r="12273" spans="1:10" ht="15" thickBot="1">
      <c r="A12273" s="115"/>
      <c r="B12273" s="116"/>
      <c r="C12273" s="116"/>
      <c r="D12273" s="116"/>
      <c r="E12273" s="116" t="s">
        <v>1731</v>
      </c>
      <c r="F12273" s="117">
        <v>2.73</v>
      </c>
      <c r="G12273" s="116"/>
      <c r="H12273" s="276" t="s">
        <v>1732</v>
      </c>
      <c r="I12273" s="276"/>
      <c r="J12273" s="118">
        <v>13.16</v>
      </c>
    </row>
    <row r="12274" spans="1:10" ht="15" thickTop="1">
      <c r="A12274" s="119"/>
      <c r="B12274" s="95"/>
      <c r="C12274" s="95"/>
      <c r="D12274" s="95"/>
      <c r="E12274" s="95"/>
      <c r="F12274" s="95"/>
      <c r="G12274" s="95"/>
      <c r="H12274" s="95"/>
      <c r="I12274" s="95"/>
      <c r="J12274" s="120"/>
    </row>
    <row r="12275" spans="1:10" ht="15">
      <c r="A12275" s="121"/>
      <c r="B12275" s="83" t="s">
        <v>1</v>
      </c>
      <c r="C12275" s="82" t="s">
        <v>2</v>
      </c>
      <c r="D12275" s="82" t="s">
        <v>3</v>
      </c>
      <c r="E12275" s="281" t="s">
        <v>1722</v>
      </c>
      <c r="F12275" s="281"/>
      <c r="G12275" s="84" t="s">
        <v>4</v>
      </c>
      <c r="H12275" s="83" t="s">
        <v>5</v>
      </c>
      <c r="I12275" s="83" t="s">
        <v>6</v>
      </c>
      <c r="J12275" s="122" t="s">
        <v>8</v>
      </c>
    </row>
    <row r="12276" spans="1:10" ht="25.5">
      <c r="A12276" s="111" t="s">
        <v>1723</v>
      </c>
      <c r="B12276" s="86" t="s">
        <v>2674</v>
      </c>
      <c r="C12276" s="85" t="s">
        <v>44</v>
      </c>
      <c r="D12276" s="85" t="s">
        <v>2675</v>
      </c>
      <c r="E12276" s="284" t="s">
        <v>1761</v>
      </c>
      <c r="F12276" s="284"/>
      <c r="G12276" s="87" t="s">
        <v>71</v>
      </c>
      <c r="H12276" s="88">
        <v>1</v>
      </c>
      <c r="I12276" s="89">
        <v>179.36</v>
      </c>
      <c r="J12276" s="112">
        <v>179.36</v>
      </c>
    </row>
    <row r="12277" spans="1:10">
      <c r="A12277" s="221"/>
      <c r="B12277" s="222"/>
      <c r="C12277" s="222"/>
      <c r="D12277" s="222"/>
      <c r="E12277" s="222"/>
      <c r="F12277" s="222" t="s">
        <v>1762</v>
      </c>
      <c r="G12277" s="222"/>
      <c r="H12277" s="222"/>
      <c r="I12277" s="222"/>
      <c r="J12277" s="125">
        <v>0</v>
      </c>
    </row>
    <row r="12278" spans="1:10">
      <c r="A12278" s="221"/>
      <c r="B12278" s="222"/>
      <c r="C12278" s="222"/>
      <c r="D12278" s="222"/>
      <c r="E12278" s="222"/>
      <c r="F12278" s="222" t="s">
        <v>1763</v>
      </c>
      <c r="G12278" s="222"/>
      <c r="H12278" s="222"/>
      <c r="I12278" s="222"/>
      <c r="J12278" s="125">
        <v>1</v>
      </c>
    </row>
    <row r="12279" spans="1:10">
      <c r="A12279" s="221"/>
      <c r="B12279" s="222"/>
      <c r="C12279" s="222"/>
      <c r="D12279" s="222"/>
      <c r="E12279" s="222"/>
      <c r="F12279" s="222" t="s">
        <v>1764</v>
      </c>
      <c r="G12279" s="222"/>
      <c r="H12279" s="222"/>
      <c r="I12279" s="222"/>
      <c r="J12279" s="125">
        <v>0</v>
      </c>
    </row>
    <row r="12280" spans="1:10" ht="15">
      <c r="A12280" s="279" t="s">
        <v>1765</v>
      </c>
      <c r="B12280" s="280" t="s">
        <v>1</v>
      </c>
      <c r="C12280" s="281" t="s">
        <v>2</v>
      </c>
      <c r="D12280" s="281" t="s">
        <v>1727</v>
      </c>
      <c r="E12280" s="280" t="s">
        <v>1766</v>
      </c>
      <c r="F12280" s="83" t="s">
        <v>1767</v>
      </c>
      <c r="G12280" s="83" t="s">
        <v>1768</v>
      </c>
      <c r="H12280" s="83"/>
      <c r="I12280" s="83"/>
      <c r="J12280" s="122" t="s">
        <v>1769</v>
      </c>
    </row>
    <row r="12281" spans="1:10" ht="25.5">
      <c r="A12281" s="123" t="s">
        <v>1723</v>
      </c>
      <c r="B12281" s="97" t="s">
        <v>4607</v>
      </c>
      <c r="C12281" s="96" t="s">
        <v>44</v>
      </c>
      <c r="D12281" s="96" t="s">
        <v>4608</v>
      </c>
      <c r="E12281" s="99">
        <v>1</v>
      </c>
      <c r="F12281" s="98" t="s">
        <v>71</v>
      </c>
      <c r="G12281" s="282" t="s">
        <v>2876</v>
      </c>
      <c r="H12281" s="282"/>
      <c r="I12281" s="283"/>
      <c r="J12281" s="126" t="s">
        <v>2876</v>
      </c>
    </row>
    <row r="12282" spans="1:10">
      <c r="A12282" s="123" t="s">
        <v>1723</v>
      </c>
      <c r="B12282" s="97" t="s">
        <v>5232</v>
      </c>
      <c r="C12282" s="96" t="s">
        <v>44</v>
      </c>
      <c r="D12282" s="96" t="s">
        <v>5233</v>
      </c>
      <c r="E12282" s="99">
        <v>0.15</v>
      </c>
      <c r="F12282" s="98" t="s">
        <v>78</v>
      </c>
      <c r="G12282" s="282" t="s">
        <v>5234</v>
      </c>
      <c r="H12282" s="282"/>
      <c r="I12282" s="283"/>
      <c r="J12282" s="126" t="s">
        <v>5606</v>
      </c>
    </row>
    <row r="12283" spans="1:10">
      <c r="A12283" s="221"/>
      <c r="B12283" s="222"/>
      <c r="C12283" s="222"/>
      <c r="D12283" s="222"/>
      <c r="E12283" s="222"/>
      <c r="F12283" s="222" t="s">
        <v>1774</v>
      </c>
      <c r="G12283" s="222"/>
      <c r="H12283" s="222"/>
      <c r="I12283" s="222"/>
      <c r="J12283" s="125">
        <v>179.358</v>
      </c>
    </row>
    <row r="12284" spans="1:10">
      <c r="A12284" s="115"/>
      <c r="B12284" s="116"/>
      <c r="C12284" s="116"/>
      <c r="D12284" s="116"/>
      <c r="E12284" s="116" t="s">
        <v>1728</v>
      </c>
      <c r="F12284" s="117">
        <v>0</v>
      </c>
      <c r="G12284" s="116" t="s">
        <v>1729</v>
      </c>
      <c r="H12284" s="117">
        <v>19.96</v>
      </c>
      <c r="I12284" s="116" t="s">
        <v>1730</v>
      </c>
      <c r="J12284" s="118">
        <v>19.955969190464</v>
      </c>
    </row>
    <row r="12285" spans="1:10" ht="15" thickBot="1">
      <c r="A12285" s="115"/>
      <c r="B12285" s="116"/>
      <c r="C12285" s="116"/>
      <c r="D12285" s="116"/>
      <c r="E12285" s="116" t="s">
        <v>1731</v>
      </c>
      <c r="F12285" s="117">
        <v>47.06</v>
      </c>
      <c r="G12285" s="116"/>
      <c r="H12285" s="276" t="s">
        <v>1732</v>
      </c>
      <c r="I12285" s="276"/>
      <c r="J12285" s="118">
        <v>226.42</v>
      </c>
    </row>
    <row r="12286" spans="1:10" ht="15" thickTop="1">
      <c r="A12286" s="119"/>
      <c r="B12286" s="95"/>
      <c r="C12286" s="95"/>
      <c r="D12286" s="95"/>
      <c r="E12286" s="95"/>
      <c r="F12286" s="95"/>
      <c r="G12286" s="95"/>
      <c r="H12286" s="95"/>
      <c r="I12286" s="95"/>
      <c r="J12286" s="120"/>
    </row>
    <row r="12287" spans="1:10" ht="15">
      <c r="A12287" s="121"/>
      <c r="B12287" s="83" t="s">
        <v>1</v>
      </c>
      <c r="C12287" s="82" t="s">
        <v>2</v>
      </c>
      <c r="D12287" s="82" t="s">
        <v>3</v>
      </c>
      <c r="E12287" s="281" t="s">
        <v>1722</v>
      </c>
      <c r="F12287" s="281"/>
      <c r="G12287" s="84" t="s">
        <v>4</v>
      </c>
      <c r="H12287" s="83" t="s">
        <v>5</v>
      </c>
      <c r="I12287" s="83" t="s">
        <v>6</v>
      </c>
      <c r="J12287" s="122" t="s">
        <v>8</v>
      </c>
    </row>
    <row r="12288" spans="1:10" ht="38.25">
      <c r="A12288" s="111" t="s">
        <v>1723</v>
      </c>
      <c r="B12288" s="86" t="s">
        <v>3698</v>
      </c>
      <c r="C12288" s="85" t="s">
        <v>44</v>
      </c>
      <c r="D12288" s="85" t="s">
        <v>3699</v>
      </c>
      <c r="E12288" s="284" t="s">
        <v>1761</v>
      </c>
      <c r="F12288" s="284"/>
      <c r="G12288" s="87" t="s">
        <v>46</v>
      </c>
      <c r="H12288" s="88">
        <v>1</v>
      </c>
      <c r="I12288" s="89">
        <v>15.75</v>
      </c>
      <c r="J12288" s="112">
        <v>15.75</v>
      </c>
    </row>
    <row r="12289" spans="1:10">
      <c r="A12289" s="221"/>
      <c r="B12289" s="222"/>
      <c r="C12289" s="222"/>
      <c r="D12289" s="222"/>
      <c r="E12289" s="222"/>
      <c r="F12289" s="222" t="s">
        <v>1762</v>
      </c>
      <c r="G12289" s="222"/>
      <c r="H12289" s="222"/>
      <c r="I12289" s="222"/>
      <c r="J12289" s="125">
        <v>0</v>
      </c>
    </row>
    <row r="12290" spans="1:10">
      <c r="A12290" s="221"/>
      <c r="B12290" s="222"/>
      <c r="C12290" s="222"/>
      <c r="D12290" s="222"/>
      <c r="E12290" s="222"/>
      <c r="F12290" s="222" t="s">
        <v>1763</v>
      </c>
      <c r="G12290" s="222"/>
      <c r="H12290" s="222"/>
      <c r="I12290" s="222"/>
      <c r="J12290" s="125">
        <v>1</v>
      </c>
    </row>
    <row r="12291" spans="1:10">
      <c r="A12291" s="221"/>
      <c r="B12291" s="222"/>
      <c r="C12291" s="222"/>
      <c r="D12291" s="222"/>
      <c r="E12291" s="222"/>
      <c r="F12291" s="222" t="s">
        <v>1764</v>
      </c>
      <c r="G12291" s="222"/>
      <c r="H12291" s="222"/>
      <c r="I12291" s="222"/>
      <c r="J12291" s="125">
        <v>0</v>
      </c>
    </row>
    <row r="12292" spans="1:10" ht="15">
      <c r="A12292" s="279" t="s">
        <v>1784</v>
      </c>
      <c r="B12292" s="280" t="s">
        <v>1</v>
      </c>
      <c r="C12292" s="281" t="s">
        <v>2</v>
      </c>
      <c r="D12292" s="281" t="s">
        <v>1785</v>
      </c>
      <c r="E12292" s="280" t="s">
        <v>1766</v>
      </c>
      <c r="F12292" s="83" t="s">
        <v>1767</v>
      </c>
      <c r="G12292" s="83" t="s">
        <v>1768</v>
      </c>
      <c r="H12292" s="83"/>
      <c r="I12292" s="83"/>
      <c r="J12292" s="122" t="s">
        <v>1769</v>
      </c>
    </row>
    <row r="12293" spans="1:10" ht="51">
      <c r="A12293" s="113" t="s">
        <v>1725</v>
      </c>
      <c r="B12293" s="91" t="s">
        <v>5607</v>
      </c>
      <c r="C12293" s="90" t="s">
        <v>44</v>
      </c>
      <c r="D12293" s="90" t="s">
        <v>5608</v>
      </c>
      <c r="E12293" s="93">
        <v>2</v>
      </c>
      <c r="F12293" s="92" t="s">
        <v>46</v>
      </c>
      <c r="G12293" s="277" t="s">
        <v>5609</v>
      </c>
      <c r="H12293" s="277"/>
      <c r="I12293" s="278"/>
      <c r="J12293" s="127" t="s">
        <v>5610</v>
      </c>
    </row>
    <row r="12294" spans="1:10">
      <c r="A12294" s="221"/>
      <c r="B12294" s="222"/>
      <c r="C12294" s="222"/>
      <c r="D12294" s="222"/>
      <c r="E12294" s="222"/>
      <c r="F12294" s="222" t="s">
        <v>1938</v>
      </c>
      <c r="G12294" s="222"/>
      <c r="H12294" s="222"/>
      <c r="I12294" s="222"/>
      <c r="J12294" s="125">
        <v>3.36</v>
      </c>
    </row>
    <row r="12295" spans="1:10" ht="15">
      <c r="A12295" s="279" t="s">
        <v>1765</v>
      </c>
      <c r="B12295" s="280" t="s">
        <v>1</v>
      </c>
      <c r="C12295" s="281" t="s">
        <v>2</v>
      </c>
      <c r="D12295" s="281" t="s">
        <v>1727</v>
      </c>
      <c r="E12295" s="280" t="s">
        <v>1766</v>
      </c>
      <c r="F12295" s="83" t="s">
        <v>1767</v>
      </c>
      <c r="G12295" s="83" t="s">
        <v>1768</v>
      </c>
      <c r="H12295" s="83"/>
      <c r="I12295" s="83"/>
      <c r="J12295" s="122" t="s">
        <v>1769</v>
      </c>
    </row>
    <row r="12296" spans="1:10">
      <c r="A12296" s="123" t="s">
        <v>1723</v>
      </c>
      <c r="B12296" s="97" t="s">
        <v>3570</v>
      </c>
      <c r="C12296" s="96" t="s">
        <v>44</v>
      </c>
      <c r="D12296" s="96" t="s">
        <v>3571</v>
      </c>
      <c r="E12296" s="99">
        <v>0.35</v>
      </c>
      <c r="F12296" s="98" t="s">
        <v>1950</v>
      </c>
      <c r="G12296" s="282" t="s">
        <v>3577</v>
      </c>
      <c r="H12296" s="282"/>
      <c r="I12296" s="283"/>
      <c r="J12296" s="126" t="s">
        <v>5611</v>
      </c>
    </row>
    <row r="12297" spans="1:10">
      <c r="A12297" s="123" t="s">
        <v>1723</v>
      </c>
      <c r="B12297" s="97" t="s">
        <v>1979</v>
      </c>
      <c r="C12297" s="96" t="s">
        <v>44</v>
      </c>
      <c r="D12297" s="96" t="s">
        <v>1980</v>
      </c>
      <c r="E12297" s="99">
        <v>0.35</v>
      </c>
      <c r="F12297" s="98" t="s">
        <v>1950</v>
      </c>
      <c r="G12297" s="282" t="s">
        <v>1981</v>
      </c>
      <c r="H12297" s="282"/>
      <c r="I12297" s="283"/>
      <c r="J12297" s="126" t="s">
        <v>5612</v>
      </c>
    </row>
    <row r="12298" spans="1:10">
      <c r="A12298" s="221"/>
      <c r="B12298" s="222"/>
      <c r="C12298" s="222"/>
      <c r="D12298" s="222"/>
      <c r="E12298" s="222"/>
      <c r="F12298" s="222" t="s">
        <v>1774</v>
      </c>
      <c r="G12298" s="222"/>
      <c r="H12298" s="222"/>
      <c r="I12298" s="222"/>
      <c r="J12298" s="125">
        <v>12.39</v>
      </c>
    </row>
    <row r="12299" spans="1:10">
      <c r="A12299" s="115"/>
      <c r="B12299" s="116"/>
      <c r="C12299" s="116"/>
      <c r="D12299" s="116"/>
      <c r="E12299" s="116" t="s">
        <v>1728</v>
      </c>
      <c r="F12299" s="117">
        <v>0</v>
      </c>
      <c r="G12299" s="116" t="s">
        <v>1729</v>
      </c>
      <c r="H12299" s="117">
        <v>9.41</v>
      </c>
      <c r="I12299" s="116" t="s">
        <v>1730</v>
      </c>
      <c r="J12299" s="118">
        <v>9.4143699999999999</v>
      </c>
    </row>
    <row r="12300" spans="1:10" ht="15" thickBot="1">
      <c r="A12300" s="115"/>
      <c r="B12300" s="116"/>
      <c r="C12300" s="116"/>
      <c r="D12300" s="116"/>
      <c r="E12300" s="116" t="s">
        <v>1731</v>
      </c>
      <c r="F12300" s="117">
        <v>4.13</v>
      </c>
      <c r="G12300" s="116"/>
      <c r="H12300" s="276" t="s">
        <v>1732</v>
      </c>
      <c r="I12300" s="276"/>
      <c r="J12300" s="118">
        <v>19.88</v>
      </c>
    </row>
    <row r="12301" spans="1:10" ht="15" thickTop="1">
      <c r="A12301" s="119"/>
      <c r="B12301" s="95"/>
      <c r="C12301" s="95"/>
      <c r="D12301" s="95"/>
      <c r="E12301" s="95"/>
      <c r="F12301" s="95"/>
      <c r="G12301" s="95"/>
      <c r="H12301" s="95"/>
      <c r="I12301" s="95"/>
      <c r="J12301" s="120"/>
    </row>
    <row r="12302" spans="1:10" ht="15">
      <c r="A12302" s="121"/>
      <c r="B12302" s="83" t="s">
        <v>1</v>
      </c>
      <c r="C12302" s="82" t="s">
        <v>2</v>
      </c>
      <c r="D12302" s="82" t="s">
        <v>3</v>
      </c>
      <c r="E12302" s="281" t="s">
        <v>1722</v>
      </c>
      <c r="F12302" s="281"/>
      <c r="G12302" s="84" t="s">
        <v>4</v>
      </c>
      <c r="H12302" s="83" t="s">
        <v>5</v>
      </c>
      <c r="I12302" s="83" t="s">
        <v>6</v>
      </c>
      <c r="J12302" s="122" t="s">
        <v>8</v>
      </c>
    </row>
    <row r="12303" spans="1:10" ht="38.25">
      <c r="A12303" s="111" t="s">
        <v>1723</v>
      </c>
      <c r="B12303" s="86" t="s">
        <v>3668</v>
      </c>
      <c r="C12303" s="85" t="s">
        <v>44</v>
      </c>
      <c r="D12303" s="85" t="s">
        <v>3669</v>
      </c>
      <c r="E12303" s="284" t="s">
        <v>1761</v>
      </c>
      <c r="F12303" s="284"/>
      <c r="G12303" s="87" t="s">
        <v>46</v>
      </c>
      <c r="H12303" s="88">
        <v>1</v>
      </c>
      <c r="I12303" s="89">
        <v>3.89</v>
      </c>
      <c r="J12303" s="112">
        <v>3.89</v>
      </c>
    </row>
    <row r="12304" spans="1:10">
      <c r="A12304" s="221"/>
      <c r="B12304" s="222"/>
      <c r="C12304" s="222"/>
      <c r="D12304" s="222"/>
      <c r="E12304" s="222"/>
      <c r="F12304" s="222" t="s">
        <v>1762</v>
      </c>
      <c r="G12304" s="222"/>
      <c r="H12304" s="222"/>
      <c r="I12304" s="222"/>
      <c r="J12304" s="125">
        <v>0</v>
      </c>
    </row>
    <row r="12305" spans="1:10">
      <c r="A12305" s="221"/>
      <c r="B12305" s="222"/>
      <c r="C12305" s="222"/>
      <c r="D12305" s="222"/>
      <c r="E12305" s="222"/>
      <c r="F12305" s="222" t="s">
        <v>1763</v>
      </c>
      <c r="G12305" s="222"/>
      <c r="H12305" s="222"/>
      <c r="I12305" s="222"/>
      <c r="J12305" s="125">
        <v>1</v>
      </c>
    </row>
    <row r="12306" spans="1:10">
      <c r="A12306" s="221"/>
      <c r="B12306" s="222"/>
      <c r="C12306" s="222"/>
      <c r="D12306" s="222"/>
      <c r="E12306" s="222"/>
      <c r="F12306" s="222" t="s">
        <v>1764</v>
      </c>
      <c r="G12306" s="222"/>
      <c r="H12306" s="222"/>
      <c r="I12306" s="222"/>
      <c r="J12306" s="125">
        <v>0</v>
      </c>
    </row>
    <row r="12307" spans="1:10" ht="15">
      <c r="A12307" s="279" t="s">
        <v>1784</v>
      </c>
      <c r="B12307" s="280" t="s">
        <v>1</v>
      </c>
      <c r="C12307" s="281" t="s">
        <v>2</v>
      </c>
      <c r="D12307" s="281" t="s">
        <v>1785</v>
      </c>
      <c r="E12307" s="280" t="s">
        <v>1766</v>
      </c>
      <c r="F12307" s="83" t="s">
        <v>1767</v>
      </c>
      <c r="G12307" s="83" t="s">
        <v>1768</v>
      </c>
      <c r="H12307" s="83"/>
      <c r="I12307" s="83"/>
      <c r="J12307" s="122" t="s">
        <v>1769</v>
      </c>
    </row>
    <row r="12308" spans="1:10" ht="38.25">
      <c r="A12308" s="113" t="s">
        <v>1725</v>
      </c>
      <c r="B12308" s="91" t="s">
        <v>5613</v>
      </c>
      <c r="C12308" s="90" t="s">
        <v>44</v>
      </c>
      <c r="D12308" s="90" t="s">
        <v>5614</v>
      </c>
      <c r="E12308" s="93">
        <v>1</v>
      </c>
      <c r="F12308" s="92" t="s">
        <v>46</v>
      </c>
      <c r="G12308" s="277" t="s">
        <v>4400</v>
      </c>
      <c r="H12308" s="277"/>
      <c r="I12308" s="278"/>
      <c r="J12308" s="127" t="s">
        <v>4400</v>
      </c>
    </row>
    <row r="12309" spans="1:10">
      <c r="A12309" s="221"/>
      <c r="B12309" s="222"/>
      <c r="C12309" s="222"/>
      <c r="D12309" s="222"/>
      <c r="E12309" s="222"/>
      <c r="F12309" s="222" t="s">
        <v>1938</v>
      </c>
      <c r="G12309" s="222"/>
      <c r="H12309" s="222"/>
      <c r="I12309" s="222"/>
      <c r="J12309" s="125">
        <v>1.23</v>
      </c>
    </row>
    <row r="12310" spans="1:10" ht="15">
      <c r="A12310" s="279" t="s">
        <v>1765</v>
      </c>
      <c r="B12310" s="280" t="s">
        <v>1</v>
      </c>
      <c r="C12310" s="281" t="s">
        <v>2</v>
      </c>
      <c r="D12310" s="281" t="s">
        <v>1727</v>
      </c>
      <c r="E12310" s="280" t="s">
        <v>1766</v>
      </c>
      <c r="F12310" s="83" t="s">
        <v>1767</v>
      </c>
      <c r="G12310" s="83" t="s">
        <v>1768</v>
      </c>
      <c r="H12310" s="83"/>
      <c r="I12310" s="83"/>
      <c r="J12310" s="122" t="s">
        <v>1769</v>
      </c>
    </row>
    <row r="12311" spans="1:10">
      <c r="A12311" s="123" t="s">
        <v>1723</v>
      </c>
      <c r="B12311" s="97" t="s">
        <v>3570</v>
      </c>
      <c r="C12311" s="96" t="s">
        <v>44</v>
      </c>
      <c r="D12311" s="96" t="s">
        <v>3571</v>
      </c>
      <c r="E12311" s="99">
        <v>0.1666667</v>
      </c>
      <c r="F12311" s="98" t="s">
        <v>1950</v>
      </c>
      <c r="G12311" s="282" t="s">
        <v>3577</v>
      </c>
      <c r="H12311" s="282"/>
      <c r="I12311" s="283"/>
      <c r="J12311" s="126" t="s">
        <v>4018</v>
      </c>
    </row>
    <row r="12312" spans="1:10">
      <c r="A12312" s="221"/>
      <c r="B12312" s="222"/>
      <c r="C12312" s="222"/>
      <c r="D12312" s="222"/>
      <c r="E12312" s="222"/>
      <c r="F12312" s="222" t="s">
        <v>1774</v>
      </c>
      <c r="G12312" s="222"/>
      <c r="H12312" s="222"/>
      <c r="I12312" s="222"/>
      <c r="J12312" s="125">
        <v>2.6549999999999998</v>
      </c>
    </row>
    <row r="12313" spans="1:10">
      <c r="A12313" s="115"/>
      <c r="B12313" s="116"/>
      <c r="C12313" s="116"/>
      <c r="D12313" s="116"/>
      <c r="E12313" s="116" t="s">
        <v>1728</v>
      </c>
      <c r="F12313" s="117">
        <v>0</v>
      </c>
      <c r="G12313" s="116" t="s">
        <v>1729</v>
      </c>
      <c r="H12313" s="117">
        <v>1.95</v>
      </c>
      <c r="I12313" s="116" t="s">
        <v>1730</v>
      </c>
      <c r="J12313" s="118">
        <v>1.94688372271</v>
      </c>
    </row>
    <row r="12314" spans="1:10" ht="15" thickBot="1">
      <c r="A12314" s="115"/>
      <c r="B12314" s="116"/>
      <c r="C12314" s="116"/>
      <c r="D12314" s="116"/>
      <c r="E12314" s="116" t="s">
        <v>1731</v>
      </c>
      <c r="F12314" s="117">
        <v>1.02</v>
      </c>
      <c r="G12314" s="116"/>
      <c r="H12314" s="276" t="s">
        <v>1732</v>
      </c>
      <c r="I12314" s="276"/>
      <c r="J12314" s="118">
        <v>4.91</v>
      </c>
    </row>
    <row r="12315" spans="1:10" ht="15" thickTop="1">
      <c r="A12315" s="119"/>
      <c r="B12315" s="95"/>
      <c r="C12315" s="95"/>
      <c r="D12315" s="95"/>
      <c r="E12315" s="95"/>
      <c r="F12315" s="95"/>
      <c r="G12315" s="95"/>
      <c r="H12315" s="95"/>
      <c r="I12315" s="95"/>
      <c r="J12315" s="120"/>
    </row>
    <row r="12316" spans="1:10" ht="15">
      <c r="A12316" s="121"/>
      <c r="B12316" s="83" t="s">
        <v>1</v>
      </c>
      <c r="C12316" s="82" t="s">
        <v>2</v>
      </c>
      <c r="D12316" s="82" t="s">
        <v>3</v>
      </c>
      <c r="E12316" s="281" t="s">
        <v>1722</v>
      </c>
      <c r="F12316" s="281"/>
      <c r="G12316" s="84" t="s">
        <v>4</v>
      </c>
      <c r="H12316" s="83" t="s">
        <v>5</v>
      </c>
      <c r="I12316" s="83" t="s">
        <v>6</v>
      </c>
      <c r="J12316" s="122" t="s">
        <v>8</v>
      </c>
    </row>
    <row r="12317" spans="1:10">
      <c r="A12317" s="111" t="s">
        <v>1723</v>
      </c>
      <c r="B12317" s="86" t="s">
        <v>3559</v>
      </c>
      <c r="C12317" s="85" t="s">
        <v>44</v>
      </c>
      <c r="D12317" s="85" t="s">
        <v>3560</v>
      </c>
      <c r="E12317" s="284" t="s">
        <v>1761</v>
      </c>
      <c r="F12317" s="284"/>
      <c r="G12317" s="87" t="s">
        <v>1950</v>
      </c>
      <c r="H12317" s="88">
        <v>1</v>
      </c>
      <c r="I12317" s="89">
        <v>18.77</v>
      </c>
      <c r="J12317" s="112">
        <v>18.77</v>
      </c>
    </row>
    <row r="12318" spans="1:10" ht="15">
      <c r="A12318" s="121" t="s">
        <v>2324</v>
      </c>
      <c r="B12318" s="83" t="s">
        <v>1</v>
      </c>
      <c r="C12318" s="82" t="s">
        <v>2</v>
      </c>
      <c r="D12318" s="82" t="s">
        <v>1748</v>
      </c>
      <c r="E12318" s="83" t="s">
        <v>1766</v>
      </c>
      <c r="F12318" s="280" t="s">
        <v>1769</v>
      </c>
      <c r="G12318" s="280"/>
      <c r="H12318" s="280"/>
      <c r="I12318" s="280"/>
      <c r="J12318" s="122" t="s">
        <v>1778</v>
      </c>
    </row>
    <row r="12319" spans="1:10">
      <c r="A12319" s="113" t="s">
        <v>1725</v>
      </c>
      <c r="B12319" s="91" t="s">
        <v>4986</v>
      </c>
      <c r="C12319" s="90" t="s">
        <v>44</v>
      </c>
      <c r="D12319" s="90" t="s">
        <v>4987</v>
      </c>
      <c r="E12319" s="93">
        <v>1</v>
      </c>
      <c r="F12319" s="90"/>
      <c r="G12319" s="90"/>
      <c r="H12319" s="90"/>
      <c r="I12319" s="102" t="s">
        <v>4988</v>
      </c>
      <c r="J12319" s="127" t="s">
        <v>4988</v>
      </c>
    </row>
    <row r="12320" spans="1:10">
      <c r="A12320" s="221"/>
      <c r="B12320" s="222"/>
      <c r="C12320" s="222"/>
      <c r="D12320" s="222"/>
      <c r="E12320" s="222"/>
      <c r="F12320" s="222" t="s">
        <v>2328</v>
      </c>
      <c r="G12320" s="222"/>
      <c r="H12320" s="222"/>
      <c r="I12320" s="222"/>
      <c r="J12320" s="128">
        <v>0</v>
      </c>
    </row>
    <row r="12321" spans="1:10">
      <c r="A12321" s="221"/>
      <c r="B12321" s="222"/>
      <c r="C12321" s="222"/>
      <c r="D12321" s="222"/>
      <c r="E12321" s="222"/>
      <c r="F12321" s="222" t="s">
        <v>2329</v>
      </c>
      <c r="G12321" s="222"/>
      <c r="H12321" s="222"/>
      <c r="I12321" s="222"/>
      <c r="J12321" s="125">
        <v>14.42</v>
      </c>
    </row>
    <row r="12322" spans="1:10">
      <c r="A12322" s="221"/>
      <c r="B12322" s="222"/>
      <c r="C12322" s="222"/>
      <c r="D12322" s="222"/>
      <c r="E12322" s="222"/>
      <c r="F12322" s="222" t="s">
        <v>1762</v>
      </c>
      <c r="G12322" s="222"/>
      <c r="H12322" s="222"/>
      <c r="I12322" s="222"/>
      <c r="J12322" s="125">
        <v>14.42</v>
      </c>
    </row>
    <row r="12323" spans="1:10">
      <c r="A12323" s="221"/>
      <c r="B12323" s="222"/>
      <c r="C12323" s="222"/>
      <c r="D12323" s="222"/>
      <c r="E12323" s="222"/>
      <c r="F12323" s="222" t="s">
        <v>1763</v>
      </c>
      <c r="G12323" s="222"/>
      <c r="H12323" s="222"/>
      <c r="I12323" s="222"/>
      <c r="J12323" s="125">
        <v>1</v>
      </c>
    </row>
    <row r="12324" spans="1:10">
      <c r="A12324" s="221"/>
      <c r="B12324" s="222"/>
      <c r="C12324" s="222"/>
      <c r="D12324" s="222"/>
      <c r="E12324" s="222"/>
      <c r="F12324" s="222" t="s">
        <v>1764</v>
      </c>
      <c r="G12324" s="222"/>
      <c r="H12324" s="222"/>
      <c r="I12324" s="222"/>
      <c r="J12324" s="125">
        <v>14.42</v>
      </c>
    </row>
    <row r="12325" spans="1:10" ht="15">
      <c r="A12325" s="279" t="s">
        <v>1784</v>
      </c>
      <c r="B12325" s="280" t="s">
        <v>1</v>
      </c>
      <c r="C12325" s="281" t="s">
        <v>2</v>
      </c>
      <c r="D12325" s="281" t="s">
        <v>1785</v>
      </c>
      <c r="E12325" s="280" t="s">
        <v>1766</v>
      </c>
      <c r="F12325" s="83" t="s">
        <v>1767</v>
      </c>
      <c r="G12325" s="83" t="s">
        <v>1768</v>
      </c>
      <c r="H12325" s="83"/>
      <c r="I12325" s="83"/>
      <c r="J12325" s="122" t="s">
        <v>1769</v>
      </c>
    </row>
    <row r="12326" spans="1:10">
      <c r="A12326" s="113" t="s">
        <v>1725</v>
      </c>
      <c r="B12326" s="91" t="s">
        <v>4332</v>
      </c>
      <c r="C12326" s="90" t="s">
        <v>44</v>
      </c>
      <c r="D12326" s="90" t="s">
        <v>4333</v>
      </c>
      <c r="E12326" s="93">
        <v>1</v>
      </c>
      <c r="F12326" s="92" t="s">
        <v>1950</v>
      </c>
      <c r="G12326" s="277" t="s">
        <v>4334</v>
      </c>
      <c r="H12326" s="277"/>
      <c r="I12326" s="278"/>
      <c r="J12326" s="127" t="s">
        <v>4334</v>
      </c>
    </row>
    <row r="12327" spans="1:10">
      <c r="A12327" s="113" t="s">
        <v>1725</v>
      </c>
      <c r="B12327" s="91" t="s">
        <v>4335</v>
      </c>
      <c r="C12327" s="90" t="s">
        <v>44</v>
      </c>
      <c r="D12327" s="90" t="s">
        <v>4336</v>
      </c>
      <c r="E12327" s="93">
        <v>1</v>
      </c>
      <c r="F12327" s="92" t="s">
        <v>1950</v>
      </c>
      <c r="G12327" s="277" t="s">
        <v>4337</v>
      </c>
      <c r="H12327" s="277"/>
      <c r="I12327" s="278"/>
      <c r="J12327" s="127" t="s">
        <v>4337</v>
      </c>
    </row>
    <row r="12328" spans="1:10" ht="25.5">
      <c r="A12328" s="113" t="s">
        <v>1725</v>
      </c>
      <c r="B12328" s="91" t="s">
        <v>4341</v>
      </c>
      <c r="C12328" s="90" t="s">
        <v>44</v>
      </c>
      <c r="D12328" s="90" t="s">
        <v>4342</v>
      </c>
      <c r="E12328" s="93">
        <v>1</v>
      </c>
      <c r="F12328" s="92" t="s">
        <v>1950</v>
      </c>
      <c r="G12328" s="277" t="s">
        <v>4343</v>
      </c>
      <c r="H12328" s="277"/>
      <c r="I12328" s="278"/>
      <c r="J12328" s="127" t="s">
        <v>4343</v>
      </c>
    </row>
    <row r="12329" spans="1:10">
      <c r="A12329" s="113" t="s">
        <v>1725</v>
      </c>
      <c r="B12329" s="91" t="s">
        <v>4338</v>
      </c>
      <c r="C12329" s="90" t="s">
        <v>44</v>
      </c>
      <c r="D12329" s="90" t="s">
        <v>4339</v>
      </c>
      <c r="E12329" s="93">
        <v>1</v>
      </c>
      <c r="F12329" s="92" t="s">
        <v>1950</v>
      </c>
      <c r="G12329" s="277" t="s">
        <v>4340</v>
      </c>
      <c r="H12329" s="277"/>
      <c r="I12329" s="278"/>
      <c r="J12329" s="127" t="s">
        <v>4340</v>
      </c>
    </row>
    <row r="12330" spans="1:10">
      <c r="A12330" s="221"/>
      <c r="B12330" s="222"/>
      <c r="C12330" s="222"/>
      <c r="D12330" s="222"/>
      <c r="E12330" s="222"/>
      <c r="F12330" s="222" t="s">
        <v>1938</v>
      </c>
      <c r="G12330" s="222"/>
      <c r="H12330" s="222"/>
      <c r="I12330" s="222"/>
      <c r="J12330" s="125">
        <v>2.8</v>
      </c>
    </row>
    <row r="12331" spans="1:10" ht="15">
      <c r="A12331" s="279" t="s">
        <v>1765</v>
      </c>
      <c r="B12331" s="280" t="s">
        <v>1</v>
      </c>
      <c r="C12331" s="281" t="s">
        <v>2</v>
      </c>
      <c r="D12331" s="281" t="s">
        <v>1727</v>
      </c>
      <c r="E12331" s="280" t="s">
        <v>1766</v>
      </c>
      <c r="F12331" s="83" t="s">
        <v>1767</v>
      </c>
      <c r="G12331" s="83" t="s">
        <v>1768</v>
      </c>
      <c r="H12331" s="83"/>
      <c r="I12331" s="83"/>
      <c r="J12331" s="122" t="s">
        <v>1769</v>
      </c>
    </row>
    <row r="12332" spans="1:10" ht="25.5">
      <c r="A12332" s="123" t="s">
        <v>1723</v>
      </c>
      <c r="B12332" s="97" t="s">
        <v>5166</v>
      </c>
      <c r="C12332" s="96" t="s">
        <v>44</v>
      </c>
      <c r="D12332" s="96" t="s">
        <v>5167</v>
      </c>
      <c r="E12332" s="99">
        <v>1</v>
      </c>
      <c r="F12332" s="98" t="s">
        <v>1950</v>
      </c>
      <c r="G12332" s="282" t="s">
        <v>4375</v>
      </c>
      <c r="H12332" s="282"/>
      <c r="I12332" s="283"/>
      <c r="J12332" s="126" t="s">
        <v>4375</v>
      </c>
    </row>
    <row r="12333" spans="1:10">
      <c r="A12333" s="123" t="s">
        <v>1723</v>
      </c>
      <c r="B12333" s="97" t="s">
        <v>5079</v>
      </c>
      <c r="C12333" s="96" t="s">
        <v>44</v>
      </c>
      <c r="D12333" s="96" t="s">
        <v>5080</v>
      </c>
      <c r="E12333" s="99">
        <v>1</v>
      </c>
      <c r="F12333" s="98" t="s">
        <v>1950</v>
      </c>
      <c r="G12333" s="282" t="s">
        <v>4380</v>
      </c>
      <c r="H12333" s="282"/>
      <c r="I12333" s="283"/>
      <c r="J12333" s="126" t="s">
        <v>4380</v>
      </c>
    </row>
    <row r="12334" spans="1:10" ht="25.5">
      <c r="A12334" s="123" t="s">
        <v>1723</v>
      </c>
      <c r="B12334" s="97" t="s">
        <v>4984</v>
      </c>
      <c r="C12334" s="96" t="s">
        <v>44</v>
      </c>
      <c r="D12334" s="96" t="s">
        <v>4985</v>
      </c>
      <c r="E12334" s="99">
        <v>1</v>
      </c>
      <c r="F12334" s="98" t="s">
        <v>1950</v>
      </c>
      <c r="G12334" s="282" t="s">
        <v>2208</v>
      </c>
      <c r="H12334" s="282"/>
      <c r="I12334" s="283"/>
      <c r="J12334" s="126" t="s">
        <v>2208</v>
      </c>
    </row>
    <row r="12335" spans="1:10">
      <c r="A12335" s="221"/>
      <c r="B12335" s="222"/>
      <c r="C12335" s="222"/>
      <c r="D12335" s="222"/>
      <c r="E12335" s="222"/>
      <c r="F12335" s="222" t="s">
        <v>1774</v>
      </c>
      <c r="G12335" s="222"/>
      <c r="H12335" s="222"/>
      <c r="I12335" s="222"/>
      <c r="J12335" s="125">
        <v>1.55</v>
      </c>
    </row>
    <row r="12336" spans="1:10">
      <c r="A12336" s="115"/>
      <c r="B12336" s="116"/>
      <c r="C12336" s="116"/>
      <c r="D12336" s="116"/>
      <c r="E12336" s="116" t="s">
        <v>1728</v>
      </c>
      <c r="F12336" s="117">
        <v>0</v>
      </c>
      <c r="G12336" s="116" t="s">
        <v>1729</v>
      </c>
      <c r="H12336" s="117">
        <v>14.61</v>
      </c>
      <c r="I12336" s="116" t="s">
        <v>1730</v>
      </c>
      <c r="J12336" s="118">
        <v>14.611499999999999</v>
      </c>
    </row>
    <row r="12337" spans="1:10" ht="15" thickBot="1">
      <c r="A12337" s="115"/>
      <c r="B12337" s="116"/>
      <c r="C12337" s="116"/>
      <c r="D12337" s="116"/>
      <c r="E12337" s="116" t="s">
        <v>1731</v>
      </c>
      <c r="F12337" s="117">
        <v>4.92</v>
      </c>
      <c r="G12337" s="116"/>
      <c r="H12337" s="276" t="s">
        <v>1732</v>
      </c>
      <c r="I12337" s="276"/>
      <c r="J12337" s="118">
        <v>23.69</v>
      </c>
    </row>
    <row r="12338" spans="1:10" ht="15" thickTop="1">
      <c r="A12338" s="119"/>
      <c r="B12338" s="95"/>
      <c r="C12338" s="95"/>
      <c r="D12338" s="95"/>
      <c r="E12338" s="95"/>
      <c r="F12338" s="95"/>
      <c r="G12338" s="95"/>
      <c r="H12338" s="95"/>
      <c r="I12338" s="95"/>
      <c r="J12338" s="120"/>
    </row>
    <row r="12339" spans="1:10" ht="15">
      <c r="A12339" s="121"/>
      <c r="B12339" s="83" t="s">
        <v>1</v>
      </c>
      <c r="C12339" s="82" t="s">
        <v>2</v>
      </c>
      <c r="D12339" s="82" t="s">
        <v>3</v>
      </c>
      <c r="E12339" s="281" t="s">
        <v>1722</v>
      </c>
      <c r="F12339" s="281"/>
      <c r="G12339" s="84" t="s">
        <v>4</v>
      </c>
      <c r="H12339" s="83" t="s">
        <v>5</v>
      </c>
      <c r="I12339" s="83" t="s">
        <v>6</v>
      </c>
      <c r="J12339" s="122" t="s">
        <v>8</v>
      </c>
    </row>
    <row r="12340" spans="1:10">
      <c r="A12340" s="111" t="s">
        <v>1723</v>
      </c>
      <c r="B12340" s="86" t="s">
        <v>3803</v>
      </c>
      <c r="C12340" s="85" t="s">
        <v>44</v>
      </c>
      <c r="D12340" s="85" t="s">
        <v>3804</v>
      </c>
      <c r="E12340" s="284" t="s">
        <v>1761</v>
      </c>
      <c r="F12340" s="284"/>
      <c r="G12340" s="87" t="s">
        <v>46</v>
      </c>
      <c r="H12340" s="88">
        <v>1</v>
      </c>
      <c r="I12340" s="89">
        <v>2.3199999999999998</v>
      </c>
      <c r="J12340" s="112">
        <v>2.3199999999999998</v>
      </c>
    </row>
    <row r="12341" spans="1:10">
      <c r="A12341" s="221"/>
      <c r="B12341" s="222"/>
      <c r="C12341" s="222"/>
      <c r="D12341" s="222"/>
      <c r="E12341" s="222"/>
      <c r="F12341" s="222" t="s">
        <v>1762</v>
      </c>
      <c r="G12341" s="222"/>
      <c r="H12341" s="222"/>
      <c r="I12341" s="222"/>
      <c r="J12341" s="125">
        <v>0</v>
      </c>
    </row>
    <row r="12342" spans="1:10">
      <c r="A12342" s="221"/>
      <c r="B12342" s="222"/>
      <c r="C12342" s="222"/>
      <c r="D12342" s="222"/>
      <c r="E12342" s="222"/>
      <c r="F12342" s="222" t="s">
        <v>1763</v>
      </c>
      <c r="G12342" s="222"/>
      <c r="H12342" s="222"/>
      <c r="I12342" s="222"/>
      <c r="J12342" s="125">
        <v>1</v>
      </c>
    </row>
    <row r="12343" spans="1:10">
      <c r="A12343" s="221"/>
      <c r="B12343" s="222"/>
      <c r="C12343" s="222"/>
      <c r="D12343" s="222"/>
      <c r="E12343" s="222"/>
      <c r="F12343" s="222" t="s">
        <v>1764</v>
      </c>
      <c r="G12343" s="222"/>
      <c r="H12343" s="222"/>
      <c r="I12343" s="222"/>
      <c r="J12343" s="125">
        <v>0</v>
      </c>
    </row>
    <row r="12344" spans="1:10" ht="15">
      <c r="A12344" s="279" t="s">
        <v>1784</v>
      </c>
      <c r="B12344" s="280" t="s">
        <v>1</v>
      </c>
      <c r="C12344" s="281" t="s">
        <v>2</v>
      </c>
      <c r="D12344" s="281" t="s">
        <v>1785</v>
      </c>
      <c r="E12344" s="280" t="s">
        <v>1766</v>
      </c>
      <c r="F12344" s="83" t="s">
        <v>1767</v>
      </c>
      <c r="G12344" s="83" t="s">
        <v>1768</v>
      </c>
      <c r="H12344" s="83"/>
      <c r="I12344" s="83"/>
      <c r="J12344" s="122" t="s">
        <v>1769</v>
      </c>
    </row>
    <row r="12345" spans="1:10" ht="25.5">
      <c r="A12345" s="113" t="s">
        <v>1725</v>
      </c>
      <c r="B12345" s="91" t="s">
        <v>5615</v>
      </c>
      <c r="C12345" s="90" t="s">
        <v>44</v>
      </c>
      <c r="D12345" s="90" t="s">
        <v>5616</v>
      </c>
      <c r="E12345" s="93">
        <v>1</v>
      </c>
      <c r="F12345" s="92" t="s">
        <v>46</v>
      </c>
      <c r="G12345" s="277" t="s">
        <v>4438</v>
      </c>
      <c r="H12345" s="277"/>
      <c r="I12345" s="278"/>
      <c r="J12345" s="127" t="s">
        <v>4438</v>
      </c>
    </row>
    <row r="12346" spans="1:10">
      <c r="A12346" s="221"/>
      <c r="B12346" s="222"/>
      <c r="C12346" s="222"/>
      <c r="D12346" s="222"/>
      <c r="E12346" s="222"/>
      <c r="F12346" s="222" t="s">
        <v>1938</v>
      </c>
      <c r="G12346" s="222"/>
      <c r="H12346" s="222"/>
      <c r="I12346" s="222"/>
      <c r="J12346" s="125">
        <v>0.55000000000000004</v>
      </c>
    </row>
    <row r="12347" spans="1:10" ht="15">
      <c r="A12347" s="279" t="s">
        <v>1765</v>
      </c>
      <c r="B12347" s="280" t="s">
        <v>1</v>
      </c>
      <c r="C12347" s="281" t="s">
        <v>2</v>
      </c>
      <c r="D12347" s="281" t="s">
        <v>1727</v>
      </c>
      <c r="E12347" s="280" t="s">
        <v>1766</v>
      </c>
      <c r="F12347" s="83" t="s">
        <v>1767</v>
      </c>
      <c r="G12347" s="83" t="s">
        <v>1768</v>
      </c>
      <c r="H12347" s="83"/>
      <c r="I12347" s="83"/>
      <c r="J12347" s="122" t="s">
        <v>1769</v>
      </c>
    </row>
    <row r="12348" spans="1:10">
      <c r="A12348" s="123" t="s">
        <v>1723</v>
      </c>
      <c r="B12348" s="97" t="s">
        <v>3570</v>
      </c>
      <c r="C12348" s="96" t="s">
        <v>44</v>
      </c>
      <c r="D12348" s="96" t="s">
        <v>3571</v>
      </c>
      <c r="E12348" s="99">
        <v>4.9886600000000003E-2</v>
      </c>
      <c r="F12348" s="98" t="s">
        <v>1950</v>
      </c>
      <c r="G12348" s="282" t="s">
        <v>3577</v>
      </c>
      <c r="H12348" s="282"/>
      <c r="I12348" s="283"/>
      <c r="J12348" s="126" t="s">
        <v>4048</v>
      </c>
    </row>
    <row r="12349" spans="1:10">
      <c r="A12349" s="123" t="s">
        <v>1723</v>
      </c>
      <c r="B12349" s="97" t="s">
        <v>1979</v>
      </c>
      <c r="C12349" s="96" t="s">
        <v>44</v>
      </c>
      <c r="D12349" s="96" t="s">
        <v>1980</v>
      </c>
      <c r="E12349" s="99">
        <v>4.9886600000000003E-2</v>
      </c>
      <c r="F12349" s="98" t="s">
        <v>1950</v>
      </c>
      <c r="G12349" s="282" t="s">
        <v>1981</v>
      </c>
      <c r="H12349" s="282"/>
      <c r="I12349" s="283"/>
      <c r="J12349" s="126" t="s">
        <v>4049</v>
      </c>
    </row>
    <row r="12350" spans="1:10">
      <c r="A12350" s="221"/>
      <c r="B12350" s="222"/>
      <c r="C12350" s="222"/>
      <c r="D12350" s="222"/>
      <c r="E12350" s="222"/>
      <c r="F12350" s="222" t="s">
        <v>1774</v>
      </c>
      <c r="G12350" s="222"/>
      <c r="H12350" s="222"/>
      <c r="I12350" s="222"/>
      <c r="J12350" s="125">
        <v>1.766</v>
      </c>
    </row>
    <row r="12351" spans="1:10">
      <c r="A12351" s="115"/>
      <c r="B12351" s="116"/>
      <c r="C12351" s="116"/>
      <c r="D12351" s="116"/>
      <c r="E12351" s="116" t="s">
        <v>1728</v>
      </c>
      <c r="F12351" s="117">
        <v>0</v>
      </c>
      <c r="G12351" s="116" t="s">
        <v>1729</v>
      </c>
      <c r="H12351" s="117">
        <v>1.34</v>
      </c>
      <c r="I12351" s="116" t="s">
        <v>1730</v>
      </c>
      <c r="J12351" s="118">
        <v>1.34185974412</v>
      </c>
    </row>
    <row r="12352" spans="1:10" ht="15" thickBot="1">
      <c r="A12352" s="115"/>
      <c r="B12352" s="116"/>
      <c r="C12352" s="116"/>
      <c r="D12352" s="116"/>
      <c r="E12352" s="116" t="s">
        <v>1731</v>
      </c>
      <c r="F12352" s="117">
        <v>0.6</v>
      </c>
      <c r="G12352" s="116"/>
      <c r="H12352" s="276" t="s">
        <v>1732</v>
      </c>
      <c r="I12352" s="276"/>
      <c r="J12352" s="118">
        <v>2.92</v>
      </c>
    </row>
    <row r="12353" spans="1:10" ht="15" thickTop="1">
      <c r="A12353" s="119"/>
      <c r="B12353" s="95"/>
      <c r="C12353" s="95"/>
      <c r="D12353" s="95"/>
      <c r="E12353" s="95"/>
      <c r="F12353" s="95"/>
      <c r="G12353" s="95"/>
      <c r="H12353" s="95"/>
      <c r="I12353" s="95"/>
      <c r="J12353" s="120"/>
    </row>
    <row r="12354" spans="1:10" ht="15">
      <c r="A12354" s="121"/>
      <c r="B12354" s="83" t="s">
        <v>1</v>
      </c>
      <c r="C12354" s="82" t="s">
        <v>2</v>
      </c>
      <c r="D12354" s="82" t="s">
        <v>3</v>
      </c>
      <c r="E12354" s="281" t="s">
        <v>1722</v>
      </c>
      <c r="F12354" s="281"/>
      <c r="G12354" s="84" t="s">
        <v>4</v>
      </c>
      <c r="H12354" s="83" t="s">
        <v>5</v>
      </c>
      <c r="I12354" s="83" t="s">
        <v>6</v>
      </c>
      <c r="J12354" s="122" t="s">
        <v>8</v>
      </c>
    </row>
    <row r="12355" spans="1:10">
      <c r="A12355" s="111" t="s">
        <v>1723</v>
      </c>
      <c r="B12355" s="86" t="s">
        <v>3785</v>
      </c>
      <c r="C12355" s="85" t="s">
        <v>44</v>
      </c>
      <c r="D12355" s="85" t="s">
        <v>3786</v>
      </c>
      <c r="E12355" s="284" t="s">
        <v>1761</v>
      </c>
      <c r="F12355" s="284"/>
      <c r="G12355" s="87" t="s">
        <v>46</v>
      </c>
      <c r="H12355" s="88">
        <v>1</v>
      </c>
      <c r="I12355" s="89">
        <v>1.3</v>
      </c>
      <c r="J12355" s="112">
        <v>1.3</v>
      </c>
    </row>
    <row r="12356" spans="1:10">
      <c r="A12356" s="221"/>
      <c r="B12356" s="222"/>
      <c r="C12356" s="222"/>
      <c r="D12356" s="222"/>
      <c r="E12356" s="222"/>
      <c r="F12356" s="222" t="s">
        <v>1762</v>
      </c>
      <c r="G12356" s="222"/>
      <c r="H12356" s="222"/>
      <c r="I12356" s="222"/>
      <c r="J12356" s="125">
        <v>0</v>
      </c>
    </row>
    <row r="12357" spans="1:10">
      <c r="A12357" s="221"/>
      <c r="B12357" s="222"/>
      <c r="C12357" s="222"/>
      <c r="D12357" s="222"/>
      <c r="E12357" s="222"/>
      <c r="F12357" s="222" t="s">
        <v>1763</v>
      </c>
      <c r="G12357" s="222"/>
      <c r="H12357" s="222"/>
      <c r="I12357" s="222"/>
      <c r="J12357" s="125">
        <v>1</v>
      </c>
    </row>
    <row r="12358" spans="1:10">
      <c r="A12358" s="221"/>
      <c r="B12358" s="222"/>
      <c r="C12358" s="222"/>
      <c r="D12358" s="222"/>
      <c r="E12358" s="222"/>
      <c r="F12358" s="222" t="s">
        <v>1764</v>
      </c>
      <c r="G12358" s="222"/>
      <c r="H12358" s="222"/>
      <c r="I12358" s="222"/>
      <c r="J12358" s="125">
        <v>0</v>
      </c>
    </row>
    <row r="12359" spans="1:10" ht="15">
      <c r="A12359" s="279" t="s">
        <v>1784</v>
      </c>
      <c r="B12359" s="280" t="s">
        <v>1</v>
      </c>
      <c r="C12359" s="281" t="s">
        <v>2</v>
      </c>
      <c r="D12359" s="281" t="s">
        <v>1785</v>
      </c>
      <c r="E12359" s="280" t="s">
        <v>1766</v>
      </c>
      <c r="F12359" s="83" t="s">
        <v>1767</v>
      </c>
      <c r="G12359" s="83" t="s">
        <v>1768</v>
      </c>
      <c r="H12359" s="83"/>
      <c r="I12359" s="83"/>
      <c r="J12359" s="122" t="s">
        <v>1769</v>
      </c>
    </row>
    <row r="12360" spans="1:10" ht="25.5">
      <c r="A12360" s="113" t="s">
        <v>1725</v>
      </c>
      <c r="B12360" s="91" t="s">
        <v>5617</v>
      </c>
      <c r="C12360" s="90" t="s">
        <v>44</v>
      </c>
      <c r="D12360" s="90" t="s">
        <v>5618</v>
      </c>
      <c r="E12360" s="93">
        <v>1</v>
      </c>
      <c r="F12360" s="92" t="s">
        <v>46</v>
      </c>
      <c r="G12360" s="277" t="s">
        <v>4589</v>
      </c>
      <c r="H12360" s="277"/>
      <c r="I12360" s="278"/>
      <c r="J12360" s="127" t="s">
        <v>4589</v>
      </c>
    </row>
    <row r="12361" spans="1:10">
      <c r="A12361" s="221"/>
      <c r="B12361" s="222"/>
      <c r="C12361" s="222"/>
      <c r="D12361" s="222"/>
      <c r="E12361" s="222"/>
      <c r="F12361" s="222" t="s">
        <v>1938</v>
      </c>
      <c r="G12361" s="222"/>
      <c r="H12361" s="222"/>
      <c r="I12361" s="222"/>
      <c r="J12361" s="125">
        <v>0.12</v>
      </c>
    </row>
    <row r="12362" spans="1:10" ht="15">
      <c r="A12362" s="279" t="s">
        <v>1765</v>
      </c>
      <c r="B12362" s="280" t="s">
        <v>1</v>
      </c>
      <c r="C12362" s="281" t="s">
        <v>2</v>
      </c>
      <c r="D12362" s="281" t="s">
        <v>1727</v>
      </c>
      <c r="E12362" s="280" t="s">
        <v>1766</v>
      </c>
      <c r="F12362" s="83" t="s">
        <v>1767</v>
      </c>
      <c r="G12362" s="83" t="s">
        <v>1768</v>
      </c>
      <c r="H12362" s="83"/>
      <c r="I12362" s="83"/>
      <c r="J12362" s="122" t="s">
        <v>1769</v>
      </c>
    </row>
    <row r="12363" spans="1:10">
      <c r="A12363" s="123" t="s">
        <v>1723</v>
      </c>
      <c r="B12363" s="97" t="s">
        <v>3570</v>
      </c>
      <c r="C12363" s="96" t="s">
        <v>44</v>
      </c>
      <c r="D12363" s="96" t="s">
        <v>3571</v>
      </c>
      <c r="E12363" s="99">
        <v>3.3333300000000003E-2</v>
      </c>
      <c r="F12363" s="98" t="s">
        <v>1950</v>
      </c>
      <c r="G12363" s="282" t="s">
        <v>3577</v>
      </c>
      <c r="H12363" s="282"/>
      <c r="I12363" s="283"/>
      <c r="J12363" s="126" t="s">
        <v>3787</v>
      </c>
    </row>
    <row r="12364" spans="1:10">
      <c r="A12364" s="123" t="s">
        <v>1723</v>
      </c>
      <c r="B12364" s="97" t="s">
        <v>1979</v>
      </c>
      <c r="C12364" s="96" t="s">
        <v>44</v>
      </c>
      <c r="D12364" s="96" t="s">
        <v>1980</v>
      </c>
      <c r="E12364" s="99">
        <v>3.3333300000000003E-2</v>
      </c>
      <c r="F12364" s="98" t="s">
        <v>1950</v>
      </c>
      <c r="G12364" s="282" t="s">
        <v>1981</v>
      </c>
      <c r="H12364" s="282"/>
      <c r="I12364" s="283"/>
      <c r="J12364" s="126" t="s">
        <v>3744</v>
      </c>
    </row>
    <row r="12365" spans="1:10">
      <c r="A12365" s="221"/>
      <c r="B12365" s="222"/>
      <c r="C12365" s="222"/>
      <c r="D12365" s="222"/>
      <c r="E12365" s="222"/>
      <c r="F12365" s="222" t="s">
        <v>1774</v>
      </c>
      <c r="G12365" s="222"/>
      <c r="H12365" s="222"/>
      <c r="I12365" s="222"/>
      <c r="J12365" s="125">
        <v>1.18</v>
      </c>
    </row>
    <row r="12366" spans="1:10">
      <c r="A12366" s="115"/>
      <c r="B12366" s="116"/>
      <c r="C12366" s="116"/>
      <c r="D12366" s="116"/>
      <c r="E12366" s="116" t="s">
        <v>1728</v>
      </c>
      <c r="F12366" s="117">
        <v>0</v>
      </c>
      <c r="G12366" s="116" t="s">
        <v>1729</v>
      </c>
      <c r="H12366" s="117">
        <v>0.9</v>
      </c>
      <c r="I12366" s="116" t="s">
        <v>1730</v>
      </c>
      <c r="J12366" s="118">
        <v>0.89660577005999997</v>
      </c>
    </row>
    <row r="12367" spans="1:10" ht="15" thickBot="1">
      <c r="A12367" s="115"/>
      <c r="B12367" s="116"/>
      <c r="C12367" s="116"/>
      <c r="D12367" s="116"/>
      <c r="E12367" s="116" t="s">
        <v>1731</v>
      </c>
      <c r="F12367" s="117">
        <v>0.34</v>
      </c>
      <c r="G12367" s="116"/>
      <c r="H12367" s="276" t="s">
        <v>1732</v>
      </c>
      <c r="I12367" s="276"/>
      <c r="J12367" s="118">
        <v>1.64</v>
      </c>
    </row>
    <row r="12368" spans="1:10" ht="15" thickTop="1">
      <c r="A12368" s="119"/>
      <c r="B12368" s="95"/>
      <c r="C12368" s="95"/>
      <c r="D12368" s="95"/>
      <c r="E12368" s="95"/>
      <c r="F12368" s="95"/>
      <c r="G12368" s="95"/>
      <c r="H12368" s="95"/>
      <c r="I12368" s="95"/>
      <c r="J12368" s="120"/>
    </row>
    <row r="12369" spans="1:10" ht="15">
      <c r="A12369" s="121"/>
      <c r="B12369" s="83" t="s">
        <v>1</v>
      </c>
      <c r="C12369" s="82" t="s">
        <v>2</v>
      </c>
      <c r="D12369" s="82" t="s">
        <v>3</v>
      </c>
      <c r="E12369" s="281" t="s">
        <v>1722</v>
      </c>
      <c r="F12369" s="281"/>
      <c r="G12369" s="84" t="s">
        <v>4</v>
      </c>
      <c r="H12369" s="83" t="s">
        <v>5</v>
      </c>
      <c r="I12369" s="83" t="s">
        <v>6</v>
      </c>
      <c r="J12369" s="122" t="s">
        <v>8</v>
      </c>
    </row>
    <row r="12370" spans="1:10">
      <c r="A12370" s="111" t="s">
        <v>1723</v>
      </c>
      <c r="B12370" s="86" t="s">
        <v>3825</v>
      </c>
      <c r="C12370" s="85" t="s">
        <v>44</v>
      </c>
      <c r="D12370" s="85" t="s">
        <v>3826</v>
      </c>
      <c r="E12370" s="284" t="s">
        <v>1761</v>
      </c>
      <c r="F12370" s="284"/>
      <c r="G12370" s="87" t="s">
        <v>46</v>
      </c>
      <c r="H12370" s="88">
        <v>1</v>
      </c>
      <c r="I12370" s="89">
        <v>3.04</v>
      </c>
      <c r="J12370" s="112">
        <v>3.04</v>
      </c>
    </row>
    <row r="12371" spans="1:10">
      <c r="A12371" s="221"/>
      <c r="B12371" s="222"/>
      <c r="C12371" s="222"/>
      <c r="D12371" s="222"/>
      <c r="E12371" s="222"/>
      <c r="F12371" s="222" t="s">
        <v>1762</v>
      </c>
      <c r="G12371" s="222"/>
      <c r="H12371" s="222"/>
      <c r="I12371" s="222"/>
      <c r="J12371" s="125">
        <v>0</v>
      </c>
    </row>
    <row r="12372" spans="1:10">
      <c r="A12372" s="221"/>
      <c r="B12372" s="222"/>
      <c r="C12372" s="222"/>
      <c r="D12372" s="222"/>
      <c r="E12372" s="222"/>
      <c r="F12372" s="222" t="s">
        <v>1763</v>
      </c>
      <c r="G12372" s="222"/>
      <c r="H12372" s="222"/>
      <c r="I12372" s="222"/>
      <c r="J12372" s="125">
        <v>1</v>
      </c>
    </row>
    <row r="12373" spans="1:10">
      <c r="A12373" s="221"/>
      <c r="B12373" s="222"/>
      <c r="C12373" s="222"/>
      <c r="D12373" s="222"/>
      <c r="E12373" s="222"/>
      <c r="F12373" s="222" t="s">
        <v>1764</v>
      </c>
      <c r="G12373" s="222"/>
      <c r="H12373" s="222"/>
      <c r="I12373" s="222"/>
      <c r="J12373" s="125">
        <v>0</v>
      </c>
    </row>
    <row r="12374" spans="1:10" ht="15">
      <c r="A12374" s="279" t="s">
        <v>1784</v>
      </c>
      <c r="B12374" s="280" t="s">
        <v>1</v>
      </c>
      <c r="C12374" s="281" t="s">
        <v>2</v>
      </c>
      <c r="D12374" s="281" t="s">
        <v>1785</v>
      </c>
      <c r="E12374" s="280" t="s">
        <v>1766</v>
      </c>
      <c r="F12374" s="83" t="s">
        <v>1767</v>
      </c>
      <c r="G12374" s="83" t="s">
        <v>1768</v>
      </c>
      <c r="H12374" s="83"/>
      <c r="I12374" s="83"/>
      <c r="J12374" s="122" t="s">
        <v>1769</v>
      </c>
    </row>
    <row r="12375" spans="1:10" ht="25.5">
      <c r="A12375" s="113" t="s">
        <v>1725</v>
      </c>
      <c r="B12375" s="91" t="s">
        <v>5619</v>
      </c>
      <c r="C12375" s="90" t="s">
        <v>44</v>
      </c>
      <c r="D12375" s="90" t="s">
        <v>5620</v>
      </c>
      <c r="E12375" s="93">
        <v>1</v>
      </c>
      <c r="F12375" s="92" t="s">
        <v>46</v>
      </c>
      <c r="G12375" s="277" t="s">
        <v>5621</v>
      </c>
      <c r="H12375" s="277"/>
      <c r="I12375" s="278"/>
      <c r="J12375" s="127" t="s">
        <v>5621</v>
      </c>
    </row>
    <row r="12376" spans="1:10">
      <c r="A12376" s="221"/>
      <c r="B12376" s="222"/>
      <c r="C12376" s="222"/>
      <c r="D12376" s="222"/>
      <c r="E12376" s="222"/>
      <c r="F12376" s="222" t="s">
        <v>1938</v>
      </c>
      <c r="G12376" s="222"/>
      <c r="H12376" s="222"/>
      <c r="I12376" s="222"/>
      <c r="J12376" s="125">
        <v>0.68</v>
      </c>
    </row>
    <row r="12377" spans="1:10" ht="15">
      <c r="A12377" s="279" t="s">
        <v>1765</v>
      </c>
      <c r="B12377" s="280" t="s">
        <v>1</v>
      </c>
      <c r="C12377" s="281" t="s">
        <v>2</v>
      </c>
      <c r="D12377" s="281" t="s">
        <v>1727</v>
      </c>
      <c r="E12377" s="280" t="s">
        <v>1766</v>
      </c>
      <c r="F12377" s="83" t="s">
        <v>1767</v>
      </c>
      <c r="G12377" s="83" t="s">
        <v>1768</v>
      </c>
      <c r="H12377" s="83"/>
      <c r="I12377" s="83"/>
      <c r="J12377" s="122" t="s">
        <v>1769</v>
      </c>
    </row>
    <row r="12378" spans="1:10">
      <c r="A12378" s="123" t="s">
        <v>1723</v>
      </c>
      <c r="B12378" s="97" t="s">
        <v>1979</v>
      </c>
      <c r="C12378" s="96" t="s">
        <v>44</v>
      </c>
      <c r="D12378" s="96" t="s">
        <v>1980</v>
      </c>
      <c r="E12378" s="99">
        <v>6.6666699999999995E-2</v>
      </c>
      <c r="F12378" s="98" t="s">
        <v>1950</v>
      </c>
      <c r="G12378" s="282" t="s">
        <v>1981</v>
      </c>
      <c r="H12378" s="282"/>
      <c r="I12378" s="283"/>
      <c r="J12378" s="126" t="s">
        <v>3759</v>
      </c>
    </row>
    <row r="12379" spans="1:10">
      <c r="A12379" s="123" t="s">
        <v>1723</v>
      </c>
      <c r="B12379" s="97" t="s">
        <v>3570</v>
      </c>
      <c r="C12379" s="96" t="s">
        <v>44</v>
      </c>
      <c r="D12379" s="96" t="s">
        <v>3571</v>
      </c>
      <c r="E12379" s="99">
        <v>6.6666699999999995E-2</v>
      </c>
      <c r="F12379" s="98" t="s">
        <v>1950</v>
      </c>
      <c r="G12379" s="282" t="s">
        <v>3577</v>
      </c>
      <c r="H12379" s="282"/>
      <c r="I12379" s="283"/>
      <c r="J12379" s="126" t="s">
        <v>4053</v>
      </c>
    </row>
    <row r="12380" spans="1:10">
      <c r="A12380" s="221"/>
      <c r="B12380" s="222"/>
      <c r="C12380" s="222"/>
      <c r="D12380" s="222"/>
      <c r="E12380" s="222"/>
      <c r="F12380" s="222" t="s">
        <v>1774</v>
      </c>
      <c r="G12380" s="222"/>
      <c r="H12380" s="222"/>
      <c r="I12380" s="222"/>
      <c r="J12380" s="125">
        <v>2.36</v>
      </c>
    </row>
    <row r="12381" spans="1:10">
      <c r="A12381" s="115"/>
      <c r="B12381" s="116"/>
      <c r="C12381" s="116"/>
      <c r="D12381" s="116"/>
      <c r="E12381" s="116" t="s">
        <v>1728</v>
      </c>
      <c r="F12381" s="117">
        <v>0</v>
      </c>
      <c r="G12381" s="116" t="s">
        <v>1729</v>
      </c>
      <c r="H12381" s="117">
        <v>1.79</v>
      </c>
      <c r="I12381" s="116" t="s">
        <v>1730</v>
      </c>
      <c r="J12381" s="118">
        <v>1.79321422994</v>
      </c>
    </row>
    <row r="12382" spans="1:10" ht="15" thickBot="1">
      <c r="A12382" s="115"/>
      <c r="B12382" s="116"/>
      <c r="C12382" s="116"/>
      <c r="D12382" s="116"/>
      <c r="E12382" s="116" t="s">
        <v>1731</v>
      </c>
      <c r="F12382" s="117">
        <v>0.79</v>
      </c>
      <c r="G12382" s="116"/>
      <c r="H12382" s="276" t="s">
        <v>1732</v>
      </c>
      <c r="I12382" s="276"/>
      <c r="J12382" s="118">
        <v>3.83</v>
      </c>
    </row>
    <row r="12383" spans="1:10" ht="15" thickTop="1">
      <c r="A12383" s="119"/>
      <c r="B12383" s="95"/>
      <c r="C12383" s="95"/>
      <c r="D12383" s="95"/>
      <c r="E12383" s="95"/>
      <c r="F12383" s="95"/>
      <c r="G12383" s="95"/>
      <c r="H12383" s="95"/>
      <c r="I12383" s="95"/>
      <c r="J12383" s="120"/>
    </row>
    <row r="12384" spans="1:10" ht="15">
      <c r="A12384" s="121"/>
      <c r="B12384" s="83" t="s">
        <v>1</v>
      </c>
      <c r="C12384" s="82" t="s">
        <v>2</v>
      </c>
      <c r="D12384" s="82" t="s">
        <v>3</v>
      </c>
      <c r="E12384" s="281" t="s">
        <v>1722</v>
      </c>
      <c r="F12384" s="281"/>
      <c r="G12384" s="84" t="s">
        <v>4</v>
      </c>
      <c r="H12384" s="83" t="s">
        <v>5</v>
      </c>
      <c r="I12384" s="83" t="s">
        <v>6</v>
      </c>
      <c r="J12384" s="122" t="s">
        <v>8</v>
      </c>
    </row>
    <row r="12385" spans="1:10">
      <c r="A12385" s="111" t="s">
        <v>1723</v>
      </c>
      <c r="B12385" s="86" t="s">
        <v>5021</v>
      </c>
      <c r="C12385" s="85" t="s">
        <v>44</v>
      </c>
      <c r="D12385" s="85" t="s">
        <v>5022</v>
      </c>
      <c r="E12385" s="284" t="s">
        <v>1761</v>
      </c>
      <c r="F12385" s="284"/>
      <c r="G12385" s="87" t="s">
        <v>46</v>
      </c>
      <c r="H12385" s="88">
        <v>1</v>
      </c>
      <c r="I12385" s="89">
        <v>1.36</v>
      </c>
      <c r="J12385" s="112">
        <v>1.36</v>
      </c>
    </row>
    <row r="12386" spans="1:10">
      <c r="A12386" s="221"/>
      <c r="B12386" s="222"/>
      <c r="C12386" s="222"/>
      <c r="D12386" s="222"/>
      <c r="E12386" s="222"/>
      <c r="F12386" s="222" t="s">
        <v>1762</v>
      </c>
      <c r="G12386" s="222"/>
      <c r="H12386" s="222"/>
      <c r="I12386" s="222"/>
      <c r="J12386" s="125">
        <v>0</v>
      </c>
    </row>
    <row r="12387" spans="1:10">
      <c r="A12387" s="221"/>
      <c r="B12387" s="222"/>
      <c r="C12387" s="222"/>
      <c r="D12387" s="222"/>
      <c r="E12387" s="222"/>
      <c r="F12387" s="222" t="s">
        <v>1763</v>
      </c>
      <c r="G12387" s="222"/>
      <c r="H12387" s="222"/>
      <c r="I12387" s="222"/>
      <c r="J12387" s="125">
        <v>1</v>
      </c>
    </row>
    <row r="12388" spans="1:10">
      <c r="A12388" s="221"/>
      <c r="B12388" s="222"/>
      <c r="C12388" s="222"/>
      <c r="D12388" s="222"/>
      <c r="E12388" s="222"/>
      <c r="F12388" s="222" t="s">
        <v>1764</v>
      </c>
      <c r="G12388" s="222"/>
      <c r="H12388" s="222"/>
      <c r="I12388" s="222"/>
      <c r="J12388" s="125">
        <v>0</v>
      </c>
    </row>
    <row r="12389" spans="1:10" ht="15">
      <c r="A12389" s="279" t="s">
        <v>1784</v>
      </c>
      <c r="B12389" s="280" t="s">
        <v>1</v>
      </c>
      <c r="C12389" s="281" t="s">
        <v>2</v>
      </c>
      <c r="D12389" s="281" t="s">
        <v>1785</v>
      </c>
      <c r="E12389" s="280" t="s">
        <v>1766</v>
      </c>
      <c r="F12389" s="83" t="s">
        <v>1767</v>
      </c>
      <c r="G12389" s="83" t="s">
        <v>1768</v>
      </c>
      <c r="H12389" s="83"/>
      <c r="I12389" s="83"/>
      <c r="J12389" s="122" t="s">
        <v>1769</v>
      </c>
    </row>
    <row r="12390" spans="1:10" ht="25.5">
      <c r="A12390" s="113" t="s">
        <v>1725</v>
      </c>
      <c r="B12390" s="91" t="s">
        <v>5622</v>
      </c>
      <c r="C12390" s="90" t="s">
        <v>44</v>
      </c>
      <c r="D12390" s="90" t="s">
        <v>5623</v>
      </c>
      <c r="E12390" s="93">
        <v>1</v>
      </c>
      <c r="F12390" s="92" t="s">
        <v>46</v>
      </c>
      <c r="G12390" s="277" t="s">
        <v>2687</v>
      </c>
      <c r="H12390" s="277"/>
      <c r="I12390" s="278"/>
      <c r="J12390" s="127" t="s">
        <v>2687</v>
      </c>
    </row>
    <row r="12391" spans="1:10">
      <c r="A12391" s="221"/>
      <c r="B12391" s="222"/>
      <c r="C12391" s="222"/>
      <c r="D12391" s="222"/>
      <c r="E12391" s="222"/>
      <c r="F12391" s="222" t="s">
        <v>1938</v>
      </c>
      <c r="G12391" s="222"/>
      <c r="H12391" s="222"/>
      <c r="I12391" s="222"/>
      <c r="J12391" s="125">
        <v>0.18</v>
      </c>
    </row>
    <row r="12392" spans="1:10" ht="15">
      <c r="A12392" s="279" t="s">
        <v>1765</v>
      </c>
      <c r="B12392" s="280" t="s">
        <v>1</v>
      </c>
      <c r="C12392" s="281" t="s">
        <v>2</v>
      </c>
      <c r="D12392" s="281" t="s">
        <v>1727</v>
      </c>
      <c r="E12392" s="280" t="s">
        <v>1766</v>
      </c>
      <c r="F12392" s="83" t="s">
        <v>1767</v>
      </c>
      <c r="G12392" s="83" t="s">
        <v>1768</v>
      </c>
      <c r="H12392" s="83"/>
      <c r="I12392" s="83"/>
      <c r="J12392" s="122" t="s">
        <v>1769</v>
      </c>
    </row>
    <row r="12393" spans="1:10">
      <c r="A12393" s="123" t="s">
        <v>1723</v>
      </c>
      <c r="B12393" s="97" t="s">
        <v>1979</v>
      </c>
      <c r="C12393" s="96" t="s">
        <v>44</v>
      </c>
      <c r="D12393" s="96" t="s">
        <v>1980</v>
      </c>
      <c r="E12393" s="99">
        <v>3.3333300000000003E-2</v>
      </c>
      <c r="F12393" s="98" t="s">
        <v>1950</v>
      </c>
      <c r="G12393" s="282" t="s">
        <v>1981</v>
      </c>
      <c r="H12393" s="282"/>
      <c r="I12393" s="283"/>
      <c r="J12393" s="126" t="s">
        <v>3744</v>
      </c>
    </row>
    <row r="12394" spans="1:10">
      <c r="A12394" s="123" t="s">
        <v>1723</v>
      </c>
      <c r="B12394" s="97" t="s">
        <v>3570</v>
      </c>
      <c r="C12394" s="96" t="s">
        <v>44</v>
      </c>
      <c r="D12394" s="96" t="s">
        <v>3571</v>
      </c>
      <c r="E12394" s="99">
        <v>3.3333300000000003E-2</v>
      </c>
      <c r="F12394" s="98" t="s">
        <v>1950</v>
      </c>
      <c r="G12394" s="282" t="s">
        <v>3577</v>
      </c>
      <c r="H12394" s="282"/>
      <c r="I12394" s="283"/>
      <c r="J12394" s="126" t="s">
        <v>3787</v>
      </c>
    </row>
    <row r="12395" spans="1:10">
      <c r="A12395" s="221"/>
      <c r="B12395" s="222"/>
      <c r="C12395" s="222"/>
      <c r="D12395" s="222"/>
      <c r="E12395" s="222"/>
      <c r="F12395" s="222" t="s">
        <v>1774</v>
      </c>
      <c r="G12395" s="222"/>
      <c r="H12395" s="222"/>
      <c r="I12395" s="222"/>
      <c r="J12395" s="125">
        <v>1.18</v>
      </c>
    </row>
    <row r="12396" spans="1:10">
      <c r="A12396" s="115"/>
      <c r="B12396" s="116"/>
      <c r="C12396" s="116"/>
      <c r="D12396" s="116"/>
      <c r="E12396" s="116" t="s">
        <v>1728</v>
      </c>
      <c r="F12396" s="117">
        <v>0</v>
      </c>
      <c r="G12396" s="116" t="s">
        <v>1729</v>
      </c>
      <c r="H12396" s="117">
        <v>0.9</v>
      </c>
      <c r="I12396" s="116" t="s">
        <v>1730</v>
      </c>
      <c r="J12396" s="118">
        <v>0.89660577005999997</v>
      </c>
    </row>
    <row r="12397" spans="1:10" ht="15" thickBot="1">
      <c r="A12397" s="115"/>
      <c r="B12397" s="116"/>
      <c r="C12397" s="116"/>
      <c r="D12397" s="116"/>
      <c r="E12397" s="116" t="s">
        <v>1731</v>
      </c>
      <c r="F12397" s="117">
        <v>0.35</v>
      </c>
      <c r="G12397" s="116"/>
      <c r="H12397" s="276" t="s">
        <v>1732</v>
      </c>
      <c r="I12397" s="276"/>
      <c r="J12397" s="118">
        <v>1.71</v>
      </c>
    </row>
    <row r="12398" spans="1:10" ht="15" thickTop="1">
      <c r="A12398" s="119"/>
      <c r="B12398" s="95"/>
      <c r="C12398" s="95"/>
      <c r="D12398" s="95"/>
      <c r="E12398" s="95"/>
      <c r="F12398" s="95"/>
      <c r="G12398" s="95"/>
      <c r="H12398" s="95"/>
      <c r="I12398" s="95"/>
      <c r="J12398" s="120"/>
    </row>
    <row r="12399" spans="1:10" ht="15">
      <c r="A12399" s="121"/>
      <c r="B12399" s="83" t="s">
        <v>1</v>
      </c>
      <c r="C12399" s="82" t="s">
        <v>2</v>
      </c>
      <c r="D12399" s="82" t="s">
        <v>3</v>
      </c>
      <c r="E12399" s="281" t="s">
        <v>1722</v>
      </c>
      <c r="F12399" s="281"/>
      <c r="G12399" s="84" t="s">
        <v>4</v>
      </c>
      <c r="H12399" s="83" t="s">
        <v>5</v>
      </c>
      <c r="I12399" s="83" t="s">
        <v>6</v>
      </c>
      <c r="J12399" s="122" t="s">
        <v>8</v>
      </c>
    </row>
    <row r="12400" spans="1:10">
      <c r="A12400" s="111" t="s">
        <v>1723</v>
      </c>
      <c r="B12400" s="86" t="s">
        <v>3817</v>
      </c>
      <c r="C12400" s="85" t="s">
        <v>44</v>
      </c>
      <c r="D12400" s="85" t="s">
        <v>3818</v>
      </c>
      <c r="E12400" s="284" t="s">
        <v>1761</v>
      </c>
      <c r="F12400" s="284"/>
      <c r="G12400" s="87" t="s">
        <v>46</v>
      </c>
      <c r="H12400" s="88">
        <v>1</v>
      </c>
      <c r="I12400" s="89">
        <v>1.39</v>
      </c>
      <c r="J12400" s="112">
        <v>1.39</v>
      </c>
    </row>
    <row r="12401" spans="1:10">
      <c r="A12401" s="221"/>
      <c r="B12401" s="222"/>
      <c r="C12401" s="222"/>
      <c r="D12401" s="222"/>
      <c r="E12401" s="222"/>
      <c r="F12401" s="222" t="s">
        <v>1762</v>
      </c>
      <c r="G12401" s="222"/>
      <c r="H12401" s="222"/>
      <c r="I12401" s="222"/>
      <c r="J12401" s="125">
        <v>0</v>
      </c>
    </row>
    <row r="12402" spans="1:10">
      <c r="A12402" s="221"/>
      <c r="B12402" s="222"/>
      <c r="C12402" s="222"/>
      <c r="D12402" s="222"/>
      <c r="E12402" s="222"/>
      <c r="F12402" s="222" t="s">
        <v>1763</v>
      </c>
      <c r="G12402" s="222"/>
      <c r="H12402" s="222"/>
      <c r="I12402" s="222"/>
      <c r="J12402" s="125">
        <v>1</v>
      </c>
    </row>
    <row r="12403" spans="1:10">
      <c r="A12403" s="221"/>
      <c r="B12403" s="222"/>
      <c r="C12403" s="222"/>
      <c r="D12403" s="222"/>
      <c r="E12403" s="222"/>
      <c r="F12403" s="222" t="s">
        <v>1764</v>
      </c>
      <c r="G12403" s="222"/>
      <c r="H12403" s="222"/>
      <c r="I12403" s="222"/>
      <c r="J12403" s="125">
        <v>0</v>
      </c>
    </row>
    <row r="12404" spans="1:10" ht="15">
      <c r="A12404" s="279" t="s">
        <v>1784</v>
      </c>
      <c r="B12404" s="280" t="s">
        <v>1</v>
      </c>
      <c r="C12404" s="281" t="s">
        <v>2</v>
      </c>
      <c r="D12404" s="281" t="s">
        <v>1785</v>
      </c>
      <c r="E12404" s="280" t="s">
        <v>1766</v>
      </c>
      <c r="F12404" s="83" t="s">
        <v>1767</v>
      </c>
      <c r="G12404" s="83" t="s">
        <v>1768</v>
      </c>
      <c r="H12404" s="83"/>
      <c r="I12404" s="83"/>
      <c r="J12404" s="122" t="s">
        <v>1769</v>
      </c>
    </row>
    <row r="12405" spans="1:10" ht="25.5">
      <c r="A12405" s="113" t="s">
        <v>1725</v>
      </c>
      <c r="B12405" s="91" t="s">
        <v>5624</v>
      </c>
      <c r="C12405" s="90" t="s">
        <v>44</v>
      </c>
      <c r="D12405" s="90" t="s">
        <v>5625</v>
      </c>
      <c r="E12405" s="93">
        <v>1</v>
      </c>
      <c r="F12405" s="92" t="s">
        <v>46</v>
      </c>
      <c r="G12405" s="277" t="s">
        <v>1909</v>
      </c>
      <c r="H12405" s="277"/>
      <c r="I12405" s="278"/>
      <c r="J12405" s="127" t="s">
        <v>1909</v>
      </c>
    </row>
    <row r="12406" spans="1:10">
      <c r="A12406" s="221"/>
      <c r="B12406" s="222"/>
      <c r="C12406" s="222"/>
      <c r="D12406" s="222"/>
      <c r="E12406" s="222"/>
      <c r="F12406" s="222" t="s">
        <v>1938</v>
      </c>
      <c r="G12406" s="222"/>
      <c r="H12406" s="222"/>
      <c r="I12406" s="222"/>
      <c r="J12406" s="125">
        <v>0.21</v>
      </c>
    </row>
    <row r="12407" spans="1:10" ht="15">
      <c r="A12407" s="279" t="s">
        <v>1765</v>
      </c>
      <c r="B12407" s="280" t="s">
        <v>1</v>
      </c>
      <c r="C12407" s="281" t="s">
        <v>2</v>
      </c>
      <c r="D12407" s="281" t="s">
        <v>1727</v>
      </c>
      <c r="E12407" s="280" t="s">
        <v>1766</v>
      </c>
      <c r="F12407" s="83" t="s">
        <v>1767</v>
      </c>
      <c r="G12407" s="83" t="s">
        <v>1768</v>
      </c>
      <c r="H12407" s="83"/>
      <c r="I12407" s="83"/>
      <c r="J12407" s="122" t="s">
        <v>1769</v>
      </c>
    </row>
    <row r="12408" spans="1:10">
      <c r="A12408" s="123" t="s">
        <v>1723</v>
      </c>
      <c r="B12408" s="97" t="s">
        <v>1979</v>
      </c>
      <c r="C12408" s="96" t="s">
        <v>44</v>
      </c>
      <c r="D12408" s="96" t="s">
        <v>1980</v>
      </c>
      <c r="E12408" s="99">
        <v>3.3333300000000003E-2</v>
      </c>
      <c r="F12408" s="98" t="s">
        <v>1950</v>
      </c>
      <c r="G12408" s="282" t="s">
        <v>1981</v>
      </c>
      <c r="H12408" s="282"/>
      <c r="I12408" s="283"/>
      <c r="J12408" s="126" t="s">
        <v>3744</v>
      </c>
    </row>
    <row r="12409" spans="1:10">
      <c r="A12409" s="123" t="s">
        <v>1723</v>
      </c>
      <c r="B12409" s="97" t="s">
        <v>3570</v>
      </c>
      <c r="C12409" s="96" t="s">
        <v>44</v>
      </c>
      <c r="D12409" s="96" t="s">
        <v>3571</v>
      </c>
      <c r="E12409" s="99">
        <v>3.3333300000000003E-2</v>
      </c>
      <c r="F12409" s="98" t="s">
        <v>1950</v>
      </c>
      <c r="G12409" s="282" t="s">
        <v>3577</v>
      </c>
      <c r="H12409" s="282"/>
      <c r="I12409" s="283"/>
      <c r="J12409" s="126" t="s">
        <v>3787</v>
      </c>
    </row>
    <row r="12410" spans="1:10">
      <c r="A12410" s="221"/>
      <c r="B12410" s="222"/>
      <c r="C12410" s="222"/>
      <c r="D12410" s="222"/>
      <c r="E12410" s="222"/>
      <c r="F12410" s="222" t="s">
        <v>1774</v>
      </c>
      <c r="G12410" s="222"/>
      <c r="H12410" s="222"/>
      <c r="I12410" s="222"/>
      <c r="J12410" s="125">
        <v>1.18</v>
      </c>
    </row>
    <row r="12411" spans="1:10">
      <c r="A12411" s="115"/>
      <c r="B12411" s="116"/>
      <c r="C12411" s="116"/>
      <c r="D12411" s="116"/>
      <c r="E12411" s="116" t="s">
        <v>1728</v>
      </c>
      <c r="F12411" s="117">
        <v>0</v>
      </c>
      <c r="G12411" s="116" t="s">
        <v>1729</v>
      </c>
      <c r="H12411" s="117">
        <v>0.9</v>
      </c>
      <c r="I12411" s="116" t="s">
        <v>1730</v>
      </c>
      <c r="J12411" s="118">
        <v>0.89660577005999997</v>
      </c>
    </row>
    <row r="12412" spans="1:10" ht="15" thickBot="1">
      <c r="A12412" s="115"/>
      <c r="B12412" s="116"/>
      <c r="C12412" s="116"/>
      <c r="D12412" s="116"/>
      <c r="E12412" s="116" t="s">
        <v>1731</v>
      </c>
      <c r="F12412" s="117">
        <v>0.36</v>
      </c>
      <c r="G12412" s="116"/>
      <c r="H12412" s="276" t="s">
        <v>1732</v>
      </c>
      <c r="I12412" s="276"/>
      <c r="J12412" s="118">
        <v>1.75</v>
      </c>
    </row>
    <row r="12413" spans="1:10" ht="15" thickTop="1">
      <c r="A12413" s="119"/>
      <c r="B12413" s="95"/>
      <c r="C12413" s="95"/>
      <c r="D12413" s="95"/>
      <c r="E12413" s="95"/>
      <c r="F12413" s="95"/>
      <c r="G12413" s="95"/>
      <c r="H12413" s="95"/>
      <c r="I12413" s="95"/>
      <c r="J12413" s="120"/>
    </row>
    <row r="12414" spans="1:10" ht="15">
      <c r="A12414" s="121"/>
      <c r="B12414" s="83" t="s">
        <v>1</v>
      </c>
      <c r="C12414" s="82" t="s">
        <v>2</v>
      </c>
      <c r="D12414" s="82" t="s">
        <v>3</v>
      </c>
      <c r="E12414" s="281" t="s">
        <v>1722</v>
      </c>
      <c r="F12414" s="281"/>
      <c r="G12414" s="84" t="s">
        <v>4</v>
      </c>
      <c r="H12414" s="83" t="s">
        <v>5</v>
      </c>
      <c r="I12414" s="83" t="s">
        <v>6</v>
      </c>
      <c r="J12414" s="122" t="s">
        <v>8</v>
      </c>
    </row>
    <row r="12415" spans="1:10" ht="51">
      <c r="A12415" s="111" t="s">
        <v>1723</v>
      </c>
      <c r="B12415" s="86" t="s">
        <v>3852</v>
      </c>
      <c r="C12415" s="85" t="s">
        <v>44</v>
      </c>
      <c r="D12415" s="85" t="s">
        <v>3853</v>
      </c>
      <c r="E12415" s="284" t="s">
        <v>1761</v>
      </c>
      <c r="F12415" s="284"/>
      <c r="G12415" s="87" t="s">
        <v>46</v>
      </c>
      <c r="H12415" s="88">
        <v>1</v>
      </c>
      <c r="I12415" s="89">
        <v>10.01</v>
      </c>
      <c r="J12415" s="112">
        <v>10.01</v>
      </c>
    </row>
    <row r="12416" spans="1:10">
      <c r="A12416" s="221"/>
      <c r="B12416" s="222"/>
      <c r="C12416" s="222"/>
      <c r="D12416" s="222"/>
      <c r="E12416" s="222"/>
      <c r="F12416" s="222" t="s">
        <v>1762</v>
      </c>
      <c r="G12416" s="222"/>
      <c r="H12416" s="222"/>
      <c r="I12416" s="222"/>
      <c r="J12416" s="125">
        <v>0</v>
      </c>
    </row>
    <row r="12417" spans="1:10">
      <c r="A12417" s="221"/>
      <c r="B12417" s="222"/>
      <c r="C12417" s="222"/>
      <c r="D12417" s="222"/>
      <c r="E12417" s="222"/>
      <c r="F12417" s="222" t="s">
        <v>1763</v>
      </c>
      <c r="G12417" s="222"/>
      <c r="H12417" s="222"/>
      <c r="I12417" s="222"/>
      <c r="J12417" s="125">
        <v>1</v>
      </c>
    </row>
    <row r="12418" spans="1:10">
      <c r="A12418" s="221"/>
      <c r="B12418" s="222"/>
      <c r="C12418" s="222"/>
      <c r="D12418" s="222"/>
      <c r="E12418" s="222"/>
      <c r="F12418" s="222" t="s">
        <v>1764</v>
      </c>
      <c r="G12418" s="222"/>
      <c r="H12418" s="222"/>
      <c r="I12418" s="222"/>
      <c r="J12418" s="125">
        <v>0</v>
      </c>
    </row>
    <row r="12419" spans="1:10" ht="15">
      <c r="A12419" s="279" t="s">
        <v>1784</v>
      </c>
      <c r="B12419" s="280" t="s">
        <v>1</v>
      </c>
      <c r="C12419" s="281" t="s">
        <v>2</v>
      </c>
      <c r="D12419" s="281" t="s">
        <v>1785</v>
      </c>
      <c r="E12419" s="280" t="s">
        <v>1766</v>
      </c>
      <c r="F12419" s="83" t="s">
        <v>1767</v>
      </c>
      <c r="G12419" s="83" t="s">
        <v>1768</v>
      </c>
      <c r="H12419" s="83"/>
      <c r="I12419" s="83"/>
      <c r="J12419" s="122" t="s">
        <v>1769</v>
      </c>
    </row>
    <row r="12420" spans="1:10" ht="25.5">
      <c r="A12420" s="113" t="s">
        <v>1725</v>
      </c>
      <c r="B12420" s="91" t="s">
        <v>3876</v>
      </c>
      <c r="C12420" s="90" t="s">
        <v>44</v>
      </c>
      <c r="D12420" s="90" t="s">
        <v>3877</v>
      </c>
      <c r="E12420" s="93">
        <v>1</v>
      </c>
      <c r="F12420" s="92" t="s">
        <v>46</v>
      </c>
      <c r="G12420" s="277" t="s">
        <v>5626</v>
      </c>
      <c r="H12420" s="277"/>
      <c r="I12420" s="278"/>
      <c r="J12420" s="127" t="s">
        <v>5626</v>
      </c>
    </row>
    <row r="12421" spans="1:10">
      <c r="A12421" s="221"/>
      <c r="B12421" s="222"/>
      <c r="C12421" s="222"/>
      <c r="D12421" s="222"/>
      <c r="E12421" s="222"/>
      <c r="F12421" s="222" t="s">
        <v>1938</v>
      </c>
      <c r="G12421" s="222"/>
      <c r="H12421" s="222"/>
      <c r="I12421" s="222"/>
      <c r="J12421" s="125">
        <v>8.9700000000000006</v>
      </c>
    </row>
    <row r="12422" spans="1:10" ht="15">
      <c r="A12422" s="279" t="s">
        <v>1765</v>
      </c>
      <c r="B12422" s="280" t="s">
        <v>1</v>
      </c>
      <c r="C12422" s="281" t="s">
        <v>2</v>
      </c>
      <c r="D12422" s="281" t="s">
        <v>1727</v>
      </c>
      <c r="E12422" s="280" t="s">
        <v>1766</v>
      </c>
      <c r="F12422" s="83" t="s">
        <v>1767</v>
      </c>
      <c r="G12422" s="83" t="s">
        <v>1768</v>
      </c>
      <c r="H12422" s="83"/>
      <c r="I12422" s="83"/>
      <c r="J12422" s="122" t="s">
        <v>1769</v>
      </c>
    </row>
    <row r="12423" spans="1:10">
      <c r="A12423" s="123" t="s">
        <v>1723</v>
      </c>
      <c r="B12423" s="97" t="s">
        <v>3570</v>
      </c>
      <c r="C12423" s="96" t="s">
        <v>44</v>
      </c>
      <c r="D12423" s="96" t="s">
        <v>3571</v>
      </c>
      <c r="E12423" s="99">
        <v>2.93333E-2</v>
      </c>
      <c r="F12423" s="98" t="s">
        <v>1950</v>
      </c>
      <c r="G12423" s="282" t="s">
        <v>3577</v>
      </c>
      <c r="H12423" s="282"/>
      <c r="I12423" s="283"/>
      <c r="J12423" s="126" t="s">
        <v>5627</v>
      </c>
    </row>
    <row r="12424" spans="1:10">
      <c r="A12424" s="123" t="s">
        <v>1723</v>
      </c>
      <c r="B12424" s="97" t="s">
        <v>1979</v>
      </c>
      <c r="C12424" s="96" t="s">
        <v>44</v>
      </c>
      <c r="D12424" s="96" t="s">
        <v>1980</v>
      </c>
      <c r="E12424" s="99">
        <v>2.93333E-2</v>
      </c>
      <c r="F12424" s="98" t="s">
        <v>1950</v>
      </c>
      <c r="G12424" s="282" t="s">
        <v>1981</v>
      </c>
      <c r="H12424" s="282"/>
      <c r="I12424" s="283"/>
      <c r="J12424" s="126" t="s">
        <v>5628</v>
      </c>
    </row>
    <row r="12425" spans="1:10">
      <c r="A12425" s="221"/>
      <c r="B12425" s="222"/>
      <c r="C12425" s="222"/>
      <c r="D12425" s="222"/>
      <c r="E12425" s="222"/>
      <c r="F12425" s="222" t="s">
        <v>1774</v>
      </c>
      <c r="G12425" s="222"/>
      <c r="H12425" s="222"/>
      <c r="I12425" s="222"/>
      <c r="J12425" s="125">
        <v>1.0384</v>
      </c>
    </row>
    <row r="12426" spans="1:10">
      <c r="A12426" s="115"/>
      <c r="B12426" s="116"/>
      <c r="C12426" s="116"/>
      <c r="D12426" s="116"/>
      <c r="E12426" s="116" t="s">
        <v>1728</v>
      </c>
      <c r="F12426" s="117">
        <v>0</v>
      </c>
      <c r="G12426" s="116" t="s">
        <v>1729</v>
      </c>
      <c r="H12426" s="117">
        <v>0.79</v>
      </c>
      <c r="I12426" s="116" t="s">
        <v>1730</v>
      </c>
      <c r="J12426" s="118">
        <v>0.78901297006000004</v>
      </c>
    </row>
    <row r="12427" spans="1:10" ht="15" thickBot="1">
      <c r="A12427" s="115"/>
      <c r="B12427" s="116"/>
      <c r="C12427" s="116"/>
      <c r="D12427" s="116"/>
      <c r="E12427" s="116" t="s">
        <v>1731</v>
      </c>
      <c r="F12427" s="117">
        <v>2.62</v>
      </c>
      <c r="G12427" s="116"/>
      <c r="H12427" s="276" t="s">
        <v>1732</v>
      </c>
      <c r="I12427" s="276"/>
      <c r="J12427" s="118">
        <v>12.63</v>
      </c>
    </row>
    <row r="12428" spans="1:10" ht="15" thickTop="1">
      <c r="A12428" s="119"/>
      <c r="B12428" s="95"/>
      <c r="C12428" s="95"/>
      <c r="D12428" s="95"/>
      <c r="E12428" s="95"/>
      <c r="F12428" s="95"/>
      <c r="G12428" s="95"/>
      <c r="H12428" s="95"/>
      <c r="I12428" s="95"/>
      <c r="J12428" s="120"/>
    </row>
    <row r="12429" spans="1:10" ht="15">
      <c r="A12429" s="121"/>
      <c r="B12429" s="83" t="s">
        <v>1</v>
      </c>
      <c r="C12429" s="82" t="s">
        <v>2</v>
      </c>
      <c r="D12429" s="82" t="s">
        <v>3</v>
      </c>
      <c r="E12429" s="281" t="s">
        <v>1722</v>
      </c>
      <c r="F12429" s="281"/>
      <c r="G12429" s="84" t="s">
        <v>4</v>
      </c>
      <c r="H12429" s="83" t="s">
        <v>5</v>
      </c>
      <c r="I12429" s="83" t="s">
        <v>6</v>
      </c>
      <c r="J12429" s="122" t="s">
        <v>8</v>
      </c>
    </row>
    <row r="12430" spans="1:10" ht="38.25">
      <c r="A12430" s="111" t="s">
        <v>1723</v>
      </c>
      <c r="B12430" s="86" t="s">
        <v>2884</v>
      </c>
      <c r="C12430" s="85" t="s">
        <v>44</v>
      </c>
      <c r="D12430" s="85" t="s">
        <v>2885</v>
      </c>
      <c r="E12430" s="284" t="s">
        <v>1761</v>
      </c>
      <c r="F12430" s="284"/>
      <c r="G12430" s="87" t="s">
        <v>78</v>
      </c>
      <c r="H12430" s="88">
        <v>1</v>
      </c>
      <c r="I12430" s="89">
        <v>140.63</v>
      </c>
      <c r="J12430" s="112">
        <v>140.63</v>
      </c>
    </row>
    <row r="12431" spans="1:10">
      <c r="A12431" s="221"/>
      <c r="B12431" s="222"/>
      <c r="C12431" s="222"/>
      <c r="D12431" s="222"/>
      <c r="E12431" s="222"/>
      <c r="F12431" s="222" t="s">
        <v>1762</v>
      </c>
      <c r="G12431" s="222"/>
      <c r="H12431" s="222"/>
      <c r="I12431" s="222"/>
      <c r="J12431" s="125">
        <v>0</v>
      </c>
    </row>
    <row r="12432" spans="1:10">
      <c r="A12432" s="221"/>
      <c r="B12432" s="222"/>
      <c r="C12432" s="222"/>
      <c r="D12432" s="222"/>
      <c r="E12432" s="222"/>
      <c r="F12432" s="222" t="s">
        <v>1763</v>
      </c>
      <c r="G12432" s="222"/>
      <c r="H12432" s="222"/>
      <c r="I12432" s="222"/>
      <c r="J12432" s="125">
        <v>1</v>
      </c>
    </row>
    <row r="12433" spans="1:10">
      <c r="A12433" s="221"/>
      <c r="B12433" s="222"/>
      <c r="C12433" s="222"/>
      <c r="D12433" s="222"/>
      <c r="E12433" s="222"/>
      <c r="F12433" s="222" t="s">
        <v>1764</v>
      </c>
      <c r="G12433" s="222"/>
      <c r="H12433" s="222"/>
      <c r="I12433" s="222"/>
      <c r="J12433" s="125">
        <v>0</v>
      </c>
    </row>
    <row r="12434" spans="1:10" ht="15">
      <c r="A12434" s="279" t="s">
        <v>1765</v>
      </c>
      <c r="B12434" s="280" t="s">
        <v>1</v>
      </c>
      <c r="C12434" s="281" t="s">
        <v>2</v>
      </c>
      <c r="D12434" s="281" t="s">
        <v>1727</v>
      </c>
      <c r="E12434" s="280" t="s">
        <v>1766</v>
      </c>
      <c r="F12434" s="83" t="s">
        <v>1767</v>
      </c>
      <c r="G12434" s="83" t="s">
        <v>1768</v>
      </c>
      <c r="H12434" s="83"/>
      <c r="I12434" s="83"/>
      <c r="J12434" s="122" t="s">
        <v>1769</v>
      </c>
    </row>
    <row r="12435" spans="1:10" ht="25.5">
      <c r="A12435" s="123" t="s">
        <v>1723</v>
      </c>
      <c r="B12435" s="97" t="s">
        <v>4607</v>
      </c>
      <c r="C12435" s="96" t="s">
        <v>44</v>
      </c>
      <c r="D12435" s="96" t="s">
        <v>4608</v>
      </c>
      <c r="E12435" s="99">
        <v>0.1</v>
      </c>
      <c r="F12435" s="98" t="s">
        <v>71</v>
      </c>
      <c r="G12435" s="282" t="s">
        <v>2876</v>
      </c>
      <c r="H12435" s="282"/>
      <c r="I12435" s="283"/>
      <c r="J12435" s="126" t="s">
        <v>5567</v>
      </c>
    </row>
    <row r="12436" spans="1:10">
      <c r="A12436" s="123" t="s">
        <v>1723</v>
      </c>
      <c r="B12436" s="97" t="s">
        <v>5232</v>
      </c>
      <c r="C12436" s="96" t="s">
        <v>44</v>
      </c>
      <c r="D12436" s="96" t="s">
        <v>5233</v>
      </c>
      <c r="E12436" s="99">
        <v>1</v>
      </c>
      <c r="F12436" s="98" t="s">
        <v>78</v>
      </c>
      <c r="G12436" s="282" t="s">
        <v>5234</v>
      </c>
      <c r="H12436" s="282"/>
      <c r="I12436" s="283"/>
      <c r="J12436" s="126" t="s">
        <v>5234</v>
      </c>
    </row>
    <row r="12437" spans="1:10" ht="38.25">
      <c r="A12437" s="123" t="s">
        <v>1723</v>
      </c>
      <c r="B12437" s="97" t="s">
        <v>4869</v>
      </c>
      <c r="C12437" s="96" t="s">
        <v>44</v>
      </c>
      <c r="D12437" s="96" t="s">
        <v>4870</v>
      </c>
      <c r="E12437" s="99">
        <v>2</v>
      </c>
      <c r="F12437" s="98" t="s">
        <v>78</v>
      </c>
      <c r="G12437" s="282" t="s">
        <v>5629</v>
      </c>
      <c r="H12437" s="282"/>
      <c r="I12437" s="283"/>
      <c r="J12437" s="126" t="s">
        <v>5630</v>
      </c>
    </row>
    <row r="12438" spans="1:10">
      <c r="A12438" s="221"/>
      <c r="B12438" s="222"/>
      <c r="C12438" s="222"/>
      <c r="D12438" s="222"/>
      <c r="E12438" s="222"/>
      <c r="F12438" s="222" t="s">
        <v>1774</v>
      </c>
      <c r="G12438" s="222"/>
      <c r="H12438" s="222"/>
      <c r="I12438" s="222"/>
      <c r="J12438" s="125">
        <v>140.626</v>
      </c>
    </row>
    <row r="12439" spans="1:10">
      <c r="A12439" s="115"/>
      <c r="B12439" s="116"/>
      <c r="C12439" s="116"/>
      <c r="D12439" s="116"/>
      <c r="E12439" s="116" t="s">
        <v>1728</v>
      </c>
      <c r="F12439" s="117">
        <v>0</v>
      </c>
      <c r="G12439" s="116" t="s">
        <v>1729</v>
      </c>
      <c r="H12439" s="117">
        <v>82.82</v>
      </c>
      <c r="I12439" s="116" t="s">
        <v>1730</v>
      </c>
      <c r="J12439" s="118">
        <v>82.824012061933004</v>
      </c>
    </row>
    <row r="12440" spans="1:10" ht="15" thickBot="1">
      <c r="A12440" s="115"/>
      <c r="B12440" s="116"/>
      <c r="C12440" s="116"/>
      <c r="D12440" s="116"/>
      <c r="E12440" s="116" t="s">
        <v>1731</v>
      </c>
      <c r="F12440" s="117">
        <v>36.9</v>
      </c>
      <c r="G12440" s="116"/>
      <c r="H12440" s="276" t="s">
        <v>1732</v>
      </c>
      <c r="I12440" s="276"/>
      <c r="J12440" s="118">
        <v>177.53</v>
      </c>
    </row>
    <row r="12441" spans="1:10" ht="15" thickTop="1">
      <c r="A12441" s="119"/>
      <c r="B12441" s="95"/>
      <c r="C12441" s="95"/>
      <c r="D12441" s="95"/>
      <c r="E12441" s="95"/>
      <c r="F12441" s="95"/>
      <c r="G12441" s="95"/>
      <c r="H12441" s="95"/>
      <c r="I12441" s="95"/>
      <c r="J12441" s="120"/>
    </row>
    <row r="12442" spans="1:10" ht="15">
      <c r="A12442" s="121"/>
      <c r="B12442" s="83" t="s">
        <v>1</v>
      </c>
      <c r="C12442" s="82" t="s">
        <v>2</v>
      </c>
      <c r="D12442" s="82" t="s">
        <v>3</v>
      </c>
      <c r="E12442" s="281" t="s">
        <v>1722</v>
      </c>
      <c r="F12442" s="281"/>
      <c r="G12442" s="84" t="s">
        <v>4</v>
      </c>
      <c r="H12442" s="83" t="s">
        <v>5</v>
      </c>
      <c r="I12442" s="83" t="s">
        <v>6</v>
      </c>
      <c r="J12442" s="122" t="s">
        <v>8</v>
      </c>
    </row>
    <row r="12443" spans="1:10">
      <c r="A12443" s="111" t="s">
        <v>1723</v>
      </c>
      <c r="B12443" s="86" t="s">
        <v>5086</v>
      </c>
      <c r="C12443" s="85" t="s">
        <v>44</v>
      </c>
      <c r="D12443" s="85" t="s">
        <v>5087</v>
      </c>
      <c r="E12443" s="284" t="s">
        <v>1761</v>
      </c>
      <c r="F12443" s="284"/>
      <c r="G12443" s="87" t="s">
        <v>1950</v>
      </c>
      <c r="H12443" s="88">
        <v>1</v>
      </c>
      <c r="I12443" s="89">
        <v>30.53</v>
      </c>
      <c r="J12443" s="112">
        <v>30.53</v>
      </c>
    </row>
    <row r="12444" spans="1:10" ht="15">
      <c r="A12444" s="121" t="s">
        <v>2324</v>
      </c>
      <c r="B12444" s="83" t="s">
        <v>1</v>
      </c>
      <c r="C12444" s="82" t="s">
        <v>2</v>
      </c>
      <c r="D12444" s="82" t="s">
        <v>1748</v>
      </c>
      <c r="E12444" s="83" t="s">
        <v>1766</v>
      </c>
      <c r="F12444" s="280" t="s">
        <v>1769</v>
      </c>
      <c r="G12444" s="280"/>
      <c r="H12444" s="280"/>
      <c r="I12444" s="280"/>
      <c r="J12444" s="122" t="s">
        <v>1778</v>
      </c>
    </row>
    <row r="12445" spans="1:10">
      <c r="A12445" s="113" t="s">
        <v>1725</v>
      </c>
      <c r="B12445" s="91" t="s">
        <v>4992</v>
      </c>
      <c r="C12445" s="90" t="s">
        <v>44</v>
      </c>
      <c r="D12445" s="90" t="s">
        <v>4993</v>
      </c>
      <c r="E12445" s="93">
        <v>1</v>
      </c>
      <c r="F12445" s="90"/>
      <c r="G12445" s="90"/>
      <c r="H12445" s="90"/>
      <c r="I12445" s="102" t="s">
        <v>4994</v>
      </c>
      <c r="J12445" s="127" t="s">
        <v>4994</v>
      </c>
    </row>
    <row r="12446" spans="1:10">
      <c r="A12446" s="221"/>
      <c r="B12446" s="222"/>
      <c r="C12446" s="222"/>
      <c r="D12446" s="222"/>
      <c r="E12446" s="222"/>
      <c r="F12446" s="222" t="s">
        <v>2328</v>
      </c>
      <c r="G12446" s="222"/>
      <c r="H12446" s="222"/>
      <c r="I12446" s="222"/>
      <c r="J12446" s="128">
        <v>0</v>
      </c>
    </row>
    <row r="12447" spans="1:10">
      <c r="A12447" s="221"/>
      <c r="B12447" s="222"/>
      <c r="C12447" s="222"/>
      <c r="D12447" s="222"/>
      <c r="E12447" s="222"/>
      <c r="F12447" s="222" t="s">
        <v>2329</v>
      </c>
      <c r="G12447" s="222"/>
      <c r="H12447" s="222"/>
      <c r="I12447" s="222"/>
      <c r="J12447" s="125">
        <v>28.73</v>
      </c>
    </row>
    <row r="12448" spans="1:10">
      <c r="A12448" s="221"/>
      <c r="B12448" s="222"/>
      <c r="C12448" s="222"/>
      <c r="D12448" s="222"/>
      <c r="E12448" s="222"/>
      <c r="F12448" s="222" t="s">
        <v>1762</v>
      </c>
      <c r="G12448" s="222"/>
      <c r="H12448" s="222"/>
      <c r="I12448" s="222"/>
      <c r="J12448" s="125">
        <v>28.73</v>
      </c>
    </row>
    <row r="12449" spans="1:10">
      <c r="A12449" s="221"/>
      <c r="B12449" s="222"/>
      <c r="C12449" s="222"/>
      <c r="D12449" s="222"/>
      <c r="E12449" s="222"/>
      <c r="F12449" s="222" t="s">
        <v>1763</v>
      </c>
      <c r="G12449" s="222"/>
      <c r="H12449" s="222"/>
      <c r="I12449" s="222"/>
      <c r="J12449" s="125">
        <v>1</v>
      </c>
    </row>
    <row r="12450" spans="1:10">
      <c r="A12450" s="221"/>
      <c r="B12450" s="222"/>
      <c r="C12450" s="222"/>
      <c r="D12450" s="222"/>
      <c r="E12450" s="222"/>
      <c r="F12450" s="222" t="s">
        <v>1764</v>
      </c>
      <c r="G12450" s="222"/>
      <c r="H12450" s="222"/>
      <c r="I12450" s="222"/>
      <c r="J12450" s="125">
        <v>28.73</v>
      </c>
    </row>
    <row r="12451" spans="1:10" ht="15">
      <c r="A12451" s="279" t="s">
        <v>1784</v>
      </c>
      <c r="B12451" s="280" t="s">
        <v>1</v>
      </c>
      <c r="C12451" s="281" t="s">
        <v>2</v>
      </c>
      <c r="D12451" s="281" t="s">
        <v>1785</v>
      </c>
      <c r="E12451" s="280" t="s">
        <v>1766</v>
      </c>
      <c r="F12451" s="83" t="s">
        <v>1767</v>
      </c>
      <c r="G12451" s="83" t="s">
        <v>1768</v>
      </c>
      <c r="H12451" s="83"/>
      <c r="I12451" s="83"/>
      <c r="J12451" s="122" t="s">
        <v>1769</v>
      </c>
    </row>
    <row r="12452" spans="1:10">
      <c r="A12452" s="113" t="s">
        <v>1725</v>
      </c>
      <c r="B12452" s="91" t="s">
        <v>4338</v>
      </c>
      <c r="C12452" s="90" t="s">
        <v>44</v>
      </c>
      <c r="D12452" s="90" t="s">
        <v>4339</v>
      </c>
      <c r="E12452" s="93">
        <v>1</v>
      </c>
      <c r="F12452" s="92" t="s">
        <v>1950</v>
      </c>
      <c r="G12452" s="277" t="s">
        <v>4340</v>
      </c>
      <c r="H12452" s="277"/>
      <c r="I12452" s="278"/>
      <c r="J12452" s="127" t="s">
        <v>4340</v>
      </c>
    </row>
    <row r="12453" spans="1:10" ht="25.5">
      <c r="A12453" s="113" t="s">
        <v>1725</v>
      </c>
      <c r="B12453" s="91" t="s">
        <v>4582</v>
      </c>
      <c r="C12453" s="90" t="s">
        <v>44</v>
      </c>
      <c r="D12453" s="90" t="s">
        <v>4583</v>
      </c>
      <c r="E12453" s="93">
        <v>1</v>
      </c>
      <c r="F12453" s="92" t="s">
        <v>1950</v>
      </c>
      <c r="G12453" s="277" t="s">
        <v>4584</v>
      </c>
      <c r="H12453" s="277"/>
      <c r="I12453" s="278"/>
      <c r="J12453" s="127" t="s">
        <v>4584</v>
      </c>
    </row>
    <row r="12454" spans="1:10">
      <c r="A12454" s="113" t="s">
        <v>1725</v>
      </c>
      <c r="B12454" s="91" t="s">
        <v>4335</v>
      </c>
      <c r="C12454" s="90" t="s">
        <v>44</v>
      </c>
      <c r="D12454" s="90" t="s">
        <v>4336</v>
      </c>
      <c r="E12454" s="93">
        <v>1</v>
      </c>
      <c r="F12454" s="92" t="s">
        <v>1950</v>
      </c>
      <c r="G12454" s="277" t="s">
        <v>4337</v>
      </c>
      <c r="H12454" s="277"/>
      <c r="I12454" s="278"/>
      <c r="J12454" s="127" t="s">
        <v>4337</v>
      </c>
    </row>
    <row r="12455" spans="1:10" ht="25.5">
      <c r="A12455" s="113" t="s">
        <v>1725</v>
      </c>
      <c r="B12455" s="91" t="s">
        <v>4585</v>
      </c>
      <c r="C12455" s="90" t="s">
        <v>44</v>
      </c>
      <c r="D12455" s="90" t="s">
        <v>4586</v>
      </c>
      <c r="E12455" s="93">
        <v>1</v>
      </c>
      <c r="F12455" s="92" t="s">
        <v>1950</v>
      </c>
      <c r="G12455" s="277" t="s">
        <v>2741</v>
      </c>
      <c r="H12455" s="277"/>
      <c r="I12455" s="278"/>
      <c r="J12455" s="127" t="s">
        <v>2741</v>
      </c>
    </row>
    <row r="12456" spans="1:10">
      <c r="A12456" s="221"/>
      <c r="B12456" s="222"/>
      <c r="C12456" s="222"/>
      <c r="D12456" s="222"/>
      <c r="E12456" s="222"/>
      <c r="F12456" s="222" t="s">
        <v>1938</v>
      </c>
      <c r="G12456" s="222"/>
      <c r="H12456" s="222"/>
      <c r="I12456" s="222"/>
      <c r="J12456" s="125">
        <v>1.53</v>
      </c>
    </row>
    <row r="12457" spans="1:10" ht="15">
      <c r="A12457" s="279" t="s">
        <v>1765</v>
      </c>
      <c r="B12457" s="280" t="s">
        <v>1</v>
      </c>
      <c r="C12457" s="281" t="s">
        <v>2</v>
      </c>
      <c r="D12457" s="281" t="s">
        <v>1727</v>
      </c>
      <c r="E12457" s="280" t="s">
        <v>1766</v>
      </c>
      <c r="F12457" s="83" t="s">
        <v>1767</v>
      </c>
      <c r="G12457" s="83" t="s">
        <v>1768</v>
      </c>
      <c r="H12457" s="83"/>
      <c r="I12457" s="83"/>
      <c r="J12457" s="122" t="s">
        <v>1769</v>
      </c>
    </row>
    <row r="12458" spans="1:10" ht="25.5">
      <c r="A12458" s="123" t="s">
        <v>1723</v>
      </c>
      <c r="B12458" s="97" t="s">
        <v>4990</v>
      </c>
      <c r="C12458" s="96" t="s">
        <v>44</v>
      </c>
      <c r="D12458" s="96" t="s">
        <v>4991</v>
      </c>
      <c r="E12458" s="99">
        <v>1</v>
      </c>
      <c r="F12458" s="98" t="s">
        <v>1950</v>
      </c>
      <c r="G12458" s="282" t="s">
        <v>4599</v>
      </c>
      <c r="H12458" s="282"/>
      <c r="I12458" s="283"/>
      <c r="J12458" s="126" t="s">
        <v>4599</v>
      </c>
    </row>
    <row r="12459" spans="1:10">
      <c r="A12459" s="221"/>
      <c r="B12459" s="222"/>
      <c r="C12459" s="222"/>
      <c r="D12459" s="222"/>
      <c r="E12459" s="222"/>
      <c r="F12459" s="222" t="s">
        <v>1774</v>
      </c>
      <c r="G12459" s="222"/>
      <c r="H12459" s="222"/>
      <c r="I12459" s="222"/>
      <c r="J12459" s="125">
        <v>0.27</v>
      </c>
    </row>
    <row r="12460" spans="1:10">
      <c r="A12460" s="115"/>
      <c r="B12460" s="116"/>
      <c r="C12460" s="116"/>
      <c r="D12460" s="116"/>
      <c r="E12460" s="116" t="s">
        <v>1728</v>
      </c>
      <c r="F12460" s="117">
        <v>0</v>
      </c>
      <c r="G12460" s="116" t="s">
        <v>1729</v>
      </c>
      <c r="H12460" s="117">
        <v>29</v>
      </c>
      <c r="I12460" s="116" t="s">
        <v>1730</v>
      </c>
      <c r="J12460" s="118">
        <v>29.004899999999999</v>
      </c>
    </row>
    <row r="12461" spans="1:10" ht="15" thickBot="1">
      <c r="A12461" s="115"/>
      <c r="B12461" s="116"/>
      <c r="C12461" s="116"/>
      <c r="D12461" s="116"/>
      <c r="E12461" s="116" t="s">
        <v>1731</v>
      </c>
      <c r="F12461" s="117">
        <v>8.01</v>
      </c>
      <c r="G12461" s="116"/>
      <c r="H12461" s="276" t="s">
        <v>1732</v>
      </c>
      <c r="I12461" s="276"/>
      <c r="J12461" s="118">
        <v>38.54</v>
      </c>
    </row>
    <row r="12462" spans="1:10" ht="15" thickTop="1">
      <c r="A12462" s="119"/>
      <c r="B12462" s="95"/>
      <c r="C12462" s="95"/>
      <c r="D12462" s="95"/>
      <c r="E12462" s="95"/>
      <c r="F12462" s="95"/>
      <c r="G12462" s="95"/>
      <c r="H12462" s="95"/>
      <c r="I12462" s="95"/>
      <c r="J12462" s="120"/>
    </row>
    <row r="12463" spans="1:10" ht="15">
      <c r="A12463" s="121"/>
      <c r="B12463" s="83" t="s">
        <v>1</v>
      </c>
      <c r="C12463" s="82" t="s">
        <v>2</v>
      </c>
      <c r="D12463" s="82" t="s">
        <v>3</v>
      </c>
      <c r="E12463" s="281" t="s">
        <v>1722</v>
      </c>
      <c r="F12463" s="281"/>
      <c r="G12463" s="84" t="s">
        <v>4</v>
      </c>
      <c r="H12463" s="83" t="s">
        <v>5</v>
      </c>
      <c r="I12463" s="83" t="s">
        <v>6</v>
      </c>
      <c r="J12463" s="122" t="s">
        <v>8</v>
      </c>
    </row>
    <row r="12464" spans="1:10" ht="25.5">
      <c r="A12464" s="111" t="s">
        <v>1723</v>
      </c>
      <c r="B12464" s="86" t="s">
        <v>3487</v>
      </c>
      <c r="C12464" s="85" t="s">
        <v>44</v>
      </c>
      <c r="D12464" s="85" t="s">
        <v>3488</v>
      </c>
      <c r="E12464" s="284" t="s">
        <v>1761</v>
      </c>
      <c r="F12464" s="284"/>
      <c r="G12464" s="87" t="s">
        <v>46</v>
      </c>
      <c r="H12464" s="88">
        <v>1</v>
      </c>
      <c r="I12464" s="89">
        <v>52.69</v>
      </c>
      <c r="J12464" s="112">
        <v>52.69</v>
      </c>
    </row>
    <row r="12465" spans="1:10">
      <c r="A12465" s="221"/>
      <c r="B12465" s="222"/>
      <c r="C12465" s="222"/>
      <c r="D12465" s="222"/>
      <c r="E12465" s="222"/>
      <c r="F12465" s="222" t="s">
        <v>1762</v>
      </c>
      <c r="G12465" s="222"/>
      <c r="H12465" s="222"/>
      <c r="I12465" s="222"/>
      <c r="J12465" s="125">
        <v>0</v>
      </c>
    </row>
    <row r="12466" spans="1:10">
      <c r="A12466" s="221"/>
      <c r="B12466" s="222"/>
      <c r="C12466" s="222"/>
      <c r="D12466" s="222"/>
      <c r="E12466" s="222"/>
      <c r="F12466" s="222" t="s">
        <v>1763</v>
      </c>
      <c r="G12466" s="222"/>
      <c r="H12466" s="222"/>
      <c r="I12466" s="222"/>
      <c r="J12466" s="125">
        <v>1</v>
      </c>
    </row>
    <row r="12467" spans="1:10">
      <c r="A12467" s="221"/>
      <c r="B12467" s="222"/>
      <c r="C12467" s="222"/>
      <c r="D12467" s="222"/>
      <c r="E12467" s="222"/>
      <c r="F12467" s="222" t="s">
        <v>1764</v>
      </c>
      <c r="G12467" s="222"/>
      <c r="H12467" s="222"/>
      <c r="I12467" s="222"/>
      <c r="J12467" s="125">
        <v>0</v>
      </c>
    </row>
    <row r="12468" spans="1:10" ht="15">
      <c r="A12468" s="279" t="s">
        <v>1784</v>
      </c>
      <c r="B12468" s="280" t="s">
        <v>1</v>
      </c>
      <c r="C12468" s="281" t="s">
        <v>2</v>
      </c>
      <c r="D12468" s="281" t="s">
        <v>1785</v>
      </c>
      <c r="E12468" s="280" t="s">
        <v>1766</v>
      </c>
      <c r="F12468" s="83" t="s">
        <v>1767</v>
      </c>
      <c r="G12468" s="83" t="s">
        <v>1768</v>
      </c>
      <c r="H12468" s="83"/>
      <c r="I12468" s="83"/>
      <c r="J12468" s="122" t="s">
        <v>1769</v>
      </c>
    </row>
    <row r="12469" spans="1:10" ht="25.5">
      <c r="A12469" s="113" t="s">
        <v>1725</v>
      </c>
      <c r="B12469" s="91" t="s">
        <v>5631</v>
      </c>
      <c r="C12469" s="90" t="s">
        <v>44</v>
      </c>
      <c r="D12469" s="90" t="s">
        <v>5632</v>
      </c>
      <c r="E12469" s="93">
        <v>1</v>
      </c>
      <c r="F12469" s="92" t="s">
        <v>46</v>
      </c>
      <c r="G12469" s="277" t="s">
        <v>5633</v>
      </c>
      <c r="H12469" s="277"/>
      <c r="I12469" s="278"/>
      <c r="J12469" s="127" t="s">
        <v>5633</v>
      </c>
    </row>
    <row r="12470" spans="1:10" ht="25.5">
      <c r="A12470" s="113" t="s">
        <v>1725</v>
      </c>
      <c r="B12470" s="91" t="s">
        <v>2891</v>
      </c>
      <c r="C12470" s="90" t="s">
        <v>44</v>
      </c>
      <c r="D12470" s="90" t="s">
        <v>2892</v>
      </c>
      <c r="E12470" s="93">
        <v>0.6283185</v>
      </c>
      <c r="F12470" s="92" t="s">
        <v>78</v>
      </c>
      <c r="G12470" s="277" t="s">
        <v>2893</v>
      </c>
      <c r="H12470" s="277"/>
      <c r="I12470" s="278"/>
      <c r="J12470" s="127" t="s">
        <v>2995</v>
      </c>
    </row>
    <row r="12471" spans="1:10">
      <c r="A12471" s="221"/>
      <c r="B12471" s="222"/>
      <c r="C12471" s="222"/>
      <c r="D12471" s="222"/>
      <c r="E12471" s="222"/>
      <c r="F12471" s="222" t="s">
        <v>1938</v>
      </c>
      <c r="G12471" s="222"/>
      <c r="H12471" s="222"/>
      <c r="I12471" s="222"/>
      <c r="J12471" s="125">
        <v>47.1905</v>
      </c>
    </row>
    <row r="12472" spans="1:10" ht="15">
      <c r="A12472" s="279" t="s">
        <v>1765</v>
      </c>
      <c r="B12472" s="280" t="s">
        <v>1</v>
      </c>
      <c r="C12472" s="281" t="s">
        <v>2</v>
      </c>
      <c r="D12472" s="281" t="s">
        <v>1727</v>
      </c>
      <c r="E12472" s="280" t="s">
        <v>1766</v>
      </c>
      <c r="F12472" s="83" t="s">
        <v>1767</v>
      </c>
      <c r="G12472" s="83" t="s">
        <v>1768</v>
      </c>
      <c r="H12472" s="83"/>
      <c r="I12472" s="83"/>
      <c r="J12472" s="122" t="s">
        <v>1769</v>
      </c>
    </row>
    <row r="12473" spans="1:10" ht="25.5">
      <c r="A12473" s="123" t="s">
        <v>1723</v>
      </c>
      <c r="B12473" s="97" t="s">
        <v>2916</v>
      </c>
      <c r="C12473" s="96" t="s">
        <v>44</v>
      </c>
      <c r="D12473" s="96" t="s">
        <v>2917</v>
      </c>
      <c r="E12473" s="99">
        <v>0.10476190000000001</v>
      </c>
      <c r="F12473" s="98" t="s">
        <v>1950</v>
      </c>
      <c r="G12473" s="282" t="s">
        <v>2918</v>
      </c>
      <c r="H12473" s="282"/>
      <c r="I12473" s="283"/>
      <c r="J12473" s="126" t="s">
        <v>5634</v>
      </c>
    </row>
    <row r="12474" spans="1:10">
      <c r="A12474" s="123" t="s">
        <v>1723</v>
      </c>
      <c r="B12474" s="97" t="s">
        <v>2920</v>
      </c>
      <c r="C12474" s="96" t="s">
        <v>44</v>
      </c>
      <c r="D12474" s="96" t="s">
        <v>2921</v>
      </c>
      <c r="E12474" s="99">
        <v>0.20952380000000001</v>
      </c>
      <c r="F12474" s="98" t="s">
        <v>1950</v>
      </c>
      <c r="G12474" s="282" t="s">
        <v>2922</v>
      </c>
      <c r="H12474" s="282"/>
      <c r="I12474" s="283"/>
      <c r="J12474" s="126" t="s">
        <v>5635</v>
      </c>
    </row>
    <row r="12475" spans="1:10">
      <c r="A12475" s="221"/>
      <c r="B12475" s="222"/>
      <c r="C12475" s="222"/>
      <c r="D12475" s="222"/>
      <c r="E12475" s="222"/>
      <c r="F12475" s="222" t="s">
        <v>1774</v>
      </c>
      <c r="G12475" s="222"/>
      <c r="H12475" s="222"/>
      <c r="I12475" s="222"/>
      <c r="J12475" s="125">
        <v>5.5021000000000004</v>
      </c>
    </row>
    <row r="12476" spans="1:10">
      <c r="A12476" s="115"/>
      <c r="B12476" s="116"/>
      <c r="C12476" s="116"/>
      <c r="D12476" s="116"/>
      <c r="E12476" s="116" t="s">
        <v>1728</v>
      </c>
      <c r="F12476" s="117">
        <v>0</v>
      </c>
      <c r="G12476" s="116" t="s">
        <v>1729</v>
      </c>
      <c r="H12476" s="117">
        <v>4.32</v>
      </c>
      <c r="I12476" s="116" t="s">
        <v>1730</v>
      </c>
      <c r="J12476" s="118">
        <v>4.3178455180200004</v>
      </c>
    </row>
    <row r="12477" spans="1:10" ht="15" thickBot="1">
      <c r="A12477" s="115"/>
      <c r="B12477" s="116"/>
      <c r="C12477" s="116"/>
      <c r="D12477" s="116"/>
      <c r="E12477" s="116" t="s">
        <v>1731</v>
      </c>
      <c r="F12477" s="117">
        <v>13.82</v>
      </c>
      <c r="G12477" s="116"/>
      <c r="H12477" s="276" t="s">
        <v>1732</v>
      </c>
      <c r="I12477" s="276"/>
      <c r="J12477" s="118">
        <v>66.510000000000005</v>
      </c>
    </row>
    <row r="12478" spans="1:10" ht="15" thickTop="1">
      <c r="A12478" s="119"/>
      <c r="B12478" s="95"/>
      <c r="C12478" s="95"/>
      <c r="D12478" s="95"/>
      <c r="E12478" s="95"/>
      <c r="F12478" s="95"/>
      <c r="G12478" s="95"/>
      <c r="H12478" s="95"/>
      <c r="I12478" s="95"/>
      <c r="J12478" s="120"/>
    </row>
    <row r="12479" spans="1:10" ht="15">
      <c r="A12479" s="121"/>
      <c r="B12479" s="83" t="s">
        <v>1</v>
      </c>
      <c r="C12479" s="82" t="s">
        <v>2</v>
      </c>
      <c r="D12479" s="82" t="s">
        <v>3</v>
      </c>
      <c r="E12479" s="281" t="s">
        <v>1722</v>
      </c>
      <c r="F12479" s="281"/>
      <c r="G12479" s="84" t="s">
        <v>4</v>
      </c>
      <c r="H12479" s="83" t="s">
        <v>5</v>
      </c>
      <c r="I12479" s="83" t="s">
        <v>6</v>
      </c>
      <c r="J12479" s="122" t="s">
        <v>8</v>
      </c>
    </row>
    <row r="12480" spans="1:10" ht="38.25">
      <c r="A12480" s="111" t="s">
        <v>1723</v>
      </c>
      <c r="B12480" s="86" t="s">
        <v>3164</v>
      </c>
      <c r="C12480" s="85" t="s">
        <v>44</v>
      </c>
      <c r="D12480" s="85" t="s">
        <v>3165</v>
      </c>
      <c r="E12480" s="284" t="s">
        <v>1761</v>
      </c>
      <c r="F12480" s="284"/>
      <c r="G12480" s="87" t="s">
        <v>93</v>
      </c>
      <c r="H12480" s="88">
        <v>1</v>
      </c>
      <c r="I12480" s="89">
        <v>16.71</v>
      </c>
      <c r="J12480" s="112">
        <v>16.71</v>
      </c>
    </row>
    <row r="12481" spans="1:10">
      <c r="A12481" s="221"/>
      <c r="B12481" s="222"/>
      <c r="C12481" s="222"/>
      <c r="D12481" s="222"/>
      <c r="E12481" s="222"/>
      <c r="F12481" s="222" t="s">
        <v>1762</v>
      </c>
      <c r="G12481" s="222"/>
      <c r="H12481" s="222"/>
      <c r="I12481" s="222"/>
      <c r="J12481" s="125">
        <v>0</v>
      </c>
    </row>
    <row r="12482" spans="1:10">
      <c r="A12482" s="221"/>
      <c r="B12482" s="222"/>
      <c r="C12482" s="222"/>
      <c r="D12482" s="222"/>
      <c r="E12482" s="222"/>
      <c r="F12482" s="222" t="s">
        <v>1763</v>
      </c>
      <c r="G12482" s="222"/>
      <c r="H12482" s="222"/>
      <c r="I12482" s="222"/>
      <c r="J12482" s="125">
        <v>1</v>
      </c>
    </row>
    <row r="12483" spans="1:10">
      <c r="A12483" s="221"/>
      <c r="B12483" s="222"/>
      <c r="C12483" s="222"/>
      <c r="D12483" s="222"/>
      <c r="E12483" s="222"/>
      <c r="F12483" s="222" t="s">
        <v>1764</v>
      </c>
      <c r="G12483" s="222"/>
      <c r="H12483" s="222"/>
      <c r="I12483" s="222"/>
      <c r="J12483" s="125">
        <v>0</v>
      </c>
    </row>
    <row r="12484" spans="1:10" ht="15">
      <c r="A12484" s="279" t="s">
        <v>1765</v>
      </c>
      <c r="B12484" s="280" t="s">
        <v>1</v>
      </c>
      <c r="C12484" s="281" t="s">
        <v>2</v>
      </c>
      <c r="D12484" s="281" t="s">
        <v>1727</v>
      </c>
      <c r="E12484" s="280" t="s">
        <v>1766</v>
      </c>
      <c r="F12484" s="83" t="s">
        <v>1767</v>
      </c>
      <c r="G12484" s="83" t="s">
        <v>1768</v>
      </c>
      <c r="H12484" s="83"/>
      <c r="I12484" s="83"/>
      <c r="J12484" s="122" t="s">
        <v>1769</v>
      </c>
    </row>
    <row r="12485" spans="1:10">
      <c r="A12485" s="123" t="s">
        <v>1723</v>
      </c>
      <c r="B12485" s="97" t="s">
        <v>1957</v>
      </c>
      <c r="C12485" s="96" t="s">
        <v>44</v>
      </c>
      <c r="D12485" s="96" t="s">
        <v>1958</v>
      </c>
      <c r="E12485" s="99">
        <v>1.1827957</v>
      </c>
      <c r="F12485" s="98" t="s">
        <v>1950</v>
      </c>
      <c r="G12485" s="282" t="s">
        <v>1959</v>
      </c>
      <c r="H12485" s="282"/>
      <c r="I12485" s="283"/>
      <c r="J12485" s="126" t="s">
        <v>5636</v>
      </c>
    </row>
    <row r="12486" spans="1:10">
      <c r="A12486" s="221"/>
      <c r="B12486" s="222"/>
      <c r="C12486" s="222"/>
      <c r="D12486" s="222"/>
      <c r="E12486" s="222"/>
      <c r="F12486" s="222" t="s">
        <v>1774</v>
      </c>
      <c r="G12486" s="222"/>
      <c r="H12486" s="222"/>
      <c r="I12486" s="222"/>
      <c r="J12486" s="125">
        <v>16.712900000000001</v>
      </c>
    </row>
    <row r="12487" spans="1:10">
      <c r="A12487" s="115"/>
      <c r="B12487" s="116"/>
      <c r="C12487" s="116"/>
      <c r="D12487" s="116"/>
      <c r="E12487" s="116" t="s">
        <v>1728</v>
      </c>
      <c r="F12487" s="117">
        <v>0</v>
      </c>
      <c r="G12487" s="116" t="s">
        <v>1729</v>
      </c>
      <c r="H12487" s="117">
        <v>11.78</v>
      </c>
      <c r="I12487" s="116" t="s">
        <v>1730</v>
      </c>
      <c r="J12487" s="118">
        <v>11.77756990318</v>
      </c>
    </row>
    <row r="12488" spans="1:10" ht="15" thickBot="1">
      <c r="A12488" s="115"/>
      <c r="B12488" s="116"/>
      <c r="C12488" s="116"/>
      <c r="D12488" s="116"/>
      <c r="E12488" s="116" t="s">
        <v>1731</v>
      </c>
      <c r="F12488" s="117">
        <v>4.38</v>
      </c>
      <c r="G12488" s="116"/>
      <c r="H12488" s="276" t="s">
        <v>1732</v>
      </c>
      <c r="I12488" s="276"/>
      <c r="J12488" s="118">
        <v>21.09</v>
      </c>
    </row>
    <row r="12489" spans="1:10" ht="15" thickTop="1">
      <c r="A12489" s="119"/>
      <c r="B12489" s="95"/>
      <c r="C12489" s="95"/>
      <c r="D12489" s="95"/>
      <c r="E12489" s="95"/>
      <c r="F12489" s="95"/>
      <c r="G12489" s="95"/>
      <c r="H12489" s="95"/>
      <c r="I12489" s="95"/>
      <c r="J12489" s="120"/>
    </row>
    <row r="12490" spans="1:10" ht="15">
      <c r="A12490" s="121"/>
      <c r="B12490" s="83" t="s">
        <v>1</v>
      </c>
      <c r="C12490" s="82" t="s">
        <v>2</v>
      </c>
      <c r="D12490" s="82" t="s">
        <v>3</v>
      </c>
      <c r="E12490" s="281" t="s">
        <v>1722</v>
      </c>
      <c r="F12490" s="281"/>
      <c r="G12490" s="84" t="s">
        <v>4</v>
      </c>
      <c r="H12490" s="83" t="s">
        <v>5</v>
      </c>
      <c r="I12490" s="83" t="s">
        <v>6</v>
      </c>
      <c r="J12490" s="122" t="s">
        <v>8</v>
      </c>
    </row>
    <row r="12491" spans="1:10" ht="25.5">
      <c r="A12491" s="111" t="s">
        <v>1723</v>
      </c>
      <c r="B12491" s="86" t="s">
        <v>2342</v>
      </c>
      <c r="C12491" s="85" t="s">
        <v>44</v>
      </c>
      <c r="D12491" s="85" t="s">
        <v>2343</v>
      </c>
      <c r="E12491" s="284" t="s">
        <v>1761</v>
      </c>
      <c r="F12491" s="284"/>
      <c r="G12491" s="87" t="s">
        <v>93</v>
      </c>
      <c r="H12491" s="88">
        <v>1</v>
      </c>
      <c r="I12491" s="89">
        <v>74.790000000000006</v>
      </c>
      <c r="J12491" s="112">
        <v>74.790000000000006</v>
      </c>
    </row>
    <row r="12492" spans="1:10" ht="15">
      <c r="A12492" s="279" t="s">
        <v>1775</v>
      </c>
      <c r="B12492" s="280" t="s">
        <v>1</v>
      </c>
      <c r="C12492" s="281" t="s">
        <v>2</v>
      </c>
      <c r="D12492" s="281" t="s">
        <v>1776</v>
      </c>
      <c r="E12492" s="280" t="s">
        <v>1766</v>
      </c>
      <c r="F12492" s="285" t="s">
        <v>1777</v>
      </c>
      <c r="G12492" s="280"/>
      <c r="H12492" s="285" t="s">
        <v>1769</v>
      </c>
      <c r="I12492" s="280"/>
      <c r="J12492" s="286" t="s">
        <v>1778</v>
      </c>
    </row>
    <row r="12493" spans="1:10" ht="15">
      <c r="A12493" s="287"/>
      <c r="B12493" s="280"/>
      <c r="C12493" s="280"/>
      <c r="D12493" s="280"/>
      <c r="E12493" s="280"/>
      <c r="F12493" s="83" t="s">
        <v>1779</v>
      </c>
      <c r="G12493" s="83" t="s">
        <v>1780</v>
      </c>
      <c r="H12493" s="83" t="s">
        <v>1779</v>
      </c>
      <c r="I12493" s="83" t="s">
        <v>1780</v>
      </c>
      <c r="J12493" s="286"/>
    </row>
    <row r="12494" spans="1:10" ht="51">
      <c r="A12494" s="113" t="s">
        <v>1725</v>
      </c>
      <c r="B12494" s="91" t="s">
        <v>5637</v>
      </c>
      <c r="C12494" s="90" t="s">
        <v>44</v>
      </c>
      <c r="D12494" s="90" t="s">
        <v>5638</v>
      </c>
      <c r="E12494" s="93">
        <v>1</v>
      </c>
      <c r="F12494" s="94">
        <v>1</v>
      </c>
      <c r="G12494" s="94">
        <v>0</v>
      </c>
      <c r="H12494" s="102">
        <v>6.3</v>
      </c>
      <c r="I12494" s="102">
        <v>0.54</v>
      </c>
      <c r="J12494" s="127">
        <v>6.3</v>
      </c>
    </row>
    <row r="12495" spans="1:10">
      <c r="A12495" s="221"/>
      <c r="B12495" s="222"/>
      <c r="C12495" s="222"/>
      <c r="D12495" s="222"/>
      <c r="E12495" s="222"/>
      <c r="F12495" s="222" t="s">
        <v>1783</v>
      </c>
      <c r="G12495" s="222"/>
      <c r="H12495" s="222"/>
      <c r="I12495" s="222"/>
      <c r="J12495" s="125">
        <v>6.3</v>
      </c>
    </row>
    <row r="12496" spans="1:10">
      <c r="A12496" s="221"/>
      <c r="B12496" s="222"/>
      <c r="C12496" s="222"/>
      <c r="D12496" s="222"/>
      <c r="E12496" s="222"/>
      <c r="F12496" s="222" t="s">
        <v>1762</v>
      </c>
      <c r="G12496" s="222"/>
      <c r="H12496" s="222"/>
      <c r="I12496" s="222"/>
      <c r="J12496" s="125">
        <v>6.3</v>
      </c>
    </row>
    <row r="12497" spans="1:10">
      <c r="A12497" s="221"/>
      <c r="B12497" s="222"/>
      <c r="C12497" s="222"/>
      <c r="D12497" s="222"/>
      <c r="E12497" s="222"/>
      <c r="F12497" s="222" t="s">
        <v>1763</v>
      </c>
      <c r="G12497" s="222"/>
      <c r="H12497" s="222"/>
      <c r="I12497" s="222"/>
      <c r="J12497" s="125">
        <v>9</v>
      </c>
    </row>
    <row r="12498" spans="1:10">
      <c r="A12498" s="221"/>
      <c r="B12498" s="222"/>
      <c r="C12498" s="222"/>
      <c r="D12498" s="222"/>
      <c r="E12498" s="222"/>
      <c r="F12498" s="222" t="s">
        <v>1764</v>
      </c>
      <c r="G12498" s="222"/>
      <c r="H12498" s="222"/>
      <c r="I12498" s="222"/>
      <c r="J12498" s="125">
        <v>0.7</v>
      </c>
    </row>
    <row r="12499" spans="1:10" ht="15">
      <c r="A12499" s="279" t="s">
        <v>1765</v>
      </c>
      <c r="B12499" s="280" t="s">
        <v>1</v>
      </c>
      <c r="C12499" s="281" t="s">
        <v>2</v>
      </c>
      <c r="D12499" s="281" t="s">
        <v>1727</v>
      </c>
      <c r="E12499" s="280" t="s">
        <v>1766</v>
      </c>
      <c r="F12499" s="83" t="s">
        <v>1767</v>
      </c>
      <c r="G12499" s="83" t="s">
        <v>1768</v>
      </c>
      <c r="H12499" s="83"/>
      <c r="I12499" s="83"/>
      <c r="J12499" s="122" t="s">
        <v>1769</v>
      </c>
    </row>
    <row r="12500" spans="1:10">
      <c r="A12500" s="123" t="s">
        <v>1723</v>
      </c>
      <c r="B12500" s="97" t="s">
        <v>1957</v>
      </c>
      <c r="C12500" s="96" t="s">
        <v>44</v>
      </c>
      <c r="D12500" s="96" t="s">
        <v>1958</v>
      </c>
      <c r="E12500" s="99">
        <v>3</v>
      </c>
      <c r="F12500" s="98" t="s">
        <v>1950</v>
      </c>
      <c r="G12500" s="282" t="s">
        <v>1959</v>
      </c>
      <c r="H12500" s="282"/>
      <c r="I12500" s="283"/>
      <c r="J12500" s="126" t="s">
        <v>5639</v>
      </c>
    </row>
    <row r="12501" spans="1:10">
      <c r="A12501" s="123" t="s">
        <v>1723</v>
      </c>
      <c r="B12501" s="97" t="s">
        <v>1948</v>
      </c>
      <c r="C12501" s="96" t="s">
        <v>44</v>
      </c>
      <c r="D12501" s="96" t="s">
        <v>1949</v>
      </c>
      <c r="E12501" s="99">
        <v>1.65</v>
      </c>
      <c r="F12501" s="98" t="s">
        <v>1950</v>
      </c>
      <c r="G12501" s="282" t="s">
        <v>1951</v>
      </c>
      <c r="H12501" s="282"/>
      <c r="I12501" s="283"/>
      <c r="J12501" s="126" t="s">
        <v>5640</v>
      </c>
    </row>
    <row r="12502" spans="1:10">
      <c r="A12502" s="221"/>
      <c r="B12502" s="222"/>
      <c r="C12502" s="222"/>
      <c r="D12502" s="222"/>
      <c r="E12502" s="222"/>
      <c r="F12502" s="222" t="s">
        <v>1774</v>
      </c>
      <c r="G12502" s="222"/>
      <c r="H12502" s="222"/>
      <c r="I12502" s="222"/>
      <c r="J12502" s="125">
        <v>74.086500000000001</v>
      </c>
    </row>
    <row r="12503" spans="1:10">
      <c r="A12503" s="115"/>
      <c r="B12503" s="116"/>
      <c r="C12503" s="116"/>
      <c r="D12503" s="116"/>
      <c r="E12503" s="116" t="s">
        <v>1728</v>
      </c>
      <c r="F12503" s="117">
        <v>0</v>
      </c>
      <c r="G12503" s="116" t="s">
        <v>1729</v>
      </c>
      <c r="H12503" s="117">
        <v>54.53</v>
      </c>
      <c r="I12503" s="116" t="s">
        <v>1730</v>
      </c>
      <c r="J12503" s="118">
        <v>54.533594999999998</v>
      </c>
    </row>
    <row r="12504" spans="1:10" ht="15" thickBot="1">
      <c r="A12504" s="115"/>
      <c r="B12504" s="116"/>
      <c r="C12504" s="116"/>
      <c r="D12504" s="116"/>
      <c r="E12504" s="116" t="s">
        <v>1731</v>
      </c>
      <c r="F12504" s="117">
        <v>19.62</v>
      </c>
      <c r="G12504" s="116"/>
      <c r="H12504" s="276" t="s">
        <v>1732</v>
      </c>
      <c r="I12504" s="276"/>
      <c r="J12504" s="118">
        <v>94.41</v>
      </c>
    </row>
    <row r="12505" spans="1:10" ht="15" thickTop="1">
      <c r="A12505" s="119"/>
      <c r="B12505" s="95"/>
      <c r="C12505" s="95"/>
      <c r="D12505" s="95"/>
      <c r="E12505" s="95"/>
      <c r="F12505" s="95"/>
      <c r="G12505" s="95"/>
      <c r="H12505" s="95"/>
      <c r="I12505" s="95"/>
      <c r="J12505" s="120"/>
    </row>
    <row r="12506" spans="1:10" ht="15">
      <c r="A12506" s="121"/>
      <c r="B12506" s="83" t="s">
        <v>1</v>
      </c>
      <c r="C12506" s="82" t="s">
        <v>2</v>
      </c>
      <c r="D12506" s="82" t="s">
        <v>3</v>
      </c>
      <c r="E12506" s="281" t="s">
        <v>1722</v>
      </c>
      <c r="F12506" s="281"/>
      <c r="G12506" s="84" t="s">
        <v>4</v>
      </c>
      <c r="H12506" s="83" t="s">
        <v>5</v>
      </c>
      <c r="I12506" s="83" t="s">
        <v>6</v>
      </c>
      <c r="J12506" s="122" t="s">
        <v>8</v>
      </c>
    </row>
    <row r="12507" spans="1:10" ht="38.25">
      <c r="A12507" s="111" t="s">
        <v>1723</v>
      </c>
      <c r="B12507" s="86" t="s">
        <v>2167</v>
      </c>
      <c r="C12507" s="85" t="s">
        <v>31</v>
      </c>
      <c r="D12507" s="85" t="s">
        <v>2168</v>
      </c>
      <c r="E12507" s="284" t="s">
        <v>2165</v>
      </c>
      <c r="F12507" s="284"/>
      <c r="G12507" s="87" t="s">
        <v>2169</v>
      </c>
      <c r="H12507" s="88">
        <v>1</v>
      </c>
      <c r="I12507" s="89">
        <v>68.58</v>
      </c>
      <c r="J12507" s="112">
        <v>68.58</v>
      </c>
    </row>
    <row r="12508" spans="1:10" ht="38.25">
      <c r="A12508" s="123" t="s">
        <v>1738</v>
      </c>
      <c r="B12508" s="97" t="s">
        <v>5641</v>
      </c>
      <c r="C12508" s="96" t="s">
        <v>31</v>
      </c>
      <c r="D12508" s="96" t="s">
        <v>5642</v>
      </c>
      <c r="E12508" s="283" t="s">
        <v>2165</v>
      </c>
      <c r="F12508" s="283"/>
      <c r="G12508" s="98" t="s">
        <v>33</v>
      </c>
      <c r="H12508" s="99">
        <v>1</v>
      </c>
      <c r="I12508" s="100">
        <v>30.84</v>
      </c>
      <c r="J12508" s="124">
        <v>30.84</v>
      </c>
    </row>
    <row r="12509" spans="1:10">
      <c r="A12509" s="123" t="s">
        <v>1738</v>
      </c>
      <c r="B12509" s="97" t="s">
        <v>5643</v>
      </c>
      <c r="C12509" s="96" t="s">
        <v>31</v>
      </c>
      <c r="D12509" s="96" t="s">
        <v>5644</v>
      </c>
      <c r="E12509" s="283" t="s">
        <v>1737</v>
      </c>
      <c r="F12509" s="283"/>
      <c r="G12509" s="98" t="s">
        <v>33</v>
      </c>
      <c r="H12509" s="99">
        <v>1</v>
      </c>
      <c r="I12509" s="100">
        <v>24.16</v>
      </c>
      <c r="J12509" s="124">
        <v>24.16</v>
      </c>
    </row>
    <row r="12510" spans="1:10" ht="25.5">
      <c r="A12510" s="123" t="s">
        <v>1738</v>
      </c>
      <c r="B12510" s="97" t="s">
        <v>5645</v>
      </c>
      <c r="C12510" s="96" t="s">
        <v>31</v>
      </c>
      <c r="D12510" s="96" t="s">
        <v>5646</v>
      </c>
      <c r="E12510" s="283" t="s">
        <v>2165</v>
      </c>
      <c r="F12510" s="283"/>
      <c r="G12510" s="98" t="s">
        <v>33</v>
      </c>
      <c r="H12510" s="99">
        <v>1</v>
      </c>
      <c r="I12510" s="100">
        <v>13.58</v>
      </c>
      <c r="J12510" s="124">
        <v>13.58</v>
      </c>
    </row>
    <row r="12511" spans="1:10">
      <c r="A12511" s="115"/>
      <c r="B12511" s="116"/>
      <c r="C12511" s="116"/>
      <c r="D12511" s="116"/>
      <c r="E12511" s="116" t="s">
        <v>1728</v>
      </c>
      <c r="F12511" s="117">
        <v>20.74</v>
      </c>
      <c r="G12511" s="116" t="s">
        <v>1729</v>
      </c>
      <c r="H12511" s="117">
        <v>0</v>
      </c>
      <c r="I12511" s="116" t="s">
        <v>1730</v>
      </c>
      <c r="J12511" s="118">
        <v>20.74</v>
      </c>
    </row>
    <row r="12512" spans="1:10" ht="15" thickBot="1">
      <c r="A12512" s="115"/>
      <c r="B12512" s="116"/>
      <c r="C12512" s="116"/>
      <c r="D12512" s="116"/>
      <c r="E12512" s="116" t="s">
        <v>1731</v>
      </c>
      <c r="F12512" s="117">
        <v>17.989999999999998</v>
      </c>
      <c r="G12512" s="116"/>
      <c r="H12512" s="276" t="s">
        <v>1732</v>
      </c>
      <c r="I12512" s="276"/>
      <c r="J12512" s="118">
        <v>86.57</v>
      </c>
    </row>
    <row r="12513" spans="1:10" ht="15" thickTop="1">
      <c r="A12513" s="119"/>
      <c r="B12513" s="95"/>
      <c r="C12513" s="95"/>
      <c r="D12513" s="95"/>
      <c r="E12513" s="95"/>
      <c r="F12513" s="95"/>
      <c r="G12513" s="95"/>
      <c r="H12513" s="95"/>
      <c r="I12513" s="95"/>
      <c r="J12513" s="120"/>
    </row>
    <row r="12514" spans="1:10" ht="15">
      <c r="A12514" s="121"/>
      <c r="B12514" s="83" t="s">
        <v>1</v>
      </c>
      <c r="C12514" s="82" t="s">
        <v>2</v>
      </c>
      <c r="D12514" s="82" t="s">
        <v>3</v>
      </c>
      <c r="E12514" s="281" t="s">
        <v>1722</v>
      </c>
      <c r="F12514" s="281"/>
      <c r="G12514" s="84" t="s">
        <v>4</v>
      </c>
      <c r="H12514" s="83" t="s">
        <v>5</v>
      </c>
      <c r="I12514" s="83" t="s">
        <v>6</v>
      </c>
      <c r="J12514" s="122" t="s">
        <v>8</v>
      </c>
    </row>
    <row r="12515" spans="1:10" ht="38.25">
      <c r="A12515" s="111" t="s">
        <v>1723</v>
      </c>
      <c r="B12515" s="86" t="s">
        <v>2163</v>
      </c>
      <c r="C12515" s="85" t="s">
        <v>31</v>
      </c>
      <c r="D12515" s="85" t="s">
        <v>2164</v>
      </c>
      <c r="E12515" s="284" t="s">
        <v>2165</v>
      </c>
      <c r="F12515" s="284"/>
      <c r="G12515" s="87" t="s">
        <v>2166</v>
      </c>
      <c r="H12515" s="88">
        <v>1</v>
      </c>
      <c r="I12515" s="89">
        <v>187.65</v>
      </c>
      <c r="J12515" s="112">
        <v>187.65</v>
      </c>
    </row>
    <row r="12516" spans="1:10" ht="25.5">
      <c r="A12516" s="123" t="s">
        <v>1738</v>
      </c>
      <c r="B12516" s="97" t="s">
        <v>5645</v>
      </c>
      <c r="C12516" s="96" t="s">
        <v>31</v>
      </c>
      <c r="D12516" s="96" t="s">
        <v>5646</v>
      </c>
      <c r="E12516" s="283" t="s">
        <v>2165</v>
      </c>
      <c r="F12516" s="283"/>
      <c r="G12516" s="98" t="s">
        <v>33</v>
      </c>
      <c r="H12516" s="99">
        <v>1</v>
      </c>
      <c r="I12516" s="100">
        <v>13.58</v>
      </c>
      <c r="J12516" s="124">
        <v>13.58</v>
      </c>
    </row>
    <row r="12517" spans="1:10" ht="38.25">
      <c r="A12517" s="123" t="s">
        <v>1738</v>
      </c>
      <c r="B12517" s="97" t="s">
        <v>5647</v>
      </c>
      <c r="C12517" s="96" t="s">
        <v>31</v>
      </c>
      <c r="D12517" s="96" t="s">
        <v>5648</v>
      </c>
      <c r="E12517" s="283" t="s">
        <v>2165</v>
      </c>
      <c r="F12517" s="283"/>
      <c r="G12517" s="98" t="s">
        <v>33</v>
      </c>
      <c r="H12517" s="99">
        <v>1</v>
      </c>
      <c r="I12517" s="100">
        <v>55.14</v>
      </c>
      <c r="J12517" s="124">
        <v>55.14</v>
      </c>
    </row>
    <row r="12518" spans="1:10" ht="38.25">
      <c r="A12518" s="123" t="s">
        <v>1738</v>
      </c>
      <c r="B12518" s="97" t="s">
        <v>5649</v>
      </c>
      <c r="C12518" s="96" t="s">
        <v>31</v>
      </c>
      <c r="D12518" s="96" t="s">
        <v>5650</v>
      </c>
      <c r="E12518" s="283" t="s">
        <v>2165</v>
      </c>
      <c r="F12518" s="283"/>
      <c r="G12518" s="98" t="s">
        <v>33</v>
      </c>
      <c r="H12518" s="99">
        <v>1</v>
      </c>
      <c r="I12518" s="100">
        <v>63.93</v>
      </c>
      <c r="J12518" s="124">
        <v>63.93</v>
      </c>
    </row>
    <row r="12519" spans="1:10">
      <c r="A12519" s="123" t="s">
        <v>1738</v>
      </c>
      <c r="B12519" s="97" t="s">
        <v>5643</v>
      </c>
      <c r="C12519" s="96" t="s">
        <v>31</v>
      </c>
      <c r="D12519" s="96" t="s">
        <v>5644</v>
      </c>
      <c r="E12519" s="283" t="s">
        <v>1737</v>
      </c>
      <c r="F12519" s="283"/>
      <c r="G12519" s="98" t="s">
        <v>33</v>
      </c>
      <c r="H12519" s="99">
        <v>1</v>
      </c>
      <c r="I12519" s="100">
        <v>24.16</v>
      </c>
      <c r="J12519" s="124">
        <v>24.16</v>
      </c>
    </row>
    <row r="12520" spans="1:10" ht="38.25">
      <c r="A12520" s="123" t="s">
        <v>1738</v>
      </c>
      <c r="B12520" s="97" t="s">
        <v>5641</v>
      </c>
      <c r="C12520" s="96" t="s">
        <v>31</v>
      </c>
      <c r="D12520" s="96" t="s">
        <v>5642</v>
      </c>
      <c r="E12520" s="283" t="s">
        <v>2165</v>
      </c>
      <c r="F12520" s="283"/>
      <c r="G12520" s="98" t="s">
        <v>33</v>
      </c>
      <c r="H12520" s="99">
        <v>1</v>
      </c>
      <c r="I12520" s="100">
        <v>30.84</v>
      </c>
      <c r="J12520" s="124">
        <v>30.84</v>
      </c>
    </row>
    <row r="12521" spans="1:10">
      <c r="A12521" s="115"/>
      <c r="B12521" s="116"/>
      <c r="C12521" s="116"/>
      <c r="D12521" s="116"/>
      <c r="E12521" s="116" t="s">
        <v>1728</v>
      </c>
      <c r="F12521" s="117">
        <v>20.74</v>
      </c>
      <c r="G12521" s="116" t="s">
        <v>1729</v>
      </c>
      <c r="H12521" s="117">
        <v>0</v>
      </c>
      <c r="I12521" s="116" t="s">
        <v>1730</v>
      </c>
      <c r="J12521" s="118">
        <v>20.74</v>
      </c>
    </row>
    <row r="12522" spans="1:10" ht="15" thickBot="1">
      <c r="A12522" s="115"/>
      <c r="B12522" s="116"/>
      <c r="C12522" s="116"/>
      <c r="D12522" s="116"/>
      <c r="E12522" s="116" t="s">
        <v>1731</v>
      </c>
      <c r="F12522" s="117">
        <v>49.23</v>
      </c>
      <c r="G12522" s="116"/>
      <c r="H12522" s="276" t="s">
        <v>1732</v>
      </c>
      <c r="I12522" s="276"/>
      <c r="J12522" s="118">
        <v>236.88</v>
      </c>
    </row>
    <row r="12523" spans="1:10" ht="15" thickTop="1">
      <c r="A12523" s="119"/>
      <c r="B12523" s="95"/>
      <c r="C12523" s="95"/>
      <c r="D12523" s="95"/>
      <c r="E12523" s="95"/>
      <c r="F12523" s="95"/>
      <c r="G12523" s="95"/>
      <c r="H12523" s="95"/>
      <c r="I12523" s="95"/>
      <c r="J12523" s="120"/>
    </row>
    <row r="12524" spans="1:10" ht="15">
      <c r="A12524" s="121"/>
      <c r="B12524" s="83" t="s">
        <v>1</v>
      </c>
      <c r="C12524" s="82" t="s">
        <v>2</v>
      </c>
      <c r="D12524" s="82" t="s">
        <v>3</v>
      </c>
      <c r="E12524" s="281" t="s">
        <v>1722</v>
      </c>
      <c r="F12524" s="281"/>
      <c r="G12524" s="84" t="s">
        <v>4</v>
      </c>
      <c r="H12524" s="83" t="s">
        <v>5</v>
      </c>
      <c r="I12524" s="83" t="s">
        <v>6</v>
      </c>
      <c r="J12524" s="122" t="s">
        <v>8</v>
      </c>
    </row>
    <row r="12525" spans="1:10" ht="38.25">
      <c r="A12525" s="111" t="s">
        <v>1723</v>
      </c>
      <c r="B12525" s="86" t="s">
        <v>5641</v>
      </c>
      <c r="C12525" s="85" t="s">
        <v>31</v>
      </c>
      <c r="D12525" s="85" t="s">
        <v>5642</v>
      </c>
      <c r="E12525" s="284" t="s">
        <v>2165</v>
      </c>
      <c r="F12525" s="284"/>
      <c r="G12525" s="87" t="s">
        <v>33</v>
      </c>
      <c r="H12525" s="88">
        <v>1</v>
      </c>
      <c r="I12525" s="89">
        <v>30.84</v>
      </c>
      <c r="J12525" s="112">
        <v>30.84</v>
      </c>
    </row>
    <row r="12526" spans="1:10" ht="25.5">
      <c r="A12526" s="113" t="s">
        <v>1725</v>
      </c>
      <c r="B12526" s="91" t="s">
        <v>5651</v>
      </c>
      <c r="C12526" s="90" t="s">
        <v>31</v>
      </c>
      <c r="D12526" s="90" t="s">
        <v>5652</v>
      </c>
      <c r="E12526" s="278" t="s">
        <v>2366</v>
      </c>
      <c r="F12526" s="278"/>
      <c r="G12526" s="92" t="s">
        <v>704</v>
      </c>
      <c r="H12526" s="93">
        <v>3.1099999999999997E-5</v>
      </c>
      <c r="I12526" s="94">
        <v>991900</v>
      </c>
      <c r="J12526" s="114">
        <v>30.84</v>
      </c>
    </row>
    <row r="12527" spans="1:10">
      <c r="A12527" s="115"/>
      <c r="B12527" s="116"/>
      <c r="C12527" s="116"/>
      <c r="D12527" s="116"/>
      <c r="E12527" s="116" t="s">
        <v>1728</v>
      </c>
      <c r="F12527" s="117">
        <v>0</v>
      </c>
      <c r="G12527" s="116" t="s">
        <v>1729</v>
      </c>
      <c r="H12527" s="117">
        <v>0</v>
      </c>
      <c r="I12527" s="116" t="s">
        <v>1730</v>
      </c>
      <c r="J12527" s="118">
        <v>0</v>
      </c>
    </row>
    <row r="12528" spans="1:10" ht="15" thickBot="1">
      <c r="A12528" s="115"/>
      <c r="B12528" s="116"/>
      <c r="C12528" s="116"/>
      <c r="D12528" s="116"/>
      <c r="E12528" s="116" t="s">
        <v>1731</v>
      </c>
      <c r="F12528" s="117">
        <v>8.09</v>
      </c>
      <c r="G12528" s="116"/>
      <c r="H12528" s="276" t="s">
        <v>1732</v>
      </c>
      <c r="I12528" s="276"/>
      <c r="J12528" s="118">
        <v>38.93</v>
      </c>
    </row>
    <row r="12529" spans="1:10" ht="15" thickTop="1">
      <c r="A12529" s="119"/>
      <c r="B12529" s="95"/>
      <c r="C12529" s="95"/>
      <c r="D12529" s="95"/>
      <c r="E12529" s="95"/>
      <c r="F12529" s="95"/>
      <c r="G12529" s="95"/>
      <c r="H12529" s="95"/>
      <c r="I12529" s="95"/>
      <c r="J12529" s="120"/>
    </row>
    <row r="12530" spans="1:10" ht="15">
      <c r="A12530" s="121"/>
      <c r="B12530" s="83" t="s">
        <v>1</v>
      </c>
      <c r="C12530" s="82" t="s">
        <v>2</v>
      </c>
      <c r="D12530" s="82" t="s">
        <v>3</v>
      </c>
      <c r="E12530" s="281" t="s">
        <v>1722</v>
      </c>
      <c r="F12530" s="281"/>
      <c r="G12530" s="84" t="s">
        <v>4</v>
      </c>
      <c r="H12530" s="83" t="s">
        <v>5</v>
      </c>
      <c r="I12530" s="83" t="s">
        <v>6</v>
      </c>
      <c r="J12530" s="122" t="s">
        <v>8</v>
      </c>
    </row>
    <row r="12531" spans="1:10" ht="25.5">
      <c r="A12531" s="111" t="s">
        <v>1723</v>
      </c>
      <c r="B12531" s="86" t="s">
        <v>5645</v>
      </c>
      <c r="C12531" s="85" t="s">
        <v>31</v>
      </c>
      <c r="D12531" s="85" t="s">
        <v>5646</v>
      </c>
      <c r="E12531" s="284" t="s">
        <v>2165</v>
      </c>
      <c r="F12531" s="284"/>
      <c r="G12531" s="87" t="s">
        <v>33</v>
      </c>
      <c r="H12531" s="88">
        <v>1</v>
      </c>
      <c r="I12531" s="89">
        <v>13.58</v>
      </c>
      <c r="J12531" s="112">
        <v>13.58</v>
      </c>
    </row>
    <row r="12532" spans="1:10" ht="25.5">
      <c r="A12532" s="113" t="s">
        <v>1725</v>
      </c>
      <c r="B12532" s="91" t="s">
        <v>5651</v>
      </c>
      <c r="C12532" s="90" t="s">
        <v>31</v>
      </c>
      <c r="D12532" s="90" t="s">
        <v>5652</v>
      </c>
      <c r="E12532" s="278" t="s">
        <v>2366</v>
      </c>
      <c r="F12532" s="278"/>
      <c r="G12532" s="92" t="s">
        <v>704</v>
      </c>
      <c r="H12532" s="93">
        <v>1.3699999999999999E-5</v>
      </c>
      <c r="I12532" s="94">
        <v>991900</v>
      </c>
      <c r="J12532" s="114">
        <v>13.58</v>
      </c>
    </row>
    <row r="12533" spans="1:10">
      <c r="A12533" s="115"/>
      <c r="B12533" s="116"/>
      <c r="C12533" s="116"/>
      <c r="D12533" s="116"/>
      <c r="E12533" s="116" t="s">
        <v>1728</v>
      </c>
      <c r="F12533" s="117">
        <v>0</v>
      </c>
      <c r="G12533" s="116" t="s">
        <v>1729</v>
      </c>
      <c r="H12533" s="117">
        <v>0</v>
      </c>
      <c r="I12533" s="116" t="s">
        <v>1730</v>
      </c>
      <c r="J12533" s="118">
        <v>0</v>
      </c>
    </row>
    <row r="12534" spans="1:10" ht="15" thickBot="1">
      <c r="A12534" s="115"/>
      <c r="B12534" s="116"/>
      <c r="C12534" s="116"/>
      <c r="D12534" s="116"/>
      <c r="E12534" s="116" t="s">
        <v>1731</v>
      </c>
      <c r="F12534" s="117">
        <v>3.56</v>
      </c>
      <c r="G12534" s="116"/>
      <c r="H12534" s="276" t="s">
        <v>1732</v>
      </c>
      <c r="I12534" s="276"/>
      <c r="J12534" s="118">
        <v>17.14</v>
      </c>
    </row>
    <row r="12535" spans="1:10" ht="15" thickTop="1">
      <c r="A12535" s="119"/>
      <c r="B12535" s="95"/>
      <c r="C12535" s="95"/>
      <c r="D12535" s="95"/>
      <c r="E12535" s="95"/>
      <c r="F12535" s="95"/>
      <c r="G12535" s="95"/>
      <c r="H12535" s="95"/>
      <c r="I12535" s="95"/>
      <c r="J12535" s="120"/>
    </row>
    <row r="12536" spans="1:10" ht="15">
      <c r="A12536" s="121"/>
      <c r="B12536" s="83" t="s">
        <v>1</v>
      </c>
      <c r="C12536" s="82" t="s">
        <v>2</v>
      </c>
      <c r="D12536" s="82" t="s">
        <v>3</v>
      </c>
      <c r="E12536" s="281" t="s">
        <v>1722</v>
      </c>
      <c r="F12536" s="281"/>
      <c r="G12536" s="84" t="s">
        <v>4</v>
      </c>
      <c r="H12536" s="83" t="s">
        <v>5</v>
      </c>
      <c r="I12536" s="83" t="s">
        <v>6</v>
      </c>
      <c r="J12536" s="122" t="s">
        <v>8</v>
      </c>
    </row>
    <row r="12537" spans="1:10" ht="38.25">
      <c r="A12537" s="111" t="s">
        <v>1723</v>
      </c>
      <c r="B12537" s="86" t="s">
        <v>5647</v>
      </c>
      <c r="C12537" s="85" t="s">
        <v>31</v>
      </c>
      <c r="D12537" s="85" t="s">
        <v>5648</v>
      </c>
      <c r="E12537" s="284" t="s">
        <v>2165</v>
      </c>
      <c r="F12537" s="284"/>
      <c r="G12537" s="87" t="s">
        <v>33</v>
      </c>
      <c r="H12537" s="88">
        <v>1</v>
      </c>
      <c r="I12537" s="89">
        <v>55.14</v>
      </c>
      <c r="J12537" s="112">
        <v>55.14</v>
      </c>
    </row>
    <row r="12538" spans="1:10" ht="25.5">
      <c r="A12538" s="113" t="s">
        <v>1725</v>
      </c>
      <c r="B12538" s="91" t="s">
        <v>5651</v>
      </c>
      <c r="C12538" s="90" t="s">
        <v>31</v>
      </c>
      <c r="D12538" s="90" t="s">
        <v>5652</v>
      </c>
      <c r="E12538" s="278" t="s">
        <v>2366</v>
      </c>
      <c r="F12538" s="278"/>
      <c r="G12538" s="92" t="s">
        <v>704</v>
      </c>
      <c r="H12538" s="93">
        <v>5.5600000000000003E-5</v>
      </c>
      <c r="I12538" s="94">
        <v>991900</v>
      </c>
      <c r="J12538" s="114">
        <v>55.14</v>
      </c>
    </row>
    <row r="12539" spans="1:10">
      <c r="A12539" s="115"/>
      <c r="B12539" s="116"/>
      <c r="C12539" s="116"/>
      <c r="D12539" s="116"/>
      <c r="E12539" s="116" t="s">
        <v>1728</v>
      </c>
      <c r="F12539" s="117">
        <v>0</v>
      </c>
      <c r="G12539" s="116" t="s">
        <v>1729</v>
      </c>
      <c r="H12539" s="117">
        <v>0</v>
      </c>
      <c r="I12539" s="116" t="s">
        <v>1730</v>
      </c>
      <c r="J12539" s="118">
        <v>0</v>
      </c>
    </row>
    <row r="12540" spans="1:10" ht="15" thickBot="1">
      <c r="A12540" s="115"/>
      <c r="B12540" s="116"/>
      <c r="C12540" s="116"/>
      <c r="D12540" s="116"/>
      <c r="E12540" s="116" t="s">
        <v>1731</v>
      </c>
      <c r="F12540" s="117">
        <v>14.46</v>
      </c>
      <c r="G12540" s="116"/>
      <c r="H12540" s="276" t="s">
        <v>1732</v>
      </c>
      <c r="I12540" s="276"/>
      <c r="J12540" s="118">
        <v>69.599999999999994</v>
      </c>
    </row>
    <row r="12541" spans="1:10" ht="15" thickTop="1">
      <c r="A12541" s="119"/>
      <c r="B12541" s="95"/>
      <c r="C12541" s="95"/>
      <c r="D12541" s="95"/>
      <c r="E12541" s="95"/>
      <c r="F12541" s="95"/>
      <c r="G12541" s="95"/>
      <c r="H12541" s="95"/>
      <c r="I12541" s="95"/>
      <c r="J12541" s="120"/>
    </row>
    <row r="12542" spans="1:10" ht="15">
      <c r="A12542" s="121"/>
      <c r="B12542" s="83" t="s">
        <v>1</v>
      </c>
      <c r="C12542" s="82" t="s">
        <v>2</v>
      </c>
      <c r="D12542" s="82" t="s">
        <v>3</v>
      </c>
      <c r="E12542" s="281" t="s">
        <v>1722</v>
      </c>
      <c r="F12542" s="281"/>
      <c r="G12542" s="84" t="s">
        <v>4</v>
      </c>
      <c r="H12542" s="83" t="s">
        <v>5</v>
      </c>
      <c r="I12542" s="83" t="s">
        <v>6</v>
      </c>
      <c r="J12542" s="122" t="s">
        <v>8</v>
      </c>
    </row>
    <row r="12543" spans="1:10" ht="38.25">
      <c r="A12543" s="111" t="s">
        <v>1723</v>
      </c>
      <c r="B12543" s="86" t="s">
        <v>5649</v>
      </c>
      <c r="C12543" s="85" t="s">
        <v>31</v>
      </c>
      <c r="D12543" s="85" t="s">
        <v>5650</v>
      </c>
      <c r="E12543" s="284" t="s">
        <v>2165</v>
      </c>
      <c r="F12543" s="284"/>
      <c r="G12543" s="87" t="s">
        <v>33</v>
      </c>
      <c r="H12543" s="88">
        <v>1</v>
      </c>
      <c r="I12543" s="89">
        <v>63.93</v>
      </c>
      <c r="J12543" s="112">
        <v>63.93</v>
      </c>
    </row>
    <row r="12544" spans="1:10">
      <c r="A12544" s="113" t="s">
        <v>1725</v>
      </c>
      <c r="B12544" s="91" t="s">
        <v>5653</v>
      </c>
      <c r="C12544" s="90" t="s">
        <v>31</v>
      </c>
      <c r="D12544" s="90" t="s">
        <v>5654</v>
      </c>
      <c r="E12544" s="278" t="s">
        <v>1743</v>
      </c>
      <c r="F12544" s="278"/>
      <c r="G12544" s="92" t="s">
        <v>3149</v>
      </c>
      <c r="H12544" s="93">
        <v>15.67</v>
      </c>
      <c r="I12544" s="94">
        <v>4.08</v>
      </c>
      <c r="J12544" s="114">
        <v>63.93</v>
      </c>
    </row>
    <row r="12545" spans="1:10">
      <c r="A12545" s="115"/>
      <c r="B12545" s="116"/>
      <c r="C12545" s="116"/>
      <c r="D12545" s="116"/>
      <c r="E12545" s="116" t="s">
        <v>1728</v>
      </c>
      <c r="F12545" s="117">
        <v>0</v>
      </c>
      <c r="G12545" s="116" t="s">
        <v>1729</v>
      </c>
      <c r="H12545" s="117">
        <v>0</v>
      </c>
      <c r="I12545" s="116" t="s">
        <v>1730</v>
      </c>
      <c r="J12545" s="118">
        <v>0</v>
      </c>
    </row>
    <row r="12546" spans="1:10" ht="15" thickBot="1">
      <c r="A12546" s="115"/>
      <c r="B12546" s="116"/>
      <c r="C12546" s="116"/>
      <c r="D12546" s="116"/>
      <c r="E12546" s="116" t="s">
        <v>1731</v>
      </c>
      <c r="F12546" s="117">
        <v>16.77</v>
      </c>
      <c r="G12546" s="116"/>
      <c r="H12546" s="276" t="s">
        <v>1732</v>
      </c>
      <c r="I12546" s="276"/>
      <c r="J12546" s="118">
        <v>80.7</v>
      </c>
    </row>
    <row r="12547" spans="1:10" ht="15" thickTop="1">
      <c r="A12547" s="119"/>
      <c r="B12547" s="95"/>
      <c r="C12547" s="95"/>
      <c r="D12547" s="95"/>
      <c r="E12547" s="95"/>
      <c r="F12547" s="95"/>
      <c r="G12547" s="95"/>
      <c r="H12547" s="95"/>
      <c r="I12547" s="95"/>
      <c r="J12547" s="120"/>
    </row>
    <row r="12548" spans="1:10" ht="15">
      <c r="A12548" s="121"/>
      <c r="B12548" s="83" t="s">
        <v>1</v>
      </c>
      <c r="C12548" s="82" t="s">
        <v>2</v>
      </c>
      <c r="D12548" s="82" t="s">
        <v>3</v>
      </c>
      <c r="E12548" s="281" t="s">
        <v>1722</v>
      </c>
      <c r="F12548" s="281"/>
      <c r="G12548" s="84" t="s">
        <v>4</v>
      </c>
      <c r="H12548" s="83" t="s">
        <v>5</v>
      </c>
      <c r="I12548" s="83" t="s">
        <v>6</v>
      </c>
      <c r="J12548" s="122" t="s">
        <v>8</v>
      </c>
    </row>
    <row r="12549" spans="1:10">
      <c r="A12549" s="111" t="s">
        <v>1723</v>
      </c>
      <c r="B12549" s="86" t="s">
        <v>5643</v>
      </c>
      <c r="C12549" s="85" t="s">
        <v>31</v>
      </c>
      <c r="D12549" s="85" t="s">
        <v>5644</v>
      </c>
      <c r="E12549" s="284" t="s">
        <v>1737</v>
      </c>
      <c r="F12549" s="284"/>
      <c r="G12549" s="87" t="s">
        <v>33</v>
      </c>
      <c r="H12549" s="88">
        <v>1</v>
      </c>
      <c r="I12549" s="89">
        <v>24.16</v>
      </c>
      <c r="J12549" s="112">
        <v>24.16</v>
      </c>
    </row>
    <row r="12550" spans="1:10" ht="25.5">
      <c r="A12550" s="123" t="s">
        <v>1738</v>
      </c>
      <c r="B12550" s="97" t="s">
        <v>4996</v>
      </c>
      <c r="C12550" s="96" t="s">
        <v>31</v>
      </c>
      <c r="D12550" s="96" t="s">
        <v>4997</v>
      </c>
      <c r="E12550" s="283" t="s">
        <v>1737</v>
      </c>
      <c r="F12550" s="283"/>
      <c r="G12550" s="98" t="s">
        <v>33</v>
      </c>
      <c r="H12550" s="99">
        <v>1</v>
      </c>
      <c r="I12550" s="100">
        <v>0.27</v>
      </c>
      <c r="J12550" s="124">
        <v>0.27</v>
      </c>
    </row>
    <row r="12551" spans="1:10" ht="25.5">
      <c r="A12551" s="113" t="s">
        <v>1725</v>
      </c>
      <c r="B12551" s="91" t="s">
        <v>4322</v>
      </c>
      <c r="C12551" s="90" t="s">
        <v>31</v>
      </c>
      <c r="D12551" s="90" t="s">
        <v>4323</v>
      </c>
      <c r="E12551" s="278" t="s">
        <v>1727</v>
      </c>
      <c r="F12551" s="278"/>
      <c r="G12551" s="92" t="s">
        <v>33</v>
      </c>
      <c r="H12551" s="93">
        <v>1</v>
      </c>
      <c r="I12551" s="94">
        <v>0.48</v>
      </c>
      <c r="J12551" s="114">
        <v>0.48</v>
      </c>
    </row>
    <row r="12552" spans="1:10">
      <c r="A12552" s="113" t="s">
        <v>1725</v>
      </c>
      <c r="B12552" s="91" t="s">
        <v>1749</v>
      </c>
      <c r="C12552" s="90" t="s">
        <v>31</v>
      </c>
      <c r="D12552" s="90" t="s">
        <v>1750</v>
      </c>
      <c r="E12552" s="278" t="s">
        <v>1743</v>
      </c>
      <c r="F12552" s="278"/>
      <c r="G12552" s="92" t="s">
        <v>33</v>
      </c>
      <c r="H12552" s="93">
        <v>1</v>
      </c>
      <c r="I12552" s="94">
        <v>0.95</v>
      </c>
      <c r="J12552" s="114">
        <v>0.95</v>
      </c>
    </row>
    <row r="12553" spans="1:10" ht="25.5">
      <c r="A12553" s="113" t="s">
        <v>1725</v>
      </c>
      <c r="B12553" s="91" t="s">
        <v>4955</v>
      </c>
      <c r="C12553" s="90" t="s">
        <v>31</v>
      </c>
      <c r="D12553" s="90" t="s">
        <v>4956</v>
      </c>
      <c r="E12553" s="278" t="s">
        <v>1748</v>
      </c>
      <c r="F12553" s="278"/>
      <c r="G12553" s="92" t="s">
        <v>33</v>
      </c>
      <c r="H12553" s="93">
        <v>1</v>
      </c>
      <c r="I12553" s="94">
        <v>20.47</v>
      </c>
      <c r="J12553" s="114">
        <v>20.47</v>
      </c>
    </row>
    <row r="12554" spans="1:10" ht="25.5">
      <c r="A12554" s="113" t="s">
        <v>1725</v>
      </c>
      <c r="B12554" s="91" t="s">
        <v>5448</v>
      </c>
      <c r="C12554" s="90" t="s">
        <v>31</v>
      </c>
      <c r="D12554" s="90" t="s">
        <v>5449</v>
      </c>
      <c r="E12554" s="278" t="s">
        <v>2366</v>
      </c>
      <c r="F12554" s="278"/>
      <c r="G12554" s="92" t="s">
        <v>33</v>
      </c>
      <c r="H12554" s="93">
        <v>1</v>
      </c>
      <c r="I12554" s="94">
        <v>0.61</v>
      </c>
      <c r="J12554" s="114">
        <v>0.61</v>
      </c>
    </row>
    <row r="12555" spans="1:10" ht="25.5">
      <c r="A12555" s="113" t="s">
        <v>1725</v>
      </c>
      <c r="B12555" s="91" t="s">
        <v>4324</v>
      </c>
      <c r="C12555" s="90" t="s">
        <v>31</v>
      </c>
      <c r="D12555" s="90" t="s">
        <v>4325</v>
      </c>
      <c r="E12555" s="278" t="s">
        <v>1743</v>
      </c>
      <c r="F12555" s="278"/>
      <c r="G12555" s="92" t="s">
        <v>33</v>
      </c>
      <c r="H12555" s="93">
        <v>1</v>
      </c>
      <c r="I12555" s="94">
        <v>1.34</v>
      </c>
      <c r="J12555" s="114">
        <v>1.34</v>
      </c>
    </row>
    <row r="12556" spans="1:10" ht="25.5">
      <c r="A12556" s="113" t="s">
        <v>1725</v>
      </c>
      <c r="B12556" s="91" t="s">
        <v>5450</v>
      </c>
      <c r="C12556" s="90" t="s">
        <v>31</v>
      </c>
      <c r="D12556" s="90" t="s">
        <v>5451</v>
      </c>
      <c r="E12556" s="278" t="s">
        <v>2366</v>
      </c>
      <c r="F12556" s="278"/>
      <c r="G12556" s="92" t="s">
        <v>33</v>
      </c>
      <c r="H12556" s="93">
        <v>1</v>
      </c>
      <c r="I12556" s="94">
        <v>0.01</v>
      </c>
      <c r="J12556" s="114">
        <v>0.01</v>
      </c>
    </row>
    <row r="12557" spans="1:10">
      <c r="A12557" s="113" t="s">
        <v>1725</v>
      </c>
      <c r="B12557" s="91" t="s">
        <v>1741</v>
      </c>
      <c r="C12557" s="90" t="s">
        <v>31</v>
      </c>
      <c r="D12557" s="90" t="s">
        <v>1742</v>
      </c>
      <c r="E12557" s="278" t="s">
        <v>1743</v>
      </c>
      <c r="F12557" s="278"/>
      <c r="G12557" s="92" t="s">
        <v>33</v>
      </c>
      <c r="H12557" s="93">
        <v>1</v>
      </c>
      <c r="I12557" s="94">
        <v>0.03</v>
      </c>
      <c r="J12557" s="114">
        <v>0.03</v>
      </c>
    </row>
    <row r="12558" spans="1:10">
      <c r="A12558" s="115"/>
      <c r="B12558" s="116"/>
      <c r="C12558" s="116"/>
      <c r="D12558" s="116"/>
      <c r="E12558" s="116" t="s">
        <v>1728</v>
      </c>
      <c r="F12558" s="117">
        <v>20.74</v>
      </c>
      <c r="G12558" s="116" t="s">
        <v>1729</v>
      </c>
      <c r="H12558" s="117">
        <v>0</v>
      </c>
      <c r="I12558" s="116" t="s">
        <v>1730</v>
      </c>
      <c r="J12558" s="118">
        <v>20.74</v>
      </c>
    </row>
    <row r="12559" spans="1:10" ht="15" thickBot="1">
      <c r="A12559" s="115"/>
      <c r="B12559" s="116"/>
      <c r="C12559" s="116"/>
      <c r="D12559" s="116"/>
      <c r="E12559" s="116" t="s">
        <v>1731</v>
      </c>
      <c r="F12559" s="117">
        <v>6.33</v>
      </c>
      <c r="G12559" s="116"/>
      <c r="H12559" s="276" t="s">
        <v>1732</v>
      </c>
      <c r="I12559" s="276"/>
      <c r="J12559" s="118">
        <v>30.49</v>
      </c>
    </row>
    <row r="12560" spans="1:10" ht="15" thickTop="1">
      <c r="A12560" s="119"/>
      <c r="B12560" s="95"/>
      <c r="C12560" s="95"/>
      <c r="D12560" s="95"/>
      <c r="E12560" s="95"/>
      <c r="F12560" s="95"/>
      <c r="G12560" s="95"/>
      <c r="H12560" s="95"/>
      <c r="I12560" s="95"/>
      <c r="J12560" s="120"/>
    </row>
    <row r="12561" spans="1:10" ht="15">
      <c r="A12561" s="121"/>
      <c r="B12561" s="83" t="s">
        <v>1</v>
      </c>
      <c r="C12561" s="82" t="s">
        <v>2</v>
      </c>
      <c r="D12561" s="82" t="s">
        <v>3</v>
      </c>
      <c r="E12561" s="281" t="s">
        <v>1722</v>
      </c>
      <c r="F12561" s="281"/>
      <c r="G12561" s="84" t="s">
        <v>4</v>
      </c>
      <c r="H12561" s="83" t="s">
        <v>5</v>
      </c>
      <c r="I12561" s="83" t="s">
        <v>6</v>
      </c>
      <c r="J12561" s="122" t="s">
        <v>8</v>
      </c>
    </row>
    <row r="12562" spans="1:10" ht="51">
      <c r="A12562" s="111" t="s">
        <v>1723</v>
      </c>
      <c r="B12562" s="86" t="s">
        <v>3472</v>
      </c>
      <c r="C12562" s="85" t="s">
        <v>44</v>
      </c>
      <c r="D12562" s="85" t="s">
        <v>3473</v>
      </c>
      <c r="E12562" s="284" t="s">
        <v>1761</v>
      </c>
      <c r="F12562" s="284"/>
      <c r="G12562" s="87" t="s">
        <v>78</v>
      </c>
      <c r="H12562" s="88">
        <v>1</v>
      </c>
      <c r="I12562" s="89">
        <v>16.239999999999998</v>
      </c>
      <c r="J12562" s="112">
        <v>16.239999999999998</v>
      </c>
    </row>
    <row r="12563" spans="1:10">
      <c r="A12563" s="221"/>
      <c r="B12563" s="222"/>
      <c r="C12563" s="222"/>
      <c r="D12563" s="222"/>
      <c r="E12563" s="222"/>
      <c r="F12563" s="222" t="s">
        <v>1762</v>
      </c>
      <c r="G12563" s="222"/>
      <c r="H12563" s="222"/>
      <c r="I12563" s="222"/>
      <c r="J12563" s="125">
        <v>0</v>
      </c>
    </row>
    <row r="12564" spans="1:10">
      <c r="A12564" s="221"/>
      <c r="B12564" s="222"/>
      <c r="C12564" s="222"/>
      <c r="D12564" s="222"/>
      <c r="E12564" s="222"/>
      <c r="F12564" s="222" t="s">
        <v>1763</v>
      </c>
      <c r="G12564" s="222"/>
      <c r="H12564" s="222"/>
      <c r="I12564" s="222"/>
      <c r="J12564" s="125">
        <v>1</v>
      </c>
    </row>
    <row r="12565" spans="1:10">
      <c r="A12565" s="221"/>
      <c r="B12565" s="222"/>
      <c r="C12565" s="222"/>
      <c r="D12565" s="222"/>
      <c r="E12565" s="222"/>
      <c r="F12565" s="222" t="s">
        <v>1764</v>
      </c>
      <c r="G12565" s="222"/>
      <c r="H12565" s="222"/>
      <c r="I12565" s="222"/>
      <c r="J12565" s="125">
        <v>0</v>
      </c>
    </row>
    <row r="12566" spans="1:10" ht="15">
      <c r="A12566" s="279" t="s">
        <v>1784</v>
      </c>
      <c r="B12566" s="280" t="s">
        <v>1</v>
      </c>
      <c r="C12566" s="281" t="s">
        <v>2</v>
      </c>
      <c r="D12566" s="281" t="s">
        <v>1785</v>
      </c>
      <c r="E12566" s="280" t="s">
        <v>1766</v>
      </c>
      <c r="F12566" s="83" t="s">
        <v>1767</v>
      </c>
      <c r="G12566" s="83" t="s">
        <v>1768</v>
      </c>
      <c r="H12566" s="83"/>
      <c r="I12566" s="83"/>
      <c r="J12566" s="122" t="s">
        <v>1769</v>
      </c>
    </row>
    <row r="12567" spans="1:10" ht="25.5">
      <c r="A12567" s="113" t="s">
        <v>1725</v>
      </c>
      <c r="B12567" s="91" t="s">
        <v>5655</v>
      </c>
      <c r="C12567" s="90" t="s">
        <v>44</v>
      </c>
      <c r="D12567" s="90" t="s">
        <v>5656</v>
      </c>
      <c r="E12567" s="93">
        <v>1.4367255999999999</v>
      </c>
      <c r="F12567" s="92" t="s">
        <v>121</v>
      </c>
      <c r="G12567" s="277" t="s">
        <v>5657</v>
      </c>
      <c r="H12567" s="277"/>
      <c r="I12567" s="278"/>
      <c r="J12567" s="127" t="s">
        <v>5658</v>
      </c>
    </row>
    <row r="12568" spans="1:10">
      <c r="A12568" s="221"/>
      <c r="B12568" s="222"/>
      <c r="C12568" s="222"/>
      <c r="D12568" s="222"/>
      <c r="E12568" s="222"/>
      <c r="F12568" s="222" t="s">
        <v>1938</v>
      </c>
      <c r="G12568" s="222"/>
      <c r="H12568" s="222"/>
      <c r="I12568" s="222"/>
      <c r="J12568" s="125">
        <v>16.234999999999999</v>
      </c>
    </row>
    <row r="12569" spans="1:10">
      <c r="A12569" s="115"/>
      <c r="B12569" s="116"/>
      <c r="C12569" s="116"/>
      <c r="D12569" s="116"/>
      <c r="E12569" s="116" t="s">
        <v>1728</v>
      </c>
      <c r="F12569" s="117">
        <v>0</v>
      </c>
      <c r="G12569" s="116" t="s">
        <v>1729</v>
      </c>
      <c r="H12569" s="117">
        <v>0</v>
      </c>
      <c r="I12569" s="116" t="s">
        <v>1730</v>
      </c>
      <c r="J12569" s="118">
        <v>0</v>
      </c>
    </row>
    <row r="12570" spans="1:10" ht="15" thickBot="1">
      <c r="A12570" s="115"/>
      <c r="B12570" s="116"/>
      <c r="C12570" s="116"/>
      <c r="D12570" s="116"/>
      <c r="E12570" s="116" t="s">
        <v>1731</v>
      </c>
      <c r="F12570" s="117">
        <v>4.26</v>
      </c>
      <c r="G12570" s="116"/>
      <c r="H12570" s="276" t="s">
        <v>1732</v>
      </c>
      <c r="I12570" s="276"/>
      <c r="J12570" s="118">
        <v>20.5</v>
      </c>
    </row>
    <row r="12571" spans="1:10" ht="15" thickTop="1">
      <c r="A12571" s="119"/>
      <c r="B12571" s="95"/>
      <c r="C12571" s="95"/>
      <c r="D12571" s="95"/>
      <c r="E12571" s="95"/>
      <c r="F12571" s="95"/>
      <c r="G12571" s="95"/>
      <c r="H12571" s="95"/>
      <c r="I12571" s="95"/>
      <c r="J12571" s="120"/>
    </row>
    <row r="12572" spans="1:10" ht="15">
      <c r="A12572" s="121"/>
      <c r="B12572" s="83" t="s">
        <v>1</v>
      </c>
      <c r="C12572" s="82" t="s">
        <v>2</v>
      </c>
      <c r="D12572" s="82" t="s">
        <v>3</v>
      </c>
      <c r="E12572" s="281" t="s">
        <v>1722</v>
      </c>
      <c r="F12572" s="281"/>
      <c r="G12572" s="84" t="s">
        <v>4</v>
      </c>
      <c r="H12572" s="83" t="s">
        <v>5</v>
      </c>
      <c r="I12572" s="83" t="s">
        <v>6</v>
      </c>
      <c r="J12572" s="122" t="s">
        <v>8</v>
      </c>
    </row>
    <row r="12573" spans="1:10" ht="51">
      <c r="A12573" s="111" t="s">
        <v>1723</v>
      </c>
      <c r="B12573" s="86" t="s">
        <v>5380</v>
      </c>
      <c r="C12573" s="85" t="s">
        <v>44</v>
      </c>
      <c r="D12573" s="85" t="s">
        <v>5381</v>
      </c>
      <c r="E12573" s="284" t="s">
        <v>1761</v>
      </c>
      <c r="F12573" s="284"/>
      <c r="G12573" s="87" t="s">
        <v>78</v>
      </c>
      <c r="H12573" s="88">
        <v>1</v>
      </c>
      <c r="I12573" s="89">
        <v>23.9</v>
      </c>
      <c r="J12573" s="112">
        <v>23.9</v>
      </c>
    </row>
    <row r="12574" spans="1:10">
      <c r="A12574" s="221"/>
      <c r="B12574" s="222"/>
      <c r="C12574" s="222"/>
      <c r="D12574" s="222"/>
      <c r="E12574" s="222"/>
      <c r="F12574" s="222" t="s">
        <v>1762</v>
      </c>
      <c r="G12574" s="222"/>
      <c r="H12574" s="222"/>
      <c r="I12574" s="222"/>
      <c r="J12574" s="125">
        <v>0</v>
      </c>
    </row>
    <row r="12575" spans="1:10">
      <c r="A12575" s="221"/>
      <c r="B12575" s="222"/>
      <c r="C12575" s="222"/>
      <c r="D12575" s="222"/>
      <c r="E12575" s="222"/>
      <c r="F12575" s="222" t="s">
        <v>1763</v>
      </c>
      <c r="G12575" s="222"/>
      <c r="H12575" s="222"/>
      <c r="I12575" s="222"/>
      <c r="J12575" s="125">
        <v>1</v>
      </c>
    </row>
    <row r="12576" spans="1:10">
      <c r="A12576" s="221"/>
      <c r="B12576" s="222"/>
      <c r="C12576" s="222"/>
      <c r="D12576" s="222"/>
      <c r="E12576" s="222"/>
      <c r="F12576" s="222" t="s">
        <v>1764</v>
      </c>
      <c r="G12576" s="222"/>
      <c r="H12576" s="222"/>
      <c r="I12576" s="222"/>
      <c r="J12576" s="125">
        <v>0</v>
      </c>
    </row>
    <row r="12577" spans="1:10" ht="15">
      <c r="A12577" s="279" t="s">
        <v>1784</v>
      </c>
      <c r="B12577" s="280" t="s">
        <v>1</v>
      </c>
      <c r="C12577" s="281" t="s">
        <v>2</v>
      </c>
      <c r="D12577" s="281" t="s">
        <v>1785</v>
      </c>
      <c r="E12577" s="280" t="s">
        <v>1766</v>
      </c>
      <c r="F12577" s="83" t="s">
        <v>1767</v>
      </c>
      <c r="G12577" s="83" t="s">
        <v>1768</v>
      </c>
      <c r="H12577" s="83"/>
      <c r="I12577" s="83"/>
      <c r="J12577" s="122" t="s">
        <v>1769</v>
      </c>
    </row>
    <row r="12578" spans="1:10" ht="25.5">
      <c r="A12578" s="113" t="s">
        <v>1725</v>
      </c>
      <c r="B12578" s="91" t="s">
        <v>5655</v>
      </c>
      <c r="C12578" s="90" t="s">
        <v>44</v>
      </c>
      <c r="D12578" s="90" t="s">
        <v>5656</v>
      </c>
      <c r="E12578" s="93">
        <v>2.1149564000000001</v>
      </c>
      <c r="F12578" s="92" t="s">
        <v>121</v>
      </c>
      <c r="G12578" s="277" t="s">
        <v>5657</v>
      </c>
      <c r="H12578" s="277"/>
      <c r="I12578" s="278"/>
      <c r="J12578" s="127" t="s">
        <v>5659</v>
      </c>
    </row>
    <row r="12579" spans="1:10">
      <c r="A12579" s="221"/>
      <c r="B12579" s="222"/>
      <c r="C12579" s="222"/>
      <c r="D12579" s="222"/>
      <c r="E12579" s="222"/>
      <c r="F12579" s="222" t="s">
        <v>1938</v>
      </c>
      <c r="G12579" s="222"/>
      <c r="H12579" s="222"/>
      <c r="I12579" s="222"/>
      <c r="J12579" s="125">
        <v>23.899000000000001</v>
      </c>
    </row>
    <row r="12580" spans="1:10">
      <c r="A12580" s="115"/>
      <c r="B12580" s="116"/>
      <c r="C12580" s="116"/>
      <c r="D12580" s="116"/>
      <c r="E12580" s="116" t="s">
        <v>1728</v>
      </c>
      <c r="F12580" s="117">
        <v>0</v>
      </c>
      <c r="G12580" s="116" t="s">
        <v>1729</v>
      </c>
      <c r="H12580" s="117">
        <v>0</v>
      </c>
      <c r="I12580" s="116" t="s">
        <v>1730</v>
      </c>
      <c r="J12580" s="118">
        <v>0</v>
      </c>
    </row>
    <row r="12581" spans="1:10" ht="15" thickBot="1">
      <c r="A12581" s="115"/>
      <c r="B12581" s="116"/>
      <c r="C12581" s="116"/>
      <c r="D12581" s="116"/>
      <c r="E12581" s="116" t="s">
        <v>1731</v>
      </c>
      <c r="F12581" s="117">
        <v>6.27</v>
      </c>
      <c r="G12581" s="116"/>
      <c r="H12581" s="276" t="s">
        <v>1732</v>
      </c>
      <c r="I12581" s="276"/>
      <c r="J12581" s="118">
        <v>30.17</v>
      </c>
    </row>
    <row r="12582" spans="1:10" ht="15" thickTop="1">
      <c r="A12582" s="119"/>
      <c r="B12582" s="95"/>
      <c r="C12582" s="95"/>
      <c r="D12582" s="95"/>
      <c r="E12582" s="95"/>
      <c r="F12582" s="95"/>
      <c r="G12582" s="95"/>
      <c r="H12582" s="95"/>
      <c r="I12582" s="95"/>
      <c r="J12582" s="120"/>
    </row>
    <row r="12583" spans="1:10" ht="15">
      <c r="A12583" s="121"/>
      <c r="B12583" s="83" t="s">
        <v>1</v>
      </c>
      <c r="C12583" s="82" t="s">
        <v>2</v>
      </c>
      <c r="D12583" s="82" t="s">
        <v>3</v>
      </c>
      <c r="E12583" s="281" t="s">
        <v>1722</v>
      </c>
      <c r="F12583" s="281"/>
      <c r="G12583" s="84" t="s">
        <v>4</v>
      </c>
      <c r="H12583" s="83" t="s">
        <v>5</v>
      </c>
      <c r="I12583" s="83" t="s">
        <v>6</v>
      </c>
      <c r="J12583" s="122" t="s">
        <v>8</v>
      </c>
    </row>
    <row r="12584" spans="1:10" ht="51">
      <c r="A12584" s="111" t="s">
        <v>1723</v>
      </c>
      <c r="B12584" s="86" t="s">
        <v>4850</v>
      </c>
      <c r="C12584" s="85" t="s">
        <v>44</v>
      </c>
      <c r="D12584" s="85" t="s">
        <v>4851</v>
      </c>
      <c r="E12584" s="284" t="s">
        <v>1761</v>
      </c>
      <c r="F12584" s="284"/>
      <c r="G12584" s="87" t="s">
        <v>78</v>
      </c>
      <c r="H12584" s="88">
        <v>1</v>
      </c>
      <c r="I12584" s="89">
        <v>39.26</v>
      </c>
      <c r="J12584" s="112">
        <v>39.26</v>
      </c>
    </row>
    <row r="12585" spans="1:10">
      <c r="A12585" s="221"/>
      <c r="B12585" s="222"/>
      <c r="C12585" s="222"/>
      <c r="D12585" s="222"/>
      <c r="E12585" s="222"/>
      <c r="F12585" s="222" t="s">
        <v>1762</v>
      </c>
      <c r="G12585" s="222"/>
      <c r="H12585" s="222"/>
      <c r="I12585" s="222"/>
      <c r="J12585" s="125">
        <v>0</v>
      </c>
    </row>
    <row r="12586" spans="1:10">
      <c r="A12586" s="221"/>
      <c r="B12586" s="222"/>
      <c r="C12586" s="222"/>
      <c r="D12586" s="222"/>
      <c r="E12586" s="222"/>
      <c r="F12586" s="222" t="s">
        <v>1763</v>
      </c>
      <c r="G12586" s="222"/>
      <c r="H12586" s="222"/>
      <c r="I12586" s="222"/>
      <c r="J12586" s="125">
        <v>1</v>
      </c>
    </row>
    <row r="12587" spans="1:10">
      <c r="A12587" s="221"/>
      <c r="B12587" s="222"/>
      <c r="C12587" s="222"/>
      <c r="D12587" s="222"/>
      <c r="E12587" s="222"/>
      <c r="F12587" s="222" t="s">
        <v>1764</v>
      </c>
      <c r="G12587" s="222"/>
      <c r="H12587" s="222"/>
      <c r="I12587" s="222"/>
      <c r="J12587" s="125">
        <v>0</v>
      </c>
    </row>
    <row r="12588" spans="1:10" ht="15">
      <c r="A12588" s="279" t="s">
        <v>1784</v>
      </c>
      <c r="B12588" s="280" t="s">
        <v>1</v>
      </c>
      <c r="C12588" s="281" t="s">
        <v>2</v>
      </c>
      <c r="D12588" s="281" t="s">
        <v>1785</v>
      </c>
      <c r="E12588" s="280" t="s">
        <v>1766</v>
      </c>
      <c r="F12588" s="83" t="s">
        <v>1767</v>
      </c>
      <c r="G12588" s="83" t="s">
        <v>1768</v>
      </c>
      <c r="H12588" s="83"/>
      <c r="I12588" s="83"/>
      <c r="J12588" s="122" t="s">
        <v>1769</v>
      </c>
    </row>
    <row r="12589" spans="1:10" ht="25.5">
      <c r="A12589" s="113" t="s">
        <v>1725</v>
      </c>
      <c r="B12589" s="91" t="s">
        <v>5655</v>
      </c>
      <c r="C12589" s="90" t="s">
        <v>44</v>
      </c>
      <c r="D12589" s="90" t="s">
        <v>5656</v>
      </c>
      <c r="E12589" s="93">
        <v>3.4744278999999998</v>
      </c>
      <c r="F12589" s="92" t="s">
        <v>121</v>
      </c>
      <c r="G12589" s="277" t="s">
        <v>5657</v>
      </c>
      <c r="H12589" s="277"/>
      <c r="I12589" s="278"/>
      <c r="J12589" s="127" t="s">
        <v>5660</v>
      </c>
    </row>
    <row r="12590" spans="1:10">
      <c r="A12590" s="221"/>
      <c r="B12590" s="222"/>
      <c r="C12590" s="222"/>
      <c r="D12590" s="222"/>
      <c r="E12590" s="222"/>
      <c r="F12590" s="222" t="s">
        <v>1938</v>
      </c>
      <c r="G12590" s="222"/>
      <c r="H12590" s="222"/>
      <c r="I12590" s="222"/>
      <c r="J12590" s="125">
        <v>39.261000000000003</v>
      </c>
    </row>
    <row r="12591" spans="1:10">
      <c r="A12591" s="115"/>
      <c r="B12591" s="116"/>
      <c r="C12591" s="116"/>
      <c r="D12591" s="116"/>
      <c r="E12591" s="116" t="s">
        <v>1728</v>
      </c>
      <c r="F12591" s="117">
        <v>0</v>
      </c>
      <c r="G12591" s="116" t="s">
        <v>1729</v>
      </c>
      <c r="H12591" s="117">
        <v>0</v>
      </c>
      <c r="I12591" s="116" t="s">
        <v>1730</v>
      </c>
      <c r="J12591" s="118">
        <v>0</v>
      </c>
    </row>
    <row r="12592" spans="1:10" ht="15" thickBot="1">
      <c r="A12592" s="115"/>
      <c r="B12592" s="116"/>
      <c r="C12592" s="116"/>
      <c r="D12592" s="116"/>
      <c r="E12592" s="116" t="s">
        <v>1731</v>
      </c>
      <c r="F12592" s="117">
        <v>10.3</v>
      </c>
      <c r="G12592" s="116"/>
      <c r="H12592" s="276" t="s">
        <v>1732</v>
      </c>
      <c r="I12592" s="276"/>
      <c r="J12592" s="118">
        <v>49.56</v>
      </c>
    </row>
    <row r="12593" spans="1:10" ht="15" thickTop="1">
      <c r="A12593" s="119"/>
      <c r="B12593" s="95"/>
      <c r="C12593" s="95"/>
      <c r="D12593" s="95"/>
      <c r="E12593" s="95"/>
      <c r="F12593" s="95"/>
      <c r="G12593" s="95"/>
      <c r="H12593" s="95"/>
      <c r="I12593" s="95"/>
      <c r="J12593" s="120"/>
    </row>
    <row r="12594" spans="1:10" ht="15">
      <c r="A12594" s="121"/>
      <c r="B12594" s="83" t="s">
        <v>1</v>
      </c>
      <c r="C12594" s="82" t="s">
        <v>2</v>
      </c>
      <c r="D12594" s="82" t="s">
        <v>3</v>
      </c>
      <c r="E12594" s="281" t="s">
        <v>1722</v>
      </c>
      <c r="F12594" s="281"/>
      <c r="G12594" s="84" t="s">
        <v>4</v>
      </c>
      <c r="H12594" s="83" t="s">
        <v>5</v>
      </c>
      <c r="I12594" s="83" t="s">
        <v>6</v>
      </c>
      <c r="J12594" s="122" t="s">
        <v>8</v>
      </c>
    </row>
    <row r="12595" spans="1:10" ht="51">
      <c r="A12595" s="111" t="s">
        <v>1723</v>
      </c>
      <c r="B12595" s="86" t="s">
        <v>5384</v>
      </c>
      <c r="C12595" s="85" t="s">
        <v>44</v>
      </c>
      <c r="D12595" s="85" t="s">
        <v>5385</v>
      </c>
      <c r="E12595" s="284" t="s">
        <v>1761</v>
      </c>
      <c r="F12595" s="284"/>
      <c r="G12595" s="87" t="s">
        <v>78</v>
      </c>
      <c r="H12595" s="88">
        <v>1</v>
      </c>
      <c r="I12595" s="89">
        <v>49.7</v>
      </c>
      <c r="J12595" s="112">
        <v>49.7</v>
      </c>
    </row>
    <row r="12596" spans="1:10">
      <c r="A12596" s="221"/>
      <c r="B12596" s="222"/>
      <c r="C12596" s="222"/>
      <c r="D12596" s="222"/>
      <c r="E12596" s="222"/>
      <c r="F12596" s="222" t="s">
        <v>1762</v>
      </c>
      <c r="G12596" s="222"/>
      <c r="H12596" s="222"/>
      <c r="I12596" s="222"/>
      <c r="J12596" s="125">
        <v>0</v>
      </c>
    </row>
    <row r="12597" spans="1:10">
      <c r="A12597" s="221"/>
      <c r="B12597" s="222"/>
      <c r="C12597" s="222"/>
      <c r="D12597" s="222"/>
      <c r="E12597" s="222"/>
      <c r="F12597" s="222" t="s">
        <v>1763</v>
      </c>
      <c r="G12597" s="222"/>
      <c r="H12597" s="222"/>
      <c r="I12597" s="222"/>
      <c r="J12597" s="125">
        <v>1</v>
      </c>
    </row>
    <row r="12598" spans="1:10">
      <c r="A12598" s="221"/>
      <c r="B12598" s="222"/>
      <c r="C12598" s="222"/>
      <c r="D12598" s="222"/>
      <c r="E12598" s="222"/>
      <c r="F12598" s="222" t="s">
        <v>1764</v>
      </c>
      <c r="G12598" s="222"/>
      <c r="H12598" s="222"/>
      <c r="I12598" s="222"/>
      <c r="J12598" s="125">
        <v>0</v>
      </c>
    </row>
    <row r="12599" spans="1:10" ht="15">
      <c r="A12599" s="279" t="s">
        <v>1784</v>
      </c>
      <c r="B12599" s="280" t="s">
        <v>1</v>
      </c>
      <c r="C12599" s="281" t="s">
        <v>2</v>
      </c>
      <c r="D12599" s="281" t="s">
        <v>1785</v>
      </c>
      <c r="E12599" s="280" t="s">
        <v>1766</v>
      </c>
      <c r="F12599" s="83" t="s">
        <v>1767</v>
      </c>
      <c r="G12599" s="83" t="s">
        <v>1768</v>
      </c>
      <c r="H12599" s="83"/>
      <c r="I12599" s="83"/>
      <c r="J12599" s="122" t="s">
        <v>1769</v>
      </c>
    </row>
    <row r="12600" spans="1:10" ht="25.5">
      <c r="A12600" s="113" t="s">
        <v>1725</v>
      </c>
      <c r="B12600" s="91" t="s">
        <v>5655</v>
      </c>
      <c r="C12600" s="90" t="s">
        <v>44</v>
      </c>
      <c r="D12600" s="90" t="s">
        <v>5656</v>
      </c>
      <c r="E12600" s="93">
        <v>4.3984671999999998</v>
      </c>
      <c r="F12600" s="92" t="s">
        <v>121</v>
      </c>
      <c r="G12600" s="277" t="s">
        <v>5657</v>
      </c>
      <c r="H12600" s="277"/>
      <c r="I12600" s="278"/>
      <c r="J12600" s="127" t="s">
        <v>5661</v>
      </c>
    </row>
    <row r="12601" spans="1:10">
      <c r="A12601" s="221"/>
      <c r="B12601" s="222"/>
      <c r="C12601" s="222"/>
      <c r="D12601" s="222"/>
      <c r="E12601" s="222"/>
      <c r="F12601" s="222" t="s">
        <v>1938</v>
      </c>
      <c r="G12601" s="222"/>
      <c r="H12601" s="222"/>
      <c r="I12601" s="222"/>
      <c r="J12601" s="125">
        <v>49.7027</v>
      </c>
    </row>
    <row r="12602" spans="1:10">
      <c r="A12602" s="115"/>
      <c r="B12602" s="116"/>
      <c r="C12602" s="116"/>
      <c r="D12602" s="116"/>
      <c r="E12602" s="116" t="s">
        <v>1728</v>
      </c>
      <c r="F12602" s="117">
        <v>0</v>
      </c>
      <c r="G12602" s="116" t="s">
        <v>1729</v>
      </c>
      <c r="H12602" s="117">
        <v>0</v>
      </c>
      <c r="I12602" s="116" t="s">
        <v>1730</v>
      </c>
      <c r="J12602" s="118">
        <v>0</v>
      </c>
    </row>
    <row r="12603" spans="1:10" ht="15" thickBot="1">
      <c r="A12603" s="115"/>
      <c r="B12603" s="116"/>
      <c r="C12603" s="116"/>
      <c r="D12603" s="116"/>
      <c r="E12603" s="116" t="s">
        <v>1731</v>
      </c>
      <c r="F12603" s="117">
        <v>13.04</v>
      </c>
      <c r="G12603" s="116"/>
      <c r="H12603" s="276" t="s">
        <v>1732</v>
      </c>
      <c r="I12603" s="276"/>
      <c r="J12603" s="118">
        <v>62.74</v>
      </c>
    </row>
    <row r="12604" spans="1:10" ht="15" thickTop="1">
      <c r="A12604" s="119"/>
      <c r="B12604" s="95"/>
      <c r="C12604" s="95"/>
      <c r="D12604" s="95"/>
      <c r="E12604" s="95"/>
      <c r="F12604" s="95"/>
      <c r="G12604" s="95"/>
      <c r="H12604" s="95"/>
      <c r="I12604" s="95"/>
      <c r="J12604" s="120"/>
    </row>
    <row r="12605" spans="1:10" ht="15">
      <c r="A12605" s="121"/>
      <c r="B12605" s="83" t="s">
        <v>1</v>
      </c>
      <c r="C12605" s="82" t="s">
        <v>2</v>
      </c>
      <c r="D12605" s="82" t="s">
        <v>3</v>
      </c>
      <c r="E12605" s="281" t="s">
        <v>1722</v>
      </c>
      <c r="F12605" s="281"/>
      <c r="G12605" s="84" t="s">
        <v>4</v>
      </c>
      <c r="H12605" s="83" t="s">
        <v>5</v>
      </c>
      <c r="I12605" s="83" t="s">
        <v>6</v>
      </c>
      <c r="J12605" s="122" t="s">
        <v>8</v>
      </c>
    </row>
    <row r="12606" spans="1:10" ht="51">
      <c r="A12606" s="111" t="s">
        <v>1723</v>
      </c>
      <c r="B12606" s="86" t="s">
        <v>5539</v>
      </c>
      <c r="C12606" s="85" t="s">
        <v>44</v>
      </c>
      <c r="D12606" s="85" t="s">
        <v>5540</v>
      </c>
      <c r="E12606" s="284" t="s">
        <v>1761</v>
      </c>
      <c r="F12606" s="284"/>
      <c r="G12606" s="87" t="s">
        <v>78</v>
      </c>
      <c r="H12606" s="88">
        <v>1</v>
      </c>
      <c r="I12606" s="89">
        <v>6.36</v>
      </c>
      <c r="J12606" s="112">
        <v>6.36</v>
      </c>
    </row>
    <row r="12607" spans="1:10">
      <c r="A12607" s="221"/>
      <c r="B12607" s="222"/>
      <c r="C12607" s="222"/>
      <c r="D12607" s="222"/>
      <c r="E12607" s="222"/>
      <c r="F12607" s="222" t="s">
        <v>1762</v>
      </c>
      <c r="G12607" s="222"/>
      <c r="H12607" s="222"/>
      <c r="I12607" s="222"/>
      <c r="J12607" s="125">
        <v>0</v>
      </c>
    </row>
    <row r="12608" spans="1:10">
      <c r="A12608" s="221"/>
      <c r="B12608" s="222"/>
      <c r="C12608" s="222"/>
      <c r="D12608" s="222"/>
      <c r="E12608" s="222"/>
      <c r="F12608" s="222" t="s">
        <v>1763</v>
      </c>
      <c r="G12608" s="222"/>
      <c r="H12608" s="222"/>
      <c r="I12608" s="222"/>
      <c r="J12608" s="125">
        <v>1</v>
      </c>
    </row>
    <row r="12609" spans="1:10">
      <c r="A12609" s="221"/>
      <c r="B12609" s="222"/>
      <c r="C12609" s="222"/>
      <c r="D12609" s="222"/>
      <c r="E12609" s="222"/>
      <c r="F12609" s="222" t="s">
        <v>1764</v>
      </c>
      <c r="G12609" s="222"/>
      <c r="H12609" s="222"/>
      <c r="I12609" s="222"/>
      <c r="J12609" s="125">
        <v>0</v>
      </c>
    </row>
    <row r="12610" spans="1:10" ht="15">
      <c r="A12610" s="279" t="s">
        <v>1784</v>
      </c>
      <c r="B12610" s="280" t="s">
        <v>1</v>
      </c>
      <c r="C12610" s="281" t="s">
        <v>2</v>
      </c>
      <c r="D12610" s="281" t="s">
        <v>1785</v>
      </c>
      <c r="E12610" s="280" t="s">
        <v>1766</v>
      </c>
      <c r="F12610" s="83" t="s">
        <v>1767</v>
      </c>
      <c r="G12610" s="83" t="s">
        <v>1768</v>
      </c>
      <c r="H12610" s="83"/>
      <c r="I12610" s="83"/>
      <c r="J12610" s="122" t="s">
        <v>1769</v>
      </c>
    </row>
    <row r="12611" spans="1:10" ht="25.5">
      <c r="A12611" s="113" t="s">
        <v>1725</v>
      </c>
      <c r="B12611" s="91" t="s">
        <v>5662</v>
      </c>
      <c r="C12611" s="90" t="s">
        <v>44</v>
      </c>
      <c r="D12611" s="90" t="s">
        <v>5663</v>
      </c>
      <c r="E12611" s="93">
        <v>0.71836279999999997</v>
      </c>
      <c r="F12611" s="92" t="s">
        <v>121</v>
      </c>
      <c r="G12611" s="277" t="s">
        <v>5664</v>
      </c>
      <c r="H12611" s="277"/>
      <c r="I12611" s="278"/>
      <c r="J12611" s="127" t="s">
        <v>5665</v>
      </c>
    </row>
    <row r="12612" spans="1:10">
      <c r="A12612" s="221"/>
      <c r="B12612" s="222"/>
      <c r="C12612" s="222"/>
      <c r="D12612" s="222"/>
      <c r="E12612" s="222"/>
      <c r="F12612" s="222" t="s">
        <v>1938</v>
      </c>
      <c r="G12612" s="222"/>
      <c r="H12612" s="222"/>
      <c r="I12612" s="222"/>
      <c r="J12612" s="125">
        <v>6.3574999999999999</v>
      </c>
    </row>
    <row r="12613" spans="1:10">
      <c r="A12613" s="115"/>
      <c r="B12613" s="116"/>
      <c r="C12613" s="116"/>
      <c r="D12613" s="116"/>
      <c r="E12613" s="116" t="s">
        <v>1728</v>
      </c>
      <c r="F12613" s="117">
        <v>0</v>
      </c>
      <c r="G12613" s="116" t="s">
        <v>1729</v>
      </c>
      <c r="H12613" s="117">
        <v>0</v>
      </c>
      <c r="I12613" s="116" t="s">
        <v>1730</v>
      </c>
      <c r="J12613" s="118">
        <v>0</v>
      </c>
    </row>
    <row r="12614" spans="1:10" ht="15" thickBot="1">
      <c r="A12614" s="115"/>
      <c r="B12614" s="116"/>
      <c r="C12614" s="116"/>
      <c r="D12614" s="116"/>
      <c r="E12614" s="116" t="s">
        <v>1731</v>
      </c>
      <c r="F12614" s="117">
        <v>1.66</v>
      </c>
      <c r="G12614" s="116"/>
      <c r="H12614" s="276" t="s">
        <v>1732</v>
      </c>
      <c r="I12614" s="276"/>
      <c r="J12614" s="118">
        <v>8.02</v>
      </c>
    </row>
    <row r="12615" spans="1:10" ht="15" thickTop="1">
      <c r="A12615" s="119"/>
      <c r="B12615" s="95"/>
      <c r="C12615" s="95"/>
      <c r="D12615" s="95"/>
      <c r="E12615" s="95"/>
      <c r="F12615" s="95"/>
      <c r="G12615" s="95"/>
      <c r="H12615" s="95"/>
      <c r="I12615" s="95"/>
      <c r="J12615" s="120"/>
    </row>
    <row r="12616" spans="1:10" ht="15">
      <c r="A12616" s="121"/>
      <c r="B12616" s="83" t="s">
        <v>1</v>
      </c>
      <c r="C12616" s="82" t="s">
        <v>2</v>
      </c>
      <c r="D12616" s="82" t="s">
        <v>3</v>
      </c>
      <c r="E12616" s="281" t="s">
        <v>1722</v>
      </c>
      <c r="F12616" s="281"/>
      <c r="G12616" s="84" t="s">
        <v>4</v>
      </c>
      <c r="H12616" s="83" t="s">
        <v>5</v>
      </c>
      <c r="I12616" s="83" t="s">
        <v>6</v>
      </c>
      <c r="J12616" s="122" t="s">
        <v>8</v>
      </c>
    </row>
    <row r="12617" spans="1:10" ht="63.75">
      <c r="A12617" s="111" t="s">
        <v>1723</v>
      </c>
      <c r="B12617" s="86" t="s">
        <v>4724</v>
      </c>
      <c r="C12617" s="85" t="s">
        <v>44</v>
      </c>
      <c r="D12617" s="85" t="s">
        <v>4725</v>
      </c>
      <c r="E12617" s="284" t="s">
        <v>1761</v>
      </c>
      <c r="F12617" s="284"/>
      <c r="G12617" s="87" t="s">
        <v>78</v>
      </c>
      <c r="H12617" s="88">
        <v>1</v>
      </c>
      <c r="I12617" s="89">
        <v>15.81</v>
      </c>
      <c r="J12617" s="112">
        <v>15.81</v>
      </c>
    </row>
    <row r="12618" spans="1:10">
      <c r="A12618" s="221"/>
      <c r="B12618" s="222"/>
      <c r="C12618" s="222"/>
      <c r="D12618" s="222"/>
      <c r="E12618" s="222"/>
      <c r="F12618" s="222" t="s">
        <v>1762</v>
      </c>
      <c r="G12618" s="222"/>
      <c r="H12618" s="222"/>
      <c r="I12618" s="222"/>
      <c r="J12618" s="125">
        <v>0</v>
      </c>
    </row>
    <row r="12619" spans="1:10">
      <c r="A12619" s="221"/>
      <c r="B12619" s="222"/>
      <c r="C12619" s="222"/>
      <c r="D12619" s="222"/>
      <c r="E12619" s="222"/>
      <c r="F12619" s="222" t="s">
        <v>1763</v>
      </c>
      <c r="G12619" s="222"/>
      <c r="H12619" s="222"/>
      <c r="I12619" s="222"/>
      <c r="J12619" s="125">
        <v>1</v>
      </c>
    </row>
    <row r="12620" spans="1:10">
      <c r="A12620" s="221"/>
      <c r="B12620" s="222"/>
      <c r="C12620" s="222"/>
      <c r="D12620" s="222"/>
      <c r="E12620" s="222"/>
      <c r="F12620" s="222" t="s">
        <v>1764</v>
      </c>
      <c r="G12620" s="222"/>
      <c r="H12620" s="222"/>
      <c r="I12620" s="222"/>
      <c r="J12620" s="125">
        <v>0</v>
      </c>
    </row>
    <row r="12621" spans="1:10" ht="15">
      <c r="A12621" s="279" t="s">
        <v>1784</v>
      </c>
      <c r="B12621" s="280" t="s">
        <v>1</v>
      </c>
      <c r="C12621" s="281" t="s">
        <v>2</v>
      </c>
      <c r="D12621" s="281" t="s">
        <v>1785</v>
      </c>
      <c r="E12621" s="280" t="s">
        <v>1766</v>
      </c>
      <c r="F12621" s="83" t="s">
        <v>1767</v>
      </c>
      <c r="G12621" s="83" t="s">
        <v>1768</v>
      </c>
      <c r="H12621" s="83"/>
      <c r="I12621" s="83"/>
      <c r="J12621" s="122" t="s">
        <v>1769</v>
      </c>
    </row>
    <row r="12622" spans="1:10" ht="25.5">
      <c r="A12622" s="113" t="s">
        <v>1725</v>
      </c>
      <c r="B12622" s="91" t="s">
        <v>5662</v>
      </c>
      <c r="C12622" s="90" t="s">
        <v>44</v>
      </c>
      <c r="D12622" s="90" t="s">
        <v>5663</v>
      </c>
      <c r="E12622" s="93">
        <v>1.785874</v>
      </c>
      <c r="F12622" s="92" t="s">
        <v>121</v>
      </c>
      <c r="G12622" s="277" t="s">
        <v>5664</v>
      </c>
      <c r="H12622" s="277"/>
      <c r="I12622" s="278"/>
      <c r="J12622" s="127" t="s">
        <v>5666</v>
      </c>
    </row>
    <row r="12623" spans="1:10">
      <c r="A12623" s="221"/>
      <c r="B12623" s="222"/>
      <c r="C12623" s="222"/>
      <c r="D12623" s="222"/>
      <c r="E12623" s="222"/>
      <c r="F12623" s="222" t="s">
        <v>1938</v>
      </c>
      <c r="G12623" s="222"/>
      <c r="H12623" s="222"/>
      <c r="I12623" s="222"/>
      <c r="J12623" s="125">
        <v>15.805</v>
      </c>
    </row>
    <row r="12624" spans="1:10">
      <c r="A12624" s="115"/>
      <c r="B12624" s="116"/>
      <c r="C12624" s="116"/>
      <c r="D12624" s="116"/>
      <c r="E12624" s="116" t="s">
        <v>1728</v>
      </c>
      <c r="F12624" s="117">
        <v>0</v>
      </c>
      <c r="G12624" s="116" t="s">
        <v>1729</v>
      </c>
      <c r="H12624" s="117">
        <v>0</v>
      </c>
      <c r="I12624" s="116" t="s">
        <v>1730</v>
      </c>
      <c r="J12624" s="118">
        <v>0</v>
      </c>
    </row>
    <row r="12625" spans="1:10" ht="15" thickBot="1">
      <c r="A12625" s="115"/>
      <c r="B12625" s="116"/>
      <c r="C12625" s="116"/>
      <c r="D12625" s="116"/>
      <c r="E12625" s="116" t="s">
        <v>1731</v>
      </c>
      <c r="F12625" s="117">
        <v>4.1399999999999997</v>
      </c>
      <c r="G12625" s="116"/>
      <c r="H12625" s="276" t="s">
        <v>1732</v>
      </c>
      <c r="I12625" s="276"/>
      <c r="J12625" s="118">
        <v>19.95</v>
      </c>
    </row>
    <row r="12626" spans="1:10" ht="15" thickTop="1">
      <c r="A12626" s="119"/>
      <c r="B12626" s="95"/>
      <c r="C12626" s="95"/>
      <c r="D12626" s="95"/>
      <c r="E12626" s="95"/>
      <c r="F12626" s="95"/>
      <c r="G12626" s="95"/>
      <c r="H12626" s="95"/>
      <c r="I12626" s="95"/>
      <c r="J12626" s="120"/>
    </row>
    <row r="12627" spans="1:10" ht="15">
      <c r="A12627" s="121"/>
      <c r="B12627" s="83" t="s">
        <v>1</v>
      </c>
      <c r="C12627" s="82" t="s">
        <v>2</v>
      </c>
      <c r="D12627" s="82" t="s">
        <v>3</v>
      </c>
      <c r="E12627" s="281" t="s">
        <v>1722</v>
      </c>
      <c r="F12627" s="281"/>
      <c r="G12627" s="84" t="s">
        <v>4</v>
      </c>
      <c r="H12627" s="83" t="s">
        <v>5</v>
      </c>
      <c r="I12627" s="83" t="s">
        <v>6</v>
      </c>
      <c r="J12627" s="122" t="s">
        <v>8</v>
      </c>
    </row>
    <row r="12628" spans="1:10" ht="63.75">
      <c r="A12628" s="111" t="s">
        <v>1723</v>
      </c>
      <c r="B12628" s="86" t="s">
        <v>4734</v>
      </c>
      <c r="C12628" s="85" t="s">
        <v>44</v>
      </c>
      <c r="D12628" s="85" t="s">
        <v>4735</v>
      </c>
      <c r="E12628" s="284" t="s">
        <v>1761</v>
      </c>
      <c r="F12628" s="284"/>
      <c r="G12628" s="87" t="s">
        <v>78</v>
      </c>
      <c r="H12628" s="88">
        <v>1</v>
      </c>
      <c r="I12628" s="89">
        <v>13.05</v>
      </c>
      <c r="J12628" s="112">
        <v>13.05</v>
      </c>
    </row>
    <row r="12629" spans="1:10">
      <c r="A12629" s="221"/>
      <c r="B12629" s="222"/>
      <c r="C12629" s="222"/>
      <c r="D12629" s="222"/>
      <c r="E12629" s="222"/>
      <c r="F12629" s="222" t="s">
        <v>1762</v>
      </c>
      <c r="G12629" s="222"/>
      <c r="H12629" s="222"/>
      <c r="I12629" s="222"/>
      <c r="J12629" s="125">
        <v>0</v>
      </c>
    </row>
    <row r="12630" spans="1:10">
      <c r="A12630" s="221"/>
      <c r="B12630" s="222"/>
      <c r="C12630" s="222"/>
      <c r="D12630" s="222"/>
      <c r="E12630" s="222"/>
      <c r="F12630" s="222" t="s">
        <v>1763</v>
      </c>
      <c r="G12630" s="222"/>
      <c r="H12630" s="222"/>
      <c r="I12630" s="222"/>
      <c r="J12630" s="125">
        <v>1</v>
      </c>
    </row>
    <row r="12631" spans="1:10">
      <c r="A12631" s="221"/>
      <c r="B12631" s="222"/>
      <c r="C12631" s="222"/>
      <c r="D12631" s="222"/>
      <c r="E12631" s="222"/>
      <c r="F12631" s="222" t="s">
        <v>1764</v>
      </c>
      <c r="G12631" s="222"/>
      <c r="H12631" s="222"/>
      <c r="I12631" s="222"/>
      <c r="J12631" s="125">
        <v>0</v>
      </c>
    </row>
    <row r="12632" spans="1:10" ht="15">
      <c r="A12632" s="279" t="s">
        <v>1784</v>
      </c>
      <c r="B12632" s="280" t="s">
        <v>1</v>
      </c>
      <c r="C12632" s="281" t="s">
        <v>2</v>
      </c>
      <c r="D12632" s="281" t="s">
        <v>1785</v>
      </c>
      <c r="E12632" s="280" t="s">
        <v>1766</v>
      </c>
      <c r="F12632" s="83" t="s">
        <v>1767</v>
      </c>
      <c r="G12632" s="83" t="s">
        <v>1768</v>
      </c>
      <c r="H12632" s="83"/>
      <c r="I12632" s="83"/>
      <c r="J12632" s="122" t="s">
        <v>1769</v>
      </c>
    </row>
    <row r="12633" spans="1:10" ht="25.5">
      <c r="A12633" s="113" t="s">
        <v>1725</v>
      </c>
      <c r="B12633" s="91" t="s">
        <v>5662</v>
      </c>
      <c r="C12633" s="90" t="s">
        <v>44</v>
      </c>
      <c r="D12633" s="90" t="s">
        <v>5663</v>
      </c>
      <c r="E12633" s="93">
        <v>1.4748509999999999</v>
      </c>
      <c r="F12633" s="92" t="s">
        <v>121</v>
      </c>
      <c r="G12633" s="277" t="s">
        <v>5664</v>
      </c>
      <c r="H12633" s="277"/>
      <c r="I12633" s="278"/>
      <c r="J12633" s="127" t="s">
        <v>5667</v>
      </c>
    </row>
    <row r="12634" spans="1:10">
      <c r="A12634" s="221"/>
      <c r="B12634" s="222"/>
      <c r="C12634" s="222"/>
      <c r="D12634" s="222"/>
      <c r="E12634" s="222"/>
      <c r="F12634" s="222" t="s">
        <v>1938</v>
      </c>
      <c r="G12634" s="222"/>
      <c r="H12634" s="222"/>
      <c r="I12634" s="222"/>
      <c r="J12634" s="125">
        <v>13.0524</v>
      </c>
    </row>
    <row r="12635" spans="1:10">
      <c r="A12635" s="115"/>
      <c r="B12635" s="116"/>
      <c r="C12635" s="116"/>
      <c r="D12635" s="116"/>
      <c r="E12635" s="116" t="s">
        <v>1728</v>
      </c>
      <c r="F12635" s="117">
        <v>0</v>
      </c>
      <c r="G12635" s="116" t="s">
        <v>1729</v>
      </c>
      <c r="H12635" s="117">
        <v>0</v>
      </c>
      <c r="I12635" s="116" t="s">
        <v>1730</v>
      </c>
      <c r="J12635" s="118">
        <v>0</v>
      </c>
    </row>
    <row r="12636" spans="1:10" ht="15" thickBot="1">
      <c r="A12636" s="115"/>
      <c r="B12636" s="116"/>
      <c r="C12636" s="116"/>
      <c r="D12636" s="116"/>
      <c r="E12636" s="116" t="s">
        <v>1731</v>
      </c>
      <c r="F12636" s="117">
        <v>3.42</v>
      </c>
      <c r="G12636" s="116"/>
      <c r="H12636" s="276" t="s">
        <v>1732</v>
      </c>
      <c r="I12636" s="276"/>
      <c r="J12636" s="118">
        <v>16.47</v>
      </c>
    </row>
    <row r="12637" spans="1:10" ht="15" thickTop="1">
      <c r="A12637" s="119"/>
      <c r="B12637" s="95"/>
      <c r="C12637" s="95"/>
      <c r="D12637" s="95"/>
      <c r="E12637" s="95"/>
      <c r="F12637" s="95"/>
      <c r="G12637" s="95"/>
      <c r="H12637" s="95"/>
      <c r="I12637" s="95"/>
      <c r="J12637" s="120"/>
    </row>
    <row r="12638" spans="1:10" ht="15">
      <c r="A12638" s="121"/>
      <c r="B12638" s="83" t="s">
        <v>1</v>
      </c>
      <c r="C12638" s="82" t="s">
        <v>2</v>
      </c>
      <c r="D12638" s="82" t="s">
        <v>3</v>
      </c>
      <c r="E12638" s="281" t="s">
        <v>1722</v>
      </c>
      <c r="F12638" s="281"/>
      <c r="G12638" s="84" t="s">
        <v>4</v>
      </c>
      <c r="H12638" s="83" t="s">
        <v>5</v>
      </c>
      <c r="I12638" s="83" t="s">
        <v>6</v>
      </c>
      <c r="J12638" s="122" t="s">
        <v>8</v>
      </c>
    </row>
    <row r="12639" spans="1:10" ht="51">
      <c r="A12639" s="111" t="s">
        <v>1723</v>
      </c>
      <c r="B12639" s="86" t="s">
        <v>5170</v>
      </c>
      <c r="C12639" s="85" t="s">
        <v>44</v>
      </c>
      <c r="D12639" s="85" t="s">
        <v>5171</v>
      </c>
      <c r="E12639" s="284" t="s">
        <v>1761</v>
      </c>
      <c r="F12639" s="284"/>
      <c r="G12639" s="87" t="s">
        <v>78</v>
      </c>
      <c r="H12639" s="88">
        <v>1</v>
      </c>
      <c r="I12639" s="89">
        <v>13.03</v>
      </c>
      <c r="J12639" s="112">
        <v>13.03</v>
      </c>
    </row>
    <row r="12640" spans="1:10">
      <c r="A12640" s="221"/>
      <c r="B12640" s="222"/>
      <c r="C12640" s="222"/>
      <c r="D12640" s="222"/>
      <c r="E12640" s="222"/>
      <c r="F12640" s="222" t="s">
        <v>1762</v>
      </c>
      <c r="G12640" s="222"/>
      <c r="H12640" s="222"/>
      <c r="I12640" s="222"/>
      <c r="J12640" s="125">
        <v>0</v>
      </c>
    </row>
    <row r="12641" spans="1:10">
      <c r="A12641" s="221"/>
      <c r="B12641" s="222"/>
      <c r="C12641" s="222"/>
      <c r="D12641" s="222"/>
      <c r="E12641" s="222"/>
      <c r="F12641" s="222" t="s">
        <v>1763</v>
      </c>
      <c r="G12641" s="222"/>
      <c r="H12641" s="222"/>
      <c r="I12641" s="222"/>
      <c r="J12641" s="125">
        <v>1</v>
      </c>
    </row>
    <row r="12642" spans="1:10">
      <c r="A12642" s="221"/>
      <c r="B12642" s="222"/>
      <c r="C12642" s="222"/>
      <c r="D12642" s="222"/>
      <c r="E12642" s="222"/>
      <c r="F12642" s="222" t="s">
        <v>1764</v>
      </c>
      <c r="G12642" s="222"/>
      <c r="H12642" s="222"/>
      <c r="I12642" s="222"/>
      <c r="J12642" s="125">
        <v>0</v>
      </c>
    </row>
    <row r="12643" spans="1:10" ht="15">
      <c r="A12643" s="279" t="s">
        <v>1784</v>
      </c>
      <c r="B12643" s="280" t="s">
        <v>1</v>
      </c>
      <c r="C12643" s="281" t="s">
        <v>2</v>
      </c>
      <c r="D12643" s="281" t="s">
        <v>1785</v>
      </c>
      <c r="E12643" s="280" t="s">
        <v>1766</v>
      </c>
      <c r="F12643" s="83" t="s">
        <v>1767</v>
      </c>
      <c r="G12643" s="83" t="s">
        <v>1768</v>
      </c>
      <c r="H12643" s="83"/>
      <c r="I12643" s="83"/>
      <c r="J12643" s="122" t="s">
        <v>1769</v>
      </c>
    </row>
    <row r="12644" spans="1:10" ht="25.5">
      <c r="A12644" s="113" t="s">
        <v>1725</v>
      </c>
      <c r="B12644" s="91" t="s">
        <v>5662</v>
      </c>
      <c r="C12644" s="90" t="s">
        <v>44</v>
      </c>
      <c r="D12644" s="90" t="s">
        <v>5663</v>
      </c>
      <c r="E12644" s="93">
        <v>1.4718411</v>
      </c>
      <c r="F12644" s="92" t="s">
        <v>121</v>
      </c>
      <c r="G12644" s="277" t="s">
        <v>5664</v>
      </c>
      <c r="H12644" s="277"/>
      <c r="I12644" s="278"/>
      <c r="J12644" s="127" t="s">
        <v>5668</v>
      </c>
    </row>
    <row r="12645" spans="1:10">
      <c r="A12645" s="221"/>
      <c r="B12645" s="222"/>
      <c r="C12645" s="222"/>
      <c r="D12645" s="222"/>
      <c r="E12645" s="222"/>
      <c r="F12645" s="222" t="s">
        <v>1938</v>
      </c>
      <c r="G12645" s="222"/>
      <c r="H12645" s="222"/>
      <c r="I12645" s="222"/>
      <c r="J12645" s="125">
        <v>13.0258</v>
      </c>
    </row>
    <row r="12646" spans="1:10">
      <c r="A12646" s="115"/>
      <c r="B12646" s="116"/>
      <c r="C12646" s="116"/>
      <c r="D12646" s="116"/>
      <c r="E12646" s="116" t="s">
        <v>1728</v>
      </c>
      <c r="F12646" s="117">
        <v>0</v>
      </c>
      <c r="G12646" s="116" t="s">
        <v>1729</v>
      </c>
      <c r="H12646" s="117">
        <v>0</v>
      </c>
      <c r="I12646" s="116" t="s">
        <v>1730</v>
      </c>
      <c r="J12646" s="118">
        <v>0</v>
      </c>
    </row>
    <row r="12647" spans="1:10" ht="15" thickBot="1">
      <c r="A12647" s="115"/>
      <c r="B12647" s="116"/>
      <c r="C12647" s="116"/>
      <c r="D12647" s="116"/>
      <c r="E12647" s="116" t="s">
        <v>1731</v>
      </c>
      <c r="F12647" s="117">
        <v>3.41</v>
      </c>
      <c r="G12647" s="116"/>
      <c r="H12647" s="276" t="s">
        <v>1732</v>
      </c>
      <c r="I12647" s="276"/>
      <c r="J12647" s="118">
        <v>16.440000000000001</v>
      </c>
    </row>
    <row r="12648" spans="1:10" ht="15" thickTop="1">
      <c r="A12648" s="119"/>
      <c r="B12648" s="95"/>
      <c r="C12648" s="95"/>
      <c r="D12648" s="95"/>
      <c r="E12648" s="95"/>
      <c r="F12648" s="95"/>
      <c r="G12648" s="95"/>
      <c r="H12648" s="95"/>
      <c r="I12648" s="95"/>
      <c r="J12648" s="120"/>
    </row>
    <row r="12649" spans="1:10" ht="15">
      <c r="A12649" s="121"/>
      <c r="B12649" s="83" t="s">
        <v>1</v>
      </c>
      <c r="C12649" s="82" t="s">
        <v>2</v>
      </c>
      <c r="D12649" s="82" t="s">
        <v>3</v>
      </c>
      <c r="E12649" s="281" t="s">
        <v>1722</v>
      </c>
      <c r="F12649" s="281"/>
      <c r="G12649" s="84" t="s">
        <v>4</v>
      </c>
      <c r="H12649" s="83" t="s">
        <v>5</v>
      </c>
      <c r="I12649" s="83" t="s">
        <v>6</v>
      </c>
      <c r="J12649" s="122" t="s">
        <v>8</v>
      </c>
    </row>
    <row r="12650" spans="1:10" ht="38.25">
      <c r="A12650" s="111" t="s">
        <v>1723</v>
      </c>
      <c r="B12650" s="86" t="s">
        <v>2977</v>
      </c>
      <c r="C12650" s="85" t="s">
        <v>44</v>
      </c>
      <c r="D12650" s="85" t="s">
        <v>2978</v>
      </c>
      <c r="E12650" s="284" t="s">
        <v>1761</v>
      </c>
      <c r="F12650" s="284"/>
      <c r="G12650" s="87" t="s">
        <v>519</v>
      </c>
      <c r="H12650" s="88">
        <v>1</v>
      </c>
      <c r="I12650" s="89">
        <v>108.63</v>
      </c>
      <c r="J12650" s="112">
        <v>108.63</v>
      </c>
    </row>
    <row r="12651" spans="1:10">
      <c r="A12651" s="221"/>
      <c r="B12651" s="222"/>
      <c r="C12651" s="222"/>
      <c r="D12651" s="222"/>
      <c r="E12651" s="222"/>
      <c r="F12651" s="222" t="s">
        <v>1762</v>
      </c>
      <c r="G12651" s="222"/>
      <c r="H12651" s="222"/>
      <c r="I12651" s="222"/>
      <c r="J12651" s="125">
        <v>0</v>
      </c>
    </row>
    <row r="12652" spans="1:10">
      <c r="A12652" s="221"/>
      <c r="B12652" s="222"/>
      <c r="C12652" s="222"/>
      <c r="D12652" s="222"/>
      <c r="E12652" s="222"/>
      <c r="F12652" s="222" t="s">
        <v>1763</v>
      </c>
      <c r="G12652" s="222"/>
      <c r="H12652" s="222"/>
      <c r="I12652" s="222"/>
      <c r="J12652" s="125">
        <v>1</v>
      </c>
    </row>
    <row r="12653" spans="1:10">
      <c r="A12653" s="221"/>
      <c r="B12653" s="222"/>
      <c r="C12653" s="222"/>
      <c r="D12653" s="222"/>
      <c r="E12653" s="222"/>
      <c r="F12653" s="222" t="s">
        <v>1764</v>
      </c>
      <c r="G12653" s="222"/>
      <c r="H12653" s="222"/>
      <c r="I12653" s="222"/>
      <c r="J12653" s="125">
        <v>0</v>
      </c>
    </row>
    <row r="12654" spans="1:10" ht="15">
      <c r="A12654" s="279" t="s">
        <v>1784</v>
      </c>
      <c r="B12654" s="280" t="s">
        <v>1</v>
      </c>
      <c r="C12654" s="281" t="s">
        <v>2</v>
      </c>
      <c r="D12654" s="281" t="s">
        <v>1785</v>
      </c>
      <c r="E12654" s="280" t="s">
        <v>1766</v>
      </c>
      <c r="F12654" s="83" t="s">
        <v>1767</v>
      </c>
      <c r="G12654" s="83" t="s">
        <v>1768</v>
      </c>
      <c r="H12654" s="83"/>
      <c r="I12654" s="83"/>
      <c r="J12654" s="122" t="s">
        <v>1769</v>
      </c>
    </row>
    <row r="12655" spans="1:10" ht="38.25">
      <c r="A12655" s="113" t="s">
        <v>1725</v>
      </c>
      <c r="B12655" s="91" t="s">
        <v>5669</v>
      </c>
      <c r="C12655" s="90" t="s">
        <v>44</v>
      </c>
      <c r="D12655" s="90" t="s">
        <v>5670</v>
      </c>
      <c r="E12655" s="93">
        <v>1</v>
      </c>
      <c r="F12655" s="92" t="s">
        <v>46</v>
      </c>
      <c r="G12655" s="277" t="s">
        <v>5671</v>
      </c>
      <c r="H12655" s="277"/>
      <c r="I12655" s="278"/>
      <c r="J12655" s="127" t="s">
        <v>5671</v>
      </c>
    </row>
    <row r="12656" spans="1:10">
      <c r="A12656" s="221"/>
      <c r="B12656" s="222"/>
      <c r="C12656" s="222"/>
      <c r="D12656" s="222"/>
      <c r="E12656" s="222"/>
      <c r="F12656" s="222" t="s">
        <v>1938</v>
      </c>
      <c r="G12656" s="222"/>
      <c r="H12656" s="222"/>
      <c r="I12656" s="222"/>
      <c r="J12656" s="125">
        <v>100.93</v>
      </c>
    </row>
    <row r="12657" spans="1:10" ht="15">
      <c r="A12657" s="279" t="s">
        <v>1765</v>
      </c>
      <c r="B12657" s="280" t="s">
        <v>1</v>
      </c>
      <c r="C12657" s="281" t="s">
        <v>2</v>
      </c>
      <c r="D12657" s="281" t="s">
        <v>1727</v>
      </c>
      <c r="E12657" s="280" t="s">
        <v>1766</v>
      </c>
      <c r="F12657" s="83" t="s">
        <v>1767</v>
      </c>
      <c r="G12657" s="83" t="s">
        <v>1768</v>
      </c>
      <c r="H12657" s="83"/>
      <c r="I12657" s="83"/>
      <c r="J12657" s="122" t="s">
        <v>1769</v>
      </c>
    </row>
    <row r="12658" spans="1:10">
      <c r="A12658" s="123" t="s">
        <v>1723</v>
      </c>
      <c r="B12658" s="97" t="s">
        <v>2920</v>
      </c>
      <c r="C12658" s="96" t="s">
        <v>44</v>
      </c>
      <c r="D12658" s="96" t="s">
        <v>2921</v>
      </c>
      <c r="E12658" s="99">
        <v>0.29333330000000002</v>
      </c>
      <c r="F12658" s="98" t="s">
        <v>1950</v>
      </c>
      <c r="G12658" s="282" t="s">
        <v>2922</v>
      </c>
      <c r="H12658" s="282"/>
      <c r="I12658" s="283"/>
      <c r="J12658" s="126" t="s">
        <v>3004</v>
      </c>
    </row>
    <row r="12659" spans="1:10" ht="25.5">
      <c r="A12659" s="123" t="s">
        <v>1723</v>
      </c>
      <c r="B12659" s="97" t="s">
        <v>2916</v>
      </c>
      <c r="C12659" s="96" t="s">
        <v>44</v>
      </c>
      <c r="D12659" s="96" t="s">
        <v>2917</v>
      </c>
      <c r="E12659" s="99">
        <v>0.14666660000000001</v>
      </c>
      <c r="F12659" s="98" t="s">
        <v>1950</v>
      </c>
      <c r="G12659" s="282" t="s">
        <v>2918</v>
      </c>
      <c r="H12659" s="282"/>
      <c r="I12659" s="283"/>
      <c r="J12659" s="126" t="s">
        <v>3005</v>
      </c>
    </row>
    <row r="12660" spans="1:10">
      <c r="A12660" s="221"/>
      <c r="B12660" s="222"/>
      <c r="C12660" s="222"/>
      <c r="D12660" s="222"/>
      <c r="E12660" s="222"/>
      <c r="F12660" s="222" t="s">
        <v>1774</v>
      </c>
      <c r="G12660" s="222"/>
      <c r="H12660" s="222"/>
      <c r="I12660" s="222"/>
      <c r="J12660" s="125">
        <v>7.7028999999999996</v>
      </c>
    </row>
    <row r="12661" spans="1:10">
      <c r="A12661" s="115"/>
      <c r="B12661" s="116"/>
      <c r="C12661" s="116"/>
      <c r="D12661" s="116"/>
      <c r="E12661" s="116" t="s">
        <v>1728</v>
      </c>
      <c r="F12661" s="117">
        <v>0</v>
      </c>
      <c r="G12661" s="116" t="s">
        <v>1729</v>
      </c>
      <c r="H12661" s="117">
        <v>6.04</v>
      </c>
      <c r="I12661" s="116" t="s">
        <v>1730</v>
      </c>
      <c r="J12661" s="118">
        <v>6.0449827414800001</v>
      </c>
    </row>
    <row r="12662" spans="1:10" ht="15" thickBot="1">
      <c r="A12662" s="115"/>
      <c r="B12662" s="116"/>
      <c r="C12662" s="116"/>
      <c r="D12662" s="116"/>
      <c r="E12662" s="116" t="s">
        <v>1731</v>
      </c>
      <c r="F12662" s="117">
        <v>28.5</v>
      </c>
      <c r="G12662" s="116"/>
      <c r="H12662" s="276" t="s">
        <v>1732</v>
      </c>
      <c r="I12662" s="276"/>
      <c r="J12662" s="118">
        <v>137.13</v>
      </c>
    </row>
    <row r="12663" spans="1:10" ht="15" thickTop="1">
      <c r="A12663" s="119"/>
      <c r="B12663" s="95"/>
      <c r="C12663" s="95"/>
      <c r="D12663" s="95"/>
      <c r="E12663" s="95"/>
      <c r="F12663" s="95"/>
      <c r="G12663" s="95"/>
      <c r="H12663" s="95"/>
      <c r="I12663" s="95"/>
      <c r="J12663" s="120"/>
    </row>
    <row r="12664" spans="1:10" ht="15">
      <c r="A12664" s="121"/>
      <c r="B12664" s="83" t="s">
        <v>1</v>
      </c>
      <c r="C12664" s="82" t="s">
        <v>2</v>
      </c>
      <c r="D12664" s="82" t="s">
        <v>3</v>
      </c>
      <c r="E12664" s="281" t="s">
        <v>1722</v>
      </c>
      <c r="F12664" s="281"/>
      <c r="G12664" s="84" t="s">
        <v>4</v>
      </c>
      <c r="H12664" s="83" t="s">
        <v>5</v>
      </c>
      <c r="I12664" s="83" t="s">
        <v>6</v>
      </c>
      <c r="J12664" s="122" t="s">
        <v>8</v>
      </c>
    </row>
    <row r="12665" spans="1:10" ht="38.25">
      <c r="A12665" s="111" t="s">
        <v>1723</v>
      </c>
      <c r="B12665" s="86" t="s">
        <v>4155</v>
      </c>
      <c r="C12665" s="85" t="s">
        <v>31</v>
      </c>
      <c r="D12665" s="85" t="s">
        <v>4156</v>
      </c>
      <c r="E12665" s="284" t="s">
        <v>2958</v>
      </c>
      <c r="F12665" s="284"/>
      <c r="G12665" s="87" t="s">
        <v>267</v>
      </c>
      <c r="H12665" s="88">
        <v>1</v>
      </c>
      <c r="I12665" s="89">
        <v>37.61</v>
      </c>
      <c r="J12665" s="112">
        <v>37.61</v>
      </c>
    </row>
    <row r="12666" spans="1:10" ht="25.5">
      <c r="A12666" s="123" t="s">
        <v>1738</v>
      </c>
      <c r="B12666" s="97" t="s">
        <v>3238</v>
      </c>
      <c r="C12666" s="96" t="s">
        <v>31</v>
      </c>
      <c r="D12666" s="96" t="s">
        <v>3239</v>
      </c>
      <c r="E12666" s="283" t="s">
        <v>1737</v>
      </c>
      <c r="F12666" s="283"/>
      <c r="G12666" s="98" t="s">
        <v>33</v>
      </c>
      <c r="H12666" s="99">
        <v>7.0999999999999994E-2</v>
      </c>
      <c r="I12666" s="100">
        <v>19.399999999999999</v>
      </c>
      <c r="J12666" s="124">
        <v>1.37</v>
      </c>
    </row>
    <row r="12667" spans="1:10" ht="25.5">
      <c r="A12667" s="123" t="s">
        <v>1738</v>
      </c>
      <c r="B12667" s="97" t="s">
        <v>3240</v>
      </c>
      <c r="C12667" s="96" t="s">
        <v>31</v>
      </c>
      <c r="D12667" s="96" t="s">
        <v>3241</v>
      </c>
      <c r="E12667" s="283" t="s">
        <v>1737</v>
      </c>
      <c r="F12667" s="283"/>
      <c r="G12667" s="98" t="s">
        <v>33</v>
      </c>
      <c r="H12667" s="99">
        <v>7.0999999999999994E-2</v>
      </c>
      <c r="I12667" s="100">
        <v>15.57</v>
      </c>
      <c r="J12667" s="124">
        <v>1.1000000000000001</v>
      </c>
    </row>
    <row r="12668" spans="1:10" ht="25.5">
      <c r="A12668" s="113" t="s">
        <v>1725</v>
      </c>
      <c r="B12668" s="91" t="s">
        <v>5672</v>
      </c>
      <c r="C12668" s="90" t="s">
        <v>31</v>
      </c>
      <c r="D12668" s="90" t="s">
        <v>5673</v>
      </c>
      <c r="E12668" s="278" t="s">
        <v>1743</v>
      </c>
      <c r="F12668" s="278"/>
      <c r="G12668" s="92" t="s">
        <v>267</v>
      </c>
      <c r="H12668" s="93">
        <v>1.0210999999999999</v>
      </c>
      <c r="I12668" s="94">
        <v>27.14</v>
      </c>
      <c r="J12668" s="114">
        <v>27.71</v>
      </c>
    </row>
    <row r="12669" spans="1:10" ht="51">
      <c r="A12669" s="113" t="s">
        <v>1725</v>
      </c>
      <c r="B12669" s="91" t="s">
        <v>5674</v>
      </c>
      <c r="C12669" s="90" t="s">
        <v>31</v>
      </c>
      <c r="D12669" s="90" t="s">
        <v>5675</v>
      </c>
      <c r="E12669" s="278" t="s">
        <v>1743</v>
      </c>
      <c r="F12669" s="278"/>
      <c r="G12669" s="92" t="s">
        <v>267</v>
      </c>
      <c r="H12669" s="93">
        <v>1.0210999999999999</v>
      </c>
      <c r="I12669" s="94">
        <v>7.28</v>
      </c>
      <c r="J12669" s="114">
        <v>7.43</v>
      </c>
    </row>
    <row r="12670" spans="1:10">
      <c r="A12670" s="115"/>
      <c r="B12670" s="116"/>
      <c r="C12670" s="116"/>
      <c r="D12670" s="116"/>
      <c r="E12670" s="116" t="s">
        <v>1728</v>
      </c>
      <c r="F12670" s="117">
        <v>1.93</v>
      </c>
      <c r="G12670" s="116" t="s">
        <v>1729</v>
      </c>
      <c r="H12670" s="117">
        <v>0</v>
      </c>
      <c r="I12670" s="116" t="s">
        <v>1730</v>
      </c>
      <c r="J12670" s="118">
        <v>1.93</v>
      </c>
    </row>
    <row r="12671" spans="1:10" ht="15" thickBot="1">
      <c r="A12671" s="115"/>
      <c r="B12671" s="116"/>
      <c r="C12671" s="116"/>
      <c r="D12671" s="116"/>
      <c r="E12671" s="116" t="s">
        <v>1731</v>
      </c>
      <c r="F12671" s="117">
        <v>9.86</v>
      </c>
      <c r="G12671" s="116"/>
      <c r="H12671" s="276" t="s">
        <v>1732</v>
      </c>
      <c r="I12671" s="276"/>
      <c r="J12671" s="118">
        <v>47.47</v>
      </c>
    </row>
    <row r="12672" spans="1:10" ht="15" thickTop="1">
      <c r="A12672" s="119"/>
      <c r="B12672" s="95"/>
      <c r="C12672" s="95"/>
      <c r="D12672" s="95"/>
      <c r="E12672" s="95"/>
      <c r="F12672" s="95"/>
      <c r="G12672" s="95"/>
      <c r="H12672" s="95"/>
      <c r="I12672" s="95"/>
      <c r="J12672" s="120"/>
    </row>
    <row r="12673" spans="1:10" ht="15">
      <c r="A12673" s="121"/>
      <c r="B12673" s="83" t="s">
        <v>1</v>
      </c>
      <c r="C12673" s="82" t="s">
        <v>2</v>
      </c>
      <c r="D12673" s="82" t="s">
        <v>3</v>
      </c>
      <c r="E12673" s="281" t="s">
        <v>1722</v>
      </c>
      <c r="F12673" s="281"/>
      <c r="G12673" s="84" t="s">
        <v>4</v>
      </c>
      <c r="H12673" s="83" t="s">
        <v>5</v>
      </c>
      <c r="I12673" s="83" t="s">
        <v>6</v>
      </c>
      <c r="J12673" s="122" t="s">
        <v>8</v>
      </c>
    </row>
    <row r="12674" spans="1:10" ht="38.25">
      <c r="A12674" s="111" t="s">
        <v>1723</v>
      </c>
      <c r="B12674" s="86" t="s">
        <v>4163</v>
      </c>
      <c r="C12674" s="85" t="s">
        <v>31</v>
      </c>
      <c r="D12674" s="85" t="s">
        <v>4164</v>
      </c>
      <c r="E12674" s="284" t="s">
        <v>2958</v>
      </c>
      <c r="F12674" s="284"/>
      <c r="G12674" s="87" t="s">
        <v>267</v>
      </c>
      <c r="H12674" s="88">
        <v>1</v>
      </c>
      <c r="I12674" s="89">
        <v>29.46</v>
      </c>
      <c r="J12674" s="112">
        <v>29.46</v>
      </c>
    </row>
    <row r="12675" spans="1:10" ht="25.5">
      <c r="A12675" s="123" t="s">
        <v>1738</v>
      </c>
      <c r="B12675" s="97" t="s">
        <v>3238</v>
      </c>
      <c r="C12675" s="96" t="s">
        <v>31</v>
      </c>
      <c r="D12675" s="96" t="s">
        <v>3239</v>
      </c>
      <c r="E12675" s="283" t="s">
        <v>1737</v>
      </c>
      <c r="F12675" s="283"/>
      <c r="G12675" s="98" t="s">
        <v>33</v>
      </c>
      <c r="H12675" s="99">
        <v>6.5000000000000002E-2</v>
      </c>
      <c r="I12675" s="100">
        <v>19.399999999999999</v>
      </c>
      <c r="J12675" s="124">
        <v>1.26</v>
      </c>
    </row>
    <row r="12676" spans="1:10" ht="25.5">
      <c r="A12676" s="123" t="s">
        <v>1738</v>
      </c>
      <c r="B12676" s="97" t="s">
        <v>3240</v>
      </c>
      <c r="C12676" s="96" t="s">
        <v>31</v>
      </c>
      <c r="D12676" s="96" t="s">
        <v>3241</v>
      </c>
      <c r="E12676" s="283" t="s">
        <v>1737</v>
      </c>
      <c r="F12676" s="283"/>
      <c r="G12676" s="98" t="s">
        <v>33</v>
      </c>
      <c r="H12676" s="99">
        <v>6.5000000000000002E-2</v>
      </c>
      <c r="I12676" s="100">
        <v>15.57</v>
      </c>
      <c r="J12676" s="124">
        <v>1.01</v>
      </c>
    </row>
    <row r="12677" spans="1:10" ht="51">
      <c r="A12677" s="113" t="s">
        <v>1725</v>
      </c>
      <c r="B12677" s="91" t="s">
        <v>5676</v>
      </c>
      <c r="C12677" s="90" t="s">
        <v>31</v>
      </c>
      <c r="D12677" s="90" t="s">
        <v>5677</v>
      </c>
      <c r="E12677" s="278" t="s">
        <v>1743</v>
      </c>
      <c r="F12677" s="278"/>
      <c r="G12677" s="92" t="s">
        <v>267</v>
      </c>
      <c r="H12677" s="93">
        <v>1.0210999999999999</v>
      </c>
      <c r="I12677" s="94">
        <v>6.62</v>
      </c>
      <c r="J12677" s="114">
        <v>6.75</v>
      </c>
    </row>
    <row r="12678" spans="1:10" ht="25.5">
      <c r="A12678" s="113" t="s">
        <v>1725</v>
      </c>
      <c r="B12678" s="91" t="s">
        <v>5678</v>
      </c>
      <c r="C12678" s="90" t="s">
        <v>31</v>
      </c>
      <c r="D12678" s="90" t="s">
        <v>5679</v>
      </c>
      <c r="E12678" s="278" t="s">
        <v>1743</v>
      </c>
      <c r="F12678" s="278"/>
      <c r="G12678" s="92" t="s">
        <v>267</v>
      </c>
      <c r="H12678" s="93">
        <v>1.0210999999999999</v>
      </c>
      <c r="I12678" s="94">
        <v>20.02</v>
      </c>
      <c r="J12678" s="114">
        <v>20.440000000000001</v>
      </c>
    </row>
    <row r="12679" spans="1:10">
      <c r="A12679" s="115"/>
      <c r="B12679" s="116"/>
      <c r="C12679" s="116"/>
      <c r="D12679" s="116"/>
      <c r="E12679" s="116" t="s">
        <v>1728</v>
      </c>
      <c r="F12679" s="117">
        <v>1.77</v>
      </c>
      <c r="G12679" s="116" t="s">
        <v>1729</v>
      </c>
      <c r="H12679" s="117">
        <v>0</v>
      </c>
      <c r="I12679" s="116" t="s">
        <v>1730</v>
      </c>
      <c r="J12679" s="118">
        <v>1.77</v>
      </c>
    </row>
    <row r="12680" spans="1:10" ht="15" thickBot="1">
      <c r="A12680" s="115"/>
      <c r="B12680" s="116"/>
      <c r="C12680" s="116"/>
      <c r="D12680" s="116"/>
      <c r="E12680" s="116" t="s">
        <v>1731</v>
      </c>
      <c r="F12680" s="117">
        <v>7.73</v>
      </c>
      <c r="G12680" s="116"/>
      <c r="H12680" s="276" t="s">
        <v>1732</v>
      </c>
      <c r="I12680" s="276"/>
      <c r="J12680" s="118">
        <v>37.19</v>
      </c>
    </row>
    <row r="12681" spans="1:10" ht="15" thickTop="1">
      <c r="A12681" s="119"/>
      <c r="B12681" s="95"/>
      <c r="C12681" s="95"/>
      <c r="D12681" s="95"/>
      <c r="E12681" s="95"/>
      <c r="F12681" s="95"/>
      <c r="G12681" s="95"/>
      <c r="H12681" s="95"/>
      <c r="I12681" s="95"/>
      <c r="J12681" s="120"/>
    </row>
    <row r="12682" spans="1:10" ht="15">
      <c r="A12682" s="121"/>
      <c r="B12682" s="83" t="s">
        <v>1</v>
      </c>
      <c r="C12682" s="82" t="s">
        <v>2</v>
      </c>
      <c r="D12682" s="82" t="s">
        <v>3</v>
      </c>
      <c r="E12682" s="281" t="s">
        <v>1722</v>
      </c>
      <c r="F12682" s="281"/>
      <c r="G12682" s="84" t="s">
        <v>4</v>
      </c>
      <c r="H12682" s="83" t="s">
        <v>5</v>
      </c>
      <c r="I12682" s="83" t="s">
        <v>6</v>
      </c>
      <c r="J12682" s="122" t="s">
        <v>8</v>
      </c>
    </row>
    <row r="12683" spans="1:10" ht="38.25">
      <c r="A12683" s="111" t="s">
        <v>1723</v>
      </c>
      <c r="B12683" s="86" t="s">
        <v>4165</v>
      </c>
      <c r="C12683" s="85" t="s">
        <v>31</v>
      </c>
      <c r="D12683" s="85" t="s">
        <v>4166</v>
      </c>
      <c r="E12683" s="284" t="s">
        <v>2958</v>
      </c>
      <c r="F12683" s="284"/>
      <c r="G12683" s="87" t="s">
        <v>267</v>
      </c>
      <c r="H12683" s="88">
        <v>1</v>
      </c>
      <c r="I12683" s="89">
        <v>45.96</v>
      </c>
      <c r="J12683" s="112">
        <v>45.96</v>
      </c>
    </row>
    <row r="12684" spans="1:10" ht="25.5">
      <c r="A12684" s="123" t="s">
        <v>1738</v>
      </c>
      <c r="B12684" s="97" t="s">
        <v>3238</v>
      </c>
      <c r="C12684" s="96" t="s">
        <v>31</v>
      </c>
      <c r="D12684" s="96" t="s">
        <v>3239</v>
      </c>
      <c r="E12684" s="283" t="s">
        <v>1737</v>
      </c>
      <c r="F12684" s="283"/>
      <c r="G12684" s="98" t="s">
        <v>33</v>
      </c>
      <c r="H12684" s="99">
        <v>7.4999999999999997E-2</v>
      </c>
      <c r="I12684" s="100">
        <v>19.399999999999999</v>
      </c>
      <c r="J12684" s="124">
        <v>1.45</v>
      </c>
    </row>
    <row r="12685" spans="1:10" ht="25.5">
      <c r="A12685" s="123" t="s">
        <v>1738</v>
      </c>
      <c r="B12685" s="97" t="s">
        <v>3240</v>
      </c>
      <c r="C12685" s="96" t="s">
        <v>31</v>
      </c>
      <c r="D12685" s="96" t="s">
        <v>3241</v>
      </c>
      <c r="E12685" s="283" t="s">
        <v>1737</v>
      </c>
      <c r="F12685" s="283"/>
      <c r="G12685" s="98" t="s">
        <v>33</v>
      </c>
      <c r="H12685" s="99">
        <v>7.4999999999999997E-2</v>
      </c>
      <c r="I12685" s="100">
        <v>15.57</v>
      </c>
      <c r="J12685" s="124">
        <v>1.1599999999999999</v>
      </c>
    </row>
    <row r="12686" spans="1:10" ht="51">
      <c r="A12686" s="113" t="s">
        <v>1725</v>
      </c>
      <c r="B12686" s="91" t="s">
        <v>5680</v>
      </c>
      <c r="C12686" s="90" t="s">
        <v>31</v>
      </c>
      <c r="D12686" s="90" t="s">
        <v>5681</v>
      </c>
      <c r="E12686" s="278" t="s">
        <v>1743</v>
      </c>
      <c r="F12686" s="278"/>
      <c r="G12686" s="92" t="s">
        <v>267</v>
      </c>
      <c r="H12686" s="93">
        <v>1.0210999999999999</v>
      </c>
      <c r="I12686" s="94">
        <v>8.6999999999999993</v>
      </c>
      <c r="J12686" s="114">
        <v>8.8800000000000008</v>
      </c>
    </row>
    <row r="12687" spans="1:10" ht="25.5">
      <c r="A12687" s="113" t="s">
        <v>1725</v>
      </c>
      <c r="B12687" s="91" t="s">
        <v>5682</v>
      </c>
      <c r="C12687" s="90" t="s">
        <v>31</v>
      </c>
      <c r="D12687" s="90" t="s">
        <v>5683</v>
      </c>
      <c r="E12687" s="278" t="s">
        <v>1743</v>
      </c>
      <c r="F12687" s="278"/>
      <c r="G12687" s="92" t="s">
        <v>267</v>
      </c>
      <c r="H12687" s="93">
        <v>1.0210999999999999</v>
      </c>
      <c r="I12687" s="94">
        <v>33.76</v>
      </c>
      <c r="J12687" s="114">
        <v>34.47</v>
      </c>
    </row>
    <row r="12688" spans="1:10">
      <c r="A12688" s="115"/>
      <c r="B12688" s="116"/>
      <c r="C12688" s="116"/>
      <c r="D12688" s="116"/>
      <c r="E12688" s="116" t="s">
        <v>1728</v>
      </c>
      <c r="F12688" s="117">
        <v>2.0499999999999998</v>
      </c>
      <c r="G12688" s="116" t="s">
        <v>1729</v>
      </c>
      <c r="H12688" s="117">
        <v>0</v>
      </c>
      <c r="I12688" s="116" t="s">
        <v>1730</v>
      </c>
      <c r="J12688" s="118">
        <v>2.0499999999999998</v>
      </c>
    </row>
    <row r="12689" spans="1:10" ht="15" thickBot="1">
      <c r="A12689" s="115"/>
      <c r="B12689" s="116"/>
      <c r="C12689" s="116"/>
      <c r="D12689" s="116"/>
      <c r="E12689" s="116" t="s">
        <v>1731</v>
      </c>
      <c r="F12689" s="117">
        <v>12.05</v>
      </c>
      <c r="G12689" s="116"/>
      <c r="H12689" s="276" t="s">
        <v>1732</v>
      </c>
      <c r="I12689" s="276"/>
      <c r="J12689" s="118">
        <v>58.01</v>
      </c>
    </row>
    <row r="12690" spans="1:10" ht="15" thickTop="1">
      <c r="A12690" s="119"/>
      <c r="B12690" s="95"/>
      <c r="C12690" s="95"/>
      <c r="D12690" s="95"/>
      <c r="E12690" s="95"/>
      <c r="F12690" s="95"/>
      <c r="G12690" s="95"/>
      <c r="H12690" s="95"/>
      <c r="I12690" s="95"/>
      <c r="J12690" s="120"/>
    </row>
    <row r="12691" spans="1:10" ht="15">
      <c r="A12691" s="121"/>
      <c r="B12691" s="83" t="s">
        <v>1</v>
      </c>
      <c r="C12691" s="82" t="s">
        <v>2</v>
      </c>
      <c r="D12691" s="82" t="s">
        <v>3</v>
      </c>
      <c r="E12691" s="281" t="s">
        <v>1722</v>
      </c>
      <c r="F12691" s="281"/>
      <c r="G12691" s="84" t="s">
        <v>4</v>
      </c>
      <c r="H12691" s="83" t="s">
        <v>5</v>
      </c>
      <c r="I12691" s="83" t="s">
        <v>6</v>
      </c>
      <c r="J12691" s="122" t="s">
        <v>8</v>
      </c>
    </row>
    <row r="12692" spans="1:10" ht="25.5">
      <c r="A12692" s="111" t="s">
        <v>1723</v>
      </c>
      <c r="B12692" s="86" t="s">
        <v>5397</v>
      </c>
      <c r="C12692" s="85" t="s">
        <v>31</v>
      </c>
      <c r="D12692" s="85" t="s">
        <v>5398</v>
      </c>
      <c r="E12692" s="284" t="s">
        <v>2165</v>
      </c>
      <c r="F12692" s="284"/>
      <c r="G12692" s="87" t="s">
        <v>2169</v>
      </c>
      <c r="H12692" s="88">
        <v>1</v>
      </c>
      <c r="I12692" s="89">
        <v>0.35</v>
      </c>
      <c r="J12692" s="112">
        <v>0.35</v>
      </c>
    </row>
    <row r="12693" spans="1:10" ht="25.5">
      <c r="A12693" s="123" t="s">
        <v>1738</v>
      </c>
      <c r="B12693" s="97" t="s">
        <v>5684</v>
      </c>
      <c r="C12693" s="96" t="s">
        <v>31</v>
      </c>
      <c r="D12693" s="96" t="s">
        <v>5685</v>
      </c>
      <c r="E12693" s="283" t="s">
        <v>2165</v>
      </c>
      <c r="F12693" s="283"/>
      <c r="G12693" s="98" t="s">
        <v>33</v>
      </c>
      <c r="H12693" s="99">
        <v>1</v>
      </c>
      <c r="I12693" s="100">
        <v>0.06</v>
      </c>
      <c r="J12693" s="124">
        <v>0.06</v>
      </c>
    </row>
    <row r="12694" spans="1:10" ht="25.5">
      <c r="A12694" s="123" t="s">
        <v>1738</v>
      </c>
      <c r="B12694" s="97" t="s">
        <v>5686</v>
      </c>
      <c r="C12694" s="96" t="s">
        <v>31</v>
      </c>
      <c r="D12694" s="96" t="s">
        <v>5687</v>
      </c>
      <c r="E12694" s="283" t="s">
        <v>2165</v>
      </c>
      <c r="F12694" s="283"/>
      <c r="G12694" s="98" t="s">
        <v>33</v>
      </c>
      <c r="H12694" s="99">
        <v>1</v>
      </c>
      <c r="I12694" s="100">
        <v>0.28999999999999998</v>
      </c>
      <c r="J12694" s="124">
        <v>0.28999999999999998</v>
      </c>
    </row>
    <row r="12695" spans="1:10">
      <c r="A12695" s="115"/>
      <c r="B12695" s="116"/>
      <c r="C12695" s="116"/>
      <c r="D12695" s="116"/>
      <c r="E12695" s="116" t="s">
        <v>1728</v>
      </c>
      <c r="F12695" s="117">
        <v>0</v>
      </c>
      <c r="G12695" s="116" t="s">
        <v>1729</v>
      </c>
      <c r="H12695" s="117">
        <v>0</v>
      </c>
      <c r="I12695" s="116" t="s">
        <v>1730</v>
      </c>
      <c r="J12695" s="118">
        <v>0</v>
      </c>
    </row>
    <row r="12696" spans="1:10" ht="15" thickBot="1">
      <c r="A12696" s="115"/>
      <c r="B12696" s="116"/>
      <c r="C12696" s="116"/>
      <c r="D12696" s="116"/>
      <c r="E12696" s="116" t="s">
        <v>1731</v>
      </c>
      <c r="F12696" s="117">
        <v>0.09</v>
      </c>
      <c r="G12696" s="116"/>
      <c r="H12696" s="276" t="s">
        <v>1732</v>
      </c>
      <c r="I12696" s="276"/>
      <c r="J12696" s="118">
        <v>0.44</v>
      </c>
    </row>
    <row r="12697" spans="1:10" ht="15" thickTop="1">
      <c r="A12697" s="119"/>
      <c r="B12697" s="95"/>
      <c r="C12697" s="95"/>
      <c r="D12697" s="95"/>
      <c r="E12697" s="95"/>
      <c r="F12697" s="95"/>
      <c r="G12697" s="95"/>
      <c r="H12697" s="95"/>
      <c r="I12697" s="95"/>
      <c r="J12697" s="120"/>
    </row>
    <row r="12698" spans="1:10" ht="15">
      <c r="A12698" s="121"/>
      <c r="B12698" s="83" t="s">
        <v>1</v>
      </c>
      <c r="C12698" s="82" t="s">
        <v>2</v>
      </c>
      <c r="D12698" s="82" t="s">
        <v>3</v>
      </c>
      <c r="E12698" s="281" t="s">
        <v>1722</v>
      </c>
      <c r="F12698" s="281"/>
      <c r="G12698" s="84" t="s">
        <v>4</v>
      </c>
      <c r="H12698" s="83" t="s">
        <v>5</v>
      </c>
      <c r="I12698" s="83" t="s">
        <v>6</v>
      </c>
      <c r="J12698" s="122" t="s">
        <v>8</v>
      </c>
    </row>
    <row r="12699" spans="1:10" ht="25.5">
      <c r="A12699" s="111" t="s">
        <v>1723</v>
      </c>
      <c r="B12699" s="86" t="s">
        <v>5395</v>
      </c>
      <c r="C12699" s="85" t="s">
        <v>31</v>
      </c>
      <c r="D12699" s="85" t="s">
        <v>5396</v>
      </c>
      <c r="E12699" s="284" t="s">
        <v>2165</v>
      </c>
      <c r="F12699" s="284"/>
      <c r="G12699" s="87" t="s">
        <v>2166</v>
      </c>
      <c r="H12699" s="88">
        <v>1</v>
      </c>
      <c r="I12699" s="89">
        <v>0.92</v>
      </c>
      <c r="J12699" s="112">
        <v>0.92</v>
      </c>
    </row>
    <row r="12700" spans="1:10" ht="25.5">
      <c r="A12700" s="123" t="s">
        <v>1738</v>
      </c>
      <c r="B12700" s="97" t="s">
        <v>5688</v>
      </c>
      <c r="C12700" s="96" t="s">
        <v>31</v>
      </c>
      <c r="D12700" s="96" t="s">
        <v>5689</v>
      </c>
      <c r="E12700" s="283" t="s">
        <v>2165</v>
      </c>
      <c r="F12700" s="283"/>
      <c r="G12700" s="98" t="s">
        <v>33</v>
      </c>
      <c r="H12700" s="99">
        <v>1</v>
      </c>
      <c r="I12700" s="100">
        <v>0.23</v>
      </c>
      <c r="J12700" s="124">
        <v>0.23</v>
      </c>
    </row>
    <row r="12701" spans="1:10" ht="38.25">
      <c r="A12701" s="123" t="s">
        <v>1738</v>
      </c>
      <c r="B12701" s="97" t="s">
        <v>5690</v>
      </c>
      <c r="C12701" s="96" t="s">
        <v>31</v>
      </c>
      <c r="D12701" s="96" t="s">
        <v>5691</v>
      </c>
      <c r="E12701" s="283" t="s">
        <v>2165</v>
      </c>
      <c r="F12701" s="283"/>
      <c r="G12701" s="98" t="s">
        <v>33</v>
      </c>
      <c r="H12701" s="99">
        <v>1</v>
      </c>
      <c r="I12701" s="100">
        <v>0.34</v>
      </c>
      <c r="J12701" s="124">
        <v>0.34</v>
      </c>
    </row>
    <row r="12702" spans="1:10" ht="25.5">
      <c r="A12702" s="123" t="s">
        <v>1738</v>
      </c>
      <c r="B12702" s="97" t="s">
        <v>5686</v>
      </c>
      <c r="C12702" s="96" t="s">
        <v>31</v>
      </c>
      <c r="D12702" s="96" t="s">
        <v>5687</v>
      </c>
      <c r="E12702" s="283" t="s">
        <v>2165</v>
      </c>
      <c r="F12702" s="283"/>
      <c r="G12702" s="98" t="s">
        <v>33</v>
      </c>
      <c r="H12702" s="99">
        <v>1</v>
      </c>
      <c r="I12702" s="100">
        <v>0.28999999999999998</v>
      </c>
      <c r="J12702" s="124">
        <v>0.28999999999999998</v>
      </c>
    </row>
    <row r="12703" spans="1:10" ht="25.5">
      <c r="A12703" s="123" t="s">
        <v>1738</v>
      </c>
      <c r="B12703" s="97" t="s">
        <v>5684</v>
      </c>
      <c r="C12703" s="96" t="s">
        <v>31</v>
      </c>
      <c r="D12703" s="96" t="s">
        <v>5685</v>
      </c>
      <c r="E12703" s="283" t="s">
        <v>2165</v>
      </c>
      <c r="F12703" s="283"/>
      <c r="G12703" s="98" t="s">
        <v>33</v>
      </c>
      <c r="H12703" s="99">
        <v>1</v>
      </c>
      <c r="I12703" s="100">
        <v>0.06</v>
      </c>
      <c r="J12703" s="124">
        <v>0.06</v>
      </c>
    </row>
    <row r="12704" spans="1:10">
      <c r="A12704" s="115"/>
      <c r="B12704" s="116"/>
      <c r="C12704" s="116"/>
      <c r="D12704" s="116"/>
      <c r="E12704" s="116" t="s">
        <v>1728</v>
      </c>
      <c r="F12704" s="117">
        <v>0</v>
      </c>
      <c r="G12704" s="116" t="s">
        <v>1729</v>
      </c>
      <c r="H12704" s="117">
        <v>0</v>
      </c>
      <c r="I12704" s="116" t="s">
        <v>1730</v>
      </c>
      <c r="J12704" s="118">
        <v>0</v>
      </c>
    </row>
    <row r="12705" spans="1:10" ht="15" thickBot="1">
      <c r="A12705" s="115"/>
      <c r="B12705" s="116"/>
      <c r="C12705" s="116"/>
      <c r="D12705" s="116"/>
      <c r="E12705" s="116" t="s">
        <v>1731</v>
      </c>
      <c r="F12705" s="117">
        <v>0.24</v>
      </c>
      <c r="G12705" s="116"/>
      <c r="H12705" s="276" t="s">
        <v>1732</v>
      </c>
      <c r="I12705" s="276"/>
      <c r="J12705" s="118">
        <v>1.1599999999999999</v>
      </c>
    </row>
    <row r="12706" spans="1:10" ht="15" thickTop="1">
      <c r="A12706" s="119"/>
      <c r="B12706" s="95"/>
      <c r="C12706" s="95"/>
      <c r="D12706" s="95"/>
      <c r="E12706" s="95"/>
      <c r="F12706" s="95"/>
      <c r="G12706" s="95"/>
      <c r="H12706" s="95"/>
      <c r="I12706" s="95"/>
      <c r="J12706" s="120"/>
    </row>
    <row r="12707" spans="1:10" ht="15">
      <c r="A12707" s="121"/>
      <c r="B12707" s="83" t="s">
        <v>1</v>
      </c>
      <c r="C12707" s="82" t="s">
        <v>2</v>
      </c>
      <c r="D12707" s="82" t="s">
        <v>3</v>
      </c>
      <c r="E12707" s="281" t="s">
        <v>1722</v>
      </c>
      <c r="F12707" s="281"/>
      <c r="G12707" s="84" t="s">
        <v>4</v>
      </c>
      <c r="H12707" s="83" t="s">
        <v>5</v>
      </c>
      <c r="I12707" s="83" t="s">
        <v>6</v>
      </c>
      <c r="J12707" s="122" t="s">
        <v>8</v>
      </c>
    </row>
    <row r="12708" spans="1:10" ht="25.5">
      <c r="A12708" s="111" t="s">
        <v>1723</v>
      </c>
      <c r="B12708" s="86" t="s">
        <v>5686</v>
      </c>
      <c r="C12708" s="85" t="s">
        <v>31</v>
      </c>
      <c r="D12708" s="85" t="s">
        <v>5687</v>
      </c>
      <c r="E12708" s="284" t="s">
        <v>2165</v>
      </c>
      <c r="F12708" s="284"/>
      <c r="G12708" s="87" t="s">
        <v>33</v>
      </c>
      <c r="H12708" s="88">
        <v>1</v>
      </c>
      <c r="I12708" s="89">
        <v>0.28999999999999998</v>
      </c>
      <c r="J12708" s="112">
        <v>0.28999999999999998</v>
      </c>
    </row>
    <row r="12709" spans="1:10" ht="25.5">
      <c r="A12709" s="113" t="s">
        <v>1725</v>
      </c>
      <c r="B12709" s="91" t="s">
        <v>5692</v>
      </c>
      <c r="C12709" s="90" t="s">
        <v>31</v>
      </c>
      <c r="D12709" s="90" t="s">
        <v>5693</v>
      </c>
      <c r="E12709" s="278" t="s">
        <v>2366</v>
      </c>
      <c r="F12709" s="278"/>
      <c r="G12709" s="92" t="s">
        <v>704</v>
      </c>
      <c r="H12709" s="93">
        <v>1.2799999999999999E-4</v>
      </c>
      <c r="I12709" s="94">
        <v>2338.96</v>
      </c>
      <c r="J12709" s="114">
        <v>0.28999999999999998</v>
      </c>
    </row>
    <row r="12710" spans="1:10">
      <c r="A12710" s="115"/>
      <c r="B12710" s="116"/>
      <c r="C12710" s="116"/>
      <c r="D12710" s="116"/>
      <c r="E12710" s="116" t="s">
        <v>1728</v>
      </c>
      <c r="F12710" s="117">
        <v>0</v>
      </c>
      <c r="G12710" s="116" t="s">
        <v>1729</v>
      </c>
      <c r="H12710" s="117">
        <v>0</v>
      </c>
      <c r="I12710" s="116" t="s">
        <v>1730</v>
      </c>
      <c r="J12710" s="118">
        <v>0</v>
      </c>
    </row>
    <row r="12711" spans="1:10" ht="15" thickBot="1">
      <c r="A12711" s="115"/>
      <c r="B12711" s="116"/>
      <c r="C12711" s="116"/>
      <c r="D12711" s="116"/>
      <c r="E12711" s="116" t="s">
        <v>1731</v>
      </c>
      <c r="F12711" s="117">
        <v>7.0000000000000007E-2</v>
      </c>
      <c r="G12711" s="116"/>
      <c r="H12711" s="276" t="s">
        <v>1732</v>
      </c>
      <c r="I12711" s="276"/>
      <c r="J12711" s="118">
        <v>0.36</v>
      </c>
    </row>
    <row r="12712" spans="1:10" ht="15" thickTop="1">
      <c r="A12712" s="119"/>
      <c r="B12712" s="95"/>
      <c r="C12712" s="95"/>
      <c r="D12712" s="95"/>
      <c r="E12712" s="95"/>
      <c r="F12712" s="95"/>
      <c r="G12712" s="95"/>
      <c r="H12712" s="95"/>
      <c r="I12712" s="95"/>
      <c r="J12712" s="120"/>
    </row>
    <row r="12713" spans="1:10" ht="15">
      <c r="A12713" s="121"/>
      <c r="B12713" s="83" t="s">
        <v>1</v>
      </c>
      <c r="C12713" s="82" t="s">
        <v>2</v>
      </c>
      <c r="D12713" s="82" t="s">
        <v>3</v>
      </c>
      <c r="E12713" s="281" t="s">
        <v>1722</v>
      </c>
      <c r="F12713" s="281"/>
      <c r="G12713" s="84" t="s">
        <v>4</v>
      </c>
      <c r="H12713" s="83" t="s">
        <v>5</v>
      </c>
      <c r="I12713" s="83" t="s">
        <v>6</v>
      </c>
      <c r="J12713" s="122" t="s">
        <v>8</v>
      </c>
    </row>
    <row r="12714" spans="1:10" ht="25.5">
      <c r="A12714" s="111" t="s">
        <v>1723</v>
      </c>
      <c r="B12714" s="86" t="s">
        <v>5684</v>
      </c>
      <c r="C12714" s="85" t="s">
        <v>31</v>
      </c>
      <c r="D12714" s="85" t="s">
        <v>5685</v>
      </c>
      <c r="E12714" s="284" t="s">
        <v>2165</v>
      </c>
      <c r="F12714" s="284"/>
      <c r="G12714" s="87" t="s">
        <v>33</v>
      </c>
      <c r="H12714" s="88">
        <v>1</v>
      </c>
      <c r="I12714" s="89">
        <v>0.06</v>
      </c>
      <c r="J12714" s="112">
        <v>0.06</v>
      </c>
    </row>
    <row r="12715" spans="1:10" ht="25.5">
      <c r="A12715" s="113" t="s">
        <v>1725</v>
      </c>
      <c r="B12715" s="91" t="s">
        <v>5692</v>
      </c>
      <c r="C12715" s="90" t="s">
        <v>31</v>
      </c>
      <c r="D12715" s="90" t="s">
        <v>5693</v>
      </c>
      <c r="E12715" s="278" t="s">
        <v>2366</v>
      </c>
      <c r="F12715" s="278"/>
      <c r="G12715" s="92" t="s">
        <v>704</v>
      </c>
      <c r="H12715" s="93">
        <v>2.9600000000000001E-5</v>
      </c>
      <c r="I12715" s="94">
        <v>2338.96</v>
      </c>
      <c r="J12715" s="114">
        <v>0.06</v>
      </c>
    </row>
    <row r="12716" spans="1:10">
      <c r="A12716" s="115"/>
      <c r="B12716" s="116"/>
      <c r="C12716" s="116"/>
      <c r="D12716" s="116"/>
      <c r="E12716" s="116" t="s">
        <v>1728</v>
      </c>
      <c r="F12716" s="117">
        <v>0</v>
      </c>
      <c r="G12716" s="116" t="s">
        <v>1729</v>
      </c>
      <c r="H12716" s="117">
        <v>0</v>
      </c>
      <c r="I12716" s="116" t="s">
        <v>1730</v>
      </c>
      <c r="J12716" s="118">
        <v>0</v>
      </c>
    </row>
    <row r="12717" spans="1:10" ht="15" thickBot="1">
      <c r="A12717" s="115"/>
      <c r="B12717" s="116"/>
      <c r="C12717" s="116"/>
      <c r="D12717" s="116"/>
      <c r="E12717" s="116" t="s">
        <v>1731</v>
      </c>
      <c r="F12717" s="117">
        <v>0.01</v>
      </c>
      <c r="G12717" s="116"/>
      <c r="H12717" s="276" t="s">
        <v>1732</v>
      </c>
      <c r="I12717" s="276"/>
      <c r="J12717" s="118">
        <v>7.0000000000000007E-2</v>
      </c>
    </row>
    <row r="12718" spans="1:10" ht="15" thickTop="1">
      <c r="A12718" s="119"/>
      <c r="B12718" s="95"/>
      <c r="C12718" s="95"/>
      <c r="D12718" s="95"/>
      <c r="E12718" s="95"/>
      <c r="F12718" s="95"/>
      <c r="G12718" s="95"/>
      <c r="H12718" s="95"/>
      <c r="I12718" s="95"/>
      <c r="J12718" s="120"/>
    </row>
    <row r="12719" spans="1:10" ht="15">
      <c r="A12719" s="121"/>
      <c r="B12719" s="83" t="s">
        <v>1</v>
      </c>
      <c r="C12719" s="82" t="s">
        <v>2</v>
      </c>
      <c r="D12719" s="82" t="s">
        <v>3</v>
      </c>
      <c r="E12719" s="281" t="s">
        <v>1722</v>
      </c>
      <c r="F12719" s="281"/>
      <c r="G12719" s="84" t="s">
        <v>4</v>
      </c>
      <c r="H12719" s="83" t="s">
        <v>5</v>
      </c>
      <c r="I12719" s="83" t="s">
        <v>6</v>
      </c>
      <c r="J12719" s="122" t="s">
        <v>8</v>
      </c>
    </row>
    <row r="12720" spans="1:10" ht="25.5">
      <c r="A12720" s="111" t="s">
        <v>1723</v>
      </c>
      <c r="B12720" s="86" t="s">
        <v>5688</v>
      </c>
      <c r="C12720" s="85" t="s">
        <v>31</v>
      </c>
      <c r="D12720" s="85" t="s">
        <v>5689</v>
      </c>
      <c r="E12720" s="284" t="s">
        <v>2165</v>
      </c>
      <c r="F12720" s="284"/>
      <c r="G12720" s="87" t="s">
        <v>33</v>
      </c>
      <c r="H12720" s="88">
        <v>1</v>
      </c>
      <c r="I12720" s="89">
        <v>0.23</v>
      </c>
      <c r="J12720" s="112">
        <v>0.23</v>
      </c>
    </row>
    <row r="12721" spans="1:10" ht="25.5">
      <c r="A12721" s="113" t="s">
        <v>1725</v>
      </c>
      <c r="B12721" s="91" t="s">
        <v>5692</v>
      </c>
      <c r="C12721" s="90" t="s">
        <v>31</v>
      </c>
      <c r="D12721" s="90" t="s">
        <v>5693</v>
      </c>
      <c r="E12721" s="278" t="s">
        <v>2366</v>
      </c>
      <c r="F12721" s="278"/>
      <c r="G12721" s="92" t="s">
        <v>704</v>
      </c>
      <c r="H12721" s="93">
        <v>1E-4</v>
      </c>
      <c r="I12721" s="94">
        <v>2338.96</v>
      </c>
      <c r="J12721" s="114">
        <v>0.23</v>
      </c>
    </row>
    <row r="12722" spans="1:10">
      <c r="A12722" s="115"/>
      <c r="B12722" s="116"/>
      <c r="C12722" s="116"/>
      <c r="D12722" s="116"/>
      <c r="E12722" s="116" t="s">
        <v>1728</v>
      </c>
      <c r="F12722" s="117">
        <v>0</v>
      </c>
      <c r="G12722" s="116" t="s">
        <v>1729</v>
      </c>
      <c r="H12722" s="117">
        <v>0</v>
      </c>
      <c r="I12722" s="116" t="s">
        <v>1730</v>
      </c>
      <c r="J12722" s="118">
        <v>0</v>
      </c>
    </row>
    <row r="12723" spans="1:10" ht="15" thickBot="1">
      <c r="A12723" s="115"/>
      <c r="B12723" s="116"/>
      <c r="C12723" s="116"/>
      <c r="D12723" s="116"/>
      <c r="E12723" s="116" t="s">
        <v>1731</v>
      </c>
      <c r="F12723" s="117">
        <v>0.06</v>
      </c>
      <c r="G12723" s="116"/>
      <c r="H12723" s="276" t="s">
        <v>1732</v>
      </c>
      <c r="I12723" s="276"/>
      <c r="J12723" s="118">
        <v>0.28999999999999998</v>
      </c>
    </row>
    <row r="12724" spans="1:10" ht="15" thickTop="1">
      <c r="A12724" s="119"/>
      <c r="B12724" s="95"/>
      <c r="C12724" s="95"/>
      <c r="D12724" s="95"/>
      <c r="E12724" s="95"/>
      <c r="F12724" s="95"/>
      <c r="G12724" s="95"/>
      <c r="H12724" s="95"/>
      <c r="I12724" s="95"/>
      <c r="J12724" s="120"/>
    </row>
    <row r="12725" spans="1:10" ht="15">
      <c r="A12725" s="121"/>
      <c r="B12725" s="83" t="s">
        <v>1</v>
      </c>
      <c r="C12725" s="82" t="s">
        <v>2</v>
      </c>
      <c r="D12725" s="82" t="s">
        <v>3</v>
      </c>
      <c r="E12725" s="281" t="s">
        <v>1722</v>
      </c>
      <c r="F12725" s="281"/>
      <c r="G12725" s="84" t="s">
        <v>4</v>
      </c>
      <c r="H12725" s="83" t="s">
        <v>5</v>
      </c>
      <c r="I12725" s="83" t="s">
        <v>6</v>
      </c>
      <c r="J12725" s="122" t="s">
        <v>8</v>
      </c>
    </row>
    <row r="12726" spans="1:10" ht="38.25">
      <c r="A12726" s="111" t="s">
        <v>1723</v>
      </c>
      <c r="B12726" s="86" t="s">
        <v>5690</v>
      </c>
      <c r="C12726" s="85" t="s">
        <v>31</v>
      </c>
      <c r="D12726" s="85" t="s">
        <v>5691</v>
      </c>
      <c r="E12726" s="284" t="s">
        <v>2165</v>
      </c>
      <c r="F12726" s="284"/>
      <c r="G12726" s="87" t="s">
        <v>33</v>
      </c>
      <c r="H12726" s="88">
        <v>1</v>
      </c>
      <c r="I12726" s="89">
        <v>0.34</v>
      </c>
      <c r="J12726" s="112">
        <v>0.34</v>
      </c>
    </row>
    <row r="12727" spans="1:10">
      <c r="A12727" s="113" t="s">
        <v>1725</v>
      </c>
      <c r="B12727" s="91" t="s">
        <v>4629</v>
      </c>
      <c r="C12727" s="90" t="s">
        <v>31</v>
      </c>
      <c r="D12727" s="90" t="s">
        <v>4630</v>
      </c>
      <c r="E12727" s="278" t="s">
        <v>1743</v>
      </c>
      <c r="F12727" s="278"/>
      <c r="G12727" s="92" t="s">
        <v>4631</v>
      </c>
      <c r="H12727" s="93">
        <v>0.52</v>
      </c>
      <c r="I12727" s="94">
        <v>0.66</v>
      </c>
      <c r="J12727" s="114">
        <v>0.34</v>
      </c>
    </row>
    <row r="12728" spans="1:10">
      <c r="A12728" s="115"/>
      <c r="B12728" s="116"/>
      <c r="C12728" s="116"/>
      <c r="D12728" s="116"/>
      <c r="E12728" s="116" t="s">
        <v>1728</v>
      </c>
      <c r="F12728" s="117">
        <v>0</v>
      </c>
      <c r="G12728" s="116" t="s">
        <v>1729</v>
      </c>
      <c r="H12728" s="117">
        <v>0</v>
      </c>
      <c r="I12728" s="116" t="s">
        <v>1730</v>
      </c>
      <c r="J12728" s="118">
        <v>0</v>
      </c>
    </row>
    <row r="12729" spans="1:10" ht="15" thickBot="1">
      <c r="A12729" s="115"/>
      <c r="B12729" s="116"/>
      <c r="C12729" s="116"/>
      <c r="D12729" s="116"/>
      <c r="E12729" s="116" t="s">
        <v>1731</v>
      </c>
      <c r="F12729" s="117">
        <v>0.08</v>
      </c>
      <c r="G12729" s="116"/>
      <c r="H12729" s="276" t="s">
        <v>1732</v>
      </c>
      <c r="I12729" s="276"/>
      <c r="J12729" s="118">
        <v>0.42</v>
      </c>
    </row>
    <row r="12730" spans="1:10" ht="15" thickTop="1">
      <c r="A12730" s="119"/>
      <c r="B12730" s="95"/>
      <c r="C12730" s="95"/>
      <c r="D12730" s="95"/>
      <c r="E12730" s="95"/>
      <c r="F12730" s="95"/>
      <c r="G12730" s="95"/>
      <c r="H12730" s="95"/>
      <c r="I12730" s="95"/>
      <c r="J12730" s="120"/>
    </row>
    <row r="12731" spans="1:10" ht="15">
      <c r="A12731" s="121"/>
      <c r="B12731" s="83" t="s">
        <v>1</v>
      </c>
      <c r="C12731" s="82" t="s">
        <v>2</v>
      </c>
      <c r="D12731" s="82" t="s">
        <v>3</v>
      </c>
      <c r="E12731" s="281" t="s">
        <v>1722</v>
      </c>
      <c r="F12731" s="281"/>
      <c r="G12731" s="84" t="s">
        <v>4</v>
      </c>
      <c r="H12731" s="83" t="s">
        <v>5</v>
      </c>
      <c r="I12731" s="83" t="s">
        <v>6</v>
      </c>
      <c r="J12731" s="122" t="s">
        <v>8</v>
      </c>
    </row>
    <row r="12732" spans="1:10">
      <c r="A12732" s="111" t="s">
        <v>1723</v>
      </c>
      <c r="B12732" s="86" t="s">
        <v>4449</v>
      </c>
      <c r="C12732" s="85" t="s">
        <v>44</v>
      </c>
      <c r="D12732" s="85" t="s">
        <v>2783</v>
      </c>
      <c r="E12732" s="284" t="s">
        <v>1761</v>
      </c>
      <c r="F12732" s="284"/>
      <c r="G12732" s="87" t="s">
        <v>1950</v>
      </c>
      <c r="H12732" s="88">
        <v>1</v>
      </c>
      <c r="I12732" s="89">
        <v>15.46</v>
      </c>
      <c r="J12732" s="112">
        <v>15.46</v>
      </c>
    </row>
    <row r="12733" spans="1:10" ht="15">
      <c r="A12733" s="121" t="s">
        <v>2324</v>
      </c>
      <c r="B12733" s="83" t="s">
        <v>1</v>
      </c>
      <c r="C12733" s="82" t="s">
        <v>2</v>
      </c>
      <c r="D12733" s="82" t="s">
        <v>1748</v>
      </c>
      <c r="E12733" s="83" t="s">
        <v>1766</v>
      </c>
      <c r="F12733" s="280" t="s">
        <v>1769</v>
      </c>
      <c r="G12733" s="280"/>
      <c r="H12733" s="280"/>
      <c r="I12733" s="280"/>
      <c r="J12733" s="122" t="s">
        <v>1778</v>
      </c>
    </row>
    <row r="12734" spans="1:10">
      <c r="A12734" s="113" t="s">
        <v>1725</v>
      </c>
      <c r="B12734" s="91" t="s">
        <v>5000</v>
      </c>
      <c r="C12734" s="90" t="s">
        <v>44</v>
      </c>
      <c r="D12734" s="90" t="s">
        <v>5001</v>
      </c>
      <c r="E12734" s="93">
        <v>1</v>
      </c>
      <c r="F12734" s="90"/>
      <c r="G12734" s="90"/>
      <c r="H12734" s="90"/>
      <c r="I12734" s="102" t="s">
        <v>5002</v>
      </c>
      <c r="J12734" s="127" t="s">
        <v>5002</v>
      </c>
    </row>
    <row r="12735" spans="1:10">
      <c r="A12735" s="221"/>
      <c r="B12735" s="222"/>
      <c r="C12735" s="222"/>
      <c r="D12735" s="222"/>
      <c r="E12735" s="222"/>
      <c r="F12735" s="222" t="s">
        <v>2328</v>
      </c>
      <c r="G12735" s="222"/>
      <c r="H12735" s="222"/>
      <c r="I12735" s="222"/>
      <c r="J12735" s="128">
        <v>0</v>
      </c>
    </row>
    <row r="12736" spans="1:10">
      <c r="A12736" s="221"/>
      <c r="B12736" s="222"/>
      <c r="C12736" s="222"/>
      <c r="D12736" s="222"/>
      <c r="E12736" s="222"/>
      <c r="F12736" s="222" t="s">
        <v>2329</v>
      </c>
      <c r="G12736" s="222"/>
      <c r="H12736" s="222"/>
      <c r="I12736" s="222"/>
      <c r="J12736" s="125">
        <v>11.01</v>
      </c>
    </row>
    <row r="12737" spans="1:10">
      <c r="A12737" s="221"/>
      <c r="B12737" s="222"/>
      <c r="C12737" s="222"/>
      <c r="D12737" s="222"/>
      <c r="E12737" s="222"/>
      <c r="F12737" s="222" t="s">
        <v>1762</v>
      </c>
      <c r="G12737" s="222"/>
      <c r="H12737" s="222"/>
      <c r="I12737" s="222"/>
      <c r="J12737" s="125">
        <v>11.01</v>
      </c>
    </row>
    <row r="12738" spans="1:10">
      <c r="A12738" s="221"/>
      <c r="B12738" s="222"/>
      <c r="C12738" s="222"/>
      <c r="D12738" s="222"/>
      <c r="E12738" s="222"/>
      <c r="F12738" s="222" t="s">
        <v>1763</v>
      </c>
      <c r="G12738" s="222"/>
      <c r="H12738" s="222"/>
      <c r="I12738" s="222"/>
      <c r="J12738" s="125">
        <v>1</v>
      </c>
    </row>
    <row r="12739" spans="1:10">
      <c r="A12739" s="221"/>
      <c r="B12739" s="222"/>
      <c r="C12739" s="222"/>
      <c r="D12739" s="222"/>
      <c r="E12739" s="222"/>
      <c r="F12739" s="222" t="s">
        <v>1764</v>
      </c>
      <c r="G12739" s="222"/>
      <c r="H12739" s="222"/>
      <c r="I12739" s="222"/>
      <c r="J12739" s="125">
        <v>11.01</v>
      </c>
    </row>
    <row r="12740" spans="1:10" ht="15">
      <c r="A12740" s="279" t="s">
        <v>1784</v>
      </c>
      <c r="B12740" s="280" t="s">
        <v>1</v>
      </c>
      <c r="C12740" s="281" t="s">
        <v>2</v>
      </c>
      <c r="D12740" s="281" t="s">
        <v>1785</v>
      </c>
      <c r="E12740" s="280" t="s">
        <v>1766</v>
      </c>
      <c r="F12740" s="83" t="s">
        <v>1767</v>
      </c>
      <c r="G12740" s="83" t="s">
        <v>1768</v>
      </c>
      <c r="H12740" s="83"/>
      <c r="I12740" s="83"/>
      <c r="J12740" s="122" t="s">
        <v>1769</v>
      </c>
    </row>
    <row r="12741" spans="1:10">
      <c r="A12741" s="113" t="s">
        <v>1725</v>
      </c>
      <c r="B12741" s="91" t="s">
        <v>4332</v>
      </c>
      <c r="C12741" s="90" t="s">
        <v>44</v>
      </c>
      <c r="D12741" s="90" t="s">
        <v>4333</v>
      </c>
      <c r="E12741" s="93">
        <v>1</v>
      </c>
      <c r="F12741" s="92" t="s">
        <v>1950</v>
      </c>
      <c r="G12741" s="277" t="s">
        <v>4334</v>
      </c>
      <c r="H12741" s="277"/>
      <c r="I12741" s="278"/>
      <c r="J12741" s="127" t="s">
        <v>4334</v>
      </c>
    </row>
    <row r="12742" spans="1:10" ht="25.5">
      <c r="A12742" s="113" t="s">
        <v>1725</v>
      </c>
      <c r="B12742" s="91" t="s">
        <v>4341</v>
      </c>
      <c r="C12742" s="90" t="s">
        <v>44</v>
      </c>
      <c r="D12742" s="90" t="s">
        <v>4342</v>
      </c>
      <c r="E12742" s="93">
        <v>1</v>
      </c>
      <c r="F12742" s="92" t="s">
        <v>1950</v>
      </c>
      <c r="G12742" s="277" t="s">
        <v>4343</v>
      </c>
      <c r="H12742" s="277"/>
      <c r="I12742" s="278"/>
      <c r="J12742" s="127" t="s">
        <v>4343</v>
      </c>
    </row>
    <row r="12743" spans="1:10">
      <c r="A12743" s="113" t="s">
        <v>1725</v>
      </c>
      <c r="B12743" s="91" t="s">
        <v>4335</v>
      </c>
      <c r="C12743" s="90" t="s">
        <v>44</v>
      </c>
      <c r="D12743" s="90" t="s">
        <v>4336</v>
      </c>
      <c r="E12743" s="93">
        <v>1</v>
      </c>
      <c r="F12743" s="92" t="s">
        <v>1950</v>
      </c>
      <c r="G12743" s="277" t="s">
        <v>4337</v>
      </c>
      <c r="H12743" s="277"/>
      <c r="I12743" s="278"/>
      <c r="J12743" s="127" t="s">
        <v>4337</v>
      </c>
    </row>
    <row r="12744" spans="1:10">
      <c r="A12744" s="113" t="s">
        <v>1725</v>
      </c>
      <c r="B12744" s="91" t="s">
        <v>4338</v>
      </c>
      <c r="C12744" s="90" t="s">
        <v>44</v>
      </c>
      <c r="D12744" s="90" t="s">
        <v>4339</v>
      </c>
      <c r="E12744" s="93">
        <v>1</v>
      </c>
      <c r="F12744" s="92" t="s">
        <v>1950</v>
      </c>
      <c r="G12744" s="277" t="s">
        <v>4340</v>
      </c>
      <c r="H12744" s="277"/>
      <c r="I12744" s="278"/>
      <c r="J12744" s="127" t="s">
        <v>4340</v>
      </c>
    </row>
    <row r="12745" spans="1:10">
      <c r="A12745" s="221"/>
      <c r="B12745" s="222"/>
      <c r="C12745" s="222"/>
      <c r="D12745" s="222"/>
      <c r="E12745" s="222"/>
      <c r="F12745" s="222" t="s">
        <v>1938</v>
      </c>
      <c r="G12745" s="222"/>
      <c r="H12745" s="222"/>
      <c r="I12745" s="222"/>
      <c r="J12745" s="125">
        <v>2.8</v>
      </c>
    </row>
    <row r="12746" spans="1:10" ht="15">
      <c r="A12746" s="279" t="s">
        <v>1765</v>
      </c>
      <c r="B12746" s="280" t="s">
        <v>1</v>
      </c>
      <c r="C12746" s="281" t="s">
        <v>2</v>
      </c>
      <c r="D12746" s="281" t="s">
        <v>1727</v>
      </c>
      <c r="E12746" s="280" t="s">
        <v>1766</v>
      </c>
      <c r="F12746" s="83" t="s">
        <v>1767</v>
      </c>
      <c r="G12746" s="83" t="s">
        <v>1768</v>
      </c>
      <c r="H12746" s="83"/>
      <c r="I12746" s="83"/>
      <c r="J12746" s="122" t="s">
        <v>1769</v>
      </c>
    </row>
    <row r="12747" spans="1:10" ht="25.5">
      <c r="A12747" s="123" t="s">
        <v>1723</v>
      </c>
      <c r="B12747" s="97" t="s">
        <v>5168</v>
      </c>
      <c r="C12747" s="96" t="s">
        <v>44</v>
      </c>
      <c r="D12747" s="96" t="s">
        <v>5169</v>
      </c>
      <c r="E12747" s="99">
        <v>1</v>
      </c>
      <c r="F12747" s="98" t="s">
        <v>1950</v>
      </c>
      <c r="G12747" s="282" t="s">
        <v>4349</v>
      </c>
      <c r="H12747" s="282"/>
      <c r="I12747" s="283"/>
      <c r="J12747" s="126" t="s">
        <v>4349</v>
      </c>
    </row>
    <row r="12748" spans="1:10" ht="25.5">
      <c r="A12748" s="123" t="s">
        <v>1723</v>
      </c>
      <c r="B12748" s="97" t="s">
        <v>4998</v>
      </c>
      <c r="C12748" s="96" t="s">
        <v>44</v>
      </c>
      <c r="D12748" s="96" t="s">
        <v>4999</v>
      </c>
      <c r="E12748" s="99">
        <v>1</v>
      </c>
      <c r="F12748" s="98" t="s">
        <v>1950</v>
      </c>
      <c r="G12748" s="282" t="s">
        <v>2208</v>
      </c>
      <c r="H12748" s="282"/>
      <c r="I12748" s="283"/>
      <c r="J12748" s="126" t="s">
        <v>2208</v>
      </c>
    </row>
    <row r="12749" spans="1:10">
      <c r="A12749" s="123" t="s">
        <v>1723</v>
      </c>
      <c r="B12749" s="97" t="s">
        <v>5081</v>
      </c>
      <c r="C12749" s="96" t="s">
        <v>44</v>
      </c>
      <c r="D12749" s="96" t="s">
        <v>5082</v>
      </c>
      <c r="E12749" s="99">
        <v>1</v>
      </c>
      <c r="F12749" s="98" t="s">
        <v>1950</v>
      </c>
      <c r="G12749" s="282" t="s">
        <v>4352</v>
      </c>
      <c r="H12749" s="282"/>
      <c r="I12749" s="283"/>
      <c r="J12749" s="126" t="s">
        <v>4352</v>
      </c>
    </row>
    <row r="12750" spans="1:10">
      <c r="A12750" s="221"/>
      <c r="B12750" s="222"/>
      <c r="C12750" s="222"/>
      <c r="D12750" s="222"/>
      <c r="E12750" s="222"/>
      <c r="F12750" s="222" t="s">
        <v>1774</v>
      </c>
      <c r="G12750" s="222"/>
      <c r="H12750" s="222"/>
      <c r="I12750" s="222"/>
      <c r="J12750" s="125">
        <v>1.65</v>
      </c>
    </row>
    <row r="12751" spans="1:10">
      <c r="A12751" s="115"/>
      <c r="B12751" s="116"/>
      <c r="C12751" s="116"/>
      <c r="D12751" s="116"/>
      <c r="E12751" s="116" t="s">
        <v>1728</v>
      </c>
      <c r="F12751" s="117">
        <v>0</v>
      </c>
      <c r="G12751" s="116" t="s">
        <v>1729</v>
      </c>
      <c r="H12751" s="117">
        <v>11.2</v>
      </c>
      <c r="I12751" s="116" t="s">
        <v>1730</v>
      </c>
      <c r="J12751" s="118">
        <v>11.197100000000001</v>
      </c>
    </row>
    <row r="12752" spans="1:10" ht="15" thickBot="1">
      <c r="A12752" s="115"/>
      <c r="B12752" s="116"/>
      <c r="C12752" s="116"/>
      <c r="D12752" s="116"/>
      <c r="E12752" s="116" t="s">
        <v>1731</v>
      </c>
      <c r="F12752" s="117">
        <v>4.05</v>
      </c>
      <c r="G12752" s="116"/>
      <c r="H12752" s="276" t="s">
        <v>1732</v>
      </c>
      <c r="I12752" s="276"/>
      <c r="J12752" s="118">
        <v>19.510000000000002</v>
      </c>
    </row>
    <row r="12753" spans="1:10" ht="15" thickTop="1">
      <c r="A12753" s="119"/>
      <c r="B12753" s="95"/>
      <c r="C12753" s="95"/>
      <c r="D12753" s="95"/>
      <c r="E12753" s="95"/>
      <c r="F12753" s="95"/>
      <c r="G12753" s="95"/>
      <c r="H12753" s="95"/>
      <c r="I12753" s="95"/>
      <c r="J12753" s="120"/>
    </row>
    <row r="12754" spans="1:10" ht="15">
      <c r="A12754" s="121"/>
      <c r="B12754" s="83" t="s">
        <v>1</v>
      </c>
      <c r="C12754" s="82" t="s">
        <v>2</v>
      </c>
      <c r="D12754" s="82" t="s">
        <v>3</v>
      </c>
      <c r="E12754" s="281" t="s">
        <v>1722</v>
      </c>
      <c r="F12754" s="281"/>
      <c r="G12754" s="84" t="s">
        <v>4</v>
      </c>
      <c r="H12754" s="83" t="s">
        <v>5</v>
      </c>
      <c r="I12754" s="83" t="s">
        <v>6</v>
      </c>
      <c r="J12754" s="122" t="s">
        <v>8</v>
      </c>
    </row>
    <row r="12755" spans="1:10">
      <c r="A12755" s="111" t="s">
        <v>1723</v>
      </c>
      <c r="B12755" s="86" t="s">
        <v>2782</v>
      </c>
      <c r="C12755" s="85" t="s">
        <v>31</v>
      </c>
      <c r="D12755" s="85" t="s">
        <v>2783</v>
      </c>
      <c r="E12755" s="284" t="s">
        <v>1737</v>
      </c>
      <c r="F12755" s="284"/>
      <c r="G12755" s="87" t="s">
        <v>33</v>
      </c>
      <c r="H12755" s="88">
        <v>1</v>
      </c>
      <c r="I12755" s="89">
        <v>16.010000000000002</v>
      </c>
      <c r="J12755" s="112">
        <v>16.010000000000002</v>
      </c>
    </row>
    <row r="12756" spans="1:10" ht="25.5">
      <c r="A12756" s="123" t="s">
        <v>1738</v>
      </c>
      <c r="B12756" s="97" t="s">
        <v>5004</v>
      </c>
      <c r="C12756" s="96" t="s">
        <v>31</v>
      </c>
      <c r="D12756" s="96" t="s">
        <v>5005</v>
      </c>
      <c r="E12756" s="283" t="s">
        <v>1737</v>
      </c>
      <c r="F12756" s="283"/>
      <c r="G12756" s="98" t="s">
        <v>33</v>
      </c>
      <c r="H12756" s="99">
        <v>1</v>
      </c>
      <c r="I12756" s="100">
        <v>0.19</v>
      </c>
      <c r="J12756" s="124">
        <v>0.19</v>
      </c>
    </row>
    <row r="12757" spans="1:10">
      <c r="A12757" s="113" t="s">
        <v>1725</v>
      </c>
      <c r="B12757" s="91" t="s">
        <v>1741</v>
      </c>
      <c r="C12757" s="90" t="s">
        <v>31</v>
      </c>
      <c r="D12757" s="90" t="s">
        <v>1742</v>
      </c>
      <c r="E12757" s="278" t="s">
        <v>1743</v>
      </c>
      <c r="F12757" s="278"/>
      <c r="G12757" s="92" t="s">
        <v>33</v>
      </c>
      <c r="H12757" s="93">
        <v>1</v>
      </c>
      <c r="I12757" s="94">
        <v>0.03</v>
      </c>
      <c r="J12757" s="114">
        <v>0.03</v>
      </c>
    </row>
    <row r="12758" spans="1:10">
      <c r="A12758" s="113" t="s">
        <v>1725</v>
      </c>
      <c r="B12758" s="91" t="s">
        <v>1749</v>
      </c>
      <c r="C12758" s="90" t="s">
        <v>31</v>
      </c>
      <c r="D12758" s="90" t="s">
        <v>1750</v>
      </c>
      <c r="E12758" s="278" t="s">
        <v>1743</v>
      </c>
      <c r="F12758" s="278"/>
      <c r="G12758" s="92" t="s">
        <v>33</v>
      </c>
      <c r="H12758" s="93">
        <v>1</v>
      </c>
      <c r="I12758" s="94">
        <v>0.95</v>
      </c>
      <c r="J12758" s="114">
        <v>0.95</v>
      </c>
    </row>
    <row r="12759" spans="1:10">
      <c r="A12759" s="113" t="s">
        <v>1725</v>
      </c>
      <c r="B12759" s="91" t="s">
        <v>5006</v>
      </c>
      <c r="C12759" s="90" t="s">
        <v>31</v>
      </c>
      <c r="D12759" s="90" t="s">
        <v>5007</v>
      </c>
      <c r="E12759" s="278" t="s">
        <v>1748</v>
      </c>
      <c r="F12759" s="278"/>
      <c r="G12759" s="92" t="s">
        <v>33</v>
      </c>
      <c r="H12759" s="93">
        <v>1</v>
      </c>
      <c r="I12759" s="94">
        <v>11.56</v>
      </c>
      <c r="J12759" s="114">
        <v>11.56</v>
      </c>
    </row>
    <row r="12760" spans="1:10" ht="25.5">
      <c r="A12760" s="113" t="s">
        <v>1725</v>
      </c>
      <c r="B12760" s="91" t="s">
        <v>4326</v>
      </c>
      <c r="C12760" s="90" t="s">
        <v>31</v>
      </c>
      <c r="D12760" s="90" t="s">
        <v>4327</v>
      </c>
      <c r="E12760" s="278" t="s">
        <v>2366</v>
      </c>
      <c r="F12760" s="278"/>
      <c r="G12760" s="92" t="s">
        <v>33</v>
      </c>
      <c r="H12760" s="93">
        <v>1</v>
      </c>
      <c r="I12760" s="94">
        <v>0.57999999999999996</v>
      </c>
      <c r="J12760" s="114">
        <v>0.57999999999999996</v>
      </c>
    </row>
    <row r="12761" spans="1:10" ht="25.5">
      <c r="A12761" s="113" t="s">
        <v>1725</v>
      </c>
      <c r="B12761" s="91" t="s">
        <v>4322</v>
      </c>
      <c r="C12761" s="90" t="s">
        <v>31</v>
      </c>
      <c r="D12761" s="90" t="s">
        <v>4323</v>
      </c>
      <c r="E12761" s="278" t="s">
        <v>1727</v>
      </c>
      <c r="F12761" s="278"/>
      <c r="G12761" s="92" t="s">
        <v>33</v>
      </c>
      <c r="H12761" s="93">
        <v>1</v>
      </c>
      <c r="I12761" s="94">
        <v>0.48</v>
      </c>
      <c r="J12761" s="114">
        <v>0.48</v>
      </c>
    </row>
    <row r="12762" spans="1:10" ht="25.5">
      <c r="A12762" s="113" t="s">
        <v>1725</v>
      </c>
      <c r="B12762" s="91" t="s">
        <v>4324</v>
      </c>
      <c r="C12762" s="90" t="s">
        <v>31</v>
      </c>
      <c r="D12762" s="90" t="s">
        <v>4325</v>
      </c>
      <c r="E12762" s="278" t="s">
        <v>1743</v>
      </c>
      <c r="F12762" s="278"/>
      <c r="G12762" s="92" t="s">
        <v>33</v>
      </c>
      <c r="H12762" s="93">
        <v>1</v>
      </c>
      <c r="I12762" s="94">
        <v>1.34</v>
      </c>
      <c r="J12762" s="114">
        <v>1.34</v>
      </c>
    </row>
    <row r="12763" spans="1:10" ht="25.5">
      <c r="A12763" s="113" t="s">
        <v>1725</v>
      </c>
      <c r="B12763" s="91" t="s">
        <v>4328</v>
      </c>
      <c r="C12763" s="90" t="s">
        <v>31</v>
      </c>
      <c r="D12763" s="90" t="s">
        <v>4329</v>
      </c>
      <c r="E12763" s="278" t="s">
        <v>2366</v>
      </c>
      <c r="F12763" s="278"/>
      <c r="G12763" s="92" t="s">
        <v>33</v>
      </c>
      <c r="H12763" s="93">
        <v>1</v>
      </c>
      <c r="I12763" s="94">
        <v>0.88</v>
      </c>
      <c r="J12763" s="114">
        <v>0.88</v>
      </c>
    </row>
    <row r="12764" spans="1:10">
      <c r="A12764" s="115"/>
      <c r="B12764" s="116"/>
      <c r="C12764" s="116"/>
      <c r="D12764" s="116"/>
      <c r="E12764" s="116" t="s">
        <v>1728</v>
      </c>
      <c r="F12764" s="117">
        <v>11.75</v>
      </c>
      <c r="G12764" s="116" t="s">
        <v>1729</v>
      </c>
      <c r="H12764" s="117">
        <v>0</v>
      </c>
      <c r="I12764" s="116" t="s">
        <v>1730</v>
      </c>
      <c r="J12764" s="118">
        <v>11.75</v>
      </c>
    </row>
    <row r="12765" spans="1:10" ht="15" thickBot="1">
      <c r="A12765" s="115"/>
      <c r="B12765" s="116"/>
      <c r="C12765" s="116"/>
      <c r="D12765" s="116"/>
      <c r="E12765" s="116" t="s">
        <v>1731</v>
      </c>
      <c r="F12765" s="117">
        <v>4.2</v>
      </c>
      <c r="G12765" s="116"/>
      <c r="H12765" s="276" t="s">
        <v>1732</v>
      </c>
      <c r="I12765" s="276"/>
      <c r="J12765" s="118">
        <v>20.21</v>
      </c>
    </row>
    <row r="12766" spans="1:10" ht="15" thickTop="1">
      <c r="A12766" s="119"/>
      <c r="B12766" s="95"/>
      <c r="C12766" s="95"/>
      <c r="D12766" s="95"/>
      <c r="E12766" s="95"/>
      <c r="F12766" s="95"/>
      <c r="G12766" s="95"/>
      <c r="H12766" s="95"/>
      <c r="I12766" s="95"/>
      <c r="J12766" s="120"/>
    </row>
    <row r="12767" spans="1:10" ht="15">
      <c r="A12767" s="121"/>
      <c r="B12767" s="83" t="s">
        <v>1</v>
      </c>
      <c r="C12767" s="82" t="s">
        <v>2</v>
      </c>
      <c r="D12767" s="82" t="s">
        <v>3</v>
      </c>
      <c r="E12767" s="281" t="s">
        <v>1722</v>
      </c>
      <c r="F12767" s="281"/>
      <c r="G12767" s="84" t="s">
        <v>4</v>
      </c>
      <c r="H12767" s="83" t="s">
        <v>5</v>
      </c>
      <c r="I12767" s="83" t="s">
        <v>6</v>
      </c>
      <c r="J12767" s="122" t="s">
        <v>8</v>
      </c>
    </row>
    <row r="12768" spans="1:10" ht="51">
      <c r="A12768" s="111" t="s">
        <v>1723</v>
      </c>
      <c r="B12768" s="86" t="s">
        <v>2035</v>
      </c>
      <c r="C12768" s="85" t="s">
        <v>44</v>
      </c>
      <c r="D12768" s="85" t="s">
        <v>2036</v>
      </c>
      <c r="E12768" s="284" t="s">
        <v>1761</v>
      </c>
      <c r="F12768" s="284"/>
      <c r="G12768" s="87" t="s">
        <v>71</v>
      </c>
      <c r="H12768" s="88">
        <v>1</v>
      </c>
      <c r="I12768" s="89">
        <v>96.43</v>
      </c>
      <c r="J12768" s="112">
        <v>96.43</v>
      </c>
    </row>
    <row r="12769" spans="1:10">
      <c r="A12769" s="221"/>
      <c r="B12769" s="222"/>
      <c r="C12769" s="222"/>
      <c r="D12769" s="222"/>
      <c r="E12769" s="222"/>
      <c r="F12769" s="222" t="s">
        <v>1762</v>
      </c>
      <c r="G12769" s="222"/>
      <c r="H12769" s="222"/>
      <c r="I12769" s="222"/>
      <c r="J12769" s="125">
        <v>0</v>
      </c>
    </row>
    <row r="12770" spans="1:10">
      <c r="A12770" s="221"/>
      <c r="B12770" s="222"/>
      <c r="C12770" s="222"/>
      <c r="D12770" s="222"/>
      <c r="E12770" s="222"/>
      <c r="F12770" s="222" t="s">
        <v>1763</v>
      </c>
      <c r="G12770" s="222"/>
      <c r="H12770" s="222"/>
      <c r="I12770" s="222"/>
      <c r="J12770" s="125">
        <v>1</v>
      </c>
    </row>
    <row r="12771" spans="1:10">
      <c r="A12771" s="221"/>
      <c r="B12771" s="222"/>
      <c r="C12771" s="222"/>
      <c r="D12771" s="222"/>
      <c r="E12771" s="222"/>
      <c r="F12771" s="222" t="s">
        <v>1764</v>
      </c>
      <c r="G12771" s="222"/>
      <c r="H12771" s="222"/>
      <c r="I12771" s="222"/>
      <c r="J12771" s="125">
        <v>0</v>
      </c>
    </row>
    <row r="12772" spans="1:10" ht="15">
      <c r="A12772" s="279" t="s">
        <v>1784</v>
      </c>
      <c r="B12772" s="280" t="s">
        <v>1</v>
      </c>
      <c r="C12772" s="281" t="s">
        <v>2</v>
      </c>
      <c r="D12772" s="281" t="s">
        <v>1785</v>
      </c>
      <c r="E12772" s="280" t="s">
        <v>1766</v>
      </c>
      <c r="F12772" s="83" t="s">
        <v>1767</v>
      </c>
      <c r="G12772" s="83" t="s">
        <v>1768</v>
      </c>
      <c r="H12772" s="83"/>
      <c r="I12772" s="83"/>
      <c r="J12772" s="122" t="s">
        <v>1769</v>
      </c>
    </row>
    <row r="12773" spans="1:10">
      <c r="A12773" s="113" t="s">
        <v>1725</v>
      </c>
      <c r="B12773" s="91" t="s">
        <v>5694</v>
      </c>
      <c r="C12773" s="90" t="s">
        <v>44</v>
      </c>
      <c r="D12773" s="90" t="s">
        <v>5695</v>
      </c>
      <c r="E12773" s="93">
        <v>1</v>
      </c>
      <c r="F12773" s="92" t="s">
        <v>71</v>
      </c>
      <c r="G12773" s="277" t="s">
        <v>5696</v>
      </c>
      <c r="H12773" s="277"/>
      <c r="I12773" s="278"/>
      <c r="J12773" s="127" t="s">
        <v>5696</v>
      </c>
    </row>
    <row r="12774" spans="1:10">
      <c r="A12774" s="221"/>
      <c r="B12774" s="222"/>
      <c r="C12774" s="222"/>
      <c r="D12774" s="222"/>
      <c r="E12774" s="222"/>
      <c r="F12774" s="222" t="s">
        <v>1938</v>
      </c>
      <c r="G12774" s="222"/>
      <c r="H12774" s="222"/>
      <c r="I12774" s="222"/>
      <c r="J12774" s="125">
        <v>74.98</v>
      </c>
    </row>
    <row r="12775" spans="1:10" ht="15">
      <c r="A12775" s="279" t="s">
        <v>1765</v>
      </c>
      <c r="B12775" s="280" t="s">
        <v>1</v>
      </c>
      <c r="C12775" s="281" t="s">
        <v>2</v>
      </c>
      <c r="D12775" s="281" t="s">
        <v>1727</v>
      </c>
      <c r="E12775" s="280" t="s">
        <v>1766</v>
      </c>
      <c r="F12775" s="83" t="s">
        <v>1767</v>
      </c>
      <c r="G12775" s="83" t="s">
        <v>1768</v>
      </c>
      <c r="H12775" s="83"/>
      <c r="I12775" s="83"/>
      <c r="J12775" s="122" t="s">
        <v>1769</v>
      </c>
    </row>
    <row r="12776" spans="1:10">
      <c r="A12776" s="123" t="s">
        <v>1723</v>
      </c>
      <c r="B12776" s="97" t="s">
        <v>1957</v>
      </c>
      <c r="C12776" s="96" t="s">
        <v>44</v>
      </c>
      <c r="D12776" s="96" t="s">
        <v>1958</v>
      </c>
      <c r="E12776" s="99">
        <v>0.42899999999999999</v>
      </c>
      <c r="F12776" s="98" t="s">
        <v>1950</v>
      </c>
      <c r="G12776" s="282" t="s">
        <v>1959</v>
      </c>
      <c r="H12776" s="282"/>
      <c r="I12776" s="283"/>
      <c r="J12776" s="126" t="s">
        <v>5697</v>
      </c>
    </row>
    <row r="12777" spans="1:10">
      <c r="A12777" s="123" t="s">
        <v>1723</v>
      </c>
      <c r="B12777" s="97" t="s">
        <v>4444</v>
      </c>
      <c r="C12777" s="96" t="s">
        <v>44</v>
      </c>
      <c r="D12777" s="96" t="s">
        <v>4445</v>
      </c>
      <c r="E12777" s="99">
        <v>2.2000000000000002</v>
      </c>
      <c r="F12777" s="98" t="s">
        <v>78</v>
      </c>
      <c r="G12777" s="282" t="s">
        <v>5698</v>
      </c>
      <c r="H12777" s="282"/>
      <c r="I12777" s="283"/>
      <c r="J12777" s="126" t="s">
        <v>5699</v>
      </c>
    </row>
    <row r="12778" spans="1:10">
      <c r="A12778" s="123" t="s">
        <v>1723</v>
      </c>
      <c r="B12778" s="97" t="s">
        <v>4449</v>
      </c>
      <c r="C12778" s="96" t="s">
        <v>44</v>
      </c>
      <c r="D12778" s="96" t="s">
        <v>2783</v>
      </c>
      <c r="E12778" s="99">
        <v>0.42899999999999999</v>
      </c>
      <c r="F12778" s="98" t="s">
        <v>1950</v>
      </c>
      <c r="G12778" s="282" t="s">
        <v>4450</v>
      </c>
      <c r="H12778" s="282"/>
      <c r="I12778" s="283"/>
      <c r="J12778" s="126" t="s">
        <v>5700</v>
      </c>
    </row>
    <row r="12779" spans="1:10">
      <c r="A12779" s="221"/>
      <c r="B12779" s="222"/>
      <c r="C12779" s="222"/>
      <c r="D12779" s="222"/>
      <c r="E12779" s="222"/>
      <c r="F12779" s="222" t="s">
        <v>1774</v>
      </c>
      <c r="G12779" s="222"/>
      <c r="H12779" s="222"/>
      <c r="I12779" s="222"/>
      <c r="J12779" s="125">
        <v>21.450099999999999</v>
      </c>
    </row>
    <row r="12780" spans="1:10">
      <c r="A12780" s="115"/>
      <c r="B12780" s="116"/>
      <c r="C12780" s="116"/>
      <c r="D12780" s="116"/>
      <c r="E12780" s="116" t="s">
        <v>1728</v>
      </c>
      <c r="F12780" s="117">
        <v>0</v>
      </c>
      <c r="G12780" s="116" t="s">
        <v>1729</v>
      </c>
      <c r="H12780" s="117">
        <v>10.44</v>
      </c>
      <c r="I12780" s="116" t="s">
        <v>1730</v>
      </c>
      <c r="J12780" s="118">
        <v>10.440449348670001</v>
      </c>
    </row>
    <row r="12781" spans="1:10" ht="15" thickBot="1">
      <c r="A12781" s="115"/>
      <c r="B12781" s="116"/>
      <c r="C12781" s="116"/>
      <c r="D12781" s="116"/>
      <c r="E12781" s="116" t="s">
        <v>1731</v>
      </c>
      <c r="F12781" s="117">
        <v>25.3</v>
      </c>
      <c r="G12781" s="116"/>
      <c r="H12781" s="276" t="s">
        <v>1732</v>
      </c>
      <c r="I12781" s="276"/>
      <c r="J12781" s="118">
        <v>121.73</v>
      </c>
    </row>
    <row r="12782" spans="1:10" ht="15" thickTop="1">
      <c r="A12782" s="119"/>
      <c r="B12782" s="95"/>
      <c r="C12782" s="95"/>
      <c r="D12782" s="95"/>
      <c r="E12782" s="95"/>
      <c r="F12782" s="95"/>
      <c r="G12782" s="95"/>
      <c r="H12782" s="95"/>
      <c r="I12782" s="95"/>
      <c r="J12782" s="120"/>
    </row>
    <row r="12783" spans="1:10" ht="15">
      <c r="A12783" s="121"/>
      <c r="B12783" s="83" t="s">
        <v>1</v>
      </c>
      <c r="C12783" s="82" t="s">
        <v>2</v>
      </c>
      <c r="D12783" s="82" t="s">
        <v>3</v>
      </c>
      <c r="E12783" s="281" t="s">
        <v>1722</v>
      </c>
      <c r="F12783" s="281"/>
      <c r="G12783" s="84" t="s">
        <v>4</v>
      </c>
      <c r="H12783" s="83" t="s">
        <v>5</v>
      </c>
      <c r="I12783" s="83" t="s">
        <v>6</v>
      </c>
      <c r="J12783" s="122" t="s">
        <v>8</v>
      </c>
    </row>
    <row r="12784" spans="1:10" ht="51">
      <c r="A12784" s="111" t="s">
        <v>1723</v>
      </c>
      <c r="B12784" s="86" t="s">
        <v>1967</v>
      </c>
      <c r="C12784" s="85" t="s">
        <v>44</v>
      </c>
      <c r="D12784" s="85" t="s">
        <v>1968</v>
      </c>
      <c r="E12784" s="284" t="s">
        <v>1761</v>
      </c>
      <c r="F12784" s="284"/>
      <c r="G12784" s="87" t="s">
        <v>71</v>
      </c>
      <c r="H12784" s="88">
        <v>1</v>
      </c>
      <c r="I12784" s="89">
        <v>108.57</v>
      </c>
      <c r="J12784" s="112">
        <v>108.57</v>
      </c>
    </row>
    <row r="12785" spans="1:10">
      <c r="A12785" s="221"/>
      <c r="B12785" s="222"/>
      <c r="C12785" s="222"/>
      <c r="D12785" s="222"/>
      <c r="E12785" s="222"/>
      <c r="F12785" s="222" t="s">
        <v>1762</v>
      </c>
      <c r="G12785" s="222"/>
      <c r="H12785" s="222"/>
      <c r="I12785" s="222"/>
      <c r="J12785" s="125">
        <v>0</v>
      </c>
    </row>
    <row r="12786" spans="1:10">
      <c r="A12786" s="221"/>
      <c r="B12786" s="222"/>
      <c r="C12786" s="222"/>
      <c r="D12786" s="222"/>
      <c r="E12786" s="222"/>
      <c r="F12786" s="222" t="s">
        <v>1763</v>
      </c>
      <c r="G12786" s="222"/>
      <c r="H12786" s="222"/>
      <c r="I12786" s="222"/>
      <c r="J12786" s="125">
        <v>1</v>
      </c>
    </row>
    <row r="12787" spans="1:10">
      <c r="A12787" s="221"/>
      <c r="B12787" s="222"/>
      <c r="C12787" s="222"/>
      <c r="D12787" s="222"/>
      <c r="E12787" s="222"/>
      <c r="F12787" s="222" t="s">
        <v>1764</v>
      </c>
      <c r="G12787" s="222"/>
      <c r="H12787" s="222"/>
      <c r="I12787" s="222"/>
      <c r="J12787" s="125">
        <v>0</v>
      </c>
    </row>
    <row r="12788" spans="1:10" ht="15">
      <c r="A12788" s="279" t="s">
        <v>1784</v>
      </c>
      <c r="B12788" s="280" t="s">
        <v>1</v>
      </c>
      <c r="C12788" s="281" t="s">
        <v>2</v>
      </c>
      <c r="D12788" s="281" t="s">
        <v>1785</v>
      </c>
      <c r="E12788" s="280" t="s">
        <v>1766</v>
      </c>
      <c r="F12788" s="83" t="s">
        <v>1767</v>
      </c>
      <c r="G12788" s="83" t="s">
        <v>1768</v>
      </c>
      <c r="H12788" s="83"/>
      <c r="I12788" s="83"/>
      <c r="J12788" s="122" t="s">
        <v>1769</v>
      </c>
    </row>
    <row r="12789" spans="1:10" ht="25.5">
      <c r="A12789" s="113" t="s">
        <v>1725</v>
      </c>
      <c r="B12789" s="91" t="s">
        <v>5701</v>
      </c>
      <c r="C12789" s="90" t="s">
        <v>44</v>
      </c>
      <c r="D12789" s="90" t="s">
        <v>5702</v>
      </c>
      <c r="E12789" s="93">
        <v>1</v>
      </c>
      <c r="F12789" s="92" t="s">
        <v>71</v>
      </c>
      <c r="G12789" s="277" t="s">
        <v>5703</v>
      </c>
      <c r="H12789" s="277"/>
      <c r="I12789" s="278"/>
      <c r="J12789" s="127" t="s">
        <v>5703</v>
      </c>
    </row>
    <row r="12790" spans="1:10">
      <c r="A12790" s="221"/>
      <c r="B12790" s="222"/>
      <c r="C12790" s="222"/>
      <c r="D12790" s="222"/>
      <c r="E12790" s="222"/>
      <c r="F12790" s="222" t="s">
        <v>1938</v>
      </c>
      <c r="G12790" s="222"/>
      <c r="H12790" s="222"/>
      <c r="I12790" s="222"/>
      <c r="J12790" s="125">
        <v>87.12</v>
      </c>
    </row>
    <row r="12791" spans="1:10" ht="15">
      <c r="A12791" s="279" t="s">
        <v>1765</v>
      </c>
      <c r="B12791" s="280" t="s">
        <v>1</v>
      </c>
      <c r="C12791" s="281" t="s">
        <v>2</v>
      </c>
      <c r="D12791" s="281" t="s">
        <v>1727</v>
      </c>
      <c r="E12791" s="280" t="s">
        <v>1766</v>
      </c>
      <c r="F12791" s="83" t="s">
        <v>1767</v>
      </c>
      <c r="G12791" s="83" t="s">
        <v>1768</v>
      </c>
      <c r="H12791" s="83"/>
      <c r="I12791" s="83"/>
      <c r="J12791" s="122" t="s">
        <v>1769</v>
      </c>
    </row>
    <row r="12792" spans="1:10">
      <c r="A12792" s="123" t="s">
        <v>1723</v>
      </c>
      <c r="B12792" s="97" t="s">
        <v>4444</v>
      </c>
      <c r="C12792" s="96" t="s">
        <v>44</v>
      </c>
      <c r="D12792" s="96" t="s">
        <v>4445</v>
      </c>
      <c r="E12792" s="99">
        <v>2.2000000000000002</v>
      </c>
      <c r="F12792" s="98" t="s">
        <v>78</v>
      </c>
      <c r="G12792" s="282" t="s">
        <v>5698</v>
      </c>
      <c r="H12792" s="282"/>
      <c r="I12792" s="283"/>
      <c r="J12792" s="126" t="s">
        <v>5699</v>
      </c>
    </row>
    <row r="12793" spans="1:10">
      <c r="A12793" s="123" t="s">
        <v>1723</v>
      </c>
      <c r="B12793" s="97" t="s">
        <v>1957</v>
      </c>
      <c r="C12793" s="96" t="s">
        <v>44</v>
      </c>
      <c r="D12793" s="96" t="s">
        <v>1958</v>
      </c>
      <c r="E12793" s="99">
        <v>0.42899999999999999</v>
      </c>
      <c r="F12793" s="98" t="s">
        <v>1950</v>
      </c>
      <c r="G12793" s="282" t="s">
        <v>1959</v>
      </c>
      <c r="H12793" s="282"/>
      <c r="I12793" s="283"/>
      <c r="J12793" s="126" t="s">
        <v>5697</v>
      </c>
    </row>
    <row r="12794" spans="1:10">
      <c r="A12794" s="123" t="s">
        <v>1723</v>
      </c>
      <c r="B12794" s="97" t="s">
        <v>4449</v>
      </c>
      <c r="C12794" s="96" t="s">
        <v>44</v>
      </c>
      <c r="D12794" s="96" t="s">
        <v>2783</v>
      </c>
      <c r="E12794" s="99">
        <v>0.42899999999999999</v>
      </c>
      <c r="F12794" s="98" t="s">
        <v>1950</v>
      </c>
      <c r="G12794" s="282" t="s">
        <v>4450</v>
      </c>
      <c r="H12794" s="282"/>
      <c r="I12794" s="283"/>
      <c r="J12794" s="126" t="s">
        <v>5700</v>
      </c>
    </row>
    <row r="12795" spans="1:10">
      <c r="A12795" s="221"/>
      <c r="B12795" s="222"/>
      <c r="C12795" s="222"/>
      <c r="D12795" s="222"/>
      <c r="E12795" s="222"/>
      <c r="F12795" s="222" t="s">
        <v>1774</v>
      </c>
      <c r="G12795" s="222"/>
      <c r="H12795" s="222"/>
      <c r="I12795" s="222"/>
      <c r="J12795" s="125">
        <v>21.450099999999999</v>
      </c>
    </row>
    <row r="12796" spans="1:10">
      <c r="A12796" s="115"/>
      <c r="B12796" s="116"/>
      <c r="C12796" s="116"/>
      <c r="D12796" s="116"/>
      <c r="E12796" s="116" t="s">
        <v>1728</v>
      </c>
      <c r="F12796" s="117">
        <v>0</v>
      </c>
      <c r="G12796" s="116" t="s">
        <v>1729</v>
      </c>
      <c r="H12796" s="117">
        <v>10.44</v>
      </c>
      <c r="I12796" s="116" t="s">
        <v>1730</v>
      </c>
      <c r="J12796" s="118">
        <v>10.440449348670001</v>
      </c>
    </row>
    <row r="12797" spans="1:10" ht="15" thickBot="1">
      <c r="A12797" s="115"/>
      <c r="B12797" s="116"/>
      <c r="C12797" s="116"/>
      <c r="D12797" s="116"/>
      <c r="E12797" s="116" t="s">
        <v>1731</v>
      </c>
      <c r="F12797" s="117">
        <v>28.48</v>
      </c>
      <c r="G12797" s="116"/>
      <c r="H12797" s="276" t="s">
        <v>1732</v>
      </c>
      <c r="I12797" s="276"/>
      <c r="J12797" s="118">
        <v>137.05000000000001</v>
      </c>
    </row>
    <row r="12798" spans="1:10" ht="15" thickTop="1">
      <c r="A12798" s="119"/>
      <c r="B12798" s="95"/>
      <c r="C12798" s="95"/>
      <c r="D12798" s="95"/>
      <c r="E12798" s="95"/>
      <c r="F12798" s="95"/>
      <c r="G12798" s="95"/>
      <c r="H12798" s="95"/>
      <c r="I12798" s="95"/>
      <c r="J12798" s="120"/>
    </row>
    <row r="12799" spans="1:10" ht="15">
      <c r="A12799" s="121"/>
      <c r="B12799" s="83" t="s">
        <v>1</v>
      </c>
      <c r="C12799" s="82" t="s">
        <v>2</v>
      </c>
      <c r="D12799" s="82" t="s">
        <v>3</v>
      </c>
      <c r="E12799" s="281" t="s">
        <v>1722</v>
      </c>
      <c r="F12799" s="281"/>
      <c r="G12799" s="84" t="s">
        <v>4</v>
      </c>
      <c r="H12799" s="83" t="s">
        <v>5</v>
      </c>
      <c r="I12799" s="83" t="s">
        <v>6</v>
      </c>
      <c r="J12799" s="122" t="s">
        <v>8</v>
      </c>
    </row>
    <row r="12800" spans="1:10" ht="25.5">
      <c r="A12800" s="111" t="s">
        <v>1723</v>
      </c>
      <c r="B12800" s="86" t="s">
        <v>2980</v>
      </c>
      <c r="C12800" s="85" t="s">
        <v>44</v>
      </c>
      <c r="D12800" s="85" t="s">
        <v>2981</v>
      </c>
      <c r="E12800" s="284" t="s">
        <v>1761</v>
      </c>
      <c r="F12800" s="284"/>
      <c r="G12800" s="87" t="s">
        <v>46</v>
      </c>
      <c r="H12800" s="88">
        <v>1</v>
      </c>
      <c r="I12800" s="89">
        <v>198.59</v>
      </c>
      <c r="J12800" s="112">
        <v>198.59</v>
      </c>
    </row>
    <row r="12801" spans="1:10">
      <c r="A12801" s="221"/>
      <c r="B12801" s="222"/>
      <c r="C12801" s="222"/>
      <c r="D12801" s="222"/>
      <c r="E12801" s="222"/>
      <c r="F12801" s="222" t="s">
        <v>1762</v>
      </c>
      <c r="G12801" s="222"/>
      <c r="H12801" s="222"/>
      <c r="I12801" s="222"/>
      <c r="J12801" s="125">
        <v>0</v>
      </c>
    </row>
    <row r="12802" spans="1:10">
      <c r="A12802" s="221"/>
      <c r="B12802" s="222"/>
      <c r="C12802" s="222"/>
      <c r="D12802" s="222"/>
      <c r="E12802" s="222"/>
      <c r="F12802" s="222" t="s">
        <v>1763</v>
      </c>
      <c r="G12802" s="222"/>
      <c r="H12802" s="222"/>
      <c r="I12802" s="222"/>
      <c r="J12802" s="125">
        <v>1</v>
      </c>
    </row>
    <row r="12803" spans="1:10">
      <c r="A12803" s="221"/>
      <c r="B12803" s="222"/>
      <c r="C12803" s="222"/>
      <c r="D12803" s="222"/>
      <c r="E12803" s="222"/>
      <c r="F12803" s="222" t="s">
        <v>1764</v>
      </c>
      <c r="G12803" s="222"/>
      <c r="H12803" s="222"/>
      <c r="I12803" s="222"/>
      <c r="J12803" s="125">
        <v>0</v>
      </c>
    </row>
    <row r="12804" spans="1:10" ht="15">
      <c r="A12804" s="279" t="s">
        <v>1784</v>
      </c>
      <c r="B12804" s="280" t="s">
        <v>1</v>
      </c>
      <c r="C12804" s="281" t="s">
        <v>2</v>
      </c>
      <c r="D12804" s="281" t="s">
        <v>1785</v>
      </c>
      <c r="E12804" s="280" t="s">
        <v>1766</v>
      </c>
      <c r="F12804" s="83" t="s">
        <v>1767</v>
      </c>
      <c r="G12804" s="83" t="s">
        <v>1768</v>
      </c>
      <c r="H12804" s="83"/>
      <c r="I12804" s="83"/>
      <c r="J12804" s="122" t="s">
        <v>1769</v>
      </c>
    </row>
    <row r="12805" spans="1:10" ht="25.5">
      <c r="A12805" s="113" t="s">
        <v>1725</v>
      </c>
      <c r="B12805" s="91" t="s">
        <v>2891</v>
      </c>
      <c r="C12805" s="90" t="s">
        <v>44</v>
      </c>
      <c r="D12805" s="90" t="s">
        <v>2892</v>
      </c>
      <c r="E12805" s="93">
        <v>2.3938936000000002</v>
      </c>
      <c r="F12805" s="92" t="s">
        <v>78</v>
      </c>
      <c r="G12805" s="277" t="s">
        <v>2893</v>
      </c>
      <c r="H12805" s="277"/>
      <c r="I12805" s="278"/>
      <c r="J12805" s="127" t="s">
        <v>3006</v>
      </c>
    </row>
    <row r="12806" spans="1:10" ht="38.25">
      <c r="A12806" s="113" t="s">
        <v>1725</v>
      </c>
      <c r="B12806" s="91" t="s">
        <v>5704</v>
      </c>
      <c r="C12806" s="90" t="s">
        <v>44</v>
      </c>
      <c r="D12806" s="90" t="s">
        <v>5705</v>
      </c>
      <c r="E12806" s="93">
        <v>1</v>
      </c>
      <c r="F12806" s="92" t="s">
        <v>46</v>
      </c>
      <c r="G12806" s="277" t="s">
        <v>5706</v>
      </c>
      <c r="H12806" s="277"/>
      <c r="I12806" s="278"/>
      <c r="J12806" s="127" t="s">
        <v>5706</v>
      </c>
    </row>
    <row r="12807" spans="1:10">
      <c r="A12807" s="221"/>
      <c r="B12807" s="222"/>
      <c r="C12807" s="222"/>
      <c r="D12807" s="222"/>
      <c r="E12807" s="222"/>
      <c r="F12807" s="222" t="s">
        <v>1938</v>
      </c>
      <c r="G12807" s="222"/>
      <c r="H12807" s="222"/>
      <c r="I12807" s="222"/>
      <c r="J12807" s="125">
        <v>155.79300000000001</v>
      </c>
    </row>
    <row r="12808" spans="1:10" ht="15">
      <c r="A12808" s="279" t="s">
        <v>1765</v>
      </c>
      <c r="B12808" s="280" t="s">
        <v>1</v>
      </c>
      <c r="C12808" s="281" t="s">
        <v>2</v>
      </c>
      <c r="D12808" s="281" t="s">
        <v>1727</v>
      </c>
      <c r="E12808" s="280" t="s">
        <v>1766</v>
      </c>
      <c r="F12808" s="83" t="s">
        <v>1767</v>
      </c>
      <c r="G12808" s="83" t="s">
        <v>1768</v>
      </c>
      <c r="H12808" s="83"/>
      <c r="I12808" s="83"/>
      <c r="J12808" s="122" t="s">
        <v>1769</v>
      </c>
    </row>
    <row r="12809" spans="1:10" ht="25.5">
      <c r="A12809" s="123" t="s">
        <v>1723</v>
      </c>
      <c r="B12809" s="97" t="s">
        <v>2916</v>
      </c>
      <c r="C12809" s="96" t="s">
        <v>44</v>
      </c>
      <c r="D12809" s="96" t="s">
        <v>2917</v>
      </c>
      <c r="E12809" s="99">
        <v>0.81481479999999995</v>
      </c>
      <c r="F12809" s="98" t="s">
        <v>1950</v>
      </c>
      <c r="G12809" s="282" t="s">
        <v>2918</v>
      </c>
      <c r="H12809" s="282"/>
      <c r="I12809" s="283"/>
      <c r="J12809" s="126" t="s">
        <v>3010</v>
      </c>
    </row>
    <row r="12810" spans="1:10">
      <c r="A12810" s="123" t="s">
        <v>1723</v>
      </c>
      <c r="B12810" s="97" t="s">
        <v>2920</v>
      </c>
      <c r="C12810" s="96" t="s">
        <v>44</v>
      </c>
      <c r="D12810" s="96" t="s">
        <v>2921</v>
      </c>
      <c r="E12810" s="99">
        <v>1.6296295999999999</v>
      </c>
      <c r="F12810" s="98" t="s">
        <v>1950</v>
      </c>
      <c r="G12810" s="282" t="s">
        <v>2922</v>
      </c>
      <c r="H12810" s="282"/>
      <c r="I12810" s="283"/>
      <c r="J12810" s="126" t="s">
        <v>3011</v>
      </c>
    </row>
    <row r="12811" spans="1:10">
      <c r="A12811" s="221"/>
      <c r="B12811" s="222"/>
      <c r="C12811" s="222"/>
      <c r="D12811" s="222"/>
      <c r="E12811" s="222"/>
      <c r="F12811" s="222" t="s">
        <v>1774</v>
      </c>
      <c r="G12811" s="222"/>
      <c r="H12811" s="222"/>
      <c r="I12811" s="222"/>
      <c r="J12811" s="125">
        <v>42.7941</v>
      </c>
    </row>
    <row r="12812" spans="1:10">
      <c r="A12812" s="115"/>
      <c r="B12812" s="116"/>
      <c r="C12812" s="116"/>
      <c r="D12812" s="116"/>
      <c r="E12812" s="116" t="s">
        <v>1728</v>
      </c>
      <c r="F12812" s="117">
        <v>0</v>
      </c>
      <c r="G12812" s="116" t="s">
        <v>1729</v>
      </c>
      <c r="H12812" s="117">
        <v>33.58</v>
      </c>
      <c r="I12812" s="116" t="s">
        <v>1730</v>
      </c>
      <c r="J12812" s="118">
        <v>33.583243833840001</v>
      </c>
    </row>
    <row r="12813" spans="1:10" ht="15" thickBot="1">
      <c r="A12813" s="115"/>
      <c r="B12813" s="116"/>
      <c r="C12813" s="116"/>
      <c r="D12813" s="116"/>
      <c r="E12813" s="116" t="s">
        <v>1731</v>
      </c>
      <c r="F12813" s="117">
        <v>52.11</v>
      </c>
      <c r="G12813" s="116"/>
      <c r="H12813" s="276" t="s">
        <v>1732</v>
      </c>
      <c r="I12813" s="276"/>
      <c r="J12813" s="118">
        <v>250.7</v>
      </c>
    </row>
    <row r="12814" spans="1:10" ht="15" thickTop="1">
      <c r="A12814" s="119"/>
      <c r="B12814" s="95"/>
      <c r="C12814" s="95"/>
      <c r="D12814" s="95"/>
      <c r="E12814" s="95"/>
      <c r="F12814" s="95"/>
      <c r="G12814" s="95"/>
      <c r="H12814" s="95"/>
      <c r="I12814" s="95"/>
      <c r="J12814" s="120"/>
    </row>
    <row r="12815" spans="1:10" ht="15" thickBot="1">
      <c r="A12815" s="129"/>
      <c r="B12815" s="130"/>
      <c r="C12815" s="130"/>
      <c r="D12815" s="130"/>
      <c r="E12815" s="130"/>
      <c r="F12815" s="130"/>
      <c r="G12815" s="130"/>
      <c r="H12815" s="130"/>
      <c r="I12815" s="130"/>
      <c r="J12815" s="131"/>
    </row>
    <row r="12816" spans="1:10">
      <c r="A12816" s="275" t="s">
        <v>1670</v>
      </c>
      <c r="B12816" s="275"/>
      <c r="C12816" s="275"/>
      <c r="D12816" s="133" t="s">
        <v>1671</v>
      </c>
      <c r="E12816" s="101"/>
      <c r="F12816" s="220"/>
      <c r="G12816" s="222"/>
      <c r="H12816" s="223"/>
      <c r="I12816" s="222"/>
      <c r="J12816" s="222"/>
    </row>
    <row r="12817" spans="1:10">
      <c r="A12817" s="275" t="s">
        <v>1673</v>
      </c>
      <c r="B12817" s="275"/>
      <c r="C12817" s="275"/>
      <c r="D12817" s="133" t="s">
        <v>1674</v>
      </c>
      <c r="E12817" s="101"/>
      <c r="F12817" s="220"/>
      <c r="G12817" s="222"/>
      <c r="H12817" s="223"/>
      <c r="I12817" s="222"/>
      <c r="J12817" s="222"/>
    </row>
    <row r="12818" spans="1:10" ht="120" customHeight="1">
      <c r="A12818" s="275" t="s">
        <v>1676</v>
      </c>
      <c r="B12818" s="275"/>
      <c r="C12818" s="275"/>
      <c r="D12818" s="133" t="s">
        <v>1677</v>
      </c>
      <c r="E12818" s="101"/>
      <c r="F12818" s="220"/>
      <c r="G12818" s="222"/>
      <c r="H12818" s="223"/>
      <c r="I12818" s="222"/>
      <c r="J12818" s="222"/>
    </row>
    <row r="12819" spans="1:10">
      <c r="A12819" s="103"/>
      <c r="B12819" s="103"/>
      <c r="C12819" s="103"/>
      <c r="D12819" s="103"/>
      <c r="E12819" s="103"/>
      <c r="F12819" s="103"/>
      <c r="G12819" s="103"/>
      <c r="H12819" s="103"/>
      <c r="I12819" s="103"/>
      <c r="J12819" s="103"/>
    </row>
    <row r="12820" spans="1:10" ht="124.5" customHeight="1">
      <c r="A12820" s="270" t="s">
        <v>1679</v>
      </c>
      <c r="B12820" s="271"/>
      <c r="C12820" s="271"/>
      <c r="D12820" s="271"/>
      <c r="E12820" s="271"/>
      <c r="F12820" s="271"/>
      <c r="G12820" s="271"/>
      <c r="H12820" s="271"/>
      <c r="I12820" s="271"/>
      <c r="J12820" s="271"/>
    </row>
  </sheetData>
  <mergeCells count="14350">
    <mergeCell ref="A8:J8"/>
    <mergeCell ref="E9:F9"/>
    <mergeCell ref="E10:F10"/>
    <mergeCell ref="E11:F11"/>
    <mergeCell ref="H13:I13"/>
    <mergeCell ref="A48:E48"/>
    <mergeCell ref="G49:I49"/>
    <mergeCell ref="A50:E50"/>
    <mergeCell ref="F50:I50"/>
    <mergeCell ref="H52:I52"/>
    <mergeCell ref="E54:F54"/>
    <mergeCell ref="A45:E45"/>
    <mergeCell ref="F45:I45"/>
    <mergeCell ref="A46:E46"/>
    <mergeCell ref="F46:I46"/>
    <mergeCell ref="A47:E47"/>
    <mergeCell ref="F47:I47"/>
    <mergeCell ref="E37:F37"/>
    <mergeCell ref="E38:F38"/>
    <mergeCell ref="E39:F39"/>
    <mergeCell ref="H41:I41"/>
    <mergeCell ref="E43:F43"/>
    <mergeCell ref="E44:F44"/>
    <mergeCell ref="H30:I30"/>
    <mergeCell ref="E32:F32"/>
    <mergeCell ref="E33:F33"/>
    <mergeCell ref="E34:F34"/>
    <mergeCell ref="E35:F35"/>
    <mergeCell ref="E36:F36"/>
    <mergeCell ref="E23:F23"/>
    <mergeCell ref="E24:F24"/>
    <mergeCell ref="E25:F25"/>
    <mergeCell ref="E26:F26"/>
    <mergeCell ref="E27:F27"/>
    <mergeCell ref="E28:F28"/>
    <mergeCell ref="E15:F15"/>
    <mergeCell ref="E16:F16"/>
    <mergeCell ref="E17:F17"/>
    <mergeCell ref="H19:I19"/>
    <mergeCell ref="E21:F21"/>
    <mergeCell ref="E22:F22"/>
    <mergeCell ref="G77:I77"/>
    <mergeCell ref="G78:I78"/>
    <mergeCell ref="G79:I79"/>
    <mergeCell ref="G80:I80"/>
    <mergeCell ref="G81:I81"/>
    <mergeCell ref="G82:I82"/>
    <mergeCell ref="G71:I71"/>
    <mergeCell ref="G72:I72"/>
    <mergeCell ref="G73:I73"/>
    <mergeCell ref="G74:I74"/>
    <mergeCell ref="G75:I75"/>
    <mergeCell ref="G76:I76"/>
    <mergeCell ref="G65:I65"/>
    <mergeCell ref="G66:I66"/>
    <mergeCell ref="G67:I67"/>
    <mergeCell ref="G68:I68"/>
    <mergeCell ref="G69:I69"/>
    <mergeCell ref="G70:I70"/>
    <mergeCell ref="A61:E61"/>
    <mergeCell ref="F61:I61"/>
    <mergeCell ref="A62:E62"/>
    <mergeCell ref="F62:I62"/>
    <mergeCell ref="A63:E63"/>
    <mergeCell ref="G64:I64"/>
    <mergeCell ref="H56:I56"/>
    <mergeCell ref="J56:J57"/>
    <mergeCell ref="A59:E59"/>
    <mergeCell ref="F59:I59"/>
    <mergeCell ref="A60:E60"/>
    <mergeCell ref="F60:I60"/>
    <mergeCell ref="E55:F55"/>
    <mergeCell ref="A56:A57"/>
    <mergeCell ref="B56:B57"/>
    <mergeCell ref="C56:C57"/>
    <mergeCell ref="D56:D57"/>
    <mergeCell ref="E56:E57"/>
    <mergeCell ref="F56:G56"/>
    <mergeCell ref="G112:I112"/>
    <mergeCell ref="G113:I113"/>
    <mergeCell ref="G114:I114"/>
    <mergeCell ref="G115:I115"/>
    <mergeCell ref="G116:I116"/>
    <mergeCell ref="A117:E117"/>
    <mergeCell ref="F117:I117"/>
    <mergeCell ref="G106:I106"/>
    <mergeCell ref="G107:I107"/>
    <mergeCell ref="G108:I108"/>
    <mergeCell ref="G109:I109"/>
    <mergeCell ref="G110:I110"/>
    <mergeCell ref="G111:I111"/>
    <mergeCell ref="G101:I101"/>
    <mergeCell ref="G102:I102"/>
    <mergeCell ref="A103:E103"/>
    <mergeCell ref="F103:I103"/>
    <mergeCell ref="A104:E104"/>
    <mergeCell ref="G105:I105"/>
    <mergeCell ref="G95:I95"/>
    <mergeCell ref="G96:I96"/>
    <mergeCell ref="G97:I97"/>
    <mergeCell ref="G98:I98"/>
    <mergeCell ref="G99:I99"/>
    <mergeCell ref="G100:I100"/>
    <mergeCell ref="G89:I89"/>
    <mergeCell ref="G90:I90"/>
    <mergeCell ref="G91:I91"/>
    <mergeCell ref="G92:I92"/>
    <mergeCell ref="G93:I93"/>
    <mergeCell ref="G94:I94"/>
    <mergeCell ref="G83:I83"/>
    <mergeCell ref="G84:I84"/>
    <mergeCell ref="G85:I85"/>
    <mergeCell ref="G86:I86"/>
    <mergeCell ref="G87:I87"/>
    <mergeCell ref="G88:I88"/>
    <mergeCell ref="G147:I147"/>
    <mergeCell ref="G148:I148"/>
    <mergeCell ref="G149:I149"/>
    <mergeCell ref="G150:I150"/>
    <mergeCell ref="G151:I151"/>
    <mergeCell ref="G152:I152"/>
    <mergeCell ref="G142:I142"/>
    <mergeCell ref="G143:I143"/>
    <mergeCell ref="A144:E144"/>
    <mergeCell ref="F144:I144"/>
    <mergeCell ref="A145:E145"/>
    <mergeCell ref="G146:I146"/>
    <mergeCell ref="G136:I136"/>
    <mergeCell ref="G137:I137"/>
    <mergeCell ref="G138:I138"/>
    <mergeCell ref="G139:I139"/>
    <mergeCell ref="G140:I140"/>
    <mergeCell ref="G141:I141"/>
    <mergeCell ref="G130:I130"/>
    <mergeCell ref="G131:I131"/>
    <mergeCell ref="G132:I132"/>
    <mergeCell ref="G133:I133"/>
    <mergeCell ref="G134:I134"/>
    <mergeCell ref="G135:I135"/>
    <mergeCell ref="A125:E125"/>
    <mergeCell ref="F125:I125"/>
    <mergeCell ref="A126:E126"/>
    <mergeCell ref="G127:I127"/>
    <mergeCell ref="G128:I128"/>
    <mergeCell ref="G129:I129"/>
    <mergeCell ref="H119:I119"/>
    <mergeCell ref="E121:F121"/>
    <mergeCell ref="E122:F122"/>
    <mergeCell ref="A123:E123"/>
    <mergeCell ref="F123:I123"/>
    <mergeCell ref="A124:E124"/>
    <mergeCell ref="F124:I124"/>
    <mergeCell ref="A181:E181"/>
    <mergeCell ref="F181:I181"/>
    <mergeCell ref="A182:E182"/>
    <mergeCell ref="G183:I183"/>
    <mergeCell ref="G184:I184"/>
    <mergeCell ref="G185:I185"/>
    <mergeCell ref="G175:I175"/>
    <mergeCell ref="G176:I176"/>
    <mergeCell ref="G177:I177"/>
    <mergeCell ref="G178:I178"/>
    <mergeCell ref="G179:I179"/>
    <mergeCell ref="G180:I180"/>
    <mergeCell ref="G169:I169"/>
    <mergeCell ref="G170:I170"/>
    <mergeCell ref="G171:I171"/>
    <mergeCell ref="G172:I172"/>
    <mergeCell ref="G173:I173"/>
    <mergeCell ref="G174:I174"/>
    <mergeCell ref="A164:E164"/>
    <mergeCell ref="F164:I164"/>
    <mergeCell ref="A165:E165"/>
    <mergeCell ref="G166:I166"/>
    <mergeCell ref="G167:I167"/>
    <mergeCell ref="G168:I168"/>
    <mergeCell ref="E160:F160"/>
    <mergeCell ref="E161:F161"/>
    <mergeCell ref="A162:E162"/>
    <mergeCell ref="F162:I162"/>
    <mergeCell ref="A163:E163"/>
    <mergeCell ref="F163:I163"/>
    <mergeCell ref="G153:I153"/>
    <mergeCell ref="G154:I154"/>
    <mergeCell ref="G155:I155"/>
    <mergeCell ref="A156:E156"/>
    <mergeCell ref="F156:I156"/>
    <mergeCell ref="H158:I158"/>
    <mergeCell ref="G216:I216"/>
    <mergeCell ref="G217:I217"/>
    <mergeCell ref="G218:I218"/>
    <mergeCell ref="G219:I219"/>
    <mergeCell ref="G220:I220"/>
    <mergeCell ref="G221:I221"/>
    <mergeCell ref="G210:I210"/>
    <mergeCell ref="G211:I211"/>
    <mergeCell ref="G212:I212"/>
    <mergeCell ref="G213:I213"/>
    <mergeCell ref="G214:I214"/>
    <mergeCell ref="G215:I215"/>
    <mergeCell ref="A205:E205"/>
    <mergeCell ref="F205:I205"/>
    <mergeCell ref="A206:E206"/>
    <mergeCell ref="G207:I207"/>
    <mergeCell ref="G208:I208"/>
    <mergeCell ref="G209:I209"/>
    <mergeCell ref="H199:I199"/>
    <mergeCell ref="E201:F201"/>
    <mergeCell ref="E202:F202"/>
    <mergeCell ref="A203:E203"/>
    <mergeCell ref="F203:I203"/>
    <mergeCell ref="A204:E204"/>
    <mergeCell ref="F204:I204"/>
    <mergeCell ref="G192:I192"/>
    <mergeCell ref="G193:I193"/>
    <mergeCell ref="G194:I194"/>
    <mergeCell ref="G195:I195"/>
    <mergeCell ref="G196:I196"/>
    <mergeCell ref="A197:E197"/>
    <mergeCell ref="F197:I197"/>
    <mergeCell ref="G186:I186"/>
    <mergeCell ref="G187:I187"/>
    <mergeCell ref="G188:I188"/>
    <mergeCell ref="G189:I189"/>
    <mergeCell ref="G190:I190"/>
    <mergeCell ref="G191:I191"/>
    <mergeCell ref="G250:I250"/>
    <mergeCell ref="A251:E251"/>
    <mergeCell ref="F251:I251"/>
    <mergeCell ref="H253:I253"/>
    <mergeCell ref="E255:F255"/>
    <mergeCell ref="E256:F256"/>
    <mergeCell ref="A245:E245"/>
    <mergeCell ref="F245:I245"/>
    <mergeCell ref="A246:E246"/>
    <mergeCell ref="G247:I247"/>
    <mergeCell ref="G248:I248"/>
    <mergeCell ref="G249:I249"/>
    <mergeCell ref="H239:I239"/>
    <mergeCell ref="E241:F241"/>
    <mergeCell ref="E242:F242"/>
    <mergeCell ref="A243:E243"/>
    <mergeCell ref="F243:I243"/>
    <mergeCell ref="A244:E244"/>
    <mergeCell ref="F244:I244"/>
    <mergeCell ref="G233:I233"/>
    <mergeCell ref="G234:I234"/>
    <mergeCell ref="G235:I235"/>
    <mergeCell ref="G236:I236"/>
    <mergeCell ref="A237:E237"/>
    <mergeCell ref="F237:I237"/>
    <mergeCell ref="G227:I227"/>
    <mergeCell ref="G228:I228"/>
    <mergeCell ref="G229:I229"/>
    <mergeCell ref="G230:I230"/>
    <mergeCell ref="G231:I231"/>
    <mergeCell ref="G232:I232"/>
    <mergeCell ref="G222:I222"/>
    <mergeCell ref="A223:E223"/>
    <mergeCell ref="F223:I223"/>
    <mergeCell ref="A224:E224"/>
    <mergeCell ref="G225:I225"/>
    <mergeCell ref="G226:I226"/>
    <mergeCell ref="A279:E279"/>
    <mergeCell ref="F279:I279"/>
    <mergeCell ref="A280:E280"/>
    <mergeCell ref="G281:I281"/>
    <mergeCell ref="G282:I282"/>
    <mergeCell ref="G283:I283"/>
    <mergeCell ref="H273:I273"/>
    <mergeCell ref="E275:F275"/>
    <mergeCell ref="E276:F276"/>
    <mergeCell ref="A277:E277"/>
    <mergeCell ref="F277:I277"/>
    <mergeCell ref="A278:E278"/>
    <mergeCell ref="F278:I278"/>
    <mergeCell ref="A266:E266"/>
    <mergeCell ref="G267:I267"/>
    <mergeCell ref="G268:I268"/>
    <mergeCell ref="G269:I269"/>
    <mergeCell ref="G270:I270"/>
    <mergeCell ref="A271:E271"/>
    <mergeCell ref="F271:I271"/>
    <mergeCell ref="A260:E260"/>
    <mergeCell ref="G261:I261"/>
    <mergeCell ref="G262:I262"/>
    <mergeCell ref="G263:I263"/>
    <mergeCell ref="G264:I264"/>
    <mergeCell ref="A265:E265"/>
    <mergeCell ref="F265:I265"/>
    <mergeCell ref="A257:E257"/>
    <mergeCell ref="F257:I257"/>
    <mergeCell ref="A258:E258"/>
    <mergeCell ref="F258:I258"/>
    <mergeCell ref="A259:E259"/>
    <mergeCell ref="F259:I259"/>
    <mergeCell ref="H306:I306"/>
    <mergeCell ref="E308:F308"/>
    <mergeCell ref="E309:F309"/>
    <mergeCell ref="A310:A311"/>
    <mergeCell ref="B310:B311"/>
    <mergeCell ref="C310:C311"/>
    <mergeCell ref="D310:D311"/>
    <mergeCell ref="E310:E311"/>
    <mergeCell ref="F310:G310"/>
    <mergeCell ref="H310:I310"/>
    <mergeCell ref="A300:E300"/>
    <mergeCell ref="G301:I301"/>
    <mergeCell ref="G302:I302"/>
    <mergeCell ref="G303:I303"/>
    <mergeCell ref="A304:E304"/>
    <mergeCell ref="F304:I304"/>
    <mergeCell ref="E296:F296"/>
    <mergeCell ref="A297:E297"/>
    <mergeCell ref="F297:I297"/>
    <mergeCell ref="A298:E298"/>
    <mergeCell ref="F298:I298"/>
    <mergeCell ref="A299:E299"/>
    <mergeCell ref="F299:I299"/>
    <mergeCell ref="G289:I289"/>
    <mergeCell ref="G290:I290"/>
    <mergeCell ref="A291:E291"/>
    <mergeCell ref="F291:I291"/>
    <mergeCell ref="H293:I293"/>
    <mergeCell ref="E295:F295"/>
    <mergeCell ref="G284:I284"/>
    <mergeCell ref="A285:E285"/>
    <mergeCell ref="F285:I285"/>
    <mergeCell ref="A286:E286"/>
    <mergeCell ref="G287:I287"/>
    <mergeCell ref="G288:I288"/>
    <mergeCell ref="A335:E335"/>
    <mergeCell ref="F335:I335"/>
    <mergeCell ref="A336:E336"/>
    <mergeCell ref="G337:I337"/>
    <mergeCell ref="A338:E338"/>
    <mergeCell ref="F338:I338"/>
    <mergeCell ref="J325:J326"/>
    <mergeCell ref="A332:E332"/>
    <mergeCell ref="F332:I332"/>
    <mergeCell ref="A333:E333"/>
    <mergeCell ref="F333:I333"/>
    <mergeCell ref="A334:E334"/>
    <mergeCell ref="F334:I334"/>
    <mergeCell ref="H321:I321"/>
    <mergeCell ref="E323:F323"/>
    <mergeCell ref="E324:F324"/>
    <mergeCell ref="A325:A326"/>
    <mergeCell ref="B325:B326"/>
    <mergeCell ref="C325:C326"/>
    <mergeCell ref="D325:D326"/>
    <mergeCell ref="E325:E326"/>
    <mergeCell ref="F325:G325"/>
    <mergeCell ref="H325:I325"/>
    <mergeCell ref="A316:E316"/>
    <mergeCell ref="F316:I316"/>
    <mergeCell ref="A317:E317"/>
    <mergeCell ref="G318:I318"/>
    <mergeCell ref="A319:E319"/>
    <mergeCell ref="F319:I319"/>
    <mergeCell ref="J310:J311"/>
    <mergeCell ref="A313:E313"/>
    <mergeCell ref="F313:I313"/>
    <mergeCell ref="A314:E314"/>
    <mergeCell ref="F314:I314"/>
    <mergeCell ref="A315:E315"/>
    <mergeCell ref="F315:I315"/>
    <mergeCell ref="A361:E361"/>
    <mergeCell ref="F361:I361"/>
    <mergeCell ref="A364:E364"/>
    <mergeCell ref="F364:I364"/>
    <mergeCell ref="H366:I366"/>
    <mergeCell ref="E368:F368"/>
    <mergeCell ref="H355:I355"/>
    <mergeCell ref="E357:F357"/>
    <mergeCell ref="E358:F358"/>
    <mergeCell ref="A359:E359"/>
    <mergeCell ref="F359:I359"/>
    <mergeCell ref="A360:E360"/>
    <mergeCell ref="F360:I360"/>
    <mergeCell ref="A350:E350"/>
    <mergeCell ref="F350:I350"/>
    <mergeCell ref="A351:E351"/>
    <mergeCell ref="G352:I352"/>
    <mergeCell ref="A353:E353"/>
    <mergeCell ref="F353:I353"/>
    <mergeCell ref="J344:J345"/>
    <mergeCell ref="A347:E347"/>
    <mergeCell ref="F347:I347"/>
    <mergeCell ref="A348:E348"/>
    <mergeCell ref="F348:I348"/>
    <mergeCell ref="A349:E349"/>
    <mergeCell ref="F349:I349"/>
    <mergeCell ref="H340:I340"/>
    <mergeCell ref="E342:F342"/>
    <mergeCell ref="E343:F343"/>
    <mergeCell ref="A344:A345"/>
    <mergeCell ref="B344:B345"/>
    <mergeCell ref="C344:C345"/>
    <mergeCell ref="D344:D345"/>
    <mergeCell ref="E344:E345"/>
    <mergeCell ref="F344:G344"/>
    <mergeCell ref="H344:I344"/>
    <mergeCell ref="G398:I398"/>
    <mergeCell ref="G399:I399"/>
    <mergeCell ref="G400:I400"/>
    <mergeCell ref="G401:I401"/>
    <mergeCell ref="G402:I402"/>
    <mergeCell ref="G403:I403"/>
    <mergeCell ref="A392:E392"/>
    <mergeCell ref="G393:I393"/>
    <mergeCell ref="G394:I394"/>
    <mergeCell ref="G395:I395"/>
    <mergeCell ref="G396:I396"/>
    <mergeCell ref="G397:I397"/>
    <mergeCell ref="E388:F388"/>
    <mergeCell ref="A389:E389"/>
    <mergeCell ref="F389:I389"/>
    <mergeCell ref="A390:E390"/>
    <mergeCell ref="F390:I390"/>
    <mergeCell ref="A391:E391"/>
    <mergeCell ref="F391:I391"/>
    <mergeCell ref="A381:E381"/>
    <mergeCell ref="G382:I382"/>
    <mergeCell ref="A383:E383"/>
    <mergeCell ref="F383:I383"/>
    <mergeCell ref="H385:I385"/>
    <mergeCell ref="E387:F387"/>
    <mergeCell ref="E377:F377"/>
    <mergeCell ref="A378:E378"/>
    <mergeCell ref="F378:I378"/>
    <mergeCell ref="A379:E379"/>
    <mergeCell ref="F379:I379"/>
    <mergeCell ref="A380:E380"/>
    <mergeCell ref="F380:I380"/>
    <mergeCell ref="E369:F369"/>
    <mergeCell ref="E370:F370"/>
    <mergeCell ref="E371:F371"/>
    <mergeCell ref="E372:F372"/>
    <mergeCell ref="H374:I374"/>
    <mergeCell ref="E376:F376"/>
    <mergeCell ref="J429:J430"/>
    <mergeCell ref="A432:E432"/>
    <mergeCell ref="F432:I432"/>
    <mergeCell ref="A433:E433"/>
    <mergeCell ref="F433:I433"/>
    <mergeCell ref="E428:F428"/>
    <mergeCell ref="A429:A430"/>
    <mergeCell ref="B429:B430"/>
    <mergeCell ref="C429:C430"/>
    <mergeCell ref="D429:D430"/>
    <mergeCell ref="E429:E430"/>
    <mergeCell ref="F429:G429"/>
    <mergeCell ref="A421:E421"/>
    <mergeCell ref="G422:I422"/>
    <mergeCell ref="A423:E423"/>
    <mergeCell ref="F423:I423"/>
    <mergeCell ref="H425:I425"/>
    <mergeCell ref="E427:F427"/>
    <mergeCell ref="A416:E416"/>
    <mergeCell ref="F416:I416"/>
    <mergeCell ref="A417:E417"/>
    <mergeCell ref="G418:I418"/>
    <mergeCell ref="G419:I419"/>
    <mergeCell ref="A420:E420"/>
    <mergeCell ref="F420:I420"/>
    <mergeCell ref="H410:I410"/>
    <mergeCell ref="E412:F412"/>
    <mergeCell ref="E413:F413"/>
    <mergeCell ref="A414:E414"/>
    <mergeCell ref="F414:I414"/>
    <mergeCell ref="A415:E415"/>
    <mergeCell ref="F415:I415"/>
    <mergeCell ref="A404:E404"/>
    <mergeCell ref="F404:I404"/>
    <mergeCell ref="A405:E405"/>
    <mergeCell ref="G406:I406"/>
    <mergeCell ref="G407:I407"/>
    <mergeCell ref="A408:E408"/>
    <mergeCell ref="F408:I408"/>
    <mergeCell ref="H459:I459"/>
    <mergeCell ref="E461:F461"/>
    <mergeCell ref="E462:F462"/>
    <mergeCell ref="A463:E463"/>
    <mergeCell ref="F463:I463"/>
    <mergeCell ref="A464:E464"/>
    <mergeCell ref="F464:I464"/>
    <mergeCell ref="H451:I451"/>
    <mergeCell ref="E453:F453"/>
    <mergeCell ref="E454:F454"/>
    <mergeCell ref="E455:F455"/>
    <mergeCell ref="E456:F456"/>
    <mergeCell ref="E457:F457"/>
    <mergeCell ref="A445:E445"/>
    <mergeCell ref="F445:I445"/>
    <mergeCell ref="A446:E446"/>
    <mergeCell ref="F446:I446"/>
    <mergeCell ref="A449:E449"/>
    <mergeCell ref="F449:I449"/>
    <mergeCell ref="A438:E438"/>
    <mergeCell ref="F438:I438"/>
    <mergeCell ref="H440:I440"/>
    <mergeCell ref="E442:F442"/>
    <mergeCell ref="E443:F443"/>
    <mergeCell ref="A444:E444"/>
    <mergeCell ref="F444:I444"/>
    <mergeCell ref="A434:E434"/>
    <mergeCell ref="F434:I434"/>
    <mergeCell ref="A435:E435"/>
    <mergeCell ref="F435:I435"/>
    <mergeCell ref="A436:E436"/>
    <mergeCell ref="G437:I437"/>
    <mergeCell ref="H429:I429"/>
    <mergeCell ref="H485:I485"/>
    <mergeCell ref="E487:F487"/>
    <mergeCell ref="E488:F488"/>
    <mergeCell ref="A489:E489"/>
    <mergeCell ref="F489:I489"/>
    <mergeCell ref="A490:E490"/>
    <mergeCell ref="F490:I490"/>
    <mergeCell ref="A480:E480"/>
    <mergeCell ref="F480:I480"/>
    <mergeCell ref="A481:E481"/>
    <mergeCell ref="G482:I482"/>
    <mergeCell ref="A483:E483"/>
    <mergeCell ref="F483:I483"/>
    <mergeCell ref="J474:J475"/>
    <mergeCell ref="A477:E477"/>
    <mergeCell ref="F477:I477"/>
    <mergeCell ref="A478:E478"/>
    <mergeCell ref="F478:I478"/>
    <mergeCell ref="A479:E479"/>
    <mergeCell ref="F479:I479"/>
    <mergeCell ref="H470:I470"/>
    <mergeCell ref="E472:F472"/>
    <mergeCell ref="E473:F473"/>
    <mergeCell ref="A474:A475"/>
    <mergeCell ref="B474:B475"/>
    <mergeCell ref="C474:C475"/>
    <mergeCell ref="D474:D475"/>
    <mergeCell ref="E474:E475"/>
    <mergeCell ref="F474:G474"/>
    <mergeCell ref="H474:I474"/>
    <mergeCell ref="A465:E465"/>
    <mergeCell ref="F465:I465"/>
    <mergeCell ref="A466:E466"/>
    <mergeCell ref="G467:I467"/>
    <mergeCell ref="A468:E468"/>
    <mergeCell ref="F468:I468"/>
    <mergeCell ref="A517:E517"/>
    <mergeCell ref="G518:I518"/>
    <mergeCell ref="G519:I519"/>
    <mergeCell ref="G520:I520"/>
    <mergeCell ref="A521:E521"/>
    <mergeCell ref="F521:I521"/>
    <mergeCell ref="A514:E514"/>
    <mergeCell ref="F514:I514"/>
    <mergeCell ref="A515:E515"/>
    <mergeCell ref="F515:I515"/>
    <mergeCell ref="A516:E516"/>
    <mergeCell ref="F516:I516"/>
    <mergeCell ref="G507:I507"/>
    <mergeCell ref="A508:E508"/>
    <mergeCell ref="F508:I508"/>
    <mergeCell ref="H510:I510"/>
    <mergeCell ref="E512:F512"/>
    <mergeCell ref="E513:F513"/>
    <mergeCell ref="G502:I502"/>
    <mergeCell ref="G503:I503"/>
    <mergeCell ref="A504:E504"/>
    <mergeCell ref="F504:I504"/>
    <mergeCell ref="A505:E505"/>
    <mergeCell ref="G506:I506"/>
    <mergeCell ref="G496:I496"/>
    <mergeCell ref="G497:I497"/>
    <mergeCell ref="G498:I498"/>
    <mergeCell ref="G499:I499"/>
    <mergeCell ref="G500:I500"/>
    <mergeCell ref="G501:I501"/>
    <mergeCell ref="A491:E491"/>
    <mergeCell ref="F491:I491"/>
    <mergeCell ref="A492:E492"/>
    <mergeCell ref="G493:I493"/>
    <mergeCell ref="G494:I494"/>
    <mergeCell ref="G495:I495"/>
    <mergeCell ref="A545:E545"/>
    <mergeCell ref="F545:I545"/>
    <mergeCell ref="A546:E546"/>
    <mergeCell ref="G547:I547"/>
    <mergeCell ref="G548:I548"/>
    <mergeCell ref="A549:E549"/>
    <mergeCell ref="F549:I549"/>
    <mergeCell ref="A541:E541"/>
    <mergeCell ref="F541:I541"/>
    <mergeCell ref="A542:E542"/>
    <mergeCell ref="F542:I542"/>
    <mergeCell ref="A543:E543"/>
    <mergeCell ref="G544:I544"/>
    <mergeCell ref="A534:E534"/>
    <mergeCell ref="F534:I534"/>
    <mergeCell ref="H536:I536"/>
    <mergeCell ref="E538:F538"/>
    <mergeCell ref="E539:F539"/>
    <mergeCell ref="A540:E540"/>
    <mergeCell ref="F540:I540"/>
    <mergeCell ref="A529:E529"/>
    <mergeCell ref="F529:I529"/>
    <mergeCell ref="A530:E530"/>
    <mergeCell ref="G531:I531"/>
    <mergeCell ref="G532:I532"/>
    <mergeCell ref="G533:I533"/>
    <mergeCell ref="H523:I523"/>
    <mergeCell ref="E525:F525"/>
    <mergeCell ref="E526:F526"/>
    <mergeCell ref="A527:E527"/>
    <mergeCell ref="F527:I527"/>
    <mergeCell ref="A528:E528"/>
    <mergeCell ref="F528:I528"/>
    <mergeCell ref="A575:E575"/>
    <mergeCell ref="F575:I575"/>
    <mergeCell ref="A576:E576"/>
    <mergeCell ref="F576:I576"/>
    <mergeCell ref="A577:E577"/>
    <mergeCell ref="G578:I578"/>
    <mergeCell ref="H570:I570"/>
    <mergeCell ref="J570:J571"/>
    <mergeCell ref="A573:E573"/>
    <mergeCell ref="F573:I573"/>
    <mergeCell ref="A574:E574"/>
    <mergeCell ref="F574:I574"/>
    <mergeCell ref="E569:F569"/>
    <mergeCell ref="A570:A571"/>
    <mergeCell ref="B570:B571"/>
    <mergeCell ref="C570:C571"/>
    <mergeCell ref="D570:D571"/>
    <mergeCell ref="E570:E571"/>
    <mergeCell ref="F570:G570"/>
    <mergeCell ref="A562:E562"/>
    <mergeCell ref="G563:I563"/>
    <mergeCell ref="A564:E564"/>
    <mergeCell ref="F564:I564"/>
    <mergeCell ref="H566:I566"/>
    <mergeCell ref="E568:F568"/>
    <mergeCell ref="A557:E557"/>
    <mergeCell ref="F557:I557"/>
    <mergeCell ref="A558:E558"/>
    <mergeCell ref="G559:I559"/>
    <mergeCell ref="G560:I560"/>
    <mergeCell ref="A561:E561"/>
    <mergeCell ref="F561:I561"/>
    <mergeCell ref="H551:I551"/>
    <mergeCell ref="E553:F553"/>
    <mergeCell ref="E554:F554"/>
    <mergeCell ref="A555:E555"/>
    <mergeCell ref="F555:I555"/>
    <mergeCell ref="A556:E556"/>
    <mergeCell ref="F556:I556"/>
    <mergeCell ref="H607:I607"/>
    <mergeCell ref="E609:F609"/>
    <mergeCell ref="E610:F610"/>
    <mergeCell ref="E611:F611"/>
    <mergeCell ref="E612:F612"/>
    <mergeCell ref="E613:F613"/>
    <mergeCell ref="A601:E601"/>
    <mergeCell ref="F601:I601"/>
    <mergeCell ref="A602:E602"/>
    <mergeCell ref="F602:I602"/>
    <mergeCell ref="A605:E605"/>
    <mergeCell ref="F605:I605"/>
    <mergeCell ref="A594:E594"/>
    <mergeCell ref="F594:I594"/>
    <mergeCell ref="H596:I596"/>
    <mergeCell ref="E598:F598"/>
    <mergeCell ref="E599:F599"/>
    <mergeCell ref="A600:E600"/>
    <mergeCell ref="F600:I600"/>
    <mergeCell ref="A590:E590"/>
    <mergeCell ref="F590:I590"/>
    <mergeCell ref="A591:E591"/>
    <mergeCell ref="F591:I591"/>
    <mergeCell ref="A592:E592"/>
    <mergeCell ref="G593:I593"/>
    <mergeCell ref="F585:G585"/>
    <mergeCell ref="H585:I585"/>
    <mergeCell ref="J585:J586"/>
    <mergeCell ref="A588:E588"/>
    <mergeCell ref="F588:I588"/>
    <mergeCell ref="A589:E589"/>
    <mergeCell ref="F589:I589"/>
    <mergeCell ref="A579:E579"/>
    <mergeCell ref="F579:I579"/>
    <mergeCell ref="H581:I581"/>
    <mergeCell ref="E583:F583"/>
    <mergeCell ref="E584:F584"/>
    <mergeCell ref="A585:A586"/>
    <mergeCell ref="B585:B586"/>
    <mergeCell ref="C585:C586"/>
    <mergeCell ref="D585:D586"/>
    <mergeCell ref="E585:E586"/>
    <mergeCell ref="A636:E636"/>
    <mergeCell ref="F636:I636"/>
    <mergeCell ref="A637:E637"/>
    <mergeCell ref="G638:I638"/>
    <mergeCell ref="A639:E639"/>
    <mergeCell ref="F639:I639"/>
    <mergeCell ref="J630:J631"/>
    <mergeCell ref="A633:E633"/>
    <mergeCell ref="F633:I633"/>
    <mergeCell ref="A634:E634"/>
    <mergeCell ref="F634:I634"/>
    <mergeCell ref="A635:E635"/>
    <mergeCell ref="F635:I635"/>
    <mergeCell ref="H626:I626"/>
    <mergeCell ref="E628:F628"/>
    <mergeCell ref="E629:F629"/>
    <mergeCell ref="A630:A631"/>
    <mergeCell ref="B630:B631"/>
    <mergeCell ref="C630:C631"/>
    <mergeCell ref="D630:D631"/>
    <mergeCell ref="E630:E631"/>
    <mergeCell ref="F630:G630"/>
    <mergeCell ref="H630:I630"/>
    <mergeCell ref="A621:E621"/>
    <mergeCell ref="F621:I621"/>
    <mergeCell ref="A622:E622"/>
    <mergeCell ref="G623:I623"/>
    <mergeCell ref="A624:E624"/>
    <mergeCell ref="F624:I624"/>
    <mergeCell ref="H615:I615"/>
    <mergeCell ref="E617:F617"/>
    <mergeCell ref="E618:F618"/>
    <mergeCell ref="A619:E619"/>
    <mergeCell ref="F619:I619"/>
    <mergeCell ref="A620:E620"/>
    <mergeCell ref="F620:I620"/>
    <mergeCell ref="E670:F670"/>
    <mergeCell ref="A671:E671"/>
    <mergeCell ref="F671:I671"/>
    <mergeCell ref="A672:E672"/>
    <mergeCell ref="F672:I672"/>
    <mergeCell ref="A673:E673"/>
    <mergeCell ref="F673:I673"/>
    <mergeCell ref="G663:I663"/>
    <mergeCell ref="G664:I664"/>
    <mergeCell ref="A665:E665"/>
    <mergeCell ref="F665:I665"/>
    <mergeCell ref="H667:I667"/>
    <mergeCell ref="E669:F669"/>
    <mergeCell ref="A659:E659"/>
    <mergeCell ref="F659:I659"/>
    <mergeCell ref="A660:E660"/>
    <mergeCell ref="F660:I660"/>
    <mergeCell ref="A661:E661"/>
    <mergeCell ref="G662:I662"/>
    <mergeCell ref="A652:E652"/>
    <mergeCell ref="F652:I652"/>
    <mergeCell ref="H654:I654"/>
    <mergeCell ref="E656:F656"/>
    <mergeCell ref="E657:F657"/>
    <mergeCell ref="A658:E658"/>
    <mergeCell ref="F658:I658"/>
    <mergeCell ref="A647:E647"/>
    <mergeCell ref="F647:I647"/>
    <mergeCell ref="A648:E648"/>
    <mergeCell ref="G649:I649"/>
    <mergeCell ref="G650:I650"/>
    <mergeCell ref="G651:I651"/>
    <mergeCell ref="H641:I641"/>
    <mergeCell ref="E643:F643"/>
    <mergeCell ref="E644:F644"/>
    <mergeCell ref="A645:E645"/>
    <mergeCell ref="F645:I645"/>
    <mergeCell ref="A646:E646"/>
    <mergeCell ref="F646:I646"/>
    <mergeCell ref="A701:E701"/>
    <mergeCell ref="F701:I701"/>
    <mergeCell ref="A702:E702"/>
    <mergeCell ref="G703:I703"/>
    <mergeCell ref="G704:I704"/>
    <mergeCell ref="A705:E705"/>
    <mergeCell ref="F705:I705"/>
    <mergeCell ref="G695:I695"/>
    <mergeCell ref="G696:I696"/>
    <mergeCell ref="G697:I697"/>
    <mergeCell ref="G698:I698"/>
    <mergeCell ref="G699:I699"/>
    <mergeCell ref="G700:I700"/>
    <mergeCell ref="A689:E689"/>
    <mergeCell ref="G690:I690"/>
    <mergeCell ref="G691:I691"/>
    <mergeCell ref="G692:I692"/>
    <mergeCell ref="G693:I693"/>
    <mergeCell ref="G694:I694"/>
    <mergeCell ref="A686:E686"/>
    <mergeCell ref="F686:I686"/>
    <mergeCell ref="A687:E687"/>
    <mergeCell ref="F687:I687"/>
    <mergeCell ref="A688:E688"/>
    <mergeCell ref="F688:I688"/>
    <mergeCell ref="G679:I679"/>
    <mergeCell ref="A680:E680"/>
    <mergeCell ref="F680:I680"/>
    <mergeCell ref="H682:I682"/>
    <mergeCell ref="E684:F684"/>
    <mergeCell ref="E685:F685"/>
    <mergeCell ref="A674:E674"/>
    <mergeCell ref="G675:I675"/>
    <mergeCell ref="A676:E676"/>
    <mergeCell ref="F676:I676"/>
    <mergeCell ref="A677:E677"/>
    <mergeCell ref="G678:I678"/>
    <mergeCell ref="A731:E731"/>
    <mergeCell ref="F731:I731"/>
    <mergeCell ref="A732:E732"/>
    <mergeCell ref="F732:I732"/>
    <mergeCell ref="A733:E733"/>
    <mergeCell ref="G734:I734"/>
    <mergeCell ref="H726:I726"/>
    <mergeCell ref="J726:J727"/>
    <mergeCell ref="A729:E729"/>
    <mergeCell ref="F729:I729"/>
    <mergeCell ref="A730:E730"/>
    <mergeCell ref="F730:I730"/>
    <mergeCell ref="E725:F725"/>
    <mergeCell ref="A726:A727"/>
    <mergeCell ref="B726:B727"/>
    <mergeCell ref="C726:C727"/>
    <mergeCell ref="D726:D727"/>
    <mergeCell ref="E726:E727"/>
    <mergeCell ref="F726:G726"/>
    <mergeCell ref="A718:E718"/>
    <mergeCell ref="G719:I719"/>
    <mergeCell ref="A720:E720"/>
    <mergeCell ref="F720:I720"/>
    <mergeCell ref="H722:I722"/>
    <mergeCell ref="E724:F724"/>
    <mergeCell ref="A713:E713"/>
    <mergeCell ref="F713:I713"/>
    <mergeCell ref="A714:E714"/>
    <mergeCell ref="G715:I715"/>
    <mergeCell ref="G716:I716"/>
    <mergeCell ref="A717:E717"/>
    <mergeCell ref="F717:I717"/>
    <mergeCell ref="H707:I707"/>
    <mergeCell ref="E709:F709"/>
    <mergeCell ref="E710:F710"/>
    <mergeCell ref="A711:E711"/>
    <mergeCell ref="F711:I711"/>
    <mergeCell ref="A712:E712"/>
    <mergeCell ref="F712:I712"/>
    <mergeCell ref="H763:I763"/>
    <mergeCell ref="E765:F765"/>
    <mergeCell ref="E766:F766"/>
    <mergeCell ref="E767:F767"/>
    <mergeCell ref="E768:F768"/>
    <mergeCell ref="E769:F769"/>
    <mergeCell ref="A757:E757"/>
    <mergeCell ref="F757:I757"/>
    <mergeCell ref="A758:E758"/>
    <mergeCell ref="F758:I758"/>
    <mergeCell ref="A761:E761"/>
    <mergeCell ref="F761:I761"/>
    <mergeCell ref="A750:E750"/>
    <mergeCell ref="F750:I750"/>
    <mergeCell ref="H752:I752"/>
    <mergeCell ref="E754:F754"/>
    <mergeCell ref="E755:F755"/>
    <mergeCell ref="A756:E756"/>
    <mergeCell ref="F756:I756"/>
    <mergeCell ref="A746:E746"/>
    <mergeCell ref="F746:I746"/>
    <mergeCell ref="A747:E747"/>
    <mergeCell ref="F747:I747"/>
    <mergeCell ref="A748:E748"/>
    <mergeCell ref="G749:I749"/>
    <mergeCell ref="F741:G741"/>
    <mergeCell ref="H741:I741"/>
    <mergeCell ref="J741:J742"/>
    <mergeCell ref="A744:E744"/>
    <mergeCell ref="F744:I744"/>
    <mergeCell ref="A745:E745"/>
    <mergeCell ref="F745:I745"/>
    <mergeCell ref="A735:E735"/>
    <mergeCell ref="F735:I735"/>
    <mergeCell ref="H737:I737"/>
    <mergeCell ref="E739:F739"/>
    <mergeCell ref="E740:F740"/>
    <mergeCell ref="A741:A742"/>
    <mergeCell ref="B741:B742"/>
    <mergeCell ref="C741:C742"/>
    <mergeCell ref="D741:D742"/>
    <mergeCell ref="E741:E742"/>
    <mergeCell ref="G799:I799"/>
    <mergeCell ref="G800:I800"/>
    <mergeCell ref="G801:I801"/>
    <mergeCell ref="G802:I802"/>
    <mergeCell ref="G803:I803"/>
    <mergeCell ref="G804:I804"/>
    <mergeCell ref="A793:E793"/>
    <mergeCell ref="G794:I794"/>
    <mergeCell ref="G795:I795"/>
    <mergeCell ref="G796:I796"/>
    <mergeCell ref="G797:I797"/>
    <mergeCell ref="G798:I798"/>
    <mergeCell ref="E789:F789"/>
    <mergeCell ref="A790:E790"/>
    <mergeCell ref="F790:I790"/>
    <mergeCell ref="A791:E791"/>
    <mergeCell ref="F791:I791"/>
    <mergeCell ref="A792:E792"/>
    <mergeCell ref="F792:I792"/>
    <mergeCell ref="A782:E782"/>
    <mergeCell ref="G783:I783"/>
    <mergeCell ref="A784:E784"/>
    <mergeCell ref="F784:I784"/>
    <mergeCell ref="H786:I786"/>
    <mergeCell ref="E788:F788"/>
    <mergeCell ref="A777:E777"/>
    <mergeCell ref="F777:I777"/>
    <mergeCell ref="A778:E778"/>
    <mergeCell ref="G779:I779"/>
    <mergeCell ref="G780:I780"/>
    <mergeCell ref="A781:E781"/>
    <mergeCell ref="F781:I781"/>
    <mergeCell ref="H771:I771"/>
    <mergeCell ref="E773:F773"/>
    <mergeCell ref="E774:F774"/>
    <mergeCell ref="A775:E775"/>
    <mergeCell ref="F775:I775"/>
    <mergeCell ref="A776:E776"/>
    <mergeCell ref="F776:I776"/>
    <mergeCell ref="G833:I833"/>
    <mergeCell ref="A834:E834"/>
    <mergeCell ref="F834:I834"/>
    <mergeCell ref="H836:I836"/>
    <mergeCell ref="E838:F838"/>
    <mergeCell ref="E839:F839"/>
    <mergeCell ref="A829:E829"/>
    <mergeCell ref="F829:I829"/>
    <mergeCell ref="A830:E830"/>
    <mergeCell ref="F830:I830"/>
    <mergeCell ref="A831:E831"/>
    <mergeCell ref="G832:I832"/>
    <mergeCell ref="A822:E822"/>
    <mergeCell ref="F822:I822"/>
    <mergeCell ref="H824:I824"/>
    <mergeCell ref="E826:F826"/>
    <mergeCell ref="E827:F827"/>
    <mergeCell ref="A828:E828"/>
    <mergeCell ref="F828:I828"/>
    <mergeCell ref="A817:E817"/>
    <mergeCell ref="F817:I817"/>
    <mergeCell ref="A818:E818"/>
    <mergeCell ref="G819:I819"/>
    <mergeCell ref="G820:I820"/>
    <mergeCell ref="G821:I821"/>
    <mergeCell ref="H811:I811"/>
    <mergeCell ref="E813:F813"/>
    <mergeCell ref="E814:F814"/>
    <mergeCell ref="A815:E815"/>
    <mergeCell ref="F815:I815"/>
    <mergeCell ref="A816:E816"/>
    <mergeCell ref="F816:I816"/>
    <mergeCell ref="A805:E805"/>
    <mergeCell ref="F805:I805"/>
    <mergeCell ref="A806:E806"/>
    <mergeCell ref="G807:I807"/>
    <mergeCell ref="G808:I808"/>
    <mergeCell ref="A809:E809"/>
    <mergeCell ref="F809:I809"/>
    <mergeCell ref="A865:E865"/>
    <mergeCell ref="G866:I866"/>
    <mergeCell ref="G867:I867"/>
    <mergeCell ref="A868:E868"/>
    <mergeCell ref="F868:I868"/>
    <mergeCell ref="A869:E869"/>
    <mergeCell ref="E861:F861"/>
    <mergeCell ref="A862:E862"/>
    <mergeCell ref="F862:I862"/>
    <mergeCell ref="A863:E863"/>
    <mergeCell ref="F863:I863"/>
    <mergeCell ref="A864:E864"/>
    <mergeCell ref="F864:I864"/>
    <mergeCell ref="A854:E854"/>
    <mergeCell ref="G855:I855"/>
    <mergeCell ref="A856:E856"/>
    <mergeCell ref="F856:I856"/>
    <mergeCell ref="H858:I858"/>
    <mergeCell ref="E860:F860"/>
    <mergeCell ref="E850:F850"/>
    <mergeCell ref="A851:E851"/>
    <mergeCell ref="F851:I851"/>
    <mergeCell ref="A852:E852"/>
    <mergeCell ref="F852:I852"/>
    <mergeCell ref="A853:E853"/>
    <mergeCell ref="F853:I853"/>
    <mergeCell ref="A843:E843"/>
    <mergeCell ref="G844:I844"/>
    <mergeCell ref="A845:E845"/>
    <mergeCell ref="F845:I845"/>
    <mergeCell ref="H847:I847"/>
    <mergeCell ref="E849:F849"/>
    <mergeCell ref="A840:E840"/>
    <mergeCell ref="F840:I840"/>
    <mergeCell ref="A841:E841"/>
    <mergeCell ref="F841:I841"/>
    <mergeCell ref="A842:E842"/>
    <mergeCell ref="F842:I842"/>
    <mergeCell ref="H898:I898"/>
    <mergeCell ref="E900:F900"/>
    <mergeCell ref="E901:F901"/>
    <mergeCell ref="A902:E902"/>
    <mergeCell ref="F902:I902"/>
    <mergeCell ref="A903:E903"/>
    <mergeCell ref="F903:I903"/>
    <mergeCell ref="A892:E892"/>
    <mergeCell ref="F892:I892"/>
    <mergeCell ref="A893:E893"/>
    <mergeCell ref="G894:I894"/>
    <mergeCell ref="G895:I895"/>
    <mergeCell ref="A896:E896"/>
    <mergeCell ref="F896:I896"/>
    <mergeCell ref="G886:I886"/>
    <mergeCell ref="G887:I887"/>
    <mergeCell ref="G888:I888"/>
    <mergeCell ref="G889:I889"/>
    <mergeCell ref="G890:I890"/>
    <mergeCell ref="G891:I891"/>
    <mergeCell ref="A880:E880"/>
    <mergeCell ref="G881:I881"/>
    <mergeCell ref="G882:I882"/>
    <mergeCell ref="G883:I883"/>
    <mergeCell ref="G884:I884"/>
    <mergeCell ref="G885:I885"/>
    <mergeCell ref="A877:E877"/>
    <mergeCell ref="F877:I877"/>
    <mergeCell ref="A878:E878"/>
    <mergeCell ref="F878:I878"/>
    <mergeCell ref="A879:E879"/>
    <mergeCell ref="F879:I879"/>
    <mergeCell ref="G870:I870"/>
    <mergeCell ref="A871:E871"/>
    <mergeCell ref="F871:I871"/>
    <mergeCell ref="H873:I873"/>
    <mergeCell ref="E875:F875"/>
    <mergeCell ref="E876:F876"/>
    <mergeCell ref="H926:I926"/>
    <mergeCell ref="E928:F928"/>
    <mergeCell ref="E929:F929"/>
    <mergeCell ref="A930:E930"/>
    <mergeCell ref="F930:I930"/>
    <mergeCell ref="A931:E931"/>
    <mergeCell ref="F931:I931"/>
    <mergeCell ref="A920:E920"/>
    <mergeCell ref="F920:I920"/>
    <mergeCell ref="A921:E921"/>
    <mergeCell ref="G922:I922"/>
    <mergeCell ref="G923:I923"/>
    <mergeCell ref="A924:E924"/>
    <mergeCell ref="F924:I924"/>
    <mergeCell ref="A916:E916"/>
    <mergeCell ref="F916:I916"/>
    <mergeCell ref="A917:E917"/>
    <mergeCell ref="F917:I917"/>
    <mergeCell ref="A918:E918"/>
    <mergeCell ref="G919:I919"/>
    <mergeCell ref="A909:E909"/>
    <mergeCell ref="F909:I909"/>
    <mergeCell ref="H911:I911"/>
    <mergeCell ref="E913:F913"/>
    <mergeCell ref="E914:F914"/>
    <mergeCell ref="A915:E915"/>
    <mergeCell ref="F915:I915"/>
    <mergeCell ref="A904:E904"/>
    <mergeCell ref="F904:I904"/>
    <mergeCell ref="A905:E905"/>
    <mergeCell ref="G906:I906"/>
    <mergeCell ref="G907:I907"/>
    <mergeCell ref="G908:I908"/>
    <mergeCell ref="A960:E960"/>
    <mergeCell ref="F960:I960"/>
    <mergeCell ref="A961:E961"/>
    <mergeCell ref="G962:I962"/>
    <mergeCell ref="G963:I963"/>
    <mergeCell ref="A964:E964"/>
    <mergeCell ref="F964:I964"/>
    <mergeCell ref="G954:I954"/>
    <mergeCell ref="G955:I955"/>
    <mergeCell ref="G956:I956"/>
    <mergeCell ref="G957:I957"/>
    <mergeCell ref="G958:I958"/>
    <mergeCell ref="G959:I959"/>
    <mergeCell ref="A948:E948"/>
    <mergeCell ref="G949:I949"/>
    <mergeCell ref="G950:I950"/>
    <mergeCell ref="G951:I951"/>
    <mergeCell ref="G952:I952"/>
    <mergeCell ref="G953:I953"/>
    <mergeCell ref="E944:F944"/>
    <mergeCell ref="A945:E945"/>
    <mergeCell ref="F945:I945"/>
    <mergeCell ref="A946:E946"/>
    <mergeCell ref="F946:I946"/>
    <mergeCell ref="A947:E947"/>
    <mergeCell ref="F947:I947"/>
    <mergeCell ref="A937:E937"/>
    <mergeCell ref="G938:I938"/>
    <mergeCell ref="A939:E939"/>
    <mergeCell ref="F939:I939"/>
    <mergeCell ref="H941:I941"/>
    <mergeCell ref="E943:F943"/>
    <mergeCell ref="A932:E932"/>
    <mergeCell ref="F932:I932"/>
    <mergeCell ref="A933:E933"/>
    <mergeCell ref="G934:I934"/>
    <mergeCell ref="G935:I935"/>
    <mergeCell ref="A936:E936"/>
    <mergeCell ref="F936:I936"/>
    <mergeCell ref="A994:E994"/>
    <mergeCell ref="F994:I994"/>
    <mergeCell ref="H996:I996"/>
    <mergeCell ref="E998:F998"/>
    <mergeCell ref="E999:F999"/>
    <mergeCell ref="E1000:F1000"/>
    <mergeCell ref="A989:E989"/>
    <mergeCell ref="F989:I989"/>
    <mergeCell ref="A990:E990"/>
    <mergeCell ref="G991:I991"/>
    <mergeCell ref="G992:I992"/>
    <mergeCell ref="G993:I993"/>
    <mergeCell ref="H983:I983"/>
    <mergeCell ref="E985:F985"/>
    <mergeCell ref="E986:F986"/>
    <mergeCell ref="A987:E987"/>
    <mergeCell ref="F987:I987"/>
    <mergeCell ref="A988:E988"/>
    <mergeCell ref="F988:I988"/>
    <mergeCell ref="A977:E977"/>
    <mergeCell ref="F977:I977"/>
    <mergeCell ref="A978:E978"/>
    <mergeCell ref="G979:I979"/>
    <mergeCell ref="G980:I980"/>
    <mergeCell ref="A981:E981"/>
    <mergeCell ref="F981:I981"/>
    <mergeCell ref="A972:E972"/>
    <mergeCell ref="F972:I972"/>
    <mergeCell ref="A973:E973"/>
    <mergeCell ref="G974:I974"/>
    <mergeCell ref="G975:I975"/>
    <mergeCell ref="G976:I976"/>
    <mergeCell ref="H966:I966"/>
    <mergeCell ref="E968:F968"/>
    <mergeCell ref="E969:F969"/>
    <mergeCell ref="A970:E970"/>
    <mergeCell ref="F970:I970"/>
    <mergeCell ref="A971:E971"/>
    <mergeCell ref="F971:I971"/>
    <mergeCell ref="A1021:E1021"/>
    <mergeCell ref="G1022:I1022"/>
    <mergeCell ref="A1023:E1023"/>
    <mergeCell ref="F1023:I1023"/>
    <mergeCell ref="H1025:I1025"/>
    <mergeCell ref="E1027:F1027"/>
    <mergeCell ref="A1018:E1018"/>
    <mergeCell ref="F1018:I1018"/>
    <mergeCell ref="A1019:E1019"/>
    <mergeCell ref="F1019:I1019"/>
    <mergeCell ref="A1020:E1020"/>
    <mergeCell ref="F1020:I1020"/>
    <mergeCell ref="A1015:E1015"/>
    <mergeCell ref="F1015:I1015"/>
    <mergeCell ref="A1016:E1016"/>
    <mergeCell ref="F1016:I1016"/>
    <mergeCell ref="A1017:E1017"/>
    <mergeCell ref="F1017:I1017"/>
    <mergeCell ref="H1007:I1007"/>
    <mergeCell ref="J1007:J1008"/>
    <mergeCell ref="A1011:E1011"/>
    <mergeCell ref="F1011:I1011"/>
    <mergeCell ref="F1012:I1012"/>
    <mergeCell ref="A1014:E1014"/>
    <mergeCell ref="F1014:I1014"/>
    <mergeCell ref="E1001:F1001"/>
    <mergeCell ref="H1003:I1003"/>
    <mergeCell ref="E1005:F1005"/>
    <mergeCell ref="E1006:F1006"/>
    <mergeCell ref="A1007:A1008"/>
    <mergeCell ref="B1007:B1008"/>
    <mergeCell ref="C1007:C1008"/>
    <mergeCell ref="D1007:D1008"/>
    <mergeCell ref="E1007:E1008"/>
    <mergeCell ref="F1007:G1007"/>
    <mergeCell ref="H1050:I1050"/>
    <mergeCell ref="E1052:F1052"/>
    <mergeCell ref="E1053:F1053"/>
    <mergeCell ref="A1054:E1054"/>
    <mergeCell ref="F1054:I1054"/>
    <mergeCell ref="A1055:E1055"/>
    <mergeCell ref="F1055:I1055"/>
    <mergeCell ref="A1044:E1044"/>
    <mergeCell ref="F1044:I1044"/>
    <mergeCell ref="A1045:E1045"/>
    <mergeCell ref="G1046:I1046"/>
    <mergeCell ref="G1047:I1047"/>
    <mergeCell ref="A1048:E1048"/>
    <mergeCell ref="F1048:I1048"/>
    <mergeCell ref="G1038:I1038"/>
    <mergeCell ref="G1039:I1039"/>
    <mergeCell ref="G1040:I1040"/>
    <mergeCell ref="G1041:I1041"/>
    <mergeCell ref="G1042:I1042"/>
    <mergeCell ref="G1043:I1043"/>
    <mergeCell ref="A1032:E1032"/>
    <mergeCell ref="G1033:I1033"/>
    <mergeCell ref="G1034:I1034"/>
    <mergeCell ref="G1035:I1035"/>
    <mergeCell ref="G1036:I1036"/>
    <mergeCell ref="G1037:I1037"/>
    <mergeCell ref="E1028:F1028"/>
    <mergeCell ref="A1029:E1029"/>
    <mergeCell ref="F1029:I1029"/>
    <mergeCell ref="A1030:E1030"/>
    <mergeCell ref="F1030:I1030"/>
    <mergeCell ref="A1031:E1031"/>
    <mergeCell ref="F1031:I1031"/>
    <mergeCell ref="J1079:J1080"/>
    <mergeCell ref="A1082:E1082"/>
    <mergeCell ref="F1082:I1082"/>
    <mergeCell ref="A1083:E1083"/>
    <mergeCell ref="F1083:I1083"/>
    <mergeCell ref="E1078:F1078"/>
    <mergeCell ref="A1079:A1080"/>
    <mergeCell ref="B1079:B1080"/>
    <mergeCell ref="C1079:C1080"/>
    <mergeCell ref="D1079:D1080"/>
    <mergeCell ref="E1079:E1080"/>
    <mergeCell ref="F1079:G1079"/>
    <mergeCell ref="A1071:E1071"/>
    <mergeCell ref="G1072:I1072"/>
    <mergeCell ref="A1073:E1073"/>
    <mergeCell ref="F1073:I1073"/>
    <mergeCell ref="H1075:I1075"/>
    <mergeCell ref="E1077:F1077"/>
    <mergeCell ref="A1068:E1068"/>
    <mergeCell ref="F1068:I1068"/>
    <mergeCell ref="A1069:E1069"/>
    <mergeCell ref="F1069:I1069"/>
    <mergeCell ref="A1070:E1070"/>
    <mergeCell ref="F1070:I1070"/>
    <mergeCell ref="G1061:I1061"/>
    <mergeCell ref="A1062:E1062"/>
    <mergeCell ref="F1062:I1062"/>
    <mergeCell ref="H1064:I1064"/>
    <mergeCell ref="E1066:F1066"/>
    <mergeCell ref="E1067:F1067"/>
    <mergeCell ref="A1056:E1056"/>
    <mergeCell ref="F1056:I1056"/>
    <mergeCell ref="A1057:E1057"/>
    <mergeCell ref="G1058:I1058"/>
    <mergeCell ref="G1059:I1059"/>
    <mergeCell ref="G1060:I1060"/>
    <mergeCell ref="E1106:F1106"/>
    <mergeCell ref="A1107:E1107"/>
    <mergeCell ref="F1107:I1107"/>
    <mergeCell ref="A1108:E1108"/>
    <mergeCell ref="F1108:I1108"/>
    <mergeCell ref="A1109:E1109"/>
    <mergeCell ref="F1109:I1109"/>
    <mergeCell ref="G1099:I1099"/>
    <mergeCell ref="G1100:I1100"/>
    <mergeCell ref="A1101:E1101"/>
    <mergeCell ref="F1101:I1101"/>
    <mergeCell ref="H1103:I1103"/>
    <mergeCell ref="E1105:F1105"/>
    <mergeCell ref="A1095:E1095"/>
    <mergeCell ref="F1095:I1095"/>
    <mergeCell ref="A1096:E1096"/>
    <mergeCell ref="F1096:I1096"/>
    <mergeCell ref="A1097:E1097"/>
    <mergeCell ref="G1098:I1098"/>
    <mergeCell ref="A1088:E1088"/>
    <mergeCell ref="F1088:I1088"/>
    <mergeCell ref="H1090:I1090"/>
    <mergeCell ref="E1092:F1092"/>
    <mergeCell ref="E1093:F1093"/>
    <mergeCell ref="A1094:E1094"/>
    <mergeCell ref="F1094:I1094"/>
    <mergeCell ref="A1084:E1084"/>
    <mergeCell ref="F1084:I1084"/>
    <mergeCell ref="A1085:E1085"/>
    <mergeCell ref="F1085:I1085"/>
    <mergeCell ref="A1086:E1086"/>
    <mergeCell ref="G1087:I1087"/>
    <mergeCell ref="H1079:I1079"/>
    <mergeCell ref="A1137:E1137"/>
    <mergeCell ref="F1137:I1137"/>
    <mergeCell ref="A1138:E1138"/>
    <mergeCell ref="G1139:I1139"/>
    <mergeCell ref="G1140:I1140"/>
    <mergeCell ref="G1141:I1141"/>
    <mergeCell ref="E1133:F1133"/>
    <mergeCell ref="E1134:F1134"/>
    <mergeCell ref="A1135:E1135"/>
    <mergeCell ref="F1135:I1135"/>
    <mergeCell ref="A1136:E1136"/>
    <mergeCell ref="F1136:I1136"/>
    <mergeCell ref="A1126:E1126"/>
    <mergeCell ref="G1127:I1127"/>
    <mergeCell ref="G1128:I1128"/>
    <mergeCell ref="A1129:E1129"/>
    <mergeCell ref="F1129:I1129"/>
    <mergeCell ref="H1131:I1131"/>
    <mergeCell ref="A1122:E1122"/>
    <mergeCell ref="F1122:I1122"/>
    <mergeCell ref="A1123:E1123"/>
    <mergeCell ref="G1124:I1124"/>
    <mergeCell ref="A1125:E1125"/>
    <mergeCell ref="F1125:I1125"/>
    <mergeCell ref="H1116:I1116"/>
    <mergeCell ref="E1118:F1118"/>
    <mergeCell ref="E1119:F1119"/>
    <mergeCell ref="A1120:E1120"/>
    <mergeCell ref="F1120:I1120"/>
    <mergeCell ref="A1121:E1121"/>
    <mergeCell ref="F1121:I1121"/>
    <mergeCell ref="A1110:E1110"/>
    <mergeCell ref="G1111:I1111"/>
    <mergeCell ref="G1112:I1112"/>
    <mergeCell ref="G1113:I1113"/>
    <mergeCell ref="A1114:E1114"/>
    <mergeCell ref="F1114:I1114"/>
    <mergeCell ref="G1168:I1168"/>
    <mergeCell ref="A1169:E1169"/>
    <mergeCell ref="F1169:I1169"/>
    <mergeCell ref="H1171:I1171"/>
    <mergeCell ref="E1173:F1173"/>
    <mergeCell ref="E1174:F1174"/>
    <mergeCell ref="A1163:E1163"/>
    <mergeCell ref="G1164:I1164"/>
    <mergeCell ref="G1165:I1165"/>
    <mergeCell ref="A1166:E1166"/>
    <mergeCell ref="F1166:I1166"/>
    <mergeCell ref="A1167:E1167"/>
    <mergeCell ref="A1160:E1160"/>
    <mergeCell ref="F1160:I1160"/>
    <mergeCell ref="A1161:E1161"/>
    <mergeCell ref="F1161:I1161"/>
    <mergeCell ref="A1162:E1162"/>
    <mergeCell ref="F1162:I1162"/>
    <mergeCell ref="G1153:I1153"/>
    <mergeCell ref="A1154:E1154"/>
    <mergeCell ref="F1154:I1154"/>
    <mergeCell ref="H1156:I1156"/>
    <mergeCell ref="E1158:F1158"/>
    <mergeCell ref="E1159:F1159"/>
    <mergeCell ref="G1148:I1148"/>
    <mergeCell ref="G1149:I1149"/>
    <mergeCell ref="A1150:E1150"/>
    <mergeCell ref="F1150:I1150"/>
    <mergeCell ref="A1151:E1151"/>
    <mergeCell ref="G1152:I1152"/>
    <mergeCell ref="G1142:I1142"/>
    <mergeCell ref="G1143:I1143"/>
    <mergeCell ref="G1144:I1144"/>
    <mergeCell ref="G1145:I1145"/>
    <mergeCell ref="G1146:I1146"/>
    <mergeCell ref="G1147:I1147"/>
    <mergeCell ref="A1195:E1195"/>
    <mergeCell ref="F1195:I1195"/>
    <mergeCell ref="A1196:E1196"/>
    <mergeCell ref="F1196:I1196"/>
    <mergeCell ref="A1197:E1197"/>
    <mergeCell ref="G1198:I1198"/>
    <mergeCell ref="F1190:G1190"/>
    <mergeCell ref="H1190:I1190"/>
    <mergeCell ref="J1190:J1191"/>
    <mergeCell ref="A1193:E1193"/>
    <mergeCell ref="F1193:I1193"/>
    <mergeCell ref="A1194:E1194"/>
    <mergeCell ref="F1194:I1194"/>
    <mergeCell ref="A1184:E1184"/>
    <mergeCell ref="F1184:I1184"/>
    <mergeCell ref="H1186:I1186"/>
    <mergeCell ref="E1188:F1188"/>
    <mergeCell ref="E1189:F1189"/>
    <mergeCell ref="A1190:A1191"/>
    <mergeCell ref="B1190:B1191"/>
    <mergeCell ref="C1190:C1191"/>
    <mergeCell ref="D1190:D1191"/>
    <mergeCell ref="E1190:E1191"/>
    <mergeCell ref="A1180:E1180"/>
    <mergeCell ref="F1180:I1180"/>
    <mergeCell ref="A1181:E1181"/>
    <mergeCell ref="F1181:I1181"/>
    <mergeCell ref="A1182:E1182"/>
    <mergeCell ref="G1183:I1183"/>
    <mergeCell ref="H1175:I1175"/>
    <mergeCell ref="J1175:J1176"/>
    <mergeCell ref="A1178:E1178"/>
    <mergeCell ref="F1178:I1178"/>
    <mergeCell ref="A1179:E1179"/>
    <mergeCell ref="F1179:I1179"/>
    <mergeCell ref="A1175:A1176"/>
    <mergeCell ref="B1175:B1176"/>
    <mergeCell ref="C1175:C1176"/>
    <mergeCell ref="D1175:D1176"/>
    <mergeCell ref="E1175:E1176"/>
    <mergeCell ref="F1175:G1175"/>
    <mergeCell ref="A1231:E1231"/>
    <mergeCell ref="G1232:I1232"/>
    <mergeCell ref="A1233:E1233"/>
    <mergeCell ref="F1233:I1233"/>
    <mergeCell ref="H1235:I1235"/>
    <mergeCell ref="E1237:F1237"/>
    <mergeCell ref="A1226:E1226"/>
    <mergeCell ref="F1226:I1226"/>
    <mergeCell ref="A1227:E1227"/>
    <mergeCell ref="G1228:I1228"/>
    <mergeCell ref="G1229:I1229"/>
    <mergeCell ref="A1230:E1230"/>
    <mergeCell ref="F1230:I1230"/>
    <mergeCell ref="H1220:I1220"/>
    <mergeCell ref="E1222:F1222"/>
    <mergeCell ref="E1223:F1223"/>
    <mergeCell ref="A1224:E1224"/>
    <mergeCell ref="F1224:I1224"/>
    <mergeCell ref="A1225:E1225"/>
    <mergeCell ref="F1225:I1225"/>
    <mergeCell ref="H1212:I1212"/>
    <mergeCell ref="E1214:F1214"/>
    <mergeCell ref="E1215:F1215"/>
    <mergeCell ref="E1216:F1216"/>
    <mergeCell ref="E1217:F1217"/>
    <mergeCell ref="E1218:F1218"/>
    <mergeCell ref="A1206:E1206"/>
    <mergeCell ref="F1206:I1206"/>
    <mergeCell ref="A1207:E1207"/>
    <mergeCell ref="F1207:I1207"/>
    <mergeCell ref="A1210:E1210"/>
    <mergeCell ref="F1210:I1210"/>
    <mergeCell ref="A1199:E1199"/>
    <mergeCell ref="F1199:I1199"/>
    <mergeCell ref="H1201:I1201"/>
    <mergeCell ref="E1203:F1203"/>
    <mergeCell ref="E1204:F1204"/>
    <mergeCell ref="A1205:E1205"/>
    <mergeCell ref="F1205:I1205"/>
    <mergeCell ref="A1266:E1266"/>
    <mergeCell ref="F1266:I1266"/>
    <mergeCell ref="A1267:E1267"/>
    <mergeCell ref="G1268:I1268"/>
    <mergeCell ref="G1269:I1269"/>
    <mergeCell ref="G1270:I1270"/>
    <mergeCell ref="H1260:I1260"/>
    <mergeCell ref="E1262:F1262"/>
    <mergeCell ref="E1263:F1263"/>
    <mergeCell ref="A1264:E1264"/>
    <mergeCell ref="F1264:I1264"/>
    <mergeCell ref="A1265:E1265"/>
    <mergeCell ref="F1265:I1265"/>
    <mergeCell ref="A1254:E1254"/>
    <mergeCell ref="F1254:I1254"/>
    <mergeCell ref="A1255:E1255"/>
    <mergeCell ref="G1256:I1256"/>
    <mergeCell ref="G1257:I1257"/>
    <mergeCell ref="A1258:E1258"/>
    <mergeCell ref="F1258:I1258"/>
    <mergeCell ref="G1248:I1248"/>
    <mergeCell ref="G1249:I1249"/>
    <mergeCell ref="G1250:I1250"/>
    <mergeCell ref="G1251:I1251"/>
    <mergeCell ref="G1252:I1252"/>
    <mergeCell ref="G1253:I1253"/>
    <mergeCell ref="A1242:E1242"/>
    <mergeCell ref="G1243:I1243"/>
    <mergeCell ref="G1244:I1244"/>
    <mergeCell ref="G1245:I1245"/>
    <mergeCell ref="G1246:I1246"/>
    <mergeCell ref="G1247:I1247"/>
    <mergeCell ref="E1238:F1238"/>
    <mergeCell ref="A1239:E1239"/>
    <mergeCell ref="F1239:I1239"/>
    <mergeCell ref="A1240:E1240"/>
    <mergeCell ref="F1240:I1240"/>
    <mergeCell ref="A1241:E1241"/>
    <mergeCell ref="F1241:I1241"/>
    <mergeCell ref="E1301:F1301"/>
    <mergeCell ref="E1302:F1302"/>
    <mergeCell ref="E1303:F1303"/>
    <mergeCell ref="E1304:F1304"/>
    <mergeCell ref="H1306:I1306"/>
    <mergeCell ref="E1308:F1308"/>
    <mergeCell ref="G1294:I1294"/>
    <mergeCell ref="A1295:E1295"/>
    <mergeCell ref="F1295:I1295"/>
    <mergeCell ref="H1297:I1297"/>
    <mergeCell ref="E1299:F1299"/>
    <mergeCell ref="E1300:F1300"/>
    <mergeCell ref="A1289:E1289"/>
    <mergeCell ref="G1290:I1290"/>
    <mergeCell ref="G1291:I1291"/>
    <mergeCell ref="A1292:E1292"/>
    <mergeCell ref="F1292:I1292"/>
    <mergeCell ref="A1293:E1293"/>
    <mergeCell ref="A1286:E1286"/>
    <mergeCell ref="F1286:I1286"/>
    <mergeCell ref="A1287:E1287"/>
    <mergeCell ref="F1287:I1287"/>
    <mergeCell ref="A1288:E1288"/>
    <mergeCell ref="F1288:I1288"/>
    <mergeCell ref="E1278:F1278"/>
    <mergeCell ref="E1279:F1279"/>
    <mergeCell ref="E1280:F1280"/>
    <mergeCell ref="H1282:I1282"/>
    <mergeCell ref="E1284:F1284"/>
    <mergeCell ref="E1285:F1285"/>
    <mergeCell ref="A1271:E1271"/>
    <mergeCell ref="F1271:I1271"/>
    <mergeCell ref="H1273:I1273"/>
    <mergeCell ref="E1275:F1275"/>
    <mergeCell ref="E1276:F1276"/>
    <mergeCell ref="E1277:F1277"/>
    <mergeCell ref="H1339:I1339"/>
    <mergeCell ref="E1341:F1341"/>
    <mergeCell ref="E1342:F1342"/>
    <mergeCell ref="A1343:E1343"/>
    <mergeCell ref="F1343:I1343"/>
    <mergeCell ref="A1344:E1344"/>
    <mergeCell ref="F1344:I1344"/>
    <mergeCell ref="A1334:E1334"/>
    <mergeCell ref="F1334:I1334"/>
    <mergeCell ref="A1335:E1335"/>
    <mergeCell ref="G1336:I1336"/>
    <mergeCell ref="A1337:E1337"/>
    <mergeCell ref="F1337:I1337"/>
    <mergeCell ref="A1330:E1330"/>
    <mergeCell ref="F1330:I1330"/>
    <mergeCell ref="A1331:E1331"/>
    <mergeCell ref="F1331:I1331"/>
    <mergeCell ref="A1332:E1332"/>
    <mergeCell ref="G1333:I1333"/>
    <mergeCell ref="E1323:F1323"/>
    <mergeCell ref="H1325:I1325"/>
    <mergeCell ref="E1327:F1327"/>
    <mergeCell ref="E1328:F1328"/>
    <mergeCell ref="A1329:E1329"/>
    <mergeCell ref="F1329:I1329"/>
    <mergeCell ref="E1317:F1317"/>
    <mergeCell ref="E1318:F1318"/>
    <mergeCell ref="E1319:F1319"/>
    <mergeCell ref="E1320:F1320"/>
    <mergeCell ref="E1321:F1321"/>
    <mergeCell ref="E1322:F1322"/>
    <mergeCell ref="E1309:F1309"/>
    <mergeCell ref="E1310:F1310"/>
    <mergeCell ref="E1311:F1311"/>
    <mergeCell ref="E1312:F1312"/>
    <mergeCell ref="E1313:F1313"/>
    <mergeCell ref="H1315:I1315"/>
    <mergeCell ref="A1367:E1367"/>
    <mergeCell ref="F1367:I1367"/>
    <mergeCell ref="H1369:I1369"/>
    <mergeCell ref="E1371:F1371"/>
    <mergeCell ref="E1372:F1372"/>
    <mergeCell ref="A1373:E1373"/>
    <mergeCell ref="F1373:I1373"/>
    <mergeCell ref="A1362:E1362"/>
    <mergeCell ref="F1362:I1362"/>
    <mergeCell ref="A1363:E1363"/>
    <mergeCell ref="G1364:I1364"/>
    <mergeCell ref="G1365:I1365"/>
    <mergeCell ref="G1366:I1366"/>
    <mergeCell ref="H1356:I1356"/>
    <mergeCell ref="E1358:F1358"/>
    <mergeCell ref="E1359:F1359"/>
    <mergeCell ref="A1360:E1360"/>
    <mergeCell ref="F1360:I1360"/>
    <mergeCell ref="A1361:E1361"/>
    <mergeCell ref="F1361:I1361"/>
    <mergeCell ref="A1350:E1350"/>
    <mergeCell ref="F1350:I1350"/>
    <mergeCell ref="A1351:E1351"/>
    <mergeCell ref="G1352:I1352"/>
    <mergeCell ref="G1353:I1353"/>
    <mergeCell ref="A1354:E1354"/>
    <mergeCell ref="F1354:I1354"/>
    <mergeCell ref="A1345:E1345"/>
    <mergeCell ref="F1345:I1345"/>
    <mergeCell ref="A1346:E1346"/>
    <mergeCell ref="G1347:I1347"/>
    <mergeCell ref="G1348:I1348"/>
    <mergeCell ref="G1349:I1349"/>
    <mergeCell ref="J1396:J1397"/>
    <mergeCell ref="A1399:E1399"/>
    <mergeCell ref="F1399:I1399"/>
    <mergeCell ref="A1400:E1400"/>
    <mergeCell ref="F1400:I1400"/>
    <mergeCell ref="A1401:E1401"/>
    <mergeCell ref="F1401:I1401"/>
    <mergeCell ref="H1392:I1392"/>
    <mergeCell ref="E1394:F1394"/>
    <mergeCell ref="E1395:F1395"/>
    <mergeCell ref="A1396:A1397"/>
    <mergeCell ref="B1396:B1397"/>
    <mergeCell ref="C1396:C1397"/>
    <mergeCell ref="D1396:D1397"/>
    <mergeCell ref="E1396:E1397"/>
    <mergeCell ref="F1396:G1396"/>
    <mergeCell ref="H1396:I1396"/>
    <mergeCell ref="H1384:I1384"/>
    <mergeCell ref="E1386:F1386"/>
    <mergeCell ref="E1387:F1387"/>
    <mergeCell ref="E1388:F1388"/>
    <mergeCell ref="E1389:F1389"/>
    <mergeCell ref="E1390:F1390"/>
    <mergeCell ref="G1378:I1378"/>
    <mergeCell ref="A1379:E1379"/>
    <mergeCell ref="F1379:I1379"/>
    <mergeCell ref="A1380:E1380"/>
    <mergeCell ref="G1381:I1381"/>
    <mergeCell ref="A1382:E1382"/>
    <mergeCell ref="F1382:I1382"/>
    <mergeCell ref="A1374:E1374"/>
    <mergeCell ref="F1374:I1374"/>
    <mergeCell ref="A1375:E1375"/>
    <mergeCell ref="F1375:I1375"/>
    <mergeCell ref="A1376:E1376"/>
    <mergeCell ref="G1377:I1377"/>
    <mergeCell ref="A1434:E1434"/>
    <mergeCell ref="F1434:I1434"/>
    <mergeCell ref="A1435:E1435"/>
    <mergeCell ref="G1436:I1436"/>
    <mergeCell ref="G1437:I1437"/>
    <mergeCell ref="G1438:I1438"/>
    <mergeCell ref="H1428:I1428"/>
    <mergeCell ref="E1430:F1430"/>
    <mergeCell ref="E1431:F1431"/>
    <mergeCell ref="A1432:E1432"/>
    <mergeCell ref="F1432:I1432"/>
    <mergeCell ref="A1433:E1433"/>
    <mergeCell ref="F1433:I1433"/>
    <mergeCell ref="E1421:F1421"/>
    <mergeCell ref="E1422:F1422"/>
    <mergeCell ref="E1423:F1423"/>
    <mergeCell ref="E1424:F1424"/>
    <mergeCell ref="E1425:F1425"/>
    <mergeCell ref="E1426:F1426"/>
    <mergeCell ref="A1413:E1413"/>
    <mergeCell ref="F1413:I1413"/>
    <mergeCell ref="A1416:E1416"/>
    <mergeCell ref="F1416:I1416"/>
    <mergeCell ref="H1418:I1418"/>
    <mergeCell ref="E1420:F1420"/>
    <mergeCell ref="H1407:I1407"/>
    <mergeCell ref="E1409:F1409"/>
    <mergeCell ref="E1410:F1410"/>
    <mergeCell ref="A1411:E1411"/>
    <mergeCell ref="F1411:I1411"/>
    <mergeCell ref="A1412:E1412"/>
    <mergeCell ref="F1412:I1412"/>
    <mergeCell ref="A1402:E1402"/>
    <mergeCell ref="F1402:I1402"/>
    <mergeCell ref="A1403:E1403"/>
    <mergeCell ref="G1404:I1404"/>
    <mergeCell ref="A1405:E1405"/>
    <mergeCell ref="F1405:I1405"/>
    <mergeCell ref="E1475:F1475"/>
    <mergeCell ref="E1476:F1476"/>
    <mergeCell ref="H1478:I1478"/>
    <mergeCell ref="E1480:F1480"/>
    <mergeCell ref="E1481:F1481"/>
    <mergeCell ref="E1482:F1482"/>
    <mergeCell ref="E1467:F1467"/>
    <mergeCell ref="E1468:F1468"/>
    <mergeCell ref="H1470:I1470"/>
    <mergeCell ref="E1472:F1472"/>
    <mergeCell ref="E1473:F1473"/>
    <mergeCell ref="E1474:F1474"/>
    <mergeCell ref="E1459:F1459"/>
    <mergeCell ref="E1460:F1460"/>
    <mergeCell ref="H1462:I1462"/>
    <mergeCell ref="E1464:F1464"/>
    <mergeCell ref="E1465:F1465"/>
    <mergeCell ref="E1466:F1466"/>
    <mergeCell ref="E1451:F1451"/>
    <mergeCell ref="E1452:F1452"/>
    <mergeCell ref="H1454:I1454"/>
    <mergeCell ref="E1456:F1456"/>
    <mergeCell ref="E1457:F1457"/>
    <mergeCell ref="E1458:F1458"/>
    <mergeCell ref="A1444:E1444"/>
    <mergeCell ref="F1444:I1444"/>
    <mergeCell ref="H1446:I1446"/>
    <mergeCell ref="E1448:F1448"/>
    <mergeCell ref="E1449:F1449"/>
    <mergeCell ref="E1450:F1450"/>
    <mergeCell ref="G1439:I1439"/>
    <mergeCell ref="A1440:E1440"/>
    <mergeCell ref="F1440:I1440"/>
    <mergeCell ref="A1441:E1441"/>
    <mergeCell ref="G1442:I1442"/>
    <mergeCell ref="G1443:I1443"/>
    <mergeCell ref="E1516:F1516"/>
    <mergeCell ref="E1517:F1517"/>
    <mergeCell ref="E1518:F1518"/>
    <mergeCell ref="E1519:F1519"/>
    <mergeCell ref="E1520:F1520"/>
    <mergeCell ref="H1522:I1522"/>
    <mergeCell ref="E1508:F1508"/>
    <mergeCell ref="E1509:F1509"/>
    <mergeCell ref="E1510:F1510"/>
    <mergeCell ref="E1511:F1511"/>
    <mergeCell ref="E1512:F1512"/>
    <mergeCell ref="H1514:I1514"/>
    <mergeCell ref="A1501:E1501"/>
    <mergeCell ref="G1502:I1502"/>
    <mergeCell ref="G1503:I1503"/>
    <mergeCell ref="A1504:E1504"/>
    <mergeCell ref="F1504:I1504"/>
    <mergeCell ref="H1506:I1506"/>
    <mergeCell ref="A1495:E1495"/>
    <mergeCell ref="G1496:I1496"/>
    <mergeCell ref="G1497:I1497"/>
    <mergeCell ref="G1498:I1498"/>
    <mergeCell ref="G1499:I1499"/>
    <mergeCell ref="A1500:E1500"/>
    <mergeCell ref="F1500:I1500"/>
    <mergeCell ref="E1491:F1491"/>
    <mergeCell ref="A1492:E1492"/>
    <mergeCell ref="F1492:I1492"/>
    <mergeCell ref="A1493:E1493"/>
    <mergeCell ref="F1493:I1493"/>
    <mergeCell ref="A1494:E1494"/>
    <mergeCell ref="F1494:I1494"/>
    <mergeCell ref="E1483:F1483"/>
    <mergeCell ref="E1484:F1484"/>
    <mergeCell ref="E1485:F1485"/>
    <mergeCell ref="E1486:F1486"/>
    <mergeCell ref="H1488:I1488"/>
    <mergeCell ref="E1490:F1490"/>
    <mergeCell ref="E1556:F1556"/>
    <mergeCell ref="E1557:F1557"/>
    <mergeCell ref="A1558:E1558"/>
    <mergeCell ref="F1558:I1558"/>
    <mergeCell ref="A1559:E1559"/>
    <mergeCell ref="F1559:I1559"/>
    <mergeCell ref="A1549:E1549"/>
    <mergeCell ref="G1550:I1550"/>
    <mergeCell ref="G1551:I1551"/>
    <mergeCell ref="A1552:E1552"/>
    <mergeCell ref="F1552:I1552"/>
    <mergeCell ref="H1554:I1554"/>
    <mergeCell ref="A1544:E1544"/>
    <mergeCell ref="F1544:I1544"/>
    <mergeCell ref="A1545:E1545"/>
    <mergeCell ref="G1546:I1546"/>
    <mergeCell ref="G1547:I1547"/>
    <mergeCell ref="A1548:E1548"/>
    <mergeCell ref="F1548:I1548"/>
    <mergeCell ref="E1540:F1540"/>
    <mergeCell ref="E1541:F1541"/>
    <mergeCell ref="A1542:E1542"/>
    <mergeCell ref="F1542:I1542"/>
    <mergeCell ref="A1543:E1543"/>
    <mergeCell ref="F1543:I1543"/>
    <mergeCell ref="E1532:F1532"/>
    <mergeCell ref="E1533:F1533"/>
    <mergeCell ref="E1534:F1534"/>
    <mergeCell ref="E1535:F1535"/>
    <mergeCell ref="E1536:F1536"/>
    <mergeCell ref="H1538:I1538"/>
    <mergeCell ref="E1524:F1524"/>
    <mergeCell ref="E1525:F1525"/>
    <mergeCell ref="E1526:F1526"/>
    <mergeCell ref="E1527:F1527"/>
    <mergeCell ref="E1528:F1528"/>
    <mergeCell ref="H1530:I1530"/>
    <mergeCell ref="A1587:E1587"/>
    <mergeCell ref="F1587:I1587"/>
    <mergeCell ref="A1588:E1588"/>
    <mergeCell ref="G1589:I1589"/>
    <mergeCell ref="G1590:I1590"/>
    <mergeCell ref="G1591:I1591"/>
    <mergeCell ref="H1581:I1581"/>
    <mergeCell ref="E1583:F1583"/>
    <mergeCell ref="E1584:F1584"/>
    <mergeCell ref="A1585:E1585"/>
    <mergeCell ref="F1585:I1585"/>
    <mergeCell ref="A1586:E1586"/>
    <mergeCell ref="F1586:I1586"/>
    <mergeCell ref="A1575:E1575"/>
    <mergeCell ref="G1576:I1576"/>
    <mergeCell ref="G1577:I1577"/>
    <mergeCell ref="G1578:I1578"/>
    <mergeCell ref="A1579:E1579"/>
    <mergeCell ref="F1579:I1579"/>
    <mergeCell ref="A1571:E1571"/>
    <mergeCell ref="F1571:I1571"/>
    <mergeCell ref="A1572:E1572"/>
    <mergeCell ref="G1573:I1573"/>
    <mergeCell ref="A1574:E1574"/>
    <mergeCell ref="F1574:I1574"/>
    <mergeCell ref="H1565:I1565"/>
    <mergeCell ref="E1567:F1567"/>
    <mergeCell ref="E1568:F1568"/>
    <mergeCell ref="A1569:E1569"/>
    <mergeCell ref="F1569:I1569"/>
    <mergeCell ref="A1570:E1570"/>
    <mergeCell ref="F1570:I1570"/>
    <mergeCell ref="A1560:E1560"/>
    <mergeCell ref="F1560:I1560"/>
    <mergeCell ref="A1561:E1561"/>
    <mergeCell ref="G1562:I1562"/>
    <mergeCell ref="A1563:E1563"/>
    <mergeCell ref="F1563:I1563"/>
    <mergeCell ref="A1620:E1620"/>
    <mergeCell ref="F1620:I1620"/>
    <mergeCell ref="A1621:E1621"/>
    <mergeCell ref="G1622:I1622"/>
    <mergeCell ref="A1623:E1623"/>
    <mergeCell ref="F1623:I1623"/>
    <mergeCell ref="H1614:I1614"/>
    <mergeCell ref="E1616:F1616"/>
    <mergeCell ref="E1617:F1617"/>
    <mergeCell ref="A1618:E1618"/>
    <mergeCell ref="F1618:I1618"/>
    <mergeCell ref="A1619:E1619"/>
    <mergeCell ref="F1619:I1619"/>
    <mergeCell ref="A1608:E1608"/>
    <mergeCell ref="F1608:I1608"/>
    <mergeCell ref="A1609:E1609"/>
    <mergeCell ref="G1610:I1610"/>
    <mergeCell ref="G1611:I1611"/>
    <mergeCell ref="A1612:E1612"/>
    <mergeCell ref="F1612:I1612"/>
    <mergeCell ref="E1604:F1604"/>
    <mergeCell ref="E1605:F1605"/>
    <mergeCell ref="A1606:E1606"/>
    <mergeCell ref="F1606:I1606"/>
    <mergeCell ref="A1607:E1607"/>
    <mergeCell ref="F1607:I1607"/>
    <mergeCell ref="A1597:E1597"/>
    <mergeCell ref="G1598:I1598"/>
    <mergeCell ref="G1599:I1599"/>
    <mergeCell ref="A1600:E1600"/>
    <mergeCell ref="F1600:I1600"/>
    <mergeCell ref="H1602:I1602"/>
    <mergeCell ref="G1592:I1592"/>
    <mergeCell ref="G1593:I1593"/>
    <mergeCell ref="G1594:I1594"/>
    <mergeCell ref="G1595:I1595"/>
    <mergeCell ref="A1596:E1596"/>
    <mergeCell ref="F1596:I1596"/>
    <mergeCell ref="G1652:I1652"/>
    <mergeCell ref="G1653:I1653"/>
    <mergeCell ref="A1654:E1654"/>
    <mergeCell ref="F1654:I1654"/>
    <mergeCell ref="H1656:I1656"/>
    <mergeCell ref="E1658:F1658"/>
    <mergeCell ref="A1648:E1648"/>
    <mergeCell ref="F1648:I1648"/>
    <mergeCell ref="A1649:E1649"/>
    <mergeCell ref="F1649:I1649"/>
    <mergeCell ref="A1650:E1650"/>
    <mergeCell ref="G1651:I1651"/>
    <mergeCell ref="A1641:E1641"/>
    <mergeCell ref="F1641:I1641"/>
    <mergeCell ref="H1643:I1643"/>
    <mergeCell ref="E1645:F1645"/>
    <mergeCell ref="E1646:F1646"/>
    <mergeCell ref="A1647:E1647"/>
    <mergeCell ref="F1647:I1647"/>
    <mergeCell ref="A1636:E1636"/>
    <mergeCell ref="F1636:I1636"/>
    <mergeCell ref="A1637:E1637"/>
    <mergeCell ref="G1638:I1638"/>
    <mergeCell ref="G1639:I1639"/>
    <mergeCell ref="G1640:I1640"/>
    <mergeCell ref="H1630:I1630"/>
    <mergeCell ref="E1632:F1632"/>
    <mergeCell ref="E1633:F1633"/>
    <mergeCell ref="A1634:E1634"/>
    <mergeCell ref="F1634:I1634"/>
    <mergeCell ref="A1635:E1635"/>
    <mergeCell ref="F1635:I1635"/>
    <mergeCell ref="A1624:E1624"/>
    <mergeCell ref="G1625:I1625"/>
    <mergeCell ref="G1626:I1626"/>
    <mergeCell ref="G1627:I1627"/>
    <mergeCell ref="A1628:E1628"/>
    <mergeCell ref="F1628:I1628"/>
    <mergeCell ref="G1684:I1684"/>
    <mergeCell ref="A1685:E1685"/>
    <mergeCell ref="F1685:I1685"/>
    <mergeCell ref="H1687:I1687"/>
    <mergeCell ref="E1689:F1689"/>
    <mergeCell ref="E1690:F1690"/>
    <mergeCell ref="A1679:E1679"/>
    <mergeCell ref="G1680:I1680"/>
    <mergeCell ref="A1681:E1681"/>
    <mergeCell ref="F1681:I1681"/>
    <mergeCell ref="A1682:E1682"/>
    <mergeCell ref="G1683:I1683"/>
    <mergeCell ref="E1675:F1675"/>
    <mergeCell ref="A1676:E1676"/>
    <mergeCell ref="F1676:I1676"/>
    <mergeCell ref="A1677:E1677"/>
    <mergeCell ref="F1677:I1677"/>
    <mergeCell ref="A1678:E1678"/>
    <mergeCell ref="F1678:I1678"/>
    <mergeCell ref="G1668:I1668"/>
    <mergeCell ref="G1669:I1669"/>
    <mergeCell ref="A1670:E1670"/>
    <mergeCell ref="F1670:I1670"/>
    <mergeCell ref="H1672:I1672"/>
    <mergeCell ref="E1674:F1674"/>
    <mergeCell ref="A1663:E1663"/>
    <mergeCell ref="G1664:I1664"/>
    <mergeCell ref="G1665:I1665"/>
    <mergeCell ref="A1666:E1666"/>
    <mergeCell ref="F1666:I1666"/>
    <mergeCell ref="A1667:E1667"/>
    <mergeCell ref="E1659:F1659"/>
    <mergeCell ref="A1660:E1660"/>
    <mergeCell ref="F1660:I1660"/>
    <mergeCell ref="A1661:E1661"/>
    <mergeCell ref="F1661:I1661"/>
    <mergeCell ref="A1662:E1662"/>
    <mergeCell ref="F1662:I1662"/>
    <mergeCell ref="A1718:E1718"/>
    <mergeCell ref="F1718:I1718"/>
    <mergeCell ref="A1719:E1719"/>
    <mergeCell ref="F1719:I1719"/>
    <mergeCell ref="A1720:E1720"/>
    <mergeCell ref="G1721:I1721"/>
    <mergeCell ref="A1711:E1711"/>
    <mergeCell ref="F1711:I1711"/>
    <mergeCell ref="H1713:I1713"/>
    <mergeCell ref="E1715:F1715"/>
    <mergeCell ref="E1716:F1716"/>
    <mergeCell ref="A1717:E1717"/>
    <mergeCell ref="F1717:I1717"/>
    <mergeCell ref="A1706:E1706"/>
    <mergeCell ref="F1706:I1706"/>
    <mergeCell ref="A1707:E1707"/>
    <mergeCell ref="G1708:I1708"/>
    <mergeCell ref="G1709:I1709"/>
    <mergeCell ref="G1710:I1710"/>
    <mergeCell ref="H1700:I1700"/>
    <mergeCell ref="E1702:F1702"/>
    <mergeCell ref="E1703:F1703"/>
    <mergeCell ref="A1704:E1704"/>
    <mergeCell ref="F1704:I1704"/>
    <mergeCell ref="A1705:E1705"/>
    <mergeCell ref="F1705:I1705"/>
    <mergeCell ref="A1694:E1694"/>
    <mergeCell ref="G1695:I1695"/>
    <mergeCell ref="G1696:I1696"/>
    <mergeCell ref="G1697:I1697"/>
    <mergeCell ref="A1698:E1698"/>
    <mergeCell ref="F1698:I1698"/>
    <mergeCell ref="A1691:E1691"/>
    <mergeCell ref="F1691:I1691"/>
    <mergeCell ref="A1692:E1692"/>
    <mergeCell ref="F1692:I1692"/>
    <mergeCell ref="A1693:E1693"/>
    <mergeCell ref="F1693:I1693"/>
    <mergeCell ref="A1750:E1750"/>
    <mergeCell ref="F1750:I1750"/>
    <mergeCell ref="A1751:E1751"/>
    <mergeCell ref="F1751:I1751"/>
    <mergeCell ref="A1752:E1752"/>
    <mergeCell ref="G1753:I1753"/>
    <mergeCell ref="A1743:E1743"/>
    <mergeCell ref="F1743:I1743"/>
    <mergeCell ref="H1745:I1745"/>
    <mergeCell ref="E1747:F1747"/>
    <mergeCell ref="E1748:F1748"/>
    <mergeCell ref="A1749:E1749"/>
    <mergeCell ref="F1749:I1749"/>
    <mergeCell ref="G1738:I1738"/>
    <mergeCell ref="A1739:E1739"/>
    <mergeCell ref="F1739:I1739"/>
    <mergeCell ref="A1740:E1740"/>
    <mergeCell ref="G1741:I1741"/>
    <mergeCell ref="G1742:I1742"/>
    <mergeCell ref="A1734:E1734"/>
    <mergeCell ref="F1734:I1734"/>
    <mergeCell ref="A1735:E1735"/>
    <mergeCell ref="F1735:I1735"/>
    <mergeCell ref="A1736:E1736"/>
    <mergeCell ref="G1737:I1737"/>
    <mergeCell ref="A1727:E1727"/>
    <mergeCell ref="F1727:I1727"/>
    <mergeCell ref="H1729:I1729"/>
    <mergeCell ref="E1731:F1731"/>
    <mergeCell ref="E1732:F1732"/>
    <mergeCell ref="A1733:E1733"/>
    <mergeCell ref="F1733:I1733"/>
    <mergeCell ref="G1722:I1722"/>
    <mergeCell ref="A1723:E1723"/>
    <mergeCell ref="F1723:I1723"/>
    <mergeCell ref="A1724:E1724"/>
    <mergeCell ref="G1725:I1725"/>
    <mergeCell ref="G1726:I1726"/>
    <mergeCell ref="A1778:E1778"/>
    <mergeCell ref="F1778:I1778"/>
    <mergeCell ref="A1779:E1779"/>
    <mergeCell ref="F1779:I1779"/>
    <mergeCell ref="A1780:E1780"/>
    <mergeCell ref="G1781:I1781"/>
    <mergeCell ref="A1771:E1771"/>
    <mergeCell ref="F1771:I1771"/>
    <mergeCell ref="H1773:I1773"/>
    <mergeCell ref="E1775:F1775"/>
    <mergeCell ref="E1776:F1776"/>
    <mergeCell ref="A1777:E1777"/>
    <mergeCell ref="F1777:I1777"/>
    <mergeCell ref="A1766:E1766"/>
    <mergeCell ref="F1766:I1766"/>
    <mergeCell ref="A1767:E1767"/>
    <mergeCell ref="G1768:I1768"/>
    <mergeCell ref="G1769:I1769"/>
    <mergeCell ref="G1770:I1770"/>
    <mergeCell ref="H1760:I1760"/>
    <mergeCell ref="E1762:F1762"/>
    <mergeCell ref="E1763:F1763"/>
    <mergeCell ref="A1764:E1764"/>
    <mergeCell ref="F1764:I1764"/>
    <mergeCell ref="A1765:E1765"/>
    <mergeCell ref="F1765:I1765"/>
    <mergeCell ref="A1754:E1754"/>
    <mergeCell ref="F1754:I1754"/>
    <mergeCell ref="A1755:E1755"/>
    <mergeCell ref="G1756:I1756"/>
    <mergeCell ref="G1757:I1757"/>
    <mergeCell ref="A1758:E1758"/>
    <mergeCell ref="F1758:I1758"/>
    <mergeCell ref="E1805:F1805"/>
    <mergeCell ref="E1806:F1806"/>
    <mergeCell ref="A1807:A1808"/>
    <mergeCell ref="B1807:B1808"/>
    <mergeCell ref="C1807:C1808"/>
    <mergeCell ref="D1807:D1808"/>
    <mergeCell ref="E1807:E1808"/>
    <mergeCell ref="F1807:G1807"/>
    <mergeCell ref="G1798:I1798"/>
    <mergeCell ref="G1799:I1799"/>
    <mergeCell ref="G1800:I1800"/>
    <mergeCell ref="A1801:E1801"/>
    <mergeCell ref="F1801:I1801"/>
    <mergeCell ref="H1803:I1803"/>
    <mergeCell ref="A1793:E1793"/>
    <mergeCell ref="G1794:I1794"/>
    <mergeCell ref="G1795:I1795"/>
    <mergeCell ref="A1796:E1796"/>
    <mergeCell ref="F1796:I1796"/>
    <mergeCell ref="A1797:E1797"/>
    <mergeCell ref="E1789:F1789"/>
    <mergeCell ref="A1790:E1790"/>
    <mergeCell ref="F1790:I1790"/>
    <mergeCell ref="A1791:E1791"/>
    <mergeCell ref="F1791:I1791"/>
    <mergeCell ref="A1792:E1792"/>
    <mergeCell ref="F1792:I1792"/>
    <mergeCell ref="G1782:I1782"/>
    <mergeCell ref="G1783:I1783"/>
    <mergeCell ref="A1784:E1784"/>
    <mergeCell ref="F1784:I1784"/>
    <mergeCell ref="H1786:I1786"/>
    <mergeCell ref="E1788:F1788"/>
    <mergeCell ref="H1833:I1833"/>
    <mergeCell ref="E1835:F1835"/>
    <mergeCell ref="E1836:F1836"/>
    <mergeCell ref="A1837:E1837"/>
    <mergeCell ref="F1837:I1837"/>
    <mergeCell ref="A1838:E1838"/>
    <mergeCell ref="F1838:I1838"/>
    <mergeCell ref="G1827:I1827"/>
    <mergeCell ref="G1828:I1828"/>
    <mergeCell ref="G1829:I1829"/>
    <mergeCell ref="G1830:I1830"/>
    <mergeCell ref="A1831:E1831"/>
    <mergeCell ref="F1831:I1831"/>
    <mergeCell ref="G1822:I1822"/>
    <mergeCell ref="G1823:I1823"/>
    <mergeCell ref="A1824:E1824"/>
    <mergeCell ref="F1824:I1824"/>
    <mergeCell ref="A1825:E1825"/>
    <mergeCell ref="G1826:I1826"/>
    <mergeCell ref="G1816:I1816"/>
    <mergeCell ref="G1817:I1817"/>
    <mergeCell ref="G1818:I1818"/>
    <mergeCell ref="G1819:I1819"/>
    <mergeCell ref="G1820:I1820"/>
    <mergeCell ref="G1821:I1821"/>
    <mergeCell ref="A1812:E1812"/>
    <mergeCell ref="F1812:I1812"/>
    <mergeCell ref="A1813:E1813"/>
    <mergeCell ref="F1813:I1813"/>
    <mergeCell ref="A1814:E1814"/>
    <mergeCell ref="G1815:I1815"/>
    <mergeCell ref="H1807:I1807"/>
    <mergeCell ref="J1807:J1808"/>
    <mergeCell ref="A1810:E1810"/>
    <mergeCell ref="F1810:I1810"/>
    <mergeCell ref="A1811:E1811"/>
    <mergeCell ref="F1811:I1811"/>
    <mergeCell ref="E1867:F1867"/>
    <mergeCell ref="E1868:F1868"/>
    <mergeCell ref="A1869:E1869"/>
    <mergeCell ref="F1869:I1869"/>
    <mergeCell ref="A1870:E1870"/>
    <mergeCell ref="F1870:I1870"/>
    <mergeCell ref="A1860:E1860"/>
    <mergeCell ref="G1861:I1861"/>
    <mergeCell ref="G1862:I1862"/>
    <mergeCell ref="A1863:E1863"/>
    <mergeCell ref="F1863:I1863"/>
    <mergeCell ref="H1865:I1865"/>
    <mergeCell ref="A1855:E1855"/>
    <mergeCell ref="F1855:I1855"/>
    <mergeCell ref="A1856:E1856"/>
    <mergeCell ref="G1857:I1857"/>
    <mergeCell ref="G1858:I1858"/>
    <mergeCell ref="A1859:E1859"/>
    <mergeCell ref="F1859:I1859"/>
    <mergeCell ref="E1851:F1851"/>
    <mergeCell ref="E1852:F1852"/>
    <mergeCell ref="A1853:E1853"/>
    <mergeCell ref="F1853:I1853"/>
    <mergeCell ref="A1854:E1854"/>
    <mergeCell ref="F1854:I1854"/>
    <mergeCell ref="A1844:E1844"/>
    <mergeCell ref="G1845:I1845"/>
    <mergeCell ref="G1846:I1846"/>
    <mergeCell ref="A1847:E1847"/>
    <mergeCell ref="F1847:I1847"/>
    <mergeCell ref="H1849:I1849"/>
    <mergeCell ref="A1839:E1839"/>
    <mergeCell ref="F1839:I1839"/>
    <mergeCell ref="A1840:E1840"/>
    <mergeCell ref="G1841:I1841"/>
    <mergeCell ref="G1842:I1842"/>
    <mergeCell ref="A1843:E1843"/>
    <mergeCell ref="F1843:I1843"/>
    <mergeCell ref="E1898:F1898"/>
    <mergeCell ref="E1899:F1899"/>
    <mergeCell ref="A1900:E1900"/>
    <mergeCell ref="F1900:I1900"/>
    <mergeCell ref="A1901:E1901"/>
    <mergeCell ref="F1901:I1901"/>
    <mergeCell ref="A1891:E1891"/>
    <mergeCell ref="G1892:I1892"/>
    <mergeCell ref="G1893:I1893"/>
    <mergeCell ref="A1894:E1894"/>
    <mergeCell ref="F1894:I1894"/>
    <mergeCell ref="H1896:I1896"/>
    <mergeCell ref="A1887:E1887"/>
    <mergeCell ref="F1887:I1887"/>
    <mergeCell ref="A1888:E1888"/>
    <mergeCell ref="G1889:I1889"/>
    <mergeCell ref="A1890:E1890"/>
    <mergeCell ref="F1890:I1890"/>
    <mergeCell ref="E1883:F1883"/>
    <mergeCell ref="E1884:F1884"/>
    <mergeCell ref="A1885:E1885"/>
    <mergeCell ref="F1885:I1885"/>
    <mergeCell ref="A1886:E1886"/>
    <mergeCell ref="F1886:I1886"/>
    <mergeCell ref="A1876:E1876"/>
    <mergeCell ref="G1877:I1877"/>
    <mergeCell ref="G1878:I1878"/>
    <mergeCell ref="A1879:E1879"/>
    <mergeCell ref="F1879:I1879"/>
    <mergeCell ref="H1881:I1881"/>
    <mergeCell ref="A1871:E1871"/>
    <mergeCell ref="F1871:I1871"/>
    <mergeCell ref="A1872:E1872"/>
    <mergeCell ref="G1873:I1873"/>
    <mergeCell ref="G1874:I1874"/>
    <mergeCell ref="A1875:E1875"/>
    <mergeCell ref="F1875:I1875"/>
    <mergeCell ref="A1930:E1930"/>
    <mergeCell ref="G1931:I1931"/>
    <mergeCell ref="G1932:I1932"/>
    <mergeCell ref="A1933:E1933"/>
    <mergeCell ref="F1933:I1933"/>
    <mergeCell ref="A1934:E1934"/>
    <mergeCell ref="A1927:E1927"/>
    <mergeCell ref="F1927:I1927"/>
    <mergeCell ref="A1928:E1928"/>
    <mergeCell ref="F1928:I1928"/>
    <mergeCell ref="A1929:E1929"/>
    <mergeCell ref="F1929:I1929"/>
    <mergeCell ref="E1919:F1919"/>
    <mergeCell ref="E1920:F1920"/>
    <mergeCell ref="E1921:F1921"/>
    <mergeCell ref="H1923:I1923"/>
    <mergeCell ref="E1925:F1925"/>
    <mergeCell ref="E1926:F1926"/>
    <mergeCell ref="G1912:I1912"/>
    <mergeCell ref="A1913:E1913"/>
    <mergeCell ref="F1913:I1913"/>
    <mergeCell ref="H1915:I1915"/>
    <mergeCell ref="E1917:F1917"/>
    <mergeCell ref="E1918:F1918"/>
    <mergeCell ref="A1907:E1907"/>
    <mergeCell ref="F1907:I1907"/>
    <mergeCell ref="A1908:E1908"/>
    <mergeCell ref="G1909:I1909"/>
    <mergeCell ref="G1910:I1910"/>
    <mergeCell ref="G1911:I1911"/>
    <mergeCell ref="A1902:E1902"/>
    <mergeCell ref="F1902:I1902"/>
    <mergeCell ref="A1903:E1903"/>
    <mergeCell ref="G1904:I1904"/>
    <mergeCell ref="G1905:I1905"/>
    <mergeCell ref="G1906:I1906"/>
    <mergeCell ref="A1958:E1958"/>
    <mergeCell ref="F1958:I1958"/>
    <mergeCell ref="A1959:E1959"/>
    <mergeCell ref="G1960:I1960"/>
    <mergeCell ref="G1961:I1961"/>
    <mergeCell ref="A1962:E1962"/>
    <mergeCell ref="F1962:I1962"/>
    <mergeCell ref="H1952:I1952"/>
    <mergeCell ref="E1954:F1954"/>
    <mergeCell ref="E1955:F1955"/>
    <mergeCell ref="A1956:E1956"/>
    <mergeCell ref="F1956:I1956"/>
    <mergeCell ref="A1957:E1957"/>
    <mergeCell ref="F1957:I1957"/>
    <mergeCell ref="A1946:E1946"/>
    <mergeCell ref="G1947:I1947"/>
    <mergeCell ref="G1948:I1948"/>
    <mergeCell ref="G1949:I1949"/>
    <mergeCell ref="A1950:E1950"/>
    <mergeCell ref="F1950:I1950"/>
    <mergeCell ref="E1942:F1942"/>
    <mergeCell ref="A1943:E1943"/>
    <mergeCell ref="F1943:I1943"/>
    <mergeCell ref="A1944:E1944"/>
    <mergeCell ref="F1944:I1944"/>
    <mergeCell ref="A1945:E1945"/>
    <mergeCell ref="F1945:I1945"/>
    <mergeCell ref="G1935:I1935"/>
    <mergeCell ref="G1936:I1936"/>
    <mergeCell ref="A1937:E1937"/>
    <mergeCell ref="F1937:I1937"/>
    <mergeCell ref="H1939:I1939"/>
    <mergeCell ref="E1941:F1941"/>
    <mergeCell ref="E1995:F1995"/>
    <mergeCell ref="E1996:F1996"/>
    <mergeCell ref="A1997:E1997"/>
    <mergeCell ref="F1997:I1997"/>
    <mergeCell ref="A1998:E1998"/>
    <mergeCell ref="F1998:I1998"/>
    <mergeCell ref="A1988:E1988"/>
    <mergeCell ref="G1989:I1989"/>
    <mergeCell ref="G1990:I1990"/>
    <mergeCell ref="A1991:E1991"/>
    <mergeCell ref="F1991:I1991"/>
    <mergeCell ref="H1993:I1993"/>
    <mergeCell ref="A1983:E1983"/>
    <mergeCell ref="F1983:I1983"/>
    <mergeCell ref="A1984:E1984"/>
    <mergeCell ref="G1985:I1985"/>
    <mergeCell ref="G1986:I1986"/>
    <mergeCell ref="A1987:E1987"/>
    <mergeCell ref="F1987:I1987"/>
    <mergeCell ref="H1977:I1977"/>
    <mergeCell ref="E1979:F1979"/>
    <mergeCell ref="E1980:F1980"/>
    <mergeCell ref="A1981:E1981"/>
    <mergeCell ref="F1981:I1981"/>
    <mergeCell ref="A1982:E1982"/>
    <mergeCell ref="F1982:I1982"/>
    <mergeCell ref="H1969:I1969"/>
    <mergeCell ref="E1971:F1971"/>
    <mergeCell ref="E1972:F1972"/>
    <mergeCell ref="E1973:F1973"/>
    <mergeCell ref="E1974:F1974"/>
    <mergeCell ref="E1975:F1975"/>
    <mergeCell ref="A1963:E1963"/>
    <mergeCell ref="G1964:I1964"/>
    <mergeCell ref="G1965:I1965"/>
    <mergeCell ref="G1966:I1966"/>
    <mergeCell ref="A1967:E1967"/>
    <mergeCell ref="F1967:I1967"/>
    <mergeCell ref="E2033:F2033"/>
    <mergeCell ref="A2034:E2034"/>
    <mergeCell ref="F2034:I2034"/>
    <mergeCell ref="A2035:E2035"/>
    <mergeCell ref="F2035:I2035"/>
    <mergeCell ref="A2036:E2036"/>
    <mergeCell ref="F2036:I2036"/>
    <mergeCell ref="E2025:F2025"/>
    <mergeCell ref="E2026:F2026"/>
    <mergeCell ref="E2027:F2027"/>
    <mergeCell ref="E2028:F2028"/>
    <mergeCell ref="H2030:I2030"/>
    <mergeCell ref="E2032:F2032"/>
    <mergeCell ref="E2017:F2017"/>
    <mergeCell ref="H2019:I2019"/>
    <mergeCell ref="E2021:F2021"/>
    <mergeCell ref="E2022:F2022"/>
    <mergeCell ref="E2023:F2023"/>
    <mergeCell ref="E2024:F2024"/>
    <mergeCell ref="H2010:I2010"/>
    <mergeCell ref="E2012:F2012"/>
    <mergeCell ref="E2013:F2013"/>
    <mergeCell ref="E2014:F2014"/>
    <mergeCell ref="E2015:F2015"/>
    <mergeCell ref="E2016:F2016"/>
    <mergeCell ref="A2004:E2004"/>
    <mergeCell ref="G2005:I2005"/>
    <mergeCell ref="G2006:I2006"/>
    <mergeCell ref="G2007:I2007"/>
    <mergeCell ref="A2008:E2008"/>
    <mergeCell ref="F2008:I2008"/>
    <mergeCell ref="A1999:E1999"/>
    <mergeCell ref="F1999:I1999"/>
    <mergeCell ref="A2000:E2000"/>
    <mergeCell ref="G2001:I2001"/>
    <mergeCell ref="G2002:I2002"/>
    <mergeCell ref="A2003:E2003"/>
    <mergeCell ref="F2003:I2003"/>
    <mergeCell ref="G2063:I2063"/>
    <mergeCell ref="G2064:I2064"/>
    <mergeCell ref="G2065:I2065"/>
    <mergeCell ref="G2066:I2066"/>
    <mergeCell ref="G2067:I2067"/>
    <mergeCell ref="G2068:I2068"/>
    <mergeCell ref="G2058:I2058"/>
    <mergeCell ref="A2059:E2059"/>
    <mergeCell ref="F2059:I2059"/>
    <mergeCell ref="A2060:E2060"/>
    <mergeCell ref="G2061:I2061"/>
    <mergeCell ref="G2062:I2062"/>
    <mergeCell ref="A2053:E2053"/>
    <mergeCell ref="F2053:I2053"/>
    <mergeCell ref="A2054:E2054"/>
    <mergeCell ref="G2055:I2055"/>
    <mergeCell ref="G2056:I2056"/>
    <mergeCell ref="G2057:I2057"/>
    <mergeCell ref="E2049:F2049"/>
    <mergeCell ref="E2050:F2050"/>
    <mergeCell ref="A2051:E2051"/>
    <mergeCell ref="F2051:I2051"/>
    <mergeCell ref="A2052:E2052"/>
    <mergeCell ref="F2052:I2052"/>
    <mergeCell ref="G2042:I2042"/>
    <mergeCell ref="G2043:I2043"/>
    <mergeCell ref="G2044:I2044"/>
    <mergeCell ref="A2045:E2045"/>
    <mergeCell ref="F2045:I2045"/>
    <mergeCell ref="H2047:I2047"/>
    <mergeCell ref="A2037:E2037"/>
    <mergeCell ref="G2038:I2038"/>
    <mergeCell ref="A2039:E2039"/>
    <mergeCell ref="F2039:I2039"/>
    <mergeCell ref="A2040:E2040"/>
    <mergeCell ref="G2041:I2041"/>
    <mergeCell ref="G2096:I2096"/>
    <mergeCell ref="G2097:I2097"/>
    <mergeCell ref="A2098:E2098"/>
    <mergeCell ref="F2098:I2098"/>
    <mergeCell ref="H2100:I2100"/>
    <mergeCell ref="E2102:F2102"/>
    <mergeCell ref="G2090:I2090"/>
    <mergeCell ref="G2091:I2091"/>
    <mergeCell ref="G2092:I2092"/>
    <mergeCell ref="G2093:I2093"/>
    <mergeCell ref="G2094:I2094"/>
    <mergeCell ref="G2095:I2095"/>
    <mergeCell ref="A2085:E2085"/>
    <mergeCell ref="F2085:I2085"/>
    <mergeCell ref="A2086:E2086"/>
    <mergeCell ref="G2087:I2087"/>
    <mergeCell ref="G2088:I2088"/>
    <mergeCell ref="G2089:I2089"/>
    <mergeCell ref="A2079:E2079"/>
    <mergeCell ref="G2080:I2080"/>
    <mergeCell ref="G2081:I2081"/>
    <mergeCell ref="G2082:I2082"/>
    <mergeCell ref="G2083:I2083"/>
    <mergeCell ref="G2084:I2084"/>
    <mergeCell ref="A2076:E2076"/>
    <mergeCell ref="F2076:I2076"/>
    <mergeCell ref="A2077:E2077"/>
    <mergeCell ref="F2077:I2077"/>
    <mergeCell ref="A2078:E2078"/>
    <mergeCell ref="F2078:I2078"/>
    <mergeCell ref="G2069:I2069"/>
    <mergeCell ref="A2070:E2070"/>
    <mergeCell ref="F2070:I2070"/>
    <mergeCell ref="H2072:I2072"/>
    <mergeCell ref="E2074:F2074"/>
    <mergeCell ref="E2075:F2075"/>
    <mergeCell ref="E2136:F2136"/>
    <mergeCell ref="E2137:F2137"/>
    <mergeCell ref="E2138:F2138"/>
    <mergeCell ref="H2140:I2140"/>
    <mergeCell ref="E2142:F2142"/>
    <mergeCell ref="E2143:F2143"/>
    <mergeCell ref="H2129:I2129"/>
    <mergeCell ref="E2131:F2131"/>
    <mergeCell ref="E2132:F2132"/>
    <mergeCell ref="E2133:F2133"/>
    <mergeCell ref="E2134:F2134"/>
    <mergeCell ref="E2135:F2135"/>
    <mergeCell ref="E2122:F2122"/>
    <mergeCell ref="E2123:F2123"/>
    <mergeCell ref="E2124:F2124"/>
    <mergeCell ref="E2125:F2125"/>
    <mergeCell ref="E2126:F2126"/>
    <mergeCell ref="E2127:F2127"/>
    <mergeCell ref="G2115:I2115"/>
    <mergeCell ref="G2116:I2116"/>
    <mergeCell ref="A2117:E2117"/>
    <mergeCell ref="F2117:I2117"/>
    <mergeCell ref="H2119:I2119"/>
    <mergeCell ref="E2121:F2121"/>
    <mergeCell ref="A2111:E2111"/>
    <mergeCell ref="F2111:I2111"/>
    <mergeCell ref="A2112:E2112"/>
    <mergeCell ref="F2112:I2112"/>
    <mergeCell ref="A2113:E2113"/>
    <mergeCell ref="G2114:I2114"/>
    <mergeCell ref="E2103:F2103"/>
    <mergeCell ref="E2104:F2104"/>
    <mergeCell ref="H2106:I2106"/>
    <mergeCell ref="E2108:F2108"/>
    <mergeCell ref="E2109:F2109"/>
    <mergeCell ref="A2110:E2110"/>
    <mergeCell ref="F2110:I2110"/>
    <mergeCell ref="G2174:I2174"/>
    <mergeCell ref="G2175:I2175"/>
    <mergeCell ref="A2176:E2176"/>
    <mergeCell ref="F2176:I2176"/>
    <mergeCell ref="H2178:I2178"/>
    <mergeCell ref="E2180:F2180"/>
    <mergeCell ref="A2169:E2169"/>
    <mergeCell ref="G2170:I2170"/>
    <mergeCell ref="G2171:I2171"/>
    <mergeCell ref="A2172:E2172"/>
    <mergeCell ref="F2172:I2172"/>
    <mergeCell ref="A2173:E2173"/>
    <mergeCell ref="A2166:E2166"/>
    <mergeCell ref="F2166:I2166"/>
    <mergeCell ref="A2167:E2167"/>
    <mergeCell ref="F2167:I2167"/>
    <mergeCell ref="A2168:E2168"/>
    <mergeCell ref="F2168:I2168"/>
    <mergeCell ref="E2158:F2158"/>
    <mergeCell ref="E2159:F2159"/>
    <mergeCell ref="E2160:F2160"/>
    <mergeCell ref="H2162:I2162"/>
    <mergeCell ref="E2164:F2164"/>
    <mergeCell ref="E2165:F2165"/>
    <mergeCell ref="H2151:I2151"/>
    <mergeCell ref="E2153:F2153"/>
    <mergeCell ref="E2154:F2154"/>
    <mergeCell ref="E2155:F2155"/>
    <mergeCell ref="E2156:F2156"/>
    <mergeCell ref="E2157:F2157"/>
    <mergeCell ref="E2144:F2144"/>
    <mergeCell ref="E2145:F2145"/>
    <mergeCell ref="E2146:F2146"/>
    <mergeCell ref="E2147:F2147"/>
    <mergeCell ref="E2148:F2148"/>
    <mergeCell ref="E2149:F2149"/>
    <mergeCell ref="A2206:E2206"/>
    <mergeCell ref="G2207:I2207"/>
    <mergeCell ref="A2208:E2208"/>
    <mergeCell ref="F2208:I2208"/>
    <mergeCell ref="H2210:I2210"/>
    <mergeCell ref="E2212:F2212"/>
    <mergeCell ref="A2202:E2202"/>
    <mergeCell ref="F2202:I2202"/>
    <mergeCell ref="A2203:E2203"/>
    <mergeCell ref="G2204:I2204"/>
    <mergeCell ref="A2205:E2205"/>
    <mergeCell ref="F2205:I2205"/>
    <mergeCell ref="E2198:F2198"/>
    <mergeCell ref="E2199:F2199"/>
    <mergeCell ref="A2200:E2200"/>
    <mergeCell ref="F2200:I2200"/>
    <mergeCell ref="A2201:E2201"/>
    <mergeCell ref="F2201:I2201"/>
    <mergeCell ref="A2191:E2191"/>
    <mergeCell ref="G2192:I2192"/>
    <mergeCell ref="G2193:I2193"/>
    <mergeCell ref="A2194:E2194"/>
    <mergeCell ref="F2194:I2194"/>
    <mergeCell ref="H2196:I2196"/>
    <mergeCell ref="A2185:E2185"/>
    <mergeCell ref="G2186:I2186"/>
    <mergeCell ref="G2187:I2187"/>
    <mergeCell ref="G2188:I2188"/>
    <mergeCell ref="G2189:I2189"/>
    <mergeCell ref="A2190:E2190"/>
    <mergeCell ref="F2190:I2190"/>
    <mergeCell ref="E2181:F2181"/>
    <mergeCell ref="A2182:E2182"/>
    <mergeCell ref="F2182:I2182"/>
    <mergeCell ref="A2183:E2183"/>
    <mergeCell ref="F2183:I2183"/>
    <mergeCell ref="A2184:E2184"/>
    <mergeCell ref="F2184:I2184"/>
    <mergeCell ref="A2240:E2240"/>
    <mergeCell ref="G2241:I2241"/>
    <mergeCell ref="G2242:I2242"/>
    <mergeCell ref="A2243:E2243"/>
    <mergeCell ref="F2243:I2243"/>
    <mergeCell ref="A2244:E2244"/>
    <mergeCell ref="A2237:E2237"/>
    <mergeCell ref="F2237:I2237"/>
    <mergeCell ref="A2238:E2238"/>
    <mergeCell ref="F2238:I2238"/>
    <mergeCell ref="A2239:E2239"/>
    <mergeCell ref="F2239:I2239"/>
    <mergeCell ref="E2229:F2229"/>
    <mergeCell ref="E2230:F2230"/>
    <mergeCell ref="E2231:F2231"/>
    <mergeCell ref="H2233:I2233"/>
    <mergeCell ref="E2235:F2235"/>
    <mergeCell ref="E2236:F2236"/>
    <mergeCell ref="A2222:E2222"/>
    <mergeCell ref="F2222:I2222"/>
    <mergeCell ref="H2224:I2224"/>
    <mergeCell ref="E2226:F2226"/>
    <mergeCell ref="E2227:F2227"/>
    <mergeCell ref="E2228:F2228"/>
    <mergeCell ref="A2217:E2217"/>
    <mergeCell ref="G2218:I2218"/>
    <mergeCell ref="A2219:E2219"/>
    <mergeCell ref="F2219:I2219"/>
    <mergeCell ref="A2220:E2220"/>
    <mergeCell ref="G2221:I2221"/>
    <mergeCell ref="E2213:F2213"/>
    <mergeCell ref="A2214:E2214"/>
    <mergeCell ref="F2214:I2214"/>
    <mergeCell ref="A2215:E2215"/>
    <mergeCell ref="F2215:I2215"/>
    <mergeCell ref="A2216:E2216"/>
    <mergeCell ref="F2216:I2216"/>
    <mergeCell ref="A2274:E2274"/>
    <mergeCell ref="F2274:I2274"/>
    <mergeCell ref="A2275:E2275"/>
    <mergeCell ref="G2276:I2276"/>
    <mergeCell ref="G2277:I2277"/>
    <mergeCell ref="G2278:I2278"/>
    <mergeCell ref="H2268:I2268"/>
    <mergeCell ref="E2270:F2270"/>
    <mergeCell ref="E2271:F2271"/>
    <mergeCell ref="A2272:E2272"/>
    <mergeCell ref="F2272:I2272"/>
    <mergeCell ref="A2273:E2273"/>
    <mergeCell ref="F2273:I2273"/>
    <mergeCell ref="A2262:E2262"/>
    <mergeCell ref="G2263:I2263"/>
    <mergeCell ref="G2264:I2264"/>
    <mergeCell ref="G2265:I2265"/>
    <mergeCell ref="A2266:E2266"/>
    <mergeCell ref="F2266:I2266"/>
    <mergeCell ref="A2258:E2258"/>
    <mergeCell ref="F2258:I2258"/>
    <mergeCell ref="A2259:E2259"/>
    <mergeCell ref="G2260:I2260"/>
    <mergeCell ref="A2261:E2261"/>
    <mergeCell ref="F2261:I2261"/>
    <mergeCell ref="H2252:I2252"/>
    <mergeCell ref="E2254:F2254"/>
    <mergeCell ref="E2255:F2255"/>
    <mergeCell ref="A2256:E2256"/>
    <mergeCell ref="F2256:I2256"/>
    <mergeCell ref="A2257:E2257"/>
    <mergeCell ref="F2257:I2257"/>
    <mergeCell ref="G2245:I2245"/>
    <mergeCell ref="G2246:I2246"/>
    <mergeCell ref="G2247:I2247"/>
    <mergeCell ref="G2248:I2248"/>
    <mergeCell ref="G2249:I2249"/>
    <mergeCell ref="A2250:E2250"/>
    <mergeCell ref="F2250:I2250"/>
    <mergeCell ref="A2307:E2307"/>
    <mergeCell ref="F2307:I2307"/>
    <mergeCell ref="A2308:E2308"/>
    <mergeCell ref="F2308:I2308"/>
    <mergeCell ref="A2309:E2309"/>
    <mergeCell ref="F2309:I2309"/>
    <mergeCell ref="G2300:I2300"/>
    <mergeCell ref="A2301:E2301"/>
    <mergeCell ref="F2301:I2301"/>
    <mergeCell ref="H2303:I2303"/>
    <mergeCell ref="E2305:F2305"/>
    <mergeCell ref="E2306:F2306"/>
    <mergeCell ref="A2295:E2295"/>
    <mergeCell ref="F2295:I2295"/>
    <mergeCell ref="A2296:E2296"/>
    <mergeCell ref="G2297:I2297"/>
    <mergeCell ref="G2298:I2298"/>
    <mergeCell ref="G2299:I2299"/>
    <mergeCell ref="A2291:E2291"/>
    <mergeCell ref="F2291:I2291"/>
    <mergeCell ref="A2292:E2292"/>
    <mergeCell ref="F2292:I2292"/>
    <mergeCell ref="A2293:E2293"/>
    <mergeCell ref="G2294:I2294"/>
    <mergeCell ref="A2284:E2284"/>
    <mergeCell ref="F2284:I2284"/>
    <mergeCell ref="H2286:I2286"/>
    <mergeCell ref="E2288:F2288"/>
    <mergeCell ref="E2289:F2289"/>
    <mergeCell ref="A2290:E2290"/>
    <mergeCell ref="F2290:I2290"/>
    <mergeCell ref="G2279:I2279"/>
    <mergeCell ref="A2280:E2280"/>
    <mergeCell ref="F2280:I2280"/>
    <mergeCell ref="A2281:E2281"/>
    <mergeCell ref="G2282:I2282"/>
    <mergeCell ref="G2283:I2283"/>
    <mergeCell ref="A2337:E2337"/>
    <mergeCell ref="F2337:I2337"/>
    <mergeCell ref="A2338:E2338"/>
    <mergeCell ref="G2339:I2339"/>
    <mergeCell ref="A2340:E2340"/>
    <mergeCell ref="F2340:I2340"/>
    <mergeCell ref="H2331:I2331"/>
    <mergeCell ref="E2333:F2333"/>
    <mergeCell ref="E2334:F2334"/>
    <mergeCell ref="A2335:E2335"/>
    <mergeCell ref="F2335:I2335"/>
    <mergeCell ref="A2336:E2336"/>
    <mergeCell ref="F2336:I2336"/>
    <mergeCell ref="A2326:E2326"/>
    <mergeCell ref="F2326:I2326"/>
    <mergeCell ref="A2327:E2327"/>
    <mergeCell ref="G2328:I2328"/>
    <mergeCell ref="A2329:E2329"/>
    <mergeCell ref="F2329:I2329"/>
    <mergeCell ref="E2322:F2322"/>
    <mergeCell ref="E2323:F2323"/>
    <mergeCell ref="A2324:E2324"/>
    <mergeCell ref="F2324:I2324"/>
    <mergeCell ref="A2325:E2325"/>
    <mergeCell ref="F2325:I2325"/>
    <mergeCell ref="G2315:I2315"/>
    <mergeCell ref="G2316:I2316"/>
    <mergeCell ref="G2317:I2317"/>
    <mergeCell ref="A2318:E2318"/>
    <mergeCell ref="F2318:I2318"/>
    <mergeCell ref="H2320:I2320"/>
    <mergeCell ref="A2310:E2310"/>
    <mergeCell ref="G2311:I2311"/>
    <mergeCell ref="A2312:E2312"/>
    <mergeCell ref="F2312:I2312"/>
    <mergeCell ref="A2313:E2313"/>
    <mergeCell ref="G2314:I2314"/>
    <mergeCell ref="A2370:E2370"/>
    <mergeCell ref="F2370:I2370"/>
    <mergeCell ref="A2371:E2371"/>
    <mergeCell ref="G2372:I2372"/>
    <mergeCell ref="G2373:I2373"/>
    <mergeCell ref="G2374:I2374"/>
    <mergeCell ref="H2364:I2364"/>
    <mergeCell ref="E2366:F2366"/>
    <mergeCell ref="E2367:F2367"/>
    <mergeCell ref="A2368:E2368"/>
    <mergeCell ref="F2368:I2368"/>
    <mergeCell ref="A2369:E2369"/>
    <mergeCell ref="F2369:I2369"/>
    <mergeCell ref="A2358:E2358"/>
    <mergeCell ref="G2359:I2359"/>
    <mergeCell ref="G2360:I2360"/>
    <mergeCell ref="G2361:I2361"/>
    <mergeCell ref="A2362:E2362"/>
    <mergeCell ref="F2362:I2362"/>
    <mergeCell ref="G2353:I2353"/>
    <mergeCell ref="G2354:I2354"/>
    <mergeCell ref="G2355:I2355"/>
    <mergeCell ref="G2356:I2356"/>
    <mergeCell ref="A2357:E2357"/>
    <mergeCell ref="F2357:I2357"/>
    <mergeCell ref="A2348:E2348"/>
    <mergeCell ref="F2348:I2348"/>
    <mergeCell ref="A2349:E2349"/>
    <mergeCell ref="G2350:I2350"/>
    <mergeCell ref="G2351:I2351"/>
    <mergeCell ref="G2352:I2352"/>
    <mergeCell ref="H2342:I2342"/>
    <mergeCell ref="E2344:F2344"/>
    <mergeCell ref="E2345:F2345"/>
    <mergeCell ref="A2346:E2346"/>
    <mergeCell ref="F2346:I2346"/>
    <mergeCell ref="A2347:E2347"/>
    <mergeCell ref="F2347:I2347"/>
    <mergeCell ref="G2402:I2402"/>
    <mergeCell ref="G2403:I2403"/>
    <mergeCell ref="A2404:E2404"/>
    <mergeCell ref="F2404:I2404"/>
    <mergeCell ref="H2406:I2406"/>
    <mergeCell ref="E2408:F2408"/>
    <mergeCell ref="G2397:I2397"/>
    <mergeCell ref="G2398:I2398"/>
    <mergeCell ref="G2399:I2399"/>
    <mergeCell ref="A2400:E2400"/>
    <mergeCell ref="F2400:I2400"/>
    <mergeCell ref="A2401:E2401"/>
    <mergeCell ref="A2392:E2392"/>
    <mergeCell ref="F2392:I2392"/>
    <mergeCell ref="A2393:E2393"/>
    <mergeCell ref="G2394:I2394"/>
    <mergeCell ref="G2395:I2395"/>
    <mergeCell ref="G2396:I2396"/>
    <mergeCell ref="H2386:I2386"/>
    <mergeCell ref="E2388:F2388"/>
    <mergeCell ref="E2389:F2389"/>
    <mergeCell ref="A2390:E2390"/>
    <mergeCell ref="F2390:I2390"/>
    <mergeCell ref="A2391:E2391"/>
    <mergeCell ref="F2391:I2391"/>
    <mergeCell ref="A2380:E2380"/>
    <mergeCell ref="G2381:I2381"/>
    <mergeCell ref="G2382:I2382"/>
    <mergeCell ref="G2383:I2383"/>
    <mergeCell ref="A2384:E2384"/>
    <mergeCell ref="F2384:I2384"/>
    <mergeCell ref="G2375:I2375"/>
    <mergeCell ref="G2376:I2376"/>
    <mergeCell ref="G2377:I2377"/>
    <mergeCell ref="G2378:I2378"/>
    <mergeCell ref="A2379:E2379"/>
    <mergeCell ref="F2379:I2379"/>
    <mergeCell ref="A2439:E2439"/>
    <mergeCell ref="F2439:I2439"/>
    <mergeCell ref="A2440:E2440"/>
    <mergeCell ref="F2440:I2440"/>
    <mergeCell ref="A2441:E2441"/>
    <mergeCell ref="F2441:I2441"/>
    <mergeCell ref="E2431:F2431"/>
    <mergeCell ref="E2432:F2432"/>
    <mergeCell ref="E2433:F2433"/>
    <mergeCell ref="H2435:I2435"/>
    <mergeCell ref="E2437:F2437"/>
    <mergeCell ref="E2438:F2438"/>
    <mergeCell ref="A2424:E2424"/>
    <mergeCell ref="F2424:I2424"/>
    <mergeCell ref="H2426:I2426"/>
    <mergeCell ref="E2428:F2428"/>
    <mergeCell ref="E2429:F2429"/>
    <mergeCell ref="E2430:F2430"/>
    <mergeCell ref="G2419:I2419"/>
    <mergeCell ref="A2420:E2420"/>
    <mergeCell ref="F2420:I2420"/>
    <mergeCell ref="A2421:E2421"/>
    <mergeCell ref="G2422:I2422"/>
    <mergeCell ref="G2423:I2423"/>
    <mergeCell ref="A2413:E2413"/>
    <mergeCell ref="G2414:I2414"/>
    <mergeCell ref="G2415:I2415"/>
    <mergeCell ref="G2416:I2416"/>
    <mergeCell ref="G2417:I2417"/>
    <mergeCell ref="G2418:I2418"/>
    <mergeCell ref="E2409:F2409"/>
    <mergeCell ref="A2410:E2410"/>
    <mergeCell ref="F2410:I2410"/>
    <mergeCell ref="A2411:E2411"/>
    <mergeCell ref="F2411:I2411"/>
    <mergeCell ref="A2412:E2412"/>
    <mergeCell ref="F2412:I2412"/>
    <mergeCell ref="G2470:I2470"/>
    <mergeCell ref="G2471:I2471"/>
    <mergeCell ref="G2472:I2472"/>
    <mergeCell ref="A2473:E2473"/>
    <mergeCell ref="F2473:I2473"/>
    <mergeCell ref="H2475:I2475"/>
    <mergeCell ref="A2464:E2464"/>
    <mergeCell ref="G2465:I2465"/>
    <mergeCell ref="G2466:I2466"/>
    <mergeCell ref="G2467:I2467"/>
    <mergeCell ref="G2468:I2468"/>
    <mergeCell ref="G2469:I2469"/>
    <mergeCell ref="A2458:E2458"/>
    <mergeCell ref="G2459:I2459"/>
    <mergeCell ref="G2460:I2460"/>
    <mergeCell ref="G2461:I2461"/>
    <mergeCell ref="G2462:I2462"/>
    <mergeCell ref="A2463:E2463"/>
    <mergeCell ref="F2463:I2463"/>
    <mergeCell ref="E2454:F2454"/>
    <mergeCell ref="A2455:E2455"/>
    <mergeCell ref="F2455:I2455"/>
    <mergeCell ref="A2456:E2456"/>
    <mergeCell ref="F2456:I2456"/>
    <mergeCell ref="A2457:E2457"/>
    <mergeCell ref="F2457:I2457"/>
    <mergeCell ref="G2447:I2447"/>
    <mergeCell ref="G2448:I2448"/>
    <mergeCell ref="A2449:E2449"/>
    <mergeCell ref="F2449:I2449"/>
    <mergeCell ref="H2451:I2451"/>
    <mergeCell ref="E2453:F2453"/>
    <mergeCell ref="A2442:E2442"/>
    <mergeCell ref="G2443:I2443"/>
    <mergeCell ref="G2444:I2444"/>
    <mergeCell ref="A2445:E2445"/>
    <mergeCell ref="F2445:I2445"/>
    <mergeCell ref="A2446:E2446"/>
    <mergeCell ref="A2502:E2502"/>
    <mergeCell ref="G2503:I2503"/>
    <mergeCell ref="G2504:I2504"/>
    <mergeCell ref="G2505:I2505"/>
    <mergeCell ref="G2506:I2506"/>
    <mergeCell ref="G2507:I2507"/>
    <mergeCell ref="A2496:E2496"/>
    <mergeCell ref="G2497:I2497"/>
    <mergeCell ref="G2498:I2498"/>
    <mergeCell ref="G2499:I2499"/>
    <mergeCell ref="G2500:I2500"/>
    <mergeCell ref="A2501:E2501"/>
    <mergeCell ref="F2501:I2501"/>
    <mergeCell ref="E2492:F2492"/>
    <mergeCell ref="A2493:E2493"/>
    <mergeCell ref="F2493:I2493"/>
    <mergeCell ref="A2494:E2494"/>
    <mergeCell ref="F2494:I2494"/>
    <mergeCell ref="A2495:E2495"/>
    <mergeCell ref="F2495:I2495"/>
    <mergeCell ref="A2485:E2485"/>
    <mergeCell ref="G2486:I2486"/>
    <mergeCell ref="A2487:E2487"/>
    <mergeCell ref="F2487:I2487"/>
    <mergeCell ref="H2489:I2489"/>
    <mergeCell ref="E2491:F2491"/>
    <mergeCell ref="A2481:E2481"/>
    <mergeCell ref="F2481:I2481"/>
    <mergeCell ref="A2482:E2482"/>
    <mergeCell ref="G2483:I2483"/>
    <mergeCell ref="A2484:E2484"/>
    <mergeCell ref="F2484:I2484"/>
    <mergeCell ref="E2477:F2477"/>
    <mergeCell ref="E2478:F2478"/>
    <mergeCell ref="A2479:E2479"/>
    <mergeCell ref="F2479:I2479"/>
    <mergeCell ref="A2480:E2480"/>
    <mergeCell ref="F2480:I2480"/>
    <mergeCell ref="A2535:E2535"/>
    <mergeCell ref="G2536:I2536"/>
    <mergeCell ref="A2537:E2537"/>
    <mergeCell ref="F2537:I2537"/>
    <mergeCell ref="H2539:I2539"/>
    <mergeCell ref="E2541:F2541"/>
    <mergeCell ref="A2530:E2530"/>
    <mergeCell ref="F2530:I2530"/>
    <mergeCell ref="A2531:E2531"/>
    <mergeCell ref="G2532:I2532"/>
    <mergeCell ref="G2533:I2533"/>
    <mergeCell ref="A2534:E2534"/>
    <mergeCell ref="F2534:I2534"/>
    <mergeCell ref="H2524:I2524"/>
    <mergeCell ref="E2526:F2526"/>
    <mergeCell ref="E2527:F2527"/>
    <mergeCell ref="A2528:E2528"/>
    <mergeCell ref="F2528:I2528"/>
    <mergeCell ref="A2529:E2529"/>
    <mergeCell ref="F2529:I2529"/>
    <mergeCell ref="A2519:E2519"/>
    <mergeCell ref="F2519:I2519"/>
    <mergeCell ref="A2520:E2520"/>
    <mergeCell ref="G2521:I2521"/>
    <mergeCell ref="A2522:E2522"/>
    <mergeCell ref="F2522:I2522"/>
    <mergeCell ref="A2515:E2515"/>
    <mergeCell ref="F2515:I2515"/>
    <mergeCell ref="A2516:E2516"/>
    <mergeCell ref="F2516:I2516"/>
    <mergeCell ref="A2517:E2517"/>
    <mergeCell ref="G2518:I2518"/>
    <mergeCell ref="A2508:E2508"/>
    <mergeCell ref="F2508:I2508"/>
    <mergeCell ref="H2510:I2510"/>
    <mergeCell ref="E2512:F2512"/>
    <mergeCell ref="E2513:F2513"/>
    <mergeCell ref="A2514:E2514"/>
    <mergeCell ref="F2514:I2514"/>
    <mergeCell ref="E2569:F2569"/>
    <mergeCell ref="E2570:F2570"/>
    <mergeCell ref="A2571:E2571"/>
    <mergeCell ref="F2571:I2571"/>
    <mergeCell ref="A2572:E2572"/>
    <mergeCell ref="F2572:I2572"/>
    <mergeCell ref="A2562:E2562"/>
    <mergeCell ref="G2563:I2563"/>
    <mergeCell ref="G2564:I2564"/>
    <mergeCell ref="A2565:E2565"/>
    <mergeCell ref="F2565:I2565"/>
    <mergeCell ref="H2567:I2567"/>
    <mergeCell ref="A2558:E2558"/>
    <mergeCell ref="F2558:I2558"/>
    <mergeCell ref="A2559:E2559"/>
    <mergeCell ref="G2560:I2560"/>
    <mergeCell ref="A2561:E2561"/>
    <mergeCell ref="F2561:I2561"/>
    <mergeCell ref="H2552:I2552"/>
    <mergeCell ref="E2554:F2554"/>
    <mergeCell ref="E2555:F2555"/>
    <mergeCell ref="A2556:E2556"/>
    <mergeCell ref="F2556:I2556"/>
    <mergeCell ref="A2557:E2557"/>
    <mergeCell ref="F2557:I2557"/>
    <mergeCell ref="A2546:E2546"/>
    <mergeCell ref="G2547:I2547"/>
    <mergeCell ref="G2548:I2548"/>
    <mergeCell ref="G2549:I2549"/>
    <mergeCell ref="A2550:E2550"/>
    <mergeCell ref="F2550:I2550"/>
    <mergeCell ref="E2542:F2542"/>
    <mergeCell ref="A2543:E2543"/>
    <mergeCell ref="F2543:I2543"/>
    <mergeCell ref="A2544:E2544"/>
    <mergeCell ref="F2544:I2544"/>
    <mergeCell ref="A2545:E2545"/>
    <mergeCell ref="F2545:I2545"/>
    <mergeCell ref="H2600:I2600"/>
    <mergeCell ref="E2602:F2602"/>
    <mergeCell ref="E2603:F2603"/>
    <mergeCell ref="A2604:E2604"/>
    <mergeCell ref="F2604:I2604"/>
    <mergeCell ref="A2605:E2605"/>
    <mergeCell ref="F2605:I2605"/>
    <mergeCell ref="A2594:E2594"/>
    <mergeCell ref="F2594:I2594"/>
    <mergeCell ref="A2595:E2595"/>
    <mergeCell ref="G2596:I2596"/>
    <mergeCell ref="G2597:I2597"/>
    <mergeCell ref="A2598:E2598"/>
    <mergeCell ref="F2598:I2598"/>
    <mergeCell ref="A2589:E2589"/>
    <mergeCell ref="F2589:I2589"/>
    <mergeCell ref="A2590:E2590"/>
    <mergeCell ref="G2591:I2591"/>
    <mergeCell ref="G2592:I2592"/>
    <mergeCell ref="G2593:I2593"/>
    <mergeCell ref="E2585:F2585"/>
    <mergeCell ref="E2586:F2586"/>
    <mergeCell ref="A2587:E2587"/>
    <mergeCell ref="F2587:I2587"/>
    <mergeCell ref="A2588:E2588"/>
    <mergeCell ref="F2588:I2588"/>
    <mergeCell ref="A2578:E2578"/>
    <mergeCell ref="G2579:I2579"/>
    <mergeCell ref="G2580:I2580"/>
    <mergeCell ref="A2581:E2581"/>
    <mergeCell ref="F2581:I2581"/>
    <mergeCell ref="H2583:I2583"/>
    <mergeCell ref="A2573:E2573"/>
    <mergeCell ref="F2573:I2573"/>
    <mergeCell ref="A2574:E2574"/>
    <mergeCell ref="G2575:I2575"/>
    <mergeCell ref="G2576:I2576"/>
    <mergeCell ref="A2577:E2577"/>
    <mergeCell ref="F2577:I2577"/>
    <mergeCell ref="A2628:E2628"/>
    <mergeCell ref="G2629:I2629"/>
    <mergeCell ref="G2630:I2630"/>
    <mergeCell ref="A2631:E2631"/>
    <mergeCell ref="F2631:I2631"/>
    <mergeCell ref="H2633:I2633"/>
    <mergeCell ref="A2623:E2623"/>
    <mergeCell ref="F2623:I2623"/>
    <mergeCell ref="A2624:E2624"/>
    <mergeCell ref="G2625:I2625"/>
    <mergeCell ref="G2626:I2626"/>
    <mergeCell ref="A2627:E2627"/>
    <mergeCell ref="F2627:I2627"/>
    <mergeCell ref="H2617:I2617"/>
    <mergeCell ref="E2619:F2619"/>
    <mergeCell ref="E2620:F2620"/>
    <mergeCell ref="A2621:E2621"/>
    <mergeCell ref="F2621:I2621"/>
    <mergeCell ref="A2622:E2622"/>
    <mergeCell ref="F2622:I2622"/>
    <mergeCell ref="A2611:E2611"/>
    <mergeCell ref="F2611:I2611"/>
    <mergeCell ref="A2612:E2612"/>
    <mergeCell ref="G2613:I2613"/>
    <mergeCell ref="G2614:I2614"/>
    <mergeCell ref="A2615:E2615"/>
    <mergeCell ref="F2615:I2615"/>
    <mergeCell ref="A2606:E2606"/>
    <mergeCell ref="F2606:I2606"/>
    <mergeCell ref="A2607:E2607"/>
    <mergeCell ref="G2608:I2608"/>
    <mergeCell ref="G2609:I2609"/>
    <mergeCell ref="G2610:I2610"/>
    <mergeCell ref="A2660:E2660"/>
    <mergeCell ref="G2661:I2661"/>
    <mergeCell ref="G2662:I2662"/>
    <mergeCell ref="A2663:E2663"/>
    <mergeCell ref="F2663:I2663"/>
    <mergeCell ref="H2665:I2665"/>
    <mergeCell ref="A2655:E2655"/>
    <mergeCell ref="F2655:I2655"/>
    <mergeCell ref="A2656:E2656"/>
    <mergeCell ref="G2657:I2657"/>
    <mergeCell ref="G2658:I2658"/>
    <mergeCell ref="A2659:E2659"/>
    <mergeCell ref="F2659:I2659"/>
    <mergeCell ref="E2651:F2651"/>
    <mergeCell ref="E2652:F2652"/>
    <mergeCell ref="A2653:E2653"/>
    <mergeCell ref="F2653:I2653"/>
    <mergeCell ref="A2654:E2654"/>
    <mergeCell ref="F2654:I2654"/>
    <mergeCell ref="A2644:E2644"/>
    <mergeCell ref="G2645:I2645"/>
    <mergeCell ref="G2646:I2646"/>
    <mergeCell ref="A2647:E2647"/>
    <mergeCell ref="F2647:I2647"/>
    <mergeCell ref="H2649:I2649"/>
    <mergeCell ref="A2639:E2639"/>
    <mergeCell ref="F2639:I2639"/>
    <mergeCell ref="A2640:E2640"/>
    <mergeCell ref="G2641:I2641"/>
    <mergeCell ref="G2642:I2642"/>
    <mergeCell ref="A2643:E2643"/>
    <mergeCell ref="F2643:I2643"/>
    <mergeCell ref="E2635:F2635"/>
    <mergeCell ref="E2636:F2636"/>
    <mergeCell ref="A2637:E2637"/>
    <mergeCell ref="F2637:I2637"/>
    <mergeCell ref="A2638:E2638"/>
    <mergeCell ref="F2638:I2638"/>
    <mergeCell ref="A2692:E2692"/>
    <mergeCell ref="G2693:I2693"/>
    <mergeCell ref="G2694:I2694"/>
    <mergeCell ref="A2695:E2695"/>
    <mergeCell ref="F2695:I2695"/>
    <mergeCell ref="H2697:I2697"/>
    <mergeCell ref="A2687:E2687"/>
    <mergeCell ref="F2687:I2687"/>
    <mergeCell ref="A2688:E2688"/>
    <mergeCell ref="G2689:I2689"/>
    <mergeCell ref="G2690:I2690"/>
    <mergeCell ref="A2691:E2691"/>
    <mergeCell ref="F2691:I2691"/>
    <mergeCell ref="E2683:F2683"/>
    <mergeCell ref="E2684:F2684"/>
    <mergeCell ref="A2685:E2685"/>
    <mergeCell ref="F2685:I2685"/>
    <mergeCell ref="A2686:E2686"/>
    <mergeCell ref="F2686:I2686"/>
    <mergeCell ref="A2676:E2676"/>
    <mergeCell ref="G2677:I2677"/>
    <mergeCell ref="G2678:I2678"/>
    <mergeCell ref="A2679:E2679"/>
    <mergeCell ref="F2679:I2679"/>
    <mergeCell ref="H2681:I2681"/>
    <mergeCell ref="A2671:E2671"/>
    <mergeCell ref="F2671:I2671"/>
    <mergeCell ref="A2672:E2672"/>
    <mergeCell ref="G2673:I2673"/>
    <mergeCell ref="G2674:I2674"/>
    <mergeCell ref="A2675:E2675"/>
    <mergeCell ref="F2675:I2675"/>
    <mergeCell ref="E2667:F2667"/>
    <mergeCell ref="E2668:F2668"/>
    <mergeCell ref="A2669:E2669"/>
    <mergeCell ref="F2669:I2669"/>
    <mergeCell ref="A2670:E2670"/>
    <mergeCell ref="F2670:I2670"/>
    <mergeCell ref="A2727:E2727"/>
    <mergeCell ref="F2727:I2727"/>
    <mergeCell ref="A2728:E2728"/>
    <mergeCell ref="G2729:I2729"/>
    <mergeCell ref="A2730:E2730"/>
    <mergeCell ref="F2730:I2730"/>
    <mergeCell ref="H2721:I2721"/>
    <mergeCell ref="E2723:F2723"/>
    <mergeCell ref="E2724:F2724"/>
    <mergeCell ref="A2725:E2725"/>
    <mergeCell ref="F2725:I2725"/>
    <mergeCell ref="A2726:E2726"/>
    <mergeCell ref="F2726:I2726"/>
    <mergeCell ref="A2716:E2716"/>
    <mergeCell ref="F2716:I2716"/>
    <mergeCell ref="A2717:E2717"/>
    <mergeCell ref="G2718:I2718"/>
    <mergeCell ref="A2719:E2719"/>
    <mergeCell ref="F2719:I2719"/>
    <mergeCell ref="A2712:E2712"/>
    <mergeCell ref="F2712:I2712"/>
    <mergeCell ref="A2713:E2713"/>
    <mergeCell ref="F2713:I2713"/>
    <mergeCell ref="A2714:E2714"/>
    <mergeCell ref="G2715:I2715"/>
    <mergeCell ref="E2705:F2705"/>
    <mergeCell ref="H2707:I2707"/>
    <mergeCell ref="E2709:F2709"/>
    <mergeCell ref="E2710:F2710"/>
    <mergeCell ref="A2711:E2711"/>
    <mergeCell ref="F2711:I2711"/>
    <mergeCell ref="E2699:F2699"/>
    <mergeCell ref="E2700:F2700"/>
    <mergeCell ref="E2701:F2701"/>
    <mergeCell ref="E2702:F2702"/>
    <mergeCell ref="E2703:F2703"/>
    <mergeCell ref="E2704:F2704"/>
    <mergeCell ref="A2758:E2758"/>
    <mergeCell ref="G2759:I2759"/>
    <mergeCell ref="G2760:I2760"/>
    <mergeCell ref="G2761:I2761"/>
    <mergeCell ref="A2762:E2762"/>
    <mergeCell ref="F2762:I2762"/>
    <mergeCell ref="E2754:F2754"/>
    <mergeCell ref="A2755:E2755"/>
    <mergeCell ref="F2755:I2755"/>
    <mergeCell ref="A2756:E2756"/>
    <mergeCell ref="F2756:I2756"/>
    <mergeCell ref="A2757:E2757"/>
    <mergeCell ref="F2757:I2757"/>
    <mergeCell ref="G2747:I2747"/>
    <mergeCell ref="G2748:I2748"/>
    <mergeCell ref="A2749:E2749"/>
    <mergeCell ref="F2749:I2749"/>
    <mergeCell ref="H2751:I2751"/>
    <mergeCell ref="E2753:F2753"/>
    <mergeCell ref="A2742:E2742"/>
    <mergeCell ref="G2743:I2743"/>
    <mergeCell ref="G2744:I2744"/>
    <mergeCell ref="A2745:E2745"/>
    <mergeCell ref="F2745:I2745"/>
    <mergeCell ref="A2746:E2746"/>
    <mergeCell ref="E2738:F2738"/>
    <mergeCell ref="A2739:E2739"/>
    <mergeCell ref="F2739:I2739"/>
    <mergeCell ref="A2740:E2740"/>
    <mergeCell ref="F2740:I2740"/>
    <mergeCell ref="A2741:E2741"/>
    <mergeCell ref="F2741:I2741"/>
    <mergeCell ref="A2731:E2731"/>
    <mergeCell ref="G2732:I2732"/>
    <mergeCell ref="A2733:E2733"/>
    <mergeCell ref="F2733:I2733"/>
    <mergeCell ref="H2735:I2735"/>
    <mergeCell ref="E2737:F2737"/>
    <mergeCell ref="E2791:F2791"/>
    <mergeCell ref="E2792:F2792"/>
    <mergeCell ref="E2793:F2793"/>
    <mergeCell ref="H2795:I2795"/>
    <mergeCell ref="E2797:F2797"/>
    <mergeCell ref="E2798:F2798"/>
    <mergeCell ref="A2784:E2784"/>
    <mergeCell ref="G2785:I2785"/>
    <mergeCell ref="G2786:I2786"/>
    <mergeCell ref="A2787:E2787"/>
    <mergeCell ref="F2787:I2787"/>
    <mergeCell ref="H2789:I2789"/>
    <mergeCell ref="G2779:I2779"/>
    <mergeCell ref="G2780:I2780"/>
    <mergeCell ref="G2781:I2781"/>
    <mergeCell ref="G2782:I2782"/>
    <mergeCell ref="A2783:E2783"/>
    <mergeCell ref="F2783:I2783"/>
    <mergeCell ref="A2774:E2774"/>
    <mergeCell ref="F2774:I2774"/>
    <mergeCell ref="A2775:E2775"/>
    <mergeCell ref="G2776:I2776"/>
    <mergeCell ref="G2777:I2777"/>
    <mergeCell ref="G2778:I2778"/>
    <mergeCell ref="E2770:F2770"/>
    <mergeCell ref="E2771:F2771"/>
    <mergeCell ref="A2772:E2772"/>
    <mergeCell ref="F2772:I2772"/>
    <mergeCell ref="A2773:E2773"/>
    <mergeCell ref="F2773:I2773"/>
    <mergeCell ref="A2763:E2763"/>
    <mergeCell ref="G2764:I2764"/>
    <mergeCell ref="G2765:I2765"/>
    <mergeCell ref="A2766:E2766"/>
    <mergeCell ref="F2766:I2766"/>
    <mergeCell ref="H2768:I2768"/>
    <mergeCell ref="G2823:I2823"/>
    <mergeCell ref="A2824:E2824"/>
    <mergeCell ref="F2824:I2824"/>
    <mergeCell ref="A2825:E2825"/>
    <mergeCell ref="G2826:I2826"/>
    <mergeCell ref="G2827:I2827"/>
    <mergeCell ref="A2818:E2818"/>
    <mergeCell ref="F2818:I2818"/>
    <mergeCell ref="A2819:E2819"/>
    <mergeCell ref="G2820:I2820"/>
    <mergeCell ref="G2821:I2821"/>
    <mergeCell ref="G2822:I2822"/>
    <mergeCell ref="E2814:F2814"/>
    <mergeCell ref="E2815:F2815"/>
    <mergeCell ref="A2816:E2816"/>
    <mergeCell ref="F2816:I2816"/>
    <mergeCell ref="A2817:E2817"/>
    <mergeCell ref="F2817:I2817"/>
    <mergeCell ref="A2807:E2807"/>
    <mergeCell ref="G2808:I2808"/>
    <mergeCell ref="G2809:I2809"/>
    <mergeCell ref="A2810:E2810"/>
    <mergeCell ref="F2810:I2810"/>
    <mergeCell ref="H2812:I2812"/>
    <mergeCell ref="A2802:E2802"/>
    <mergeCell ref="G2803:I2803"/>
    <mergeCell ref="G2804:I2804"/>
    <mergeCell ref="G2805:I2805"/>
    <mergeCell ref="A2806:E2806"/>
    <mergeCell ref="F2806:I2806"/>
    <mergeCell ref="A2799:E2799"/>
    <mergeCell ref="F2799:I2799"/>
    <mergeCell ref="A2800:E2800"/>
    <mergeCell ref="F2800:I2800"/>
    <mergeCell ref="A2801:E2801"/>
    <mergeCell ref="F2801:I2801"/>
    <mergeCell ref="A2850:E2850"/>
    <mergeCell ref="F2850:I2850"/>
    <mergeCell ref="A2851:E2851"/>
    <mergeCell ref="F2851:I2851"/>
    <mergeCell ref="A2852:E2852"/>
    <mergeCell ref="G2853:I2853"/>
    <mergeCell ref="F2845:G2845"/>
    <mergeCell ref="H2845:I2845"/>
    <mergeCell ref="J2845:J2846"/>
    <mergeCell ref="A2848:E2848"/>
    <mergeCell ref="F2848:I2848"/>
    <mergeCell ref="A2849:E2849"/>
    <mergeCell ref="F2849:I2849"/>
    <mergeCell ref="A2839:E2839"/>
    <mergeCell ref="F2839:I2839"/>
    <mergeCell ref="H2841:I2841"/>
    <mergeCell ref="E2843:F2843"/>
    <mergeCell ref="E2844:F2844"/>
    <mergeCell ref="A2845:A2846"/>
    <mergeCell ref="B2845:B2846"/>
    <mergeCell ref="C2845:C2846"/>
    <mergeCell ref="D2845:D2846"/>
    <mergeCell ref="E2845:E2846"/>
    <mergeCell ref="A2835:E2835"/>
    <mergeCell ref="F2835:I2835"/>
    <mergeCell ref="A2836:E2836"/>
    <mergeCell ref="F2836:I2836"/>
    <mergeCell ref="A2837:E2837"/>
    <mergeCell ref="G2838:I2838"/>
    <mergeCell ref="A2828:E2828"/>
    <mergeCell ref="F2828:I2828"/>
    <mergeCell ref="H2830:I2830"/>
    <mergeCell ref="E2832:F2832"/>
    <mergeCell ref="E2833:F2833"/>
    <mergeCell ref="A2834:E2834"/>
    <mergeCell ref="F2834:I2834"/>
    <mergeCell ref="J2874:J2875"/>
    <mergeCell ref="A2877:E2877"/>
    <mergeCell ref="F2877:I2877"/>
    <mergeCell ref="A2878:E2878"/>
    <mergeCell ref="F2878:I2878"/>
    <mergeCell ref="A2879:E2879"/>
    <mergeCell ref="F2879:I2879"/>
    <mergeCell ref="H2870:I2870"/>
    <mergeCell ref="E2872:F2872"/>
    <mergeCell ref="E2873:F2873"/>
    <mergeCell ref="A2874:A2875"/>
    <mergeCell ref="B2874:B2875"/>
    <mergeCell ref="C2874:C2875"/>
    <mergeCell ref="D2874:D2875"/>
    <mergeCell ref="E2874:E2875"/>
    <mergeCell ref="F2874:G2874"/>
    <mergeCell ref="H2874:I2874"/>
    <mergeCell ref="A2865:E2865"/>
    <mergeCell ref="F2865:I2865"/>
    <mergeCell ref="A2866:E2866"/>
    <mergeCell ref="G2867:I2867"/>
    <mergeCell ref="A2868:E2868"/>
    <mergeCell ref="F2868:I2868"/>
    <mergeCell ref="A2861:E2861"/>
    <mergeCell ref="F2861:I2861"/>
    <mergeCell ref="A2862:E2862"/>
    <mergeCell ref="F2862:I2862"/>
    <mergeCell ref="A2863:E2863"/>
    <mergeCell ref="G2864:I2864"/>
    <mergeCell ref="A2854:E2854"/>
    <mergeCell ref="F2854:I2854"/>
    <mergeCell ref="H2856:I2856"/>
    <mergeCell ref="E2858:F2858"/>
    <mergeCell ref="E2859:F2859"/>
    <mergeCell ref="A2860:E2860"/>
    <mergeCell ref="F2860:I2860"/>
    <mergeCell ref="H2907:I2907"/>
    <mergeCell ref="E2909:F2909"/>
    <mergeCell ref="E2910:F2910"/>
    <mergeCell ref="E2911:F2911"/>
    <mergeCell ref="E2912:F2912"/>
    <mergeCell ref="E2913:F2913"/>
    <mergeCell ref="A2902:E2902"/>
    <mergeCell ref="F2902:I2902"/>
    <mergeCell ref="A2903:E2903"/>
    <mergeCell ref="G2904:I2904"/>
    <mergeCell ref="A2905:E2905"/>
    <mergeCell ref="F2905:I2905"/>
    <mergeCell ref="H2896:I2896"/>
    <mergeCell ref="E2898:F2898"/>
    <mergeCell ref="E2899:F2899"/>
    <mergeCell ref="A2900:E2900"/>
    <mergeCell ref="F2900:I2900"/>
    <mergeCell ref="A2901:E2901"/>
    <mergeCell ref="F2901:I2901"/>
    <mergeCell ref="A2891:E2891"/>
    <mergeCell ref="F2891:I2891"/>
    <mergeCell ref="A2892:E2892"/>
    <mergeCell ref="G2893:I2893"/>
    <mergeCell ref="A2894:E2894"/>
    <mergeCell ref="F2894:I2894"/>
    <mergeCell ref="H2885:I2885"/>
    <mergeCell ref="E2887:F2887"/>
    <mergeCell ref="E2888:F2888"/>
    <mergeCell ref="A2889:E2889"/>
    <mergeCell ref="F2889:I2889"/>
    <mergeCell ref="A2890:E2890"/>
    <mergeCell ref="F2890:I2890"/>
    <mergeCell ref="A2880:E2880"/>
    <mergeCell ref="F2880:I2880"/>
    <mergeCell ref="A2881:E2881"/>
    <mergeCell ref="G2882:I2882"/>
    <mergeCell ref="A2883:E2883"/>
    <mergeCell ref="F2883:I2883"/>
    <mergeCell ref="E2944:F2944"/>
    <mergeCell ref="E2945:F2945"/>
    <mergeCell ref="H2947:I2947"/>
    <mergeCell ref="E2949:F2949"/>
    <mergeCell ref="E2950:F2950"/>
    <mergeCell ref="E2951:F2951"/>
    <mergeCell ref="E2938:F2938"/>
    <mergeCell ref="E2939:F2939"/>
    <mergeCell ref="E2940:F2940"/>
    <mergeCell ref="E2941:F2941"/>
    <mergeCell ref="E2942:F2942"/>
    <mergeCell ref="E2943:F2943"/>
    <mergeCell ref="E2932:F2932"/>
    <mergeCell ref="E2933:F2933"/>
    <mergeCell ref="E2934:F2934"/>
    <mergeCell ref="E2935:F2935"/>
    <mergeCell ref="E2936:F2936"/>
    <mergeCell ref="E2937:F2937"/>
    <mergeCell ref="A2925:E2925"/>
    <mergeCell ref="G2926:I2926"/>
    <mergeCell ref="G2927:I2927"/>
    <mergeCell ref="A2928:E2928"/>
    <mergeCell ref="F2928:I2928"/>
    <mergeCell ref="H2930:I2930"/>
    <mergeCell ref="A2921:E2921"/>
    <mergeCell ref="F2921:I2921"/>
    <mergeCell ref="A2922:E2922"/>
    <mergeCell ref="G2923:I2923"/>
    <mergeCell ref="A2924:E2924"/>
    <mergeCell ref="F2924:I2924"/>
    <mergeCell ref="H2915:I2915"/>
    <mergeCell ref="E2917:F2917"/>
    <mergeCell ref="E2918:F2918"/>
    <mergeCell ref="A2919:E2919"/>
    <mergeCell ref="F2919:I2919"/>
    <mergeCell ref="A2920:E2920"/>
    <mergeCell ref="F2920:I2920"/>
    <mergeCell ref="A2986:E2986"/>
    <mergeCell ref="F2986:I2986"/>
    <mergeCell ref="A2987:E2987"/>
    <mergeCell ref="F2987:I2987"/>
    <mergeCell ref="A2988:E2988"/>
    <mergeCell ref="F2988:I2988"/>
    <mergeCell ref="E2978:F2978"/>
    <mergeCell ref="E2979:F2979"/>
    <mergeCell ref="E2980:F2980"/>
    <mergeCell ref="H2982:I2982"/>
    <mergeCell ref="E2984:F2984"/>
    <mergeCell ref="E2985:F2985"/>
    <mergeCell ref="E2972:F2972"/>
    <mergeCell ref="E2973:F2973"/>
    <mergeCell ref="E2974:F2974"/>
    <mergeCell ref="E2975:F2975"/>
    <mergeCell ref="E2976:F2976"/>
    <mergeCell ref="E2977:F2977"/>
    <mergeCell ref="E2964:F2964"/>
    <mergeCell ref="H2966:I2966"/>
    <mergeCell ref="E2968:F2968"/>
    <mergeCell ref="E2969:F2969"/>
    <mergeCell ref="E2970:F2970"/>
    <mergeCell ref="E2971:F2971"/>
    <mergeCell ref="E2958:F2958"/>
    <mergeCell ref="E2959:F2959"/>
    <mergeCell ref="E2960:F2960"/>
    <mergeCell ref="E2961:F2961"/>
    <mergeCell ref="E2962:F2962"/>
    <mergeCell ref="E2963:F2963"/>
    <mergeCell ref="E2952:F2952"/>
    <mergeCell ref="E2953:F2953"/>
    <mergeCell ref="E2954:F2954"/>
    <mergeCell ref="E2955:F2955"/>
    <mergeCell ref="E2956:F2956"/>
    <mergeCell ref="E2957:F2957"/>
    <mergeCell ref="G3018:I3018"/>
    <mergeCell ref="G3019:I3019"/>
    <mergeCell ref="G3020:I3020"/>
    <mergeCell ref="G3021:I3021"/>
    <mergeCell ref="A3022:E3022"/>
    <mergeCell ref="F3022:I3022"/>
    <mergeCell ref="G3012:I3012"/>
    <mergeCell ref="G3013:I3013"/>
    <mergeCell ref="G3014:I3014"/>
    <mergeCell ref="G3015:I3015"/>
    <mergeCell ref="G3016:I3016"/>
    <mergeCell ref="G3017:I3017"/>
    <mergeCell ref="A3008:E3008"/>
    <mergeCell ref="F3008:I3008"/>
    <mergeCell ref="A3009:E3009"/>
    <mergeCell ref="F3009:I3009"/>
    <mergeCell ref="A3010:E3010"/>
    <mergeCell ref="G3011:I3011"/>
    <mergeCell ref="A3001:E3001"/>
    <mergeCell ref="F3001:I3001"/>
    <mergeCell ref="H3003:I3003"/>
    <mergeCell ref="E3005:F3005"/>
    <mergeCell ref="E3006:F3006"/>
    <mergeCell ref="A3007:E3007"/>
    <mergeCell ref="F3007:I3007"/>
    <mergeCell ref="G2995:I2995"/>
    <mergeCell ref="G2996:I2996"/>
    <mergeCell ref="G2997:I2997"/>
    <mergeCell ref="G2998:I2998"/>
    <mergeCell ref="G2999:I2999"/>
    <mergeCell ref="G3000:I3000"/>
    <mergeCell ref="A2989:E2989"/>
    <mergeCell ref="G2990:I2990"/>
    <mergeCell ref="G2991:I2991"/>
    <mergeCell ref="G2992:I2992"/>
    <mergeCell ref="G2993:I2993"/>
    <mergeCell ref="G2994:I2994"/>
    <mergeCell ref="A3052:E3052"/>
    <mergeCell ref="G3053:I3053"/>
    <mergeCell ref="G3054:I3054"/>
    <mergeCell ref="G3055:I3055"/>
    <mergeCell ref="G3056:I3056"/>
    <mergeCell ref="G3057:I3057"/>
    <mergeCell ref="E3048:F3048"/>
    <mergeCell ref="A3049:E3049"/>
    <mergeCell ref="F3049:I3049"/>
    <mergeCell ref="A3050:E3050"/>
    <mergeCell ref="F3050:I3050"/>
    <mergeCell ref="A3051:E3051"/>
    <mergeCell ref="F3051:I3051"/>
    <mergeCell ref="G3041:I3041"/>
    <mergeCell ref="G3042:I3042"/>
    <mergeCell ref="A3043:E3043"/>
    <mergeCell ref="F3043:I3043"/>
    <mergeCell ref="H3045:I3045"/>
    <mergeCell ref="E3047:F3047"/>
    <mergeCell ref="G3035:I3035"/>
    <mergeCell ref="G3036:I3036"/>
    <mergeCell ref="G3037:I3037"/>
    <mergeCell ref="G3038:I3038"/>
    <mergeCell ref="G3039:I3039"/>
    <mergeCell ref="G3040:I3040"/>
    <mergeCell ref="A3030:E3030"/>
    <mergeCell ref="F3030:I3030"/>
    <mergeCell ref="A3031:E3031"/>
    <mergeCell ref="G3032:I3032"/>
    <mergeCell ref="G3033:I3033"/>
    <mergeCell ref="G3034:I3034"/>
    <mergeCell ref="H3024:I3024"/>
    <mergeCell ref="E3026:F3026"/>
    <mergeCell ref="E3027:F3027"/>
    <mergeCell ref="A3028:E3028"/>
    <mergeCell ref="F3028:I3028"/>
    <mergeCell ref="A3029:E3029"/>
    <mergeCell ref="F3029:I3029"/>
    <mergeCell ref="H3092:I3092"/>
    <mergeCell ref="E3094:F3094"/>
    <mergeCell ref="E3095:F3095"/>
    <mergeCell ref="E3096:F3096"/>
    <mergeCell ref="E3097:F3097"/>
    <mergeCell ref="E3098:F3098"/>
    <mergeCell ref="E3085:F3085"/>
    <mergeCell ref="E3086:F3086"/>
    <mergeCell ref="E3087:F3087"/>
    <mergeCell ref="E3088:F3088"/>
    <mergeCell ref="E3089:F3089"/>
    <mergeCell ref="E3090:F3090"/>
    <mergeCell ref="E3077:F3077"/>
    <mergeCell ref="E3078:F3078"/>
    <mergeCell ref="E3079:F3079"/>
    <mergeCell ref="E3080:F3080"/>
    <mergeCell ref="H3082:I3082"/>
    <mergeCell ref="E3084:F3084"/>
    <mergeCell ref="E3071:F3071"/>
    <mergeCell ref="E3072:F3072"/>
    <mergeCell ref="E3073:F3073"/>
    <mergeCell ref="E3074:F3074"/>
    <mergeCell ref="E3075:F3075"/>
    <mergeCell ref="E3076:F3076"/>
    <mergeCell ref="A3064:E3064"/>
    <mergeCell ref="F3064:I3064"/>
    <mergeCell ref="H3066:I3066"/>
    <mergeCell ref="E3068:F3068"/>
    <mergeCell ref="E3069:F3069"/>
    <mergeCell ref="E3070:F3070"/>
    <mergeCell ref="G3058:I3058"/>
    <mergeCell ref="G3059:I3059"/>
    <mergeCell ref="G3060:I3060"/>
    <mergeCell ref="G3061:I3061"/>
    <mergeCell ref="G3062:I3062"/>
    <mergeCell ref="G3063:I3063"/>
    <mergeCell ref="E3131:F3131"/>
    <mergeCell ref="E3132:F3132"/>
    <mergeCell ref="E3133:F3133"/>
    <mergeCell ref="E3134:F3134"/>
    <mergeCell ref="E3135:F3135"/>
    <mergeCell ref="E3136:F3136"/>
    <mergeCell ref="E3123:F3123"/>
    <mergeCell ref="E3124:F3124"/>
    <mergeCell ref="E3125:F3125"/>
    <mergeCell ref="E3126:F3126"/>
    <mergeCell ref="E3127:F3127"/>
    <mergeCell ref="H3129:I3129"/>
    <mergeCell ref="G3116:I3116"/>
    <mergeCell ref="A3117:E3117"/>
    <mergeCell ref="F3117:I3117"/>
    <mergeCell ref="H3119:I3119"/>
    <mergeCell ref="E3121:F3121"/>
    <mergeCell ref="E3122:F3122"/>
    <mergeCell ref="G3111:I3111"/>
    <mergeCell ref="G3112:I3112"/>
    <mergeCell ref="A3113:E3113"/>
    <mergeCell ref="F3113:I3113"/>
    <mergeCell ref="A3114:E3114"/>
    <mergeCell ref="G3115:I3115"/>
    <mergeCell ref="A3107:E3107"/>
    <mergeCell ref="F3107:I3107"/>
    <mergeCell ref="A3108:E3108"/>
    <mergeCell ref="F3108:I3108"/>
    <mergeCell ref="A3109:E3109"/>
    <mergeCell ref="G3110:I3110"/>
    <mergeCell ref="E3099:F3099"/>
    <mergeCell ref="E3100:F3100"/>
    <mergeCell ref="H3102:I3102"/>
    <mergeCell ref="E3104:F3104"/>
    <mergeCell ref="E3105:F3105"/>
    <mergeCell ref="A3106:E3106"/>
    <mergeCell ref="F3106:I3106"/>
    <mergeCell ref="E3175:F3175"/>
    <mergeCell ref="E3176:F3176"/>
    <mergeCell ref="E3177:F3177"/>
    <mergeCell ref="E3178:F3178"/>
    <mergeCell ref="H3180:I3180"/>
    <mergeCell ref="E3182:F3182"/>
    <mergeCell ref="E3167:F3167"/>
    <mergeCell ref="H3169:I3169"/>
    <mergeCell ref="E3171:F3171"/>
    <mergeCell ref="E3172:F3172"/>
    <mergeCell ref="E3173:F3173"/>
    <mergeCell ref="E3174:F3174"/>
    <mergeCell ref="E3161:F3161"/>
    <mergeCell ref="E3162:F3162"/>
    <mergeCell ref="E3163:F3163"/>
    <mergeCell ref="E3164:F3164"/>
    <mergeCell ref="E3165:F3165"/>
    <mergeCell ref="E3166:F3166"/>
    <mergeCell ref="E3153:F3153"/>
    <mergeCell ref="E3154:F3154"/>
    <mergeCell ref="E3155:F3155"/>
    <mergeCell ref="E3156:F3156"/>
    <mergeCell ref="H3158:I3158"/>
    <mergeCell ref="E3160:F3160"/>
    <mergeCell ref="E3145:F3145"/>
    <mergeCell ref="H3147:I3147"/>
    <mergeCell ref="E3149:F3149"/>
    <mergeCell ref="E3150:F3150"/>
    <mergeCell ref="E3151:F3151"/>
    <mergeCell ref="E3152:F3152"/>
    <mergeCell ref="E3137:F3137"/>
    <mergeCell ref="H3139:I3139"/>
    <mergeCell ref="E3141:F3141"/>
    <mergeCell ref="E3142:F3142"/>
    <mergeCell ref="E3143:F3143"/>
    <mergeCell ref="E3144:F3144"/>
    <mergeCell ref="A3212:E3212"/>
    <mergeCell ref="F3212:I3212"/>
    <mergeCell ref="A3213:E3213"/>
    <mergeCell ref="G3214:I3214"/>
    <mergeCell ref="G3215:I3215"/>
    <mergeCell ref="G3216:I3216"/>
    <mergeCell ref="H3206:I3206"/>
    <mergeCell ref="E3208:F3208"/>
    <mergeCell ref="E3209:F3209"/>
    <mergeCell ref="A3210:E3210"/>
    <mergeCell ref="F3210:I3210"/>
    <mergeCell ref="A3211:E3211"/>
    <mergeCell ref="F3211:I3211"/>
    <mergeCell ref="A3200:E3200"/>
    <mergeCell ref="F3200:I3200"/>
    <mergeCell ref="A3201:E3201"/>
    <mergeCell ref="G3202:I3202"/>
    <mergeCell ref="G3203:I3203"/>
    <mergeCell ref="A3204:E3204"/>
    <mergeCell ref="F3204:I3204"/>
    <mergeCell ref="A3196:E3196"/>
    <mergeCell ref="F3196:I3196"/>
    <mergeCell ref="A3197:E3197"/>
    <mergeCell ref="F3197:I3197"/>
    <mergeCell ref="A3198:E3198"/>
    <mergeCell ref="G3199:I3199"/>
    <mergeCell ref="E3189:F3189"/>
    <mergeCell ref="H3191:I3191"/>
    <mergeCell ref="E3193:F3193"/>
    <mergeCell ref="E3194:F3194"/>
    <mergeCell ref="A3195:E3195"/>
    <mergeCell ref="F3195:I3195"/>
    <mergeCell ref="E3183:F3183"/>
    <mergeCell ref="E3184:F3184"/>
    <mergeCell ref="E3185:F3185"/>
    <mergeCell ref="E3186:F3186"/>
    <mergeCell ref="E3187:F3187"/>
    <mergeCell ref="E3188:F3188"/>
    <mergeCell ref="H3240:I3240"/>
    <mergeCell ref="E3242:F3242"/>
    <mergeCell ref="E3243:F3243"/>
    <mergeCell ref="A3244:E3244"/>
    <mergeCell ref="F3244:I3244"/>
    <mergeCell ref="A3245:E3245"/>
    <mergeCell ref="F3245:I3245"/>
    <mergeCell ref="A3234:E3234"/>
    <mergeCell ref="F3234:I3234"/>
    <mergeCell ref="A3235:E3235"/>
    <mergeCell ref="G3236:I3236"/>
    <mergeCell ref="G3237:I3237"/>
    <mergeCell ref="A3238:E3238"/>
    <mergeCell ref="F3238:I3238"/>
    <mergeCell ref="A3229:E3229"/>
    <mergeCell ref="F3229:I3229"/>
    <mergeCell ref="A3230:E3230"/>
    <mergeCell ref="G3231:I3231"/>
    <mergeCell ref="G3232:I3232"/>
    <mergeCell ref="G3233:I3233"/>
    <mergeCell ref="H3223:I3223"/>
    <mergeCell ref="E3225:F3225"/>
    <mergeCell ref="E3226:F3226"/>
    <mergeCell ref="A3227:E3227"/>
    <mergeCell ref="F3227:I3227"/>
    <mergeCell ref="A3228:E3228"/>
    <mergeCell ref="F3228:I3228"/>
    <mergeCell ref="A3217:E3217"/>
    <mergeCell ref="F3217:I3217"/>
    <mergeCell ref="A3218:E3218"/>
    <mergeCell ref="G3219:I3219"/>
    <mergeCell ref="G3220:I3220"/>
    <mergeCell ref="A3221:E3221"/>
    <mergeCell ref="F3221:I3221"/>
    <mergeCell ref="A3268:E3268"/>
    <mergeCell ref="F3268:I3268"/>
    <mergeCell ref="A3269:E3269"/>
    <mergeCell ref="G3270:I3270"/>
    <mergeCell ref="G3271:I3271"/>
    <mergeCell ref="A3272:E3272"/>
    <mergeCell ref="F3272:I3272"/>
    <mergeCell ref="A3263:E3263"/>
    <mergeCell ref="F3263:I3263"/>
    <mergeCell ref="A3264:E3264"/>
    <mergeCell ref="G3265:I3265"/>
    <mergeCell ref="G3266:I3266"/>
    <mergeCell ref="G3267:I3267"/>
    <mergeCell ref="H3257:I3257"/>
    <mergeCell ref="E3259:F3259"/>
    <mergeCell ref="E3260:F3260"/>
    <mergeCell ref="A3261:E3261"/>
    <mergeCell ref="F3261:I3261"/>
    <mergeCell ref="A3262:E3262"/>
    <mergeCell ref="F3262:I3262"/>
    <mergeCell ref="A3251:E3251"/>
    <mergeCell ref="F3251:I3251"/>
    <mergeCell ref="A3252:E3252"/>
    <mergeCell ref="G3253:I3253"/>
    <mergeCell ref="G3254:I3254"/>
    <mergeCell ref="A3255:E3255"/>
    <mergeCell ref="F3255:I3255"/>
    <mergeCell ref="A3246:E3246"/>
    <mergeCell ref="F3246:I3246"/>
    <mergeCell ref="A3247:E3247"/>
    <mergeCell ref="G3248:I3248"/>
    <mergeCell ref="G3249:I3249"/>
    <mergeCell ref="G3250:I3250"/>
    <mergeCell ref="A3297:E3297"/>
    <mergeCell ref="F3297:I3297"/>
    <mergeCell ref="A3298:E3298"/>
    <mergeCell ref="G3299:I3299"/>
    <mergeCell ref="G3300:I3300"/>
    <mergeCell ref="G3301:I3301"/>
    <mergeCell ref="H3291:I3291"/>
    <mergeCell ref="E3293:F3293"/>
    <mergeCell ref="E3294:F3294"/>
    <mergeCell ref="A3295:E3295"/>
    <mergeCell ref="F3295:I3295"/>
    <mergeCell ref="A3296:E3296"/>
    <mergeCell ref="F3296:I3296"/>
    <mergeCell ref="A3285:E3285"/>
    <mergeCell ref="F3285:I3285"/>
    <mergeCell ref="A3286:E3286"/>
    <mergeCell ref="G3287:I3287"/>
    <mergeCell ref="G3288:I3288"/>
    <mergeCell ref="A3289:E3289"/>
    <mergeCell ref="F3289:I3289"/>
    <mergeCell ref="A3280:E3280"/>
    <mergeCell ref="F3280:I3280"/>
    <mergeCell ref="A3281:E3281"/>
    <mergeCell ref="G3282:I3282"/>
    <mergeCell ref="G3283:I3283"/>
    <mergeCell ref="G3284:I3284"/>
    <mergeCell ref="H3274:I3274"/>
    <mergeCell ref="E3276:F3276"/>
    <mergeCell ref="E3277:F3277"/>
    <mergeCell ref="A3278:E3278"/>
    <mergeCell ref="F3278:I3278"/>
    <mergeCell ref="A3279:E3279"/>
    <mergeCell ref="F3279:I3279"/>
    <mergeCell ref="H3325:I3325"/>
    <mergeCell ref="E3327:F3327"/>
    <mergeCell ref="E3328:F3328"/>
    <mergeCell ref="A3329:E3329"/>
    <mergeCell ref="F3329:I3329"/>
    <mergeCell ref="A3330:E3330"/>
    <mergeCell ref="F3330:I3330"/>
    <mergeCell ref="A3319:E3319"/>
    <mergeCell ref="F3319:I3319"/>
    <mergeCell ref="A3320:E3320"/>
    <mergeCell ref="G3321:I3321"/>
    <mergeCell ref="G3322:I3322"/>
    <mergeCell ref="A3323:E3323"/>
    <mergeCell ref="F3323:I3323"/>
    <mergeCell ref="A3314:E3314"/>
    <mergeCell ref="F3314:I3314"/>
    <mergeCell ref="A3315:E3315"/>
    <mergeCell ref="G3316:I3316"/>
    <mergeCell ref="G3317:I3317"/>
    <mergeCell ref="G3318:I3318"/>
    <mergeCell ref="H3308:I3308"/>
    <mergeCell ref="E3310:F3310"/>
    <mergeCell ref="E3311:F3311"/>
    <mergeCell ref="A3312:E3312"/>
    <mergeCell ref="F3312:I3312"/>
    <mergeCell ref="A3313:E3313"/>
    <mergeCell ref="F3313:I3313"/>
    <mergeCell ref="A3302:E3302"/>
    <mergeCell ref="F3302:I3302"/>
    <mergeCell ref="A3303:E3303"/>
    <mergeCell ref="G3304:I3304"/>
    <mergeCell ref="G3305:I3305"/>
    <mergeCell ref="A3306:E3306"/>
    <mergeCell ref="F3306:I3306"/>
    <mergeCell ref="A3360:E3360"/>
    <mergeCell ref="F3360:I3360"/>
    <mergeCell ref="A3361:E3361"/>
    <mergeCell ref="G3362:I3362"/>
    <mergeCell ref="G3363:I3363"/>
    <mergeCell ref="A3364:E3364"/>
    <mergeCell ref="F3364:I3364"/>
    <mergeCell ref="A3355:E3355"/>
    <mergeCell ref="F3355:I3355"/>
    <mergeCell ref="A3356:E3356"/>
    <mergeCell ref="G3357:I3357"/>
    <mergeCell ref="G3358:I3358"/>
    <mergeCell ref="G3359:I3359"/>
    <mergeCell ref="E3351:F3351"/>
    <mergeCell ref="E3352:F3352"/>
    <mergeCell ref="A3353:E3353"/>
    <mergeCell ref="F3353:I3353"/>
    <mergeCell ref="A3354:E3354"/>
    <mergeCell ref="F3354:I3354"/>
    <mergeCell ref="E3343:F3343"/>
    <mergeCell ref="E3344:F3344"/>
    <mergeCell ref="E3345:F3345"/>
    <mergeCell ref="E3346:F3346"/>
    <mergeCell ref="E3347:F3347"/>
    <mergeCell ref="H3349:I3349"/>
    <mergeCell ref="A3336:E3336"/>
    <mergeCell ref="G3337:I3337"/>
    <mergeCell ref="G3338:I3338"/>
    <mergeCell ref="A3339:E3339"/>
    <mergeCell ref="F3339:I3339"/>
    <mergeCell ref="H3341:I3341"/>
    <mergeCell ref="A3331:E3331"/>
    <mergeCell ref="F3331:I3331"/>
    <mergeCell ref="A3332:E3332"/>
    <mergeCell ref="G3333:I3333"/>
    <mergeCell ref="G3334:I3334"/>
    <mergeCell ref="A3335:E3335"/>
    <mergeCell ref="F3335:I3335"/>
    <mergeCell ref="A3389:E3389"/>
    <mergeCell ref="F3389:I3389"/>
    <mergeCell ref="A3390:E3390"/>
    <mergeCell ref="G3391:I3391"/>
    <mergeCell ref="G3392:I3392"/>
    <mergeCell ref="G3393:I3393"/>
    <mergeCell ref="H3383:I3383"/>
    <mergeCell ref="E3385:F3385"/>
    <mergeCell ref="E3386:F3386"/>
    <mergeCell ref="A3387:E3387"/>
    <mergeCell ref="F3387:I3387"/>
    <mergeCell ref="A3388:E3388"/>
    <mergeCell ref="F3388:I3388"/>
    <mergeCell ref="A3377:E3377"/>
    <mergeCell ref="F3377:I3377"/>
    <mergeCell ref="A3378:E3378"/>
    <mergeCell ref="G3379:I3379"/>
    <mergeCell ref="G3380:I3380"/>
    <mergeCell ref="A3381:E3381"/>
    <mergeCell ref="F3381:I3381"/>
    <mergeCell ref="A3372:E3372"/>
    <mergeCell ref="F3372:I3372"/>
    <mergeCell ref="A3373:E3373"/>
    <mergeCell ref="G3374:I3374"/>
    <mergeCell ref="G3375:I3375"/>
    <mergeCell ref="G3376:I3376"/>
    <mergeCell ref="H3366:I3366"/>
    <mergeCell ref="E3368:F3368"/>
    <mergeCell ref="E3369:F3369"/>
    <mergeCell ref="A3370:E3370"/>
    <mergeCell ref="F3370:I3370"/>
    <mergeCell ref="A3371:E3371"/>
    <mergeCell ref="F3371:I3371"/>
    <mergeCell ref="H3417:I3417"/>
    <mergeCell ref="E3419:F3419"/>
    <mergeCell ref="E3420:F3420"/>
    <mergeCell ref="A3421:E3421"/>
    <mergeCell ref="F3421:I3421"/>
    <mergeCell ref="A3422:E3422"/>
    <mergeCell ref="F3422:I3422"/>
    <mergeCell ref="A3411:E3411"/>
    <mergeCell ref="F3411:I3411"/>
    <mergeCell ref="A3412:E3412"/>
    <mergeCell ref="G3413:I3413"/>
    <mergeCell ref="G3414:I3414"/>
    <mergeCell ref="A3415:E3415"/>
    <mergeCell ref="F3415:I3415"/>
    <mergeCell ref="A3406:E3406"/>
    <mergeCell ref="F3406:I3406"/>
    <mergeCell ref="A3407:E3407"/>
    <mergeCell ref="G3408:I3408"/>
    <mergeCell ref="G3409:I3409"/>
    <mergeCell ref="G3410:I3410"/>
    <mergeCell ref="H3400:I3400"/>
    <mergeCell ref="E3402:F3402"/>
    <mergeCell ref="E3403:F3403"/>
    <mergeCell ref="A3404:E3404"/>
    <mergeCell ref="F3404:I3404"/>
    <mergeCell ref="A3405:E3405"/>
    <mergeCell ref="F3405:I3405"/>
    <mergeCell ref="A3394:E3394"/>
    <mergeCell ref="F3394:I3394"/>
    <mergeCell ref="A3395:E3395"/>
    <mergeCell ref="G3396:I3396"/>
    <mergeCell ref="G3397:I3397"/>
    <mergeCell ref="A3398:E3398"/>
    <mergeCell ref="F3398:I3398"/>
    <mergeCell ref="E3451:F3451"/>
    <mergeCell ref="E3452:F3452"/>
    <mergeCell ref="A3453:E3453"/>
    <mergeCell ref="F3453:I3453"/>
    <mergeCell ref="A3454:E3454"/>
    <mergeCell ref="F3454:I3454"/>
    <mergeCell ref="A3444:E3444"/>
    <mergeCell ref="G3445:I3445"/>
    <mergeCell ref="G3446:I3446"/>
    <mergeCell ref="A3447:E3447"/>
    <mergeCell ref="F3447:I3447"/>
    <mergeCell ref="H3449:I3449"/>
    <mergeCell ref="A3440:E3440"/>
    <mergeCell ref="F3440:I3440"/>
    <mergeCell ref="A3441:E3441"/>
    <mergeCell ref="G3442:I3442"/>
    <mergeCell ref="A3443:E3443"/>
    <mergeCell ref="F3443:I3443"/>
    <mergeCell ref="H3434:I3434"/>
    <mergeCell ref="E3436:F3436"/>
    <mergeCell ref="E3437:F3437"/>
    <mergeCell ref="A3438:E3438"/>
    <mergeCell ref="F3438:I3438"/>
    <mergeCell ref="A3439:E3439"/>
    <mergeCell ref="F3439:I3439"/>
    <mergeCell ref="A3428:E3428"/>
    <mergeCell ref="F3428:I3428"/>
    <mergeCell ref="A3429:E3429"/>
    <mergeCell ref="G3430:I3430"/>
    <mergeCell ref="G3431:I3431"/>
    <mergeCell ref="A3432:E3432"/>
    <mergeCell ref="F3432:I3432"/>
    <mergeCell ref="A3423:E3423"/>
    <mergeCell ref="F3423:I3423"/>
    <mergeCell ref="A3424:E3424"/>
    <mergeCell ref="G3425:I3425"/>
    <mergeCell ref="G3426:I3426"/>
    <mergeCell ref="G3427:I3427"/>
    <mergeCell ref="A3485:E3485"/>
    <mergeCell ref="G3486:I3486"/>
    <mergeCell ref="G3487:I3487"/>
    <mergeCell ref="G3488:I3488"/>
    <mergeCell ref="A3489:E3489"/>
    <mergeCell ref="F3489:I3489"/>
    <mergeCell ref="E3481:F3481"/>
    <mergeCell ref="A3482:E3482"/>
    <mergeCell ref="F3482:I3482"/>
    <mergeCell ref="A3483:E3483"/>
    <mergeCell ref="F3483:I3483"/>
    <mergeCell ref="A3484:E3484"/>
    <mergeCell ref="F3484:I3484"/>
    <mergeCell ref="E3473:F3473"/>
    <mergeCell ref="E3474:F3474"/>
    <mergeCell ref="E3475:F3475"/>
    <mergeCell ref="E3476:F3476"/>
    <mergeCell ref="H3478:I3478"/>
    <mergeCell ref="E3480:F3480"/>
    <mergeCell ref="G3466:I3466"/>
    <mergeCell ref="A3467:E3467"/>
    <mergeCell ref="F3467:I3467"/>
    <mergeCell ref="H3469:I3469"/>
    <mergeCell ref="E3471:F3471"/>
    <mergeCell ref="E3472:F3472"/>
    <mergeCell ref="A3460:E3460"/>
    <mergeCell ref="G3461:I3461"/>
    <mergeCell ref="G3462:I3462"/>
    <mergeCell ref="G3463:I3463"/>
    <mergeCell ref="G3464:I3464"/>
    <mergeCell ref="G3465:I3465"/>
    <mergeCell ref="A3455:E3455"/>
    <mergeCell ref="F3455:I3455"/>
    <mergeCell ref="A3456:E3456"/>
    <mergeCell ref="G3457:I3457"/>
    <mergeCell ref="G3458:I3458"/>
    <mergeCell ref="A3459:E3459"/>
    <mergeCell ref="F3459:I3459"/>
    <mergeCell ref="A3518:E3518"/>
    <mergeCell ref="F3518:I3518"/>
    <mergeCell ref="A3519:E3519"/>
    <mergeCell ref="G3520:I3520"/>
    <mergeCell ref="G3521:I3521"/>
    <mergeCell ref="G3522:I3522"/>
    <mergeCell ref="H3512:I3512"/>
    <mergeCell ref="E3514:F3514"/>
    <mergeCell ref="E3515:F3515"/>
    <mergeCell ref="A3516:E3516"/>
    <mergeCell ref="F3516:I3516"/>
    <mergeCell ref="A3517:E3517"/>
    <mergeCell ref="F3517:I3517"/>
    <mergeCell ref="A3506:E3506"/>
    <mergeCell ref="F3506:I3506"/>
    <mergeCell ref="A3507:E3507"/>
    <mergeCell ref="G3508:I3508"/>
    <mergeCell ref="G3509:I3509"/>
    <mergeCell ref="A3510:E3510"/>
    <mergeCell ref="F3510:I3510"/>
    <mergeCell ref="A3501:E3501"/>
    <mergeCell ref="F3501:I3501"/>
    <mergeCell ref="A3502:E3502"/>
    <mergeCell ref="G3503:I3503"/>
    <mergeCell ref="G3504:I3504"/>
    <mergeCell ref="G3505:I3505"/>
    <mergeCell ref="E3497:F3497"/>
    <mergeCell ref="E3498:F3498"/>
    <mergeCell ref="A3499:E3499"/>
    <mergeCell ref="F3499:I3499"/>
    <mergeCell ref="A3500:E3500"/>
    <mergeCell ref="F3500:I3500"/>
    <mergeCell ref="A3490:E3490"/>
    <mergeCell ref="G3491:I3491"/>
    <mergeCell ref="G3492:I3492"/>
    <mergeCell ref="A3493:E3493"/>
    <mergeCell ref="F3493:I3493"/>
    <mergeCell ref="H3495:I3495"/>
    <mergeCell ref="H3546:I3546"/>
    <mergeCell ref="E3548:F3548"/>
    <mergeCell ref="E3549:F3549"/>
    <mergeCell ref="A3550:E3550"/>
    <mergeCell ref="F3550:I3550"/>
    <mergeCell ref="A3551:E3551"/>
    <mergeCell ref="F3551:I3551"/>
    <mergeCell ref="A3540:E3540"/>
    <mergeCell ref="F3540:I3540"/>
    <mergeCell ref="A3541:E3541"/>
    <mergeCell ref="G3542:I3542"/>
    <mergeCell ref="G3543:I3543"/>
    <mergeCell ref="A3544:E3544"/>
    <mergeCell ref="F3544:I3544"/>
    <mergeCell ref="A3535:E3535"/>
    <mergeCell ref="F3535:I3535"/>
    <mergeCell ref="A3536:E3536"/>
    <mergeCell ref="G3537:I3537"/>
    <mergeCell ref="G3538:I3538"/>
    <mergeCell ref="G3539:I3539"/>
    <mergeCell ref="H3529:I3529"/>
    <mergeCell ref="E3531:F3531"/>
    <mergeCell ref="E3532:F3532"/>
    <mergeCell ref="A3533:E3533"/>
    <mergeCell ref="F3533:I3533"/>
    <mergeCell ref="A3534:E3534"/>
    <mergeCell ref="F3534:I3534"/>
    <mergeCell ref="A3523:E3523"/>
    <mergeCell ref="F3523:I3523"/>
    <mergeCell ref="A3524:E3524"/>
    <mergeCell ref="G3525:I3525"/>
    <mergeCell ref="G3526:I3526"/>
    <mergeCell ref="A3527:E3527"/>
    <mergeCell ref="F3527:I3527"/>
    <mergeCell ref="H3579:I3579"/>
    <mergeCell ref="E3581:F3581"/>
    <mergeCell ref="E3582:F3582"/>
    <mergeCell ref="A3583:E3583"/>
    <mergeCell ref="F3583:I3583"/>
    <mergeCell ref="A3584:E3584"/>
    <mergeCell ref="F3584:I3584"/>
    <mergeCell ref="A3573:E3573"/>
    <mergeCell ref="F3573:I3573"/>
    <mergeCell ref="A3574:E3574"/>
    <mergeCell ref="G3575:I3575"/>
    <mergeCell ref="G3576:I3576"/>
    <mergeCell ref="A3577:E3577"/>
    <mergeCell ref="F3577:I3577"/>
    <mergeCell ref="A3568:E3568"/>
    <mergeCell ref="F3568:I3568"/>
    <mergeCell ref="A3569:E3569"/>
    <mergeCell ref="G3570:I3570"/>
    <mergeCell ref="G3571:I3571"/>
    <mergeCell ref="G3572:I3572"/>
    <mergeCell ref="E3564:F3564"/>
    <mergeCell ref="E3565:F3565"/>
    <mergeCell ref="A3566:E3566"/>
    <mergeCell ref="F3566:I3566"/>
    <mergeCell ref="A3567:E3567"/>
    <mergeCell ref="F3567:I3567"/>
    <mergeCell ref="A3557:E3557"/>
    <mergeCell ref="G3558:I3558"/>
    <mergeCell ref="G3559:I3559"/>
    <mergeCell ref="A3560:E3560"/>
    <mergeCell ref="F3560:I3560"/>
    <mergeCell ref="H3562:I3562"/>
    <mergeCell ref="A3552:E3552"/>
    <mergeCell ref="F3552:I3552"/>
    <mergeCell ref="A3553:E3553"/>
    <mergeCell ref="G3554:I3554"/>
    <mergeCell ref="G3555:I3555"/>
    <mergeCell ref="A3556:E3556"/>
    <mergeCell ref="F3556:I3556"/>
    <mergeCell ref="A3607:E3607"/>
    <mergeCell ref="F3607:I3607"/>
    <mergeCell ref="A3608:E3608"/>
    <mergeCell ref="G3609:I3609"/>
    <mergeCell ref="G3610:I3610"/>
    <mergeCell ref="A3611:E3611"/>
    <mergeCell ref="F3611:I3611"/>
    <mergeCell ref="A3602:E3602"/>
    <mergeCell ref="F3602:I3602"/>
    <mergeCell ref="A3603:E3603"/>
    <mergeCell ref="G3604:I3604"/>
    <mergeCell ref="G3605:I3605"/>
    <mergeCell ref="G3606:I3606"/>
    <mergeCell ref="H3596:I3596"/>
    <mergeCell ref="E3598:F3598"/>
    <mergeCell ref="E3599:F3599"/>
    <mergeCell ref="A3600:E3600"/>
    <mergeCell ref="F3600:I3600"/>
    <mergeCell ref="A3601:E3601"/>
    <mergeCell ref="F3601:I3601"/>
    <mergeCell ref="A3590:E3590"/>
    <mergeCell ref="F3590:I3590"/>
    <mergeCell ref="A3591:E3591"/>
    <mergeCell ref="G3592:I3592"/>
    <mergeCell ref="G3593:I3593"/>
    <mergeCell ref="A3594:E3594"/>
    <mergeCell ref="F3594:I3594"/>
    <mergeCell ref="A3585:E3585"/>
    <mergeCell ref="F3585:I3585"/>
    <mergeCell ref="A3586:E3586"/>
    <mergeCell ref="G3587:I3587"/>
    <mergeCell ref="G3588:I3588"/>
    <mergeCell ref="G3589:I3589"/>
    <mergeCell ref="A3636:E3636"/>
    <mergeCell ref="F3636:I3636"/>
    <mergeCell ref="A3637:E3637"/>
    <mergeCell ref="G3638:I3638"/>
    <mergeCell ref="G3639:I3639"/>
    <mergeCell ref="G3640:I3640"/>
    <mergeCell ref="H3630:I3630"/>
    <mergeCell ref="E3632:F3632"/>
    <mergeCell ref="E3633:F3633"/>
    <mergeCell ref="A3634:E3634"/>
    <mergeCell ref="F3634:I3634"/>
    <mergeCell ref="A3635:E3635"/>
    <mergeCell ref="F3635:I3635"/>
    <mergeCell ref="A3624:E3624"/>
    <mergeCell ref="F3624:I3624"/>
    <mergeCell ref="A3625:E3625"/>
    <mergeCell ref="G3626:I3626"/>
    <mergeCell ref="G3627:I3627"/>
    <mergeCell ref="A3628:E3628"/>
    <mergeCell ref="F3628:I3628"/>
    <mergeCell ref="A3619:E3619"/>
    <mergeCell ref="F3619:I3619"/>
    <mergeCell ref="A3620:E3620"/>
    <mergeCell ref="G3621:I3621"/>
    <mergeCell ref="G3622:I3622"/>
    <mergeCell ref="G3623:I3623"/>
    <mergeCell ref="H3613:I3613"/>
    <mergeCell ref="E3615:F3615"/>
    <mergeCell ref="E3616:F3616"/>
    <mergeCell ref="A3617:E3617"/>
    <mergeCell ref="F3617:I3617"/>
    <mergeCell ref="A3618:E3618"/>
    <mergeCell ref="F3618:I3618"/>
    <mergeCell ref="H3664:I3664"/>
    <mergeCell ref="E3666:F3666"/>
    <mergeCell ref="E3667:F3667"/>
    <mergeCell ref="E3668:F3668"/>
    <mergeCell ref="E3669:F3669"/>
    <mergeCell ref="E3670:F3670"/>
    <mergeCell ref="A3658:E3658"/>
    <mergeCell ref="F3658:I3658"/>
    <mergeCell ref="A3659:E3659"/>
    <mergeCell ref="G3660:I3660"/>
    <mergeCell ref="G3661:I3661"/>
    <mergeCell ref="A3662:E3662"/>
    <mergeCell ref="F3662:I3662"/>
    <mergeCell ref="A3653:E3653"/>
    <mergeCell ref="F3653:I3653"/>
    <mergeCell ref="A3654:E3654"/>
    <mergeCell ref="G3655:I3655"/>
    <mergeCell ref="G3656:I3656"/>
    <mergeCell ref="G3657:I3657"/>
    <mergeCell ref="H3647:I3647"/>
    <mergeCell ref="E3649:F3649"/>
    <mergeCell ref="E3650:F3650"/>
    <mergeCell ref="A3651:E3651"/>
    <mergeCell ref="F3651:I3651"/>
    <mergeCell ref="A3652:E3652"/>
    <mergeCell ref="F3652:I3652"/>
    <mergeCell ref="A3641:E3641"/>
    <mergeCell ref="F3641:I3641"/>
    <mergeCell ref="A3642:E3642"/>
    <mergeCell ref="G3643:I3643"/>
    <mergeCell ref="G3644:I3644"/>
    <mergeCell ref="A3645:E3645"/>
    <mergeCell ref="F3645:I3645"/>
    <mergeCell ref="H3708:I3708"/>
    <mergeCell ref="E3710:F3710"/>
    <mergeCell ref="E3711:F3711"/>
    <mergeCell ref="E3712:F3712"/>
    <mergeCell ref="E3713:F3713"/>
    <mergeCell ref="E3714:F3714"/>
    <mergeCell ref="E3701:F3701"/>
    <mergeCell ref="E3702:F3702"/>
    <mergeCell ref="E3703:F3703"/>
    <mergeCell ref="E3704:F3704"/>
    <mergeCell ref="E3705:F3705"/>
    <mergeCell ref="E3706:F3706"/>
    <mergeCell ref="E3693:F3693"/>
    <mergeCell ref="E3694:F3694"/>
    <mergeCell ref="E3695:F3695"/>
    <mergeCell ref="H3697:I3697"/>
    <mergeCell ref="E3699:F3699"/>
    <mergeCell ref="E3700:F3700"/>
    <mergeCell ref="H3686:I3686"/>
    <mergeCell ref="E3688:F3688"/>
    <mergeCell ref="E3689:F3689"/>
    <mergeCell ref="E3690:F3690"/>
    <mergeCell ref="E3691:F3691"/>
    <mergeCell ref="E3692:F3692"/>
    <mergeCell ref="E3679:F3679"/>
    <mergeCell ref="E3680:F3680"/>
    <mergeCell ref="E3681:F3681"/>
    <mergeCell ref="E3682:F3682"/>
    <mergeCell ref="E3683:F3683"/>
    <mergeCell ref="E3684:F3684"/>
    <mergeCell ref="E3671:F3671"/>
    <mergeCell ref="E3672:F3672"/>
    <mergeCell ref="E3673:F3673"/>
    <mergeCell ref="H3675:I3675"/>
    <mergeCell ref="E3677:F3677"/>
    <mergeCell ref="E3678:F3678"/>
    <mergeCell ref="H3752:I3752"/>
    <mergeCell ref="E3754:F3754"/>
    <mergeCell ref="E3755:F3755"/>
    <mergeCell ref="E3756:F3756"/>
    <mergeCell ref="E3757:F3757"/>
    <mergeCell ref="E3758:F3758"/>
    <mergeCell ref="E3745:F3745"/>
    <mergeCell ref="E3746:F3746"/>
    <mergeCell ref="E3747:F3747"/>
    <mergeCell ref="E3748:F3748"/>
    <mergeCell ref="E3749:F3749"/>
    <mergeCell ref="E3750:F3750"/>
    <mergeCell ref="E3737:F3737"/>
    <mergeCell ref="E3738:F3738"/>
    <mergeCell ref="E3739:F3739"/>
    <mergeCell ref="H3741:I3741"/>
    <mergeCell ref="E3743:F3743"/>
    <mergeCell ref="E3744:F3744"/>
    <mergeCell ref="H3730:I3730"/>
    <mergeCell ref="E3732:F3732"/>
    <mergeCell ref="E3733:F3733"/>
    <mergeCell ref="E3734:F3734"/>
    <mergeCell ref="E3735:F3735"/>
    <mergeCell ref="E3736:F3736"/>
    <mergeCell ref="E3723:F3723"/>
    <mergeCell ref="E3724:F3724"/>
    <mergeCell ref="E3725:F3725"/>
    <mergeCell ref="E3726:F3726"/>
    <mergeCell ref="E3727:F3727"/>
    <mergeCell ref="E3728:F3728"/>
    <mergeCell ref="E3715:F3715"/>
    <mergeCell ref="E3716:F3716"/>
    <mergeCell ref="E3717:F3717"/>
    <mergeCell ref="H3719:I3719"/>
    <mergeCell ref="E3721:F3721"/>
    <mergeCell ref="E3722:F3722"/>
    <mergeCell ref="H3796:I3796"/>
    <mergeCell ref="E3798:F3798"/>
    <mergeCell ref="E3799:F3799"/>
    <mergeCell ref="E3800:F3800"/>
    <mergeCell ref="E3801:F3801"/>
    <mergeCell ref="E3802:F3802"/>
    <mergeCell ref="E3789:F3789"/>
    <mergeCell ref="E3790:F3790"/>
    <mergeCell ref="E3791:F3791"/>
    <mergeCell ref="E3792:F3792"/>
    <mergeCell ref="E3793:F3793"/>
    <mergeCell ref="E3794:F3794"/>
    <mergeCell ref="E3781:F3781"/>
    <mergeCell ref="E3782:F3782"/>
    <mergeCell ref="E3783:F3783"/>
    <mergeCell ref="H3785:I3785"/>
    <mergeCell ref="E3787:F3787"/>
    <mergeCell ref="E3788:F3788"/>
    <mergeCell ref="H3774:I3774"/>
    <mergeCell ref="E3776:F3776"/>
    <mergeCell ref="E3777:F3777"/>
    <mergeCell ref="E3778:F3778"/>
    <mergeCell ref="E3779:F3779"/>
    <mergeCell ref="E3780:F3780"/>
    <mergeCell ref="E3767:F3767"/>
    <mergeCell ref="E3768:F3768"/>
    <mergeCell ref="E3769:F3769"/>
    <mergeCell ref="E3770:F3770"/>
    <mergeCell ref="E3771:F3771"/>
    <mergeCell ref="E3772:F3772"/>
    <mergeCell ref="E3759:F3759"/>
    <mergeCell ref="E3760:F3760"/>
    <mergeCell ref="E3761:F3761"/>
    <mergeCell ref="H3763:I3763"/>
    <mergeCell ref="E3765:F3765"/>
    <mergeCell ref="E3766:F3766"/>
    <mergeCell ref="H3840:I3840"/>
    <mergeCell ref="E3842:F3842"/>
    <mergeCell ref="E3843:F3843"/>
    <mergeCell ref="A3844:E3844"/>
    <mergeCell ref="F3844:I3844"/>
    <mergeCell ref="A3845:E3845"/>
    <mergeCell ref="F3845:I3845"/>
    <mergeCell ref="E3833:F3833"/>
    <mergeCell ref="E3834:F3834"/>
    <mergeCell ref="E3835:F3835"/>
    <mergeCell ref="E3836:F3836"/>
    <mergeCell ref="E3837:F3837"/>
    <mergeCell ref="E3838:F3838"/>
    <mergeCell ref="E3825:F3825"/>
    <mergeCell ref="E3826:F3826"/>
    <mergeCell ref="E3827:F3827"/>
    <mergeCell ref="H3829:I3829"/>
    <mergeCell ref="E3831:F3831"/>
    <mergeCell ref="E3832:F3832"/>
    <mergeCell ref="E3817:F3817"/>
    <mergeCell ref="H3819:I3819"/>
    <mergeCell ref="E3821:F3821"/>
    <mergeCell ref="E3822:F3822"/>
    <mergeCell ref="E3823:F3823"/>
    <mergeCell ref="E3824:F3824"/>
    <mergeCell ref="E3811:F3811"/>
    <mergeCell ref="E3812:F3812"/>
    <mergeCell ref="E3813:F3813"/>
    <mergeCell ref="E3814:F3814"/>
    <mergeCell ref="E3815:F3815"/>
    <mergeCell ref="E3816:F3816"/>
    <mergeCell ref="E3803:F3803"/>
    <mergeCell ref="E3804:F3804"/>
    <mergeCell ref="E3805:F3805"/>
    <mergeCell ref="E3806:F3806"/>
    <mergeCell ref="H3808:I3808"/>
    <mergeCell ref="E3810:F3810"/>
    <mergeCell ref="A3872:E3872"/>
    <mergeCell ref="F3872:I3872"/>
    <mergeCell ref="A3873:E3873"/>
    <mergeCell ref="G3874:I3874"/>
    <mergeCell ref="G3875:I3875"/>
    <mergeCell ref="A3876:E3876"/>
    <mergeCell ref="F3876:I3876"/>
    <mergeCell ref="A3866:E3866"/>
    <mergeCell ref="G3867:I3867"/>
    <mergeCell ref="G3868:I3868"/>
    <mergeCell ref="G3869:I3869"/>
    <mergeCell ref="G3870:I3870"/>
    <mergeCell ref="G3871:I3871"/>
    <mergeCell ref="A3863:E3863"/>
    <mergeCell ref="F3863:I3863"/>
    <mergeCell ref="A3864:E3864"/>
    <mergeCell ref="F3864:I3864"/>
    <mergeCell ref="A3865:E3865"/>
    <mergeCell ref="F3865:I3865"/>
    <mergeCell ref="G3856:I3856"/>
    <mergeCell ref="A3857:E3857"/>
    <mergeCell ref="F3857:I3857"/>
    <mergeCell ref="H3859:I3859"/>
    <mergeCell ref="E3861:F3861"/>
    <mergeCell ref="E3862:F3862"/>
    <mergeCell ref="G3851:I3851"/>
    <mergeCell ref="G3852:I3852"/>
    <mergeCell ref="A3853:E3853"/>
    <mergeCell ref="F3853:I3853"/>
    <mergeCell ref="A3854:E3854"/>
    <mergeCell ref="G3855:I3855"/>
    <mergeCell ref="A3846:E3846"/>
    <mergeCell ref="F3846:I3846"/>
    <mergeCell ref="A3847:E3847"/>
    <mergeCell ref="G3848:I3848"/>
    <mergeCell ref="G3849:I3849"/>
    <mergeCell ref="G3850:I3850"/>
    <mergeCell ref="A3904:E3904"/>
    <mergeCell ref="G3905:I3905"/>
    <mergeCell ref="G3906:I3906"/>
    <mergeCell ref="G3907:I3907"/>
    <mergeCell ref="G3908:I3908"/>
    <mergeCell ref="G3909:I3909"/>
    <mergeCell ref="A3901:E3901"/>
    <mergeCell ref="F3901:I3901"/>
    <mergeCell ref="A3902:E3902"/>
    <mergeCell ref="F3902:I3902"/>
    <mergeCell ref="A3903:E3903"/>
    <mergeCell ref="F3903:I3903"/>
    <mergeCell ref="G3894:I3894"/>
    <mergeCell ref="A3895:E3895"/>
    <mergeCell ref="F3895:I3895"/>
    <mergeCell ref="H3897:I3897"/>
    <mergeCell ref="E3899:F3899"/>
    <mergeCell ref="E3900:F3900"/>
    <mergeCell ref="G3889:I3889"/>
    <mergeCell ref="G3890:I3890"/>
    <mergeCell ref="A3891:E3891"/>
    <mergeCell ref="F3891:I3891"/>
    <mergeCell ref="A3892:E3892"/>
    <mergeCell ref="G3893:I3893"/>
    <mergeCell ref="A3884:E3884"/>
    <mergeCell ref="F3884:I3884"/>
    <mergeCell ref="A3885:E3885"/>
    <mergeCell ref="G3886:I3886"/>
    <mergeCell ref="G3887:I3887"/>
    <mergeCell ref="G3888:I3888"/>
    <mergeCell ref="H3878:I3878"/>
    <mergeCell ref="E3880:F3880"/>
    <mergeCell ref="E3881:F3881"/>
    <mergeCell ref="A3882:E3882"/>
    <mergeCell ref="F3882:I3882"/>
    <mergeCell ref="A3883:E3883"/>
    <mergeCell ref="F3883:I3883"/>
    <mergeCell ref="A3939:E3939"/>
    <mergeCell ref="F3939:I3939"/>
    <mergeCell ref="A3940:E3940"/>
    <mergeCell ref="F3940:I3940"/>
    <mergeCell ref="A3941:E3941"/>
    <mergeCell ref="F3941:I3941"/>
    <mergeCell ref="G3932:I3932"/>
    <mergeCell ref="A3933:E3933"/>
    <mergeCell ref="F3933:I3933"/>
    <mergeCell ref="H3935:I3935"/>
    <mergeCell ref="E3937:F3937"/>
    <mergeCell ref="E3938:F3938"/>
    <mergeCell ref="G3927:I3927"/>
    <mergeCell ref="G3928:I3928"/>
    <mergeCell ref="A3929:E3929"/>
    <mergeCell ref="F3929:I3929"/>
    <mergeCell ref="A3930:E3930"/>
    <mergeCell ref="G3931:I3931"/>
    <mergeCell ref="A3922:E3922"/>
    <mergeCell ref="F3922:I3922"/>
    <mergeCell ref="A3923:E3923"/>
    <mergeCell ref="G3924:I3924"/>
    <mergeCell ref="G3925:I3925"/>
    <mergeCell ref="G3926:I3926"/>
    <mergeCell ref="H3916:I3916"/>
    <mergeCell ref="E3918:F3918"/>
    <mergeCell ref="E3919:F3919"/>
    <mergeCell ref="A3920:E3920"/>
    <mergeCell ref="F3920:I3920"/>
    <mergeCell ref="A3921:E3921"/>
    <mergeCell ref="F3921:I3921"/>
    <mergeCell ref="A3910:E3910"/>
    <mergeCell ref="F3910:I3910"/>
    <mergeCell ref="A3911:E3911"/>
    <mergeCell ref="G3912:I3912"/>
    <mergeCell ref="G3913:I3913"/>
    <mergeCell ref="A3914:E3914"/>
    <mergeCell ref="F3914:I3914"/>
    <mergeCell ref="G3970:I3970"/>
    <mergeCell ref="A3971:E3971"/>
    <mergeCell ref="F3971:I3971"/>
    <mergeCell ref="H3973:I3973"/>
    <mergeCell ref="E3975:F3975"/>
    <mergeCell ref="E3976:F3976"/>
    <mergeCell ref="G3965:I3965"/>
    <mergeCell ref="G3966:I3966"/>
    <mergeCell ref="A3967:E3967"/>
    <mergeCell ref="F3967:I3967"/>
    <mergeCell ref="A3968:E3968"/>
    <mergeCell ref="G3969:I3969"/>
    <mergeCell ref="A3960:E3960"/>
    <mergeCell ref="F3960:I3960"/>
    <mergeCell ref="A3961:E3961"/>
    <mergeCell ref="G3962:I3962"/>
    <mergeCell ref="G3963:I3963"/>
    <mergeCell ref="G3964:I3964"/>
    <mergeCell ref="H3954:I3954"/>
    <mergeCell ref="E3956:F3956"/>
    <mergeCell ref="E3957:F3957"/>
    <mergeCell ref="A3958:E3958"/>
    <mergeCell ref="F3958:I3958"/>
    <mergeCell ref="A3959:E3959"/>
    <mergeCell ref="F3959:I3959"/>
    <mergeCell ref="A3948:E3948"/>
    <mergeCell ref="F3948:I3948"/>
    <mergeCell ref="A3949:E3949"/>
    <mergeCell ref="G3950:I3950"/>
    <mergeCell ref="G3951:I3951"/>
    <mergeCell ref="A3952:E3952"/>
    <mergeCell ref="F3952:I3952"/>
    <mergeCell ref="A3942:E3942"/>
    <mergeCell ref="G3943:I3943"/>
    <mergeCell ref="G3944:I3944"/>
    <mergeCell ref="G3945:I3945"/>
    <mergeCell ref="G3946:I3946"/>
    <mergeCell ref="G3947:I3947"/>
    <mergeCell ref="G4003:I4003"/>
    <mergeCell ref="G4004:I4004"/>
    <mergeCell ref="A4005:E4005"/>
    <mergeCell ref="F4005:I4005"/>
    <mergeCell ref="A4006:E4006"/>
    <mergeCell ref="G4007:I4007"/>
    <mergeCell ref="A3998:E3998"/>
    <mergeCell ref="F3998:I3998"/>
    <mergeCell ref="A3999:E3999"/>
    <mergeCell ref="G4000:I4000"/>
    <mergeCell ref="G4001:I4001"/>
    <mergeCell ref="G4002:I4002"/>
    <mergeCell ref="H3992:I3992"/>
    <mergeCell ref="E3994:F3994"/>
    <mergeCell ref="E3995:F3995"/>
    <mergeCell ref="A3996:E3996"/>
    <mergeCell ref="F3996:I3996"/>
    <mergeCell ref="A3997:E3997"/>
    <mergeCell ref="F3997:I3997"/>
    <mergeCell ref="A3986:E3986"/>
    <mergeCell ref="F3986:I3986"/>
    <mergeCell ref="A3987:E3987"/>
    <mergeCell ref="G3988:I3988"/>
    <mergeCell ref="G3989:I3989"/>
    <mergeCell ref="A3990:E3990"/>
    <mergeCell ref="F3990:I3990"/>
    <mergeCell ref="A3980:E3980"/>
    <mergeCell ref="G3981:I3981"/>
    <mergeCell ref="G3982:I3982"/>
    <mergeCell ref="G3983:I3983"/>
    <mergeCell ref="G3984:I3984"/>
    <mergeCell ref="G3985:I3985"/>
    <mergeCell ref="A3977:E3977"/>
    <mergeCell ref="F3977:I3977"/>
    <mergeCell ref="A3978:E3978"/>
    <mergeCell ref="F3978:I3978"/>
    <mergeCell ref="A3979:E3979"/>
    <mergeCell ref="F3979:I3979"/>
    <mergeCell ref="G4040:I4040"/>
    <mergeCell ref="G4041:I4041"/>
    <mergeCell ref="A4042:E4042"/>
    <mergeCell ref="F4042:I4042"/>
    <mergeCell ref="H4044:I4044"/>
    <mergeCell ref="E4046:F4046"/>
    <mergeCell ref="A4035:E4035"/>
    <mergeCell ref="G4036:I4036"/>
    <mergeCell ref="A4037:E4037"/>
    <mergeCell ref="F4037:I4037"/>
    <mergeCell ref="A4038:E4038"/>
    <mergeCell ref="G4039:I4039"/>
    <mergeCell ref="E4031:F4031"/>
    <mergeCell ref="A4032:E4032"/>
    <mergeCell ref="F4032:I4032"/>
    <mergeCell ref="A4033:E4033"/>
    <mergeCell ref="F4033:I4033"/>
    <mergeCell ref="A4034:E4034"/>
    <mergeCell ref="F4034:I4034"/>
    <mergeCell ref="E4023:F4023"/>
    <mergeCell ref="E4024:F4024"/>
    <mergeCell ref="E4025:F4025"/>
    <mergeCell ref="E4026:F4026"/>
    <mergeCell ref="H4028:I4028"/>
    <mergeCell ref="E4030:F4030"/>
    <mergeCell ref="E4015:F4015"/>
    <mergeCell ref="E4016:F4016"/>
    <mergeCell ref="E4017:F4017"/>
    <mergeCell ref="E4018:F4018"/>
    <mergeCell ref="E4019:F4019"/>
    <mergeCell ref="H4021:I4021"/>
    <mergeCell ref="G4008:I4008"/>
    <mergeCell ref="A4009:E4009"/>
    <mergeCell ref="F4009:I4009"/>
    <mergeCell ref="H4011:I4011"/>
    <mergeCell ref="E4013:F4013"/>
    <mergeCell ref="E4014:F4014"/>
    <mergeCell ref="A4069:E4069"/>
    <mergeCell ref="F4069:I4069"/>
    <mergeCell ref="A4070:E4070"/>
    <mergeCell ref="G4071:I4071"/>
    <mergeCell ref="G4072:I4072"/>
    <mergeCell ref="A4073:E4073"/>
    <mergeCell ref="F4073:I4073"/>
    <mergeCell ref="H4063:I4063"/>
    <mergeCell ref="E4065:F4065"/>
    <mergeCell ref="E4066:F4066"/>
    <mergeCell ref="A4067:E4067"/>
    <mergeCell ref="F4067:I4067"/>
    <mergeCell ref="A4068:E4068"/>
    <mergeCell ref="F4068:I4068"/>
    <mergeCell ref="G4056:I4056"/>
    <mergeCell ref="G4057:I4057"/>
    <mergeCell ref="G4058:I4058"/>
    <mergeCell ref="G4059:I4059"/>
    <mergeCell ref="G4060:I4060"/>
    <mergeCell ref="A4061:E4061"/>
    <mergeCell ref="F4061:I4061"/>
    <mergeCell ref="A4051:E4051"/>
    <mergeCell ref="G4052:I4052"/>
    <mergeCell ref="A4053:E4053"/>
    <mergeCell ref="F4053:I4053"/>
    <mergeCell ref="A4054:E4054"/>
    <mergeCell ref="G4055:I4055"/>
    <mergeCell ref="E4047:F4047"/>
    <mergeCell ref="A4048:E4048"/>
    <mergeCell ref="F4048:I4048"/>
    <mergeCell ref="A4049:E4049"/>
    <mergeCell ref="F4049:I4049"/>
    <mergeCell ref="A4050:E4050"/>
    <mergeCell ref="F4050:I4050"/>
    <mergeCell ref="J4094:J4095"/>
    <mergeCell ref="A4097:E4097"/>
    <mergeCell ref="F4097:I4097"/>
    <mergeCell ref="A4098:E4098"/>
    <mergeCell ref="F4098:I4098"/>
    <mergeCell ref="A4099:E4099"/>
    <mergeCell ref="F4099:I4099"/>
    <mergeCell ref="H4090:I4090"/>
    <mergeCell ref="E4092:F4092"/>
    <mergeCell ref="E4093:F4093"/>
    <mergeCell ref="A4094:A4095"/>
    <mergeCell ref="B4094:B4095"/>
    <mergeCell ref="C4094:C4095"/>
    <mergeCell ref="D4094:D4095"/>
    <mergeCell ref="E4094:E4095"/>
    <mergeCell ref="F4094:G4094"/>
    <mergeCell ref="H4094:I4094"/>
    <mergeCell ref="A4085:E4085"/>
    <mergeCell ref="F4085:I4085"/>
    <mergeCell ref="A4086:E4086"/>
    <mergeCell ref="G4087:I4087"/>
    <mergeCell ref="A4088:E4088"/>
    <mergeCell ref="F4088:I4088"/>
    <mergeCell ref="E4081:F4081"/>
    <mergeCell ref="E4082:F4082"/>
    <mergeCell ref="A4083:E4083"/>
    <mergeCell ref="F4083:I4083"/>
    <mergeCell ref="A4084:E4084"/>
    <mergeCell ref="F4084:I4084"/>
    <mergeCell ref="A4074:E4074"/>
    <mergeCell ref="G4075:I4075"/>
    <mergeCell ref="G4076:I4076"/>
    <mergeCell ref="A4077:E4077"/>
    <mergeCell ref="F4077:I4077"/>
    <mergeCell ref="H4079:I4079"/>
    <mergeCell ref="H4123:I4123"/>
    <mergeCell ref="J4123:J4124"/>
    <mergeCell ref="A4126:E4126"/>
    <mergeCell ref="F4126:I4126"/>
    <mergeCell ref="A4127:E4127"/>
    <mergeCell ref="F4127:I4127"/>
    <mergeCell ref="E4122:F4122"/>
    <mergeCell ref="A4123:A4124"/>
    <mergeCell ref="B4123:B4124"/>
    <mergeCell ref="C4123:C4124"/>
    <mergeCell ref="D4123:D4124"/>
    <mergeCell ref="E4123:E4124"/>
    <mergeCell ref="F4123:G4123"/>
    <mergeCell ref="A4115:E4115"/>
    <mergeCell ref="G4116:I4116"/>
    <mergeCell ref="A4117:E4117"/>
    <mergeCell ref="F4117:I4117"/>
    <mergeCell ref="H4119:I4119"/>
    <mergeCell ref="E4121:F4121"/>
    <mergeCell ref="A4111:E4111"/>
    <mergeCell ref="F4111:I4111"/>
    <mergeCell ref="A4112:E4112"/>
    <mergeCell ref="G4113:I4113"/>
    <mergeCell ref="A4114:E4114"/>
    <mergeCell ref="F4114:I4114"/>
    <mergeCell ref="H4105:I4105"/>
    <mergeCell ref="E4107:F4107"/>
    <mergeCell ref="E4108:F4108"/>
    <mergeCell ref="A4109:E4109"/>
    <mergeCell ref="F4109:I4109"/>
    <mergeCell ref="A4110:E4110"/>
    <mergeCell ref="F4110:I4110"/>
    <mergeCell ref="A4100:E4100"/>
    <mergeCell ref="F4100:I4100"/>
    <mergeCell ref="A4101:E4101"/>
    <mergeCell ref="G4102:I4102"/>
    <mergeCell ref="A4103:E4103"/>
    <mergeCell ref="F4103:I4103"/>
    <mergeCell ref="A4154:E4154"/>
    <mergeCell ref="F4154:I4154"/>
    <mergeCell ref="H4156:I4156"/>
    <mergeCell ref="E4158:F4158"/>
    <mergeCell ref="E4159:F4159"/>
    <mergeCell ref="E4160:F4160"/>
    <mergeCell ref="A4150:E4150"/>
    <mergeCell ref="F4150:I4150"/>
    <mergeCell ref="A4151:E4151"/>
    <mergeCell ref="F4151:I4151"/>
    <mergeCell ref="A4152:E4152"/>
    <mergeCell ref="G4153:I4153"/>
    <mergeCell ref="A4143:E4143"/>
    <mergeCell ref="F4143:I4143"/>
    <mergeCell ref="H4145:I4145"/>
    <mergeCell ref="E4147:F4147"/>
    <mergeCell ref="E4148:F4148"/>
    <mergeCell ref="A4149:E4149"/>
    <mergeCell ref="F4149:I4149"/>
    <mergeCell ref="A4139:E4139"/>
    <mergeCell ref="F4139:I4139"/>
    <mergeCell ref="A4140:E4140"/>
    <mergeCell ref="F4140:I4140"/>
    <mergeCell ref="A4141:E4141"/>
    <mergeCell ref="G4142:I4142"/>
    <mergeCell ref="A4132:E4132"/>
    <mergeCell ref="F4132:I4132"/>
    <mergeCell ref="H4134:I4134"/>
    <mergeCell ref="E4136:F4136"/>
    <mergeCell ref="E4137:F4137"/>
    <mergeCell ref="A4138:E4138"/>
    <mergeCell ref="F4138:I4138"/>
    <mergeCell ref="A4128:E4128"/>
    <mergeCell ref="F4128:I4128"/>
    <mergeCell ref="A4129:E4129"/>
    <mergeCell ref="F4129:I4129"/>
    <mergeCell ref="A4130:E4130"/>
    <mergeCell ref="G4131:I4131"/>
    <mergeCell ref="G4190:I4190"/>
    <mergeCell ref="G4191:I4191"/>
    <mergeCell ref="A4192:E4192"/>
    <mergeCell ref="F4192:I4192"/>
    <mergeCell ref="A4193:E4193"/>
    <mergeCell ref="G4194:I4194"/>
    <mergeCell ref="A4185:E4185"/>
    <mergeCell ref="F4185:I4185"/>
    <mergeCell ref="A4186:E4186"/>
    <mergeCell ref="G4187:I4187"/>
    <mergeCell ref="G4188:I4188"/>
    <mergeCell ref="G4189:I4189"/>
    <mergeCell ref="H4179:I4179"/>
    <mergeCell ref="E4181:F4181"/>
    <mergeCell ref="E4182:F4182"/>
    <mergeCell ref="A4183:E4183"/>
    <mergeCell ref="F4183:I4183"/>
    <mergeCell ref="A4184:E4184"/>
    <mergeCell ref="F4184:I4184"/>
    <mergeCell ref="A4173:E4173"/>
    <mergeCell ref="F4173:I4173"/>
    <mergeCell ref="A4174:E4174"/>
    <mergeCell ref="G4175:I4175"/>
    <mergeCell ref="G4176:I4176"/>
    <mergeCell ref="A4177:E4177"/>
    <mergeCell ref="F4177:I4177"/>
    <mergeCell ref="A4169:E4169"/>
    <mergeCell ref="F4169:I4169"/>
    <mergeCell ref="A4170:E4170"/>
    <mergeCell ref="F4170:I4170"/>
    <mergeCell ref="A4171:E4171"/>
    <mergeCell ref="G4172:I4172"/>
    <mergeCell ref="E4161:F4161"/>
    <mergeCell ref="E4162:F4162"/>
    <mergeCell ref="H4164:I4164"/>
    <mergeCell ref="E4166:F4166"/>
    <mergeCell ref="E4167:F4167"/>
    <mergeCell ref="A4168:E4168"/>
    <mergeCell ref="F4168:I4168"/>
    <mergeCell ref="A4223:E4223"/>
    <mergeCell ref="F4223:I4223"/>
    <mergeCell ref="A4224:E4224"/>
    <mergeCell ref="G4225:I4225"/>
    <mergeCell ref="G4226:I4226"/>
    <mergeCell ref="G4227:I4227"/>
    <mergeCell ref="H4217:I4217"/>
    <mergeCell ref="E4219:F4219"/>
    <mergeCell ref="E4220:F4220"/>
    <mergeCell ref="A4221:E4221"/>
    <mergeCell ref="F4221:I4221"/>
    <mergeCell ref="A4222:E4222"/>
    <mergeCell ref="F4222:I4222"/>
    <mergeCell ref="A4211:E4211"/>
    <mergeCell ref="F4211:I4211"/>
    <mergeCell ref="A4212:E4212"/>
    <mergeCell ref="G4213:I4213"/>
    <mergeCell ref="G4214:I4214"/>
    <mergeCell ref="A4215:E4215"/>
    <mergeCell ref="F4215:I4215"/>
    <mergeCell ref="A4205:E4205"/>
    <mergeCell ref="G4206:I4206"/>
    <mergeCell ref="G4207:I4207"/>
    <mergeCell ref="G4208:I4208"/>
    <mergeCell ref="G4209:I4209"/>
    <mergeCell ref="G4210:I4210"/>
    <mergeCell ref="A4202:E4202"/>
    <mergeCell ref="F4202:I4202"/>
    <mergeCell ref="A4203:E4203"/>
    <mergeCell ref="F4203:I4203"/>
    <mergeCell ref="A4204:E4204"/>
    <mergeCell ref="F4204:I4204"/>
    <mergeCell ref="G4195:I4195"/>
    <mergeCell ref="A4196:E4196"/>
    <mergeCell ref="F4196:I4196"/>
    <mergeCell ref="H4198:I4198"/>
    <mergeCell ref="E4200:F4200"/>
    <mergeCell ref="E4201:F4201"/>
    <mergeCell ref="H4255:I4255"/>
    <mergeCell ref="E4257:F4257"/>
    <mergeCell ref="E4258:F4258"/>
    <mergeCell ref="A4259:E4259"/>
    <mergeCell ref="F4259:I4259"/>
    <mergeCell ref="A4260:E4260"/>
    <mergeCell ref="F4260:I4260"/>
    <mergeCell ref="A4249:E4249"/>
    <mergeCell ref="F4249:I4249"/>
    <mergeCell ref="A4250:E4250"/>
    <mergeCell ref="G4251:I4251"/>
    <mergeCell ref="G4252:I4252"/>
    <mergeCell ref="A4253:E4253"/>
    <mergeCell ref="F4253:I4253"/>
    <mergeCell ref="A4243:E4243"/>
    <mergeCell ref="G4244:I4244"/>
    <mergeCell ref="G4245:I4245"/>
    <mergeCell ref="G4246:I4246"/>
    <mergeCell ref="G4247:I4247"/>
    <mergeCell ref="G4248:I4248"/>
    <mergeCell ref="A4240:E4240"/>
    <mergeCell ref="F4240:I4240"/>
    <mergeCell ref="A4241:E4241"/>
    <mergeCell ref="F4241:I4241"/>
    <mergeCell ref="A4242:E4242"/>
    <mergeCell ref="F4242:I4242"/>
    <mergeCell ref="G4233:I4233"/>
    <mergeCell ref="A4234:E4234"/>
    <mergeCell ref="F4234:I4234"/>
    <mergeCell ref="H4236:I4236"/>
    <mergeCell ref="E4238:F4238"/>
    <mergeCell ref="E4239:F4239"/>
    <mergeCell ref="G4228:I4228"/>
    <mergeCell ref="G4229:I4229"/>
    <mergeCell ref="A4230:E4230"/>
    <mergeCell ref="F4230:I4230"/>
    <mergeCell ref="A4231:E4231"/>
    <mergeCell ref="G4232:I4232"/>
    <mergeCell ref="G4289:I4289"/>
    <mergeCell ref="G4290:I4290"/>
    <mergeCell ref="G4291:I4291"/>
    <mergeCell ref="G4292:I4292"/>
    <mergeCell ref="G4293:I4293"/>
    <mergeCell ref="G4294:I4294"/>
    <mergeCell ref="A4283:E4283"/>
    <mergeCell ref="G4284:I4284"/>
    <mergeCell ref="G4285:I4285"/>
    <mergeCell ref="G4286:I4286"/>
    <mergeCell ref="G4287:I4287"/>
    <mergeCell ref="G4288:I4288"/>
    <mergeCell ref="E4279:F4279"/>
    <mergeCell ref="A4280:E4280"/>
    <mergeCell ref="F4280:I4280"/>
    <mergeCell ref="A4281:E4281"/>
    <mergeCell ref="F4281:I4281"/>
    <mergeCell ref="A4282:E4282"/>
    <mergeCell ref="F4282:I4282"/>
    <mergeCell ref="G4272:I4272"/>
    <mergeCell ref="G4273:I4273"/>
    <mergeCell ref="A4274:E4274"/>
    <mergeCell ref="F4274:I4274"/>
    <mergeCell ref="H4276:I4276"/>
    <mergeCell ref="E4278:F4278"/>
    <mergeCell ref="G4266:I4266"/>
    <mergeCell ref="G4267:I4267"/>
    <mergeCell ref="G4268:I4268"/>
    <mergeCell ref="G4269:I4269"/>
    <mergeCell ref="G4270:I4270"/>
    <mergeCell ref="G4271:I4271"/>
    <mergeCell ref="A4261:E4261"/>
    <mergeCell ref="F4261:I4261"/>
    <mergeCell ref="A4262:E4262"/>
    <mergeCell ref="G4263:I4263"/>
    <mergeCell ref="G4264:I4264"/>
    <mergeCell ref="G4265:I4265"/>
    <mergeCell ref="A4324:E4324"/>
    <mergeCell ref="F4324:I4324"/>
    <mergeCell ref="A4325:E4325"/>
    <mergeCell ref="G4326:I4326"/>
    <mergeCell ref="G4327:I4327"/>
    <mergeCell ref="G4328:I4328"/>
    <mergeCell ref="H4318:I4318"/>
    <mergeCell ref="E4320:F4320"/>
    <mergeCell ref="E4321:F4321"/>
    <mergeCell ref="A4322:E4322"/>
    <mergeCell ref="F4322:I4322"/>
    <mergeCell ref="A4323:E4323"/>
    <mergeCell ref="F4323:I4323"/>
    <mergeCell ref="G4312:I4312"/>
    <mergeCell ref="G4313:I4313"/>
    <mergeCell ref="G4314:I4314"/>
    <mergeCell ref="G4315:I4315"/>
    <mergeCell ref="A4316:E4316"/>
    <mergeCell ref="F4316:I4316"/>
    <mergeCell ref="G4306:I4306"/>
    <mergeCell ref="G4307:I4307"/>
    <mergeCell ref="G4308:I4308"/>
    <mergeCell ref="G4309:I4309"/>
    <mergeCell ref="G4310:I4310"/>
    <mergeCell ref="G4311:I4311"/>
    <mergeCell ref="A4302:E4302"/>
    <mergeCell ref="F4302:I4302"/>
    <mergeCell ref="A4303:E4303"/>
    <mergeCell ref="F4303:I4303"/>
    <mergeCell ref="A4304:E4304"/>
    <mergeCell ref="G4305:I4305"/>
    <mergeCell ref="A4295:E4295"/>
    <mergeCell ref="F4295:I4295"/>
    <mergeCell ref="H4297:I4297"/>
    <mergeCell ref="E4299:F4299"/>
    <mergeCell ref="E4300:F4300"/>
    <mergeCell ref="A4301:E4301"/>
    <mergeCell ref="F4301:I4301"/>
    <mergeCell ref="H4357:I4357"/>
    <mergeCell ref="E4359:F4359"/>
    <mergeCell ref="E4360:F4360"/>
    <mergeCell ref="E4361:F4361"/>
    <mergeCell ref="E4362:F4362"/>
    <mergeCell ref="E4363:F4363"/>
    <mergeCell ref="G4351:I4351"/>
    <mergeCell ref="G4352:I4352"/>
    <mergeCell ref="G4353:I4353"/>
    <mergeCell ref="G4354:I4354"/>
    <mergeCell ref="A4355:E4355"/>
    <mergeCell ref="F4355:I4355"/>
    <mergeCell ref="A4345:E4345"/>
    <mergeCell ref="G4346:I4346"/>
    <mergeCell ref="G4347:I4347"/>
    <mergeCell ref="G4348:I4348"/>
    <mergeCell ref="G4349:I4349"/>
    <mergeCell ref="G4350:I4350"/>
    <mergeCell ref="A4342:E4342"/>
    <mergeCell ref="F4342:I4342"/>
    <mergeCell ref="A4343:E4343"/>
    <mergeCell ref="F4343:I4343"/>
    <mergeCell ref="A4344:E4344"/>
    <mergeCell ref="F4344:I4344"/>
    <mergeCell ref="G4335:I4335"/>
    <mergeCell ref="A4336:E4336"/>
    <mergeCell ref="F4336:I4336"/>
    <mergeCell ref="H4338:I4338"/>
    <mergeCell ref="E4340:F4340"/>
    <mergeCell ref="E4341:F4341"/>
    <mergeCell ref="G4329:I4329"/>
    <mergeCell ref="G4330:I4330"/>
    <mergeCell ref="G4331:I4331"/>
    <mergeCell ref="G4332:I4332"/>
    <mergeCell ref="G4333:I4333"/>
    <mergeCell ref="G4334:I4334"/>
    <mergeCell ref="A4390:E4390"/>
    <mergeCell ref="G4391:I4391"/>
    <mergeCell ref="G4392:I4392"/>
    <mergeCell ref="A4393:E4393"/>
    <mergeCell ref="F4393:I4393"/>
    <mergeCell ref="A4394:E4394"/>
    <mergeCell ref="A4387:E4387"/>
    <mergeCell ref="F4387:I4387"/>
    <mergeCell ref="A4388:E4388"/>
    <mergeCell ref="F4388:I4388"/>
    <mergeCell ref="A4389:E4389"/>
    <mergeCell ref="F4389:I4389"/>
    <mergeCell ref="G4380:I4380"/>
    <mergeCell ref="A4381:E4381"/>
    <mergeCell ref="F4381:I4381"/>
    <mergeCell ref="H4383:I4383"/>
    <mergeCell ref="E4385:F4385"/>
    <mergeCell ref="E4386:F4386"/>
    <mergeCell ref="G4375:I4375"/>
    <mergeCell ref="G4376:I4376"/>
    <mergeCell ref="A4377:E4377"/>
    <mergeCell ref="F4377:I4377"/>
    <mergeCell ref="A4378:E4378"/>
    <mergeCell ref="G4379:I4379"/>
    <mergeCell ref="A4371:E4371"/>
    <mergeCell ref="F4371:I4371"/>
    <mergeCell ref="A4372:E4372"/>
    <mergeCell ref="F4372:I4372"/>
    <mergeCell ref="A4373:E4373"/>
    <mergeCell ref="G4374:I4374"/>
    <mergeCell ref="E4364:F4364"/>
    <mergeCell ref="H4366:I4366"/>
    <mergeCell ref="E4368:F4368"/>
    <mergeCell ref="E4369:F4369"/>
    <mergeCell ref="A4370:E4370"/>
    <mergeCell ref="F4370:I4370"/>
    <mergeCell ref="A4423:E4423"/>
    <mergeCell ref="F4423:I4423"/>
    <mergeCell ref="A4424:E4424"/>
    <mergeCell ref="G4425:I4425"/>
    <mergeCell ref="G4426:I4426"/>
    <mergeCell ref="G4427:I4427"/>
    <mergeCell ref="H4417:I4417"/>
    <mergeCell ref="E4419:F4419"/>
    <mergeCell ref="E4420:F4420"/>
    <mergeCell ref="A4421:E4421"/>
    <mergeCell ref="F4421:I4421"/>
    <mergeCell ref="A4422:E4422"/>
    <mergeCell ref="F4422:I4422"/>
    <mergeCell ref="A4411:E4411"/>
    <mergeCell ref="F4411:I4411"/>
    <mergeCell ref="A4412:E4412"/>
    <mergeCell ref="G4413:I4413"/>
    <mergeCell ref="G4414:I4414"/>
    <mergeCell ref="A4415:E4415"/>
    <mergeCell ref="F4415:I4415"/>
    <mergeCell ref="A4406:E4406"/>
    <mergeCell ref="F4406:I4406"/>
    <mergeCell ref="A4407:E4407"/>
    <mergeCell ref="G4408:I4408"/>
    <mergeCell ref="G4409:I4409"/>
    <mergeCell ref="G4410:I4410"/>
    <mergeCell ref="E4402:F4402"/>
    <mergeCell ref="E4403:F4403"/>
    <mergeCell ref="A4404:E4404"/>
    <mergeCell ref="F4404:I4404"/>
    <mergeCell ref="A4405:E4405"/>
    <mergeCell ref="F4405:I4405"/>
    <mergeCell ref="G4395:I4395"/>
    <mergeCell ref="G4396:I4396"/>
    <mergeCell ref="G4397:I4397"/>
    <mergeCell ref="A4398:E4398"/>
    <mergeCell ref="F4398:I4398"/>
    <mergeCell ref="H4400:I4400"/>
    <mergeCell ref="H4451:I4451"/>
    <mergeCell ref="E4453:F4453"/>
    <mergeCell ref="E4454:F4454"/>
    <mergeCell ref="A4455:E4455"/>
    <mergeCell ref="F4455:I4455"/>
    <mergeCell ref="A4456:E4456"/>
    <mergeCell ref="F4456:I4456"/>
    <mergeCell ref="A4445:E4445"/>
    <mergeCell ref="F4445:I4445"/>
    <mergeCell ref="A4446:E4446"/>
    <mergeCell ref="G4447:I4447"/>
    <mergeCell ref="G4448:I4448"/>
    <mergeCell ref="A4449:E4449"/>
    <mergeCell ref="F4449:I4449"/>
    <mergeCell ref="A4440:E4440"/>
    <mergeCell ref="F4440:I4440"/>
    <mergeCell ref="A4441:E4441"/>
    <mergeCell ref="G4442:I4442"/>
    <mergeCell ref="G4443:I4443"/>
    <mergeCell ref="G4444:I4444"/>
    <mergeCell ref="H4434:I4434"/>
    <mergeCell ref="E4436:F4436"/>
    <mergeCell ref="E4437:F4437"/>
    <mergeCell ref="A4438:E4438"/>
    <mergeCell ref="F4438:I4438"/>
    <mergeCell ref="A4439:E4439"/>
    <mergeCell ref="F4439:I4439"/>
    <mergeCell ref="A4428:E4428"/>
    <mergeCell ref="F4428:I4428"/>
    <mergeCell ref="A4429:E4429"/>
    <mergeCell ref="G4430:I4430"/>
    <mergeCell ref="G4431:I4431"/>
    <mergeCell ref="A4432:E4432"/>
    <mergeCell ref="F4432:I4432"/>
    <mergeCell ref="A4479:E4479"/>
    <mergeCell ref="F4479:I4479"/>
    <mergeCell ref="A4480:E4480"/>
    <mergeCell ref="G4481:I4481"/>
    <mergeCell ref="G4482:I4482"/>
    <mergeCell ref="A4483:E4483"/>
    <mergeCell ref="F4483:I4483"/>
    <mergeCell ref="A4474:E4474"/>
    <mergeCell ref="F4474:I4474"/>
    <mergeCell ref="A4475:E4475"/>
    <mergeCell ref="G4476:I4476"/>
    <mergeCell ref="G4477:I4477"/>
    <mergeCell ref="G4478:I4478"/>
    <mergeCell ref="H4468:I4468"/>
    <mergeCell ref="E4470:F4470"/>
    <mergeCell ref="E4471:F4471"/>
    <mergeCell ref="A4472:E4472"/>
    <mergeCell ref="F4472:I4472"/>
    <mergeCell ref="A4473:E4473"/>
    <mergeCell ref="F4473:I4473"/>
    <mergeCell ref="A4462:E4462"/>
    <mergeCell ref="F4462:I4462"/>
    <mergeCell ref="A4463:E4463"/>
    <mergeCell ref="G4464:I4464"/>
    <mergeCell ref="G4465:I4465"/>
    <mergeCell ref="A4466:E4466"/>
    <mergeCell ref="F4466:I4466"/>
    <mergeCell ref="A4457:E4457"/>
    <mergeCell ref="F4457:I4457"/>
    <mergeCell ref="A4458:E4458"/>
    <mergeCell ref="G4459:I4459"/>
    <mergeCell ref="G4460:I4460"/>
    <mergeCell ref="G4461:I4461"/>
    <mergeCell ref="A4508:E4508"/>
    <mergeCell ref="F4508:I4508"/>
    <mergeCell ref="A4509:E4509"/>
    <mergeCell ref="G4510:I4510"/>
    <mergeCell ref="A4511:E4511"/>
    <mergeCell ref="F4511:I4511"/>
    <mergeCell ref="H4502:I4502"/>
    <mergeCell ref="E4504:F4504"/>
    <mergeCell ref="E4505:F4505"/>
    <mergeCell ref="A4506:E4506"/>
    <mergeCell ref="F4506:I4506"/>
    <mergeCell ref="A4507:E4507"/>
    <mergeCell ref="F4507:I4507"/>
    <mergeCell ref="A4496:E4496"/>
    <mergeCell ref="F4496:I4496"/>
    <mergeCell ref="A4497:E4497"/>
    <mergeCell ref="G4498:I4498"/>
    <mergeCell ref="G4499:I4499"/>
    <mergeCell ref="A4500:E4500"/>
    <mergeCell ref="F4500:I4500"/>
    <mergeCell ref="A4491:E4491"/>
    <mergeCell ref="F4491:I4491"/>
    <mergeCell ref="A4492:E4492"/>
    <mergeCell ref="G4493:I4493"/>
    <mergeCell ref="G4494:I4494"/>
    <mergeCell ref="G4495:I4495"/>
    <mergeCell ref="H4485:I4485"/>
    <mergeCell ref="E4487:F4487"/>
    <mergeCell ref="E4488:F4488"/>
    <mergeCell ref="A4489:E4489"/>
    <mergeCell ref="F4489:I4489"/>
    <mergeCell ref="A4490:E4490"/>
    <mergeCell ref="F4490:I4490"/>
    <mergeCell ref="A4534:E4534"/>
    <mergeCell ref="F4534:I4534"/>
    <mergeCell ref="A4535:E4535"/>
    <mergeCell ref="G4536:I4536"/>
    <mergeCell ref="A4537:E4537"/>
    <mergeCell ref="F4537:I4537"/>
    <mergeCell ref="H4528:I4528"/>
    <mergeCell ref="E4530:F4530"/>
    <mergeCell ref="E4531:F4531"/>
    <mergeCell ref="A4532:E4532"/>
    <mergeCell ref="F4532:I4532"/>
    <mergeCell ref="A4533:E4533"/>
    <mergeCell ref="F4533:I4533"/>
    <mergeCell ref="A4523:E4523"/>
    <mergeCell ref="F4523:I4523"/>
    <mergeCell ref="A4524:E4524"/>
    <mergeCell ref="G4525:I4525"/>
    <mergeCell ref="A4526:E4526"/>
    <mergeCell ref="F4526:I4526"/>
    <mergeCell ref="J4517:J4518"/>
    <mergeCell ref="A4520:E4520"/>
    <mergeCell ref="F4520:I4520"/>
    <mergeCell ref="A4521:E4521"/>
    <mergeCell ref="F4521:I4521"/>
    <mergeCell ref="A4522:E4522"/>
    <mergeCell ref="F4522:I4522"/>
    <mergeCell ref="H4513:I4513"/>
    <mergeCell ref="E4515:F4515"/>
    <mergeCell ref="E4516:F4516"/>
    <mergeCell ref="A4517:A4518"/>
    <mergeCell ref="B4517:B4518"/>
    <mergeCell ref="C4517:C4518"/>
    <mergeCell ref="D4517:D4518"/>
    <mergeCell ref="E4517:E4518"/>
    <mergeCell ref="F4517:G4517"/>
    <mergeCell ref="H4517:I4517"/>
    <mergeCell ref="A4562:E4562"/>
    <mergeCell ref="F4562:I4562"/>
    <mergeCell ref="A4563:E4563"/>
    <mergeCell ref="F4563:I4563"/>
    <mergeCell ref="A4564:E4564"/>
    <mergeCell ref="G4565:I4565"/>
    <mergeCell ref="A4555:E4555"/>
    <mergeCell ref="F4555:I4555"/>
    <mergeCell ref="H4557:I4557"/>
    <mergeCell ref="E4559:F4559"/>
    <mergeCell ref="E4560:F4560"/>
    <mergeCell ref="A4561:E4561"/>
    <mergeCell ref="F4561:I4561"/>
    <mergeCell ref="A4551:E4551"/>
    <mergeCell ref="F4551:I4551"/>
    <mergeCell ref="A4552:E4552"/>
    <mergeCell ref="F4552:I4552"/>
    <mergeCell ref="A4553:E4553"/>
    <mergeCell ref="G4554:I4554"/>
    <mergeCell ref="H4546:I4546"/>
    <mergeCell ref="J4546:J4547"/>
    <mergeCell ref="A4549:E4549"/>
    <mergeCell ref="F4549:I4549"/>
    <mergeCell ref="A4550:E4550"/>
    <mergeCell ref="F4550:I4550"/>
    <mergeCell ref="E4545:F4545"/>
    <mergeCell ref="A4546:A4547"/>
    <mergeCell ref="B4546:B4547"/>
    <mergeCell ref="C4546:C4547"/>
    <mergeCell ref="D4546:D4547"/>
    <mergeCell ref="E4546:E4547"/>
    <mergeCell ref="F4546:G4546"/>
    <mergeCell ref="A4538:E4538"/>
    <mergeCell ref="G4539:I4539"/>
    <mergeCell ref="A4540:E4540"/>
    <mergeCell ref="F4540:I4540"/>
    <mergeCell ref="H4542:I4542"/>
    <mergeCell ref="E4544:F4544"/>
    <mergeCell ref="A4596:E4596"/>
    <mergeCell ref="F4596:I4596"/>
    <mergeCell ref="A4597:E4597"/>
    <mergeCell ref="G4598:I4598"/>
    <mergeCell ref="G4599:I4599"/>
    <mergeCell ref="A4600:E4600"/>
    <mergeCell ref="F4600:I4600"/>
    <mergeCell ref="A4592:E4592"/>
    <mergeCell ref="F4592:I4592"/>
    <mergeCell ref="A4593:E4593"/>
    <mergeCell ref="F4593:I4593"/>
    <mergeCell ref="A4594:E4594"/>
    <mergeCell ref="G4595:I4595"/>
    <mergeCell ref="E4584:F4584"/>
    <mergeCell ref="E4585:F4585"/>
    <mergeCell ref="H4587:I4587"/>
    <mergeCell ref="E4589:F4589"/>
    <mergeCell ref="E4590:F4590"/>
    <mergeCell ref="A4591:E4591"/>
    <mergeCell ref="F4591:I4591"/>
    <mergeCell ref="A4577:E4577"/>
    <mergeCell ref="F4577:I4577"/>
    <mergeCell ref="H4579:I4579"/>
    <mergeCell ref="E4581:F4581"/>
    <mergeCell ref="E4582:F4582"/>
    <mergeCell ref="E4583:F4583"/>
    <mergeCell ref="A4573:E4573"/>
    <mergeCell ref="F4573:I4573"/>
    <mergeCell ref="A4574:E4574"/>
    <mergeCell ref="F4574:I4574"/>
    <mergeCell ref="A4575:E4575"/>
    <mergeCell ref="G4576:I4576"/>
    <mergeCell ref="A4566:E4566"/>
    <mergeCell ref="F4566:I4566"/>
    <mergeCell ref="H4568:I4568"/>
    <mergeCell ref="E4570:F4570"/>
    <mergeCell ref="E4571:F4571"/>
    <mergeCell ref="A4572:E4572"/>
    <mergeCell ref="F4572:I4572"/>
    <mergeCell ref="A4632:E4632"/>
    <mergeCell ref="F4632:I4632"/>
    <mergeCell ref="A4633:E4633"/>
    <mergeCell ref="F4633:I4633"/>
    <mergeCell ref="A4634:E4634"/>
    <mergeCell ref="G4635:I4635"/>
    <mergeCell ref="A4625:E4625"/>
    <mergeCell ref="F4625:I4625"/>
    <mergeCell ref="H4627:I4627"/>
    <mergeCell ref="E4629:F4629"/>
    <mergeCell ref="E4630:F4630"/>
    <mergeCell ref="A4631:E4631"/>
    <mergeCell ref="F4631:I4631"/>
    <mergeCell ref="A4620:E4620"/>
    <mergeCell ref="F4620:I4620"/>
    <mergeCell ref="A4621:E4621"/>
    <mergeCell ref="G4622:I4622"/>
    <mergeCell ref="G4623:I4623"/>
    <mergeCell ref="G4624:I4624"/>
    <mergeCell ref="A4616:E4616"/>
    <mergeCell ref="F4616:I4616"/>
    <mergeCell ref="A4617:E4617"/>
    <mergeCell ref="F4617:I4617"/>
    <mergeCell ref="A4618:E4618"/>
    <mergeCell ref="G4619:I4619"/>
    <mergeCell ref="E4609:F4609"/>
    <mergeCell ref="H4611:I4611"/>
    <mergeCell ref="E4613:F4613"/>
    <mergeCell ref="E4614:F4614"/>
    <mergeCell ref="A4615:E4615"/>
    <mergeCell ref="F4615:I4615"/>
    <mergeCell ref="H4602:I4602"/>
    <mergeCell ref="E4604:F4604"/>
    <mergeCell ref="E4605:F4605"/>
    <mergeCell ref="E4606:F4606"/>
    <mergeCell ref="E4607:F4607"/>
    <mergeCell ref="E4608:F4608"/>
    <mergeCell ref="G4665:I4665"/>
    <mergeCell ref="G4666:I4666"/>
    <mergeCell ref="A4667:E4667"/>
    <mergeCell ref="F4667:I4667"/>
    <mergeCell ref="H4669:I4669"/>
    <mergeCell ref="E4671:F4671"/>
    <mergeCell ref="A4660:E4660"/>
    <mergeCell ref="G4661:I4661"/>
    <mergeCell ref="A4662:E4662"/>
    <mergeCell ref="F4662:I4662"/>
    <mergeCell ref="A4663:E4663"/>
    <mergeCell ref="G4664:I4664"/>
    <mergeCell ref="E4656:F4656"/>
    <mergeCell ref="A4657:E4657"/>
    <mergeCell ref="F4657:I4657"/>
    <mergeCell ref="A4658:E4658"/>
    <mergeCell ref="F4658:I4658"/>
    <mergeCell ref="A4659:E4659"/>
    <mergeCell ref="F4659:I4659"/>
    <mergeCell ref="E4648:F4648"/>
    <mergeCell ref="E4649:F4649"/>
    <mergeCell ref="E4650:F4650"/>
    <mergeCell ref="E4651:F4651"/>
    <mergeCell ref="H4653:I4653"/>
    <mergeCell ref="E4655:F4655"/>
    <mergeCell ref="A4641:E4641"/>
    <mergeCell ref="F4641:I4641"/>
    <mergeCell ref="H4643:I4643"/>
    <mergeCell ref="E4645:F4645"/>
    <mergeCell ref="E4646:F4646"/>
    <mergeCell ref="E4647:F4647"/>
    <mergeCell ref="A4636:E4636"/>
    <mergeCell ref="F4636:I4636"/>
    <mergeCell ref="A4637:E4637"/>
    <mergeCell ref="G4638:I4638"/>
    <mergeCell ref="G4639:I4639"/>
    <mergeCell ref="G4640:I4640"/>
    <mergeCell ref="G4697:I4697"/>
    <mergeCell ref="G4698:I4698"/>
    <mergeCell ref="A4699:E4699"/>
    <mergeCell ref="F4699:I4699"/>
    <mergeCell ref="H4701:I4701"/>
    <mergeCell ref="E4703:F4703"/>
    <mergeCell ref="A4692:E4692"/>
    <mergeCell ref="G4693:I4693"/>
    <mergeCell ref="A4694:E4694"/>
    <mergeCell ref="F4694:I4694"/>
    <mergeCell ref="A4695:E4695"/>
    <mergeCell ref="G4696:I4696"/>
    <mergeCell ref="E4688:F4688"/>
    <mergeCell ref="A4689:E4689"/>
    <mergeCell ref="F4689:I4689"/>
    <mergeCell ref="A4690:E4690"/>
    <mergeCell ref="F4690:I4690"/>
    <mergeCell ref="A4691:E4691"/>
    <mergeCell ref="F4691:I4691"/>
    <mergeCell ref="G4681:I4681"/>
    <mergeCell ref="G4682:I4682"/>
    <mergeCell ref="A4683:E4683"/>
    <mergeCell ref="F4683:I4683"/>
    <mergeCell ref="H4685:I4685"/>
    <mergeCell ref="E4687:F4687"/>
    <mergeCell ref="A4676:E4676"/>
    <mergeCell ref="G4677:I4677"/>
    <mergeCell ref="A4678:E4678"/>
    <mergeCell ref="F4678:I4678"/>
    <mergeCell ref="A4679:E4679"/>
    <mergeCell ref="G4680:I4680"/>
    <mergeCell ref="E4672:F4672"/>
    <mergeCell ref="A4673:E4673"/>
    <mergeCell ref="F4673:I4673"/>
    <mergeCell ref="A4674:E4674"/>
    <mergeCell ref="F4674:I4674"/>
    <mergeCell ref="A4675:E4675"/>
    <mergeCell ref="F4675:I4675"/>
    <mergeCell ref="A4729:E4729"/>
    <mergeCell ref="F4729:I4729"/>
    <mergeCell ref="H4731:I4731"/>
    <mergeCell ref="E4733:F4733"/>
    <mergeCell ref="E4734:F4734"/>
    <mergeCell ref="A4735:E4735"/>
    <mergeCell ref="F4735:I4735"/>
    <mergeCell ref="A4724:E4724"/>
    <mergeCell ref="G4725:I4725"/>
    <mergeCell ref="A4726:E4726"/>
    <mergeCell ref="F4726:I4726"/>
    <mergeCell ref="A4727:E4727"/>
    <mergeCell ref="G4728:I4728"/>
    <mergeCell ref="E4720:F4720"/>
    <mergeCell ref="A4721:E4721"/>
    <mergeCell ref="F4721:I4721"/>
    <mergeCell ref="A4722:E4722"/>
    <mergeCell ref="F4722:I4722"/>
    <mergeCell ref="A4723:E4723"/>
    <mergeCell ref="F4723:I4723"/>
    <mergeCell ref="G4713:I4713"/>
    <mergeCell ref="G4714:I4714"/>
    <mergeCell ref="A4715:E4715"/>
    <mergeCell ref="F4715:I4715"/>
    <mergeCell ref="H4717:I4717"/>
    <mergeCell ref="E4719:F4719"/>
    <mergeCell ref="A4708:E4708"/>
    <mergeCell ref="G4709:I4709"/>
    <mergeCell ref="A4710:E4710"/>
    <mergeCell ref="F4710:I4710"/>
    <mergeCell ref="A4711:E4711"/>
    <mergeCell ref="G4712:I4712"/>
    <mergeCell ref="E4704:F4704"/>
    <mergeCell ref="A4705:E4705"/>
    <mergeCell ref="F4705:I4705"/>
    <mergeCell ref="A4706:E4706"/>
    <mergeCell ref="F4706:I4706"/>
    <mergeCell ref="A4707:E4707"/>
    <mergeCell ref="F4707:I4707"/>
    <mergeCell ref="H4757:I4757"/>
    <mergeCell ref="E4759:F4759"/>
    <mergeCell ref="E4760:F4760"/>
    <mergeCell ref="A4761:E4761"/>
    <mergeCell ref="F4761:I4761"/>
    <mergeCell ref="A4762:E4762"/>
    <mergeCell ref="F4762:I4762"/>
    <mergeCell ref="A4751:E4751"/>
    <mergeCell ref="F4751:I4751"/>
    <mergeCell ref="A4752:E4752"/>
    <mergeCell ref="G4753:I4753"/>
    <mergeCell ref="G4754:I4754"/>
    <mergeCell ref="A4755:E4755"/>
    <mergeCell ref="F4755:I4755"/>
    <mergeCell ref="H4745:I4745"/>
    <mergeCell ref="E4747:F4747"/>
    <mergeCell ref="E4748:F4748"/>
    <mergeCell ref="A4749:E4749"/>
    <mergeCell ref="F4749:I4749"/>
    <mergeCell ref="A4750:E4750"/>
    <mergeCell ref="F4750:I4750"/>
    <mergeCell ref="A4740:E4740"/>
    <mergeCell ref="F4740:I4740"/>
    <mergeCell ref="A4741:E4741"/>
    <mergeCell ref="G4742:I4742"/>
    <mergeCell ref="A4743:E4743"/>
    <mergeCell ref="F4743:I4743"/>
    <mergeCell ref="A4736:E4736"/>
    <mergeCell ref="F4736:I4736"/>
    <mergeCell ref="A4737:E4737"/>
    <mergeCell ref="F4737:I4737"/>
    <mergeCell ref="A4738:E4738"/>
    <mergeCell ref="G4739:I4739"/>
    <mergeCell ref="E4789:F4789"/>
    <mergeCell ref="E4790:F4790"/>
    <mergeCell ref="A4791:E4791"/>
    <mergeCell ref="F4791:I4791"/>
    <mergeCell ref="A4792:E4792"/>
    <mergeCell ref="F4792:I4792"/>
    <mergeCell ref="A4782:E4782"/>
    <mergeCell ref="G4783:I4783"/>
    <mergeCell ref="G4784:I4784"/>
    <mergeCell ref="A4785:E4785"/>
    <mergeCell ref="F4785:I4785"/>
    <mergeCell ref="H4787:I4787"/>
    <mergeCell ref="A4778:E4778"/>
    <mergeCell ref="F4778:I4778"/>
    <mergeCell ref="A4779:E4779"/>
    <mergeCell ref="G4780:I4780"/>
    <mergeCell ref="A4781:E4781"/>
    <mergeCell ref="F4781:I4781"/>
    <mergeCell ref="E4774:F4774"/>
    <mergeCell ref="E4775:F4775"/>
    <mergeCell ref="A4776:E4776"/>
    <mergeCell ref="F4776:I4776"/>
    <mergeCell ref="A4777:E4777"/>
    <mergeCell ref="F4777:I4777"/>
    <mergeCell ref="A4767:E4767"/>
    <mergeCell ref="G4768:I4768"/>
    <mergeCell ref="G4769:I4769"/>
    <mergeCell ref="A4770:E4770"/>
    <mergeCell ref="F4770:I4770"/>
    <mergeCell ref="H4772:I4772"/>
    <mergeCell ref="A4763:E4763"/>
    <mergeCell ref="F4763:I4763"/>
    <mergeCell ref="A4764:E4764"/>
    <mergeCell ref="G4765:I4765"/>
    <mergeCell ref="A4766:E4766"/>
    <mergeCell ref="F4766:I4766"/>
    <mergeCell ref="E4819:F4819"/>
    <mergeCell ref="E4820:F4820"/>
    <mergeCell ref="A4821:E4821"/>
    <mergeCell ref="F4821:I4821"/>
    <mergeCell ref="A4822:E4822"/>
    <mergeCell ref="F4822:I4822"/>
    <mergeCell ref="A4812:E4812"/>
    <mergeCell ref="G4813:I4813"/>
    <mergeCell ref="G4814:I4814"/>
    <mergeCell ref="A4815:E4815"/>
    <mergeCell ref="F4815:I4815"/>
    <mergeCell ref="H4817:I4817"/>
    <mergeCell ref="A4808:E4808"/>
    <mergeCell ref="F4808:I4808"/>
    <mergeCell ref="A4809:E4809"/>
    <mergeCell ref="G4810:I4810"/>
    <mergeCell ref="A4811:E4811"/>
    <mergeCell ref="F4811:I4811"/>
    <mergeCell ref="E4804:F4804"/>
    <mergeCell ref="E4805:F4805"/>
    <mergeCell ref="A4806:E4806"/>
    <mergeCell ref="F4806:I4806"/>
    <mergeCell ref="A4807:E4807"/>
    <mergeCell ref="F4807:I4807"/>
    <mergeCell ref="A4797:E4797"/>
    <mergeCell ref="G4798:I4798"/>
    <mergeCell ref="G4799:I4799"/>
    <mergeCell ref="A4800:E4800"/>
    <mergeCell ref="F4800:I4800"/>
    <mergeCell ref="H4802:I4802"/>
    <mergeCell ref="A4793:E4793"/>
    <mergeCell ref="F4793:I4793"/>
    <mergeCell ref="A4794:E4794"/>
    <mergeCell ref="G4795:I4795"/>
    <mergeCell ref="A4796:E4796"/>
    <mergeCell ref="F4796:I4796"/>
    <mergeCell ref="E4849:F4849"/>
    <mergeCell ref="E4850:F4850"/>
    <mergeCell ref="A4851:E4851"/>
    <mergeCell ref="F4851:I4851"/>
    <mergeCell ref="A4852:E4852"/>
    <mergeCell ref="F4852:I4852"/>
    <mergeCell ref="A4842:E4842"/>
    <mergeCell ref="G4843:I4843"/>
    <mergeCell ref="G4844:I4844"/>
    <mergeCell ref="A4845:E4845"/>
    <mergeCell ref="F4845:I4845"/>
    <mergeCell ref="H4847:I4847"/>
    <mergeCell ref="A4838:E4838"/>
    <mergeCell ref="F4838:I4838"/>
    <mergeCell ref="A4839:E4839"/>
    <mergeCell ref="G4840:I4840"/>
    <mergeCell ref="A4841:E4841"/>
    <mergeCell ref="F4841:I4841"/>
    <mergeCell ref="E4834:F4834"/>
    <mergeCell ref="E4835:F4835"/>
    <mergeCell ref="A4836:E4836"/>
    <mergeCell ref="F4836:I4836"/>
    <mergeCell ref="A4837:E4837"/>
    <mergeCell ref="F4837:I4837"/>
    <mergeCell ref="A4827:E4827"/>
    <mergeCell ref="G4828:I4828"/>
    <mergeCell ref="G4829:I4829"/>
    <mergeCell ref="A4830:E4830"/>
    <mergeCell ref="F4830:I4830"/>
    <mergeCell ref="H4832:I4832"/>
    <mergeCell ref="A4823:E4823"/>
    <mergeCell ref="F4823:I4823"/>
    <mergeCell ref="A4824:E4824"/>
    <mergeCell ref="G4825:I4825"/>
    <mergeCell ref="A4826:E4826"/>
    <mergeCell ref="F4826:I4826"/>
    <mergeCell ref="A4879:E4879"/>
    <mergeCell ref="F4879:I4879"/>
    <mergeCell ref="H4881:I4881"/>
    <mergeCell ref="E4883:F4883"/>
    <mergeCell ref="E4884:F4884"/>
    <mergeCell ref="A4885:E4885"/>
    <mergeCell ref="F4885:I4885"/>
    <mergeCell ref="A4874:E4874"/>
    <mergeCell ref="F4874:I4874"/>
    <mergeCell ref="A4875:E4875"/>
    <mergeCell ref="G4876:I4876"/>
    <mergeCell ref="G4877:I4877"/>
    <mergeCell ref="G4878:I4878"/>
    <mergeCell ref="E4870:F4870"/>
    <mergeCell ref="E4871:F4871"/>
    <mergeCell ref="A4872:E4872"/>
    <mergeCell ref="F4872:I4872"/>
    <mergeCell ref="A4873:E4873"/>
    <mergeCell ref="F4873:I4873"/>
    <mergeCell ref="G4863:I4863"/>
    <mergeCell ref="G4864:I4864"/>
    <mergeCell ref="G4865:I4865"/>
    <mergeCell ref="A4866:E4866"/>
    <mergeCell ref="F4866:I4866"/>
    <mergeCell ref="H4868:I4868"/>
    <mergeCell ref="G4858:I4858"/>
    <mergeCell ref="G4859:I4859"/>
    <mergeCell ref="G4860:I4860"/>
    <mergeCell ref="A4861:E4861"/>
    <mergeCell ref="F4861:I4861"/>
    <mergeCell ref="A4862:E4862"/>
    <mergeCell ref="A4853:E4853"/>
    <mergeCell ref="F4853:I4853"/>
    <mergeCell ref="A4854:E4854"/>
    <mergeCell ref="G4855:I4855"/>
    <mergeCell ref="G4856:I4856"/>
    <mergeCell ref="G4857:I4857"/>
    <mergeCell ref="A4913:E4913"/>
    <mergeCell ref="F4913:I4913"/>
    <mergeCell ref="A4914:E4914"/>
    <mergeCell ref="G4915:I4915"/>
    <mergeCell ref="G4916:I4916"/>
    <mergeCell ref="G4917:I4917"/>
    <mergeCell ref="H4907:I4907"/>
    <mergeCell ref="E4909:F4909"/>
    <mergeCell ref="E4910:F4910"/>
    <mergeCell ref="A4911:E4911"/>
    <mergeCell ref="F4911:I4911"/>
    <mergeCell ref="A4912:E4912"/>
    <mergeCell ref="F4912:I4912"/>
    <mergeCell ref="A4901:E4901"/>
    <mergeCell ref="G4902:I4902"/>
    <mergeCell ref="G4903:I4903"/>
    <mergeCell ref="G4904:I4904"/>
    <mergeCell ref="A4905:E4905"/>
    <mergeCell ref="F4905:I4905"/>
    <mergeCell ref="E4897:F4897"/>
    <mergeCell ref="A4898:E4898"/>
    <mergeCell ref="F4898:I4898"/>
    <mergeCell ref="A4899:E4899"/>
    <mergeCell ref="F4899:I4899"/>
    <mergeCell ref="A4900:E4900"/>
    <mergeCell ref="F4900:I4900"/>
    <mergeCell ref="G4890:I4890"/>
    <mergeCell ref="G4891:I4891"/>
    <mergeCell ref="A4892:E4892"/>
    <mergeCell ref="F4892:I4892"/>
    <mergeCell ref="H4894:I4894"/>
    <mergeCell ref="E4896:F4896"/>
    <mergeCell ref="A4886:E4886"/>
    <mergeCell ref="F4886:I4886"/>
    <mergeCell ref="A4887:E4887"/>
    <mergeCell ref="F4887:I4887"/>
    <mergeCell ref="A4888:E4888"/>
    <mergeCell ref="G4889:I4889"/>
    <mergeCell ref="A4945:E4945"/>
    <mergeCell ref="F4945:I4945"/>
    <mergeCell ref="H4947:I4947"/>
    <mergeCell ref="E4949:F4949"/>
    <mergeCell ref="E4950:F4950"/>
    <mergeCell ref="A4951:E4951"/>
    <mergeCell ref="F4951:I4951"/>
    <mergeCell ref="A4940:E4940"/>
    <mergeCell ref="F4940:I4940"/>
    <mergeCell ref="A4941:E4941"/>
    <mergeCell ref="G4942:I4942"/>
    <mergeCell ref="G4943:I4943"/>
    <mergeCell ref="G4944:I4944"/>
    <mergeCell ref="H4934:I4934"/>
    <mergeCell ref="E4936:F4936"/>
    <mergeCell ref="E4937:F4937"/>
    <mergeCell ref="A4938:E4938"/>
    <mergeCell ref="F4938:I4938"/>
    <mergeCell ref="A4939:E4939"/>
    <mergeCell ref="F4939:I4939"/>
    <mergeCell ref="A4928:E4928"/>
    <mergeCell ref="G4929:I4929"/>
    <mergeCell ref="G4930:I4930"/>
    <mergeCell ref="G4931:I4931"/>
    <mergeCell ref="A4932:E4932"/>
    <mergeCell ref="F4932:I4932"/>
    <mergeCell ref="A4925:E4925"/>
    <mergeCell ref="F4925:I4925"/>
    <mergeCell ref="A4926:E4926"/>
    <mergeCell ref="F4926:I4926"/>
    <mergeCell ref="A4927:E4927"/>
    <mergeCell ref="F4927:I4927"/>
    <mergeCell ref="G4918:I4918"/>
    <mergeCell ref="A4919:E4919"/>
    <mergeCell ref="F4919:I4919"/>
    <mergeCell ref="H4921:I4921"/>
    <mergeCell ref="E4923:F4923"/>
    <mergeCell ref="E4924:F4924"/>
    <mergeCell ref="H4981:I4981"/>
    <mergeCell ref="E4983:F4983"/>
    <mergeCell ref="E4984:F4984"/>
    <mergeCell ref="A4985:E4985"/>
    <mergeCell ref="F4985:I4985"/>
    <mergeCell ref="A4986:E4986"/>
    <mergeCell ref="F4986:I4986"/>
    <mergeCell ref="H4973:I4973"/>
    <mergeCell ref="E4975:F4975"/>
    <mergeCell ref="E4976:F4976"/>
    <mergeCell ref="E4977:F4977"/>
    <mergeCell ref="E4978:F4978"/>
    <mergeCell ref="E4979:F4979"/>
    <mergeCell ref="A4967:E4967"/>
    <mergeCell ref="G4968:I4968"/>
    <mergeCell ref="G4969:I4969"/>
    <mergeCell ref="G4970:I4970"/>
    <mergeCell ref="A4971:E4971"/>
    <mergeCell ref="F4971:I4971"/>
    <mergeCell ref="E4963:F4963"/>
    <mergeCell ref="A4964:E4964"/>
    <mergeCell ref="F4964:I4964"/>
    <mergeCell ref="A4965:E4965"/>
    <mergeCell ref="F4965:I4965"/>
    <mergeCell ref="A4966:E4966"/>
    <mergeCell ref="F4966:I4966"/>
    <mergeCell ref="G4956:I4956"/>
    <mergeCell ref="G4957:I4957"/>
    <mergeCell ref="A4958:E4958"/>
    <mergeCell ref="F4958:I4958"/>
    <mergeCell ref="H4960:I4960"/>
    <mergeCell ref="E4962:F4962"/>
    <mergeCell ref="A4952:E4952"/>
    <mergeCell ref="F4952:I4952"/>
    <mergeCell ref="A4953:E4953"/>
    <mergeCell ref="F4953:I4953"/>
    <mergeCell ref="A4954:E4954"/>
    <mergeCell ref="G4955:I4955"/>
    <mergeCell ref="A5014:E5014"/>
    <mergeCell ref="G5015:I5015"/>
    <mergeCell ref="G5016:I5016"/>
    <mergeCell ref="G5017:I5017"/>
    <mergeCell ref="A5018:E5018"/>
    <mergeCell ref="F5018:I5018"/>
    <mergeCell ref="E5010:F5010"/>
    <mergeCell ref="A5011:E5011"/>
    <mergeCell ref="F5011:I5011"/>
    <mergeCell ref="A5012:E5012"/>
    <mergeCell ref="F5012:I5012"/>
    <mergeCell ref="A5013:E5013"/>
    <mergeCell ref="F5013:I5013"/>
    <mergeCell ref="G5003:I5003"/>
    <mergeCell ref="G5004:I5004"/>
    <mergeCell ref="A5005:E5005"/>
    <mergeCell ref="F5005:I5005"/>
    <mergeCell ref="H5007:I5007"/>
    <mergeCell ref="E5009:F5009"/>
    <mergeCell ref="A4999:E4999"/>
    <mergeCell ref="F4999:I4999"/>
    <mergeCell ref="A5000:E5000"/>
    <mergeCell ref="F5000:I5000"/>
    <mergeCell ref="A5001:E5001"/>
    <mergeCell ref="G5002:I5002"/>
    <mergeCell ref="A4992:E4992"/>
    <mergeCell ref="F4992:I4992"/>
    <mergeCell ref="H4994:I4994"/>
    <mergeCell ref="E4996:F4996"/>
    <mergeCell ref="E4997:F4997"/>
    <mergeCell ref="A4998:E4998"/>
    <mergeCell ref="F4998:I4998"/>
    <mergeCell ref="A4987:E4987"/>
    <mergeCell ref="F4987:I4987"/>
    <mergeCell ref="A4988:E4988"/>
    <mergeCell ref="G4989:I4989"/>
    <mergeCell ref="G4990:I4990"/>
    <mergeCell ref="G4991:I4991"/>
    <mergeCell ref="A5055:E5055"/>
    <mergeCell ref="F5055:I5055"/>
    <mergeCell ref="A5056:E5056"/>
    <mergeCell ref="F5056:I5056"/>
    <mergeCell ref="A5057:E5057"/>
    <mergeCell ref="G5058:I5058"/>
    <mergeCell ref="E5047:F5047"/>
    <mergeCell ref="E5048:F5048"/>
    <mergeCell ref="H5050:I5050"/>
    <mergeCell ref="E5052:F5052"/>
    <mergeCell ref="E5053:F5053"/>
    <mergeCell ref="A5054:E5054"/>
    <mergeCell ref="F5054:I5054"/>
    <mergeCell ref="E5041:F5041"/>
    <mergeCell ref="E5042:F5042"/>
    <mergeCell ref="E5043:F5043"/>
    <mergeCell ref="E5044:F5044"/>
    <mergeCell ref="E5045:F5045"/>
    <mergeCell ref="E5046:F5046"/>
    <mergeCell ref="E5035:F5035"/>
    <mergeCell ref="E5036:F5036"/>
    <mergeCell ref="E5037:F5037"/>
    <mergeCell ref="E5038:F5038"/>
    <mergeCell ref="E5039:F5039"/>
    <mergeCell ref="E5040:F5040"/>
    <mergeCell ref="H5028:I5028"/>
    <mergeCell ref="E5030:F5030"/>
    <mergeCell ref="E5031:F5031"/>
    <mergeCell ref="E5032:F5032"/>
    <mergeCell ref="E5033:F5033"/>
    <mergeCell ref="E5034:F5034"/>
    <mergeCell ref="H5020:I5020"/>
    <mergeCell ref="E5022:F5022"/>
    <mergeCell ref="E5023:F5023"/>
    <mergeCell ref="E5024:F5024"/>
    <mergeCell ref="E5025:F5025"/>
    <mergeCell ref="E5026:F5026"/>
    <mergeCell ref="E5090:F5090"/>
    <mergeCell ref="A5091:E5091"/>
    <mergeCell ref="F5091:I5091"/>
    <mergeCell ref="A5092:E5092"/>
    <mergeCell ref="F5092:I5092"/>
    <mergeCell ref="A5093:E5093"/>
    <mergeCell ref="F5093:I5093"/>
    <mergeCell ref="G5083:I5083"/>
    <mergeCell ref="G5084:I5084"/>
    <mergeCell ref="A5085:E5085"/>
    <mergeCell ref="F5085:I5085"/>
    <mergeCell ref="H5087:I5087"/>
    <mergeCell ref="E5089:F5089"/>
    <mergeCell ref="A5078:E5078"/>
    <mergeCell ref="G5079:I5079"/>
    <mergeCell ref="G5080:I5080"/>
    <mergeCell ref="A5081:E5081"/>
    <mergeCell ref="F5081:I5081"/>
    <mergeCell ref="A5082:E5082"/>
    <mergeCell ref="E5074:F5074"/>
    <mergeCell ref="A5075:E5075"/>
    <mergeCell ref="F5075:I5075"/>
    <mergeCell ref="A5076:E5076"/>
    <mergeCell ref="F5076:I5076"/>
    <mergeCell ref="A5077:E5077"/>
    <mergeCell ref="F5077:I5077"/>
    <mergeCell ref="H5065:I5065"/>
    <mergeCell ref="E5067:F5067"/>
    <mergeCell ref="E5068:F5068"/>
    <mergeCell ref="E5069:F5069"/>
    <mergeCell ref="H5071:I5071"/>
    <mergeCell ref="E5073:F5073"/>
    <mergeCell ref="A5059:E5059"/>
    <mergeCell ref="F5059:I5059"/>
    <mergeCell ref="A5060:E5060"/>
    <mergeCell ref="G5061:I5061"/>
    <mergeCell ref="G5062:I5062"/>
    <mergeCell ref="A5063:E5063"/>
    <mergeCell ref="F5063:I5063"/>
    <mergeCell ref="E5122:F5122"/>
    <mergeCell ref="A5123:E5123"/>
    <mergeCell ref="F5123:I5123"/>
    <mergeCell ref="A5124:E5124"/>
    <mergeCell ref="F5124:I5124"/>
    <mergeCell ref="A5125:E5125"/>
    <mergeCell ref="F5125:I5125"/>
    <mergeCell ref="G5115:I5115"/>
    <mergeCell ref="G5116:I5116"/>
    <mergeCell ref="A5117:E5117"/>
    <mergeCell ref="F5117:I5117"/>
    <mergeCell ref="H5119:I5119"/>
    <mergeCell ref="E5121:F5121"/>
    <mergeCell ref="A5110:E5110"/>
    <mergeCell ref="G5111:I5111"/>
    <mergeCell ref="G5112:I5112"/>
    <mergeCell ref="A5113:E5113"/>
    <mergeCell ref="F5113:I5113"/>
    <mergeCell ref="A5114:E5114"/>
    <mergeCell ref="E5106:F5106"/>
    <mergeCell ref="A5107:E5107"/>
    <mergeCell ref="F5107:I5107"/>
    <mergeCell ref="A5108:E5108"/>
    <mergeCell ref="F5108:I5108"/>
    <mergeCell ref="A5109:E5109"/>
    <mergeCell ref="F5109:I5109"/>
    <mergeCell ref="G5099:I5099"/>
    <mergeCell ref="G5100:I5100"/>
    <mergeCell ref="A5101:E5101"/>
    <mergeCell ref="F5101:I5101"/>
    <mergeCell ref="H5103:I5103"/>
    <mergeCell ref="E5105:F5105"/>
    <mergeCell ref="A5094:E5094"/>
    <mergeCell ref="G5095:I5095"/>
    <mergeCell ref="G5096:I5096"/>
    <mergeCell ref="A5097:E5097"/>
    <mergeCell ref="F5097:I5097"/>
    <mergeCell ref="A5098:E5098"/>
    <mergeCell ref="E5154:F5154"/>
    <mergeCell ref="A5155:E5155"/>
    <mergeCell ref="F5155:I5155"/>
    <mergeCell ref="A5156:E5156"/>
    <mergeCell ref="F5156:I5156"/>
    <mergeCell ref="A5157:E5157"/>
    <mergeCell ref="F5157:I5157"/>
    <mergeCell ref="G5147:I5147"/>
    <mergeCell ref="G5148:I5148"/>
    <mergeCell ref="A5149:E5149"/>
    <mergeCell ref="F5149:I5149"/>
    <mergeCell ref="H5151:I5151"/>
    <mergeCell ref="E5153:F5153"/>
    <mergeCell ref="A5142:E5142"/>
    <mergeCell ref="G5143:I5143"/>
    <mergeCell ref="G5144:I5144"/>
    <mergeCell ref="A5145:E5145"/>
    <mergeCell ref="F5145:I5145"/>
    <mergeCell ref="A5146:E5146"/>
    <mergeCell ref="E5138:F5138"/>
    <mergeCell ref="A5139:E5139"/>
    <mergeCell ref="F5139:I5139"/>
    <mergeCell ref="A5140:E5140"/>
    <mergeCell ref="F5140:I5140"/>
    <mergeCell ref="A5141:E5141"/>
    <mergeCell ref="F5141:I5141"/>
    <mergeCell ref="G5131:I5131"/>
    <mergeCell ref="G5132:I5132"/>
    <mergeCell ref="A5133:E5133"/>
    <mergeCell ref="F5133:I5133"/>
    <mergeCell ref="H5135:I5135"/>
    <mergeCell ref="E5137:F5137"/>
    <mergeCell ref="A5126:E5126"/>
    <mergeCell ref="G5127:I5127"/>
    <mergeCell ref="G5128:I5128"/>
    <mergeCell ref="A5129:E5129"/>
    <mergeCell ref="F5129:I5129"/>
    <mergeCell ref="A5130:E5130"/>
    <mergeCell ref="E5186:F5186"/>
    <mergeCell ref="A5187:E5187"/>
    <mergeCell ref="F5187:I5187"/>
    <mergeCell ref="A5188:E5188"/>
    <mergeCell ref="F5188:I5188"/>
    <mergeCell ref="A5189:E5189"/>
    <mergeCell ref="F5189:I5189"/>
    <mergeCell ref="G5179:I5179"/>
    <mergeCell ref="G5180:I5180"/>
    <mergeCell ref="A5181:E5181"/>
    <mergeCell ref="F5181:I5181"/>
    <mergeCell ref="H5183:I5183"/>
    <mergeCell ref="E5185:F5185"/>
    <mergeCell ref="A5174:E5174"/>
    <mergeCell ref="G5175:I5175"/>
    <mergeCell ref="G5176:I5176"/>
    <mergeCell ref="A5177:E5177"/>
    <mergeCell ref="F5177:I5177"/>
    <mergeCell ref="A5178:E5178"/>
    <mergeCell ref="E5170:F5170"/>
    <mergeCell ref="A5171:E5171"/>
    <mergeCell ref="F5171:I5171"/>
    <mergeCell ref="A5172:E5172"/>
    <mergeCell ref="F5172:I5172"/>
    <mergeCell ref="A5173:E5173"/>
    <mergeCell ref="F5173:I5173"/>
    <mergeCell ref="G5163:I5163"/>
    <mergeCell ref="G5164:I5164"/>
    <mergeCell ref="A5165:E5165"/>
    <mergeCell ref="F5165:I5165"/>
    <mergeCell ref="H5167:I5167"/>
    <mergeCell ref="E5169:F5169"/>
    <mergeCell ref="A5158:E5158"/>
    <mergeCell ref="G5159:I5159"/>
    <mergeCell ref="G5160:I5160"/>
    <mergeCell ref="A5161:E5161"/>
    <mergeCell ref="F5161:I5161"/>
    <mergeCell ref="A5162:E5162"/>
    <mergeCell ref="E5218:F5218"/>
    <mergeCell ref="E5219:F5219"/>
    <mergeCell ref="E5220:F5220"/>
    <mergeCell ref="H5222:I5222"/>
    <mergeCell ref="E5224:F5224"/>
    <mergeCell ref="E5225:F5225"/>
    <mergeCell ref="G5211:I5211"/>
    <mergeCell ref="A5212:E5212"/>
    <mergeCell ref="F5212:I5212"/>
    <mergeCell ref="H5214:I5214"/>
    <mergeCell ref="E5216:F5216"/>
    <mergeCell ref="E5217:F5217"/>
    <mergeCell ref="A5206:E5206"/>
    <mergeCell ref="G5207:I5207"/>
    <mergeCell ref="A5208:E5208"/>
    <mergeCell ref="F5208:I5208"/>
    <mergeCell ref="A5209:E5209"/>
    <mergeCell ref="G5210:I5210"/>
    <mergeCell ref="E5202:F5202"/>
    <mergeCell ref="A5203:E5203"/>
    <mergeCell ref="F5203:I5203"/>
    <mergeCell ref="A5204:E5204"/>
    <mergeCell ref="F5204:I5204"/>
    <mergeCell ref="A5205:E5205"/>
    <mergeCell ref="F5205:I5205"/>
    <mergeCell ref="G5195:I5195"/>
    <mergeCell ref="G5196:I5196"/>
    <mergeCell ref="A5197:E5197"/>
    <mergeCell ref="F5197:I5197"/>
    <mergeCell ref="H5199:I5199"/>
    <mergeCell ref="E5201:F5201"/>
    <mergeCell ref="A5190:E5190"/>
    <mergeCell ref="G5191:I5191"/>
    <mergeCell ref="G5192:I5192"/>
    <mergeCell ref="A5193:E5193"/>
    <mergeCell ref="F5193:I5193"/>
    <mergeCell ref="A5194:E5194"/>
    <mergeCell ref="G5250:I5250"/>
    <mergeCell ref="G5251:I5251"/>
    <mergeCell ref="A5252:E5252"/>
    <mergeCell ref="F5252:I5252"/>
    <mergeCell ref="H5254:I5254"/>
    <mergeCell ref="E5256:F5256"/>
    <mergeCell ref="A5245:E5245"/>
    <mergeCell ref="G5246:I5246"/>
    <mergeCell ref="A5247:E5247"/>
    <mergeCell ref="F5247:I5247"/>
    <mergeCell ref="A5248:E5248"/>
    <mergeCell ref="G5249:I5249"/>
    <mergeCell ref="E5241:F5241"/>
    <mergeCell ref="A5242:E5242"/>
    <mergeCell ref="F5242:I5242"/>
    <mergeCell ref="A5243:E5243"/>
    <mergeCell ref="F5243:I5243"/>
    <mergeCell ref="A5244:E5244"/>
    <mergeCell ref="F5244:I5244"/>
    <mergeCell ref="G5234:I5234"/>
    <mergeCell ref="G5235:I5235"/>
    <mergeCell ref="A5236:E5236"/>
    <mergeCell ref="F5236:I5236"/>
    <mergeCell ref="H5238:I5238"/>
    <mergeCell ref="E5240:F5240"/>
    <mergeCell ref="A5229:E5229"/>
    <mergeCell ref="G5230:I5230"/>
    <mergeCell ref="A5231:E5231"/>
    <mergeCell ref="F5231:I5231"/>
    <mergeCell ref="A5232:E5232"/>
    <mergeCell ref="G5233:I5233"/>
    <mergeCell ref="A5226:E5226"/>
    <mergeCell ref="F5226:I5226"/>
    <mergeCell ref="A5227:E5227"/>
    <mergeCell ref="F5227:I5227"/>
    <mergeCell ref="A5228:E5228"/>
    <mergeCell ref="F5228:I5228"/>
    <mergeCell ref="G5282:I5282"/>
    <mergeCell ref="G5283:I5283"/>
    <mergeCell ref="A5284:E5284"/>
    <mergeCell ref="F5284:I5284"/>
    <mergeCell ref="H5286:I5286"/>
    <mergeCell ref="E5288:F5288"/>
    <mergeCell ref="A5277:E5277"/>
    <mergeCell ref="G5278:I5278"/>
    <mergeCell ref="A5279:E5279"/>
    <mergeCell ref="F5279:I5279"/>
    <mergeCell ref="A5280:E5280"/>
    <mergeCell ref="G5281:I5281"/>
    <mergeCell ref="E5273:F5273"/>
    <mergeCell ref="A5274:E5274"/>
    <mergeCell ref="F5274:I5274"/>
    <mergeCell ref="A5275:E5275"/>
    <mergeCell ref="F5275:I5275"/>
    <mergeCell ref="A5276:E5276"/>
    <mergeCell ref="F5276:I5276"/>
    <mergeCell ref="G5266:I5266"/>
    <mergeCell ref="G5267:I5267"/>
    <mergeCell ref="A5268:E5268"/>
    <mergeCell ref="F5268:I5268"/>
    <mergeCell ref="H5270:I5270"/>
    <mergeCell ref="E5272:F5272"/>
    <mergeCell ref="A5261:E5261"/>
    <mergeCell ref="G5262:I5262"/>
    <mergeCell ref="A5263:E5263"/>
    <mergeCell ref="F5263:I5263"/>
    <mergeCell ref="A5264:E5264"/>
    <mergeCell ref="G5265:I5265"/>
    <mergeCell ref="E5257:F5257"/>
    <mergeCell ref="A5258:E5258"/>
    <mergeCell ref="F5258:I5258"/>
    <mergeCell ref="A5259:E5259"/>
    <mergeCell ref="F5259:I5259"/>
    <mergeCell ref="A5260:E5260"/>
    <mergeCell ref="F5260:I5260"/>
    <mergeCell ref="G5314:I5314"/>
    <mergeCell ref="A5315:E5315"/>
    <mergeCell ref="F5315:I5315"/>
    <mergeCell ref="H5317:I5317"/>
    <mergeCell ref="E5319:F5319"/>
    <mergeCell ref="E5320:F5320"/>
    <mergeCell ref="A5309:E5309"/>
    <mergeCell ref="G5310:I5310"/>
    <mergeCell ref="A5311:E5311"/>
    <mergeCell ref="F5311:I5311"/>
    <mergeCell ref="A5312:E5312"/>
    <mergeCell ref="G5313:I5313"/>
    <mergeCell ref="E5305:F5305"/>
    <mergeCell ref="A5306:E5306"/>
    <mergeCell ref="F5306:I5306"/>
    <mergeCell ref="A5307:E5307"/>
    <mergeCell ref="F5307:I5307"/>
    <mergeCell ref="A5308:E5308"/>
    <mergeCell ref="F5308:I5308"/>
    <mergeCell ref="G5298:I5298"/>
    <mergeCell ref="G5299:I5299"/>
    <mergeCell ref="A5300:E5300"/>
    <mergeCell ref="F5300:I5300"/>
    <mergeCell ref="H5302:I5302"/>
    <mergeCell ref="E5304:F5304"/>
    <mergeCell ref="A5293:E5293"/>
    <mergeCell ref="G5294:I5294"/>
    <mergeCell ref="A5295:E5295"/>
    <mergeCell ref="F5295:I5295"/>
    <mergeCell ref="A5296:E5296"/>
    <mergeCell ref="G5297:I5297"/>
    <mergeCell ref="E5289:F5289"/>
    <mergeCell ref="A5290:E5290"/>
    <mergeCell ref="F5290:I5290"/>
    <mergeCell ref="A5291:E5291"/>
    <mergeCell ref="F5291:I5291"/>
    <mergeCell ref="A5292:E5292"/>
    <mergeCell ref="F5292:I5292"/>
    <mergeCell ref="A5347:E5347"/>
    <mergeCell ref="G5348:I5348"/>
    <mergeCell ref="A5349:E5349"/>
    <mergeCell ref="F5349:I5349"/>
    <mergeCell ref="A5350:E5350"/>
    <mergeCell ref="G5351:I5351"/>
    <mergeCell ref="A5344:E5344"/>
    <mergeCell ref="F5344:I5344"/>
    <mergeCell ref="A5345:E5345"/>
    <mergeCell ref="F5345:I5345"/>
    <mergeCell ref="A5346:E5346"/>
    <mergeCell ref="F5346:I5346"/>
    <mergeCell ref="E5336:F5336"/>
    <mergeCell ref="E5337:F5337"/>
    <mergeCell ref="E5338:F5338"/>
    <mergeCell ref="H5340:I5340"/>
    <mergeCell ref="E5342:F5342"/>
    <mergeCell ref="E5343:F5343"/>
    <mergeCell ref="G5329:I5329"/>
    <mergeCell ref="A5330:E5330"/>
    <mergeCell ref="F5330:I5330"/>
    <mergeCell ref="H5332:I5332"/>
    <mergeCell ref="E5334:F5334"/>
    <mergeCell ref="E5335:F5335"/>
    <mergeCell ref="A5324:E5324"/>
    <mergeCell ref="G5325:I5325"/>
    <mergeCell ref="A5326:E5326"/>
    <mergeCell ref="F5326:I5326"/>
    <mergeCell ref="A5327:E5327"/>
    <mergeCell ref="G5328:I5328"/>
    <mergeCell ref="A5321:E5321"/>
    <mergeCell ref="F5321:I5321"/>
    <mergeCell ref="A5322:E5322"/>
    <mergeCell ref="F5322:I5322"/>
    <mergeCell ref="A5323:E5323"/>
    <mergeCell ref="F5323:I5323"/>
    <mergeCell ref="A5379:E5379"/>
    <mergeCell ref="G5380:I5380"/>
    <mergeCell ref="A5381:E5381"/>
    <mergeCell ref="F5381:I5381"/>
    <mergeCell ref="A5382:E5382"/>
    <mergeCell ref="G5383:I5383"/>
    <mergeCell ref="E5375:F5375"/>
    <mergeCell ref="A5376:E5376"/>
    <mergeCell ref="F5376:I5376"/>
    <mergeCell ref="A5377:E5377"/>
    <mergeCell ref="F5377:I5377"/>
    <mergeCell ref="A5378:E5378"/>
    <mergeCell ref="F5378:I5378"/>
    <mergeCell ref="G5368:I5368"/>
    <mergeCell ref="G5369:I5369"/>
    <mergeCell ref="A5370:E5370"/>
    <mergeCell ref="F5370:I5370"/>
    <mergeCell ref="H5372:I5372"/>
    <mergeCell ref="E5374:F5374"/>
    <mergeCell ref="A5363:E5363"/>
    <mergeCell ref="G5364:I5364"/>
    <mergeCell ref="A5365:E5365"/>
    <mergeCell ref="F5365:I5365"/>
    <mergeCell ref="A5366:E5366"/>
    <mergeCell ref="G5367:I5367"/>
    <mergeCell ref="E5359:F5359"/>
    <mergeCell ref="A5360:E5360"/>
    <mergeCell ref="F5360:I5360"/>
    <mergeCell ref="A5361:E5361"/>
    <mergeCell ref="F5361:I5361"/>
    <mergeCell ref="A5362:E5362"/>
    <mergeCell ref="F5362:I5362"/>
    <mergeCell ref="G5352:I5352"/>
    <mergeCell ref="G5353:I5353"/>
    <mergeCell ref="A5354:E5354"/>
    <mergeCell ref="F5354:I5354"/>
    <mergeCell ref="H5356:I5356"/>
    <mergeCell ref="E5358:F5358"/>
    <mergeCell ref="A5411:E5411"/>
    <mergeCell ref="G5412:I5412"/>
    <mergeCell ref="A5413:E5413"/>
    <mergeCell ref="F5413:I5413"/>
    <mergeCell ref="A5414:E5414"/>
    <mergeCell ref="G5415:I5415"/>
    <mergeCell ref="E5407:F5407"/>
    <mergeCell ref="A5408:E5408"/>
    <mergeCell ref="F5408:I5408"/>
    <mergeCell ref="A5409:E5409"/>
    <mergeCell ref="F5409:I5409"/>
    <mergeCell ref="A5410:E5410"/>
    <mergeCell ref="F5410:I5410"/>
    <mergeCell ref="G5400:I5400"/>
    <mergeCell ref="G5401:I5401"/>
    <mergeCell ref="A5402:E5402"/>
    <mergeCell ref="F5402:I5402"/>
    <mergeCell ref="H5404:I5404"/>
    <mergeCell ref="E5406:F5406"/>
    <mergeCell ref="A5395:E5395"/>
    <mergeCell ref="G5396:I5396"/>
    <mergeCell ref="A5397:E5397"/>
    <mergeCell ref="F5397:I5397"/>
    <mergeCell ref="A5398:E5398"/>
    <mergeCell ref="G5399:I5399"/>
    <mergeCell ref="E5391:F5391"/>
    <mergeCell ref="A5392:E5392"/>
    <mergeCell ref="F5392:I5392"/>
    <mergeCell ref="A5393:E5393"/>
    <mergeCell ref="F5393:I5393"/>
    <mergeCell ref="A5394:E5394"/>
    <mergeCell ref="F5394:I5394"/>
    <mergeCell ref="G5384:I5384"/>
    <mergeCell ref="G5385:I5385"/>
    <mergeCell ref="A5386:E5386"/>
    <mergeCell ref="F5386:I5386"/>
    <mergeCell ref="H5388:I5388"/>
    <mergeCell ref="E5390:F5390"/>
    <mergeCell ref="A5443:E5443"/>
    <mergeCell ref="G5444:I5444"/>
    <mergeCell ref="A5445:E5445"/>
    <mergeCell ref="F5445:I5445"/>
    <mergeCell ref="A5446:E5446"/>
    <mergeCell ref="G5447:I5447"/>
    <mergeCell ref="E5439:F5439"/>
    <mergeCell ref="A5440:E5440"/>
    <mergeCell ref="F5440:I5440"/>
    <mergeCell ref="A5441:E5441"/>
    <mergeCell ref="F5441:I5441"/>
    <mergeCell ref="A5442:E5442"/>
    <mergeCell ref="F5442:I5442"/>
    <mergeCell ref="G5432:I5432"/>
    <mergeCell ref="G5433:I5433"/>
    <mergeCell ref="A5434:E5434"/>
    <mergeCell ref="F5434:I5434"/>
    <mergeCell ref="H5436:I5436"/>
    <mergeCell ref="E5438:F5438"/>
    <mergeCell ref="A5427:E5427"/>
    <mergeCell ref="G5428:I5428"/>
    <mergeCell ref="A5429:E5429"/>
    <mergeCell ref="F5429:I5429"/>
    <mergeCell ref="A5430:E5430"/>
    <mergeCell ref="G5431:I5431"/>
    <mergeCell ref="E5423:F5423"/>
    <mergeCell ref="A5424:E5424"/>
    <mergeCell ref="F5424:I5424"/>
    <mergeCell ref="A5425:E5425"/>
    <mergeCell ref="F5425:I5425"/>
    <mergeCell ref="A5426:E5426"/>
    <mergeCell ref="F5426:I5426"/>
    <mergeCell ref="G5416:I5416"/>
    <mergeCell ref="G5417:I5417"/>
    <mergeCell ref="A5418:E5418"/>
    <mergeCell ref="F5418:I5418"/>
    <mergeCell ref="H5420:I5420"/>
    <mergeCell ref="E5422:F5422"/>
    <mergeCell ref="A5474:E5474"/>
    <mergeCell ref="G5475:I5475"/>
    <mergeCell ref="A5476:E5476"/>
    <mergeCell ref="F5476:I5476"/>
    <mergeCell ref="A5477:E5477"/>
    <mergeCell ref="G5478:I5478"/>
    <mergeCell ref="A5471:E5471"/>
    <mergeCell ref="F5471:I5471"/>
    <mergeCell ref="A5472:E5472"/>
    <mergeCell ref="F5472:I5472"/>
    <mergeCell ref="A5473:E5473"/>
    <mergeCell ref="F5473:I5473"/>
    <mergeCell ref="G5464:I5464"/>
    <mergeCell ref="A5465:E5465"/>
    <mergeCell ref="F5465:I5465"/>
    <mergeCell ref="H5467:I5467"/>
    <mergeCell ref="E5469:F5469"/>
    <mergeCell ref="E5470:F5470"/>
    <mergeCell ref="A5459:E5459"/>
    <mergeCell ref="G5460:I5460"/>
    <mergeCell ref="A5461:E5461"/>
    <mergeCell ref="F5461:I5461"/>
    <mergeCell ref="A5462:E5462"/>
    <mergeCell ref="G5463:I5463"/>
    <mergeCell ref="E5455:F5455"/>
    <mergeCell ref="A5456:E5456"/>
    <mergeCell ref="F5456:I5456"/>
    <mergeCell ref="A5457:E5457"/>
    <mergeCell ref="F5457:I5457"/>
    <mergeCell ref="A5458:E5458"/>
    <mergeCell ref="F5458:I5458"/>
    <mergeCell ref="G5448:I5448"/>
    <mergeCell ref="G5449:I5449"/>
    <mergeCell ref="A5450:E5450"/>
    <mergeCell ref="F5450:I5450"/>
    <mergeCell ref="H5452:I5452"/>
    <mergeCell ref="E5454:F5454"/>
    <mergeCell ref="A5509:E5509"/>
    <mergeCell ref="F5509:I5509"/>
    <mergeCell ref="A5510:E5510"/>
    <mergeCell ref="F5510:I5510"/>
    <mergeCell ref="A5511:E5511"/>
    <mergeCell ref="F5511:I5511"/>
    <mergeCell ref="E5501:F5501"/>
    <mergeCell ref="E5502:F5502"/>
    <mergeCell ref="E5503:F5503"/>
    <mergeCell ref="H5505:I5505"/>
    <mergeCell ref="E5507:F5507"/>
    <mergeCell ref="E5508:F5508"/>
    <mergeCell ref="G5494:I5494"/>
    <mergeCell ref="A5495:E5495"/>
    <mergeCell ref="F5495:I5495"/>
    <mergeCell ref="H5497:I5497"/>
    <mergeCell ref="E5499:F5499"/>
    <mergeCell ref="E5500:F5500"/>
    <mergeCell ref="A5489:E5489"/>
    <mergeCell ref="G5490:I5490"/>
    <mergeCell ref="A5491:E5491"/>
    <mergeCell ref="F5491:I5491"/>
    <mergeCell ref="A5492:E5492"/>
    <mergeCell ref="G5493:I5493"/>
    <mergeCell ref="A5486:E5486"/>
    <mergeCell ref="F5486:I5486"/>
    <mergeCell ref="A5487:E5487"/>
    <mergeCell ref="F5487:I5487"/>
    <mergeCell ref="A5488:E5488"/>
    <mergeCell ref="F5488:I5488"/>
    <mergeCell ref="G5479:I5479"/>
    <mergeCell ref="A5480:E5480"/>
    <mergeCell ref="F5480:I5480"/>
    <mergeCell ref="H5482:I5482"/>
    <mergeCell ref="E5484:F5484"/>
    <mergeCell ref="E5485:F5485"/>
    <mergeCell ref="E5540:F5540"/>
    <mergeCell ref="A5541:E5541"/>
    <mergeCell ref="F5541:I5541"/>
    <mergeCell ref="A5542:E5542"/>
    <mergeCell ref="F5542:I5542"/>
    <mergeCell ref="A5543:E5543"/>
    <mergeCell ref="F5543:I5543"/>
    <mergeCell ref="G5533:I5533"/>
    <mergeCell ref="G5534:I5534"/>
    <mergeCell ref="A5535:E5535"/>
    <mergeCell ref="F5535:I5535"/>
    <mergeCell ref="H5537:I5537"/>
    <mergeCell ref="E5539:F5539"/>
    <mergeCell ref="A5528:E5528"/>
    <mergeCell ref="G5529:I5529"/>
    <mergeCell ref="A5530:E5530"/>
    <mergeCell ref="F5530:I5530"/>
    <mergeCell ref="A5531:E5531"/>
    <mergeCell ref="G5532:I5532"/>
    <mergeCell ref="E5524:F5524"/>
    <mergeCell ref="A5525:E5525"/>
    <mergeCell ref="F5525:I5525"/>
    <mergeCell ref="A5526:E5526"/>
    <mergeCell ref="F5526:I5526"/>
    <mergeCell ref="A5527:E5527"/>
    <mergeCell ref="F5527:I5527"/>
    <mergeCell ref="G5517:I5517"/>
    <mergeCell ref="G5518:I5518"/>
    <mergeCell ref="A5519:E5519"/>
    <mergeCell ref="F5519:I5519"/>
    <mergeCell ref="H5521:I5521"/>
    <mergeCell ref="E5523:F5523"/>
    <mergeCell ref="A5512:E5512"/>
    <mergeCell ref="G5513:I5513"/>
    <mergeCell ref="A5514:E5514"/>
    <mergeCell ref="F5514:I5514"/>
    <mergeCell ref="A5515:E5515"/>
    <mergeCell ref="G5516:I5516"/>
    <mergeCell ref="E5572:F5572"/>
    <mergeCell ref="E5573:F5573"/>
    <mergeCell ref="E5574:F5574"/>
    <mergeCell ref="E5575:F5575"/>
    <mergeCell ref="H5577:I5577"/>
    <mergeCell ref="E5579:F5579"/>
    <mergeCell ref="G5565:I5565"/>
    <mergeCell ref="G5566:I5566"/>
    <mergeCell ref="A5567:E5567"/>
    <mergeCell ref="F5567:I5567"/>
    <mergeCell ref="H5569:I5569"/>
    <mergeCell ref="E5571:F5571"/>
    <mergeCell ref="A5560:E5560"/>
    <mergeCell ref="G5561:I5561"/>
    <mergeCell ref="A5562:E5562"/>
    <mergeCell ref="F5562:I5562"/>
    <mergeCell ref="A5563:E5563"/>
    <mergeCell ref="G5564:I5564"/>
    <mergeCell ref="E5556:F5556"/>
    <mergeCell ref="A5557:E5557"/>
    <mergeCell ref="F5557:I5557"/>
    <mergeCell ref="A5558:E5558"/>
    <mergeCell ref="F5558:I5558"/>
    <mergeCell ref="A5559:E5559"/>
    <mergeCell ref="F5559:I5559"/>
    <mergeCell ref="G5549:I5549"/>
    <mergeCell ref="G5550:I5550"/>
    <mergeCell ref="A5551:E5551"/>
    <mergeCell ref="F5551:I5551"/>
    <mergeCell ref="H5553:I5553"/>
    <mergeCell ref="E5555:F5555"/>
    <mergeCell ref="A5544:E5544"/>
    <mergeCell ref="G5545:I5545"/>
    <mergeCell ref="A5546:E5546"/>
    <mergeCell ref="F5546:I5546"/>
    <mergeCell ref="A5547:E5547"/>
    <mergeCell ref="G5548:I5548"/>
    <mergeCell ref="G5604:I5604"/>
    <mergeCell ref="G5605:I5605"/>
    <mergeCell ref="A5606:E5606"/>
    <mergeCell ref="F5606:I5606"/>
    <mergeCell ref="H5608:I5608"/>
    <mergeCell ref="E5610:F5610"/>
    <mergeCell ref="A5599:E5599"/>
    <mergeCell ref="G5600:I5600"/>
    <mergeCell ref="A5601:E5601"/>
    <mergeCell ref="F5601:I5601"/>
    <mergeCell ref="A5602:E5602"/>
    <mergeCell ref="G5603:I5603"/>
    <mergeCell ref="A5596:E5596"/>
    <mergeCell ref="F5596:I5596"/>
    <mergeCell ref="A5597:E5597"/>
    <mergeCell ref="F5597:I5597"/>
    <mergeCell ref="A5598:E5598"/>
    <mergeCell ref="F5598:I5598"/>
    <mergeCell ref="G5589:I5589"/>
    <mergeCell ref="A5590:E5590"/>
    <mergeCell ref="F5590:I5590"/>
    <mergeCell ref="H5592:I5592"/>
    <mergeCell ref="E5594:F5594"/>
    <mergeCell ref="E5595:F5595"/>
    <mergeCell ref="A5584:E5584"/>
    <mergeCell ref="G5585:I5585"/>
    <mergeCell ref="A5586:E5586"/>
    <mergeCell ref="F5586:I5586"/>
    <mergeCell ref="A5587:E5587"/>
    <mergeCell ref="G5588:I5588"/>
    <mergeCell ref="E5580:F5580"/>
    <mergeCell ref="A5581:E5581"/>
    <mergeCell ref="F5581:I5581"/>
    <mergeCell ref="A5582:E5582"/>
    <mergeCell ref="F5582:I5582"/>
    <mergeCell ref="A5583:E5583"/>
    <mergeCell ref="F5583:I5583"/>
    <mergeCell ref="G5636:I5636"/>
    <mergeCell ref="G5637:I5637"/>
    <mergeCell ref="A5638:E5638"/>
    <mergeCell ref="F5638:I5638"/>
    <mergeCell ref="H5640:I5640"/>
    <mergeCell ref="E5642:F5642"/>
    <mergeCell ref="A5631:E5631"/>
    <mergeCell ref="G5632:I5632"/>
    <mergeCell ref="A5633:E5633"/>
    <mergeCell ref="F5633:I5633"/>
    <mergeCell ref="A5634:E5634"/>
    <mergeCell ref="G5635:I5635"/>
    <mergeCell ref="E5627:F5627"/>
    <mergeCell ref="A5628:E5628"/>
    <mergeCell ref="F5628:I5628"/>
    <mergeCell ref="A5629:E5629"/>
    <mergeCell ref="F5629:I5629"/>
    <mergeCell ref="A5630:E5630"/>
    <mergeCell ref="F5630:I5630"/>
    <mergeCell ref="G5620:I5620"/>
    <mergeCell ref="G5621:I5621"/>
    <mergeCell ref="A5622:E5622"/>
    <mergeCell ref="F5622:I5622"/>
    <mergeCell ref="H5624:I5624"/>
    <mergeCell ref="E5626:F5626"/>
    <mergeCell ref="A5615:E5615"/>
    <mergeCell ref="G5616:I5616"/>
    <mergeCell ref="A5617:E5617"/>
    <mergeCell ref="F5617:I5617"/>
    <mergeCell ref="A5618:E5618"/>
    <mergeCell ref="G5619:I5619"/>
    <mergeCell ref="E5611:F5611"/>
    <mergeCell ref="A5612:E5612"/>
    <mergeCell ref="F5612:I5612"/>
    <mergeCell ref="A5613:E5613"/>
    <mergeCell ref="F5613:I5613"/>
    <mergeCell ref="A5614:E5614"/>
    <mergeCell ref="F5614:I5614"/>
    <mergeCell ref="E5677:F5677"/>
    <mergeCell ref="E5678:F5678"/>
    <mergeCell ref="A5679:E5679"/>
    <mergeCell ref="F5679:I5679"/>
    <mergeCell ref="A5680:E5680"/>
    <mergeCell ref="F5680:I5680"/>
    <mergeCell ref="E5669:F5669"/>
    <mergeCell ref="E5670:F5670"/>
    <mergeCell ref="E5671:F5671"/>
    <mergeCell ref="E5672:F5672"/>
    <mergeCell ref="E5673:F5673"/>
    <mergeCell ref="H5675:I5675"/>
    <mergeCell ref="E5663:F5663"/>
    <mergeCell ref="E5664:F5664"/>
    <mergeCell ref="E5665:F5665"/>
    <mergeCell ref="E5666:F5666"/>
    <mergeCell ref="E5667:F5667"/>
    <mergeCell ref="E5668:F5668"/>
    <mergeCell ref="E5657:F5657"/>
    <mergeCell ref="E5658:F5658"/>
    <mergeCell ref="E5659:F5659"/>
    <mergeCell ref="E5660:F5660"/>
    <mergeCell ref="E5661:F5661"/>
    <mergeCell ref="E5662:F5662"/>
    <mergeCell ref="E5651:F5651"/>
    <mergeCell ref="E5652:F5652"/>
    <mergeCell ref="E5653:F5653"/>
    <mergeCell ref="E5654:F5654"/>
    <mergeCell ref="E5655:F5655"/>
    <mergeCell ref="E5656:F5656"/>
    <mergeCell ref="E5643:F5643"/>
    <mergeCell ref="E5644:F5644"/>
    <mergeCell ref="E5645:F5645"/>
    <mergeCell ref="E5646:F5646"/>
    <mergeCell ref="E5647:F5647"/>
    <mergeCell ref="H5649:I5649"/>
    <mergeCell ref="H5701:I5701"/>
    <mergeCell ref="E5703:F5703"/>
    <mergeCell ref="E5704:F5704"/>
    <mergeCell ref="A5705:E5705"/>
    <mergeCell ref="F5705:I5705"/>
    <mergeCell ref="A5706:E5706"/>
    <mergeCell ref="F5706:I5706"/>
    <mergeCell ref="A5696:E5696"/>
    <mergeCell ref="F5696:I5696"/>
    <mergeCell ref="A5697:E5697"/>
    <mergeCell ref="G5698:I5698"/>
    <mergeCell ref="A5699:E5699"/>
    <mergeCell ref="F5699:I5699"/>
    <mergeCell ref="J5690:J5691"/>
    <mergeCell ref="A5693:E5693"/>
    <mergeCell ref="F5693:I5693"/>
    <mergeCell ref="A5694:E5694"/>
    <mergeCell ref="F5694:I5694"/>
    <mergeCell ref="A5695:E5695"/>
    <mergeCell ref="F5695:I5695"/>
    <mergeCell ref="H5686:I5686"/>
    <mergeCell ref="E5688:F5688"/>
    <mergeCell ref="E5689:F5689"/>
    <mergeCell ref="A5690:A5691"/>
    <mergeCell ref="B5690:B5691"/>
    <mergeCell ref="C5690:C5691"/>
    <mergeCell ref="D5690:D5691"/>
    <mergeCell ref="E5690:E5691"/>
    <mergeCell ref="F5690:G5690"/>
    <mergeCell ref="H5690:I5690"/>
    <mergeCell ref="A5681:E5681"/>
    <mergeCell ref="F5681:I5681"/>
    <mergeCell ref="A5682:E5682"/>
    <mergeCell ref="G5683:I5683"/>
    <mergeCell ref="A5684:E5684"/>
    <mergeCell ref="F5684:I5684"/>
    <mergeCell ref="A5728:E5728"/>
    <mergeCell ref="F5728:I5728"/>
    <mergeCell ref="H5730:I5730"/>
    <mergeCell ref="E5732:F5732"/>
    <mergeCell ref="E5733:F5733"/>
    <mergeCell ref="A5734:E5734"/>
    <mergeCell ref="F5734:I5734"/>
    <mergeCell ref="A5724:E5724"/>
    <mergeCell ref="F5724:I5724"/>
    <mergeCell ref="A5725:E5725"/>
    <mergeCell ref="F5725:I5725"/>
    <mergeCell ref="A5726:E5726"/>
    <mergeCell ref="G5727:I5727"/>
    <mergeCell ref="H5719:I5719"/>
    <mergeCell ref="J5719:J5720"/>
    <mergeCell ref="A5722:E5722"/>
    <mergeCell ref="F5722:I5722"/>
    <mergeCell ref="A5723:E5723"/>
    <mergeCell ref="F5723:I5723"/>
    <mergeCell ref="E5718:F5718"/>
    <mergeCell ref="A5719:A5720"/>
    <mergeCell ref="B5719:B5720"/>
    <mergeCell ref="C5719:C5720"/>
    <mergeCell ref="D5719:D5720"/>
    <mergeCell ref="E5719:E5720"/>
    <mergeCell ref="F5719:G5719"/>
    <mergeCell ref="A5711:E5711"/>
    <mergeCell ref="G5712:I5712"/>
    <mergeCell ref="A5713:E5713"/>
    <mergeCell ref="F5713:I5713"/>
    <mergeCell ref="H5715:I5715"/>
    <mergeCell ref="E5717:F5717"/>
    <mergeCell ref="A5707:E5707"/>
    <mergeCell ref="F5707:I5707"/>
    <mergeCell ref="A5708:E5708"/>
    <mergeCell ref="G5709:I5709"/>
    <mergeCell ref="A5710:E5710"/>
    <mergeCell ref="F5710:I5710"/>
    <mergeCell ref="A5765:E5765"/>
    <mergeCell ref="F5765:I5765"/>
    <mergeCell ref="A5766:E5766"/>
    <mergeCell ref="F5766:I5766"/>
    <mergeCell ref="A5767:E5767"/>
    <mergeCell ref="G5768:I5768"/>
    <mergeCell ref="E5757:F5757"/>
    <mergeCell ref="E5758:F5758"/>
    <mergeCell ref="H5760:I5760"/>
    <mergeCell ref="E5762:F5762"/>
    <mergeCell ref="E5763:F5763"/>
    <mergeCell ref="A5764:E5764"/>
    <mergeCell ref="F5764:I5764"/>
    <mergeCell ref="A5750:E5750"/>
    <mergeCell ref="F5750:I5750"/>
    <mergeCell ref="H5752:I5752"/>
    <mergeCell ref="E5754:F5754"/>
    <mergeCell ref="E5755:F5755"/>
    <mergeCell ref="E5756:F5756"/>
    <mergeCell ref="A5746:E5746"/>
    <mergeCell ref="F5746:I5746"/>
    <mergeCell ref="A5747:E5747"/>
    <mergeCell ref="F5747:I5747"/>
    <mergeCell ref="A5748:E5748"/>
    <mergeCell ref="G5749:I5749"/>
    <mergeCell ref="A5739:E5739"/>
    <mergeCell ref="F5739:I5739"/>
    <mergeCell ref="H5741:I5741"/>
    <mergeCell ref="E5743:F5743"/>
    <mergeCell ref="E5744:F5744"/>
    <mergeCell ref="A5745:E5745"/>
    <mergeCell ref="F5745:I5745"/>
    <mergeCell ref="A5735:E5735"/>
    <mergeCell ref="F5735:I5735"/>
    <mergeCell ref="A5736:E5736"/>
    <mergeCell ref="F5736:I5736"/>
    <mergeCell ref="A5737:E5737"/>
    <mergeCell ref="G5738:I5738"/>
    <mergeCell ref="A5796:E5796"/>
    <mergeCell ref="F5796:I5796"/>
    <mergeCell ref="A5797:E5797"/>
    <mergeCell ref="G5798:I5798"/>
    <mergeCell ref="G5799:I5799"/>
    <mergeCell ref="A5800:E5800"/>
    <mergeCell ref="F5800:I5800"/>
    <mergeCell ref="E5792:F5792"/>
    <mergeCell ref="E5793:F5793"/>
    <mergeCell ref="A5794:E5794"/>
    <mergeCell ref="F5794:I5794"/>
    <mergeCell ref="A5795:E5795"/>
    <mergeCell ref="F5795:I5795"/>
    <mergeCell ref="A5785:E5785"/>
    <mergeCell ref="G5786:I5786"/>
    <mergeCell ref="G5787:I5787"/>
    <mergeCell ref="A5788:E5788"/>
    <mergeCell ref="F5788:I5788"/>
    <mergeCell ref="H5790:I5790"/>
    <mergeCell ref="A5781:E5781"/>
    <mergeCell ref="F5781:I5781"/>
    <mergeCell ref="A5782:E5782"/>
    <mergeCell ref="G5783:I5783"/>
    <mergeCell ref="A5784:E5784"/>
    <mergeCell ref="F5784:I5784"/>
    <mergeCell ref="H5775:I5775"/>
    <mergeCell ref="E5777:F5777"/>
    <mergeCell ref="E5778:F5778"/>
    <mergeCell ref="A5779:E5779"/>
    <mergeCell ref="F5779:I5779"/>
    <mergeCell ref="A5780:E5780"/>
    <mergeCell ref="F5780:I5780"/>
    <mergeCell ref="A5769:E5769"/>
    <mergeCell ref="F5769:I5769"/>
    <mergeCell ref="A5770:E5770"/>
    <mergeCell ref="G5771:I5771"/>
    <mergeCell ref="G5772:I5772"/>
    <mergeCell ref="A5773:E5773"/>
    <mergeCell ref="F5773:I5773"/>
    <mergeCell ref="A5824:E5824"/>
    <mergeCell ref="G5825:I5825"/>
    <mergeCell ref="G5826:I5826"/>
    <mergeCell ref="A5827:E5827"/>
    <mergeCell ref="F5827:I5827"/>
    <mergeCell ref="H5829:I5829"/>
    <mergeCell ref="A5820:E5820"/>
    <mergeCell ref="F5820:I5820"/>
    <mergeCell ref="A5821:E5821"/>
    <mergeCell ref="G5822:I5822"/>
    <mergeCell ref="A5823:E5823"/>
    <mergeCell ref="F5823:I5823"/>
    <mergeCell ref="H5814:I5814"/>
    <mergeCell ref="E5816:F5816"/>
    <mergeCell ref="E5817:F5817"/>
    <mergeCell ref="A5818:E5818"/>
    <mergeCell ref="F5818:I5818"/>
    <mergeCell ref="A5819:E5819"/>
    <mergeCell ref="F5819:I5819"/>
    <mergeCell ref="A5808:E5808"/>
    <mergeCell ref="F5808:I5808"/>
    <mergeCell ref="A5809:E5809"/>
    <mergeCell ref="G5810:I5810"/>
    <mergeCell ref="G5811:I5811"/>
    <mergeCell ref="A5812:E5812"/>
    <mergeCell ref="F5812:I5812"/>
    <mergeCell ref="H5802:I5802"/>
    <mergeCell ref="E5804:F5804"/>
    <mergeCell ref="E5805:F5805"/>
    <mergeCell ref="A5806:E5806"/>
    <mergeCell ref="F5806:I5806"/>
    <mergeCell ref="A5807:E5807"/>
    <mergeCell ref="F5807:I5807"/>
    <mergeCell ref="A5855:E5855"/>
    <mergeCell ref="G5856:I5856"/>
    <mergeCell ref="A5857:E5857"/>
    <mergeCell ref="F5857:I5857"/>
    <mergeCell ref="H5859:I5859"/>
    <mergeCell ref="E5861:F5861"/>
    <mergeCell ref="A5851:E5851"/>
    <mergeCell ref="F5851:I5851"/>
    <mergeCell ref="A5852:E5852"/>
    <mergeCell ref="G5853:I5853"/>
    <mergeCell ref="A5854:E5854"/>
    <mergeCell ref="F5854:I5854"/>
    <mergeCell ref="H5845:I5845"/>
    <mergeCell ref="E5847:F5847"/>
    <mergeCell ref="E5848:F5848"/>
    <mergeCell ref="A5849:E5849"/>
    <mergeCell ref="F5849:I5849"/>
    <mergeCell ref="A5850:E5850"/>
    <mergeCell ref="F5850:I5850"/>
    <mergeCell ref="A5839:E5839"/>
    <mergeCell ref="G5840:I5840"/>
    <mergeCell ref="G5841:I5841"/>
    <mergeCell ref="G5842:I5842"/>
    <mergeCell ref="A5843:E5843"/>
    <mergeCell ref="F5843:I5843"/>
    <mergeCell ref="A5835:E5835"/>
    <mergeCell ref="F5835:I5835"/>
    <mergeCell ref="A5836:E5836"/>
    <mergeCell ref="G5837:I5837"/>
    <mergeCell ref="A5838:E5838"/>
    <mergeCell ref="F5838:I5838"/>
    <mergeCell ref="E5831:F5831"/>
    <mergeCell ref="E5832:F5832"/>
    <mergeCell ref="A5833:E5833"/>
    <mergeCell ref="F5833:I5833"/>
    <mergeCell ref="A5834:E5834"/>
    <mergeCell ref="F5834:I5834"/>
    <mergeCell ref="E5892:F5892"/>
    <mergeCell ref="E5893:F5893"/>
    <mergeCell ref="A5894:E5894"/>
    <mergeCell ref="F5894:I5894"/>
    <mergeCell ref="A5895:E5895"/>
    <mergeCell ref="F5895:I5895"/>
    <mergeCell ref="E5884:F5884"/>
    <mergeCell ref="E5885:F5885"/>
    <mergeCell ref="E5886:F5886"/>
    <mergeCell ref="E5887:F5887"/>
    <mergeCell ref="E5888:F5888"/>
    <mergeCell ref="H5890:I5890"/>
    <mergeCell ref="G5877:I5877"/>
    <mergeCell ref="A5878:E5878"/>
    <mergeCell ref="F5878:I5878"/>
    <mergeCell ref="H5880:I5880"/>
    <mergeCell ref="E5882:F5882"/>
    <mergeCell ref="E5883:F5883"/>
    <mergeCell ref="G5872:I5872"/>
    <mergeCell ref="A5873:E5873"/>
    <mergeCell ref="F5873:I5873"/>
    <mergeCell ref="A5874:E5874"/>
    <mergeCell ref="G5875:I5875"/>
    <mergeCell ref="G5876:I5876"/>
    <mergeCell ref="A5866:E5866"/>
    <mergeCell ref="G5867:I5867"/>
    <mergeCell ref="G5868:I5868"/>
    <mergeCell ref="G5869:I5869"/>
    <mergeCell ref="G5870:I5870"/>
    <mergeCell ref="G5871:I5871"/>
    <mergeCell ref="E5862:F5862"/>
    <mergeCell ref="A5863:E5863"/>
    <mergeCell ref="F5863:I5863"/>
    <mergeCell ref="A5864:E5864"/>
    <mergeCell ref="F5864:I5864"/>
    <mergeCell ref="A5865:E5865"/>
    <mergeCell ref="F5865:I5865"/>
    <mergeCell ref="H5922:I5922"/>
    <mergeCell ref="E5924:F5924"/>
    <mergeCell ref="E5925:F5925"/>
    <mergeCell ref="A5926:E5926"/>
    <mergeCell ref="F5926:I5926"/>
    <mergeCell ref="A5927:E5927"/>
    <mergeCell ref="F5927:I5927"/>
    <mergeCell ref="A5916:E5916"/>
    <mergeCell ref="G5917:I5917"/>
    <mergeCell ref="G5918:I5918"/>
    <mergeCell ref="G5919:I5919"/>
    <mergeCell ref="A5920:E5920"/>
    <mergeCell ref="F5920:I5920"/>
    <mergeCell ref="A5912:E5912"/>
    <mergeCell ref="F5912:I5912"/>
    <mergeCell ref="A5913:E5913"/>
    <mergeCell ref="G5914:I5914"/>
    <mergeCell ref="A5915:E5915"/>
    <mergeCell ref="F5915:I5915"/>
    <mergeCell ref="H5906:I5906"/>
    <mergeCell ref="E5908:F5908"/>
    <mergeCell ref="E5909:F5909"/>
    <mergeCell ref="A5910:E5910"/>
    <mergeCell ref="F5910:I5910"/>
    <mergeCell ref="A5911:E5911"/>
    <mergeCell ref="F5911:I5911"/>
    <mergeCell ref="A5900:E5900"/>
    <mergeCell ref="G5901:I5901"/>
    <mergeCell ref="G5902:I5902"/>
    <mergeCell ref="G5903:I5903"/>
    <mergeCell ref="A5904:E5904"/>
    <mergeCell ref="F5904:I5904"/>
    <mergeCell ref="A5896:E5896"/>
    <mergeCell ref="F5896:I5896"/>
    <mergeCell ref="A5897:E5897"/>
    <mergeCell ref="G5898:I5898"/>
    <mergeCell ref="A5899:E5899"/>
    <mergeCell ref="F5899:I5899"/>
    <mergeCell ref="G5953:I5953"/>
    <mergeCell ref="G5954:I5954"/>
    <mergeCell ref="G5955:I5955"/>
    <mergeCell ref="G5956:I5956"/>
    <mergeCell ref="G5957:I5957"/>
    <mergeCell ref="G5958:I5958"/>
    <mergeCell ref="A5948:E5948"/>
    <mergeCell ref="G5949:I5949"/>
    <mergeCell ref="A5950:E5950"/>
    <mergeCell ref="F5950:I5950"/>
    <mergeCell ref="A5951:E5951"/>
    <mergeCell ref="G5952:I5952"/>
    <mergeCell ref="A5945:E5945"/>
    <mergeCell ref="F5945:I5945"/>
    <mergeCell ref="A5946:E5946"/>
    <mergeCell ref="F5946:I5946"/>
    <mergeCell ref="A5947:E5947"/>
    <mergeCell ref="F5947:I5947"/>
    <mergeCell ref="G5938:I5938"/>
    <mergeCell ref="A5939:E5939"/>
    <mergeCell ref="F5939:I5939"/>
    <mergeCell ref="H5941:I5941"/>
    <mergeCell ref="E5943:F5943"/>
    <mergeCell ref="E5944:F5944"/>
    <mergeCell ref="A5932:E5932"/>
    <mergeCell ref="G5933:I5933"/>
    <mergeCell ref="G5934:I5934"/>
    <mergeCell ref="G5935:I5935"/>
    <mergeCell ref="G5936:I5936"/>
    <mergeCell ref="G5937:I5937"/>
    <mergeCell ref="A5928:E5928"/>
    <mergeCell ref="F5928:I5928"/>
    <mergeCell ref="A5929:E5929"/>
    <mergeCell ref="G5930:I5930"/>
    <mergeCell ref="A5931:E5931"/>
    <mergeCell ref="F5931:I5931"/>
    <mergeCell ref="G5987:I5987"/>
    <mergeCell ref="G5988:I5988"/>
    <mergeCell ref="A5989:E5989"/>
    <mergeCell ref="F5989:I5989"/>
    <mergeCell ref="H5991:I5991"/>
    <mergeCell ref="E5993:F5993"/>
    <mergeCell ref="A5983:E5983"/>
    <mergeCell ref="F5983:I5983"/>
    <mergeCell ref="A5984:E5984"/>
    <mergeCell ref="F5984:I5984"/>
    <mergeCell ref="A5985:E5985"/>
    <mergeCell ref="G5986:I5986"/>
    <mergeCell ref="A5976:E5976"/>
    <mergeCell ref="F5976:I5976"/>
    <mergeCell ref="H5978:I5978"/>
    <mergeCell ref="E5980:F5980"/>
    <mergeCell ref="E5981:F5981"/>
    <mergeCell ref="A5982:E5982"/>
    <mergeCell ref="F5982:I5982"/>
    <mergeCell ref="A5971:E5971"/>
    <mergeCell ref="F5971:I5971"/>
    <mergeCell ref="A5972:E5972"/>
    <mergeCell ref="G5973:I5973"/>
    <mergeCell ref="G5974:I5974"/>
    <mergeCell ref="G5975:I5975"/>
    <mergeCell ref="H5965:I5965"/>
    <mergeCell ref="E5967:F5967"/>
    <mergeCell ref="E5968:F5968"/>
    <mergeCell ref="A5969:E5969"/>
    <mergeCell ref="F5969:I5969"/>
    <mergeCell ref="A5970:E5970"/>
    <mergeCell ref="F5970:I5970"/>
    <mergeCell ref="G5959:I5959"/>
    <mergeCell ref="G5960:I5960"/>
    <mergeCell ref="G5961:I5961"/>
    <mergeCell ref="G5962:I5962"/>
    <mergeCell ref="A5963:E5963"/>
    <mergeCell ref="F5963:I5963"/>
    <mergeCell ref="G6018:I6018"/>
    <mergeCell ref="A6019:E6019"/>
    <mergeCell ref="F6019:I6019"/>
    <mergeCell ref="H6021:I6021"/>
    <mergeCell ref="E6023:F6023"/>
    <mergeCell ref="E6024:F6024"/>
    <mergeCell ref="A6013:E6013"/>
    <mergeCell ref="G6014:I6014"/>
    <mergeCell ref="A6015:E6015"/>
    <mergeCell ref="F6015:I6015"/>
    <mergeCell ref="A6016:E6016"/>
    <mergeCell ref="G6017:I6017"/>
    <mergeCell ref="A6010:E6010"/>
    <mergeCell ref="F6010:I6010"/>
    <mergeCell ref="A6011:E6011"/>
    <mergeCell ref="F6011:I6011"/>
    <mergeCell ref="A6012:E6012"/>
    <mergeCell ref="F6012:I6012"/>
    <mergeCell ref="G6003:I6003"/>
    <mergeCell ref="A6004:E6004"/>
    <mergeCell ref="F6004:I6004"/>
    <mergeCell ref="H6006:I6006"/>
    <mergeCell ref="E6008:F6008"/>
    <mergeCell ref="E6009:F6009"/>
    <mergeCell ref="A5998:E5998"/>
    <mergeCell ref="G5999:I5999"/>
    <mergeCell ref="A6000:E6000"/>
    <mergeCell ref="F6000:I6000"/>
    <mergeCell ref="A6001:E6001"/>
    <mergeCell ref="G6002:I6002"/>
    <mergeCell ref="E5994:F5994"/>
    <mergeCell ref="A5995:E5995"/>
    <mergeCell ref="F5995:I5995"/>
    <mergeCell ref="A5996:E5996"/>
    <mergeCell ref="F5996:I5996"/>
    <mergeCell ref="A5997:E5997"/>
    <mergeCell ref="F5997:I5997"/>
    <mergeCell ref="A6056:E6056"/>
    <mergeCell ref="F6056:I6056"/>
    <mergeCell ref="A6057:E6057"/>
    <mergeCell ref="F6057:I6057"/>
    <mergeCell ref="A6058:E6058"/>
    <mergeCell ref="G6059:I6059"/>
    <mergeCell ref="E6048:F6048"/>
    <mergeCell ref="E6049:F6049"/>
    <mergeCell ref="H6051:I6051"/>
    <mergeCell ref="E6053:F6053"/>
    <mergeCell ref="E6054:F6054"/>
    <mergeCell ref="A6055:E6055"/>
    <mergeCell ref="F6055:I6055"/>
    <mergeCell ref="E6040:F6040"/>
    <mergeCell ref="H6042:I6042"/>
    <mergeCell ref="E6044:F6044"/>
    <mergeCell ref="E6045:F6045"/>
    <mergeCell ref="E6046:F6046"/>
    <mergeCell ref="E6047:F6047"/>
    <mergeCell ref="G6033:I6033"/>
    <mergeCell ref="A6034:E6034"/>
    <mergeCell ref="F6034:I6034"/>
    <mergeCell ref="H6036:I6036"/>
    <mergeCell ref="E6038:F6038"/>
    <mergeCell ref="E6039:F6039"/>
    <mergeCell ref="A6028:E6028"/>
    <mergeCell ref="G6029:I6029"/>
    <mergeCell ref="A6030:E6030"/>
    <mergeCell ref="F6030:I6030"/>
    <mergeCell ref="A6031:E6031"/>
    <mergeCell ref="G6032:I6032"/>
    <mergeCell ref="A6025:E6025"/>
    <mergeCell ref="F6025:I6025"/>
    <mergeCell ref="A6026:E6026"/>
    <mergeCell ref="F6026:I6026"/>
    <mergeCell ref="A6027:E6027"/>
    <mergeCell ref="F6027:I6027"/>
    <mergeCell ref="A6092:E6092"/>
    <mergeCell ref="G6093:I6093"/>
    <mergeCell ref="G6094:I6094"/>
    <mergeCell ref="A6095:E6095"/>
    <mergeCell ref="F6095:I6095"/>
    <mergeCell ref="H6097:I6097"/>
    <mergeCell ref="A6088:E6088"/>
    <mergeCell ref="F6088:I6088"/>
    <mergeCell ref="A6089:E6089"/>
    <mergeCell ref="G6090:I6090"/>
    <mergeCell ref="A6091:E6091"/>
    <mergeCell ref="F6091:I6091"/>
    <mergeCell ref="H6082:I6082"/>
    <mergeCell ref="E6084:F6084"/>
    <mergeCell ref="E6085:F6085"/>
    <mergeCell ref="A6086:E6086"/>
    <mergeCell ref="F6086:I6086"/>
    <mergeCell ref="A6087:E6087"/>
    <mergeCell ref="F6087:I6087"/>
    <mergeCell ref="H6074:I6074"/>
    <mergeCell ref="E6076:F6076"/>
    <mergeCell ref="E6077:F6077"/>
    <mergeCell ref="E6078:F6078"/>
    <mergeCell ref="E6079:F6079"/>
    <mergeCell ref="E6080:F6080"/>
    <mergeCell ref="H6066:I6066"/>
    <mergeCell ref="E6068:F6068"/>
    <mergeCell ref="E6069:F6069"/>
    <mergeCell ref="E6070:F6070"/>
    <mergeCell ref="E6071:F6071"/>
    <mergeCell ref="E6072:F6072"/>
    <mergeCell ref="A6060:E6060"/>
    <mergeCell ref="F6060:I6060"/>
    <mergeCell ref="A6061:E6061"/>
    <mergeCell ref="G6062:I6062"/>
    <mergeCell ref="G6063:I6063"/>
    <mergeCell ref="A6064:E6064"/>
    <mergeCell ref="F6064:I6064"/>
    <mergeCell ref="A6126:E6126"/>
    <mergeCell ref="F6126:I6126"/>
    <mergeCell ref="A6127:E6127"/>
    <mergeCell ref="G6128:I6128"/>
    <mergeCell ref="A6129:E6129"/>
    <mergeCell ref="F6129:I6129"/>
    <mergeCell ref="E6122:F6122"/>
    <mergeCell ref="E6123:F6123"/>
    <mergeCell ref="A6124:E6124"/>
    <mergeCell ref="F6124:I6124"/>
    <mergeCell ref="A6125:E6125"/>
    <mergeCell ref="F6125:I6125"/>
    <mergeCell ref="A6115:E6115"/>
    <mergeCell ref="G6116:I6116"/>
    <mergeCell ref="G6117:I6117"/>
    <mergeCell ref="A6118:E6118"/>
    <mergeCell ref="F6118:I6118"/>
    <mergeCell ref="H6120:I6120"/>
    <mergeCell ref="A6111:E6111"/>
    <mergeCell ref="F6111:I6111"/>
    <mergeCell ref="A6112:E6112"/>
    <mergeCell ref="G6113:I6113"/>
    <mergeCell ref="A6114:E6114"/>
    <mergeCell ref="F6114:I6114"/>
    <mergeCell ref="E6107:F6107"/>
    <mergeCell ref="E6108:F6108"/>
    <mergeCell ref="A6109:E6109"/>
    <mergeCell ref="F6109:I6109"/>
    <mergeCell ref="A6110:E6110"/>
    <mergeCell ref="F6110:I6110"/>
    <mergeCell ref="E6099:F6099"/>
    <mergeCell ref="E6100:F6100"/>
    <mergeCell ref="E6101:F6101"/>
    <mergeCell ref="E6102:F6102"/>
    <mergeCell ref="E6103:F6103"/>
    <mergeCell ref="H6105:I6105"/>
    <mergeCell ref="A6152:E6152"/>
    <mergeCell ref="F6152:I6152"/>
    <mergeCell ref="A6153:E6153"/>
    <mergeCell ref="G6154:I6154"/>
    <mergeCell ref="A6155:E6155"/>
    <mergeCell ref="F6155:I6155"/>
    <mergeCell ref="H6146:I6146"/>
    <mergeCell ref="E6148:F6148"/>
    <mergeCell ref="E6149:F6149"/>
    <mergeCell ref="A6150:E6150"/>
    <mergeCell ref="F6150:I6150"/>
    <mergeCell ref="A6151:E6151"/>
    <mergeCell ref="F6151:I6151"/>
    <mergeCell ref="A6141:E6141"/>
    <mergeCell ref="F6141:I6141"/>
    <mergeCell ref="A6142:E6142"/>
    <mergeCell ref="G6143:I6143"/>
    <mergeCell ref="A6144:E6144"/>
    <mergeCell ref="F6144:I6144"/>
    <mergeCell ref="J6135:J6136"/>
    <mergeCell ref="A6138:E6138"/>
    <mergeCell ref="F6138:I6138"/>
    <mergeCell ref="A6139:E6139"/>
    <mergeCell ref="F6139:I6139"/>
    <mergeCell ref="A6140:E6140"/>
    <mergeCell ref="F6140:I6140"/>
    <mergeCell ref="H6131:I6131"/>
    <mergeCell ref="E6133:F6133"/>
    <mergeCell ref="E6134:F6134"/>
    <mergeCell ref="A6135:A6136"/>
    <mergeCell ref="B6135:B6136"/>
    <mergeCell ref="C6135:C6136"/>
    <mergeCell ref="D6135:D6136"/>
    <mergeCell ref="E6135:E6136"/>
    <mergeCell ref="F6135:G6135"/>
    <mergeCell ref="H6135:I6135"/>
    <mergeCell ref="A6180:E6180"/>
    <mergeCell ref="F6180:I6180"/>
    <mergeCell ref="A6181:E6181"/>
    <mergeCell ref="F6181:I6181"/>
    <mergeCell ref="A6182:E6182"/>
    <mergeCell ref="G6183:I6183"/>
    <mergeCell ref="A6173:E6173"/>
    <mergeCell ref="F6173:I6173"/>
    <mergeCell ref="H6175:I6175"/>
    <mergeCell ref="E6177:F6177"/>
    <mergeCell ref="E6178:F6178"/>
    <mergeCell ref="A6179:E6179"/>
    <mergeCell ref="F6179:I6179"/>
    <mergeCell ref="A6169:E6169"/>
    <mergeCell ref="F6169:I6169"/>
    <mergeCell ref="A6170:E6170"/>
    <mergeCell ref="F6170:I6170"/>
    <mergeCell ref="A6171:E6171"/>
    <mergeCell ref="G6172:I6172"/>
    <mergeCell ref="H6164:I6164"/>
    <mergeCell ref="J6164:J6165"/>
    <mergeCell ref="A6167:E6167"/>
    <mergeCell ref="F6167:I6167"/>
    <mergeCell ref="A6168:E6168"/>
    <mergeCell ref="F6168:I6168"/>
    <mergeCell ref="E6163:F6163"/>
    <mergeCell ref="A6164:A6165"/>
    <mergeCell ref="B6164:B6165"/>
    <mergeCell ref="C6164:C6165"/>
    <mergeCell ref="D6164:D6165"/>
    <mergeCell ref="E6164:E6165"/>
    <mergeCell ref="F6164:G6164"/>
    <mergeCell ref="A6156:E6156"/>
    <mergeCell ref="G6157:I6157"/>
    <mergeCell ref="A6158:E6158"/>
    <mergeCell ref="F6158:I6158"/>
    <mergeCell ref="H6160:I6160"/>
    <mergeCell ref="E6162:F6162"/>
    <mergeCell ref="A6214:E6214"/>
    <mergeCell ref="F6214:I6214"/>
    <mergeCell ref="A6215:E6215"/>
    <mergeCell ref="G6216:I6216"/>
    <mergeCell ref="G6217:I6217"/>
    <mergeCell ref="A6218:E6218"/>
    <mergeCell ref="F6218:I6218"/>
    <mergeCell ref="A6210:E6210"/>
    <mergeCell ref="F6210:I6210"/>
    <mergeCell ref="A6211:E6211"/>
    <mergeCell ref="F6211:I6211"/>
    <mergeCell ref="A6212:E6212"/>
    <mergeCell ref="G6213:I6213"/>
    <mergeCell ref="E6202:F6202"/>
    <mergeCell ref="E6203:F6203"/>
    <mergeCell ref="H6205:I6205"/>
    <mergeCell ref="E6207:F6207"/>
    <mergeCell ref="E6208:F6208"/>
    <mergeCell ref="A6209:E6209"/>
    <mergeCell ref="F6209:I6209"/>
    <mergeCell ref="A6195:E6195"/>
    <mergeCell ref="F6195:I6195"/>
    <mergeCell ref="H6197:I6197"/>
    <mergeCell ref="E6199:F6199"/>
    <mergeCell ref="E6200:F6200"/>
    <mergeCell ref="E6201:F6201"/>
    <mergeCell ref="A6191:E6191"/>
    <mergeCell ref="F6191:I6191"/>
    <mergeCell ref="A6192:E6192"/>
    <mergeCell ref="F6192:I6192"/>
    <mergeCell ref="A6193:E6193"/>
    <mergeCell ref="G6194:I6194"/>
    <mergeCell ref="A6184:E6184"/>
    <mergeCell ref="F6184:I6184"/>
    <mergeCell ref="H6186:I6186"/>
    <mergeCell ref="E6188:F6188"/>
    <mergeCell ref="E6189:F6189"/>
    <mergeCell ref="A6190:E6190"/>
    <mergeCell ref="F6190:I6190"/>
    <mergeCell ref="G6247:I6247"/>
    <mergeCell ref="G6248:I6248"/>
    <mergeCell ref="G6249:I6249"/>
    <mergeCell ref="A6250:E6250"/>
    <mergeCell ref="F6250:I6250"/>
    <mergeCell ref="A6251:E6251"/>
    <mergeCell ref="A6243:E6243"/>
    <mergeCell ref="F6243:I6243"/>
    <mergeCell ref="A6244:E6244"/>
    <mergeCell ref="F6244:I6244"/>
    <mergeCell ref="A6245:E6245"/>
    <mergeCell ref="G6246:I6246"/>
    <mergeCell ref="A6236:E6236"/>
    <mergeCell ref="F6236:I6236"/>
    <mergeCell ref="H6238:I6238"/>
    <mergeCell ref="E6240:F6240"/>
    <mergeCell ref="E6241:F6241"/>
    <mergeCell ref="A6242:E6242"/>
    <mergeCell ref="F6242:I6242"/>
    <mergeCell ref="G6231:I6231"/>
    <mergeCell ref="A6232:E6232"/>
    <mergeCell ref="F6232:I6232"/>
    <mergeCell ref="A6233:E6233"/>
    <mergeCell ref="G6234:I6234"/>
    <mergeCell ref="G6235:I6235"/>
    <mergeCell ref="A6226:E6226"/>
    <mergeCell ref="F6226:I6226"/>
    <mergeCell ref="A6227:E6227"/>
    <mergeCell ref="G6228:I6228"/>
    <mergeCell ref="G6229:I6229"/>
    <mergeCell ref="G6230:I6230"/>
    <mergeCell ref="H6220:I6220"/>
    <mergeCell ref="E6222:F6222"/>
    <mergeCell ref="E6223:F6223"/>
    <mergeCell ref="A6224:E6224"/>
    <mergeCell ref="F6224:I6224"/>
    <mergeCell ref="A6225:E6225"/>
    <mergeCell ref="F6225:I6225"/>
    <mergeCell ref="A6278:E6278"/>
    <mergeCell ref="G6279:I6279"/>
    <mergeCell ref="A6280:E6280"/>
    <mergeCell ref="F6280:I6280"/>
    <mergeCell ref="A6281:E6281"/>
    <mergeCell ref="G6282:I6282"/>
    <mergeCell ref="A6275:E6275"/>
    <mergeCell ref="F6275:I6275"/>
    <mergeCell ref="A6276:E6276"/>
    <mergeCell ref="F6276:I6276"/>
    <mergeCell ref="A6277:E6277"/>
    <mergeCell ref="F6277:I6277"/>
    <mergeCell ref="G6268:I6268"/>
    <mergeCell ref="A6269:E6269"/>
    <mergeCell ref="F6269:I6269"/>
    <mergeCell ref="H6271:I6271"/>
    <mergeCell ref="E6273:F6273"/>
    <mergeCell ref="E6274:F6274"/>
    <mergeCell ref="A6263:E6263"/>
    <mergeCell ref="G6264:I6264"/>
    <mergeCell ref="A6265:E6265"/>
    <mergeCell ref="F6265:I6265"/>
    <mergeCell ref="A6266:E6266"/>
    <mergeCell ref="G6267:I6267"/>
    <mergeCell ref="E6259:F6259"/>
    <mergeCell ref="A6260:E6260"/>
    <mergeCell ref="F6260:I6260"/>
    <mergeCell ref="A6261:E6261"/>
    <mergeCell ref="F6261:I6261"/>
    <mergeCell ref="A6262:E6262"/>
    <mergeCell ref="F6262:I6262"/>
    <mergeCell ref="G6252:I6252"/>
    <mergeCell ref="G6253:I6253"/>
    <mergeCell ref="A6254:E6254"/>
    <mergeCell ref="F6254:I6254"/>
    <mergeCell ref="H6256:I6256"/>
    <mergeCell ref="E6258:F6258"/>
    <mergeCell ref="A6308:E6308"/>
    <mergeCell ref="G6309:I6309"/>
    <mergeCell ref="A6310:E6310"/>
    <mergeCell ref="F6310:I6310"/>
    <mergeCell ref="A6311:E6311"/>
    <mergeCell ref="G6312:I6312"/>
    <mergeCell ref="A6305:E6305"/>
    <mergeCell ref="F6305:I6305"/>
    <mergeCell ref="A6306:E6306"/>
    <mergeCell ref="F6306:I6306"/>
    <mergeCell ref="A6307:E6307"/>
    <mergeCell ref="F6307:I6307"/>
    <mergeCell ref="G6298:I6298"/>
    <mergeCell ref="A6299:E6299"/>
    <mergeCell ref="F6299:I6299"/>
    <mergeCell ref="H6301:I6301"/>
    <mergeCell ref="E6303:F6303"/>
    <mergeCell ref="E6304:F6304"/>
    <mergeCell ref="A6293:E6293"/>
    <mergeCell ref="G6294:I6294"/>
    <mergeCell ref="A6295:E6295"/>
    <mergeCell ref="F6295:I6295"/>
    <mergeCell ref="A6296:E6296"/>
    <mergeCell ref="G6297:I6297"/>
    <mergeCell ref="A6290:E6290"/>
    <mergeCell ref="F6290:I6290"/>
    <mergeCell ref="A6291:E6291"/>
    <mergeCell ref="F6291:I6291"/>
    <mergeCell ref="A6292:E6292"/>
    <mergeCell ref="F6292:I6292"/>
    <mergeCell ref="G6283:I6283"/>
    <mergeCell ref="A6284:E6284"/>
    <mergeCell ref="F6284:I6284"/>
    <mergeCell ref="H6286:I6286"/>
    <mergeCell ref="E6288:F6288"/>
    <mergeCell ref="E6289:F6289"/>
    <mergeCell ref="A6343:E6343"/>
    <mergeCell ref="F6343:I6343"/>
    <mergeCell ref="A6344:E6344"/>
    <mergeCell ref="F6344:I6344"/>
    <mergeCell ref="A6345:E6345"/>
    <mergeCell ref="F6345:I6345"/>
    <mergeCell ref="G6336:I6336"/>
    <mergeCell ref="A6337:E6337"/>
    <mergeCell ref="F6337:I6337"/>
    <mergeCell ref="H6339:I6339"/>
    <mergeCell ref="E6341:F6341"/>
    <mergeCell ref="E6342:F6342"/>
    <mergeCell ref="A6331:E6331"/>
    <mergeCell ref="G6332:I6332"/>
    <mergeCell ref="A6333:E6333"/>
    <mergeCell ref="F6333:I6333"/>
    <mergeCell ref="A6334:E6334"/>
    <mergeCell ref="G6335:I6335"/>
    <mergeCell ref="A6328:E6328"/>
    <mergeCell ref="F6328:I6328"/>
    <mergeCell ref="A6329:E6329"/>
    <mergeCell ref="F6329:I6329"/>
    <mergeCell ref="A6330:E6330"/>
    <mergeCell ref="F6330:I6330"/>
    <mergeCell ref="E6320:F6320"/>
    <mergeCell ref="E6321:F6321"/>
    <mergeCell ref="E6322:F6322"/>
    <mergeCell ref="H6324:I6324"/>
    <mergeCell ref="E6326:F6326"/>
    <mergeCell ref="E6327:F6327"/>
    <mergeCell ref="G6313:I6313"/>
    <mergeCell ref="A6314:E6314"/>
    <mergeCell ref="F6314:I6314"/>
    <mergeCell ref="H6316:I6316"/>
    <mergeCell ref="E6318:F6318"/>
    <mergeCell ref="E6319:F6319"/>
    <mergeCell ref="E6373:F6373"/>
    <mergeCell ref="E6374:F6374"/>
    <mergeCell ref="E6375:F6375"/>
    <mergeCell ref="H6377:I6377"/>
    <mergeCell ref="E6379:F6379"/>
    <mergeCell ref="E6380:F6380"/>
    <mergeCell ref="G6366:I6366"/>
    <mergeCell ref="A6367:E6367"/>
    <mergeCell ref="F6367:I6367"/>
    <mergeCell ref="H6369:I6369"/>
    <mergeCell ref="E6371:F6371"/>
    <mergeCell ref="E6372:F6372"/>
    <mergeCell ref="A6361:E6361"/>
    <mergeCell ref="G6362:I6362"/>
    <mergeCell ref="A6363:E6363"/>
    <mergeCell ref="F6363:I6363"/>
    <mergeCell ref="A6364:E6364"/>
    <mergeCell ref="G6365:I6365"/>
    <mergeCell ref="A6358:E6358"/>
    <mergeCell ref="F6358:I6358"/>
    <mergeCell ref="A6359:E6359"/>
    <mergeCell ref="F6359:I6359"/>
    <mergeCell ref="A6360:E6360"/>
    <mergeCell ref="F6360:I6360"/>
    <mergeCell ref="G6351:I6351"/>
    <mergeCell ref="A6352:E6352"/>
    <mergeCell ref="F6352:I6352"/>
    <mergeCell ref="H6354:I6354"/>
    <mergeCell ref="E6356:F6356"/>
    <mergeCell ref="E6357:F6357"/>
    <mergeCell ref="A6346:E6346"/>
    <mergeCell ref="G6347:I6347"/>
    <mergeCell ref="A6348:E6348"/>
    <mergeCell ref="F6348:I6348"/>
    <mergeCell ref="A6349:E6349"/>
    <mergeCell ref="G6350:I6350"/>
    <mergeCell ref="E6415:F6415"/>
    <mergeCell ref="E6416:F6416"/>
    <mergeCell ref="E6417:F6417"/>
    <mergeCell ref="E6418:F6418"/>
    <mergeCell ref="E6419:F6419"/>
    <mergeCell ref="H6421:I6421"/>
    <mergeCell ref="E6407:F6407"/>
    <mergeCell ref="E6408:F6408"/>
    <mergeCell ref="E6409:F6409"/>
    <mergeCell ref="E6410:F6410"/>
    <mergeCell ref="H6412:I6412"/>
    <mergeCell ref="E6414:F6414"/>
    <mergeCell ref="E6399:F6399"/>
    <mergeCell ref="E6400:F6400"/>
    <mergeCell ref="E6401:F6401"/>
    <mergeCell ref="E6402:F6402"/>
    <mergeCell ref="H6404:I6404"/>
    <mergeCell ref="E6406:F6406"/>
    <mergeCell ref="A6392:E6392"/>
    <mergeCell ref="G6393:I6393"/>
    <mergeCell ref="A6394:E6394"/>
    <mergeCell ref="F6394:I6394"/>
    <mergeCell ref="H6396:I6396"/>
    <mergeCell ref="E6398:F6398"/>
    <mergeCell ref="A6389:E6389"/>
    <mergeCell ref="F6389:I6389"/>
    <mergeCell ref="A6390:E6390"/>
    <mergeCell ref="F6390:I6390"/>
    <mergeCell ref="A6391:E6391"/>
    <mergeCell ref="F6391:I6391"/>
    <mergeCell ref="E6381:F6381"/>
    <mergeCell ref="E6382:F6382"/>
    <mergeCell ref="E6383:F6383"/>
    <mergeCell ref="H6385:I6385"/>
    <mergeCell ref="E6387:F6387"/>
    <mergeCell ref="E6388:F6388"/>
    <mergeCell ref="A6459:E6459"/>
    <mergeCell ref="F6459:I6459"/>
    <mergeCell ref="A6460:E6460"/>
    <mergeCell ref="G6461:I6461"/>
    <mergeCell ref="G6462:I6462"/>
    <mergeCell ref="A6463:E6463"/>
    <mergeCell ref="F6463:I6463"/>
    <mergeCell ref="A6455:E6455"/>
    <mergeCell ref="F6455:I6455"/>
    <mergeCell ref="A6456:E6456"/>
    <mergeCell ref="F6456:I6456"/>
    <mergeCell ref="A6457:E6457"/>
    <mergeCell ref="G6458:I6458"/>
    <mergeCell ref="E6447:F6447"/>
    <mergeCell ref="E6448:F6448"/>
    <mergeCell ref="H6450:I6450"/>
    <mergeCell ref="E6452:F6452"/>
    <mergeCell ref="E6453:F6453"/>
    <mergeCell ref="A6454:E6454"/>
    <mergeCell ref="F6454:I6454"/>
    <mergeCell ref="E6439:F6439"/>
    <mergeCell ref="E6440:F6440"/>
    <mergeCell ref="H6442:I6442"/>
    <mergeCell ref="E6444:F6444"/>
    <mergeCell ref="E6445:F6445"/>
    <mergeCell ref="E6446:F6446"/>
    <mergeCell ref="E6431:F6431"/>
    <mergeCell ref="E6432:F6432"/>
    <mergeCell ref="E6433:F6433"/>
    <mergeCell ref="E6434:F6434"/>
    <mergeCell ref="H6436:I6436"/>
    <mergeCell ref="E6438:F6438"/>
    <mergeCell ref="E6423:F6423"/>
    <mergeCell ref="E6424:F6424"/>
    <mergeCell ref="E6425:F6425"/>
    <mergeCell ref="E6426:F6426"/>
    <mergeCell ref="H6428:I6428"/>
    <mergeCell ref="E6430:F6430"/>
    <mergeCell ref="E6498:F6498"/>
    <mergeCell ref="H6500:I6500"/>
    <mergeCell ref="E6502:F6502"/>
    <mergeCell ref="E6503:F6503"/>
    <mergeCell ref="E6504:F6504"/>
    <mergeCell ref="E6505:F6505"/>
    <mergeCell ref="E6490:F6490"/>
    <mergeCell ref="H6492:I6492"/>
    <mergeCell ref="E6494:F6494"/>
    <mergeCell ref="E6495:F6495"/>
    <mergeCell ref="E6496:F6496"/>
    <mergeCell ref="E6497:F6497"/>
    <mergeCell ref="G6483:I6483"/>
    <mergeCell ref="A6484:E6484"/>
    <mergeCell ref="F6484:I6484"/>
    <mergeCell ref="H6486:I6486"/>
    <mergeCell ref="E6488:F6488"/>
    <mergeCell ref="E6489:F6489"/>
    <mergeCell ref="A6478:E6478"/>
    <mergeCell ref="G6479:I6479"/>
    <mergeCell ref="A6480:E6480"/>
    <mergeCell ref="F6480:I6480"/>
    <mergeCell ref="A6481:E6481"/>
    <mergeCell ref="G6482:I6482"/>
    <mergeCell ref="E6474:F6474"/>
    <mergeCell ref="A6475:E6475"/>
    <mergeCell ref="F6475:I6475"/>
    <mergeCell ref="A6476:E6476"/>
    <mergeCell ref="F6476:I6476"/>
    <mergeCell ref="A6477:E6477"/>
    <mergeCell ref="F6477:I6477"/>
    <mergeCell ref="H6465:I6465"/>
    <mergeCell ref="E6467:F6467"/>
    <mergeCell ref="E6468:F6468"/>
    <mergeCell ref="E6469:F6469"/>
    <mergeCell ref="H6471:I6471"/>
    <mergeCell ref="E6473:F6473"/>
    <mergeCell ref="E6546:F6546"/>
    <mergeCell ref="H6548:I6548"/>
    <mergeCell ref="E6550:F6550"/>
    <mergeCell ref="E6551:F6551"/>
    <mergeCell ref="E6552:F6552"/>
    <mergeCell ref="E6553:F6553"/>
    <mergeCell ref="E6538:F6538"/>
    <mergeCell ref="H6540:I6540"/>
    <mergeCell ref="E6542:F6542"/>
    <mergeCell ref="E6543:F6543"/>
    <mergeCell ref="E6544:F6544"/>
    <mergeCell ref="E6545:F6545"/>
    <mergeCell ref="E6530:F6530"/>
    <mergeCell ref="H6532:I6532"/>
    <mergeCell ref="E6534:F6534"/>
    <mergeCell ref="E6535:F6535"/>
    <mergeCell ref="E6536:F6536"/>
    <mergeCell ref="E6537:F6537"/>
    <mergeCell ref="E6522:F6522"/>
    <mergeCell ref="H6524:I6524"/>
    <mergeCell ref="E6526:F6526"/>
    <mergeCell ref="E6527:F6527"/>
    <mergeCell ref="E6528:F6528"/>
    <mergeCell ref="E6529:F6529"/>
    <mergeCell ref="E6514:F6514"/>
    <mergeCell ref="H6516:I6516"/>
    <mergeCell ref="E6518:F6518"/>
    <mergeCell ref="E6519:F6519"/>
    <mergeCell ref="E6520:F6520"/>
    <mergeCell ref="E6521:F6521"/>
    <mergeCell ref="E6506:F6506"/>
    <mergeCell ref="H6508:I6508"/>
    <mergeCell ref="E6510:F6510"/>
    <mergeCell ref="E6511:F6511"/>
    <mergeCell ref="E6512:F6512"/>
    <mergeCell ref="E6513:F6513"/>
    <mergeCell ref="E6596:F6596"/>
    <mergeCell ref="E6597:F6597"/>
    <mergeCell ref="E6598:F6598"/>
    <mergeCell ref="E6599:F6599"/>
    <mergeCell ref="E6600:F6600"/>
    <mergeCell ref="H6602:I6602"/>
    <mergeCell ref="E6588:F6588"/>
    <mergeCell ref="E6589:F6589"/>
    <mergeCell ref="E6590:F6590"/>
    <mergeCell ref="E6591:F6591"/>
    <mergeCell ref="E6592:F6592"/>
    <mergeCell ref="H6594:I6594"/>
    <mergeCell ref="E6580:F6580"/>
    <mergeCell ref="E6581:F6581"/>
    <mergeCell ref="E6582:F6582"/>
    <mergeCell ref="E6583:F6583"/>
    <mergeCell ref="E6584:F6584"/>
    <mergeCell ref="H6586:I6586"/>
    <mergeCell ref="H6571:I6571"/>
    <mergeCell ref="E6573:F6573"/>
    <mergeCell ref="E6574:F6574"/>
    <mergeCell ref="E6575:F6575"/>
    <mergeCell ref="E6576:F6576"/>
    <mergeCell ref="H6578:I6578"/>
    <mergeCell ref="E6562:F6562"/>
    <mergeCell ref="H6564:I6564"/>
    <mergeCell ref="E6566:F6566"/>
    <mergeCell ref="E6567:F6567"/>
    <mergeCell ref="E6568:F6568"/>
    <mergeCell ref="E6569:F6569"/>
    <mergeCell ref="E6554:F6554"/>
    <mergeCell ref="H6556:I6556"/>
    <mergeCell ref="E6558:F6558"/>
    <mergeCell ref="E6559:F6559"/>
    <mergeCell ref="E6560:F6560"/>
    <mergeCell ref="E6561:F6561"/>
    <mergeCell ref="E6644:F6644"/>
    <mergeCell ref="E6645:F6645"/>
    <mergeCell ref="E6646:F6646"/>
    <mergeCell ref="E6647:F6647"/>
    <mergeCell ref="E6648:F6648"/>
    <mergeCell ref="H6650:I6650"/>
    <mergeCell ref="E6636:F6636"/>
    <mergeCell ref="E6637:F6637"/>
    <mergeCell ref="E6638:F6638"/>
    <mergeCell ref="E6639:F6639"/>
    <mergeCell ref="E6640:F6640"/>
    <mergeCell ref="H6642:I6642"/>
    <mergeCell ref="E6628:F6628"/>
    <mergeCell ref="E6629:F6629"/>
    <mergeCell ref="E6630:F6630"/>
    <mergeCell ref="E6631:F6631"/>
    <mergeCell ref="E6632:F6632"/>
    <mergeCell ref="H6634:I6634"/>
    <mergeCell ref="E6620:F6620"/>
    <mergeCell ref="E6621:F6621"/>
    <mergeCell ref="E6622:F6622"/>
    <mergeCell ref="E6623:F6623"/>
    <mergeCell ref="E6624:F6624"/>
    <mergeCell ref="H6626:I6626"/>
    <mergeCell ref="E6612:F6612"/>
    <mergeCell ref="E6613:F6613"/>
    <mergeCell ref="E6614:F6614"/>
    <mergeCell ref="E6615:F6615"/>
    <mergeCell ref="E6616:F6616"/>
    <mergeCell ref="H6618:I6618"/>
    <mergeCell ref="E6604:F6604"/>
    <mergeCell ref="E6605:F6605"/>
    <mergeCell ref="E6606:F6606"/>
    <mergeCell ref="E6607:F6607"/>
    <mergeCell ref="E6608:F6608"/>
    <mergeCell ref="H6610:I6610"/>
    <mergeCell ref="E6692:F6692"/>
    <mergeCell ref="E6693:F6693"/>
    <mergeCell ref="E6694:F6694"/>
    <mergeCell ref="E6695:F6695"/>
    <mergeCell ref="E6696:F6696"/>
    <mergeCell ref="H6698:I6698"/>
    <mergeCell ref="E6684:F6684"/>
    <mergeCell ref="E6685:F6685"/>
    <mergeCell ref="E6686:F6686"/>
    <mergeCell ref="E6687:F6687"/>
    <mergeCell ref="E6688:F6688"/>
    <mergeCell ref="H6690:I6690"/>
    <mergeCell ref="E6676:F6676"/>
    <mergeCell ref="E6677:F6677"/>
    <mergeCell ref="E6678:F6678"/>
    <mergeCell ref="E6679:F6679"/>
    <mergeCell ref="E6680:F6680"/>
    <mergeCell ref="H6682:I6682"/>
    <mergeCell ref="E6668:F6668"/>
    <mergeCell ref="E6669:F6669"/>
    <mergeCell ref="E6670:F6670"/>
    <mergeCell ref="E6671:F6671"/>
    <mergeCell ref="E6672:F6672"/>
    <mergeCell ref="H6674:I6674"/>
    <mergeCell ref="E6660:F6660"/>
    <mergeCell ref="E6661:F6661"/>
    <mergeCell ref="E6662:F6662"/>
    <mergeCell ref="E6663:F6663"/>
    <mergeCell ref="E6664:F6664"/>
    <mergeCell ref="H6666:I6666"/>
    <mergeCell ref="E6652:F6652"/>
    <mergeCell ref="E6653:F6653"/>
    <mergeCell ref="E6654:F6654"/>
    <mergeCell ref="E6655:F6655"/>
    <mergeCell ref="E6656:F6656"/>
    <mergeCell ref="H6658:I6658"/>
    <mergeCell ref="H6739:I6739"/>
    <mergeCell ref="E6741:F6741"/>
    <mergeCell ref="E6742:F6742"/>
    <mergeCell ref="E6743:F6743"/>
    <mergeCell ref="E6744:F6744"/>
    <mergeCell ref="H6746:I6746"/>
    <mergeCell ref="E6732:F6732"/>
    <mergeCell ref="E6733:F6733"/>
    <mergeCell ref="E6734:F6734"/>
    <mergeCell ref="E6735:F6735"/>
    <mergeCell ref="E6736:F6736"/>
    <mergeCell ref="E6737:F6737"/>
    <mergeCell ref="E6724:F6724"/>
    <mergeCell ref="E6725:F6725"/>
    <mergeCell ref="E6726:F6726"/>
    <mergeCell ref="E6727:F6727"/>
    <mergeCell ref="E6728:F6728"/>
    <mergeCell ref="H6730:I6730"/>
    <mergeCell ref="E6716:F6716"/>
    <mergeCell ref="E6717:F6717"/>
    <mergeCell ref="E6718:F6718"/>
    <mergeCell ref="E6719:F6719"/>
    <mergeCell ref="E6720:F6720"/>
    <mergeCell ref="H6722:I6722"/>
    <mergeCell ref="E6708:F6708"/>
    <mergeCell ref="E6709:F6709"/>
    <mergeCell ref="E6710:F6710"/>
    <mergeCell ref="E6711:F6711"/>
    <mergeCell ref="E6712:F6712"/>
    <mergeCell ref="H6714:I6714"/>
    <mergeCell ref="E6700:F6700"/>
    <mergeCell ref="E6701:F6701"/>
    <mergeCell ref="E6702:F6702"/>
    <mergeCell ref="E6703:F6703"/>
    <mergeCell ref="E6704:F6704"/>
    <mergeCell ref="H6706:I6706"/>
    <mergeCell ref="E6788:F6788"/>
    <mergeCell ref="E6789:F6789"/>
    <mergeCell ref="E6790:F6790"/>
    <mergeCell ref="E6791:F6791"/>
    <mergeCell ref="E6792:F6792"/>
    <mergeCell ref="H6794:I6794"/>
    <mergeCell ref="E6780:F6780"/>
    <mergeCell ref="E6781:F6781"/>
    <mergeCell ref="E6782:F6782"/>
    <mergeCell ref="E6783:F6783"/>
    <mergeCell ref="E6784:F6784"/>
    <mergeCell ref="H6786:I6786"/>
    <mergeCell ref="H6771:I6771"/>
    <mergeCell ref="E6773:F6773"/>
    <mergeCell ref="E6774:F6774"/>
    <mergeCell ref="E6775:F6775"/>
    <mergeCell ref="E6776:F6776"/>
    <mergeCell ref="H6778:I6778"/>
    <mergeCell ref="E6762:F6762"/>
    <mergeCell ref="H6764:I6764"/>
    <mergeCell ref="E6766:F6766"/>
    <mergeCell ref="E6767:F6767"/>
    <mergeCell ref="E6768:F6768"/>
    <mergeCell ref="E6769:F6769"/>
    <mergeCell ref="H6755:I6755"/>
    <mergeCell ref="E6757:F6757"/>
    <mergeCell ref="E6758:F6758"/>
    <mergeCell ref="E6759:F6759"/>
    <mergeCell ref="E6760:F6760"/>
    <mergeCell ref="E6761:F6761"/>
    <mergeCell ref="E6748:F6748"/>
    <mergeCell ref="E6749:F6749"/>
    <mergeCell ref="E6750:F6750"/>
    <mergeCell ref="E6751:F6751"/>
    <mergeCell ref="E6752:F6752"/>
    <mergeCell ref="E6753:F6753"/>
    <mergeCell ref="E6834:F6834"/>
    <mergeCell ref="E6835:F6835"/>
    <mergeCell ref="E6836:F6836"/>
    <mergeCell ref="E6837:F6837"/>
    <mergeCell ref="H6839:I6839"/>
    <mergeCell ref="E6841:F6841"/>
    <mergeCell ref="E6826:F6826"/>
    <mergeCell ref="E6827:F6827"/>
    <mergeCell ref="E6828:F6828"/>
    <mergeCell ref="H6830:I6830"/>
    <mergeCell ref="E6832:F6832"/>
    <mergeCell ref="E6833:F6833"/>
    <mergeCell ref="E6818:F6818"/>
    <mergeCell ref="E6819:F6819"/>
    <mergeCell ref="H6821:I6821"/>
    <mergeCell ref="E6823:F6823"/>
    <mergeCell ref="E6824:F6824"/>
    <mergeCell ref="E6825:F6825"/>
    <mergeCell ref="E6810:F6810"/>
    <mergeCell ref="H6812:I6812"/>
    <mergeCell ref="E6814:F6814"/>
    <mergeCell ref="E6815:F6815"/>
    <mergeCell ref="E6816:F6816"/>
    <mergeCell ref="E6817:F6817"/>
    <mergeCell ref="H6803:I6803"/>
    <mergeCell ref="E6805:F6805"/>
    <mergeCell ref="E6806:F6806"/>
    <mergeCell ref="E6807:F6807"/>
    <mergeCell ref="E6808:F6808"/>
    <mergeCell ref="E6809:F6809"/>
    <mergeCell ref="E6796:F6796"/>
    <mergeCell ref="E6797:F6797"/>
    <mergeCell ref="E6798:F6798"/>
    <mergeCell ref="E6799:F6799"/>
    <mergeCell ref="E6800:F6800"/>
    <mergeCell ref="E6801:F6801"/>
    <mergeCell ref="E6868:F6868"/>
    <mergeCell ref="E6869:F6869"/>
    <mergeCell ref="A6870:E6870"/>
    <mergeCell ref="F6870:I6870"/>
    <mergeCell ref="A6871:E6871"/>
    <mergeCell ref="F6871:I6871"/>
    <mergeCell ref="A6861:E6861"/>
    <mergeCell ref="G6862:I6862"/>
    <mergeCell ref="G6863:I6863"/>
    <mergeCell ref="A6864:E6864"/>
    <mergeCell ref="F6864:I6864"/>
    <mergeCell ref="H6866:I6866"/>
    <mergeCell ref="A6857:E6857"/>
    <mergeCell ref="F6857:I6857"/>
    <mergeCell ref="A6858:E6858"/>
    <mergeCell ref="G6859:I6859"/>
    <mergeCell ref="A6860:E6860"/>
    <mergeCell ref="F6860:I6860"/>
    <mergeCell ref="E6853:F6853"/>
    <mergeCell ref="E6854:F6854"/>
    <mergeCell ref="A6855:E6855"/>
    <mergeCell ref="F6855:I6855"/>
    <mergeCell ref="A6856:E6856"/>
    <mergeCell ref="F6856:I6856"/>
    <mergeCell ref="A6846:E6846"/>
    <mergeCell ref="G6847:I6847"/>
    <mergeCell ref="G6848:I6848"/>
    <mergeCell ref="A6849:E6849"/>
    <mergeCell ref="F6849:I6849"/>
    <mergeCell ref="H6851:I6851"/>
    <mergeCell ref="E6842:F6842"/>
    <mergeCell ref="A6843:E6843"/>
    <mergeCell ref="F6843:I6843"/>
    <mergeCell ref="A6844:E6844"/>
    <mergeCell ref="F6844:I6844"/>
    <mergeCell ref="A6845:E6845"/>
    <mergeCell ref="F6845:I6845"/>
    <mergeCell ref="H6898:I6898"/>
    <mergeCell ref="E6900:F6900"/>
    <mergeCell ref="E6901:F6901"/>
    <mergeCell ref="A6902:E6902"/>
    <mergeCell ref="F6902:I6902"/>
    <mergeCell ref="A6903:E6903"/>
    <mergeCell ref="F6903:I6903"/>
    <mergeCell ref="A6892:E6892"/>
    <mergeCell ref="G6893:I6893"/>
    <mergeCell ref="G6894:I6894"/>
    <mergeCell ref="G6895:I6895"/>
    <mergeCell ref="A6896:E6896"/>
    <mergeCell ref="F6896:I6896"/>
    <mergeCell ref="A6888:E6888"/>
    <mergeCell ref="F6888:I6888"/>
    <mergeCell ref="A6889:E6889"/>
    <mergeCell ref="G6890:I6890"/>
    <mergeCell ref="A6891:E6891"/>
    <mergeCell ref="F6891:I6891"/>
    <mergeCell ref="H6882:I6882"/>
    <mergeCell ref="E6884:F6884"/>
    <mergeCell ref="E6885:F6885"/>
    <mergeCell ref="A6886:E6886"/>
    <mergeCell ref="F6886:I6886"/>
    <mergeCell ref="A6887:E6887"/>
    <mergeCell ref="F6887:I6887"/>
    <mergeCell ref="A6876:E6876"/>
    <mergeCell ref="G6877:I6877"/>
    <mergeCell ref="G6878:I6878"/>
    <mergeCell ref="G6879:I6879"/>
    <mergeCell ref="A6880:E6880"/>
    <mergeCell ref="F6880:I6880"/>
    <mergeCell ref="A6872:E6872"/>
    <mergeCell ref="F6872:I6872"/>
    <mergeCell ref="A6873:E6873"/>
    <mergeCell ref="G6874:I6874"/>
    <mergeCell ref="A6875:E6875"/>
    <mergeCell ref="F6875:I6875"/>
    <mergeCell ref="H6930:I6930"/>
    <mergeCell ref="E6932:F6932"/>
    <mergeCell ref="E6933:F6933"/>
    <mergeCell ref="A6934:E6934"/>
    <mergeCell ref="F6934:I6934"/>
    <mergeCell ref="A6935:E6935"/>
    <mergeCell ref="F6935:I6935"/>
    <mergeCell ref="A6924:E6924"/>
    <mergeCell ref="G6925:I6925"/>
    <mergeCell ref="G6926:I6926"/>
    <mergeCell ref="G6927:I6927"/>
    <mergeCell ref="A6928:E6928"/>
    <mergeCell ref="F6928:I6928"/>
    <mergeCell ref="A6920:E6920"/>
    <mergeCell ref="F6920:I6920"/>
    <mergeCell ref="A6921:E6921"/>
    <mergeCell ref="G6922:I6922"/>
    <mergeCell ref="A6923:E6923"/>
    <mergeCell ref="F6923:I6923"/>
    <mergeCell ref="H6914:I6914"/>
    <mergeCell ref="E6916:F6916"/>
    <mergeCell ref="E6917:F6917"/>
    <mergeCell ref="A6918:E6918"/>
    <mergeCell ref="F6918:I6918"/>
    <mergeCell ref="A6919:E6919"/>
    <mergeCell ref="F6919:I6919"/>
    <mergeCell ref="A6908:E6908"/>
    <mergeCell ref="G6909:I6909"/>
    <mergeCell ref="G6910:I6910"/>
    <mergeCell ref="G6911:I6911"/>
    <mergeCell ref="A6912:E6912"/>
    <mergeCell ref="F6912:I6912"/>
    <mergeCell ref="A6904:E6904"/>
    <mergeCell ref="F6904:I6904"/>
    <mergeCell ref="A6905:E6905"/>
    <mergeCell ref="G6906:I6906"/>
    <mergeCell ref="A6907:E6907"/>
    <mergeCell ref="F6907:I6907"/>
    <mergeCell ref="E6963:F6963"/>
    <mergeCell ref="A6964:E6964"/>
    <mergeCell ref="F6964:I6964"/>
    <mergeCell ref="A6965:E6965"/>
    <mergeCell ref="F6965:I6965"/>
    <mergeCell ref="A6966:E6966"/>
    <mergeCell ref="F6966:I6966"/>
    <mergeCell ref="A6956:E6956"/>
    <mergeCell ref="G6957:I6957"/>
    <mergeCell ref="A6958:E6958"/>
    <mergeCell ref="F6958:I6958"/>
    <mergeCell ref="H6960:I6960"/>
    <mergeCell ref="E6962:F6962"/>
    <mergeCell ref="A6952:E6952"/>
    <mergeCell ref="F6952:I6952"/>
    <mergeCell ref="A6953:E6953"/>
    <mergeCell ref="G6954:I6954"/>
    <mergeCell ref="A6955:E6955"/>
    <mergeCell ref="F6955:I6955"/>
    <mergeCell ref="H6946:I6946"/>
    <mergeCell ref="E6948:F6948"/>
    <mergeCell ref="E6949:F6949"/>
    <mergeCell ref="A6950:E6950"/>
    <mergeCell ref="F6950:I6950"/>
    <mergeCell ref="A6951:E6951"/>
    <mergeCell ref="F6951:I6951"/>
    <mergeCell ref="A6940:E6940"/>
    <mergeCell ref="G6941:I6941"/>
    <mergeCell ref="G6942:I6942"/>
    <mergeCell ref="G6943:I6943"/>
    <mergeCell ref="A6944:E6944"/>
    <mergeCell ref="F6944:I6944"/>
    <mergeCell ref="A6936:E6936"/>
    <mergeCell ref="F6936:I6936"/>
    <mergeCell ref="A6937:E6937"/>
    <mergeCell ref="G6938:I6938"/>
    <mergeCell ref="A6939:E6939"/>
    <mergeCell ref="F6939:I6939"/>
    <mergeCell ref="A6995:E6995"/>
    <mergeCell ref="F6995:I6995"/>
    <mergeCell ref="A6996:E6996"/>
    <mergeCell ref="G6997:I6997"/>
    <mergeCell ref="A6998:E6998"/>
    <mergeCell ref="F6998:I6998"/>
    <mergeCell ref="H6989:I6989"/>
    <mergeCell ref="E6991:F6991"/>
    <mergeCell ref="E6992:F6992"/>
    <mergeCell ref="A6993:E6993"/>
    <mergeCell ref="F6993:I6993"/>
    <mergeCell ref="A6994:E6994"/>
    <mergeCell ref="F6994:I6994"/>
    <mergeCell ref="A6983:E6983"/>
    <mergeCell ref="G6984:I6984"/>
    <mergeCell ref="G6985:I6985"/>
    <mergeCell ref="G6986:I6986"/>
    <mergeCell ref="A6987:E6987"/>
    <mergeCell ref="F6987:I6987"/>
    <mergeCell ref="E6979:F6979"/>
    <mergeCell ref="A6980:E6980"/>
    <mergeCell ref="F6980:I6980"/>
    <mergeCell ref="A6981:E6981"/>
    <mergeCell ref="F6981:I6981"/>
    <mergeCell ref="A6982:E6982"/>
    <mergeCell ref="F6982:I6982"/>
    <mergeCell ref="G6972:I6972"/>
    <mergeCell ref="G6973:I6973"/>
    <mergeCell ref="A6974:E6974"/>
    <mergeCell ref="F6974:I6974"/>
    <mergeCell ref="H6976:I6976"/>
    <mergeCell ref="E6978:F6978"/>
    <mergeCell ref="A6967:E6967"/>
    <mergeCell ref="G6968:I6968"/>
    <mergeCell ref="A6969:E6969"/>
    <mergeCell ref="F6969:I6969"/>
    <mergeCell ref="A6970:E6970"/>
    <mergeCell ref="G6971:I6971"/>
    <mergeCell ref="E7029:F7029"/>
    <mergeCell ref="E7030:F7030"/>
    <mergeCell ref="E7031:F7031"/>
    <mergeCell ref="H7033:I7033"/>
    <mergeCell ref="E7035:F7035"/>
    <mergeCell ref="E7036:F7036"/>
    <mergeCell ref="E7021:F7021"/>
    <mergeCell ref="E7022:F7022"/>
    <mergeCell ref="E7023:F7023"/>
    <mergeCell ref="H7025:I7025"/>
    <mergeCell ref="E7027:F7027"/>
    <mergeCell ref="E7028:F7028"/>
    <mergeCell ref="A7014:E7014"/>
    <mergeCell ref="G7015:I7015"/>
    <mergeCell ref="G7016:I7016"/>
    <mergeCell ref="A7017:E7017"/>
    <mergeCell ref="F7017:I7017"/>
    <mergeCell ref="H7019:I7019"/>
    <mergeCell ref="A7010:E7010"/>
    <mergeCell ref="F7010:I7010"/>
    <mergeCell ref="A7011:E7011"/>
    <mergeCell ref="G7012:I7012"/>
    <mergeCell ref="A7013:E7013"/>
    <mergeCell ref="F7013:I7013"/>
    <mergeCell ref="E7006:F7006"/>
    <mergeCell ref="E7007:F7007"/>
    <mergeCell ref="A7008:E7008"/>
    <mergeCell ref="F7008:I7008"/>
    <mergeCell ref="A7009:E7009"/>
    <mergeCell ref="F7009:I7009"/>
    <mergeCell ref="A6999:E6999"/>
    <mergeCell ref="G7000:I7000"/>
    <mergeCell ref="G7001:I7001"/>
    <mergeCell ref="A7002:E7002"/>
    <mergeCell ref="F7002:I7002"/>
    <mergeCell ref="H7004:I7004"/>
    <mergeCell ref="E7077:F7077"/>
    <mergeCell ref="E7078:F7078"/>
    <mergeCell ref="E7079:F7079"/>
    <mergeCell ref="E7080:F7080"/>
    <mergeCell ref="H7082:I7082"/>
    <mergeCell ref="E7084:F7084"/>
    <mergeCell ref="E7069:F7069"/>
    <mergeCell ref="E7070:F7070"/>
    <mergeCell ref="E7071:F7071"/>
    <mergeCell ref="E7072:F7072"/>
    <mergeCell ref="E7073:F7073"/>
    <mergeCell ref="H7075:I7075"/>
    <mergeCell ref="E7061:F7061"/>
    <mergeCell ref="E7062:F7062"/>
    <mergeCell ref="E7063:F7063"/>
    <mergeCell ref="E7064:F7064"/>
    <mergeCell ref="E7065:F7065"/>
    <mergeCell ref="H7067:I7067"/>
    <mergeCell ref="E7053:F7053"/>
    <mergeCell ref="E7054:F7054"/>
    <mergeCell ref="E7055:F7055"/>
    <mergeCell ref="E7056:F7056"/>
    <mergeCell ref="H7058:I7058"/>
    <mergeCell ref="E7060:F7060"/>
    <mergeCell ref="E7045:F7045"/>
    <mergeCell ref="E7046:F7046"/>
    <mergeCell ref="E7047:F7047"/>
    <mergeCell ref="E7048:F7048"/>
    <mergeCell ref="H7050:I7050"/>
    <mergeCell ref="E7052:F7052"/>
    <mergeCell ref="E7037:F7037"/>
    <mergeCell ref="E7038:F7038"/>
    <mergeCell ref="E7039:F7039"/>
    <mergeCell ref="H7041:I7041"/>
    <mergeCell ref="E7043:F7043"/>
    <mergeCell ref="E7044:F7044"/>
    <mergeCell ref="H7117:I7117"/>
    <mergeCell ref="E7119:F7119"/>
    <mergeCell ref="E7120:F7120"/>
    <mergeCell ref="A7121:E7121"/>
    <mergeCell ref="F7121:I7121"/>
    <mergeCell ref="A7122:E7122"/>
    <mergeCell ref="F7122:I7122"/>
    <mergeCell ref="E7108:F7108"/>
    <mergeCell ref="H7110:I7110"/>
    <mergeCell ref="E7112:F7112"/>
    <mergeCell ref="E7113:F7113"/>
    <mergeCell ref="E7114:F7114"/>
    <mergeCell ref="E7115:F7115"/>
    <mergeCell ref="A7101:E7101"/>
    <mergeCell ref="F7101:I7101"/>
    <mergeCell ref="H7103:I7103"/>
    <mergeCell ref="E7105:F7105"/>
    <mergeCell ref="E7106:F7106"/>
    <mergeCell ref="E7107:F7107"/>
    <mergeCell ref="A7096:E7096"/>
    <mergeCell ref="G7097:I7097"/>
    <mergeCell ref="A7098:E7098"/>
    <mergeCell ref="F7098:I7098"/>
    <mergeCell ref="A7099:E7099"/>
    <mergeCell ref="G7100:I7100"/>
    <mergeCell ref="A7093:E7093"/>
    <mergeCell ref="F7093:I7093"/>
    <mergeCell ref="A7094:E7094"/>
    <mergeCell ref="F7094:I7094"/>
    <mergeCell ref="A7095:E7095"/>
    <mergeCell ref="F7095:I7095"/>
    <mergeCell ref="E7085:F7085"/>
    <mergeCell ref="E7086:F7086"/>
    <mergeCell ref="E7087:F7087"/>
    <mergeCell ref="H7089:I7089"/>
    <mergeCell ref="E7091:F7091"/>
    <mergeCell ref="E7092:F7092"/>
    <mergeCell ref="A7147:E7147"/>
    <mergeCell ref="F7147:I7147"/>
    <mergeCell ref="A7148:E7148"/>
    <mergeCell ref="G7149:I7149"/>
    <mergeCell ref="G7150:I7150"/>
    <mergeCell ref="G7151:I7151"/>
    <mergeCell ref="H7141:I7141"/>
    <mergeCell ref="E7143:F7143"/>
    <mergeCell ref="E7144:F7144"/>
    <mergeCell ref="A7145:E7145"/>
    <mergeCell ref="F7145:I7145"/>
    <mergeCell ref="A7146:E7146"/>
    <mergeCell ref="F7146:I7146"/>
    <mergeCell ref="A7135:E7135"/>
    <mergeCell ref="F7135:I7135"/>
    <mergeCell ref="A7136:E7136"/>
    <mergeCell ref="G7137:I7137"/>
    <mergeCell ref="G7138:I7138"/>
    <mergeCell ref="A7139:E7139"/>
    <mergeCell ref="F7139:I7139"/>
    <mergeCell ref="H7129:I7129"/>
    <mergeCell ref="E7131:F7131"/>
    <mergeCell ref="E7132:F7132"/>
    <mergeCell ref="A7133:E7133"/>
    <mergeCell ref="F7133:I7133"/>
    <mergeCell ref="A7134:E7134"/>
    <mergeCell ref="F7134:I7134"/>
    <mergeCell ref="A7123:E7123"/>
    <mergeCell ref="F7123:I7123"/>
    <mergeCell ref="A7124:E7124"/>
    <mergeCell ref="G7125:I7125"/>
    <mergeCell ref="G7126:I7126"/>
    <mergeCell ref="A7127:E7127"/>
    <mergeCell ref="F7127:I7127"/>
    <mergeCell ref="E7189:F7189"/>
    <mergeCell ref="H7191:I7191"/>
    <mergeCell ref="E7193:F7193"/>
    <mergeCell ref="E7194:F7194"/>
    <mergeCell ref="E7195:F7195"/>
    <mergeCell ref="E7196:F7196"/>
    <mergeCell ref="E7181:F7181"/>
    <mergeCell ref="H7183:I7183"/>
    <mergeCell ref="E7185:F7185"/>
    <mergeCell ref="E7186:F7186"/>
    <mergeCell ref="E7187:F7187"/>
    <mergeCell ref="E7188:F7188"/>
    <mergeCell ref="E7173:F7173"/>
    <mergeCell ref="H7175:I7175"/>
    <mergeCell ref="E7177:F7177"/>
    <mergeCell ref="E7178:F7178"/>
    <mergeCell ref="E7179:F7179"/>
    <mergeCell ref="E7180:F7180"/>
    <mergeCell ref="E7167:F7167"/>
    <mergeCell ref="E7168:F7168"/>
    <mergeCell ref="E7169:F7169"/>
    <mergeCell ref="E7170:F7170"/>
    <mergeCell ref="E7171:F7171"/>
    <mergeCell ref="E7172:F7172"/>
    <mergeCell ref="E7159:F7159"/>
    <mergeCell ref="E7160:F7160"/>
    <mergeCell ref="E7161:F7161"/>
    <mergeCell ref="E7162:F7162"/>
    <mergeCell ref="E7163:F7163"/>
    <mergeCell ref="H7165:I7165"/>
    <mergeCell ref="G7152:I7152"/>
    <mergeCell ref="A7153:E7153"/>
    <mergeCell ref="F7153:I7153"/>
    <mergeCell ref="H7155:I7155"/>
    <mergeCell ref="E7157:F7157"/>
    <mergeCell ref="E7158:F7158"/>
    <mergeCell ref="E7233:F7233"/>
    <mergeCell ref="E7234:F7234"/>
    <mergeCell ref="H7236:I7236"/>
    <mergeCell ref="E7238:F7238"/>
    <mergeCell ref="E7239:F7239"/>
    <mergeCell ref="E7240:F7240"/>
    <mergeCell ref="H7226:I7226"/>
    <mergeCell ref="E7228:F7228"/>
    <mergeCell ref="E7229:F7229"/>
    <mergeCell ref="E7230:F7230"/>
    <mergeCell ref="E7231:F7231"/>
    <mergeCell ref="E7232:F7232"/>
    <mergeCell ref="H7218:I7218"/>
    <mergeCell ref="E7220:F7220"/>
    <mergeCell ref="E7221:F7221"/>
    <mergeCell ref="E7222:F7222"/>
    <mergeCell ref="E7223:F7223"/>
    <mergeCell ref="E7224:F7224"/>
    <mergeCell ref="H7210:I7210"/>
    <mergeCell ref="E7212:F7212"/>
    <mergeCell ref="E7213:F7213"/>
    <mergeCell ref="E7214:F7214"/>
    <mergeCell ref="E7215:F7215"/>
    <mergeCell ref="E7216:F7216"/>
    <mergeCell ref="E7203:F7203"/>
    <mergeCell ref="E7204:F7204"/>
    <mergeCell ref="E7205:F7205"/>
    <mergeCell ref="E7206:F7206"/>
    <mergeCell ref="E7207:F7207"/>
    <mergeCell ref="E7208:F7208"/>
    <mergeCell ref="E7197:F7197"/>
    <mergeCell ref="E7198:F7198"/>
    <mergeCell ref="E7199:F7199"/>
    <mergeCell ref="E7200:F7200"/>
    <mergeCell ref="E7201:F7201"/>
    <mergeCell ref="E7202:F7202"/>
    <mergeCell ref="E7273:F7273"/>
    <mergeCell ref="E7274:F7274"/>
    <mergeCell ref="E7275:F7275"/>
    <mergeCell ref="H7277:I7277"/>
    <mergeCell ref="E7279:F7279"/>
    <mergeCell ref="E7280:F7280"/>
    <mergeCell ref="E7265:F7265"/>
    <mergeCell ref="E7266:F7266"/>
    <mergeCell ref="H7268:I7268"/>
    <mergeCell ref="E7270:F7270"/>
    <mergeCell ref="E7271:F7271"/>
    <mergeCell ref="E7272:F7272"/>
    <mergeCell ref="A7258:E7258"/>
    <mergeCell ref="F7258:I7258"/>
    <mergeCell ref="H7260:I7260"/>
    <mergeCell ref="E7262:F7262"/>
    <mergeCell ref="E7263:F7263"/>
    <mergeCell ref="E7264:F7264"/>
    <mergeCell ref="A7254:E7254"/>
    <mergeCell ref="F7254:I7254"/>
    <mergeCell ref="A7255:E7255"/>
    <mergeCell ref="F7255:I7255"/>
    <mergeCell ref="A7256:E7256"/>
    <mergeCell ref="G7257:I7257"/>
    <mergeCell ref="E7247:F7247"/>
    <mergeCell ref="H7249:I7249"/>
    <mergeCell ref="E7251:F7251"/>
    <mergeCell ref="E7252:F7252"/>
    <mergeCell ref="A7253:E7253"/>
    <mergeCell ref="F7253:I7253"/>
    <mergeCell ref="E7241:F7241"/>
    <mergeCell ref="E7242:F7242"/>
    <mergeCell ref="E7243:F7243"/>
    <mergeCell ref="E7244:F7244"/>
    <mergeCell ref="E7245:F7245"/>
    <mergeCell ref="E7246:F7246"/>
    <mergeCell ref="E7314:F7314"/>
    <mergeCell ref="E7315:F7315"/>
    <mergeCell ref="A7316:E7316"/>
    <mergeCell ref="F7316:I7316"/>
    <mergeCell ref="A7317:E7317"/>
    <mergeCell ref="F7317:I7317"/>
    <mergeCell ref="A7307:E7307"/>
    <mergeCell ref="G7308:I7308"/>
    <mergeCell ref="A7309:E7309"/>
    <mergeCell ref="F7309:I7309"/>
    <mergeCell ref="H7311:I7311"/>
    <mergeCell ref="A7313:J7313"/>
    <mergeCell ref="A7301:E7301"/>
    <mergeCell ref="G7302:I7302"/>
    <mergeCell ref="G7303:I7303"/>
    <mergeCell ref="G7304:I7304"/>
    <mergeCell ref="G7305:I7305"/>
    <mergeCell ref="A7306:E7306"/>
    <mergeCell ref="F7306:I7306"/>
    <mergeCell ref="E7297:F7297"/>
    <mergeCell ref="A7298:E7298"/>
    <mergeCell ref="F7298:I7298"/>
    <mergeCell ref="A7299:E7299"/>
    <mergeCell ref="F7299:I7299"/>
    <mergeCell ref="A7300:E7300"/>
    <mergeCell ref="F7300:I7300"/>
    <mergeCell ref="E7289:F7289"/>
    <mergeCell ref="E7290:F7290"/>
    <mergeCell ref="E7291:F7291"/>
    <mergeCell ref="E7292:F7292"/>
    <mergeCell ref="H7294:I7294"/>
    <mergeCell ref="E7296:F7296"/>
    <mergeCell ref="E7281:F7281"/>
    <mergeCell ref="E7282:F7282"/>
    <mergeCell ref="E7283:F7283"/>
    <mergeCell ref="H7285:I7285"/>
    <mergeCell ref="E7287:F7287"/>
    <mergeCell ref="E7288:F7288"/>
    <mergeCell ref="G7340:I7340"/>
    <mergeCell ref="A7341:E7341"/>
    <mergeCell ref="F7341:I7341"/>
    <mergeCell ref="H7343:I7343"/>
    <mergeCell ref="E7345:F7345"/>
    <mergeCell ref="E7346:F7346"/>
    <mergeCell ref="A7336:E7336"/>
    <mergeCell ref="F7336:I7336"/>
    <mergeCell ref="A7337:E7337"/>
    <mergeCell ref="F7337:I7337"/>
    <mergeCell ref="A7338:E7338"/>
    <mergeCell ref="G7339:I7339"/>
    <mergeCell ref="H7331:I7331"/>
    <mergeCell ref="J7331:J7332"/>
    <mergeCell ref="A7334:E7334"/>
    <mergeCell ref="F7334:I7334"/>
    <mergeCell ref="A7335:E7335"/>
    <mergeCell ref="F7335:I7335"/>
    <mergeCell ref="E7329:F7329"/>
    <mergeCell ref="E7330:F7330"/>
    <mergeCell ref="A7331:A7332"/>
    <mergeCell ref="B7331:B7332"/>
    <mergeCell ref="C7331:C7332"/>
    <mergeCell ref="D7331:D7332"/>
    <mergeCell ref="E7331:E7332"/>
    <mergeCell ref="F7331:G7331"/>
    <mergeCell ref="A7322:E7322"/>
    <mergeCell ref="G7323:I7323"/>
    <mergeCell ref="G7324:I7324"/>
    <mergeCell ref="A7325:E7325"/>
    <mergeCell ref="F7325:I7325"/>
    <mergeCell ref="H7327:I7327"/>
    <mergeCell ref="A7318:E7318"/>
    <mergeCell ref="F7318:I7318"/>
    <mergeCell ref="A7319:E7319"/>
    <mergeCell ref="G7320:I7320"/>
    <mergeCell ref="A7321:E7321"/>
    <mergeCell ref="F7321:I7321"/>
    <mergeCell ref="A7377:E7377"/>
    <mergeCell ref="F7377:I7377"/>
    <mergeCell ref="A7378:E7378"/>
    <mergeCell ref="F7378:I7378"/>
    <mergeCell ref="A7379:E7379"/>
    <mergeCell ref="F7379:I7379"/>
    <mergeCell ref="E7371:F7371"/>
    <mergeCell ref="E7372:F7372"/>
    <mergeCell ref="F7373:I7373"/>
    <mergeCell ref="A7375:E7375"/>
    <mergeCell ref="F7375:I7375"/>
    <mergeCell ref="A7376:E7376"/>
    <mergeCell ref="F7376:I7376"/>
    <mergeCell ref="E7363:F7363"/>
    <mergeCell ref="E7364:F7364"/>
    <mergeCell ref="E7365:F7365"/>
    <mergeCell ref="E7366:F7366"/>
    <mergeCell ref="E7367:F7367"/>
    <mergeCell ref="H7369:I7369"/>
    <mergeCell ref="H7356:I7356"/>
    <mergeCell ref="E7358:F7358"/>
    <mergeCell ref="E7359:F7359"/>
    <mergeCell ref="E7360:F7360"/>
    <mergeCell ref="E7361:F7361"/>
    <mergeCell ref="E7362:F7362"/>
    <mergeCell ref="A7350:E7350"/>
    <mergeCell ref="G7351:I7351"/>
    <mergeCell ref="G7352:I7352"/>
    <mergeCell ref="G7353:I7353"/>
    <mergeCell ref="A7354:E7354"/>
    <mergeCell ref="F7354:I7354"/>
    <mergeCell ref="A7347:E7347"/>
    <mergeCell ref="F7347:I7347"/>
    <mergeCell ref="A7348:E7348"/>
    <mergeCell ref="F7348:I7348"/>
    <mergeCell ref="A7349:E7349"/>
    <mergeCell ref="F7349:I7349"/>
    <mergeCell ref="G7407:I7407"/>
    <mergeCell ref="A7408:E7408"/>
    <mergeCell ref="F7408:I7408"/>
    <mergeCell ref="A7409:E7409"/>
    <mergeCell ref="G7410:I7410"/>
    <mergeCell ref="G7411:I7411"/>
    <mergeCell ref="A7402:E7402"/>
    <mergeCell ref="F7402:I7402"/>
    <mergeCell ref="A7403:E7403"/>
    <mergeCell ref="G7404:I7404"/>
    <mergeCell ref="G7405:I7405"/>
    <mergeCell ref="G7406:I7406"/>
    <mergeCell ref="A7399:E7399"/>
    <mergeCell ref="F7399:I7399"/>
    <mergeCell ref="A7400:E7400"/>
    <mergeCell ref="F7400:I7400"/>
    <mergeCell ref="A7401:E7401"/>
    <mergeCell ref="F7401:I7401"/>
    <mergeCell ref="H7392:I7392"/>
    <mergeCell ref="E7394:F7394"/>
    <mergeCell ref="E7395:F7395"/>
    <mergeCell ref="F7396:I7396"/>
    <mergeCell ref="A7398:E7398"/>
    <mergeCell ref="F7398:I7398"/>
    <mergeCell ref="A7386:E7386"/>
    <mergeCell ref="G7387:I7387"/>
    <mergeCell ref="G7388:I7388"/>
    <mergeCell ref="G7389:I7389"/>
    <mergeCell ref="A7390:E7390"/>
    <mergeCell ref="F7390:I7390"/>
    <mergeCell ref="A7380:E7380"/>
    <mergeCell ref="G7381:I7381"/>
    <mergeCell ref="G7382:I7382"/>
    <mergeCell ref="G7383:I7383"/>
    <mergeCell ref="G7384:I7384"/>
    <mergeCell ref="A7385:E7385"/>
    <mergeCell ref="F7385:I7385"/>
    <mergeCell ref="G7441:I7441"/>
    <mergeCell ref="G7442:I7442"/>
    <mergeCell ref="G7443:I7443"/>
    <mergeCell ref="A7444:E7444"/>
    <mergeCell ref="F7444:I7444"/>
    <mergeCell ref="A7445:E7445"/>
    <mergeCell ref="A7437:E7437"/>
    <mergeCell ref="F7437:I7437"/>
    <mergeCell ref="A7438:E7438"/>
    <mergeCell ref="F7438:I7438"/>
    <mergeCell ref="A7439:E7439"/>
    <mergeCell ref="G7440:I7440"/>
    <mergeCell ref="A7434:E7434"/>
    <mergeCell ref="F7434:I7434"/>
    <mergeCell ref="A7435:E7435"/>
    <mergeCell ref="F7435:I7435"/>
    <mergeCell ref="A7436:E7436"/>
    <mergeCell ref="F7436:I7436"/>
    <mergeCell ref="E7425:F7425"/>
    <mergeCell ref="E7426:F7426"/>
    <mergeCell ref="H7428:I7428"/>
    <mergeCell ref="E7430:F7430"/>
    <mergeCell ref="E7431:F7431"/>
    <mergeCell ref="F7432:I7432"/>
    <mergeCell ref="E7419:F7419"/>
    <mergeCell ref="E7420:F7420"/>
    <mergeCell ref="E7421:F7421"/>
    <mergeCell ref="E7422:F7422"/>
    <mergeCell ref="E7423:F7423"/>
    <mergeCell ref="E7424:F7424"/>
    <mergeCell ref="G7412:I7412"/>
    <mergeCell ref="A7413:E7413"/>
    <mergeCell ref="F7413:I7413"/>
    <mergeCell ref="H7415:I7415"/>
    <mergeCell ref="E7417:F7417"/>
    <mergeCell ref="E7418:F7418"/>
    <mergeCell ref="H7474:I7474"/>
    <mergeCell ref="E7476:F7476"/>
    <mergeCell ref="E7477:F7477"/>
    <mergeCell ref="F7478:I7478"/>
    <mergeCell ref="A7480:E7480"/>
    <mergeCell ref="F7480:I7480"/>
    <mergeCell ref="A7468:E7468"/>
    <mergeCell ref="G7469:I7469"/>
    <mergeCell ref="G7470:I7470"/>
    <mergeCell ref="G7471:I7471"/>
    <mergeCell ref="A7472:E7472"/>
    <mergeCell ref="F7472:I7472"/>
    <mergeCell ref="A7462:E7462"/>
    <mergeCell ref="G7463:I7463"/>
    <mergeCell ref="G7464:I7464"/>
    <mergeCell ref="G7465:I7465"/>
    <mergeCell ref="G7466:I7466"/>
    <mergeCell ref="A7467:E7467"/>
    <mergeCell ref="F7467:I7467"/>
    <mergeCell ref="A7459:E7459"/>
    <mergeCell ref="F7459:I7459"/>
    <mergeCell ref="A7460:E7460"/>
    <mergeCell ref="F7460:I7460"/>
    <mergeCell ref="A7461:E7461"/>
    <mergeCell ref="F7461:I7461"/>
    <mergeCell ref="E7453:F7453"/>
    <mergeCell ref="E7454:F7454"/>
    <mergeCell ref="F7455:I7455"/>
    <mergeCell ref="A7457:E7457"/>
    <mergeCell ref="F7457:I7457"/>
    <mergeCell ref="A7458:E7458"/>
    <mergeCell ref="F7458:I7458"/>
    <mergeCell ref="G7446:I7446"/>
    <mergeCell ref="G7447:I7447"/>
    <mergeCell ref="G7448:I7448"/>
    <mergeCell ref="A7449:E7449"/>
    <mergeCell ref="F7449:I7449"/>
    <mergeCell ref="H7451:I7451"/>
    <mergeCell ref="A7506:E7506"/>
    <mergeCell ref="F7506:I7506"/>
    <mergeCell ref="A7507:E7507"/>
    <mergeCell ref="F7507:I7507"/>
    <mergeCell ref="A7508:E7508"/>
    <mergeCell ref="G7509:I7509"/>
    <mergeCell ref="F7501:I7501"/>
    <mergeCell ref="A7503:E7503"/>
    <mergeCell ref="F7503:I7503"/>
    <mergeCell ref="A7504:E7504"/>
    <mergeCell ref="F7504:I7504"/>
    <mergeCell ref="A7505:E7505"/>
    <mergeCell ref="F7505:I7505"/>
    <mergeCell ref="G7494:I7494"/>
    <mergeCell ref="A7495:E7495"/>
    <mergeCell ref="F7495:I7495"/>
    <mergeCell ref="H7497:I7497"/>
    <mergeCell ref="E7499:F7499"/>
    <mergeCell ref="E7500:F7500"/>
    <mergeCell ref="G7489:I7489"/>
    <mergeCell ref="A7490:E7490"/>
    <mergeCell ref="F7490:I7490"/>
    <mergeCell ref="A7491:E7491"/>
    <mergeCell ref="G7492:I7492"/>
    <mergeCell ref="G7493:I7493"/>
    <mergeCell ref="A7484:E7484"/>
    <mergeCell ref="F7484:I7484"/>
    <mergeCell ref="A7485:E7485"/>
    <mergeCell ref="G7486:I7486"/>
    <mergeCell ref="G7487:I7487"/>
    <mergeCell ref="G7488:I7488"/>
    <mergeCell ref="A7481:E7481"/>
    <mergeCell ref="F7481:I7481"/>
    <mergeCell ref="A7482:E7482"/>
    <mergeCell ref="F7482:I7482"/>
    <mergeCell ref="A7483:E7483"/>
    <mergeCell ref="F7483:I7483"/>
    <mergeCell ref="A7537:E7537"/>
    <mergeCell ref="G7538:I7538"/>
    <mergeCell ref="G7539:I7539"/>
    <mergeCell ref="G7540:I7540"/>
    <mergeCell ref="A7541:E7541"/>
    <mergeCell ref="F7541:I7541"/>
    <mergeCell ref="A7531:E7531"/>
    <mergeCell ref="G7532:I7532"/>
    <mergeCell ref="G7533:I7533"/>
    <mergeCell ref="G7534:I7534"/>
    <mergeCell ref="G7535:I7535"/>
    <mergeCell ref="A7536:E7536"/>
    <mergeCell ref="F7536:I7536"/>
    <mergeCell ref="A7528:E7528"/>
    <mergeCell ref="F7528:I7528"/>
    <mergeCell ref="A7529:E7529"/>
    <mergeCell ref="F7529:I7529"/>
    <mergeCell ref="A7530:E7530"/>
    <mergeCell ref="F7530:I7530"/>
    <mergeCell ref="E7522:F7522"/>
    <mergeCell ref="E7523:F7523"/>
    <mergeCell ref="F7524:I7524"/>
    <mergeCell ref="A7526:E7526"/>
    <mergeCell ref="F7526:I7526"/>
    <mergeCell ref="A7527:E7527"/>
    <mergeCell ref="F7527:I7527"/>
    <mergeCell ref="G7515:I7515"/>
    <mergeCell ref="G7516:I7516"/>
    <mergeCell ref="G7517:I7517"/>
    <mergeCell ref="A7518:E7518"/>
    <mergeCell ref="F7518:I7518"/>
    <mergeCell ref="H7520:I7520"/>
    <mergeCell ref="G7510:I7510"/>
    <mergeCell ref="G7511:I7511"/>
    <mergeCell ref="G7512:I7512"/>
    <mergeCell ref="A7513:E7513"/>
    <mergeCell ref="F7513:I7513"/>
    <mergeCell ref="A7514:E7514"/>
    <mergeCell ref="A7573:E7573"/>
    <mergeCell ref="G7574:I7574"/>
    <mergeCell ref="G7575:I7575"/>
    <mergeCell ref="G7576:I7576"/>
    <mergeCell ref="A7577:E7577"/>
    <mergeCell ref="F7577:I7577"/>
    <mergeCell ref="A7567:E7567"/>
    <mergeCell ref="G7568:I7568"/>
    <mergeCell ref="G7569:I7569"/>
    <mergeCell ref="G7570:I7570"/>
    <mergeCell ref="G7571:I7571"/>
    <mergeCell ref="A7572:E7572"/>
    <mergeCell ref="F7572:I7572"/>
    <mergeCell ref="A7564:E7564"/>
    <mergeCell ref="F7564:I7564"/>
    <mergeCell ref="A7565:E7565"/>
    <mergeCell ref="F7565:I7565"/>
    <mergeCell ref="A7566:E7566"/>
    <mergeCell ref="F7566:I7566"/>
    <mergeCell ref="E7558:F7558"/>
    <mergeCell ref="E7559:F7559"/>
    <mergeCell ref="F7560:I7560"/>
    <mergeCell ref="A7562:E7562"/>
    <mergeCell ref="F7562:I7562"/>
    <mergeCell ref="A7563:E7563"/>
    <mergeCell ref="F7563:I7563"/>
    <mergeCell ref="E7550:F7550"/>
    <mergeCell ref="E7551:F7551"/>
    <mergeCell ref="E7552:F7552"/>
    <mergeCell ref="E7553:F7553"/>
    <mergeCell ref="E7554:F7554"/>
    <mergeCell ref="H7556:I7556"/>
    <mergeCell ref="H7543:I7543"/>
    <mergeCell ref="E7545:F7545"/>
    <mergeCell ref="E7546:F7546"/>
    <mergeCell ref="E7547:F7547"/>
    <mergeCell ref="E7548:F7548"/>
    <mergeCell ref="E7549:F7549"/>
    <mergeCell ref="H7606:I7606"/>
    <mergeCell ref="E7608:F7608"/>
    <mergeCell ref="E7609:F7609"/>
    <mergeCell ref="A7610:E7610"/>
    <mergeCell ref="F7610:I7610"/>
    <mergeCell ref="A7611:E7611"/>
    <mergeCell ref="F7611:I7611"/>
    <mergeCell ref="A7601:E7601"/>
    <mergeCell ref="F7601:I7601"/>
    <mergeCell ref="A7602:E7602"/>
    <mergeCell ref="G7603:I7603"/>
    <mergeCell ref="A7604:E7604"/>
    <mergeCell ref="F7604:I7604"/>
    <mergeCell ref="H7595:I7595"/>
    <mergeCell ref="E7597:F7597"/>
    <mergeCell ref="E7598:F7598"/>
    <mergeCell ref="A7599:E7599"/>
    <mergeCell ref="F7599:I7599"/>
    <mergeCell ref="A7600:E7600"/>
    <mergeCell ref="F7600:I7600"/>
    <mergeCell ref="A7589:E7589"/>
    <mergeCell ref="G7590:I7590"/>
    <mergeCell ref="G7591:I7591"/>
    <mergeCell ref="G7592:I7592"/>
    <mergeCell ref="A7593:E7593"/>
    <mergeCell ref="F7593:I7593"/>
    <mergeCell ref="A7585:E7585"/>
    <mergeCell ref="F7585:I7585"/>
    <mergeCell ref="A7586:E7586"/>
    <mergeCell ref="G7587:I7587"/>
    <mergeCell ref="A7588:E7588"/>
    <mergeCell ref="F7588:I7588"/>
    <mergeCell ref="H7579:I7579"/>
    <mergeCell ref="E7581:F7581"/>
    <mergeCell ref="E7582:F7582"/>
    <mergeCell ref="A7583:E7583"/>
    <mergeCell ref="F7583:I7583"/>
    <mergeCell ref="A7584:E7584"/>
    <mergeCell ref="F7584:I7584"/>
    <mergeCell ref="A7639:E7639"/>
    <mergeCell ref="F7639:I7639"/>
    <mergeCell ref="A7640:E7640"/>
    <mergeCell ref="F7640:I7640"/>
    <mergeCell ref="A7641:E7641"/>
    <mergeCell ref="F7641:I7641"/>
    <mergeCell ref="G7632:I7632"/>
    <mergeCell ref="A7633:E7633"/>
    <mergeCell ref="F7633:I7633"/>
    <mergeCell ref="H7635:I7635"/>
    <mergeCell ref="E7637:F7637"/>
    <mergeCell ref="E7638:F7638"/>
    <mergeCell ref="A7627:E7627"/>
    <mergeCell ref="F7627:I7627"/>
    <mergeCell ref="A7628:E7628"/>
    <mergeCell ref="G7629:I7629"/>
    <mergeCell ref="G7630:I7630"/>
    <mergeCell ref="G7631:I7631"/>
    <mergeCell ref="E7623:F7623"/>
    <mergeCell ref="E7624:F7624"/>
    <mergeCell ref="A7625:E7625"/>
    <mergeCell ref="F7625:I7625"/>
    <mergeCell ref="A7626:E7626"/>
    <mergeCell ref="F7626:I7626"/>
    <mergeCell ref="A7616:E7616"/>
    <mergeCell ref="G7617:I7617"/>
    <mergeCell ref="G7618:I7618"/>
    <mergeCell ref="A7619:E7619"/>
    <mergeCell ref="F7619:I7619"/>
    <mergeCell ref="H7621:I7621"/>
    <mergeCell ref="A7612:E7612"/>
    <mergeCell ref="F7612:I7612"/>
    <mergeCell ref="A7613:E7613"/>
    <mergeCell ref="G7614:I7614"/>
    <mergeCell ref="A7615:E7615"/>
    <mergeCell ref="F7615:I7615"/>
    <mergeCell ref="E7667:F7667"/>
    <mergeCell ref="E7668:F7668"/>
    <mergeCell ref="A7669:E7669"/>
    <mergeCell ref="F7669:I7669"/>
    <mergeCell ref="A7670:E7670"/>
    <mergeCell ref="F7670:I7670"/>
    <mergeCell ref="A7660:E7660"/>
    <mergeCell ref="G7661:I7661"/>
    <mergeCell ref="G7662:I7662"/>
    <mergeCell ref="A7663:E7663"/>
    <mergeCell ref="F7663:I7663"/>
    <mergeCell ref="H7665:I7665"/>
    <mergeCell ref="A7655:E7655"/>
    <mergeCell ref="F7655:I7655"/>
    <mergeCell ref="A7656:E7656"/>
    <mergeCell ref="G7657:I7657"/>
    <mergeCell ref="G7658:I7658"/>
    <mergeCell ref="A7659:E7659"/>
    <mergeCell ref="F7659:I7659"/>
    <mergeCell ref="H7649:I7649"/>
    <mergeCell ref="E7651:F7651"/>
    <mergeCell ref="E7652:F7652"/>
    <mergeCell ref="A7653:E7653"/>
    <mergeCell ref="F7653:I7653"/>
    <mergeCell ref="A7654:E7654"/>
    <mergeCell ref="F7654:I7654"/>
    <mergeCell ref="A7642:E7642"/>
    <mergeCell ref="G7643:I7643"/>
    <mergeCell ref="G7644:I7644"/>
    <mergeCell ref="G7645:I7645"/>
    <mergeCell ref="G7646:I7646"/>
    <mergeCell ref="A7647:E7647"/>
    <mergeCell ref="F7647:I7647"/>
    <mergeCell ref="E7705:F7705"/>
    <mergeCell ref="E7706:F7706"/>
    <mergeCell ref="H7708:I7708"/>
    <mergeCell ref="E7710:F7710"/>
    <mergeCell ref="E7711:F7711"/>
    <mergeCell ref="E7712:F7712"/>
    <mergeCell ref="E7697:F7697"/>
    <mergeCell ref="E7698:F7698"/>
    <mergeCell ref="H7700:I7700"/>
    <mergeCell ref="E7702:F7702"/>
    <mergeCell ref="E7703:F7703"/>
    <mergeCell ref="E7704:F7704"/>
    <mergeCell ref="E7691:F7691"/>
    <mergeCell ref="E7692:F7692"/>
    <mergeCell ref="E7693:F7693"/>
    <mergeCell ref="E7694:F7694"/>
    <mergeCell ref="E7695:F7695"/>
    <mergeCell ref="E7696:F7696"/>
    <mergeCell ref="E7683:F7683"/>
    <mergeCell ref="E7684:F7684"/>
    <mergeCell ref="E7685:F7685"/>
    <mergeCell ref="E7686:F7686"/>
    <mergeCell ref="E7687:F7687"/>
    <mergeCell ref="H7689:I7689"/>
    <mergeCell ref="A7676:E7676"/>
    <mergeCell ref="G7677:I7677"/>
    <mergeCell ref="A7678:E7678"/>
    <mergeCell ref="F7678:I7678"/>
    <mergeCell ref="H7680:I7680"/>
    <mergeCell ref="E7682:F7682"/>
    <mergeCell ref="A7671:E7671"/>
    <mergeCell ref="F7671:I7671"/>
    <mergeCell ref="A7672:E7672"/>
    <mergeCell ref="G7673:I7673"/>
    <mergeCell ref="G7674:I7674"/>
    <mergeCell ref="A7675:E7675"/>
    <mergeCell ref="F7675:I7675"/>
    <mergeCell ref="A7738:E7738"/>
    <mergeCell ref="F7738:I7738"/>
    <mergeCell ref="A7739:E7739"/>
    <mergeCell ref="F7739:I7739"/>
    <mergeCell ref="A7740:E7740"/>
    <mergeCell ref="G7741:I7741"/>
    <mergeCell ref="H7733:I7733"/>
    <mergeCell ref="J7733:J7734"/>
    <mergeCell ref="A7736:E7736"/>
    <mergeCell ref="F7736:I7736"/>
    <mergeCell ref="A7737:E7737"/>
    <mergeCell ref="F7737:I7737"/>
    <mergeCell ref="E7727:F7727"/>
    <mergeCell ref="H7729:I7729"/>
    <mergeCell ref="E7731:F7731"/>
    <mergeCell ref="E7732:F7732"/>
    <mergeCell ref="A7733:A7734"/>
    <mergeCell ref="B7733:B7734"/>
    <mergeCell ref="C7733:C7734"/>
    <mergeCell ref="D7733:D7734"/>
    <mergeCell ref="E7733:E7734"/>
    <mergeCell ref="F7733:G7733"/>
    <mergeCell ref="E7721:F7721"/>
    <mergeCell ref="E7722:F7722"/>
    <mergeCell ref="E7723:F7723"/>
    <mergeCell ref="E7724:F7724"/>
    <mergeCell ref="E7725:F7725"/>
    <mergeCell ref="E7726:F7726"/>
    <mergeCell ref="E7713:F7713"/>
    <mergeCell ref="E7714:F7714"/>
    <mergeCell ref="E7715:F7715"/>
    <mergeCell ref="E7716:F7716"/>
    <mergeCell ref="H7718:I7718"/>
    <mergeCell ref="E7720:F7720"/>
    <mergeCell ref="G7762:I7762"/>
    <mergeCell ref="G7763:I7763"/>
    <mergeCell ref="A7764:E7764"/>
    <mergeCell ref="F7764:I7764"/>
    <mergeCell ref="A7765:E7765"/>
    <mergeCell ref="G7766:I7766"/>
    <mergeCell ref="A7758:E7758"/>
    <mergeCell ref="F7758:I7758"/>
    <mergeCell ref="A7759:E7759"/>
    <mergeCell ref="F7759:I7759"/>
    <mergeCell ref="A7760:E7760"/>
    <mergeCell ref="G7761:I7761"/>
    <mergeCell ref="F7753:G7753"/>
    <mergeCell ref="H7753:I7753"/>
    <mergeCell ref="J7753:J7754"/>
    <mergeCell ref="A7756:E7756"/>
    <mergeCell ref="F7756:I7756"/>
    <mergeCell ref="A7757:E7757"/>
    <mergeCell ref="F7757:I7757"/>
    <mergeCell ref="A7747:E7747"/>
    <mergeCell ref="F7747:I7747"/>
    <mergeCell ref="H7749:I7749"/>
    <mergeCell ref="E7751:F7751"/>
    <mergeCell ref="E7752:F7752"/>
    <mergeCell ref="A7753:A7754"/>
    <mergeCell ref="B7753:B7754"/>
    <mergeCell ref="C7753:C7754"/>
    <mergeCell ref="D7753:D7754"/>
    <mergeCell ref="E7753:E7754"/>
    <mergeCell ref="G7742:I7742"/>
    <mergeCell ref="G7743:I7743"/>
    <mergeCell ref="A7744:E7744"/>
    <mergeCell ref="F7744:I7744"/>
    <mergeCell ref="A7745:E7745"/>
    <mergeCell ref="G7746:I7746"/>
    <mergeCell ref="A7787:E7787"/>
    <mergeCell ref="F7787:I7787"/>
    <mergeCell ref="H7789:I7789"/>
    <mergeCell ref="E7791:F7791"/>
    <mergeCell ref="E7792:F7792"/>
    <mergeCell ref="A7793:E7793"/>
    <mergeCell ref="F7793:I7793"/>
    <mergeCell ref="G7782:I7782"/>
    <mergeCell ref="G7783:I7783"/>
    <mergeCell ref="A7784:E7784"/>
    <mergeCell ref="F7784:I7784"/>
    <mergeCell ref="A7785:E7785"/>
    <mergeCell ref="G7786:I7786"/>
    <mergeCell ref="A7778:E7778"/>
    <mergeCell ref="F7778:I7778"/>
    <mergeCell ref="A7779:E7779"/>
    <mergeCell ref="F7779:I7779"/>
    <mergeCell ref="A7780:E7780"/>
    <mergeCell ref="G7781:I7781"/>
    <mergeCell ref="F7773:G7773"/>
    <mergeCell ref="H7773:I7773"/>
    <mergeCell ref="J7773:J7774"/>
    <mergeCell ref="A7776:E7776"/>
    <mergeCell ref="F7776:I7776"/>
    <mergeCell ref="A7777:E7777"/>
    <mergeCell ref="F7777:I7777"/>
    <mergeCell ref="A7767:E7767"/>
    <mergeCell ref="F7767:I7767"/>
    <mergeCell ref="H7769:I7769"/>
    <mergeCell ref="E7771:F7771"/>
    <mergeCell ref="E7772:F7772"/>
    <mergeCell ref="A7773:A7774"/>
    <mergeCell ref="B7773:B7774"/>
    <mergeCell ref="C7773:C7774"/>
    <mergeCell ref="D7773:D7774"/>
    <mergeCell ref="E7773:E7774"/>
    <mergeCell ref="A7814:E7814"/>
    <mergeCell ref="F7814:I7814"/>
    <mergeCell ref="A7815:E7815"/>
    <mergeCell ref="F7815:I7815"/>
    <mergeCell ref="A7816:E7816"/>
    <mergeCell ref="G7817:I7817"/>
    <mergeCell ref="F7809:G7809"/>
    <mergeCell ref="H7809:I7809"/>
    <mergeCell ref="J7809:J7810"/>
    <mergeCell ref="A7812:E7812"/>
    <mergeCell ref="F7812:I7812"/>
    <mergeCell ref="A7813:E7813"/>
    <mergeCell ref="F7813:I7813"/>
    <mergeCell ref="A7803:E7803"/>
    <mergeCell ref="F7803:I7803"/>
    <mergeCell ref="H7805:I7805"/>
    <mergeCell ref="E7807:F7807"/>
    <mergeCell ref="E7808:F7808"/>
    <mergeCell ref="A7809:A7810"/>
    <mergeCell ref="B7809:B7810"/>
    <mergeCell ref="C7809:C7810"/>
    <mergeCell ref="D7809:D7810"/>
    <mergeCell ref="E7809:E7810"/>
    <mergeCell ref="G7798:I7798"/>
    <mergeCell ref="G7799:I7799"/>
    <mergeCell ref="A7800:E7800"/>
    <mergeCell ref="F7800:I7800"/>
    <mergeCell ref="A7801:E7801"/>
    <mergeCell ref="G7802:I7802"/>
    <mergeCell ref="A7794:E7794"/>
    <mergeCell ref="F7794:I7794"/>
    <mergeCell ref="A7795:E7795"/>
    <mergeCell ref="F7795:I7795"/>
    <mergeCell ref="A7796:E7796"/>
    <mergeCell ref="G7797:I7797"/>
    <mergeCell ref="A7839:E7839"/>
    <mergeCell ref="G7840:I7840"/>
    <mergeCell ref="A7841:E7841"/>
    <mergeCell ref="F7841:I7841"/>
    <mergeCell ref="H7843:I7843"/>
    <mergeCell ref="E7845:F7845"/>
    <mergeCell ref="A7834:E7834"/>
    <mergeCell ref="F7834:I7834"/>
    <mergeCell ref="A7835:E7835"/>
    <mergeCell ref="G7836:I7836"/>
    <mergeCell ref="G7837:I7837"/>
    <mergeCell ref="A7838:E7838"/>
    <mergeCell ref="F7838:I7838"/>
    <mergeCell ref="J7828:J7829"/>
    <mergeCell ref="A7831:E7831"/>
    <mergeCell ref="F7831:I7831"/>
    <mergeCell ref="A7832:E7832"/>
    <mergeCell ref="F7832:I7832"/>
    <mergeCell ref="A7833:E7833"/>
    <mergeCell ref="F7833:I7833"/>
    <mergeCell ref="H7824:I7824"/>
    <mergeCell ref="E7826:F7826"/>
    <mergeCell ref="E7827:F7827"/>
    <mergeCell ref="A7828:A7829"/>
    <mergeCell ref="B7828:B7829"/>
    <mergeCell ref="C7828:C7829"/>
    <mergeCell ref="D7828:D7829"/>
    <mergeCell ref="E7828:E7829"/>
    <mergeCell ref="F7828:G7828"/>
    <mergeCell ref="H7828:I7828"/>
    <mergeCell ref="G7818:I7818"/>
    <mergeCell ref="A7819:E7819"/>
    <mergeCell ref="F7819:I7819"/>
    <mergeCell ref="A7820:E7820"/>
    <mergeCell ref="G7821:I7821"/>
    <mergeCell ref="A7822:E7822"/>
    <mergeCell ref="F7822:I7822"/>
    <mergeCell ref="H7862:I7862"/>
    <mergeCell ref="E7864:F7864"/>
    <mergeCell ref="E7865:F7865"/>
    <mergeCell ref="A7866:A7867"/>
    <mergeCell ref="B7866:B7867"/>
    <mergeCell ref="C7866:C7867"/>
    <mergeCell ref="D7866:D7867"/>
    <mergeCell ref="E7866:E7867"/>
    <mergeCell ref="F7866:G7866"/>
    <mergeCell ref="H7866:I7866"/>
    <mergeCell ref="G7856:I7856"/>
    <mergeCell ref="A7857:E7857"/>
    <mergeCell ref="F7857:I7857"/>
    <mergeCell ref="A7858:E7858"/>
    <mergeCell ref="G7859:I7859"/>
    <mergeCell ref="A7860:E7860"/>
    <mergeCell ref="F7860:I7860"/>
    <mergeCell ref="A7852:E7852"/>
    <mergeCell ref="F7852:I7852"/>
    <mergeCell ref="A7853:E7853"/>
    <mergeCell ref="F7853:I7853"/>
    <mergeCell ref="A7854:E7854"/>
    <mergeCell ref="G7855:I7855"/>
    <mergeCell ref="H7847:I7847"/>
    <mergeCell ref="J7847:J7848"/>
    <mergeCell ref="A7850:E7850"/>
    <mergeCell ref="F7850:I7850"/>
    <mergeCell ref="A7851:E7851"/>
    <mergeCell ref="F7851:I7851"/>
    <mergeCell ref="E7846:F7846"/>
    <mergeCell ref="A7847:A7848"/>
    <mergeCell ref="B7847:B7848"/>
    <mergeCell ref="C7847:C7848"/>
    <mergeCell ref="D7847:D7848"/>
    <mergeCell ref="E7847:E7848"/>
    <mergeCell ref="F7847:G7847"/>
    <mergeCell ref="F7898:I7898"/>
    <mergeCell ref="A7900:E7900"/>
    <mergeCell ref="F7900:I7900"/>
    <mergeCell ref="A7901:E7901"/>
    <mergeCell ref="F7901:I7901"/>
    <mergeCell ref="A7902:E7902"/>
    <mergeCell ref="F7902:I7902"/>
    <mergeCell ref="E7890:F7890"/>
    <mergeCell ref="E7891:F7891"/>
    <mergeCell ref="E7892:F7892"/>
    <mergeCell ref="H7894:I7894"/>
    <mergeCell ref="E7896:F7896"/>
    <mergeCell ref="E7897:F7897"/>
    <mergeCell ref="E7884:F7884"/>
    <mergeCell ref="E7885:F7885"/>
    <mergeCell ref="E7886:F7886"/>
    <mergeCell ref="E7887:F7887"/>
    <mergeCell ref="E7888:F7888"/>
    <mergeCell ref="E7889:F7889"/>
    <mergeCell ref="A7877:E7877"/>
    <mergeCell ref="G7878:I7878"/>
    <mergeCell ref="A7879:E7879"/>
    <mergeCell ref="F7879:I7879"/>
    <mergeCell ref="H7881:I7881"/>
    <mergeCell ref="E7883:F7883"/>
    <mergeCell ref="A7872:E7872"/>
    <mergeCell ref="F7872:I7872"/>
    <mergeCell ref="A7873:E7873"/>
    <mergeCell ref="G7874:I7874"/>
    <mergeCell ref="G7875:I7875"/>
    <mergeCell ref="A7876:E7876"/>
    <mergeCell ref="F7876:I7876"/>
    <mergeCell ref="J7866:J7867"/>
    <mergeCell ref="A7869:E7869"/>
    <mergeCell ref="F7869:I7869"/>
    <mergeCell ref="A7870:E7870"/>
    <mergeCell ref="F7870:I7870"/>
    <mergeCell ref="A7871:E7871"/>
    <mergeCell ref="F7871:I7871"/>
    <mergeCell ref="A7932:E7932"/>
    <mergeCell ref="F7932:I7932"/>
    <mergeCell ref="A7933:E7933"/>
    <mergeCell ref="F7933:I7933"/>
    <mergeCell ref="A7934:E7934"/>
    <mergeCell ref="G7935:I7935"/>
    <mergeCell ref="E7925:F7925"/>
    <mergeCell ref="H7927:I7927"/>
    <mergeCell ref="E7929:F7929"/>
    <mergeCell ref="E7930:F7930"/>
    <mergeCell ref="A7931:E7931"/>
    <mergeCell ref="F7931:I7931"/>
    <mergeCell ref="E7919:F7919"/>
    <mergeCell ref="E7920:F7920"/>
    <mergeCell ref="E7921:F7921"/>
    <mergeCell ref="E7922:F7922"/>
    <mergeCell ref="E7923:F7923"/>
    <mergeCell ref="E7924:F7924"/>
    <mergeCell ref="G7912:I7912"/>
    <mergeCell ref="G7913:I7913"/>
    <mergeCell ref="G7914:I7914"/>
    <mergeCell ref="A7915:E7915"/>
    <mergeCell ref="F7915:I7915"/>
    <mergeCell ref="H7917:I7917"/>
    <mergeCell ref="G7907:I7907"/>
    <mergeCell ref="G7908:I7908"/>
    <mergeCell ref="G7909:I7909"/>
    <mergeCell ref="A7910:E7910"/>
    <mergeCell ref="F7910:I7910"/>
    <mergeCell ref="A7911:E7911"/>
    <mergeCell ref="A7903:E7903"/>
    <mergeCell ref="F7903:I7903"/>
    <mergeCell ref="A7904:E7904"/>
    <mergeCell ref="F7904:I7904"/>
    <mergeCell ref="A7905:E7905"/>
    <mergeCell ref="G7906:I7906"/>
    <mergeCell ref="A7960:E7960"/>
    <mergeCell ref="F7960:I7960"/>
    <mergeCell ref="A7961:E7961"/>
    <mergeCell ref="F7961:I7961"/>
    <mergeCell ref="A7962:E7962"/>
    <mergeCell ref="G7963:I7963"/>
    <mergeCell ref="A7953:E7953"/>
    <mergeCell ref="F7953:I7953"/>
    <mergeCell ref="H7955:I7955"/>
    <mergeCell ref="E7957:F7957"/>
    <mergeCell ref="E7958:F7958"/>
    <mergeCell ref="A7959:E7959"/>
    <mergeCell ref="F7959:I7959"/>
    <mergeCell ref="A7948:E7948"/>
    <mergeCell ref="F7948:I7948"/>
    <mergeCell ref="A7949:E7949"/>
    <mergeCell ref="G7950:I7950"/>
    <mergeCell ref="G7951:I7951"/>
    <mergeCell ref="G7952:I7952"/>
    <mergeCell ref="H7942:I7942"/>
    <mergeCell ref="E7944:F7944"/>
    <mergeCell ref="E7945:F7945"/>
    <mergeCell ref="A7946:E7946"/>
    <mergeCell ref="F7946:I7946"/>
    <mergeCell ref="A7947:E7947"/>
    <mergeCell ref="F7947:I7947"/>
    <mergeCell ref="A7936:E7936"/>
    <mergeCell ref="F7936:I7936"/>
    <mergeCell ref="A7937:E7937"/>
    <mergeCell ref="G7938:I7938"/>
    <mergeCell ref="G7939:I7939"/>
    <mergeCell ref="A7940:E7940"/>
    <mergeCell ref="F7940:I7940"/>
    <mergeCell ref="E7993:F7993"/>
    <mergeCell ref="E7994:F7994"/>
    <mergeCell ref="E7995:F7995"/>
    <mergeCell ref="H7997:I7997"/>
    <mergeCell ref="E7999:F7999"/>
    <mergeCell ref="E8000:F8000"/>
    <mergeCell ref="E7987:F7987"/>
    <mergeCell ref="E7988:F7988"/>
    <mergeCell ref="E7989:F7989"/>
    <mergeCell ref="E7990:F7990"/>
    <mergeCell ref="E7991:F7991"/>
    <mergeCell ref="E7992:F7992"/>
    <mergeCell ref="G7980:I7980"/>
    <mergeCell ref="G7981:I7981"/>
    <mergeCell ref="A7982:E7982"/>
    <mergeCell ref="F7982:I7982"/>
    <mergeCell ref="H7984:I7984"/>
    <mergeCell ref="E7986:F7986"/>
    <mergeCell ref="A7975:E7975"/>
    <mergeCell ref="G7976:I7976"/>
    <mergeCell ref="G7977:I7977"/>
    <mergeCell ref="A7978:E7978"/>
    <mergeCell ref="F7978:I7978"/>
    <mergeCell ref="A7979:E7979"/>
    <mergeCell ref="E7971:F7971"/>
    <mergeCell ref="A7972:E7972"/>
    <mergeCell ref="F7972:I7972"/>
    <mergeCell ref="A7973:E7973"/>
    <mergeCell ref="F7973:I7973"/>
    <mergeCell ref="A7974:E7974"/>
    <mergeCell ref="F7974:I7974"/>
    <mergeCell ref="G7964:I7964"/>
    <mergeCell ref="G7965:I7965"/>
    <mergeCell ref="A7966:E7966"/>
    <mergeCell ref="F7966:I7966"/>
    <mergeCell ref="H7968:I7968"/>
    <mergeCell ref="E7970:F7970"/>
    <mergeCell ref="G8028:I8028"/>
    <mergeCell ref="A8029:E8029"/>
    <mergeCell ref="F8029:I8029"/>
    <mergeCell ref="H8031:I8031"/>
    <mergeCell ref="E8033:F8033"/>
    <mergeCell ref="E8034:F8034"/>
    <mergeCell ref="G8023:I8023"/>
    <mergeCell ref="G8024:I8024"/>
    <mergeCell ref="G8025:I8025"/>
    <mergeCell ref="A8026:E8026"/>
    <mergeCell ref="F8026:I8026"/>
    <mergeCell ref="A8027:E8027"/>
    <mergeCell ref="A8019:E8019"/>
    <mergeCell ref="F8019:I8019"/>
    <mergeCell ref="A8020:E8020"/>
    <mergeCell ref="F8020:I8020"/>
    <mergeCell ref="A8021:E8021"/>
    <mergeCell ref="G8022:I8022"/>
    <mergeCell ref="A8016:E8016"/>
    <mergeCell ref="F8016:I8016"/>
    <mergeCell ref="A8017:E8017"/>
    <mergeCell ref="F8017:I8017"/>
    <mergeCell ref="A8018:E8018"/>
    <mergeCell ref="F8018:I8018"/>
    <mergeCell ref="E8007:F8007"/>
    <mergeCell ref="E8008:F8008"/>
    <mergeCell ref="H8010:I8010"/>
    <mergeCell ref="E8012:F8012"/>
    <mergeCell ref="E8013:F8013"/>
    <mergeCell ref="F8014:I8014"/>
    <mergeCell ref="E8001:F8001"/>
    <mergeCell ref="E8002:F8002"/>
    <mergeCell ref="E8003:F8003"/>
    <mergeCell ref="E8004:F8004"/>
    <mergeCell ref="E8005:F8005"/>
    <mergeCell ref="E8006:F8006"/>
    <mergeCell ref="A8060:E8060"/>
    <mergeCell ref="F8060:I8060"/>
    <mergeCell ref="A8061:E8061"/>
    <mergeCell ref="G8062:I8062"/>
    <mergeCell ref="G8063:I8063"/>
    <mergeCell ref="G8064:I8064"/>
    <mergeCell ref="E8056:F8056"/>
    <mergeCell ref="E8057:F8057"/>
    <mergeCell ref="A8058:E8058"/>
    <mergeCell ref="F8058:I8058"/>
    <mergeCell ref="A8059:E8059"/>
    <mergeCell ref="F8059:I8059"/>
    <mergeCell ref="G8049:I8049"/>
    <mergeCell ref="G8050:I8050"/>
    <mergeCell ref="G8051:I8051"/>
    <mergeCell ref="A8052:E8052"/>
    <mergeCell ref="F8052:I8052"/>
    <mergeCell ref="H8054:I8054"/>
    <mergeCell ref="G8044:I8044"/>
    <mergeCell ref="G8045:I8045"/>
    <mergeCell ref="G8046:I8046"/>
    <mergeCell ref="A8047:E8047"/>
    <mergeCell ref="F8047:I8047"/>
    <mergeCell ref="A8048:E8048"/>
    <mergeCell ref="A8040:E8040"/>
    <mergeCell ref="F8040:I8040"/>
    <mergeCell ref="A8041:E8041"/>
    <mergeCell ref="F8041:I8041"/>
    <mergeCell ref="A8042:E8042"/>
    <mergeCell ref="G8043:I8043"/>
    <mergeCell ref="F8035:I8035"/>
    <mergeCell ref="A8037:E8037"/>
    <mergeCell ref="F8037:I8037"/>
    <mergeCell ref="A8038:E8038"/>
    <mergeCell ref="F8038:I8038"/>
    <mergeCell ref="A8039:E8039"/>
    <mergeCell ref="F8039:I8039"/>
    <mergeCell ref="G8092:I8092"/>
    <mergeCell ref="A8093:E8093"/>
    <mergeCell ref="F8093:I8093"/>
    <mergeCell ref="A8094:E8094"/>
    <mergeCell ref="G8095:I8095"/>
    <mergeCell ref="G8096:I8096"/>
    <mergeCell ref="A8088:E8088"/>
    <mergeCell ref="F8088:I8088"/>
    <mergeCell ref="A8089:E8089"/>
    <mergeCell ref="F8089:I8089"/>
    <mergeCell ref="A8090:E8090"/>
    <mergeCell ref="G8091:I8091"/>
    <mergeCell ref="A8081:E8081"/>
    <mergeCell ref="F8081:I8081"/>
    <mergeCell ref="H8083:I8083"/>
    <mergeCell ref="E8085:F8085"/>
    <mergeCell ref="E8086:F8086"/>
    <mergeCell ref="A8087:E8087"/>
    <mergeCell ref="F8087:I8087"/>
    <mergeCell ref="A8077:E8077"/>
    <mergeCell ref="F8077:I8077"/>
    <mergeCell ref="A8078:E8078"/>
    <mergeCell ref="F8078:I8078"/>
    <mergeCell ref="A8079:E8079"/>
    <mergeCell ref="G8080:I8080"/>
    <mergeCell ref="A8070:E8070"/>
    <mergeCell ref="F8070:I8070"/>
    <mergeCell ref="H8072:I8072"/>
    <mergeCell ref="E8074:F8074"/>
    <mergeCell ref="E8075:F8075"/>
    <mergeCell ref="A8076:E8076"/>
    <mergeCell ref="F8076:I8076"/>
    <mergeCell ref="G8065:I8065"/>
    <mergeCell ref="A8066:E8066"/>
    <mergeCell ref="F8066:I8066"/>
    <mergeCell ref="A8067:E8067"/>
    <mergeCell ref="G8068:I8068"/>
    <mergeCell ref="G8069:I8069"/>
    <mergeCell ref="E8126:F8126"/>
    <mergeCell ref="H8128:I8128"/>
    <mergeCell ref="E8130:F8130"/>
    <mergeCell ref="E8131:F8131"/>
    <mergeCell ref="E8132:F8132"/>
    <mergeCell ref="E8133:F8133"/>
    <mergeCell ref="A8119:E8119"/>
    <mergeCell ref="F8119:I8119"/>
    <mergeCell ref="H8121:I8121"/>
    <mergeCell ref="E8123:F8123"/>
    <mergeCell ref="E8124:F8124"/>
    <mergeCell ref="E8125:F8125"/>
    <mergeCell ref="A8115:E8115"/>
    <mergeCell ref="F8115:I8115"/>
    <mergeCell ref="A8116:E8116"/>
    <mergeCell ref="F8116:I8116"/>
    <mergeCell ref="A8117:E8117"/>
    <mergeCell ref="G8118:I8118"/>
    <mergeCell ref="A8108:E8108"/>
    <mergeCell ref="F8108:I8108"/>
    <mergeCell ref="H8110:I8110"/>
    <mergeCell ref="E8112:F8112"/>
    <mergeCell ref="E8113:F8113"/>
    <mergeCell ref="A8114:E8114"/>
    <mergeCell ref="F8114:I8114"/>
    <mergeCell ref="A8104:E8104"/>
    <mergeCell ref="F8104:I8104"/>
    <mergeCell ref="A8105:E8105"/>
    <mergeCell ref="F8105:I8105"/>
    <mergeCell ref="A8106:E8106"/>
    <mergeCell ref="G8107:I8107"/>
    <mergeCell ref="A8097:E8097"/>
    <mergeCell ref="F8097:I8097"/>
    <mergeCell ref="H8099:I8099"/>
    <mergeCell ref="E8101:F8101"/>
    <mergeCell ref="E8102:F8102"/>
    <mergeCell ref="A8103:E8103"/>
    <mergeCell ref="F8103:I8103"/>
    <mergeCell ref="H8177:I8177"/>
    <mergeCell ref="E8179:F8179"/>
    <mergeCell ref="E8180:F8180"/>
    <mergeCell ref="E8181:F8181"/>
    <mergeCell ref="H8183:I8183"/>
    <mergeCell ref="E8185:F8185"/>
    <mergeCell ref="E8170:F8170"/>
    <mergeCell ref="E8171:F8171"/>
    <mergeCell ref="E8172:F8172"/>
    <mergeCell ref="E8173:F8173"/>
    <mergeCell ref="E8174:F8174"/>
    <mergeCell ref="E8175:F8175"/>
    <mergeCell ref="H8161:I8161"/>
    <mergeCell ref="E8163:F8163"/>
    <mergeCell ref="E8164:F8164"/>
    <mergeCell ref="E8165:F8165"/>
    <mergeCell ref="E8166:F8166"/>
    <mergeCell ref="H8168:I8168"/>
    <mergeCell ref="E8152:F8152"/>
    <mergeCell ref="E8153:F8153"/>
    <mergeCell ref="H8155:I8155"/>
    <mergeCell ref="E8157:F8157"/>
    <mergeCell ref="E8158:F8158"/>
    <mergeCell ref="E8159:F8159"/>
    <mergeCell ref="H8143:I8143"/>
    <mergeCell ref="E8145:F8145"/>
    <mergeCell ref="E8146:F8146"/>
    <mergeCell ref="E8147:F8147"/>
    <mergeCell ref="H8149:I8149"/>
    <mergeCell ref="E8151:F8151"/>
    <mergeCell ref="E8134:F8134"/>
    <mergeCell ref="E8135:F8135"/>
    <mergeCell ref="H8137:I8137"/>
    <mergeCell ref="E8139:F8139"/>
    <mergeCell ref="E8140:F8140"/>
    <mergeCell ref="E8141:F8141"/>
    <mergeCell ref="A8218:E8218"/>
    <mergeCell ref="G8219:I8219"/>
    <mergeCell ref="G8220:I8220"/>
    <mergeCell ref="G8221:I8221"/>
    <mergeCell ref="A8222:E8222"/>
    <mergeCell ref="F8222:I8222"/>
    <mergeCell ref="A8212:E8212"/>
    <mergeCell ref="G8213:I8213"/>
    <mergeCell ref="G8214:I8214"/>
    <mergeCell ref="G8215:I8215"/>
    <mergeCell ref="G8216:I8216"/>
    <mergeCell ref="A8217:E8217"/>
    <mergeCell ref="F8217:I8217"/>
    <mergeCell ref="A8209:E8209"/>
    <mergeCell ref="F8209:I8209"/>
    <mergeCell ref="A8210:E8210"/>
    <mergeCell ref="F8210:I8210"/>
    <mergeCell ref="A8211:E8211"/>
    <mergeCell ref="F8211:I8211"/>
    <mergeCell ref="E8204:F8204"/>
    <mergeCell ref="F8205:I8205"/>
    <mergeCell ref="A8207:E8207"/>
    <mergeCell ref="F8207:I8207"/>
    <mergeCell ref="A8208:E8208"/>
    <mergeCell ref="F8208:I8208"/>
    <mergeCell ref="H8195:I8195"/>
    <mergeCell ref="E8197:F8197"/>
    <mergeCell ref="E8198:F8198"/>
    <mergeCell ref="E8199:F8199"/>
    <mergeCell ref="H8201:I8201"/>
    <mergeCell ref="E8203:F8203"/>
    <mergeCell ref="E8186:F8186"/>
    <mergeCell ref="E8187:F8187"/>
    <mergeCell ref="H8189:I8189"/>
    <mergeCell ref="E8191:F8191"/>
    <mergeCell ref="E8192:F8192"/>
    <mergeCell ref="E8193:F8193"/>
    <mergeCell ref="A8250:E8250"/>
    <mergeCell ref="G8251:I8251"/>
    <mergeCell ref="G8252:I8252"/>
    <mergeCell ref="A8253:E8253"/>
    <mergeCell ref="F8253:I8253"/>
    <mergeCell ref="H8255:I8255"/>
    <mergeCell ref="A8245:E8245"/>
    <mergeCell ref="F8245:I8245"/>
    <mergeCell ref="A8246:E8246"/>
    <mergeCell ref="G8247:I8247"/>
    <mergeCell ref="G8248:I8248"/>
    <mergeCell ref="A8249:E8249"/>
    <mergeCell ref="F8249:I8249"/>
    <mergeCell ref="E8241:F8241"/>
    <mergeCell ref="E8242:F8242"/>
    <mergeCell ref="A8243:E8243"/>
    <mergeCell ref="F8243:I8243"/>
    <mergeCell ref="A8244:E8244"/>
    <mergeCell ref="F8244:I8244"/>
    <mergeCell ref="A8234:E8234"/>
    <mergeCell ref="G8235:I8235"/>
    <mergeCell ref="G8236:I8236"/>
    <mergeCell ref="A8237:E8237"/>
    <mergeCell ref="F8237:I8237"/>
    <mergeCell ref="H8239:I8239"/>
    <mergeCell ref="A8230:E8230"/>
    <mergeCell ref="F8230:I8230"/>
    <mergeCell ref="A8231:E8231"/>
    <mergeCell ref="G8232:I8232"/>
    <mergeCell ref="A8233:E8233"/>
    <mergeCell ref="F8233:I8233"/>
    <mergeCell ref="H8224:I8224"/>
    <mergeCell ref="E8226:F8226"/>
    <mergeCell ref="E8227:F8227"/>
    <mergeCell ref="A8228:E8228"/>
    <mergeCell ref="F8228:I8228"/>
    <mergeCell ref="A8229:E8229"/>
    <mergeCell ref="F8229:I8229"/>
    <mergeCell ref="A8280:E8280"/>
    <mergeCell ref="G8281:I8281"/>
    <mergeCell ref="G8282:I8282"/>
    <mergeCell ref="A8283:E8283"/>
    <mergeCell ref="F8283:I8283"/>
    <mergeCell ref="H8285:I8285"/>
    <mergeCell ref="A8276:E8276"/>
    <mergeCell ref="F8276:I8276"/>
    <mergeCell ref="A8277:E8277"/>
    <mergeCell ref="G8278:I8278"/>
    <mergeCell ref="A8279:E8279"/>
    <mergeCell ref="F8279:I8279"/>
    <mergeCell ref="E8272:F8272"/>
    <mergeCell ref="E8273:F8273"/>
    <mergeCell ref="A8274:E8274"/>
    <mergeCell ref="F8274:I8274"/>
    <mergeCell ref="A8275:E8275"/>
    <mergeCell ref="F8275:I8275"/>
    <mergeCell ref="A8265:E8265"/>
    <mergeCell ref="G8266:I8266"/>
    <mergeCell ref="G8267:I8267"/>
    <mergeCell ref="A8268:E8268"/>
    <mergeCell ref="F8268:I8268"/>
    <mergeCell ref="H8270:I8270"/>
    <mergeCell ref="A8261:E8261"/>
    <mergeCell ref="F8261:I8261"/>
    <mergeCell ref="A8262:E8262"/>
    <mergeCell ref="G8263:I8263"/>
    <mergeCell ref="A8264:E8264"/>
    <mergeCell ref="F8264:I8264"/>
    <mergeCell ref="E8257:F8257"/>
    <mergeCell ref="E8258:F8258"/>
    <mergeCell ref="A8259:E8259"/>
    <mergeCell ref="F8259:I8259"/>
    <mergeCell ref="A8260:E8260"/>
    <mergeCell ref="F8260:I8260"/>
    <mergeCell ref="A8308:E8308"/>
    <mergeCell ref="F8308:I8308"/>
    <mergeCell ref="A8309:E8309"/>
    <mergeCell ref="G8310:I8310"/>
    <mergeCell ref="G8311:I8311"/>
    <mergeCell ref="A8312:E8312"/>
    <mergeCell ref="F8312:I8312"/>
    <mergeCell ref="H8302:I8302"/>
    <mergeCell ref="E8304:F8304"/>
    <mergeCell ref="E8305:F8305"/>
    <mergeCell ref="A8306:E8306"/>
    <mergeCell ref="F8306:I8306"/>
    <mergeCell ref="A8307:E8307"/>
    <mergeCell ref="F8307:I8307"/>
    <mergeCell ref="A8295:E8295"/>
    <mergeCell ref="G8296:I8296"/>
    <mergeCell ref="G8297:I8297"/>
    <mergeCell ref="G8298:I8298"/>
    <mergeCell ref="G8299:I8299"/>
    <mergeCell ref="A8300:E8300"/>
    <mergeCell ref="F8300:I8300"/>
    <mergeCell ref="A8291:E8291"/>
    <mergeCell ref="F8291:I8291"/>
    <mergeCell ref="A8292:E8292"/>
    <mergeCell ref="G8293:I8293"/>
    <mergeCell ref="A8294:E8294"/>
    <mergeCell ref="F8294:I8294"/>
    <mergeCell ref="E8287:F8287"/>
    <mergeCell ref="E8288:F8288"/>
    <mergeCell ref="A8289:E8289"/>
    <mergeCell ref="F8289:I8289"/>
    <mergeCell ref="A8290:E8290"/>
    <mergeCell ref="F8290:I8290"/>
    <mergeCell ref="H8336:I8336"/>
    <mergeCell ref="E8338:F8338"/>
    <mergeCell ref="E8339:F8339"/>
    <mergeCell ref="A8340:E8340"/>
    <mergeCell ref="F8340:I8340"/>
    <mergeCell ref="A8341:E8341"/>
    <mergeCell ref="F8341:I8341"/>
    <mergeCell ref="A8331:E8331"/>
    <mergeCell ref="F8331:I8331"/>
    <mergeCell ref="A8332:E8332"/>
    <mergeCell ref="G8333:I8333"/>
    <mergeCell ref="A8334:E8334"/>
    <mergeCell ref="F8334:I8334"/>
    <mergeCell ref="H8325:I8325"/>
    <mergeCell ref="E8327:F8327"/>
    <mergeCell ref="E8328:F8328"/>
    <mergeCell ref="A8329:E8329"/>
    <mergeCell ref="F8329:I8329"/>
    <mergeCell ref="A8330:E8330"/>
    <mergeCell ref="F8330:I8330"/>
    <mergeCell ref="A8320:E8320"/>
    <mergeCell ref="F8320:I8320"/>
    <mergeCell ref="A8321:E8321"/>
    <mergeCell ref="G8322:I8322"/>
    <mergeCell ref="A8323:E8323"/>
    <mergeCell ref="F8323:I8323"/>
    <mergeCell ref="H8314:I8314"/>
    <mergeCell ref="E8316:F8316"/>
    <mergeCell ref="E8317:F8317"/>
    <mergeCell ref="A8318:E8318"/>
    <mergeCell ref="F8318:I8318"/>
    <mergeCell ref="A8319:E8319"/>
    <mergeCell ref="F8319:I8319"/>
    <mergeCell ref="E8365:F8365"/>
    <mergeCell ref="E8366:F8366"/>
    <mergeCell ref="E8367:F8367"/>
    <mergeCell ref="E8368:F8368"/>
    <mergeCell ref="E8369:F8369"/>
    <mergeCell ref="E8370:F8370"/>
    <mergeCell ref="A8358:E8358"/>
    <mergeCell ref="F8358:I8358"/>
    <mergeCell ref="H8360:I8360"/>
    <mergeCell ref="E8362:F8362"/>
    <mergeCell ref="E8363:F8363"/>
    <mergeCell ref="E8364:F8364"/>
    <mergeCell ref="J8351:J8352"/>
    <mergeCell ref="A8355:E8355"/>
    <mergeCell ref="F8355:I8355"/>
    <mergeCell ref="A8356:E8356"/>
    <mergeCell ref="F8356:I8356"/>
    <mergeCell ref="A8357:E8357"/>
    <mergeCell ref="F8357:I8357"/>
    <mergeCell ref="H8347:I8347"/>
    <mergeCell ref="E8349:F8349"/>
    <mergeCell ref="E8350:F8350"/>
    <mergeCell ref="A8351:A8352"/>
    <mergeCell ref="B8351:B8352"/>
    <mergeCell ref="C8351:C8352"/>
    <mergeCell ref="D8351:D8352"/>
    <mergeCell ref="E8351:E8352"/>
    <mergeCell ref="F8351:G8351"/>
    <mergeCell ref="H8351:I8351"/>
    <mergeCell ref="A8342:E8342"/>
    <mergeCell ref="F8342:I8342"/>
    <mergeCell ref="A8343:E8343"/>
    <mergeCell ref="G8344:I8344"/>
    <mergeCell ref="A8345:E8345"/>
    <mergeCell ref="F8345:I8345"/>
    <mergeCell ref="F8400:I8400"/>
    <mergeCell ref="A8402:E8402"/>
    <mergeCell ref="F8402:I8402"/>
    <mergeCell ref="A8403:E8403"/>
    <mergeCell ref="F8403:I8403"/>
    <mergeCell ref="A8404:E8404"/>
    <mergeCell ref="F8404:I8404"/>
    <mergeCell ref="G8393:I8393"/>
    <mergeCell ref="A8394:E8394"/>
    <mergeCell ref="F8394:I8394"/>
    <mergeCell ref="H8396:I8396"/>
    <mergeCell ref="E8398:F8398"/>
    <mergeCell ref="E8399:F8399"/>
    <mergeCell ref="G8388:I8388"/>
    <mergeCell ref="A8389:E8389"/>
    <mergeCell ref="F8389:I8389"/>
    <mergeCell ref="A8390:E8390"/>
    <mergeCell ref="G8391:I8391"/>
    <mergeCell ref="G8392:I8392"/>
    <mergeCell ref="A8383:E8383"/>
    <mergeCell ref="F8383:I8383"/>
    <mergeCell ref="A8384:E8384"/>
    <mergeCell ref="G8385:I8385"/>
    <mergeCell ref="G8386:I8386"/>
    <mergeCell ref="G8387:I8387"/>
    <mergeCell ref="A8380:E8380"/>
    <mergeCell ref="F8380:I8380"/>
    <mergeCell ref="A8381:E8381"/>
    <mergeCell ref="F8381:I8381"/>
    <mergeCell ref="A8382:E8382"/>
    <mergeCell ref="F8382:I8382"/>
    <mergeCell ref="E8371:F8371"/>
    <mergeCell ref="H8373:I8373"/>
    <mergeCell ref="E8375:F8375"/>
    <mergeCell ref="E8376:F8376"/>
    <mergeCell ref="F8377:I8377"/>
    <mergeCell ref="A8379:E8379"/>
    <mergeCell ref="F8379:I8379"/>
    <mergeCell ref="E8435:F8435"/>
    <mergeCell ref="A8436:E8436"/>
    <mergeCell ref="F8436:I8436"/>
    <mergeCell ref="A8437:E8437"/>
    <mergeCell ref="F8437:I8437"/>
    <mergeCell ref="A8438:E8438"/>
    <mergeCell ref="F8438:I8438"/>
    <mergeCell ref="E8427:F8427"/>
    <mergeCell ref="E8428:F8428"/>
    <mergeCell ref="E8429:F8429"/>
    <mergeCell ref="E8430:F8430"/>
    <mergeCell ref="H8432:I8432"/>
    <mergeCell ref="E8434:F8434"/>
    <mergeCell ref="E8421:F8421"/>
    <mergeCell ref="E8422:F8422"/>
    <mergeCell ref="E8423:F8423"/>
    <mergeCell ref="E8424:F8424"/>
    <mergeCell ref="E8425:F8425"/>
    <mergeCell ref="E8426:F8426"/>
    <mergeCell ref="G8414:I8414"/>
    <mergeCell ref="G8415:I8415"/>
    <mergeCell ref="G8416:I8416"/>
    <mergeCell ref="A8417:E8417"/>
    <mergeCell ref="F8417:I8417"/>
    <mergeCell ref="H8419:I8419"/>
    <mergeCell ref="G8409:I8409"/>
    <mergeCell ref="G8410:I8410"/>
    <mergeCell ref="G8411:I8411"/>
    <mergeCell ref="A8412:E8412"/>
    <mergeCell ref="F8412:I8412"/>
    <mergeCell ref="A8413:E8413"/>
    <mergeCell ref="A8405:E8405"/>
    <mergeCell ref="F8405:I8405"/>
    <mergeCell ref="A8406:E8406"/>
    <mergeCell ref="F8406:I8406"/>
    <mergeCell ref="A8407:E8407"/>
    <mergeCell ref="G8408:I8408"/>
    <mergeCell ref="H8468:I8468"/>
    <mergeCell ref="E8470:F8470"/>
    <mergeCell ref="E8471:F8471"/>
    <mergeCell ref="E8472:F8472"/>
    <mergeCell ref="E8473:F8473"/>
    <mergeCell ref="H8475:I8475"/>
    <mergeCell ref="A8463:E8463"/>
    <mergeCell ref="F8463:I8463"/>
    <mergeCell ref="A8464:E8464"/>
    <mergeCell ref="G8465:I8465"/>
    <mergeCell ref="A8466:E8466"/>
    <mergeCell ref="F8466:I8466"/>
    <mergeCell ref="H8457:I8457"/>
    <mergeCell ref="E8459:F8459"/>
    <mergeCell ref="E8460:F8460"/>
    <mergeCell ref="A8461:E8461"/>
    <mergeCell ref="F8461:I8461"/>
    <mergeCell ref="A8462:E8462"/>
    <mergeCell ref="F8462:I8462"/>
    <mergeCell ref="A8452:E8452"/>
    <mergeCell ref="F8452:I8452"/>
    <mergeCell ref="A8453:E8453"/>
    <mergeCell ref="G8454:I8454"/>
    <mergeCell ref="A8455:E8455"/>
    <mergeCell ref="F8455:I8455"/>
    <mergeCell ref="H8446:I8446"/>
    <mergeCell ref="E8448:F8448"/>
    <mergeCell ref="E8449:F8449"/>
    <mergeCell ref="A8450:E8450"/>
    <mergeCell ref="F8450:I8450"/>
    <mergeCell ref="A8451:E8451"/>
    <mergeCell ref="F8451:I8451"/>
    <mergeCell ref="A8439:E8439"/>
    <mergeCell ref="G8440:I8440"/>
    <mergeCell ref="G8441:I8441"/>
    <mergeCell ref="G8442:I8442"/>
    <mergeCell ref="G8443:I8443"/>
    <mergeCell ref="A8444:E8444"/>
    <mergeCell ref="F8444:I8444"/>
    <mergeCell ref="E8506:F8506"/>
    <mergeCell ref="H8508:I8508"/>
    <mergeCell ref="E8510:F8510"/>
    <mergeCell ref="E8511:F8511"/>
    <mergeCell ref="E8512:F8512"/>
    <mergeCell ref="H8514:I8514"/>
    <mergeCell ref="E8500:F8500"/>
    <mergeCell ref="E8501:F8501"/>
    <mergeCell ref="E8502:F8502"/>
    <mergeCell ref="E8503:F8503"/>
    <mergeCell ref="E8504:F8504"/>
    <mergeCell ref="E8505:F8505"/>
    <mergeCell ref="E8492:F8492"/>
    <mergeCell ref="E8493:F8493"/>
    <mergeCell ref="E8494:F8494"/>
    <mergeCell ref="E8495:F8495"/>
    <mergeCell ref="E8496:F8496"/>
    <mergeCell ref="H8498:I8498"/>
    <mergeCell ref="A8485:E8485"/>
    <mergeCell ref="G8486:I8486"/>
    <mergeCell ref="G8487:I8487"/>
    <mergeCell ref="A8488:E8488"/>
    <mergeCell ref="F8488:I8488"/>
    <mergeCell ref="H8490:I8490"/>
    <mergeCell ref="A8481:E8481"/>
    <mergeCell ref="F8481:I8481"/>
    <mergeCell ref="A8482:E8482"/>
    <mergeCell ref="G8483:I8483"/>
    <mergeCell ref="A8484:E8484"/>
    <mergeCell ref="F8484:I8484"/>
    <mergeCell ref="E8477:F8477"/>
    <mergeCell ref="E8478:F8478"/>
    <mergeCell ref="A8479:E8479"/>
    <mergeCell ref="F8479:I8479"/>
    <mergeCell ref="A8480:E8480"/>
    <mergeCell ref="F8480:I8480"/>
    <mergeCell ref="E8558:F8558"/>
    <mergeCell ref="H8560:I8560"/>
    <mergeCell ref="E8562:F8562"/>
    <mergeCell ref="E8563:F8563"/>
    <mergeCell ref="E8564:F8564"/>
    <mergeCell ref="H8566:I8566"/>
    <mergeCell ref="E8550:F8550"/>
    <mergeCell ref="E8551:F8551"/>
    <mergeCell ref="E8552:F8552"/>
    <mergeCell ref="H8554:I8554"/>
    <mergeCell ref="E8556:F8556"/>
    <mergeCell ref="E8557:F8557"/>
    <mergeCell ref="E8542:F8542"/>
    <mergeCell ref="E8543:F8543"/>
    <mergeCell ref="E8544:F8544"/>
    <mergeCell ref="E8545:F8545"/>
    <mergeCell ref="E8546:F8546"/>
    <mergeCell ref="H8548:I8548"/>
    <mergeCell ref="E8534:F8534"/>
    <mergeCell ref="E8535:F8535"/>
    <mergeCell ref="E8536:F8536"/>
    <mergeCell ref="E8537:F8537"/>
    <mergeCell ref="H8539:I8539"/>
    <mergeCell ref="E8541:F8541"/>
    <mergeCell ref="E8524:F8524"/>
    <mergeCell ref="H8526:I8526"/>
    <mergeCell ref="E8528:F8528"/>
    <mergeCell ref="E8529:F8529"/>
    <mergeCell ref="E8530:F8530"/>
    <mergeCell ref="H8532:I8532"/>
    <mergeCell ref="E8516:F8516"/>
    <mergeCell ref="E8517:F8517"/>
    <mergeCell ref="E8518:F8518"/>
    <mergeCell ref="H8520:I8520"/>
    <mergeCell ref="E8522:F8522"/>
    <mergeCell ref="E8523:F8523"/>
    <mergeCell ref="G8590:I8590"/>
    <mergeCell ref="G8591:I8591"/>
    <mergeCell ref="A8592:E8592"/>
    <mergeCell ref="F8592:I8592"/>
    <mergeCell ref="H8594:I8594"/>
    <mergeCell ref="E8596:F8596"/>
    <mergeCell ref="G8585:I8585"/>
    <mergeCell ref="G8586:I8586"/>
    <mergeCell ref="G8587:I8587"/>
    <mergeCell ref="A8588:E8588"/>
    <mergeCell ref="F8588:I8588"/>
    <mergeCell ref="A8589:E8589"/>
    <mergeCell ref="A8581:E8581"/>
    <mergeCell ref="F8581:I8581"/>
    <mergeCell ref="A8582:E8582"/>
    <mergeCell ref="F8582:I8582"/>
    <mergeCell ref="A8583:E8583"/>
    <mergeCell ref="G8584:I8584"/>
    <mergeCell ref="H8576:I8576"/>
    <mergeCell ref="J8576:J8577"/>
    <mergeCell ref="A8579:E8579"/>
    <mergeCell ref="F8579:I8579"/>
    <mergeCell ref="A8580:E8580"/>
    <mergeCell ref="F8580:I8580"/>
    <mergeCell ref="A8576:A8577"/>
    <mergeCell ref="B8576:B8577"/>
    <mergeCell ref="C8576:C8577"/>
    <mergeCell ref="D8576:D8577"/>
    <mergeCell ref="E8576:E8577"/>
    <mergeCell ref="F8576:G8576"/>
    <mergeCell ref="E8568:F8568"/>
    <mergeCell ref="E8569:F8569"/>
    <mergeCell ref="E8570:F8570"/>
    <mergeCell ref="H8572:I8572"/>
    <mergeCell ref="E8574:F8574"/>
    <mergeCell ref="E8575:F8575"/>
    <mergeCell ref="E8619:F8619"/>
    <mergeCell ref="E8620:F8620"/>
    <mergeCell ref="E8621:F8621"/>
    <mergeCell ref="E8622:F8622"/>
    <mergeCell ref="E8623:F8623"/>
    <mergeCell ref="E8624:F8624"/>
    <mergeCell ref="G8612:I8612"/>
    <mergeCell ref="A8613:E8613"/>
    <mergeCell ref="F8613:I8613"/>
    <mergeCell ref="H8615:I8615"/>
    <mergeCell ref="E8617:F8617"/>
    <mergeCell ref="E8618:F8618"/>
    <mergeCell ref="G8607:I8607"/>
    <mergeCell ref="G8608:I8608"/>
    <mergeCell ref="A8609:E8609"/>
    <mergeCell ref="F8609:I8609"/>
    <mergeCell ref="A8610:E8610"/>
    <mergeCell ref="G8611:I8611"/>
    <mergeCell ref="A8603:E8603"/>
    <mergeCell ref="F8603:I8603"/>
    <mergeCell ref="A8604:E8604"/>
    <mergeCell ref="F8604:I8604"/>
    <mergeCell ref="A8605:E8605"/>
    <mergeCell ref="G8606:I8606"/>
    <mergeCell ref="H8598:I8598"/>
    <mergeCell ref="J8598:J8599"/>
    <mergeCell ref="A8601:E8601"/>
    <mergeCell ref="F8601:I8601"/>
    <mergeCell ref="A8602:E8602"/>
    <mergeCell ref="F8602:I8602"/>
    <mergeCell ref="E8597:F8597"/>
    <mergeCell ref="A8598:A8599"/>
    <mergeCell ref="B8598:B8599"/>
    <mergeCell ref="C8598:C8599"/>
    <mergeCell ref="D8598:D8599"/>
    <mergeCell ref="E8598:E8599"/>
    <mergeCell ref="F8598:G8598"/>
    <mergeCell ref="G8652:I8652"/>
    <mergeCell ref="G8653:I8653"/>
    <mergeCell ref="G8654:I8654"/>
    <mergeCell ref="A8655:E8655"/>
    <mergeCell ref="F8655:I8655"/>
    <mergeCell ref="A8656:E8656"/>
    <mergeCell ref="A8648:E8648"/>
    <mergeCell ref="F8648:I8648"/>
    <mergeCell ref="A8649:E8649"/>
    <mergeCell ref="F8649:I8649"/>
    <mergeCell ref="A8650:E8650"/>
    <mergeCell ref="G8651:I8651"/>
    <mergeCell ref="H8643:I8643"/>
    <mergeCell ref="J8643:J8644"/>
    <mergeCell ref="A8646:E8646"/>
    <mergeCell ref="F8646:I8646"/>
    <mergeCell ref="A8647:E8647"/>
    <mergeCell ref="F8647:I8647"/>
    <mergeCell ref="E8641:F8641"/>
    <mergeCell ref="E8642:F8642"/>
    <mergeCell ref="A8643:A8644"/>
    <mergeCell ref="B8643:B8644"/>
    <mergeCell ref="C8643:C8644"/>
    <mergeCell ref="D8643:D8644"/>
    <mergeCell ref="E8643:E8644"/>
    <mergeCell ref="F8643:G8643"/>
    <mergeCell ref="E8633:F8633"/>
    <mergeCell ref="E8634:F8634"/>
    <mergeCell ref="E8635:F8635"/>
    <mergeCell ref="E8636:F8636"/>
    <mergeCell ref="E8637:F8637"/>
    <mergeCell ref="H8639:I8639"/>
    <mergeCell ref="E8625:F8625"/>
    <mergeCell ref="H8627:I8627"/>
    <mergeCell ref="E8629:F8629"/>
    <mergeCell ref="E8630:F8630"/>
    <mergeCell ref="E8631:F8631"/>
    <mergeCell ref="E8632:F8632"/>
    <mergeCell ref="G8679:I8679"/>
    <mergeCell ref="A8680:E8680"/>
    <mergeCell ref="F8680:I8680"/>
    <mergeCell ref="H8682:I8682"/>
    <mergeCell ref="E8684:F8684"/>
    <mergeCell ref="E8685:F8685"/>
    <mergeCell ref="G8674:I8674"/>
    <mergeCell ref="G8675:I8675"/>
    <mergeCell ref="A8676:E8676"/>
    <mergeCell ref="F8676:I8676"/>
    <mergeCell ref="A8677:E8677"/>
    <mergeCell ref="G8678:I8678"/>
    <mergeCell ref="A8670:E8670"/>
    <mergeCell ref="F8670:I8670"/>
    <mergeCell ref="A8671:E8671"/>
    <mergeCell ref="F8671:I8671"/>
    <mergeCell ref="A8672:E8672"/>
    <mergeCell ref="G8673:I8673"/>
    <mergeCell ref="H8665:I8665"/>
    <mergeCell ref="J8665:J8666"/>
    <mergeCell ref="A8668:E8668"/>
    <mergeCell ref="F8668:I8668"/>
    <mergeCell ref="A8669:E8669"/>
    <mergeCell ref="F8669:I8669"/>
    <mergeCell ref="E8664:F8664"/>
    <mergeCell ref="A8665:A8666"/>
    <mergeCell ref="B8665:B8666"/>
    <mergeCell ref="C8665:C8666"/>
    <mergeCell ref="D8665:D8666"/>
    <mergeCell ref="E8665:E8666"/>
    <mergeCell ref="F8665:G8665"/>
    <mergeCell ref="G8657:I8657"/>
    <mergeCell ref="G8658:I8658"/>
    <mergeCell ref="A8659:E8659"/>
    <mergeCell ref="F8659:I8659"/>
    <mergeCell ref="H8661:I8661"/>
    <mergeCell ref="E8663:F8663"/>
    <mergeCell ref="E8707:F8707"/>
    <mergeCell ref="A8708:A8709"/>
    <mergeCell ref="B8708:B8709"/>
    <mergeCell ref="C8708:C8709"/>
    <mergeCell ref="D8708:D8709"/>
    <mergeCell ref="E8708:E8709"/>
    <mergeCell ref="F8708:G8708"/>
    <mergeCell ref="G8700:I8700"/>
    <mergeCell ref="G8701:I8701"/>
    <mergeCell ref="A8702:E8702"/>
    <mergeCell ref="F8702:I8702"/>
    <mergeCell ref="H8704:I8704"/>
    <mergeCell ref="E8706:F8706"/>
    <mergeCell ref="G8695:I8695"/>
    <mergeCell ref="G8696:I8696"/>
    <mergeCell ref="G8697:I8697"/>
    <mergeCell ref="A8698:E8698"/>
    <mergeCell ref="F8698:I8698"/>
    <mergeCell ref="A8699:E8699"/>
    <mergeCell ref="A8691:E8691"/>
    <mergeCell ref="F8691:I8691"/>
    <mergeCell ref="A8692:E8692"/>
    <mergeCell ref="F8692:I8692"/>
    <mergeCell ref="A8693:E8693"/>
    <mergeCell ref="G8694:I8694"/>
    <mergeCell ref="H8686:I8686"/>
    <mergeCell ref="J8686:J8687"/>
    <mergeCell ref="A8689:E8689"/>
    <mergeCell ref="F8689:I8689"/>
    <mergeCell ref="A8690:E8690"/>
    <mergeCell ref="F8690:I8690"/>
    <mergeCell ref="A8686:A8687"/>
    <mergeCell ref="B8686:B8687"/>
    <mergeCell ref="C8686:C8687"/>
    <mergeCell ref="D8686:D8687"/>
    <mergeCell ref="E8686:E8687"/>
    <mergeCell ref="F8686:G8686"/>
    <mergeCell ref="H8730:I8730"/>
    <mergeCell ref="J8730:J8731"/>
    <mergeCell ref="A8733:E8733"/>
    <mergeCell ref="F8733:I8733"/>
    <mergeCell ref="A8734:E8734"/>
    <mergeCell ref="F8734:I8734"/>
    <mergeCell ref="E8729:F8729"/>
    <mergeCell ref="A8730:A8731"/>
    <mergeCell ref="B8730:B8731"/>
    <mergeCell ref="C8730:C8731"/>
    <mergeCell ref="D8730:D8731"/>
    <mergeCell ref="E8730:E8731"/>
    <mergeCell ref="F8730:G8730"/>
    <mergeCell ref="G8722:I8722"/>
    <mergeCell ref="G8723:I8723"/>
    <mergeCell ref="A8724:E8724"/>
    <mergeCell ref="F8724:I8724"/>
    <mergeCell ref="H8726:I8726"/>
    <mergeCell ref="E8728:F8728"/>
    <mergeCell ref="G8717:I8717"/>
    <mergeCell ref="G8718:I8718"/>
    <mergeCell ref="G8719:I8719"/>
    <mergeCell ref="A8720:E8720"/>
    <mergeCell ref="F8720:I8720"/>
    <mergeCell ref="A8721:E8721"/>
    <mergeCell ref="A8713:E8713"/>
    <mergeCell ref="F8713:I8713"/>
    <mergeCell ref="A8714:E8714"/>
    <mergeCell ref="F8714:I8714"/>
    <mergeCell ref="A8715:E8715"/>
    <mergeCell ref="G8716:I8716"/>
    <mergeCell ref="H8708:I8708"/>
    <mergeCell ref="J8708:J8709"/>
    <mergeCell ref="A8711:E8711"/>
    <mergeCell ref="F8711:I8711"/>
    <mergeCell ref="A8712:E8712"/>
    <mergeCell ref="F8712:I8712"/>
    <mergeCell ref="H8761:I8761"/>
    <mergeCell ref="E8763:F8763"/>
    <mergeCell ref="E8764:F8764"/>
    <mergeCell ref="A8765:E8765"/>
    <mergeCell ref="F8765:I8765"/>
    <mergeCell ref="A8766:E8766"/>
    <mergeCell ref="F8766:I8766"/>
    <mergeCell ref="A8755:E8755"/>
    <mergeCell ref="G8756:I8756"/>
    <mergeCell ref="G8757:I8757"/>
    <mergeCell ref="G8758:I8758"/>
    <mergeCell ref="A8759:E8759"/>
    <mergeCell ref="F8759:I8759"/>
    <mergeCell ref="E8751:F8751"/>
    <mergeCell ref="A8752:E8752"/>
    <mergeCell ref="F8752:I8752"/>
    <mergeCell ref="A8753:E8753"/>
    <mergeCell ref="F8753:I8753"/>
    <mergeCell ref="A8754:E8754"/>
    <mergeCell ref="F8754:I8754"/>
    <mergeCell ref="G8744:I8744"/>
    <mergeCell ref="G8745:I8745"/>
    <mergeCell ref="A8746:E8746"/>
    <mergeCell ref="F8746:I8746"/>
    <mergeCell ref="H8748:I8748"/>
    <mergeCell ref="E8750:F8750"/>
    <mergeCell ref="G8739:I8739"/>
    <mergeCell ref="G8740:I8740"/>
    <mergeCell ref="G8741:I8741"/>
    <mergeCell ref="A8742:E8742"/>
    <mergeCell ref="F8742:I8742"/>
    <mergeCell ref="A8743:E8743"/>
    <mergeCell ref="A8735:E8735"/>
    <mergeCell ref="F8735:I8735"/>
    <mergeCell ref="A8736:E8736"/>
    <mergeCell ref="F8736:I8736"/>
    <mergeCell ref="A8737:E8737"/>
    <mergeCell ref="G8738:I8738"/>
    <mergeCell ref="A8794:E8794"/>
    <mergeCell ref="G8795:I8795"/>
    <mergeCell ref="G8796:I8796"/>
    <mergeCell ref="G8797:I8797"/>
    <mergeCell ref="A8798:E8798"/>
    <mergeCell ref="F8798:I8798"/>
    <mergeCell ref="E8790:F8790"/>
    <mergeCell ref="A8791:E8791"/>
    <mergeCell ref="F8791:I8791"/>
    <mergeCell ref="A8792:E8792"/>
    <mergeCell ref="F8792:I8792"/>
    <mergeCell ref="A8793:E8793"/>
    <mergeCell ref="F8793:I8793"/>
    <mergeCell ref="G8783:I8783"/>
    <mergeCell ref="G8784:I8784"/>
    <mergeCell ref="A8785:E8785"/>
    <mergeCell ref="F8785:I8785"/>
    <mergeCell ref="H8787:I8787"/>
    <mergeCell ref="E8789:F8789"/>
    <mergeCell ref="A8779:E8779"/>
    <mergeCell ref="F8779:I8779"/>
    <mergeCell ref="A8780:E8780"/>
    <mergeCell ref="F8780:I8780"/>
    <mergeCell ref="A8781:E8781"/>
    <mergeCell ref="G8782:I8782"/>
    <mergeCell ref="A8772:E8772"/>
    <mergeCell ref="F8772:I8772"/>
    <mergeCell ref="H8774:I8774"/>
    <mergeCell ref="E8776:F8776"/>
    <mergeCell ref="E8777:F8777"/>
    <mergeCell ref="A8778:E8778"/>
    <mergeCell ref="F8778:I8778"/>
    <mergeCell ref="A8767:E8767"/>
    <mergeCell ref="F8767:I8767"/>
    <mergeCell ref="A8768:E8768"/>
    <mergeCell ref="G8769:I8769"/>
    <mergeCell ref="G8770:I8770"/>
    <mergeCell ref="G8771:I8771"/>
    <mergeCell ref="E8829:F8829"/>
    <mergeCell ref="A8830:E8830"/>
    <mergeCell ref="F8830:I8830"/>
    <mergeCell ref="A8831:E8831"/>
    <mergeCell ref="F8831:I8831"/>
    <mergeCell ref="A8832:E8832"/>
    <mergeCell ref="F8832:I8832"/>
    <mergeCell ref="G8822:I8822"/>
    <mergeCell ref="G8823:I8823"/>
    <mergeCell ref="A8824:E8824"/>
    <mergeCell ref="F8824:I8824"/>
    <mergeCell ref="H8826:I8826"/>
    <mergeCell ref="E8828:F8828"/>
    <mergeCell ref="A8818:E8818"/>
    <mergeCell ref="F8818:I8818"/>
    <mergeCell ref="A8819:E8819"/>
    <mergeCell ref="F8819:I8819"/>
    <mergeCell ref="A8820:E8820"/>
    <mergeCell ref="G8821:I8821"/>
    <mergeCell ref="A8811:E8811"/>
    <mergeCell ref="F8811:I8811"/>
    <mergeCell ref="H8813:I8813"/>
    <mergeCell ref="E8815:F8815"/>
    <mergeCell ref="E8816:F8816"/>
    <mergeCell ref="A8817:E8817"/>
    <mergeCell ref="F8817:I8817"/>
    <mergeCell ref="A8806:E8806"/>
    <mergeCell ref="F8806:I8806"/>
    <mergeCell ref="A8807:E8807"/>
    <mergeCell ref="G8808:I8808"/>
    <mergeCell ref="G8809:I8809"/>
    <mergeCell ref="G8810:I8810"/>
    <mergeCell ref="H8800:I8800"/>
    <mergeCell ref="E8802:F8802"/>
    <mergeCell ref="E8803:F8803"/>
    <mergeCell ref="A8804:E8804"/>
    <mergeCell ref="F8804:I8804"/>
    <mergeCell ref="A8805:E8805"/>
    <mergeCell ref="F8805:I8805"/>
    <mergeCell ref="E8865:F8865"/>
    <mergeCell ref="E8866:F8866"/>
    <mergeCell ref="H8868:I8868"/>
    <mergeCell ref="E8870:F8870"/>
    <mergeCell ref="E8871:F8871"/>
    <mergeCell ref="E8872:F8872"/>
    <mergeCell ref="E8857:F8857"/>
    <mergeCell ref="E8858:F8858"/>
    <mergeCell ref="E8859:F8859"/>
    <mergeCell ref="H8861:I8861"/>
    <mergeCell ref="E8863:F8863"/>
    <mergeCell ref="E8864:F8864"/>
    <mergeCell ref="A8850:E8850"/>
    <mergeCell ref="F8850:I8850"/>
    <mergeCell ref="H8852:I8852"/>
    <mergeCell ref="E8854:F8854"/>
    <mergeCell ref="E8855:F8855"/>
    <mergeCell ref="E8856:F8856"/>
    <mergeCell ref="A8845:E8845"/>
    <mergeCell ref="F8845:I8845"/>
    <mergeCell ref="A8846:E8846"/>
    <mergeCell ref="G8847:I8847"/>
    <mergeCell ref="G8848:I8848"/>
    <mergeCell ref="G8849:I8849"/>
    <mergeCell ref="H8839:I8839"/>
    <mergeCell ref="E8841:F8841"/>
    <mergeCell ref="E8842:F8842"/>
    <mergeCell ref="A8843:E8843"/>
    <mergeCell ref="F8843:I8843"/>
    <mergeCell ref="A8844:E8844"/>
    <mergeCell ref="F8844:I8844"/>
    <mergeCell ref="A8833:E8833"/>
    <mergeCell ref="G8834:I8834"/>
    <mergeCell ref="G8835:I8835"/>
    <mergeCell ref="G8836:I8836"/>
    <mergeCell ref="A8837:E8837"/>
    <mergeCell ref="F8837:I8837"/>
    <mergeCell ref="G8900:I8900"/>
    <mergeCell ref="A8901:E8901"/>
    <mergeCell ref="F8901:I8901"/>
    <mergeCell ref="A8902:E8902"/>
    <mergeCell ref="G8903:I8903"/>
    <mergeCell ref="G8904:I8904"/>
    <mergeCell ref="A8896:E8896"/>
    <mergeCell ref="F8896:I8896"/>
    <mergeCell ref="A8897:E8897"/>
    <mergeCell ref="F8897:I8897"/>
    <mergeCell ref="A8898:E8898"/>
    <mergeCell ref="G8899:I8899"/>
    <mergeCell ref="H8891:I8891"/>
    <mergeCell ref="J8891:J8892"/>
    <mergeCell ref="A8894:E8894"/>
    <mergeCell ref="F8894:I8894"/>
    <mergeCell ref="A8895:E8895"/>
    <mergeCell ref="F8895:I8895"/>
    <mergeCell ref="A8891:A8892"/>
    <mergeCell ref="B8891:B8892"/>
    <mergeCell ref="C8891:C8892"/>
    <mergeCell ref="D8891:D8892"/>
    <mergeCell ref="E8891:E8892"/>
    <mergeCell ref="F8891:G8891"/>
    <mergeCell ref="E8883:F8883"/>
    <mergeCell ref="E8884:F8884"/>
    <mergeCell ref="E8885:F8885"/>
    <mergeCell ref="H8887:I8887"/>
    <mergeCell ref="E8889:F8889"/>
    <mergeCell ref="E8890:F8890"/>
    <mergeCell ref="H8874:I8874"/>
    <mergeCell ref="E8876:F8876"/>
    <mergeCell ref="E8877:F8877"/>
    <mergeCell ref="E8878:F8878"/>
    <mergeCell ref="E8879:F8879"/>
    <mergeCell ref="H8881:I8881"/>
    <mergeCell ref="A8935:E8935"/>
    <mergeCell ref="F8935:I8935"/>
    <mergeCell ref="A8936:E8936"/>
    <mergeCell ref="F8936:I8936"/>
    <mergeCell ref="A8937:E8937"/>
    <mergeCell ref="F8937:I8937"/>
    <mergeCell ref="E8930:F8930"/>
    <mergeCell ref="F8931:I8931"/>
    <mergeCell ref="A8933:E8933"/>
    <mergeCell ref="F8933:I8933"/>
    <mergeCell ref="A8934:E8934"/>
    <mergeCell ref="F8934:I8934"/>
    <mergeCell ref="A8924:E8924"/>
    <mergeCell ref="F8924:I8924"/>
    <mergeCell ref="A8925:E8925"/>
    <mergeCell ref="F8925:I8925"/>
    <mergeCell ref="H8927:I8927"/>
    <mergeCell ref="E8929:F8929"/>
    <mergeCell ref="A8921:E8921"/>
    <mergeCell ref="F8921:I8921"/>
    <mergeCell ref="A8922:E8922"/>
    <mergeCell ref="F8922:I8922"/>
    <mergeCell ref="A8923:E8923"/>
    <mergeCell ref="F8923:I8923"/>
    <mergeCell ref="E8912:F8912"/>
    <mergeCell ref="E8913:F8913"/>
    <mergeCell ref="H8915:I8915"/>
    <mergeCell ref="E8917:F8917"/>
    <mergeCell ref="E8918:F8918"/>
    <mergeCell ref="F8919:I8919"/>
    <mergeCell ref="A8905:E8905"/>
    <mergeCell ref="F8905:I8905"/>
    <mergeCell ref="H8907:I8907"/>
    <mergeCell ref="E8909:F8909"/>
    <mergeCell ref="E8910:F8910"/>
    <mergeCell ref="E8911:F8911"/>
    <mergeCell ref="A8971:E8971"/>
    <mergeCell ref="F8971:I8971"/>
    <mergeCell ref="A8972:E8972"/>
    <mergeCell ref="F8972:I8972"/>
    <mergeCell ref="A8973:E8973"/>
    <mergeCell ref="F8973:I8973"/>
    <mergeCell ref="E8966:F8966"/>
    <mergeCell ref="F8967:I8967"/>
    <mergeCell ref="A8969:E8969"/>
    <mergeCell ref="F8969:I8969"/>
    <mergeCell ref="A8970:E8970"/>
    <mergeCell ref="F8970:I8970"/>
    <mergeCell ref="H8957:I8957"/>
    <mergeCell ref="E8959:F8959"/>
    <mergeCell ref="E8960:F8960"/>
    <mergeCell ref="E8961:F8961"/>
    <mergeCell ref="H8963:I8963"/>
    <mergeCell ref="E8965:F8965"/>
    <mergeCell ref="A8953:E8953"/>
    <mergeCell ref="F8953:I8953"/>
    <mergeCell ref="A8954:E8954"/>
    <mergeCell ref="F8954:I8954"/>
    <mergeCell ref="A8955:E8955"/>
    <mergeCell ref="F8955:I8955"/>
    <mergeCell ref="E8948:F8948"/>
    <mergeCell ref="F8949:I8949"/>
    <mergeCell ref="A8951:E8951"/>
    <mergeCell ref="F8951:I8951"/>
    <mergeCell ref="A8952:E8952"/>
    <mergeCell ref="F8952:I8952"/>
    <mergeCell ref="H8939:I8939"/>
    <mergeCell ref="E8941:F8941"/>
    <mergeCell ref="E8942:F8942"/>
    <mergeCell ref="E8943:F8943"/>
    <mergeCell ref="H8945:I8945"/>
    <mergeCell ref="E8947:F8947"/>
    <mergeCell ref="E9002:F9002"/>
    <mergeCell ref="E9003:F9003"/>
    <mergeCell ref="H9005:I9005"/>
    <mergeCell ref="E9007:F9007"/>
    <mergeCell ref="E9008:F9008"/>
    <mergeCell ref="F9009:I9009"/>
    <mergeCell ref="A8996:E8996"/>
    <mergeCell ref="F8996:I8996"/>
    <mergeCell ref="A8997:E8997"/>
    <mergeCell ref="F8997:I8997"/>
    <mergeCell ref="H8999:I8999"/>
    <mergeCell ref="E9001:F9001"/>
    <mergeCell ref="A8993:E8993"/>
    <mergeCell ref="F8993:I8993"/>
    <mergeCell ref="A8994:E8994"/>
    <mergeCell ref="F8994:I8994"/>
    <mergeCell ref="A8995:E8995"/>
    <mergeCell ref="F8995:I8995"/>
    <mergeCell ref="A8985:E8985"/>
    <mergeCell ref="F8985:I8985"/>
    <mergeCell ref="H8987:I8987"/>
    <mergeCell ref="E8989:F8989"/>
    <mergeCell ref="E8990:F8990"/>
    <mergeCell ref="F8991:I8991"/>
    <mergeCell ref="A8982:E8982"/>
    <mergeCell ref="F8982:I8982"/>
    <mergeCell ref="A8983:E8983"/>
    <mergeCell ref="F8983:I8983"/>
    <mergeCell ref="A8984:E8984"/>
    <mergeCell ref="F8984:I8984"/>
    <mergeCell ref="H8975:I8975"/>
    <mergeCell ref="E8977:F8977"/>
    <mergeCell ref="E8978:F8978"/>
    <mergeCell ref="F8979:I8979"/>
    <mergeCell ref="A8981:E8981"/>
    <mergeCell ref="F8981:I8981"/>
    <mergeCell ref="E9038:F9038"/>
    <mergeCell ref="E9039:F9039"/>
    <mergeCell ref="H9041:I9041"/>
    <mergeCell ref="E9043:F9043"/>
    <mergeCell ref="E9044:F9044"/>
    <mergeCell ref="F9045:I9045"/>
    <mergeCell ref="A9032:E9032"/>
    <mergeCell ref="F9032:I9032"/>
    <mergeCell ref="A9033:E9033"/>
    <mergeCell ref="F9033:I9033"/>
    <mergeCell ref="H9035:I9035"/>
    <mergeCell ref="E9037:F9037"/>
    <mergeCell ref="A9029:E9029"/>
    <mergeCell ref="F9029:I9029"/>
    <mergeCell ref="A9030:E9030"/>
    <mergeCell ref="F9030:I9030"/>
    <mergeCell ref="A9031:E9031"/>
    <mergeCell ref="F9031:I9031"/>
    <mergeCell ref="E9020:F9020"/>
    <mergeCell ref="E9021:F9021"/>
    <mergeCell ref="H9023:I9023"/>
    <mergeCell ref="E9025:F9025"/>
    <mergeCell ref="E9026:F9026"/>
    <mergeCell ref="F9027:I9027"/>
    <mergeCell ref="A9014:E9014"/>
    <mergeCell ref="F9014:I9014"/>
    <mergeCell ref="A9015:E9015"/>
    <mergeCell ref="F9015:I9015"/>
    <mergeCell ref="H9017:I9017"/>
    <mergeCell ref="E9019:F9019"/>
    <mergeCell ref="A9011:E9011"/>
    <mergeCell ref="F9011:I9011"/>
    <mergeCell ref="A9012:E9012"/>
    <mergeCell ref="F9012:I9012"/>
    <mergeCell ref="A9013:E9013"/>
    <mergeCell ref="F9013:I9013"/>
    <mergeCell ref="E9074:F9074"/>
    <mergeCell ref="F9075:I9075"/>
    <mergeCell ref="A9077:E9077"/>
    <mergeCell ref="F9077:I9077"/>
    <mergeCell ref="A9078:E9078"/>
    <mergeCell ref="F9078:I9078"/>
    <mergeCell ref="A9068:E9068"/>
    <mergeCell ref="F9068:I9068"/>
    <mergeCell ref="A9069:E9069"/>
    <mergeCell ref="F9069:I9069"/>
    <mergeCell ref="H9071:I9071"/>
    <mergeCell ref="E9073:F9073"/>
    <mergeCell ref="A9065:E9065"/>
    <mergeCell ref="F9065:I9065"/>
    <mergeCell ref="A9066:E9066"/>
    <mergeCell ref="F9066:I9066"/>
    <mergeCell ref="A9067:E9067"/>
    <mergeCell ref="F9067:I9067"/>
    <mergeCell ref="E9056:F9056"/>
    <mergeCell ref="E9057:F9057"/>
    <mergeCell ref="H9059:I9059"/>
    <mergeCell ref="E9061:F9061"/>
    <mergeCell ref="E9062:F9062"/>
    <mergeCell ref="F9063:I9063"/>
    <mergeCell ref="A9050:E9050"/>
    <mergeCell ref="F9050:I9050"/>
    <mergeCell ref="A9051:E9051"/>
    <mergeCell ref="F9051:I9051"/>
    <mergeCell ref="H9053:I9053"/>
    <mergeCell ref="E9055:F9055"/>
    <mergeCell ref="A9047:E9047"/>
    <mergeCell ref="F9047:I9047"/>
    <mergeCell ref="A9048:E9048"/>
    <mergeCell ref="F9048:I9048"/>
    <mergeCell ref="A9049:E9049"/>
    <mergeCell ref="F9049:I9049"/>
    <mergeCell ref="A9108:E9108"/>
    <mergeCell ref="F9108:I9108"/>
    <mergeCell ref="A9109:E9109"/>
    <mergeCell ref="F9109:I9109"/>
    <mergeCell ref="A9110:E9110"/>
    <mergeCell ref="F9110:I9110"/>
    <mergeCell ref="H9101:I9101"/>
    <mergeCell ref="E9103:F9103"/>
    <mergeCell ref="E9104:F9104"/>
    <mergeCell ref="F9105:I9105"/>
    <mergeCell ref="A9107:E9107"/>
    <mergeCell ref="F9107:I9107"/>
    <mergeCell ref="A9093:E9093"/>
    <mergeCell ref="F9093:I9093"/>
    <mergeCell ref="H9095:I9095"/>
    <mergeCell ref="E9097:F9097"/>
    <mergeCell ref="E9098:F9098"/>
    <mergeCell ref="E9099:F9099"/>
    <mergeCell ref="A9090:E9090"/>
    <mergeCell ref="F9090:I9090"/>
    <mergeCell ref="A9091:E9091"/>
    <mergeCell ref="F9091:I9091"/>
    <mergeCell ref="A9092:E9092"/>
    <mergeCell ref="F9092:I9092"/>
    <mergeCell ref="H9083:I9083"/>
    <mergeCell ref="E9085:F9085"/>
    <mergeCell ref="E9086:F9086"/>
    <mergeCell ref="F9087:I9087"/>
    <mergeCell ref="A9089:E9089"/>
    <mergeCell ref="F9089:I9089"/>
    <mergeCell ref="A9079:E9079"/>
    <mergeCell ref="F9079:I9079"/>
    <mergeCell ref="A9080:E9080"/>
    <mergeCell ref="F9080:I9080"/>
    <mergeCell ref="A9081:E9081"/>
    <mergeCell ref="F9081:I9081"/>
    <mergeCell ref="A9144:E9144"/>
    <mergeCell ref="F9144:I9144"/>
    <mergeCell ref="A9145:E9145"/>
    <mergeCell ref="F9145:I9145"/>
    <mergeCell ref="A9146:E9146"/>
    <mergeCell ref="F9146:I9146"/>
    <mergeCell ref="H9137:I9137"/>
    <mergeCell ref="E9139:F9139"/>
    <mergeCell ref="E9140:F9140"/>
    <mergeCell ref="F9141:I9141"/>
    <mergeCell ref="A9143:E9143"/>
    <mergeCell ref="F9143:I9143"/>
    <mergeCell ref="A9129:E9129"/>
    <mergeCell ref="F9129:I9129"/>
    <mergeCell ref="H9131:I9131"/>
    <mergeCell ref="E9133:F9133"/>
    <mergeCell ref="E9134:F9134"/>
    <mergeCell ref="E9135:F9135"/>
    <mergeCell ref="A9126:E9126"/>
    <mergeCell ref="F9126:I9126"/>
    <mergeCell ref="A9127:E9127"/>
    <mergeCell ref="F9127:I9127"/>
    <mergeCell ref="A9128:E9128"/>
    <mergeCell ref="F9128:I9128"/>
    <mergeCell ref="H9119:I9119"/>
    <mergeCell ref="E9121:F9121"/>
    <mergeCell ref="E9122:F9122"/>
    <mergeCell ref="F9123:I9123"/>
    <mergeCell ref="A9125:E9125"/>
    <mergeCell ref="F9125:I9125"/>
    <mergeCell ref="A9111:E9111"/>
    <mergeCell ref="F9111:I9111"/>
    <mergeCell ref="H9113:I9113"/>
    <mergeCell ref="E9115:F9115"/>
    <mergeCell ref="E9116:F9116"/>
    <mergeCell ref="E9117:F9117"/>
    <mergeCell ref="E9182:F9182"/>
    <mergeCell ref="F9183:I9183"/>
    <mergeCell ref="A9185:E9185"/>
    <mergeCell ref="F9185:I9185"/>
    <mergeCell ref="A9186:E9186"/>
    <mergeCell ref="F9186:I9186"/>
    <mergeCell ref="A9176:E9176"/>
    <mergeCell ref="F9176:I9176"/>
    <mergeCell ref="A9177:E9177"/>
    <mergeCell ref="F9177:I9177"/>
    <mergeCell ref="H9179:I9179"/>
    <mergeCell ref="E9181:F9181"/>
    <mergeCell ref="A9173:E9173"/>
    <mergeCell ref="F9173:I9173"/>
    <mergeCell ref="A9174:E9174"/>
    <mergeCell ref="F9174:I9174"/>
    <mergeCell ref="A9175:E9175"/>
    <mergeCell ref="F9175:I9175"/>
    <mergeCell ref="E9164:F9164"/>
    <mergeCell ref="E9165:F9165"/>
    <mergeCell ref="H9167:I9167"/>
    <mergeCell ref="E9169:F9169"/>
    <mergeCell ref="E9170:F9170"/>
    <mergeCell ref="F9171:I9171"/>
    <mergeCell ref="H9155:I9155"/>
    <mergeCell ref="E9157:F9157"/>
    <mergeCell ref="E9158:F9158"/>
    <mergeCell ref="E9159:F9159"/>
    <mergeCell ref="H9161:I9161"/>
    <mergeCell ref="E9163:F9163"/>
    <mergeCell ref="A9147:E9147"/>
    <mergeCell ref="F9147:I9147"/>
    <mergeCell ref="H9149:I9149"/>
    <mergeCell ref="E9151:F9151"/>
    <mergeCell ref="E9152:F9152"/>
    <mergeCell ref="E9153:F9153"/>
    <mergeCell ref="E9218:F9218"/>
    <mergeCell ref="E9219:F9219"/>
    <mergeCell ref="H9221:I9221"/>
    <mergeCell ref="E9223:F9223"/>
    <mergeCell ref="E9224:F9224"/>
    <mergeCell ref="E9225:F9225"/>
    <mergeCell ref="H9209:I9209"/>
    <mergeCell ref="E9211:F9211"/>
    <mergeCell ref="E9212:F9212"/>
    <mergeCell ref="E9213:F9213"/>
    <mergeCell ref="H9215:I9215"/>
    <mergeCell ref="E9217:F9217"/>
    <mergeCell ref="A9205:E9205"/>
    <mergeCell ref="F9205:I9205"/>
    <mergeCell ref="A9206:E9206"/>
    <mergeCell ref="F9206:I9206"/>
    <mergeCell ref="A9207:E9207"/>
    <mergeCell ref="F9207:I9207"/>
    <mergeCell ref="E9200:F9200"/>
    <mergeCell ref="F9201:I9201"/>
    <mergeCell ref="A9203:E9203"/>
    <mergeCell ref="F9203:I9203"/>
    <mergeCell ref="A9204:E9204"/>
    <mergeCell ref="F9204:I9204"/>
    <mergeCell ref="H9191:I9191"/>
    <mergeCell ref="E9193:F9193"/>
    <mergeCell ref="E9194:F9194"/>
    <mergeCell ref="E9195:F9195"/>
    <mergeCell ref="H9197:I9197"/>
    <mergeCell ref="E9199:F9199"/>
    <mergeCell ref="A9187:E9187"/>
    <mergeCell ref="F9187:I9187"/>
    <mergeCell ref="A9188:E9188"/>
    <mergeCell ref="F9188:I9188"/>
    <mergeCell ref="A9189:E9189"/>
    <mergeCell ref="F9189:I9189"/>
    <mergeCell ref="E9254:F9254"/>
    <mergeCell ref="E9255:F9255"/>
    <mergeCell ref="H9257:I9257"/>
    <mergeCell ref="E9259:F9259"/>
    <mergeCell ref="E9260:F9260"/>
    <mergeCell ref="E9261:F9261"/>
    <mergeCell ref="A9248:E9248"/>
    <mergeCell ref="F9248:I9248"/>
    <mergeCell ref="A9249:E9249"/>
    <mergeCell ref="F9249:I9249"/>
    <mergeCell ref="H9251:I9251"/>
    <mergeCell ref="E9253:F9253"/>
    <mergeCell ref="A9245:E9245"/>
    <mergeCell ref="F9245:I9245"/>
    <mergeCell ref="A9246:E9246"/>
    <mergeCell ref="F9246:I9246"/>
    <mergeCell ref="A9247:E9247"/>
    <mergeCell ref="F9247:I9247"/>
    <mergeCell ref="A9237:E9237"/>
    <mergeCell ref="F9237:I9237"/>
    <mergeCell ref="H9239:I9239"/>
    <mergeCell ref="E9241:F9241"/>
    <mergeCell ref="E9242:F9242"/>
    <mergeCell ref="F9243:I9243"/>
    <mergeCell ref="A9234:E9234"/>
    <mergeCell ref="F9234:I9234"/>
    <mergeCell ref="A9235:E9235"/>
    <mergeCell ref="F9235:I9235"/>
    <mergeCell ref="A9236:E9236"/>
    <mergeCell ref="F9236:I9236"/>
    <mergeCell ref="H9227:I9227"/>
    <mergeCell ref="E9229:F9229"/>
    <mergeCell ref="E9230:F9230"/>
    <mergeCell ref="F9231:I9231"/>
    <mergeCell ref="A9233:E9233"/>
    <mergeCell ref="F9233:I9233"/>
    <mergeCell ref="A9291:E9291"/>
    <mergeCell ref="F9291:I9291"/>
    <mergeCell ref="H9293:I9293"/>
    <mergeCell ref="E9295:F9295"/>
    <mergeCell ref="E9296:F9296"/>
    <mergeCell ref="F9297:I9297"/>
    <mergeCell ref="A9288:E9288"/>
    <mergeCell ref="F9288:I9288"/>
    <mergeCell ref="A9289:E9289"/>
    <mergeCell ref="F9289:I9289"/>
    <mergeCell ref="A9290:E9290"/>
    <mergeCell ref="F9290:I9290"/>
    <mergeCell ref="H9281:I9281"/>
    <mergeCell ref="E9283:F9283"/>
    <mergeCell ref="E9284:F9284"/>
    <mergeCell ref="F9285:I9285"/>
    <mergeCell ref="A9287:E9287"/>
    <mergeCell ref="F9287:I9287"/>
    <mergeCell ref="A9273:E9273"/>
    <mergeCell ref="F9273:I9273"/>
    <mergeCell ref="H9275:I9275"/>
    <mergeCell ref="E9277:F9277"/>
    <mergeCell ref="E9278:F9278"/>
    <mergeCell ref="E9279:F9279"/>
    <mergeCell ref="A9270:E9270"/>
    <mergeCell ref="F9270:I9270"/>
    <mergeCell ref="A9271:E9271"/>
    <mergeCell ref="F9271:I9271"/>
    <mergeCell ref="A9272:E9272"/>
    <mergeCell ref="F9272:I9272"/>
    <mergeCell ref="H9263:I9263"/>
    <mergeCell ref="E9265:F9265"/>
    <mergeCell ref="E9266:F9266"/>
    <mergeCell ref="F9267:I9267"/>
    <mergeCell ref="A9269:E9269"/>
    <mergeCell ref="F9269:I9269"/>
    <mergeCell ref="A9324:E9324"/>
    <mergeCell ref="F9324:I9324"/>
    <mergeCell ref="A9325:E9325"/>
    <mergeCell ref="F9325:I9325"/>
    <mergeCell ref="A9326:E9326"/>
    <mergeCell ref="F9326:I9326"/>
    <mergeCell ref="H9317:I9317"/>
    <mergeCell ref="E9319:F9319"/>
    <mergeCell ref="E9320:F9320"/>
    <mergeCell ref="F9321:I9321"/>
    <mergeCell ref="A9323:E9323"/>
    <mergeCell ref="F9323:I9323"/>
    <mergeCell ref="A9313:E9313"/>
    <mergeCell ref="F9313:I9313"/>
    <mergeCell ref="A9314:E9314"/>
    <mergeCell ref="F9314:I9314"/>
    <mergeCell ref="A9315:E9315"/>
    <mergeCell ref="F9315:I9315"/>
    <mergeCell ref="E9308:F9308"/>
    <mergeCell ref="F9309:I9309"/>
    <mergeCell ref="A9311:E9311"/>
    <mergeCell ref="F9311:I9311"/>
    <mergeCell ref="A9312:E9312"/>
    <mergeCell ref="F9312:I9312"/>
    <mergeCell ref="A9302:E9302"/>
    <mergeCell ref="F9302:I9302"/>
    <mergeCell ref="A9303:E9303"/>
    <mergeCell ref="F9303:I9303"/>
    <mergeCell ref="H9305:I9305"/>
    <mergeCell ref="E9307:F9307"/>
    <mergeCell ref="A9299:E9299"/>
    <mergeCell ref="F9299:I9299"/>
    <mergeCell ref="A9300:E9300"/>
    <mergeCell ref="F9300:I9300"/>
    <mergeCell ref="A9301:E9301"/>
    <mergeCell ref="F9301:I9301"/>
    <mergeCell ref="A9356:E9356"/>
    <mergeCell ref="F9356:I9356"/>
    <mergeCell ref="A9357:E9357"/>
    <mergeCell ref="F9357:I9357"/>
    <mergeCell ref="H9359:I9359"/>
    <mergeCell ref="E9361:F9361"/>
    <mergeCell ref="A9353:E9353"/>
    <mergeCell ref="F9353:I9353"/>
    <mergeCell ref="A9354:E9354"/>
    <mergeCell ref="F9354:I9354"/>
    <mergeCell ref="A9355:E9355"/>
    <mergeCell ref="F9355:I9355"/>
    <mergeCell ref="A9345:E9345"/>
    <mergeCell ref="F9345:I9345"/>
    <mergeCell ref="H9347:I9347"/>
    <mergeCell ref="E9349:F9349"/>
    <mergeCell ref="E9350:F9350"/>
    <mergeCell ref="F9351:I9351"/>
    <mergeCell ref="A9342:E9342"/>
    <mergeCell ref="F9342:I9342"/>
    <mergeCell ref="A9343:E9343"/>
    <mergeCell ref="F9343:I9343"/>
    <mergeCell ref="A9344:E9344"/>
    <mergeCell ref="F9344:I9344"/>
    <mergeCell ref="H9335:I9335"/>
    <mergeCell ref="E9337:F9337"/>
    <mergeCell ref="E9338:F9338"/>
    <mergeCell ref="F9339:I9339"/>
    <mergeCell ref="A9341:E9341"/>
    <mergeCell ref="F9341:I9341"/>
    <mergeCell ref="A9327:E9327"/>
    <mergeCell ref="F9327:I9327"/>
    <mergeCell ref="H9329:I9329"/>
    <mergeCell ref="E9331:F9331"/>
    <mergeCell ref="E9332:F9332"/>
    <mergeCell ref="E9333:F9333"/>
    <mergeCell ref="G9392:I9392"/>
    <mergeCell ref="A9393:E9393"/>
    <mergeCell ref="F9393:I9393"/>
    <mergeCell ref="H9395:I9395"/>
    <mergeCell ref="E9397:F9397"/>
    <mergeCell ref="E9398:F9398"/>
    <mergeCell ref="A9388:E9388"/>
    <mergeCell ref="F9388:I9388"/>
    <mergeCell ref="A9389:E9389"/>
    <mergeCell ref="F9389:I9389"/>
    <mergeCell ref="A9390:E9390"/>
    <mergeCell ref="G9391:I9391"/>
    <mergeCell ref="E9380:F9380"/>
    <mergeCell ref="E9381:F9381"/>
    <mergeCell ref="H9383:I9383"/>
    <mergeCell ref="E9385:F9385"/>
    <mergeCell ref="E9386:F9386"/>
    <mergeCell ref="A9387:E9387"/>
    <mergeCell ref="F9387:I9387"/>
    <mergeCell ref="A9374:E9374"/>
    <mergeCell ref="F9374:I9374"/>
    <mergeCell ref="A9375:E9375"/>
    <mergeCell ref="F9375:I9375"/>
    <mergeCell ref="H9377:I9377"/>
    <mergeCell ref="E9379:F9379"/>
    <mergeCell ref="A9371:E9371"/>
    <mergeCell ref="F9371:I9371"/>
    <mergeCell ref="A9372:E9372"/>
    <mergeCell ref="F9372:I9372"/>
    <mergeCell ref="A9373:E9373"/>
    <mergeCell ref="F9373:I9373"/>
    <mergeCell ref="E9362:F9362"/>
    <mergeCell ref="E9363:F9363"/>
    <mergeCell ref="H9365:I9365"/>
    <mergeCell ref="E9367:F9367"/>
    <mergeCell ref="E9368:F9368"/>
    <mergeCell ref="F9369:I9369"/>
    <mergeCell ref="A9437:E9437"/>
    <mergeCell ref="F9437:I9437"/>
    <mergeCell ref="A9438:E9438"/>
    <mergeCell ref="G9439:I9439"/>
    <mergeCell ref="G9440:I9440"/>
    <mergeCell ref="G9441:I9441"/>
    <mergeCell ref="A9433:E9433"/>
    <mergeCell ref="F9433:I9433"/>
    <mergeCell ref="A9434:E9434"/>
    <mergeCell ref="F9434:I9434"/>
    <mergeCell ref="A9435:E9435"/>
    <mergeCell ref="G9436:I9436"/>
    <mergeCell ref="E9425:F9425"/>
    <mergeCell ref="E9426:F9426"/>
    <mergeCell ref="H9428:I9428"/>
    <mergeCell ref="E9430:F9430"/>
    <mergeCell ref="E9431:F9431"/>
    <mergeCell ref="A9432:E9432"/>
    <mergeCell ref="F9432:I9432"/>
    <mergeCell ref="H9416:I9416"/>
    <mergeCell ref="E9418:F9418"/>
    <mergeCell ref="E9419:F9419"/>
    <mergeCell ref="E9420:F9420"/>
    <mergeCell ref="H9422:I9422"/>
    <mergeCell ref="E9424:F9424"/>
    <mergeCell ref="E9407:F9407"/>
    <mergeCell ref="E9408:F9408"/>
    <mergeCell ref="H9410:I9410"/>
    <mergeCell ref="E9412:F9412"/>
    <mergeCell ref="E9413:F9413"/>
    <mergeCell ref="E9414:F9414"/>
    <mergeCell ref="E9399:F9399"/>
    <mergeCell ref="H9401:I9401"/>
    <mergeCell ref="E9403:F9403"/>
    <mergeCell ref="E9404:F9404"/>
    <mergeCell ref="E9405:F9405"/>
    <mergeCell ref="E9406:F9406"/>
    <mergeCell ref="E9474:F9474"/>
    <mergeCell ref="E9475:F9475"/>
    <mergeCell ref="F9476:I9476"/>
    <mergeCell ref="A9478:E9478"/>
    <mergeCell ref="F9478:I9478"/>
    <mergeCell ref="A9479:E9479"/>
    <mergeCell ref="F9479:I9479"/>
    <mergeCell ref="E9466:F9466"/>
    <mergeCell ref="E9467:F9467"/>
    <mergeCell ref="E9468:F9468"/>
    <mergeCell ref="E9469:F9469"/>
    <mergeCell ref="E9470:F9470"/>
    <mergeCell ref="H9472:I9472"/>
    <mergeCell ref="H9459:I9459"/>
    <mergeCell ref="E9461:F9461"/>
    <mergeCell ref="E9462:F9462"/>
    <mergeCell ref="E9463:F9463"/>
    <mergeCell ref="E9464:F9464"/>
    <mergeCell ref="E9465:F9465"/>
    <mergeCell ref="A9453:E9453"/>
    <mergeCell ref="F9453:I9453"/>
    <mergeCell ref="A9454:E9454"/>
    <mergeCell ref="G9455:I9455"/>
    <mergeCell ref="G9456:I9456"/>
    <mergeCell ref="A9457:E9457"/>
    <mergeCell ref="F9457:I9457"/>
    <mergeCell ref="A9449:E9449"/>
    <mergeCell ref="F9449:I9449"/>
    <mergeCell ref="A9450:E9450"/>
    <mergeCell ref="F9450:I9450"/>
    <mergeCell ref="A9451:E9451"/>
    <mergeCell ref="G9452:I9452"/>
    <mergeCell ref="A9442:E9442"/>
    <mergeCell ref="F9442:I9442"/>
    <mergeCell ref="H9444:I9444"/>
    <mergeCell ref="E9446:F9446"/>
    <mergeCell ref="E9447:F9447"/>
    <mergeCell ref="A9448:E9448"/>
    <mergeCell ref="F9448:I9448"/>
    <mergeCell ref="A9505:E9505"/>
    <mergeCell ref="G9506:I9506"/>
    <mergeCell ref="G9507:I9507"/>
    <mergeCell ref="A9508:E9508"/>
    <mergeCell ref="F9508:I9508"/>
    <mergeCell ref="H9510:I9510"/>
    <mergeCell ref="A9501:E9501"/>
    <mergeCell ref="F9501:I9501"/>
    <mergeCell ref="A9502:E9502"/>
    <mergeCell ref="G9503:I9503"/>
    <mergeCell ref="A9504:E9504"/>
    <mergeCell ref="F9504:I9504"/>
    <mergeCell ref="H9495:I9495"/>
    <mergeCell ref="E9497:F9497"/>
    <mergeCell ref="E9498:F9498"/>
    <mergeCell ref="A9499:E9499"/>
    <mergeCell ref="F9499:I9499"/>
    <mergeCell ref="A9500:E9500"/>
    <mergeCell ref="F9500:I9500"/>
    <mergeCell ref="A9489:E9489"/>
    <mergeCell ref="G9490:I9490"/>
    <mergeCell ref="G9491:I9491"/>
    <mergeCell ref="G9492:I9492"/>
    <mergeCell ref="A9493:E9493"/>
    <mergeCell ref="F9493:I9493"/>
    <mergeCell ref="A9483:E9483"/>
    <mergeCell ref="G9484:I9484"/>
    <mergeCell ref="G9485:I9485"/>
    <mergeCell ref="G9486:I9486"/>
    <mergeCell ref="G9487:I9487"/>
    <mergeCell ref="A9488:E9488"/>
    <mergeCell ref="F9488:I9488"/>
    <mergeCell ref="A9480:E9480"/>
    <mergeCell ref="F9480:I9480"/>
    <mergeCell ref="A9481:E9481"/>
    <mergeCell ref="F9481:I9481"/>
    <mergeCell ref="A9482:E9482"/>
    <mergeCell ref="F9482:I9482"/>
    <mergeCell ref="A9535:E9535"/>
    <mergeCell ref="G9536:I9536"/>
    <mergeCell ref="G9537:I9537"/>
    <mergeCell ref="A9538:E9538"/>
    <mergeCell ref="F9538:I9538"/>
    <mergeCell ref="H9540:I9540"/>
    <mergeCell ref="A9531:E9531"/>
    <mergeCell ref="F9531:I9531"/>
    <mergeCell ref="A9532:E9532"/>
    <mergeCell ref="G9533:I9533"/>
    <mergeCell ref="A9534:E9534"/>
    <mergeCell ref="F9534:I9534"/>
    <mergeCell ref="E9527:F9527"/>
    <mergeCell ref="E9528:F9528"/>
    <mergeCell ref="A9529:E9529"/>
    <mergeCell ref="F9529:I9529"/>
    <mergeCell ref="A9530:E9530"/>
    <mergeCell ref="F9530:I9530"/>
    <mergeCell ref="A9520:E9520"/>
    <mergeCell ref="G9521:I9521"/>
    <mergeCell ref="G9522:I9522"/>
    <mergeCell ref="A9523:E9523"/>
    <mergeCell ref="F9523:I9523"/>
    <mergeCell ref="H9525:I9525"/>
    <mergeCell ref="A9516:E9516"/>
    <mergeCell ref="F9516:I9516"/>
    <mergeCell ref="A9517:E9517"/>
    <mergeCell ref="G9518:I9518"/>
    <mergeCell ref="A9519:E9519"/>
    <mergeCell ref="F9519:I9519"/>
    <mergeCell ref="E9512:F9512"/>
    <mergeCell ref="E9513:F9513"/>
    <mergeCell ref="A9514:E9514"/>
    <mergeCell ref="F9514:I9514"/>
    <mergeCell ref="A9515:E9515"/>
    <mergeCell ref="F9515:I9515"/>
    <mergeCell ref="A9571:E9571"/>
    <mergeCell ref="G9572:I9572"/>
    <mergeCell ref="A9573:E9573"/>
    <mergeCell ref="F9573:I9573"/>
    <mergeCell ref="H9575:I9575"/>
    <mergeCell ref="E9577:F9577"/>
    <mergeCell ref="E9567:F9567"/>
    <mergeCell ref="A9568:E9568"/>
    <mergeCell ref="F9568:I9568"/>
    <mergeCell ref="A9569:E9569"/>
    <mergeCell ref="F9569:I9569"/>
    <mergeCell ref="A9570:E9570"/>
    <mergeCell ref="F9570:I9570"/>
    <mergeCell ref="A9560:E9560"/>
    <mergeCell ref="G9561:I9561"/>
    <mergeCell ref="A9562:E9562"/>
    <mergeCell ref="F9562:I9562"/>
    <mergeCell ref="H9564:I9564"/>
    <mergeCell ref="E9566:F9566"/>
    <mergeCell ref="E9556:F9556"/>
    <mergeCell ref="A9557:E9557"/>
    <mergeCell ref="F9557:I9557"/>
    <mergeCell ref="A9558:E9558"/>
    <mergeCell ref="F9558:I9558"/>
    <mergeCell ref="A9559:E9559"/>
    <mergeCell ref="F9559:I9559"/>
    <mergeCell ref="E9548:F9548"/>
    <mergeCell ref="E9549:F9549"/>
    <mergeCell ref="E9550:F9550"/>
    <mergeCell ref="E9551:F9551"/>
    <mergeCell ref="H9553:I9553"/>
    <mergeCell ref="E9555:F9555"/>
    <mergeCell ref="E9542:F9542"/>
    <mergeCell ref="E9543:F9543"/>
    <mergeCell ref="E9544:F9544"/>
    <mergeCell ref="E9545:F9545"/>
    <mergeCell ref="E9546:F9546"/>
    <mergeCell ref="E9547:F9547"/>
    <mergeCell ref="A9604:E9604"/>
    <mergeCell ref="G9605:I9605"/>
    <mergeCell ref="A9606:E9606"/>
    <mergeCell ref="F9606:I9606"/>
    <mergeCell ref="H9608:I9608"/>
    <mergeCell ref="E9610:F9610"/>
    <mergeCell ref="E9600:F9600"/>
    <mergeCell ref="A9601:E9601"/>
    <mergeCell ref="F9601:I9601"/>
    <mergeCell ref="A9602:E9602"/>
    <mergeCell ref="F9602:I9602"/>
    <mergeCell ref="A9603:E9603"/>
    <mergeCell ref="F9603:I9603"/>
    <mergeCell ref="A9593:E9593"/>
    <mergeCell ref="G9594:I9594"/>
    <mergeCell ref="A9595:E9595"/>
    <mergeCell ref="F9595:I9595"/>
    <mergeCell ref="H9597:I9597"/>
    <mergeCell ref="E9599:F9599"/>
    <mergeCell ref="E9589:F9589"/>
    <mergeCell ref="A9590:E9590"/>
    <mergeCell ref="F9590:I9590"/>
    <mergeCell ref="A9591:E9591"/>
    <mergeCell ref="F9591:I9591"/>
    <mergeCell ref="A9592:E9592"/>
    <mergeCell ref="F9592:I9592"/>
    <mergeCell ref="A9582:E9582"/>
    <mergeCell ref="G9583:I9583"/>
    <mergeCell ref="A9584:E9584"/>
    <mergeCell ref="F9584:I9584"/>
    <mergeCell ref="H9586:I9586"/>
    <mergeCell ref="E9588:F9588"/>
    <mergeCell ref="E9578:F9578"/>
    <mergeCell ref="A9579:E9579"/>
    <mergeCell ref="F9579:I9579"/>
    <mergeCell ref="A9580:E9580"/>
    <mergeCell ref="F9580:I9580"/>
    <mergeCell ref="A9581:E9581"/>
    <mergeCell ref="F9581:I9581"/>
    <mergeCell ref="A9637:E9637"/>
    <mergeCell ref="G9638:I9638"/>
    <mergeCell ref="A9639:E9639"/>
    <mergeCell ref="F9639:I9639"/>
    <mergeCell ref="H9641:I9641"/>
    <mergeCell ref="E9643:F9643"/>
    <mergeCell ref="E9633:F9633"/>
    <mergeCell ref="A9634:E9634"/>
    <mergeCell ref="F9634:I9634"/>
    <mergeCell ref="A9635:E9635"/>
    <mergeCell ref="F9635:I9635"/>
    <mergeCell ref="A9636:E9636"/>
    <mergeCell ref="F9636:I9636"/>
    <mergeCell ref="A9626:E9626"/>
    <mergeCell ref="G9627:I9627"/>
    <mergeCell ref="A9628:E9628"/>
    <mergeCell ref="F9628:I9628"/>
    <mergeCell ref="H9630:I9630"/>
    <mergeCell ref="E9632:F9632"/>
    <mergeCell ref="E9622:F9622"/>
    <mergeCell ref="A9623:E9623"/>
    <mergeCell ref="F9623:I9623"/>
    <mergeCell ref="A9624:E9624"/>
    <mergeCell ref="F9624:I9624"/>
    <mergeCell ref="A9625:E9625"/>
    <mergeCell ref="F9625:I9625"/>
    <mergeCell ref="A9615:E9615"/>
    <mergeCell ref="G9616:I9616"/>
    <mergeCell ref="A9617:E9617"/>
    <mergeCell ref="F9617:I9617"/>
    <mergeCell ref="H9619:I9619"/>
    <mergeCell ref="E9621:F9621"/>
    <mergeCell ref="E9611:F9611"/>
    <mergeCell ref="A9612:E9612"/>
    <mergeCell ref="F9612:I9612"/>
    <mergeCell ref="A9613:E9613"/>
    <mergeCell ref="F9613:I9613"/>
    <mergeCell ref="A9614:E9614"/>
    <mergeCell ref="F9614:I9614"/>
    <mergeCell ref="A9670:E9670"/>
    <mergeCell ref="G9671:I9671"/>
    <mergeCell ref="A9672:E9672"/>
    <mergeCell ref="F9672:I9672"/>
    <mergeCell ref="H9674:I9674"/>
    <mergeCell ref="E9676:F9676"/>
    <mergeCell ref="E9666:F9666"/>
    <mergeCell ref="A9667:E9667"/>
    <mergeCell ref="F9667:I9667"/>
    <mergeCell ref="A9668:E9668"/>
    <mergeCell ref="F9668:I9668"/>
    <mergeCell ref="A9669:E9669"/>
    <mergeCell ref="F9669:I9669"/>
    <mergeCell ref="A9659:E9659"/>
    <mergeCell ref="G9660:I9660"/>
    <mergeCell ref="A9661:E9661"/>
    <mergeCell ref="F9661:I9661"/>
    <mergeCell ref="H9663:I9663"/>
    <mergeCell ref="E9665:F9665"/>
    <mergeCell ref="E9655:F9655"/>
    <mergeCell ref="A9656:E9656"/>
    <mergeCell ref="F9656:I9656"/>
    <mergeCell ref="A9657:E9657"/>
    <mergeCell ref="F9657:I9657"/>
    <mergeCell ref="A9658:E9658"/>
    <mergeCell ref="F9658:I9658"/>
    <mergeCell ref="A9648:E9648"/>
    <mergeCell ref="G9649:I9649"/>
    <mergeCell ref="A9650:E9650"/>
    <mergeCell ref="F9650:I9650"/>
    <mergeCell ref="H9652:I9652"/>
    <mergeCell ref="E9654:F9654"/>
    <mergeCell ref="E9644:F9644"/>
    <mergeCell ref="A9645:E9645"/>
    <mergeCell ref="F9645:I9645"/>
    <mergeCell ref="A9646:E9646"/>
    <mergeCell ref="F9646:I9646"/>
    <mergeCell ref="A9647:E9647"/>
    <mergeCell ref="F9647:I9647"/>
    <mergeCell ref="A9703:E9703"/>
    <mergeCell ref="G9704:I9704"/>
    <mergeCell ref="A9705:E9705"/>
    <mergeCell ref="F9705:I9705"/>
    <mergeCell ref="H9707:I9707"/>
    <mergeCell ref="E9709:F9709"/>
    <mergeCell ref="E9699:F9699"/>
    <mergeCell ref="A9700:E9700"/>
    <mergeCell ref="F9700:I9700"/>
    <mergeCell ref="A9701:E9701"/>
    <mergeCell ref="F9701:I9701"/>
    <mergeCell ref="A9702:E9702"/>
    <mergeCell ref="F9702:I9702"/>
    <mergeCell ref="A9692:E9692"/>
    <mergeCell ref="G9693:I9693"/>
    <mergeCell ref="A9694:E9694"/>
    <mergeCell ref="F9694:I9694"/>
    <mergeCell ref="H9696:I9696"/>
    <mergeCell ref="E9698:F9698"/>
    <mergeCell ref="E9688:F9688"/>
    <mergeCell ref="A9689:E9689"/>
    <mergeCell ref="F9689:I9689"/>
    <mergeCell ref="A9690:E9690"/>
    <mergeCell ref="F9690:I9690"/>
    <mergeCell ref="A9691:E9691"/>
    <mergeCell ref="F9691:I9691"/>
    <mergeCell ref="A9681:E9681"/>
    <mergeCell ref="G9682:I9682"/>
    <mergeCell ref="A9683:E9683"/>
    <mergeCell ref="F9683:I9683"/>
    <mergeCell ref="H9685:I9685"/>
    <mergeCell ref="E9687:F9687"/>
    <mergeCell ref="E9677:F9677"/>
    <mergeCell ref="A9678:E9678"/>
    <mergeCell ref="F9678:I9678"/>
    <mergeCell ref="A9679:E9679"/>
    <mergeCell ref="F9679:I9679"/>
    <mergeCell ref="A9680:E9680"/>
    <mergeCell ref="F9680:I9680"/>
    <mergeCell ref="A9736:E9736"/>
    <mergeCell ref="G9737:I9737"/>
    <mergeCell ref="A9738:E9738"/>
    <mergeCell ref="F9738:I9738"/>
    <mergeCell ref="H9740:I9740"/>
    <mergeCell ref="E9742:F9742"/>
    <mergeCell ref="E9732:F9732"/>
    <mergeCell ref="A9733:E9733"/>
    <mergeCell ref="F9733:I9733"/>
    <mergeCell ref="A9734:E9734"/>
    <mergeCell ref="F9734:I9734"/>
    <mergeCell ref="A9735:E9735"/>
    <mergeCell ref="F9735:I9735"/>
    <mergeCell ref="A9725:E9725"/>
    <mergeCell ref="G9726:I9726"/>
    <mergeCell ref="A9727:E9727"/>
    <mergeCell ref="F9727:I9727"/>
    <mergeCell ref="H9729:I9729"/>
    <mergeCell ref="E9731:F9731"/>
    <mergeCell ref="E9721:F9721"/>
    <mergeCell ref="A9722:E9722"/>
    <mergeCell ref="F9722:I9722"/>
    <mergeCell ref="A9723:E9723"/>
    <mergeCell ref="F9723:I9723"/>
    <mergeCell ref="A9724:E9724"/>
    <mergeCell ref="F9724:I9724"/>
    <mergeCell ref="A9714:E9714"/>
    <mergeCell ref="G9715:I9715"/>
    <mergeCell ref="A9716:E9716"/>
    <mergeCell ref="F9716:I9716"/>
    <mergeCell ref="H9718:I9718"/>
    <mergeCell ref="E9720:F9720"/>
    <mergeCell ref="E9710:F9710"/>
    <mergeCell ref="A9711:E9711"/>
    <mergeCell ref="F9711:I9711"/>
    <mergeCell ref="A9712:E9712"/>
    <mergeCell ref="F9712:I9712"/>
    <mergeCell ref="A9713:E9713"/>
    <mergeCell ref="F9713:I9713"/>
    <mergeCell ref="A9769:E9769"/>
    <mergeCell ref="G9770:I9770"/>
    <mergeCell ref="A9771:E9771"/>
    <mergeCell ref="F9771:I9771"/>
    <mergeCell ref="H9773:I9773"/>
    <mergeCell ref="E9775:F9775"/>
    <mergeCell ref="E9765:F9765"/>
    <mergeCell ref="A9766:E9766"/>
    <mergeCell ref="F9766:I9766"/>
    <mergeCell ref="A9767:E9767"/>
    <mergeCell ref="F9767:I9767"/>
    <mergeCell ref="A9768:E9768"/>
    <mergeCell ref="F9768:I9768"/>
    <mergeCell ref="A9758:E9758"/>
    <mergeCell ref="G9759:I9759"/>
    <mergeCell ref="A9760:E9760"/>
    <mergeCell ref="F9760:I9760"/>
    <mergeCell ref="H9762:I9762"/>
    <mergeCell ref="E9764:F9764"/>
    <mergeCell ref="E9754:F9754"/>
    <mergeCell ref="A9755:E9755"/>
    <mergeCell ref="F9755:I9755"/>
    <mergeCell ref="A9756:E9756"/>
    <mergeCell ref="F9756:I9756"/>
    <mergeCell ref="A9757:E9757"/>
    <mergeCell ref="F9757:I9757"/>
    <mergeCell ref="A9747:E9747"/>
    <mergeCell ref="G9748:I9748"/>
    <mergeCell ref="A9749:E9749"/>
    <mergeCell ref="F9749:I9749"/>
    <mergeCell ref="H9751:I9751"/>
    <mergeCell ref="E9753:F9753"/>
    <mergeCell ref="E9743:F9743"/>
    <mergeCell ref="A9744:E9744"/>
    <mergeCell ref="F9744:I9744"/>
    <mergeCell ref="A9745:E9745"/>
    <mergeCell ref="F9745:I9745"/>
    <mergeCell ref="A9746:E9746"/>
    <mergeCell ref="F9746:I9746"/>
    <mergeCell ref="A9802:E9802"/>
    <mergeCell ref="G9803:I9803"/>
    <mergeCell ref="A9804:E9804"/>
    <mergeCell ref="F9804:I9804"/>
    <mergeCell ref="H9806:I9806"/>
    <mergeCell ref="E9808:F9808"/>
    <mergeCell ref="E9798:F9798"/>
    <mergeCell ref="A9799:E9799"/>
    <mergeCell ref="F9799:I9799"/>
    <mergeCell ref="A9800:E9800"/>
    <mergeCell ref="F9800:I9800"/>
    <mergeCell ref="A9801:E9801"/>
    <mergeCell ref="F9801:I9801"/>
    <mergeCell ref="A9791:E9791"/>
    <mergeCell ref="G9792:I9792"/>
    <mergeCell ref="A9793:E9793"/>
    <mergeCell ref="F9793:I9793"/>
    <mergeCell ref="H9795:I9795"/>
    <mergeCell ref="E9797:F9797"/>
    <mergeCell ref="E9787:F9787"/>
    <mergeCell ref="A9788:E9788"/>
    <mergeCell ref="F9788:I9788"/>
    <mergeCell ref="A9789:E9789"/>
    <mergeCell ref="F9789:I9789"/>
    <mergeCell ref="A9790:E9790"/>
    <mergeCell ref="F9790:I9790"/>
    <mergeCell ref="A9780:E9780"/>
    <mergeCell ref="G9781:I9781"/>
    <mergeCell ref="A9782:E9782"/>
    <mergeCell ref="F9782:I9782"/>
    <mergeCell ref="H9784:I9784"/>
    <mergeCell ref="E9786:F9786"/>
    <mergeCell ref="E9776:F9776"/>
    <mergeCell ref="A9777:E9777"/>
    <mergeCell ref="F9777:I9777"/>
    <mergeCell ref="A9778:E9778"/>
    <mergeCell ref="F9778:I9778"/>
    <mergeCell ref="A9779:E9779"/>
    <mergeCell ref="F9779:I9779"/>
    <mergeCell ref="A9835:E9835"/>
    <mergeCell ref="G9836:I9836"/>
    <mergeCell ref="A9837:E9837"/>
    <mergeCell ref="F9837:I9837"/>
    <mergeCell ref="H9839:I9839"/>
    <mergeCell ref="E9841:F9841"/>
    <mergeCell ref="E9831:F9831"/>
    <mergeCell ref="A9832:E9832"/>
    <mergeCell ref="F9832:I9832"/>
    <mergeCell ref="A9833:E9833"/>
    <mergeCell ref="F9833:I9833"/>
    <mergeCell ref="A9834:E9834"/>
    <mergeCell ref="F9834:I9834"/>
    <mergeCell ref="A9824:E9824"/>
    <mergeCell ref="G9825:I9825"/>
    <mergeCell ref="A9826:E9826"/>
    <mergeCell ref="F9826:I9826"/>
    <mergeCell ref="H9828:I9828"/>
    <mergeCell ref="E9830:F9830"/>
    <mergeCell ref="E9820:F9820"/>
    <mergeCell ref="A9821:E9821"/>
    <mergeCell ref="F9821:I9821"/>
    <mergeCell ref="A9822:E9822"/>
    <mergeCell ref="F9822:I9822"/>
    <mergeCell ref="A9823:E9823"/>
    <mergeCell ref="F9823:I9823"/>
    <mergeCell ref="A9813:E9813"/>
    <mergeCell ref="G9814:I9814"/>
    <mergeCell ref="A9815:E9815"/>
    <mergeCell ref="F9815:I9815"/>
    <mergeCell ref="H9817:I9817"/>
    <mergeCell ref="E9819:F9819"/>
    <mergeCell ref="E9809:F9809"/>
    <mergeCell ref="A9810:E9810"/>
    <mergeCell ref="F9810:I9810"/>
    <mergeCell ref="A9811:E9811"/>
    <mergeCell ref="F9811:I9811"/>
    <mergeCell ref="A9812:E9812"/>
    <mergeCell ref="F9812:I9812"/>
    <mergeCell ref="A9862:E9862"/>
    <mergeCell ref="G9863:I9863"/>
    <mergeCell ref="A9864:E9864"/>
    <mergeCell ref="F9864:I9864"/>
    <mergeCell ref="H9866:I9866"/>
    <mergeCell ref="E9868:F9868"/>
    <mergeCell ref="A9859:E9859"/>
    <mergeCell ref="F9859:I9859"/>
    <mergeCell ref="A9860:E9860"/>
    <mergeCell ref="F9860:I9860"/>
    <mergeCell ref="A9861:E9861"/>
    <mergeCell ref="F9861:I9861"/>
    <mergeCell ref="G9852:I9852"/>
    <mergeCell ref="A9853:E9853"/>
    <mergeCell ref="F9853:I9853"/>
    <mergeCell ref="H9855:I9855"/>
    <mergeCell ref="E9857:F9857"/>
    <mergeCell ref="E9858:F9858"/>
    <mergeCell ref="A9848:E9848"/>
    <mergeCell ref="F9848:I9848"/>
    <mergeCell ref="A9849:E9849"/>
    <mergeCell ref="F9849:I9849"/>
    <mergeCell ref="A9850:E9850"/>
    <mergeCell ref="G9851:I9851"/>
    <mergeCell ref="H9843:I9843"/>
    <mergeCell ref="J9843:J9844"/>
    <mergeCell ref="A9846:E9846"/>
    <mergeCell ref="F9846:I9846"/>
    <mergeCell ref="A9847:E9847"/>
    <mergeCell ref="F9847:I9847"/>
    <mergeCell ref="E9842:F9842"/>
    <mergeCell ref="A9843:A9844"/>
    <mergeCell ref="B9843:B9844"/>
    <mergeCell ref="C9843:C9844"/>
    <mergeCell ref="D9843:D9844"/>
    <mergeCell ref="E9843:E9844"/>
    <mergeCell ref="F9843:G9843"/>
    <mergeCell ref="E9895:F9895"/>
    <mergeCell ref="E9896:F9896"/>
    <mergeCell ref="A9897:A9898"/>
    <mergeCell ref="B9897:B9898"/>
    <mergeCell ref="C9897:C9898"/>
    <mergeCell ref="D9897:D9898"/>
    <mergeCell ref="E9897:E9898"/>
    <mergeCell ref="F9897:G9897"/>
    <mergeCell ref="A9888:E9888"/>
    <mergeCell ref="G9889:I9889"/>
    <mergeCell ref="G9890:I9890"/>
    <mergeCell ref="A9891:E9891"/>
    <mergeCell ref="F9891:I9891"/>
    <mergeCell ref="H9893:I9893"/>
    <mergeCell ref="A9885:E9885"/>
    <mergeCell ref="F9885:I9885"/>
    <mergeCell ref="A9886:E9886"/>
    <mergeCell ref="F9886:I9886"/>
    <mergeCell ref="A9887:E9887"/>
    <mergeCell ref="F9887:I9887"/>
    <mergeCell ref="G9878:I9878"/>
    <mergeCell ref="A9879:E9879"/>
    <mergeCell ref="F9879:I9879"/>
    <mergeCell ref="H9881:I9881"/>
    <mergeCell ref="E9883:F9883"/>
    <mergeCell ref="E9884:F9884"/>
    <mergeCell ref="A9873:E9873"/>
    <mergeCell ref="G9874:I9874"/>
    <mergeCell ref="A9875:E9875"/>
    <mergeCell ref="F9875:I9875"/>
    <mergeCell ref="A9876:E9876"/>
    <mergeCell ref="G9877:I9877"/>
    <mergeCell ref="E9869:F9869"/>
    <mergeCell ref="A9870:E9870"/>
    <mergeCell ref="F9870:I9870"/>
    <mergeCell ref="A9871:E9871"/>
    <mergeCell ref="F9871:I9871"/>
    <mergeCell ref="A9872:E9872"/>
    <mergeCell ref="F9872:I9872"/>
    <mergeCell ref="E9924:F9924"/>
    <mergeCell ref="E9925:F9925"/>
    <mergeCell ref="E9926:F9926"/>
    <mergeCell ref="E9927:F9927"/>
    <mergeCell ref="H9929:I9929"/>
    <mergeCell ref="E9931:F9931"/>
    <mergeCell ref="E9918:F9918"/>
    <mergeCell ref="E9919:F9919"/>
    <mergeCell ref="E9920:F9920"/>
    <mergeCell ref="E9921:F9921"/>
    <mergeCell ref="E9922:F9922"/>
    <mergeCell ref="E9923:F9923"/>
    <mergeCell ref="G9911:I9911"/>
    <mergeCell ref="G9912:I9912"/>
    <mergeCell ref="G9913:I9913"/>
    <mergeCell ref="A9914:E9914"/>
    <mergeCell ref="F9914:I9914"/>
    <mergeCell ref="H9916:I9916"/>
    <mergeCell ref="G9906:I9906"/>
    <mergeCell ref="G9907:I9907"/>
    <mergeCell ref="A9908:E9908"/>
    <mergeCell ref="F9908:I9908"/>
    <mergeCell ref="A9909:E9909"/>
    <mergeCell ref="G9910:I9910"/>
    <mergeCell ref="A9902:E9902"/>
    <mergeCell ref="F9902:I9902"/>
    <mergeCell ref="A9903:E9903"/>
    <mergeCell ref="F9903:I9903"/>
    <mergeCell ref="A9904:E9904"/>
    <mergeCell ref="G9905:I9905"/>
    <mergeCell ref="H9897:I9897"/>
    <mergeCell ref="J9897:J9898"/>
    <mergeCell ref="A9900:E9900"/>
    <mergeCell ref="F9900:I9900"/>
    <mergeCell ref="A9901:E9901"/>
    <mergeCell ref="F9901:I9901"/>
    <mergeCell ref="G9956:I9956"/>
    <mergeCell ref="A9957:E9957"/>
    <mergeCell ref="F9957:I9957"/>
    <mergeCell ref="H9959:I9959"/>
    <mergeCell ref="E9961:F9961"/>
    <mergeCell ref="E9962:F9962"/>
    <mergeCell ref="A9951:E9951"/>
    <mergeCell ref="G9952:I9952"/>
    <mergeCell ref="A9953:E9953"/>
    <mergeCell ref="F9953:I9953"/>
    <mergeCell ref="A9954:E9954"/>
    <mergeCell ref="G9955:I9955"/>
    <mergeCell ref="A9948:E9948"/>
    <mergeCell ref="F9948:I9948"/>
    <mergeCell ref="A9949:E9949"/>
    <mergeCell ref="F9949:I9949"/>
    <mergeCell ref="A9950:E9950"/>
    <mergeCell ref="F9950:I9950"/>
    <mergeCell ref="G9941:I9941"/>
    <mergeCell ref="A9942:E9942"/>
    <mergeCell ref="F9942:I9942"/>
    <mergeCell ref="H9944:I9944"/>
    <mergeCell ref="E9946:F9946"/>
    <mergeCell ref="E9947:F9947"/>
    <mergeCell ref="A9936:E9936"/>
    <mergeCell ref="G9937:I9937"/>
    <mergeCell ref="A9938:E9938"/>
    <mergeCell ref="F9938:I9938"/>
    <mergeCell ref="A9939:E9939"/>
    <mergeCell ref="G9940:I9940"/>
    <mergeCell ref="E9932:F9932"/>
    <mergeCell ref="A9933:E9933"/>
    <mergeCell ref="F9933:I9933"/>
    <mergeCell ref="A9934:E9934"/>
    <mergeCell ref="F9934:I9934"/>
    <mergeCell ref="A9935:E9935"/>
    <mergeCell ref="F9935:I9935"/>
    <mergeCell ref="A9988:E9988"/>
    <mergeCell ref="G9989:I9989"/>
    <mergeCell ref="A9990:E9990"/>
    <mergeCell ref="F9990:I9990"/>
    <mergeCell ref="H9992:I9992"/>
    <mergeCell ref="E9994:F9994"/>
    <mergeCell ref="E9984:F9984"/>
    <mergeCell ref="A9985:E9985"/>
    <mergeCell ref="F9985:I9985"/>
    <mergeCell ref="A9986:E9986"/>
    <mergeCell ref="F9986:I9986"/>
    <mergeCell ref="A9987:E9987"/>
    <mergeCell ref="F9987:I9987"/>
    <mergeCell ref="A9977:E9977"/>
    <mergeCell ref="G9978:I9978"/>
    <mergeCell ref="A9979:E9979"/>
    <mergeCell ref="F9979:I9979"/>
    <mergeCell ref="H9981:I9981"/>
    <mergeCell ref="E9983:F9983"/>
    <mergeCell ref="E9973:F9973"/>
    <mergeCell ref="A9974:E9974"/>
    <mergeCell ref="F9974:I9974"/>
    <mergeCell ref="A9975:E9975"/>
    <mergeCell ref="F9975:I9975"/>
    <mergeCell ref="A9976:E9976"/>
    <mergeCell ref="F9976:I9976"/>
    <mergeCell ref="A9966:E9966"/>
    <mergeCell ref="G9967:I9967"/>
    <mergeCell ref="A9968:E9968"/>
    <mergeCell ref="F9968:I9968"/>
    <mergeCell ref="H9970:I9970"/>
    <mergeCell ref="E9972:F9972"/>
    <mergeCell ref="A9963:E9963"/>
    <mergeCell ref="F9963:I9963"/>
    <mergeCell ref="A9964:E9964"/>
    <mergeCell ref="F9964:I9964"/>
    <mergeCell ref="A9965:E9965"/>
    <mergeCell ref="F9965:I9965"/>
    <mergeCell ref="A10021:E10021"/>
    <mergeCell ref="G10022:I10022"/>
    <mergeCell ref="A10023:E10023"/>
    <mergeCell ref="F10023:I10023"/>
    <mergeCell ref="H10025:I10025"/>
    <mergeCell ref="E10027:F10027"/>
    <mergeCell ref="E10017:F10017"/>
    <mergeCell ref="A10018:E10018"/>
    <mergeCell ref="F10018:I10018"/>
    <mergeCell ref="A10019:E10019"/>
    <mergeCell ref="F10019:I10019"/>
    <mergeCell ref="A10020:E10020"/>
    <mergeCell ref="F10020:I10020"/>
    <mergeCell ref="A10010:E10010"/>
    <mergeCell ref="G10011:I10011"/>
    <mergeCell ref="A10012:E10012"/>
    <mergeCell ref="F10012:I10012"/>
    <mergeCell ref="H10014:I10014"/>
    <mergeCell ref="E10016:F10016"/>
    <mergeCell ref="E10006:F10006"/>
    <mergeCell ref="A10007:E10007"/>
    <mergeCell ref="F10007:I10007"/>
    <mergeCell ref="A10008:E10008"/>
    <mergeCell ref="F10008:I10008"/>
    <mergeCell ref="A10009:E10009"/>
    <mergeCell ref="F10009:I10009"/>
    <mergeCell ref="A9999:E9999"/>
    <mergeCell ref="G10000:I10000"/>
    <mergeCell ref="A10001:E10001"/>
    <mergeCell ref="F10001:I10001"/>
    <mergeCell ref="H10003:I10003"/>
    <mergeCell ref="E10005:F10005"/>
    <mergeCell ref="E9995:F9995"/>
    <mergeCell ref="A9996:E9996"/>
    <mergeCell ref="F9996:I9996"/>
    <mergeCell ref="A9997:E9997"/>
    <mergeCell ref="F9997:I9997"/>
    <mergeCell ref="A9998:E9998"/>
    <mergeCell ref="F9998:I9998"/>
    <mergeCell ref="A10054:E10054"/>
    <mergeCell ref="G10055:I10055"/>
    <mergeCell ref="A10056:E10056"/>
    <mergeCell ref="F10056:I10056"/>
    <mergeCell ref="H10058:I10058"/>
    <mergeCell ref="E10060:F10060"/>
    <mergeCell ref="E10050:F10050"/>
    <mergeCell ref="A10051:E10051"/>
    <mergeCell ref="F10051:I10051"/>
    <mergeCell ref="A10052:E10052"/>
    <mergeCell ref="F10052:I10052"/>
    <mergeCell ref="A10053:E10053"/>
    <mergeCell ref="F10053:I10053"/>
    <mergeCell ref="A10043:E10043"/>
    <mergeCell ref="G10044:I10044"/>
    <mergeCell ref="A10045:E10045"/>
    <mergeCell ref="F10045:I10045"/>
    <mergeCell ref="H10047:I10047"/>
    <mergeCell ref="E10049:F10049"/>
    <mergeCell ref="E10039:F10039"/>
    <mergeCell ref="A10040:E10040"/>
    <mergeCell ref="F10040:I10040"/>
    <mergeCell ref="A10041:E10041"/>
    <mergeCell ref="F10041:I10041"/>
    <mergeCell ref="A10042:E10042"/>
    <mergeCell ref="F10042:I10042"/>
    <mergeCell ref="A10032:E10032"/>
    <mergeCell ref="G10033:I10033"/>
    <mergeCell ref="A10034:E10034"/>
    <mergeCell ref="F10034:I10034"/>
    <mergeCell ref="H10036:I10036"/>
    <mergeCell ref="E10038:F10038"/>
    <mergeCell ref="E10028:F10028"/>
    <mergeCell ref="A10029:E10029"/>
    <mergeCell ref="F10029:I10029"/>
    <mergeCell ref="A10030:E10030"/>
    <mergeCell ref="F10030:I10030"/>
    <mergeCell ref="A10031:E10031"/>
    <mergeCell ref="F10031:I10031"/>
    <mergeCell ref="A10087:E10087"/>
    <mergeCell ref="G10088:I10088"/>
    <mergeCell ref="A10089:E10089"/>
    <mergeCell ref="F10089:I10089"/>
    <mergeCell ref="H10091:I10091"/>
    <mergeCell ref="E10093:F10093"/>
    <mergeCell ref="E10083:F10083"/>
    <mergeCell ref="A10084:E10084"/>
    <mergeCell ref="F10084:I10084"/>
    <mergeCell ref="A10085:E10085"/>
    <mergeCell ref="F10085:I10085"/>
    <mergeCell ref="A10086:E10086"/>
    <mergeCell ref="F10086:I10086"/>
    <mergeCell ref="A10076:E10076"/>
    <mergeCell ref="G10077:I10077"/>
    <mergeCell ref="A10078:E10078"/>
    <mergeCell ref="F10078:I10078"/>
    <mergeCell ref="H10080:I10080"/>
    <mergeCell ref="E10082:F10082"/>
    <mergeCell ref="E10072:F10072"/>
    <mergeCell ref="A10073:E10073"/>
    <mergeCell ref="F10073:I10073"/>
    <mergeCell ref="A10074:E10074"/>
    <mergeCell ref="F10074:I10074"/>
    <mergeCell ref="A10075:E10075"/>
    <mergeCell ref="F10075:I10075"/>
    <mergeCell ref="A10065:E10065"/>
    <mergeCell ref="G10066:I10066"/>
    <mergeCell ref="A10067:E10067"/>
    <mergeCell ref="F10067:I10067"/>
    <mergeCell ref="H10069:I10069"/>
    <mergeCell ref="E10071:F10071"/>
    <mergeCell ref="E10061:F10061"/>
    <mergeCell ref="A10062:E10062"/>
    <mergeCell ref="F10062:I10062"/>
    <mergeCell ref="A10063:E10063"/>
    <mergeCell ref="F10063:I10063"/>
    <mergeCell ref="A10064:E10064"/>
    <mergeCell ref="F10064:I10064"/>
    <mergeCell ref="A10120:E10120"/>
    <mergeCell ref="G10121:I10121"/>
    <mergeCell ref="A10122:E10122"/>
    <mergeCell ref="F10122:I10122"/>
    <mergeCell ref="H10124:I10124"/>
    <mergeCell ref="E10126:F10126"/>
    <mergeCell ref="E10116:F10116"/>
    <mergeCell ref="A10117:E10117"/>
    <mergeCell ref="F10117:I10117"/>
    <mergeCell ref="A10118:E10118"/>
    <mergeCell ref="F10118:I10118"/>
    <mergeCell ref="A10119:E10119"/>
    <mergeCell ref="F10119:I10119"/>
    <mergeCell ref="A10109:E10109"/>
    <mergeCell ref="G10110:I10110"/>
    <mergeCell ref="A10111:E10111"/>
    <mergeCell ref="F10111:I10111"/>
    <mergeCell ref="H10113:I10113"/>
    <mergeCell ref="E10115:F10115"/>
    <mergeCell ref="E10105:F10105"/>
    <mergeCell ref="A10106:E10106"/>
    <mergeCell ref="F10106:I10106"/>
    <mergeCell ref="A10107:E10107"/>
    <mergeCell ref="F10107:I10107"/>
    <mergeCell ref="A10108:E10108"/>
    <mergeCell ref="F10108:I10108"/>
    <mergeCell ref="A10098:E10098"/>
    <mergeCell ref="G10099:I10099"/>
    <mergeCell ref="A10100:E10100"/>
    <mergeCell ref="F10100:I10100"/>
    <mergeCell ref="H10102:I10102"/>
    <mergeCell ref="E10104:F10104"/>
    <mergeCell ref="E10094:F10094"/>
    <mergeCell ref="A10095:E10095"/>
    <mergeCell ref="F10095:I10095"/>
    <mergeCell ref="A10096:E10096"/>
    <mergeCell ref="F10096:I10096"/>
    <mergeCell ref="A10097:E10097"/>
    <mergeCell ref="F10097:I10097"/>
    <mergeCell ref="A10153:E10153"/>
    <mergeCell ref="G10154:I10154"/>
    <mergeCell ref="A10155:E10155"/>
    <mergeCell ref="F10155:I10155"/>
    <mergeCell ref="H10157:I10157"/>
    <mergeCell ref="E10159:F10159"/>
    <mergeCell ref="E10149:F10149"/>
    <mergeCell ref="A10150:E10150"/>
    <mergeCell ref="F10150:I10150"/>
    <mergeCell ref="A10151:E10151"/>
    <mergeCell ref="F10151:I10151"/>
    <mergeCell ref="A10152:E10152"/>
    <mergeCell ref="F10152:I10152"/>
    <mergeCell ref="A10142:E10142"/>
    <mergeCell ref="G10143:I10143"/>
    <mergeCell ref="A10144:E10144"/>
    <mergeCell ref="F10144:I10144"/>
    <mergeCell ref="H10146:I10146"/>
    <mergeCell ref="E10148:F10148"/>
    <mergeCell ref="E10138:F10138"/>
    <mergeCell ref="A10139:E10139"/>
    <mergeCell ref="F10139:I10139"/>
    <mergeCell ref="A10140:E10140"/>
    <mergeCell ref="F10140:I10140"/>
    <mergeCell ref="A10141:E10141"/>
    <mergeCell ref="F10141:I10141"/>
    <mergeCell ref="A10131:E10131"/>
    <mergeCell ref="G10132:I10132"/>
    <mergeCell ref="A10133:E10133"/>
    <mergeCell ref="F10133:I10133"/>
    <mergeCell ref="H10135:I10135"/>
    <mergeCell ref="E10137:F10137"/>
    <mergeCell ref="E10127:F10127"/>
    <mergeCell ref="A10128:E10128"/>
    <mergeCell ref="F10128:I10128"/>
    <mergeCell ref="A10129:E10129"/>
    <mergeCell ref="F10129:I10129"/>
    <mergeCell ref="A10130:E10130"/>
    <mergeCell ref="F10130:I10130"/>
    <mergeCell ref="A10186:E10186"/>
    <mergeCell ref="G10187:I10187"/>
    <mergeCell ref="A10188:E10188"/>
    <mergeCell ref="F10188:I10188"/>
    <mergeCell ref="H10190:I10190"/>
    <mergeCell ref="E10192:F10192"/>
    <mergeCell ref="E10182:F10182"/>
    <mergeCell ref="A10183:E10183"/>
    <mergeCell ref="F10183:I10183"/>
    <mergeCell ref="A10184:E10184"/>
    <mergeCell ref="F10184:I10184"/>
    <mergeCell ref="A10185:E10185"/>
    <mergeCell ref="F10185:I10185"/>
    <mergeCell ref="A10175:E10175"/>
    <mergeCell ref="G10176:I10176"/>
    <mergeCell ref="A10177:E10177"/>
    <mergeCell ref="F10177:I10177"/>
    <mergeCell ref="H10179:I10179"/>
    <mergeCell ref="E10181:F10181"/>
    <mergeCell ref="E10171:F10171"/>
    <mergeCell ref="A10172:E10172"/>
    <mergeCell ref="F10172:I10172"/>
    <mergeCell ref="A10173:E10173"/>
    <mergeCell ref="F10173:I10173"/>
    <mergeCell ref="A10174:E10174"/>
    <mergeCell ref="F10174:I10174"/>
    <mergeCell ref="A10164:E10164"/>
    <mergeCell ref="G10165:I10165"/>
    <mergeCell ref="A10166:E10166"/>
    <mergeCell ref="F10166:I10166"/>
    <mergeCell ref="H10168:I10168"/>
    <mergeCell ref="E10170:F10170"/>
    <mergeCell ref="E10160:F10160"/>
    <mergeCell ref="A10161:E10161"/>
    <mergeCell ref="F10161:I10161"/>
    <mergeCell ref="A10162:E10162"/>
    <mergeCell ref="F10162:I10162"/>
    <mergeCell ref="A10163:E10163"/>
    <mergeCell ref="F10163:I10163"/>
    <mergeCell ref="A10219:E10219"/>
    <mergeCell ref="G10220:I10220"/>
    <mergeCell ref="A10221:E10221"/>
    <mergeCell ref="F10221:I10221"/>
    <mergeCell ref="H10223:I10223"/>
    <mergeCell ref="E10225:F10225"/>
    <mergeCell ref="E10215:F10215"/>
    <mergeCell ref="A10216:E10216"/>
    <mergeCell ref="F10216:I10216"/>
    <mergeCell ref="A10217:E10217"/>
    <mergeCell ref="F10217:I10217"/>
    <mergeCell ref="A10218:E10218"/>
    <mergeCell ref="F10218:I10218"/>
    <mergeCell ref="A10208:E10208"/>
    <mergeCell ref="G10209:I10209"/>
    <mergeCell ref="A10210:E10210"/>
    <mergeCell ref="F10210:I10210"/>
    <mergeCell ref="H10212:I10212"/>
    <mergeCell ref="E10214:F10214"/>
    <mergeCell ref="E10204:F10204"/>
    <mergeCell ref="A10205:E10205"/>
    <mergeCell ref="F10205:I10205"/>
    <mergeCell ref="A10206:E10206"/>
    <mergeCell ref="F10206:I10206"/>
    <mergeCell ref="A10207:E10207"/>
    <mergeCell ref="F10207:I10207"/>
    <mergeCell ref="A10197:E10197"/>
    <mergeCell ref="G10198:I10198"/>
    <mergeCell ref="A10199:E10199"/>
    <mergeCell ref="F10199:I10199"/>
    <mergeCell ref="H10201:I10201"/>
    <mergeCell ref="E10203:F10203"/>
    <mergeCell ref="E10193:F10193"/>
    <mergeCell ref="A10194:E10194"/>
    <mergeCell ref="F10194:I10194"/>
    <mergeCell ref="A10195:E10195"/>
    <mergeCell ref="F10195:I10195"/>
    <mergeCell ref="A10196:E10196"/>
    <mergeCell ref="F10196:I10196"/>
    <mergeCell ref="E10248:F10248"/>
    <mergeCell ref="A10249:E10249"/>
    <mergeCell ref="F10249:I10249"/>
    <mergeCell ref="A10250:E10250"/>
    <mergeCell ref="F10250:I10250"/>
    <mergeCell ref="A10251:E10251"/>
    <mergeCell ref="F10251:I10251"/>
    <mergeCell ref="A10241:E10241"/>
    <mergeCell ref="G10242:I10242"/>
    <mergeCell ref="A10243:E10243"/>
    <mergeCell ref="F10243:I10243"/>
    <mergeCell ref="H10245:I10245"/>
    <mergeCell ref="E10247:F10247"/>
    <mergeCell ref="E10237:F10237"/>
    <mergeCell ref="A10238:E10238"/>
    <mergeCell ref="F10238:I10238"/>
    <mergeCell ref="A10239:E10239"/>
    <mergeCell ref="F10239:I10239"/>
    <mergeCell ref="A10240:E10240"/>
    <mergeCell ref="F10240:I10240"/>
    <mergeCell ref="A10230:E10230"/>
    <mergeCell ref="G10231:I10231"/>
    <mergeCell ref="A10232:E10232"/>
    <mergeCell ref="F10232:I10232"/>
    <mergeCell ref="H10234:I10234"/>
    <mergeCell ref="E10236:F10236"/>
    <mergeCell ref="E10226:F10226"/>
    <mergeCell ref="A10227:E10227"/>
    <mergeCell ref="F10227:I10227"/>
    <mergeCell ref="A10228:E10228"/>
    <mergeCell ref="F10228:I10228"/>
    <mergeCell ref="A10229:E10229"/>
    <mergeCell ref="F10229:I10229"/>
    <mergeCell ref="G10281:I10281"/>
    <mergeCell ref="G10282:I10282"/>
    <mergeCell ref="A10283:E10283"/>
    <mergeCell ref="F10283:I10283"/>
    <mergeCell ref="H10285:I10285"/>
    <mergeCell ref="E10287:F10287"/>
    <mergeCell ref="A10276:E10276"/>
    <mergeCell ref="F10276:I10276"/>
    <mergeCell ref="A10277:E10277"/>
    <mergeCell ref="G10278:I10278"/>
    <mergeCell ref="G10279:I10279"/>
    <mergeCell ref="G10280:I10280"/>
    <mergeCell ref="H10270:I10270"/>
    <mergeCell ref="E10272:F10272"/>
    <mergeCell ref="E10273:F10273"/>
    <mergeCell ref="A10274:E10274"/>
    <mergeCell ref="F10274:I10274"/>
    <mergeCell ref="A10275:E10275"/>
    <mergeCell ref="F10275:I10275"/>
    <mergeCell ref="A10265:E10265"/>
    <mergeCell ref="F10265:I10265"/>
    <mergeCell ref="A10266:E10266"/>
    <mergeCell ref="G10267:I10267"/>
    <mergeCell ref="A10268:E10268"/>
    <mergeCell ref="F10268:I10268"/>
    <mergeCell ref="H10259:I10259"/>
    <mergeCell ref="E10261:F10261"/>
    <mergeCell ref="E10262:F10262"/>
    <mergeCell ref="A10263:E10263"/>
    <mergeCell ref="F10263:I10263"/>
    <mergeCell ref="A10264:E10264"/>
    <mergeCell ref="F10264:I10264"/>
    <mergeCell ref="A10252:E10252"/>
    <mergeCell ref="G10253:I10253"/>
    <mergeCell ref="G10254:I10254"/>
    <mergeCell ref="G10255:I10255"/>
    <mergeCell ref="G10256:I10256"/>
    <mergeCell ref="A10257:E10257"/>
    <mergeCell ref="F10257:I10257"/>
    <mergeCell ref="G10314:I10314"/>
    <mergeCell ref="G10315:I10315"/>
    <mergeCell ref="G10316:I10316"/>
    <mergeCell ref="G10317:I10317"/>
    <mergeCell ref="A10318:E10318"/>
    <mergeCell ref="F10318:I10318"/>
    <mergeCell ref="A10310:E10310"/>
    <mergeCell ref="F10310:I10310"/>
    <mergeCell ref="A10311:E10311"/>
    <mergeCell ref="F10311:I10311"/>
    <mergeCell ref="A10312:E10312"/>
    <mergeCell ref="G10313:I10313"/>
    <mergeCell ref="A10303:E10303"/>
    <mergeCell ref="F10303:I10303"/>
    <mergeCell ref="H10305:I10305"/>
    <mergeCell ref="E10307:F10307"/>
    <mergeCell ref="E10308:F10308"/>
    <mergeCell ref="A10309:E10309"/>
    <mergeCell ref="F10309:I10309"/>
    <mergeCell ref="G10298:I10298"/>
    <mergeCell ref="A10299:E10299"/>
    <mergeCell ref="F10299:I10299"/>
    <mergeCell ref="A10300:E10300"/>
    <mergeCell ref="G10301:I10301"/>
    <mergeCell ref="G10302:I10302"/>
    <mergeCell ref="A10292:E10292"/>
    <mergeCell ref="G10293:I10293"/>
    <mergeCell ref="G10294:I10294"/>
    <mergeCell ref="G10295:I10295"/>
    <mergeCell ref="G10296:I10296"/>
    <mergeCell ref="G10297:I10297"/>
    <mergeCell ref="E10288:F10288"/>
    <mergeCell ref="A10289:E10289"/>
    <mergeCell ref="F10289:I10289"/>
    <mergeCell ref="A10290:E10290"/>
    <mergeCell ref="F10290:I10290"/>
    <mergeCell ref="A10291:E10291"/>
    <mergeCell ref="F10291:I10291"/>
    <mergeCell ref="A10351:E10351"/>
    <mergeCell ref="F10351:I10351"/>
    <mergeCell ref="A10352:E10352"/>
    <mergeCell ref="F10352:I10352"/>
    <mergeCell ref="A10353:E10353"/>
    <mergeCell ref="G10354:I10354"/>
    <mergeCell ref="E10344:F10344"/>
    <mergeCell ref="H10346:I10346"/>
    <mergeCell ref="E10348:F10348"/>
    <mergeCell ref="E10349:F10349"/>
    <mergeCell ref="A10350:E10350"/>
    <mergeCell ref="F10350:I10350"/>
    <mergeCell ref="H10337:I10337"/>
    <mergeCell ref="E10339:F10339"/>
    <mergeCell ref="E10340:F10340"/>
    <mergeCell ref="E10341:F10341"/>
    <mergeCell ref="E10342:F10342"/>
    <mergeCell ref="E10343:F10343"/>
    <mergeCell ref="A10331:E10331"/>
    <mergeCell ref="G10332:I10332"/>
    <mergeCell ref="G10333:I10333"/>
    <mergeCell ref="G10334:I10334"/>
    <mergeCell ref="A10335:E10335"/>
    <mergeCell ref="F10335:I10335"/>
    <mergeCell ref="A10326:E10326"/>
    <mergeCell ref="F10326:I10326"/>
    <mergeCell ref="A10327:E10327"/>
    <mergeCell ref="G10328:I10328"/>
    <mergeCell ref="G10329:I10329"/>
    <mergeCell ref="A10330:E10330"/>
    <mergeCell ref="F10330:I10330"/>
    <mergeCell ref="H10320:I10320"/>
    <mergeCell ref="E10322:F10322"/>
    <mergeCell ref="E10323:F10323"/>
    <mergeCell ref="A10324:E10324"/>
    <mergeCell ref="F10324:I10324"/>
    <mergeCell ref="A10325:E10325"/>
    <mergeCell ref="F10325:I10325"/>
    <mergeCell ref="A10382:E10382"/>
    <mergeCell ref="F10382:I10382"/>
    <mergeCell ref="A10383:E10383"/>
    <mergeCell ref="G10384:I10384"/>
    <mergeCell ref="G10385:I10385"/>
    <mergeCell ref="G10386:I10386"/>
    <mergeCell ref="E10378:F10378"/>
    <mergeCell ref="E10379:F10379"/>
    <mergeCell ref="A10380:E10380"/>
    <mergeCell ref="F10380:I10380"/>
    <mergeCell ref="A10381:E10381"/>
    <mergeCell ref="F10381:I10381"/>
    <mergeCell ref="A10371:E10371"/>
    <mergeCell ref="G10372:I10372"/>
    <mergeCell ref="G10373:I10373"/>
    <mergeCell ref="A10374:E10374"/>
    <mergeCell ref="F10374:I10374"/>
    <mergeCell ref="H10376:I10376"/>
    <mergeCell ref="A10367:E10367"/>
    <mergeCell ref="F10367:I10367"/>
    <mergeCell ref="A10368:E10368"/>
    <mergeCell ref="G10369:I10369"/>
    <mergeCell ref="A10370:E10370"/>
    <mergeCell ref="F10370:I10370"/>
    <mergeCell ref="H10361:I10361"/>
    <mergeCell ref="E10363:F10363"/>
    <mergeCell ref="E10364:F10364"/>
    <mergeCell ref="A10365:E10365"/>
    <mergeCell ref="F10365:I10365"/>
    <mergeCell ref="A10366:E10366"/>
    <mergeCell ref="F10366:I10366"/>
    <mergeCell ref="A10355:E10355"/>
    <mergeCell ref="F10355:I10355"/>
    <mergeCell ref="A10356:E10356"/>
    <mergeCell ref="G10357:I10357"/>
    <mergeCell ref="G10358:I10358"/>
    <mergeCell ref="A10359:E10359"/>
    <mergeCell ref="F10359:I10359"/>
    <mergeCell ref="A10410:E10410"/>
    <mergeCell ref="F10410:I10410"/>
    <mergeCell ref="A10411:E10411"/>
    <mergeCell ref="F10411:I10411"/>
    <mergeCell ref="A10412:E10412"/>
    <mergeCell ref="G10413:I10413"/>
    <mergeCell ref="H10405:I10405"/>
    <mergeCell ref="J10405:J10406"/>
    <mergeCell ref="A10408:E10408"/>
    <mergeCell ref="F10408:I10408"/>
    <mergeCell ref="A10409:E10409"/>
    <mergeCell ref="F10409:I10409"/>
    <mergeCell ref="A10405:A10406"/>
    <mergeCell ref="B10405:B10406"/>
    <mergeCell ref="C10405:C10406"/>
    <mergeCell ref="D10405:D10406"/>
    <mergeCell ref="E10405:E10406"/>
    <mergeCell ref="F10405:G10405"/>
    <mergeCell ref="G10398:I10398"/>
    <mergeCell ref="A10399:E10399"/>
    <mergeCell ref="F10399:I10399"/>
    <mergeCell ref="H10401:I10401"/>
    <mergeCell ref="E10403:F10403"/>
    <mergeCell ref="E10404:F10404"/>
    <mergeCell ref="A10394:E10394"/>
    <mergeCell ref="F10394:I10394"/>
    <mergeCell ref="A10395:E10395"/>
    <mergeCell ref="F10395:I10395"/>
    <mergeCell ref="A10396:E10396"/>
    <mergeCell ref="G10397:I10397"/>
    <mergeCell ref="A10387:E10387"/>
    <mergeCell ref="F10387:I10387"/>
    <mergeCell ref="H10389:I10389"/>
    <mergeCell ref="E10391:F10391"/>
    <mergeCell ref="E10392:F10392"/>
    <mergeCell ref="A10393:E10393"/>
    <mergeCell ref="F10393:I10393"/>
    <mergeCell ref="A10441:E10441"/>
    <mergeCell ref="F10441:I10441"/>
    <mergeCell ref="A10442:E10442"/>
    <mergeCell ref="G10443:I10443"/>
    <mergeCell ref="G10444:I10444"/>
    <mergeCell ref="G10445:I10445"/>
    <mergeCell ref="H10435:I10435"/>
    <mergeCell ref="E10437:F10437"/>
    <mergeCell ref="E10438:F10438"/>
    <mergeCell ref="A10439:E10439"/>
    <mergeCell ref="F10439:I10439"/>
    <mergeCell ref="A10440:E10440"/>
    <mergeCell ref="F10440:I10440"/>
    <mergeCell ref="A10429:E10429"/>
    <mergeCell ref="G10430:I10430"/>
    <mergeCell ref="G10431:I10431"/>
    <mergeCell ref="G10432:I10432"/>
    <mergeCell ref="A10433:E10433"/>
    <mergeCell ref="F10433:I10433"/>
    <mergeCell ref="A10426:E10426"/>
    <mergeCell ref="F10426:I10426"/>
    <mergeCell ref="A10427:E10427"/>
    <mergeCell ref="F10427:I10427"/>
    <mergeCell ref="A10428:E10428"/>
    <mergeCell ref="F10428:I10428"/>
    <mergeCell ref="G10419:I10419"/>
    <mergeCell ref="A10420:E10420"/>
    <mergeCell ref="F10420:I10420"/>
    <mergeCell ref="H10422:I10422"/>
    <mergeCell ref="E10424:F10424"/>
    <mergeCell ref="E10425:F10425"/>
    <mergeCell ref="G10414:I10414"/>
    <mergeCell ref="A10415:E10415"/>
    <mergeCell ref="F10415:I10415"/>
    <mergeCell ref="A10416:E10416"/>
    <mergeCell ref="G10417:I10417"/>
    <mergeCell ref="G10418:I10418"/>
    <mergeCell ref="H10474:I10474"/>
    <mergeCell ref="E10476:F10476"/>
    <mergeCell ref="E10477:F10477"/>
    <mergeCell ref="A10478:E10478"/>
    <mergeCell ref="F10478:I10478"/>
    <mergeCell ref="A10479:E10479"/>
    <mergeCell ref="F10479:I10479"/>
    <mergeCell ref="A10468:E10468"/>
    <mergeCell ref="G10469:I10469"/>
    <mergeCell ref="G10470:I10470"/>
    <mergeCell ref="G10471:I10471"/>
    <mergeCell ref="A10472:E10472"/>
    <mergeCell ref="F10472:I10472"/>
    <mergeCell ref="E10464:F10464"/>
    <mergeCell ref="A10465:E10465"/>
    <mergeCell ref="F10465:I10465"/>
    <mergeCell ref="A10466:E10466"/>
    <mergeCell ref="F10466:I10466"/>
    <mergeCell ref="A10467:E10467"/>
    <mergeCell ref="F10467:I10467"/>
    <mergeCell ref="G10457:I10457"/>
    <mergeCell ref="G10458:I10458"/>
    <mergeCell ref="A10459:E10459"/>
    <mergeCell ref="F10459:I10459"/>
    <mergeCell ref="H10461:I10461"/>
    <mergeCell ref="E10463:F10463"/>
    <mergeCell ref="A10453:E10453"/>
    <mergeCell ref="F10453:I10453"/>
    <mergeCell ref="A10454:E10454"/>
    <mergeCell ref="F10454:I10454"/>
    <mergeCell ref="A10455:E10455"/>
    <mergeCell ref="G10456:I10456"/>
    <mergeCell ref="A10446:E10446"/>
    <mergeCell ref="F10446:I10446"/>
    <mergeCell ref="H10448:I10448"/>
    <mergeCell ref="E10450:F10450"/>
    <mergeCell ref="E10451:F10451"/>
    <mergeCell ref="A10452:E10452"/>
    <mergeCell ref="F10452:I10452"/>
    <mergeCell ref="G10501:I10501"/>
    <mergeCell ref="A10502:E10502"/>
    <mergeCell ref="F10502:I10502"/>
    <mergeCell ref="A10503:E10503"/>
    <mergeCell ref="G10504:I10504"/>
    <mergeCell ref="G10505:I10505"/>
    <mergeCell ref="A10496:E10496"/>
    <mergeCell ref="F10496:I10496"/>
    <mergeCell ref="A10497:E10497"/>
    <mergeCell ref="G10498:I10498"/>
    <mergeCell ref="G10499:I10499"/>
    <mergeCell ref="G10500:I10500"/>
    <mergeCell ref="J10490:J10491"/>
    <mergeCell ref="A10493:E10493"/>
    <mergeCell ref="F10493:I10493"/>
    <mergeCell ref="A10494:E10494"/>
    <mergeCell ref="F10494:I10494"/>
    <mergeCell ref="A10495:E10495"/>
    <mergeCell ref="F10495:I10495"/>
    <mergeCell ref="H10486:I10486"/>
    <mergeCell ref="E10488:F10488"/>
    <mergeCell ref="E10489:F10489"/>
    <mergeCell ref="A10490:A10491"/>
    <mergeCell ref="B10490:B10491"/>
    <mergeCell ref="C10490:C10491"/>
    <mergeCell ref="D10490:D10491"/>
    <mergeCell ref="E10490:E10491"/>
    <mergeCell ref="F10490:G10490"/>
    <mergeCell ref="H10490:I10490"/>
    <mergeCell ref="A10480:E10480"/>
    <mergeCell ref="F10480:I10480"/>
    <mergeCell ref="A10481:E10481"/>
    <mergeCell ref="G10482:I10482"/>
    <mergeCell ref="G10483:I10483"/>
    <mergeCell ref="A10484:E10484"/>
    <mergeCell ref="F10484:I10484"/>
    <mergeCell ref="G10533:I10533"/>
    <mergeCell ref="A10534:E10534"/>
    <mergeCell ref="F10534:I10534"/>
    <mergeCell ref="H10536:I10536"/>
    <mergeCell ref="E10538:F10538"/>
    <mergeCell ref="E10539:F10539"/>
    <mergeCell ref="A10529:E10529"/>
    <mergeCell ref="F10529:I10529"/>
    <mergeCell ref="A10530:E10530"/>
    <mergeCell ref="F10530:I10530"/>
    <mergeCell ref="A10531:E10531"/>
    <mergeCell ref="G10532:I10532"/>
    <mergeCell ref="A10522:E10522"/>
    <mergeCell ref="F10522:I10522"/>
    <mergeCell ref="H10524:I10524"/>
    <mergeCell ref="E10526:F10526"/>
    <mergeCell ref="E10527:F10527"/>
    <mergeCell ref="A10528:E10528"/>
    <mergeCell ref="F10528:I10528"/>
    <mergeCell ref="G10517:I10517"/>
    <mergeCell ref="A10518:E10518"/>
    <mergeCell ref="F10518:I10518"/>
    <mergeCell ref="A10519:E10519"/>
    <mergeCell ref="G10520:I10520"/>
    <mergeCell ref="G10521:I10521"/>
    <mergeCell ref="A10513:E10513"/>
    <mergeCell ref="F10513:I10513"/>
    <mergeCell ref="A10514:E10514"/>
    <mergeCell ref="F10514:I10514"/>
    <mergeCell ref="A10515:E10515"/>
    <mergeCell ref="G10516:I10516"/>
    <mergeCell ref="A10506:E10506"/>
    <mergeCell ref="F10506:I10506"/>
    <mergeCell ref="H10508:I10508"/>
    <mergeCell ref="E10510:F10510"/>
    <mergeCell ref="E10511:F10511"/>
    <mergeCell ref="A10512:E10512"/>
    <mergeCell ref="F10512:I10512"/>
    <mergeCell ref="A10561:E10561"/>
    <mergeCell ref="F10561:I10561"/>
    <mergeCell ref="A10562:E10562"/>
    <mergeCell ref="F10562:I10562"/>
    <mergeCell ref="A10563:E10563"/>
    <mergeCell ref="F10563:I10563"/>
    <mergeCell ref="G10554:I10554"/>
    <mergeCell ref="A10555:E10555"/>
    <mergeCell ref="F10555:I10555"/>
    <mergeCell ref="H10557:I10557"/>
    <mergeCell ref="E10559:F10559"/>
    <mergeCell ref="E10560:F10560"/>
    <mergeCell ref="G10549:I10549"/>
    <mergeCell ref="G10550:I10550"/>
    <mergeCell ref="A10551:E10551"/>
    <mergeCell ref="F10551:I10551"/>
    <mergeCell ref="A10552:E10552"/>
    <mergeCell ref="G10553:I10553"/>
    <mergeCell ref="A10545:E10545"/>
    <mergeCell ref="F10545:I10545"/>
    <mergeCell ref="A10546:E10546"/>
    <mergeCell ref="F10546:I10546"/>
    <mergeCell ref="A10547:E10547"/>
    <mergeCell ref="G10548:I10548"/>
    <mergeCell ref="H10540:I10540"/>
    <mergeCell ref="J10540:J10541"/>
    <mergeCell ref="A10543:E10543"/>
    <mergeCell ref="F10543:I10543"/>
    <mergeCell ref="A10544:E10544"/>
    <mergeCell ref="F10544:I10544"/>
    <mergeCell ref="A10540:A10541"/>
    <mergeCell ref="B10540:B10541"/>
    <mergeCell ref="C10540:C10541"/>
    <mergeCell ref="D10540:D10541"/>
    <mergeCell ref="E10540:E10541"/>
    <mergeCell ref="F10540:G10540"/>
    <mergeCell ref="E10587:F10587"/>
    <mergeCell ref="E10588:F10588"/>
    <mergeCell ref="A10589:A10590"/>
    <mergeCell ref="B10589:B10590"/>
    <mergeCell ref="C10589:C10590"/>
    <mergeCell ref="D10589:D10590"/>
    <mergeCell ref="E10589:E10590"/>
    <mergeCell ref="F10589:G10589"/>
    <mergeCell ref="A10580:E10580"/>
    <mergeCell ref="G10581:I10581"/>
    <mergeCell ref="G10582:I10582"/>
    <mergeCell ref="A10583:E10583"/>
    <mergeCell ref="F10583:I10583"/>
    <mergeCell ref="H10585:I10585"/>
    <mergeCell ref="E10576:F10576"/>
    <mergeCell ref="A10577:E10577"/>
    <mergeCell ref="F10577:I10577"/>
    <mergeCell ref="A10578:E10578"/>
    <mergeCell ref="F10578:I10578"/>
    <mergeCell ref="A10579:E10579"/>
    <mergeCell ref="F10579:I10579"/>
    <mergeCell ref="G10569:I10569"/>
    <mergeCell ref="G10570:I10570"/>
    <mergeCell ref="A10571:E10571"/>
    <mergeCell ref="F10571:I10571"/>
    <mergeCell ref="H10573:I10573"/>
    <mergeCell ref="E10575:F10575"/>
    <mergeCell ref="A10564:E10564"/>
    <mergeCell ref="G10565:I10565"/>
    <mergeCell ref="G10566:I10566"/>
    <mergeCell ref="A10567:E10567"/>
    <mergeCell ref="F10567:I10567"/>
    <mergeCell ref="A10568:E10568"/>
    <mergeCell ref="A10614:E10614"/>
    <mergeCell ref="F10614:I10614"/>
    <mergeCell ref="A10615:E10615"/>
    <mergeCell ref="G10616:I10616"/>
    <mergeCell ref="G10617:I10617"/>
    <mergeCell ref="A10618:E10618"/>
    <mergeCell ref="F10618:I10618"/>
    <mergeCell ref="E10610:F10610"/>
    <mergeCell ref="E10611:F10611"/>
    <mergeCell ref="A10612:E10612"/>
    <mergeCell ref="F10612:I10612"/>
    <mergeCell ref="A10613:E10613"/>
    <mergeCell ref="F10613:I10613"/>
    <mergeCell ref="A10603:E10603"/>
    <mergeCell ref="G10604:I10604"/>
    <mergeCell ref="G10605:I10605"/>
    <mergeCell ref="A10606:E10606"/>
    <mergeCell ref="F10606:I10606"/>
    <mergeCell ref="H10608:I10608"/>
    <mergeCell ref="G10598:I10598"/>
    <mergeCell ref="G10599:I10599"/>
    <mergeCell ref="G10600:I10600"/>
    <mergeCell ref="G10601:I10601"/>
    <mergeCell ref="A10602:E10602"/>
    <mergeCell ref="F10602:I10602"/>
    <mergeCell ref="A10594:E10594"/>
    <mergeCell ref="F10594:I10594"/>
    <mergeCell ref="A10595:E10595"/>
    <mergeCell ref="F10595:I10595"/>
    <mergeCell ref="A10596:E10596"/>
    <mergeCell ref="G10597:I10597"/>
    <mergeCell ref="H10589:I10589"/>
    <mergeCell ref="J10589:J10590"/>
    <mergeCell ref="A10592:E10592"/>
    <mergeCell ref="F10592:I10592"/>
    <mergeCell ref="A10593:E10593"/>
    <mergeCell ref="F10593:I10593"/>
    <mergeCell ref="J10640:J10641"/>
    <mergeCell ref="A10643:E10643"/>
    <mergeCell ref="F10643:I10643"/>
    <mergeCell ref="A10644:E10644"/>
    <mergeCell ref="F10644:I10644"/>
    <mergeCell ref="A10645:E10645"/>
    <mergeCell ref="F10645:I10645"/>
    <mergeCell ref="H10636:I10636"/>
    <mergeCell ref="E10638:F10638"/>
    <mergeCell ref="E10639:F10639"/>
    <mergeCell ref="A10640:A10641"/>
    <mergeCell ref="B10640:B10641"/>
    <mergeCell ref="C10640:C10641"/>
    <mergeCell ref="D10640:D10641"/>
    <mergeCell ref="E10640:E10641"/>
    <mergeCell ref="F10640:G10640"/>
    <mergeCell ref="H10640:I10640"/>
    <mergeCell ref="A10630:E10630"/>
    <mergeCell ref="F10630:I10630"/>
    <mergeCell ref="A10631:E10631"/>
    <mergeCell ref="G10632:I10632"/>
    <mergeCell ref="G10633:I10633"/>
    <mergeCell ref="A10634:E10634"/>
    <mergeCell ref="F10634:I10634"/>
    <mergeCell ref="E10626:F10626"/>
    <mergeCell ref="E10627:F10627"/>
    <mergeCell ref="A10628:E10628"/>
    <mergeCell ref="F10628:I10628"/>
    <mergeCell ref="A10629:E10629"/>
    <mergeCell ref="F10629:I10629"/>
    <mergeCell ref="A10619:E10619"/>
    <mergeCell ref="G10620:I10620"/>
    <mergeCell ref="G10621:I10621"/>
    <mergeCell ref="A10622:E10622"/>
    <mergeCell ref="F10622:I10622"/>
    <mergeCell ref="H10624:I10624"/>
    <mergeCell ref="A10672:E10672"/>
    <mergeCell ref="G10673:I10673"/>
    <mergeCell ref="G10674:I10674"/>
    <mergeCell ref="A10675:E10675"/>
    <mergeCell ref="F10675:I10675"/>
    <mergeCell ref="H10677:I10677"/>
    <mergeCell ref="A10666:E10666"/>
    <mergeCell ref="G10667:I10667"/>
    <mergeCell ref="G10668:I10668"/>
    <mergeCell ref="G10669:I10669"/>
    <mergeCell ref="G10670:I10670"/>
    <mergeCell ref="A10671:E10671"/>
    <mergeCell ref="F10671:I10671"/>
    <mergeCell ref="A10663:E10663"/>
    <mergeCell ref="F10663:I10663"/>
    <mergeCell ref="A10664:E10664"/>
    <mergeCell ref="F10664:I10664"/>
    <mergeCell ref="A10665:E10665"/>
    <mergeCell ref="F10665:I10665"/>
    <mergeCell ref="G10656:I10656"/>
    <mergeCell ref="A10657:E10657"/>
    <mergeCell ref="F10657:I10657"/>
    <mergeCell ref="H10659:I10659"/>
    <mergeCell ref="E10661:F10661"/>
    <mergeCell ref="E10662:F10662"/>
    <mergeCell ref="G10651:I10651"/>
    <mergeCell ref="G10652:I10652"/>
    <mergeCell ref="A10653:E10653"/>
    <mergeCell ref="F10653:I10653"/>
    <mergeCell ref="A10654:E10654"/>
    <mergeCell ref="G10655:I10655"/>
    <mergeCell ref="A10646:E10646"/>
    <mergeCell ref="F10646:I10646"/>
    <mergeCell ref="A10647:E10647"/>
    <mergeCell ref="G10648:I10648"/>
    <mergeCell ref="G10649:I10649"/>
    <mergeCell ref="G10650:I10650"/>
    <mergeCell ref="G10704:I10704"/>
    <mergeCell ref="A10705:E10705"/>
    <mergeCell ref="F10705:I10705"/>
    <mergeCell ref="H10707:I10707"/>
    <mergeCell ref="E10709:F10709"/>
    <mergeCell ref="E10710:F10710"/>
    <mergeCell ref="A10700:E10700"/>
    <mergeCell ref="F10700:I10700"/>
    <mergeCell ref="A10701:E10701"/>
    <mergeCell ref="F10701:I10701"/>
    <mergeCell ref="A10702:E10702"/>
    <mergeCell ref="G10703:I10703"/>
    <mergeCell ref="A10693:E10693"/>
    <mergeCell ref="F10693:I10693"/>
    <mergeCell ref="H10695:I10695"/>
    <mergeCell ref="E10697:F10697"/>
    <mergeCell ref="E10698:F10698"/>
    <mergeCell ref="A10699:E10699"/>
    <mergeCell ref="F10699:I10699"/>
    <mergeCell ref="G10688:I10688"/>
    <mergeCell ref="A10689:E10689"/>
    <mergeCell ref="F10689:I10689"/>
    <mergeCell ref="A10690:E10690"/>
    <mergeCell ref="G10691:I10691"/>
    <mergeCell ref="G10692:I10692"/>
    <mergeCell ref="A10683:E10683"/>
    <mergeCell ref="F10683:I10683"/>
    <mergeCell ref="A10684:E10684"/>
    <mergeCell ref="G10685:I10685"/>
    <mergeCell ref="G10686:I10686"/>
    <mergeCell ref="G10687:I10687"/>
    <mergeCell ref="E10679:F10679"/>
    <mergeCell ref="E10680:F10680"/>
    <mergeCell ref="A10681:E10681"/>
    <mergeCell ref="F10681:I10681"/>
    <mergeCell ref="A10682:E10682"/>
    <mergeCell ref="F10682:I10682"/>
    <mergeCell ref="E10732:F10732"/>
    <mergeCell ref="E10733:F10733"/>
    <mergeCell ref="A10734:E10734"/>
    <mergeCell ref="F10734:I10734"/>
    <mergeCell ref="A10735:E10735"/>
    <mergeCell ref="F10735:I10735"/>
    <mergeCell ref="A10725:E10725"/>
    <mergeCell ref="G10726:I10726"/>
    <mergeCell ref="G10727:I10727"/>
    <mergeCell ref="A10728:E10728"/>
    <mergeCell ref="F10728:I10728"/>
    <mergeCell ref="H10730:I10730"/>
    <mergeCell ref="G10720:I10720"/>
    <mergeCell ref="G10721:I10721"/>
    <mergeCell ref="G10722:I10722"/>
    <mergeCell ref="G10723:I10723"/>
    <mergeCell ref="A10724:E10724"/>
    <mergeCell ref="F10724:I10724"/>
    <mergeCell ref="A10716:E10716"/>
    <mergeCell ref="F10716:I10716"/>
    <mergeCell ref="A10717:E10717"/>
    <mergeCell ref="F10717:I10717"/>
    <mergeCell ref="A10718:E10718"/>
    <mergeCell ref="G10719:I10719"/>
    <mergeCell ref="H10711:I10711"/>
    <mergeCell ref="J10711:J10712"/>
    <mergeCell ref="A10714:E10714"/>
    <mergeCell ref="F10714:I10714"/>
    <mergeCell ref="A10715:E10715"/>
    <mergeCell ref="F10715:I10715"/>
    <mergeCell ref="A10711:A10712"/>
    <mergeCell ref="B10711:B10712"/>
    <mergeCell ref="C10711:C10712"/>
    <mergeCell ref="D10711:D10712"/>
    <mergeCell ref="E10711:E10712"/>
    <mergeCell ref="F10711:G10711"/>
    <mergeCell ref="H10758:I10758"/>
    <mergeCell ref="E10760:F10760"/>
    <mergeCell ref="E10761:F10761"/>
    <mergeCell ref="A10762:A10763"/>
    <mergeCell ref="B10762:B10763"/>
    <mergeCell ref="C10762:C10763"/>
    <mergeCell ref="D10762:D10763"/>
    <mergeCell ref="E10762:E10763"/>
    <mergeCell ref="F10762:G10762"/>
    <mergeCell ref="H10762:I10762"/>
    <mergeCell ref="A10752:E10752"/>
    <mergeCell ref="F10752:I10752"/>
    <mergeCell ref="A10753:E10753"/>
    <mergeCell ref="G10754:I10754"/>
    <mergeCell ref="G10755:I10755"/>
    <mergeCell ref="A10756:E10756"/>
    <mergeCell ref="F10756:I10756"/>
    <mergeCell ref="E10748:F10748"/>
    <mergeCell ref="E10749:F10749"/>
    <mergeCell ref="A10750:E10750"/>
    <mergeCell ref="F10750:I10750"/>
    <mergeCell ref="A10751:E10751"/>
    <mergeCell ref="F10751:I10751"/>
    <mergeCell ref="A10741:E10741"/>
    <mergeCell ref="G10742:I10742"/>
    <mergeCell ref="G10743:I10743"/>
    <mergeCell ref="A10744:E10744"/>
    <mergeCell ref="F10744:I10744"/>
    <mergeCell ref="H10746:I10746"/>
    <mergeCell ref="A10736:E10736"/>
    <mergeCell ref="F10736:I10736"/>
    <mergeCell ref="A10737:E10737"/>
    <mergeCell ref="G10738:I10738"/>
    <mergeCell ref="G10739:I10739"/>
    <mergeCell ref="A10740:E10740"/>
    <mergeCell ref="F10740:I10740"/>
    <mergeCell ref="G10789:I10789"/>
    <mergeCell ref="G10790:I10790"/>
    <mergeCell ref="A10791:E10791"/>
    <mergeCell ref="F10791:I10791"/>
    <mergeCell ref="A10792:E10792"/>
    <mergeCell ref="G10793:I10793"/>
    <mergeCell ref="A10785:E10785"/>
    <mergeCell ref="F10785:I10785"/>
    <mergeCell ref="A10786:E10786"/>
    <mergeCell ref="F10786:I10786"/>
    <mergeCell ref="A10787:E10787"/>
    <mergeCell ref="G10788:I10788"/>
    <mergeCell ref="A10778:E10778"/>
    <mergeCell ref="F10778:I10778"/>
    <mergeCell ref="H10780:I10780"/>
    <mergeCell ref="E10782:F10782"/>
    <mergeCell ref="E10783:F10783"/>
    <mergeCell ref="A10784:E10784"/>
    <mergeCell ref="F10784:I10784"/>
    <mergeCell ref="G10773:I10773"/>
    <mergeCell ref="A10774:E10774"/>
    <mergeCell ref="F10774:I10774"/>
    <mergeCell ref="A10775:E10775"/>
    <mergeCell ref="G10776:I10776"/>
    <mergeCell ref="G10777:I10777"/>
    <mergeCell ref="A10768:E10768"/>
    <mergeCell ref="F10768:I10768"/>
    <mergeCell ref="A10769:E10769"/>
    <mergeCell ref="G10770:I10770"/>
    <mergeCell ref="G10771:I10771"/>
    <mergeCell ref="G10772:I10772"/>
    <mergeCell ref="J10762:J10763"/>
    <mergeCell ref="A10765:E10765"/>
    <mergeCell ref="F10765:I10765"/>
    <mergeCell ref="A10766:E10766"/>
    <mergeCell ref="F10766:I10766"/>
    <mergeCell ref="A10767:E10767"/>
    <mergeCell ref="F10767:I10767"/>
    <mergeCell ref="A10818:E10818"/>
    <mergeCell ref="F10818:I10818"/>
    <mergeCell ref="A10819:E10819"/>
    <mergeCell ref="F10819:I10819"/>
    <mergeCell ref="A10820:E10820"/>
    <mergeCell ref="G10821:I10821"/>
    <mergeCell ref="H10813:I10813"/>
    <mergeCell ref="J10813:J10814"/>
    <mergeCell ref="A10816:E10816"/>
    <mergeCell ref="F10816:I10816"/>
    <mergeCell ref="A10817:E10817"/>
    <mergeCell ref="F10817:I10817"/>
    <mergeCell ref="E10811:F10811"/>
    <mergeCell ref="E10812:F10812"/>
    <mergeCell ref="A10813:A10814"/>
    <mergeCell ref="B10813:B10814"/>
    <mergeCell ref="C10813:C10814"/>
    <mergeCell ref="D10813:D10814"/>
    <mergeCell ref="E10813:E10814"/>
    <mergeCell ref="F10813:G10813"/>
    <mergeCell ref="A10804:E10804"/>
    <mergeCell ref="G10805:I10805"/>
    <mergeCell ref="G10806:I10806"/>
    <mergeCell ref="A10807:E10807"/>
    <mergeCell ref="F10807:I10807"/>
    <mergeCell ref="H10809:I10809"/>
    <mergeCell ref="A10801:E10801"/>
    <mergeCell ref="F10801:I10801"/>
    <mergeCell ref="A10802:E10802"/>
    <mergeCell ref="F10802:I10802"/>
    <mergeCell ref="A10803:E10803"/>
    <mergeCell ref="F10803:I10803"/>
    <mergeCell ref="G10794:I10794"/>
    <mergeCell ref="A10795:E10795"/>
    <mergeCell ref="F10795:I10795"/>
    <mergeCell ref="H10797:I10797"/>
    <mergeCell ref="E10799:F10799"/>
    <mergeCell ref="E10800:F10800"/>
    <mergeCell ref="E10850:F10850"/>
    <mergeCell ref="E10851:F10851"/>
    <mergeCell ref="A10852:E10852"/>
    <mergeCell ref="F10852:I10852"/>
    <mergeCell ref="A10853:E10853"/>
    <mergeCell ref="F10853:I10853"/>
    <mergeCell ref="A10843:E10843"/>
    <mergeCell ref="G10844:I10844"/>
    <mergeCell ref="G10845:I10845"/>
    <mergeCell ref="A10846:E10846"/>
    <mergeCell ref="F10846:I10846"/>
    <mergeCell ref="H10848:I10848"/>
    <mergeCell ref="A10838:E10838"/>
    <mergeCell ref="F10838:I10838"/>
    <mergeCell ref="A10839:E10839"/>
    <mergeCell ref="G10840:I10840"/>
    <mergeCell ref="G10841:I10841"/>
    <mergeCell ref="A10842:E10842"/>
    <mergeCell ref="F10842:I10842"/>
    <mergeCell ref="E10834:F10834"/>
    <mergeCell ref="E10835:F10835"/>
    <mergeCell ref="A10836:E10836"/>
    <mergeCell ref="F10836:I10836"/>
    <mergeCell ref="A10837:E10837"/>
    <mergeCell ref="F10837:I10837"/>
    <mergeCell ref="A10827:E10827"/>
    <mergeCell ref="G10828:I10828"/>
    <mergeCell ref="G10829:I10829"/>
    <mergeCell ref="A10830:E10830"/>
    <mergeCell ref="F10830:I10830"/>
    <mergeCell ref="H10832:I10832"/>
    <mergeCell ref="G10822:I10822"/>
    <mergeCell ref="G10823:I10823"/>
    <mergeCell ref="G10824:I10824"/>
    <mergeCell ref="G10825:I10825"/>
    <mergeCell ref="A10826:E10826"/>
    <mergeCell ref="F10826:I10826"/>
    <mergeCell ref="G10875:I10875"/>
    <mergeCell ref="A10876:E10876"/>
    <mergeCell ref="F10876:I10876"/>
    <mergeCell ref="A10877:E10877"/>
    <mergeCell ref="G10878:I10878"/>
    <mergeCell ref="G10879:I10879"/>
    <mergeCell ref="A10870:E10870"/>
    <mergeCell ref="F10870:I10870"/>
    <mergeCell ref="A10871:E10871"/>
    <mergeCell ref="G10872:I10872"/>
    <mergeCell ref="G10873:I10873"/>
    <mergeCell ref="G10874:I10874"/>
    <mergeCell ref="J10864:J10865"/>
    <mergeCell ref="A10867:E10867"/>
    <mergeCell ref="F10867:I10867"/>
    <mergeCell ref="A10868:E10868"/>
    <mergeCell ref="F10868:I10868"/>
    <mergeCell ref="A10869:E10869"/>
    <mergeCell ref="F10869:I10869"/>
    <mergeCell ref="H10860:I10860"/>
    <mergeCell ref="E10862:F10862"/>
    <mergeCell ref="E10863:F10863"/>
    <mergeCell ref="A10864:A10865"/>
    <mergeCell ref="B10864:B10865"/>
    <mergeCell ref="C10864:C10865"/>
    <mergeCell ref="D10864:D10865"/>
    <mergeCell ref="E10864:E10865"/>
    <mergeCell ref="F10864:G10864"/>
    <mergeCell ref="H10864:I10864"/>
    <mergeCell ref="A10854:E10854"/>
    <mergeCell ref="F10854:I10854"/>
    <mergeCell ref="A10855:E10855"/>
    <mergeCell ref="G10856:I10856"/>
    <mergeCell ref="G10857:I10857"/>
    <mergeCell ref="A10858:E10858"/>
    <mergeCell ref="F10858:I10858"/>
    <mergeCell ref="A10908:E10908"/>
    <mergeCell ref="F10908:I10908"/>
    <mergeCell ref="A10909:E10909"/>
    <mergeCell ref="F10909:I10909"/>
    <mergeCell ref="A10910:E10910"/>
    <mergeCell ref="G10911:I10911"/>
    <mergeCell ref="F10903:I10903"/>
    <mergeCell ref="A10905:E10905"/>
    <mergeCell ref="F10905:I10905"/>
    <mergeCell ref="A10906:E10906"/>
    <mergeCell ref="F10906:I10906"/>
    <mergeCell ref="A10907:E10907"/>
    <mergeCell ref="F10907:I10907"/>
    <mergeCell ref="G10896:I10896"/>
    <mergeCell ref="A10897:E10897"/>
    <mergeCell ref="F10897:I10897"/>
    <mergeCell ref="H10899:I10899"/>
    <mergeCell ref="E10901:F10901"/>
    <mergeCell ref="E10902:F10902"/>
    <mergeCell ref="G10891:I10891"/>
    <mergeCell ref="G10892:I10892"/>
    <mergeCell ref="A10893:E10893"/>
    <mergeCell ref="F10893:I10893"/>
    <mergeCell ref="A10894:E10894"/>
    <mergeCell ref="G10895:I10895"/>
    <mergeCell ref="A10887:E10887"/>
    <mergeCell ref="F10887:I10887"/>
    <mergeCell ref="A10888:E10888"/>
    <mergeCell ref="F10888:I10888"/>
    <mergeCell ref="A10889:E10889"/>
    <mergeCell ref="G10890:I10890"/>
    <mergeCell ref="A10880:E10880"/>
    <mergeCell ref="F10880:I10880"/>
    <mergeCell ref="H10882:I10882"/>
    <mergeCell ref="E10884:F10884"/>
    <mergeCell ref="E10885:F10885"/>
    <mergeCell ref="A10886:E10886"/>
    <mergeCell ref="F10886:I10886"/>
    <mergeCell ref="A10939:E10939"/>
    <mergeCell ref="G10940:I10940"/>
    <mergeCell ref="G10941:I10941"/>
    <mergeCell ref="G10942:I10942"/>
    <mergeCell ref="A10943:E10943"/>
    <mergeCell ref="F10943:I10943"/>
    <mergeCell ref="A10933:E10933"/>
    <mergeCell ref="G10934:I10934"/>
    <mergeCell ref="G10935:I10935"/>
    <mergeCell ref="G10936:I10936"/>
    <mergeCell ref="G10937:I10937"/>
    <mergeCell ref="A10938:E10938"/>
    <mergeCell ref="F10938:I10938"/>
    <mergeCell ref="A10930:E10930"/>
    <mergeCell ref="F10930:I10930"/>
    <mergeCell ref="A10931:E10931"/>
    <mergeCell ref="F10931:I10931"/>
    <mergeCell ref="A10932:E10932"/>
    <mergeCell ref="F10932:I10932"/>
    <mergeCell ref="E10924:F10924"/>
    <mergeCell ref="E10925:F10925"/>
    <mergeCell ref="F10926:I10926"/>
    <mergeCell ref="A10928:E10928"/>
    <mergeCell ref="F10928:I10928"/>
    <mergeCell ref="A10929:E10929"/>
    <mergeCell ref="F10929:I10929"/>
    <mergeCell ref="G10917:I10917"/>
    <mergeCell ref="G10918:I10918"/>
    <mergeCell ref="G10919:I10919"/>
    <mergeCell ref="A10920:E10920"/>
    <mergeCell ref="F10920:I10920"/>
    <mergeCell ref="H10922:I10922"/>
    <mergeCell ref="G10912:I10912"/>
    <mergeCell ref="G10913:I10913"/>
    <mergeCell ref="G10914:I10914"/>
    <mergeCell ref="A10915:E10915"/>
    <mergeCell ref="F10915:I10915"/>
    <mergeCell ref="A10916:E10916"/>
    <mergeCell ref="A10971:E10971"/>
    <mergeCell ref="F10971:I10971"/>
    <mergeCell ref="A10972:E10972"/>
    <mergeCell ref="G10973:I10973"/>
    <mergeCell ref="A10974:E10974"/>
    <mergeCell ref="F10974:I10974"/>
    <mergeCell ref="E10967:F10967"/>
    <mergeCell ref="E10968:F10968"/>
    <mergeCell ref="A10969:E10969"/>
    <mergeCell ref="F10969:I10969"/>
    <mergeCell ref="A10970:E10970"/>
    <mergeCell ref="F10970:I10970"/>
    <mergeCell ref="A10960:E10960"/>
    <mergeCell ref="G10961:I10961"/>
    <mergeCell ref="G10962:I10962"/>
    <mergeCell ref="A10963:E10963"/>
    <mergeCell ref="F10963:I10963"/>
    <mergeCell ref="H10965:I10965"/>
    <mergeCell ref="A10955:E10955"/>
    <mergeCell ref="F10955:I10955"/>
    <mergeCell ref="A10956:E10956"/>
    <mergeCell ref="G10957:I10957"/>
    <mergeCell ref="G10958:I10958"/>
    <mergeCell ref="A10959:E10959"/>
    <mergeCell ref="F10959:I10959"/>
    <mergeCell ref="J10949:J10950"/>
    <mergeCell ref="A10952:E10952"/>
    <mergeCell ref="F10952:I10952"/>
    <mergeCell ref="A10953:E10953"/>
    <mergeCell ref="F10953:I10953"/>
    <mergeCell ref="A10954:E10954"/>
    <mergeCell ref="F10954:I10954"/>
    <mergeCell ref="H10945:I10945"/>
    <mergeCell ref="E10947:F10947"/>
    <mergeCell ref="E10948:F10948"/>
    <mergeCell ref="A10949:A10950"/>
    <mergeCell ref="B10949:B10950"/>
    <mergeCell ref="C10949:C10950"/>
    <mergeCell ref="D10949:D10950"/>
    <mergeCell ref="E10949:E10950"/>
    <mergeCell ref="F10949:G10949"/>
    <mergeCell ref="H10949:I10949"/>
    <mergeCell ref="A11004:E11004"/>
    <mergeCell ref="F11004:I11004"/>
    <mergeCell ref="A11005:E11005"/>
    <mergeCell ref="F11005:I11005"/>
    <mergeCell ref="A11006:E11006"/>
    <mergeCell ref="F11006:I11006"/>
    <mergeCell ref="E10999:F10999"/>
    <mergeCell ref="F11000:I11000"/>
    <mergeCell ref="A11002:E11002"/>
    <mergeCell ref="F11002:I11002"/>
    <mergeCell ref="A11003:E11003"/>
    <mergeCell ref="F11003:I11003"/>
    <mergeCell ref="G10992:I10992"/>
    <mergeCell ref="G10993:I10993"/>
    <mergeCell ref="A10994:E10994"/>
    <mergeCell ref="F10994:I10994"/>
    <mergeCell ref="H10996:I10996"/>
    <mergeCell ref="E10998:F10998"/>
    <mergeCell ref="A10988:E10988"/>
    <mergeCell ref="F10988:I10988"/>
    <mergeCell ref="A10989:E10989"/>
    <mergeCell ref="F10989:I10989"/>
    <mergeCell ref="A10990:E10990"/>
    <mergeCell ref="G10991:I10991"/>
    <mergeCell ref="A10981:E10981"/>
    <mergeCell ref="F10981:I10981"/>
    <mergeCell ref="H10983:I10983"/>
    <mergeCell ref="E10985:F10985"/>
    <mergeCell ref="E10986:F10986"/>
    <mergeCell ref="A10987:E10987"/>
    <mergeCell ref="F10987:I10987"/>
    <mergeCell ref="A10975:E10975"/>
    <mergeCell ref="G10976:I10976"/>
    <mergeCell ref="G10977:I10977"/>
    <mergeCell ref="G10978:I10978"/>
    <mergeCell ref="G10979:I10979"/>
    <mergeCell ref="G10980:I10980"/>
    <mergeCell ref="A11038:E11038"/>
    <mergeCell ref="F11038:I11038"/>
    <mergeCell ref="A11039:E11039"/>
    <mergeCell ref="G11040:I11040"/>
    <mergeCell ref="A11041:E11041"/>
    <mergeCell ref="F11041:I11041"/>
    <mergeCell ref="E11034:F11034"/>
    <mergeCell ref="E11035:F11035"/>
    <mergeCell ref="A11036:E11036"/>
    <mergeCell ref="F11036:I11036"/>
    <mergeCell ref="A11037:E11037"/>
    <mergeCell ref="F11037:I11037"/>
    <mergeCell ref="E11026:F11026"/>
    <mergeCell ref="E11027:F11027"/>
    <mergeCell ref="E11028:F11028"/>
    <mergeCell ref="E11029:F11029"/>
    <mergeCell ref="E11030:F11030"/>
    <mergeCell ref="H11032:I11032"/>
    <mergeCell ref="H11019:I11019"/>
    <mergeCell ref="E11021:F11021"/>
    <mergeCell ref="E11022:F11022"/>
    <mergeCell ref="E11023:F11023"/>
    <mergeCell ref="E11024:F11024"/>
    <mergeCell ref="E11025:F11025"/>
    <mergeCell ref="A11013:E11013"/>
    <mergeCell ref="G11014:I11014"/>
    <mergeCell ref="G11015:I11015"/>
    <mergeCell ref="G11016:I11016"/>
    <mergeCell ref="A11017:E11017"/>
    <mergeCell ref="F11017:I11017"/>
    <mergeCell ref="A11007:E11007"/>
    <mergeCell ref="G11008:I11008"/>
    <mergeCell ref="G11009:I11009"/>
    <mergeCell ref="G11010:I11010"/>
    <mergeCell ref="G11011:I11011"/>
    <mergeCell ref="A11012:E11012"/>
    <mergeCell ref="F11012:I11012"/>
    <mergeCell ref="H11070:I11070"/>
    <mergeCell ref="E11072:F11072"/>
    <mergeCell ref="E11073:F11073"/>
    <mergeCell ref="E11074:F11074"/>
    <mergeCell ref="E11075:F11075"/>
    <mergeCell ref="E11076:F11076"/>
    <mergeCell ref="A11064:E11064"/>
    <mergeCell ref="G11065:I11065"/>
    <mergeCell ref="G11066:I11066"/>
    <mergeCell ref="G11067:I11067"/>
    <mergeCell ref="A11068:E11068"/>
    <mergeCell ref="F11068:I11068"/>
    <mergeCell ref="A11058:E11058"/>
    <mergeCell ref="G11059:I11059"/>
    <mergeCell ref="G11060:I11060"/>
    <mergeCell ref="G11061:I11061"/>
    <mergeCell ref="G11062:I11062"/>
    <mergeCell ref="A11063:E11063"/>
    <mergeCell ref="F11063:I11063"/>
    <mergeCell ref="A11055:E11055"/>
    <mergeCell ref="F11055:I11055"/>
    <mergeCell ref="A11056:E11056"/>
    <mergeCell ref="F11056:I11056"/>
    <mergeCell ref="A11057:E11057"/>
    <mergeCell ref="F11057:I11057"/>
    <mergeCell ref="E11049:F11049"/>
    <mergeCell ref="E11050:F11050"/>
    <mergeCell ref="F11051:I11051"/>
    <mergeCell ref="A11053:E11053"/>
    <mergeCell ref="F11053:I11053"/>
    <mergeCell ref="A11054:E11054"/>
    <mergeCell ref="F11054:I11054"/>
    <mergeCell ref="A11042:E11042"/>
    <mergeCell ref="G11043:I11043"/>
    <mergeCell ref="G11044:I11044"/>
    <mergeCell ref="A11045:E11045"/>
    <mergeCell ref="F11045:I11045"/>
    <mergeCell ref="H11047:I11047"/>
    <mergeCell ref="G11104:I11104"/>
    <mergeCell ref="A11105:E11105"/>
    <mergeCell ref="F11105:I11105"/>
    <mergeCell ref="H11107:I11107"/>
    <mergeCell ref="E11109:F11109"/>
    <mergeCell ref="E11110:F11110"/>
    <mergeCell ref="A11099:E11099"/>
    <mergeCell ref="G11100:I11100"/>
    <mergeCell ref="G11101:I11101"/>
    <mergeCell ref="A11102:E11102"/>
    <mergeCell ref="F11102:I11102"/>
    <mergeCell ref="A11103:E11103"/>
    <mergeCell ref="A11096:E11096"/>
    <mergeCell ref="F11096:I11096"/>
    <mergeCell ref="A11097:E11097"/>
    <mergeCell ref="F11097:I11097"/>
    <mergeCell ref="A11098:E11098"/>
    <mergeCell ref="F11098:I11098"/>
    <mergeCell ref="G11089:I11089"/>
    <mergeCell ref="A11090:E11090"/>
    <mergeCell ref="F11090:I11090"/>
    <mergeCell ref="H11092:I11092"/>
    <mergeCell ref="E11094:F11094"/>
    <mergeCell ref="E11095:F11095"/>
    <mergeCell ref="A11085:E11085"/>
    <mergeCell ref="F11085:I11085"/>
    <mergeCell ref="A11086:E11086"/>
    <mergeCell ref="F11086:I11086"/>
    <mergeCell ref="A11087:E11087"/>
    <mergeCell ref="G11088:I11088"/>
    <mergeCell ref="E11077:F11077"/>
    <mergeCell ref="E11078:F11078"/>
    <mergeCell ref="H11080:I11080"/>
    <mergeCell ref="E11082:F11082"/>
    <mergeCell ref="E11083:F11083"/>
    <mergeCell ref="A11084:E11084"/>
    <mergeCell ref="F11084:I11084"/>
    <mergeCell ref="G11134:I11134"/>
    <mergeCell ref="A11135:E11135"/>
    <mergeCell ref="F11135:I11135"/>
    <mergeCell ref="H11137:I11137"/>
    <mergeCell ref="E11139:F11139"/>
    <mergeCell ref="E11140:F11140"/>
    <mergeCell ref="A11129:E11129"/>
    <mergeCell ref="G11130:I11130"/>
    <mergeCell ref="A11131:E11131"/>
    <mergeCell ref="F11131:I11131"/>
    <mergeCell ref="A11132:E11132"/>
    <mergeCell ref="G11133:I11133"/>
    <mergeCell ref="A11126:E11126"/>
    <mergeCell ref="F11126:I11126"/>
    <mergeCell ref="A11127:E11127"/>
    <mergeCell ref="F11127:I11127"/>
    <mergeCell ref="A11128:E11128"/>
    <mergeCell ref="F11128:I11128"/>
    <mergeCell ref="G11119:I11119"/>
    <mergeCell ref="A11120:E11120"/>
    <mergeCell ref="F11120:I11120"/>
    <mergeCell ref="H11122:I11122"/>
    <mergeCell ref="E11124:F11124"/>
    <mergeCell ref="E11125:F11125"/>
    <mergeCell ref="A11114:E11114"/>
    <mergeCell ref="G11115:I11115"/>
    <mergeCell ref="A11116:E11116"/>
    <mergeCell ref="F11116:I11116"/>
    <mergeCell ref="A11117:E11117"/>
    <mergeCell ref="G11118:I11118"/>
    <mergeCell ref="A11111:E11111"/>
    <mergeCell ref="F11111:I11111"/>
    <mergeCell ref="A11112:E11112"/>
    <mergeCell ref="F11112:I11112"/>
    <mergeCell ref="A11113:E11113"/>
    <mergeCell ref="F11113:I11113"/>
    <mergeCell ref="G11164:I11164"/>
    <mergeCell ref="A11165:E11165"/>
    <mergeCell ref="F11165:I11165"/>
    <mergeCell ref="H11167:I11167"/>
    <mergeCell ref="E11169:F11169"/>
    <mergeCell ref="E11170:F11170"/>
    <mergeCell ref="A11159:E11159"/>
    <mergeCell ref="G11160:I11160"/>
    <mergeCell ref="A11161:E11161"/>
    <mergeCell ref="F11161:I11161"/>
    <mergeCell ref="A11162:E11162"/>
    <mergeCell ref="G11163:I11163"/>
    <mergeCell ref="A11156:E11156"/>
    <mergeCell ref="F11156:I11156"/>
    <mergeCell ref="A11157:E11157"/>
    <mergeCell ref="F11157:I11157"/>
    <mergeCell ref="A11158:E11158"/>
    <mergeCell ref="F11158:I11158"/>
    <mergeCell ref="G11149:I11149"/>
    <mergeCell ref="A11150:E11150"/>
    <mergeCell ref="F11150:I11150"/>
    <mergeCell ref="H11152:I11152"/>
    <mergeCell ref="E11154:F11154"/>
    <mergeCell ref="E11155:F11155"/>
    <mergeCell ref="A11144:E11144"/>
    <mergeCell ref="G11145:I11145"/>
    <mergeCell ref="A11146:E11146"/>
    <mergeCell ref="F11146:I11146"/>
    <mergeCell ref="A11147:E11147"/>
    <mergeCell ref="G11148:I11148"/>
    <mergeCell ref="A11141:E11141"/>
    <mergeCell ref="F11141:I11141"/>
    <mergeCell ref="A11142:E11142"/>
    <mergeCell ref="F11142:I11142"/>
    <mergeCell ref="A11143:E11143"/>
    <mergeCell ref="F11143:I11143"/>
    <mergeCell ref="A11194:E11194"/>
    <mergeCell ref="G11195:I11195"/>
    <mergeCell ref="G11196:I11196"/>
    <mergeCell ref="A11197:E11197"/>
    <mergeCell ref="F11197:I11197"/>
    <mergeCell ref="H11199:I11199"/>
    <mergeCell ref="A11189:E11189"/>
    <mergeCell ref="G11190:I11190"/>
    <mergeCell ref="G11191:I11191"/>
    <mergeCell ref="G11192:I11192"/>
    <mergeCell ref="A11193:E11193"/>
    <mergeCell ref="F11193:I11193"/>
    <mergeCell ref="A11186:E11186"/>
    <mergeCell ref="F11186:I11186"/>
    <mergeCell ref="A11187:E11187"/>
    <mergeCell ref="F11187:I11187"/>
    <mergeCell ref="A11188:E11188"/>
    <mergeCell ref="F11188:I11188"/>
    <mergeCell ref="G11179:I11179"/>
    <mergeCell ref="A11180:E11180"/>
    <mergeCell ref="F11180:I11180"/>
    <mergeCell ref="H11182:I11182"/>
    <mergeCell ref="E11184:F11184"/>
    <mergeCell ref="E11185:F11185"/>
    <mergeCell ref="A11174:E11174"/>
    <mergeCell ref="G11175:I11175"/>
    <mergeCell ref="A11176:E11176"/>
    <mergeCell ref="F11176:I11176"/>
    <mergeCell ref="A11177:E11177"/>
    <mergeCell ref="G11178:I11178"/>
    <mergeCell ref="A11171:E11171"/>
    <mergeCell ref="F11171:I11171"/>
    <mergeCell ref="A11172:E11172"/>
    <mergeCell ref="F11172:I11172"/>
    <mergeCell ref="A11173:E11173"/>
    <mergeCell ref="F11173:I11173"/>
    <mergeCell ref="A11223:E11223"/>
    <mergeCell ref="F11223:I11223"/>
    <mergeCell ref="A11224:E11224"/>
    <mergeCell ref="G11225:I11225"/>
    <mergeCell ref="G11226:I11226"/>
    <mergeCell ref="A11227:E11227"/>
    <mergeCell ref="F11227:I11227"/>
    <mergeCell ref="H11217:I11217"/>
    <mergeCell ref="E11219:F11219"/>
    <mergeCell ref="E11220:F11220"/>
    <mergeCell ref="A11221:E11221"/>
    <mergeCell ref="F11221:I11221"/>
    <mergeCell ref="A11222:E11222"/>
    <mergeCell ref="F11222:I11222"/>
    <mergeCell ref="A11210:E11210"/>
    <mergeCell ref="G11211:I11211"/>
    <mergeCell ref="G11212:I11212"/>
    <mergeCell ref="G11213:I11213"/>
    <mergeCell ref="G11214:I11214"/>
    <mergeCell ref="A11215:E11215"/>
    <mergeCell ref="F11215:I11215"/>
    <mergeCell ref="A11205:E11205"/>
    <mergeCell ref="F11205:I11205"/>
    <mergeCell ref="A11206:E11206"/>
    <mergeCell ref="G11207:I11207"/>
    <mergeCell ref="G11208:I11208"/>
    <mergeCell ref="A11209:E11209"/>
    <mergeCell ref="F11209:I11209"/>
    <mergeCell ref="E11201:F11201"/>
    <mergeCell ref="E11202:F11202"/>
    <mergeCell ref="A11203:E11203"/>
    <mergeCell ref="F11203:I11203"/>
    <mergeCell ref="A11204:E11204"/>
    <mergeCell ref="F11204:I11204"/>
    <mergeCell ref="E11264:F11264"/>
    <mergeCell ref="E11265:F11265"/>
    <mergeCell ref="E11266:F11266"/>
    <mergeCell ref="E11267:F11267"/>
    <mergeCell ref="E11268:F11268"/>
    <mergeCell ref="E11269:F11269"/>
    <mergeCell ref="E11256:F11256"/>
    <mergeCell ref="E11257:F11257"/>
    <mergeCell ref="E11258:F11258"/>
    <mergeCell ref="E11259:F11259"/>
    <mergeCell ref="H11261:I11261"/>
    <mergeCell ref="E11263:F11263"/>
    <mergeCell ref="E11250:F11250"/>
    <mergeCell ref="E11251:F11251"/>
    <mergeCell ref="E11252:F11252"/>
    <mergeCell ref="E11253:F11253"/>
    <mergeCell ref="E11254:F11254"/>
    <mergeCell ref="E11255:F11255"/>
    <mergeCell ref="E11242:F11242"/>
    <mergeCell ref="E11243:F11243"/>
    <mergeCell ref="E11244:F11244"/>
    <mergeCell ref="E11245:F11245"/>
    <mergeCell ref="E11246:F11246"/>
    <mergeCell ref="H11248:I11248"/>
    <mergeCell ref="H11235:I11235"/>
    <mergeCell ref="E11237:F11237"/>
    <mergeCell ref="E11238:F11238"/>
    <mergeCell ref="E11239:F11239"/>
    <mergeCell ref="E11240:F11240"/>
    <mergeCell ref="E11241:F11241"/>
    <mergeCell ref="A11228:E11228"/>
    <mergeCell ref="G11229:I11229"/>
    <mergeCell ref="G11230:I11230"/>
    <mergeCell ref="G11231:I11231"/>
    <mergeCell ref="G11232:I11232"/>
    <mergeCell ref="A11233:E11233"/>
    <mergeCell ref="F11233:I11233"/>
    <mergeCell ref="A11300:E11300"/>
    <mergeCell ref="F11300:I11300"/>
    <mergeCell ref="A11301:E11301"/>
    <mergeCell ref="F11301:I11301"/>
    <mergeCell ref="A11302:E11302"/>
    <mergeCell ref="F11302:I11302"/>
    <mergeCell ref="E11294:F11294"/>
    <mergeCell ref="E11295:F11295"/>
    <mergeCell ref="F11296:I11296"/>
    <mergeCell ref="A11298:E11298"/>
    <mergeCell ref="F11298:I11298"/>
    <mergeCell ref="A11299:E11299"/>
    <mergeCell ref="F11299:I11299"/>
    <mergeCell ref="A11287:E11287"/>
    <mergeCell ref="G11288:I11288"/>
    <mergeCell ref="G11289:I11289"/>
    <mergeCell ref="A11290:E11290"/>
    <mergeCell ref="F11290:I11290"/>
    <mergeCell ref="H11292:I11292"/>
    <mergeCell ref="A11281:E11281"/>
    <mergeCell ref="G11282:I11282"/>
    <mergeCell ref="G11283:I11283"/>
    <mergeCell ref="G11284:I11284"/>
    <mergeCell ref="G11285:I11285"/>
    <mergeCell ref="A11286:E11286"/>
    <mergeCell ref="F11286:I11286"/>
    <mergeCell ref="A11278:E11278"/>
    <mergeCell ref="F11278:I11278"/>
    <mergeCell ref="A11279:E11279"/>
    <mergeCell ref="F11279:I11279"/>
    <mergeCell ref="A11280:E11280"/>
    <mergeCell ref="F11280:I11280"/>
    <mergeCell ref="E11270:F11270"/>
    <mergeCell ref="E11271:F11271"/>
    <mergeCell ref="E11272:F11272"/>
    <mergeCell ref="H11274:I11274"/>
    <mergeCell ref="E11276:F11276"/>
    <mergeCell ref="E11277:F11277"/>
    <mergeCell ref="A11335:E11335"/>
    <mergeCell ref="F11335:I11335"/>
    <mergeCell ref="A11336:E11336"/>
    <mergeCell ref="F11336:I11336"/>
    <mergeCell ref="A11337:E11337"/>
    <mergeCell ref="G11338:I11338"/>
    <mergeCell ref="E11328:F11328"/>
    <mergeCell ref="H11330:I11330"/>
    <mergeCell ref="E11332:F11332"/>
    <mergeCell ref="E11333:F11333"/>
    <mergeCell ref="A11334:E11334"/>
    <mergeCell ref="F11334:I11334"/>
    <mergeCell ref="E11322:F11322"/>
    <mergeCell ref="E11323:F11323"/>
    <mergeCell ref="E11324:F11324"/>
    <mergeCell ref="E11325:F11325"/>
    <mergeCell ref="E11326:F11326"/>
    <mergeCell ref="E11327:F11327"/>
    <mergeCell ref="H11315:I11315"/>
    <mergeCell ref="E11317:F11317"/>
    <mergeCell ref="E11318:F11318"/>
    <mergeCell ref="E11319:F11319"/>
    <mergeCell ref="E11320:F11320"/>
    <mergeCell ref="E11321:F11321"/>
    <mergeCell ref="A11309:E11309"/>
    <mergeCell ref="G11310:I11310"/>
    <mergeCell ref="G11311:I11311"/>
    <mergeCell ref="G11312:I11312"/>
    <mergeCell ref="A11313:E11313"/>
    <mergeCell ref="F11313:I11313"/>
    <mergeCell ref="A11303:E11303"/>
    <mergeCell ref="G11304:I11304"/>
    <mergeCell ref="G11305:I11305"/>
    <mergeCell ref="G11306:I11306"/>
    <mergeCell ref="G11307:I11307"/>
    <mergeCell ref="A11308:E11308"/>
    <mergeCell ref="F11308:I11308"/>
    <mergeCell ref="A11365:E11365"/>
    <mergeCell ref="F11365:I11365"/>
    <mergeCell ref="A11366:E11366"/>
    <mergeCell ref="G11367:I11367"/>
    <mergeCell ref="A11368:E11368"/>
    <mergeCell ref="F11368:I11368"/>
    <mergeCell ref="E11361:F11361"/>
    <mergeCell ref="E11362:F11362"/>
    <mergeCell ref="A11363:E11363"/>
    <mergeCell ref="F11363:I11363"/>
    <mergeCell ref="A11364:E11364"/>
    <mergeCell ref="F11364:I11364"/>
    <mergeCell ref="A11354:E11354"/>
    <mergeCell ref="G11355:I11355"/>
    <mergeCell ref="G11356:I11356"/>
    <mergeCell ref="A11357:E11357"/>
    <mergeCell ref="F11357:I11357"/>
    <mergeCell ref="H11359:I11359"/>
    <mergeCell ref="A11350:E11350"/>
    <mergeCell ref="F11350:I11350"/>
    <mergeCell ref="A11351:E11351"/>
    <mergeCell ref="G11352:I11352"/>
    <mergeCell ref="A11353:E11353"/>
    <mergeCell ref="F11353:I11353"/>
    <mergeCell ref="H11344:I11344"/>
    <mergeCell ref="E11346:F11346"/>
    <mergeCell ref="E11347:F11347"/>
    <mergeCell ref="A11348:E11348"/>
    <mergeCell ref="F11348:I11348"/>
    <mergeCell ref="A11349:E11349"/>
    <mergeCell ref="F11349:I11349"/>
    <mergeCell ref="A11339:E11339"/>
    <mergeCell ref="F11339:I11339"/>
    <mergeCell ref="A11340:E11340"/>
    <mergeCell ref="G11341:I11341"/>
    <mergeCell ref="A11342:E11342"/>
    <mergeCell ref="F11342:I11342"/>
    <mergeCell ref="A11395:E11395"/>
    <mergeCell ref="F11395:I11395"/>
    <mergeCell ref="A11396:E11396"/>
    <mergeCell ref="G11397:I11397"/>
    <mergeCell ref="A11398:E11398"/>
    <mergeCell ref="F11398:I11398"/>
    <mergeCell ref="E11391:F11391"/>
    <mergeCell ref="E11392:F11392"/>
    <mergeCell ref="A11393:E11393"/>
    <mergeCell ref="F11393:I11393"/>
    <mergeCell ref="A11394:E11394"/>
    <mergeCell ref="F11394:I11394"/>
    <mergeCell ref="A11384:E11384"/>
    <mergeCell ref="G11385:I11385"/>
    <mergeCell ref="G11386:I11386"/>
    <mergeCell ref="A11387:E11387"/>
    <mergeCell ref="F11387:I11387"/>
    <mergeCell ref="H11389:I11389"/>
    <mergeCell ref="A11380:E11380"/>
    <mergeCell ref="F11380:I11380"/>
    <mergeCell ref="A11381:E11381"/>
    <mergeCell ref="G11382:I11382"/>
    <mergeCell ref="A11383:E11383"/>
    <mergeCell ref="F11383:I11383"/>
    <mergeCell ref="E11376:F11376"/>
    <mergeCell ref="E11377:F11377"/>
    <mergeCell ref="A11378:E11378"/>
    <mergeCell ref="F11378:I11378"/>
    <mergeCell ref="A11379:E11379"/>
    <mergeCell ref="F11379:I11379"/>
    <mergeCell ref="A11369:E11369"/>
    <mergeCell ref="G11370:I11370"/>
    <mergeCell ref="G11371:I11371"/>
    <mergeCell ref="A11372:E11372"/>
    <mergeCell ref="F11372:I11372"/>
    <mergeCell ref="H11374:I11374"/>
    <mergeCell ref="A11427:E11427"/>
    <mergeCell ref="F11427:I11427"/>
    <mergeCell ref="A11428:E11428"/>
    <mergeCell ref="F11428:I11428"/>
    <mergeCell ref="A11429:E11429"/>
    <mergeCell ref="F11429:I11429"/>
    <mergeCell ref="E11421:F11421"/>
    <mergeCell ref="E11422:F11422"/>
    <mergeCell ref="F11423:I11423"/>
    <mergeCell ref="A11425:E11425"/>
    <mergeCell ref="F11425:I11425"/>
    <mergeCell ref="A11426:E11426"/>
    <mergeCell ref="F11426:I11426"/>
    <mergeCell ref="A11414:E11414"/>
    <mergeCell ref="G11415:I11415"/>
    <mergeCell ref="G11416:I11416"/>
    <mergeCell ref="A11417:E11417"/>
    <mergeCell ref="F11417:I11417"/>
    <mergeCell ref="H11419:I11419"/>
    <mergeCell ref="A11410:E11410"/>
    <mergeCell ref="F11410:I11410"/>
    <mergeCell ref="A11411:E11411"/>
    <mergeCell ref="G11412:I11412"/>
    <mergeCell ref="A11413:E11413"/>
    <mergeCell ref="F11413:I11413"/>
    <mergeCell ref="E11406:F11406"/>
    <mergeCell ref="E11407:F11407"/>
    <mergeCell ref="A11408:E11408"/>
    <mergeCell ref="F11408:I11408"/>
    <mergeCell ref="A11409:E11409"/>
    <mergeCell ref="F11409:I11409"/>
    <mergeCell ref="A11399:E11399"/>
    <mergeCell ref="G11400:I11400"/>
    <mergeCell ref="G11401:I11401"/>
    <mergeCell ref="A11402:E11402"/>
    <mergeCell ref="F11402:I11402"/>
    <mergeCell ref="H11404:I11404"/>
    <mergeCell ref="E11463:F11463"/>
    <mergeCell ref="E11464:F11464"/>
    <mergeCell ref="E11465:F11465"/>
    <mergeCell ref="E11466:F11466"/>
    <mergeCell ref="H11468:I11468"/>
    <mergeCell ref="E11470:F11470"/>
    <mergeCell ref="E11457:F11457"/>
    <mergeCell ref="E11458:F11458"/>
    <mergeCell ref="E11459:F11459"/>
    <mergeCell ref="E11460:F11460"/>
    <mergeCell ref="E11461:F11461"/>
    <mergeCell ref="E11462:F11462"/>
    <mergeCell ref="E11449:F11449"/>
    <mergeCell ref="E11450:F11450"/>
    <mergeCell ref="E11451:F11451"/>
    <mergeCell ref="E11452:F11452"/>
    <mergeCell ref="E11453:F11453"/>
    <mergeCell ref="H11455:I11455"/>
    <mergeCell ref="H11442:I11442"/>
    <mergeCell ref="E11444:F11444"/>
    <mergeCell ref="E11445:F11445"/>
    <mergeCell ref="E11446:F11446"/>
    <mergeCell ref="E11447:F11447"/>
    <mergeCell ref="E11448:F11448"/>
    <mergeCell ref="A11436:E11436"/>
    <mergeCell ref="G11437:I11437"/>
    <mergeCell ref="G11438:I11438"/>
    <mergeCell ref="G11439:I11439"/>
    <mergeCell ref="A11440:E11440"/>
    <mergeCell ref="F11440:I11440"/>
    <mergeCell ref="A11430:E11430"/>
    <mergeCell ref="G11431:I11431"/>
    <mergeCell ref="G11432:I11432"/>
    <mergeCell ref="G11433:I11433"/>
    <mergeCell ref="G11434:I11434"/>
    <mergeCell ref="A11435:E11435"/>
    <mergeCell ref="F11435:I11435"/>
    <mergeCell ref="E11498:F11498"/>
    <mergeCell ref="E11499:F11499"/>
    <mergeCell ref="E11500:F11500"/>
    <mergeCell ref="E11501:F11501"/>
    <mergeCell ref="E11502:F11502"/>
    <mergeCell ref="H11504:I11504"/>
    <mergeCell ref="H11491:I11491"/>
    <mergeCell ref="E11493:F11493"/>
    <mergeCell ref="E11494:F11494"/>
    <mergeCell ref="E11495:F11495"/>
    <mergeCell ref="E11496:F11496"/>
    <mergeCell ref="E11497:F11497"/>
    <mergeCell ref="A11485:E11485"/>
    <mergeCell ref="G11486:I11486"/>
    <mergeCell ref="G11487:I11487"/>
    <mergeCell ref="G11488:I11488"/>
    <mergeCell ref="A11489:E11489"/>
    <mergeCell ref="F11489:I11489"/>
    <mergeCell ref="A11479:E11479"/>
    <mergeCell ref="G11480:I11480"/>
    <mergeCell ref="G11481:I11481"/>
    <mergeCell ref="G11482:I11482"/>
    <mergeCell ref="G11483:I11483"/>
    <mergeCell ref="A11484:E11484"/>
    <mergeCell ref="F11484:I11484"/>
    <mergeCell ref="A11476:E11476"/>
    <mergeCell ref="F11476:I11476"/>
    <mergeCell ref="A11477:E11477"/>
    <mergeCell ref="F11477:I11477"/>
    <mergeCell ref="A11478:E11478"/>
    <mergeCell ref="F11478:I11478"/>
    <mergeCell ref="E11471:F11471"/>
    <mergeCell ref="F11472:I11472"/>
    <mergeCell ref="A11474:E11474"/>
    <mergeCell ref="F11474:I11474"/>
    <mergeCell ref="A11475:E11475"/>
    <mergeCell ref="F11475:I11475"/>
    <mergeCell ref="A11532:E11532"/>
    <mergeCell ref="F11532:I11532"/>
    <mergeCell ref="A11533:E11533"/>
    <mergeCell ref="G11534:I11534"/>
    <mergeCell ref="A11535:E11535"/>
    <mergeCell ref="F11535:I11535"/>
    <mergeCell ref="H11526:I11526"/>
    <mergeCell ref="E11528:F11528"/>
    <mergeCell ref="E11529:F11529"/>
    <mergeCell ref="A11530:E11530"/>
    <mergeCell ref="F11530:I11530"/>
    <mergeCell ref="A11531:E11531"/>
    <mergeCell ref="F11531:I11531"/>
    <mergeCell ref="A11521:E11521"/>
    <mergeCell ref="F11521:I11521"/>
    <mergeCell ref="A11522:E11522"/>
    <mergeCell ref="G11523:I11523"/>
    <mergeCell ref="A11524:E11524"/>
    <mergeCell ref="F11524:I11524"/>
    <mergeCell ref="H11515:I11515"/>
    <mergeCell ref="E11517:F11517"/>
    <mergeCell ref="E11518:F11518"/>
    <mergeCell ref="A11519:E11519"/>
    <mergeCell ref="F11519:I11519"/>
    <mergeCell ref="A11520:E11520"/>
    <mergeCell ref="F11520:I11520"/>
    <mergeCell ref="A11510:E11510"/>
    <mergeCell ref="F11510:I11510"/>
    <mergeCell ref="A11511:E11511"/>
    <mergeCell ref="G11512:I11512"/>
    <mergeCell ref="A11513:E11513"/>
    <mergeCell ref="F11513:I11513"/>
    <mergeCell ref="E11506:F11506"/>
    <mergeCell ref="E11507:F11507"/>
    <mergeCell ref="A11508:E11508"/>
    <mergeCell ref="F11508:I11508"/>
    <mergeCell ref="A11509:E11509"/>
    <mergeCell ref="F11509:I11509"/>
    <mergeCell ref="A11565:E11565"/>
    <mergeCell ref="F11565:I11565"/>
    <mergeCell ref="A11566:E11566"/>
    <mergeCell ref="G11567:I11567"/>
    <mergeCell ref="A11568:E11568"/>
    <mergeCell ref="F11568:I11568"/>
    <mergeCell ref="H11559:I11559"/>
    <mergeCell ref="E11561:F11561"/>
    <mergeCell ref="E11562:F11562"/>
    <mergeCell ref="A11563:E11563"/>
    <mergeCell ref="F11563:I11563"/>
    <mergeCell ref="A11564:E11564"/>
    <mergeCell ref="F11564:I11564"/>
    <mergeCell ref="A11554:E11554"/>
    <mergeCell ref="F11554:I11554"/>
    <mergeCell ref="A11555:E11555"/>
    <mergeCell ref="G11556:I11556"/>
    <mergeCell ref="A11557:E11557"/>
    <mergeCell ref="F11557:I11557"/>
    <mergeCell ref="H11548:I11548"/>
    <mergeCell ref="E11550:F11550"/>
    <mergeCell ref="E11551:F11551"/>
    <mergeCell ref="A11552:E11552"/>
    <mergeCell ref="F11552:I11552"/>
    <mergeCell ref="A11553:E11553"/>
    <mergeCell ref="F11553:I11553"/>
    <mergeCell ref="A11543:E11543"/>
    <mergeCell ref="F11543:I11543"/>
    <mergeCell ref="A11544:E11544"/>
    <mergeCell ref="G11545:I11545"/>
    <mergeCell ref="A11546:E11546"/>
    <mergeCell ref="F11546:I11546"/>
    <mergeCell ref="H11537:I11537"/>
    <mergeCell ref="E11539:F11539"/>
    <mergeCell ref="E11540:F11540"/>
    <mergeCell ref="A11541:E11541"/>
    <mergeCell ref="F11541:I11541"/>
    <mergeCell ref="A11542:E11542"/>
    <mergeCell ref="F11542:I11542"/>
    <mergeCell ref="A11598:E11598"/>
    <mergeCell ref="F11598:I11598"/>
    <mergeCell ref="A11599:E11599"/>
    <mergeCell ref="G11600:I11600"/>
    <mergeCell ref="A11601:E11601"/>
    <mergeCell ref="F11601:I11601"/>
    <mergeCell ref="H11592:I11592"/>
    <mergeCell ref="E11594:F11594"/>
    <mergeCell ref="E11595:F11595"/>
    <mergeCell ref="A11596:E11596"/>
    <mergeCell ref="F11596:I11596"/>
    <mergeCell ref="A11597:E11597"/>
    <mergeCell ref="F11597:I11597"/>
    <mergeCell ref="A11587:E11587"/>
    <mergeCell ref="F11587:I11587"/>
    <mergeCell ref="A11588:E11588"/>
    <mergeCell ref="G11589:I11589"/>
    <mergeCell ref="A11590:E11590"/>
    <mergeCell ref="F11590:I11590"/>
    <mergeCell ref="H11581:I11581"/>
    <mergeCell ref="E11583:F11583"/>
    <mergeCell ref="E11584:F11584"/>
    <mergeCell ref="A11585:E11585"/>
    <mergeCell ref="F11585:I11585"/>
    <mergeCell ref="A11586:E11586"/>
    <mergeCell ref="F11586:I11586"/>
    <mergeCell ref="A11576:E11576"/>
    <mergeCell ref="F11576:I11576"/>
    <mergeCell ref="A11577:E11577"/>
    <mergeCell ref="G11578:I11578"/>
    <mergeCell ref="A11579:E11579"/>
    <mergeCell ref="F11579:I11579"/>
    <mergeCell ref="H11570:I11570"/>
    <mergeCell ref="E11572:F11572"/>
    <mergeCell ref="E11573:F11573"/>
    <mergeCell ref="A11574:E11574"/>
    <mergeCell ref="F11574:I11574"/>
    <mergeCell ref="A11575:E11575"/>
    <mergeCell ref="F11575:I11575"/>
    <mergeCell ref="A11631:E11631"/>
    <mergeCell ref="F11631:I11631"/>
    <mergeCell ref="A11632:E11632"/>
    <mergeCell ref="G11633:I11633"/>
    <mergeCell ref="A11634:E11634"/>
    <mergeCell ref="F11634:I11634"/>
    <mergeCell ref="H11625:I11625"/>
    <mergeCell ref="E11627:F11627"/>
    <mergeCell ref="E11628:F11628"/>
    <mergeCell ref="A11629:E11629"/>
    <mergeCell ref="F11629:I11629"/>
    <mergeCell ref="A11630:E11630"/>
    <mergeCell ref="F11630:I11630"/>
    <mergeCell ref="A11620:E11620"/>
    <mergeCell ref="F11620:I11620"/>
    <mergeCell ref="A11621:E11621"/>
    <mergeCell ref="G11622:I11622"/>
    <mergeCell ref="A11623:E11623"/>
    <mergeCell ref="F11623:I11623"/>
    <mergeCell ref="H11614:I11614"/>
    <mergeCell ref="E11616:F11616"/>
    <mergeCell ref="E11617:F11617"/>
    <mergeCell ref="A11618:E11618"/>
    <mergeCell ref="F11618:I11618"/>
    <mergeCell ref="A11619:E11619"/>
    <mergeCell ref="F11619:I11619"/>
    <mergeCell ref="A11609:E11609"/>
    <mergeCell ref="F11609:I11609"/>
    <mergeCell ref="A11610:E11610"/>
    <mergeCell ref="G11611:I11611"/>
    <mergeCell ref="A11612:E11612"/>
    <mergeCell ref="F11612:I11612"/>
    <mergeCell ref="H11603:I11603"/>
    <mergeCell ref="E11605:F11605"/>
    <mergeCell ref="E11606:F11606"/>
    <mergeCell ref="A11607:E11607"/>
    <mergeCell ref="F11607:I11607"/>
    <mergeCell ref="A11608:E11608"/>
    <mergeCell ref="F11608:I11608"/>
    <mergeCell ref="A11664:E11664"/>
    <mergeCell ref="F11664:I11664"/>
    <mergeCell ref="A11665:E11665"/>
    <mergeCell ref="G11666:I11666"/>
    <mergeCell ref="A11667:E11667"/>
    <mergeCell ref="F11667:I11667"/>
    <mergeCell ref="H11658:I11658"/>
    <mergeCell ref="E11660:F11660"/>
    <mergeCell ref="E11661:F11661"/>
    <mergeCell ref="A11662:E11662"/>
    <mergeCell ref="F11662:I11662"/>
    <mergeCell ref="A11663:E11663"/>
    <mergeCell ref="F11663:I11663"/>
    <mergeCell ref="A11653:E11653"/>
    <mergeCell ref="F11653:I11653"/>
    <mergeCell ref="A11654:E11654"/>
    <mergeCell ref="G11655:I11655"/>
    <mergeCell ref="A11656:E11656"/>
    <mergeCell ref="F11656:I11656"/>
    <mergeCell ref="H11647:I11647"/>
    <mergeCell ref="E11649:F11649"/>
    <mergeCell ref="E11650:F11650"/>
    <mergeCell ref="A11651:E11651"/>
    <mergeCell ref="F11651:I11651"/>
    <mergeCell ref="A11652:E11652"/>
    <mergeCell ref="F11652:I11652"/>
    <mergeCell ref="A11642:E11642"/>
    <mergeCell ref="F11642:I11642"/>
    <mergeCell ref="A11643:E11643"/>
    <mergeCell ref="G11644:I11644"/>
    <mergeCell ref="A11645:E11645"/>
    <mergeCell ref="F11645:I11645"/>
    <mergeCell ref="H11636:I11636"/>
    <mergeCell ref="E11638:F11638"/>
    <mergeCell ref="E11639:F11639"/>
    <mergeCell ref="A11640:E11640"/>
    <mergeCell ref="F11640:I11640"/>
    <mergeCell ref="A11641:E11641"/>
    <mergeCell ref="F11641:I11641"/>
    <mergeCell ref="H11691:I11691"/>
    <mergeCell ref="E11693:F11693"/>
    <mergeCell ref="E11694:F11694"/>
    <mergeCell ref="A11695:E11695"/>
    <mergeCell ref="F11695:I11695"/>
    <mergeCell ref="A11696:E11696"/>
    <mergeCell ref="F11696:I11696"/>
    <mergeCell ref="A11686:E11686"/>
    <mergeCell ref="F11686:I11686"/>
    <mergeCell ref="A11687:E11687"/>
    <mergeCell ref="G11688:I11688"/>
    <mergeCell ref="A11689:E11689"/>
    <mergeCell ref="F11689:I11689"/>
    <mergeCell ref="H11680:I11680"/>
    <mergeCell ref="E11682:F11682"/>
    <mergeCell ref="E11683:F11683"/>
    <mergeCell ref="A11684:E11684"/>
    <mergeCell ref="F11684:I11684"/>
    <mergeCell ref="A11685:E11685"/>
    <mergeCell ref="F11685:I11685"/>
    <mergeCell ref="A11675:E11675"/>
    <mergeCell ref="F11675:I11675"/>
    <mergeCell ref="A11676:E11676"/>
    <mergeCell ref="G11677:I11677"/>
    <mergeCell ref="A11678:E11678"/>
    <mergeCell ref="F11678:I11678"/>
    <mergeCell ref="H11669:I11669"/>
    <mergeCell ref="E11671:F11671"/>
    <mergeCell ref="E11672:F11672"/>
    <mergeCell ref="A11673:E11673"/>
    <mergeCell ref="F11673:I11673"/>
    <mergeCell ref="A11674:E11674"/>
    <mergeCell ref="F11674:I11674"/>
    <mergeCell ref="E11729:F11729"/>
    <mergeCell ref="E11730:F11730"/>
    <mergeCell ref="E11731:F11731"/>
    <mergeCell ref="E11732:F11732"/>
    <mergeCell ref="E11733:F11733"/>
    <mergeCell ref="E11734:F11734"/>
    <mergeCell ref="E11723:F11723"/>
    <mergeCell ref="E11724:F11724"/>
    <mergeCell ref="E11725:F11725"/>
    <mergeCell ref="E11726:F11726"/>
    <mergeCell ref="E11727:F11727"/>
    <mergeCell ref="E11728:F11728"/>
    <mergeCell ref="E11715:F11715"/>
    <mergeCell ref="E11716:F11716"/>
    <mergeCell ref="E11717:F11717"/>
    <mergeCell ref="E11718:F11718"/>
    <mergeCell ref="E11719:F11719"/>
    <mergeCell ref="H11721:I11721"/>
    <mergeCell ref="E11709:F11709"/>
    <mergeCell ref="E11710:F11710"/>
    <mergeCell ref="E11711:F11711"/>
    <mergeCell ref="E11712:F11712"/>
    <mergeCell ref="E11713:F11713"/>
    <mergeCell ref="E11714:F11714"/>
    <mergeCell ref="H11702:I11702"/>
    <mergeCell ref="E11704:F11704"/>
    <mergeCell ref="E11705:F11705"/>
    <mergeCell ref="E11706:F11706"/>
    <mergeCell ref="E11707:F11707"/>
    <mergeCell ref="E11708:F11708"/>
    <mergeCell ref="A11697:E11697"/>
    <mergeCell ref="F11697:I11697"/>
    <mergeCell ref="A11698:E11698"/>
    <mergeCell ref="G11699:I11699"/>
    <mergeCell ref="A11700:E11700"/>
    <mergeCell ref="F11700:I11700"/>
    <mergeCell ref="E11764:F11764"/>
    <mergeCell ref="E11765:F11765"/>
    <mergeCell ref="A11766:E11766"/>
    <mergeCell ref="F11766:I11766"/>
    <mergeCell ref="A11767:E11767"/>
    <mergeCell ref="F11767:I11767"/>
    <mergeCell ref="G11757:I11757"/>
    <mergeCell ref="G11758:I11758"/>
    <mergeCell ref="G11759:I11759"/>
    <mergeCell ref="A11760:E11760"/>
    <mergeCell ref="F11760:I11760"/>
    <mergeCell ref="H11762:I11762"/>
    <mergeCell ref="G11752:I11752"/>
    <mergeCell ref="G11753:I11753"/>
    <mergeCell ref="G11754:I11754"/>
    <mergeCell ref="A11755:E11755"/>
    <mergeCell ref="F11755:I11755"/>
    <mergeCell ref="A11756:E11756"/>
    <mergeCell ref="A11748:E11748"/>
    <mergeCell ref="F11748:I11748"/>
    <mergeCell ref="A11749:E11749"/>
    <mergeCell ref="F11749:I11749"/>
    <mergeCell ref="A11750:E11750"/>
    <mergeCell ref="G11751:I11751"/>
    <mergeCell ref="F11743:I11743"/>
    <mergeCell ref="A11745:E11745"/>
    <mergeCell ref="F11745:I11745"/>
    <mergeCell ref="A11746:E11746"/>
    <mergeCell ref="F11746:I11746"/>
    <mergeCell ref="A11747:E11747"/>
    <mergeCell ref="F11747:I11747"/>
    <mergeCell ref="E11735:F11735"/>
    <mergeCell ref="E11736:F11736"/>
    <mergeCell ref="E11737:F11737"/>
    <mergeCell ref="H11739:I11739"/>
    <mergeCell ref="E11741:F11741"/>
    <mergeCell ref="E11742:F11742"/>
    <mergeCell ref="E11796:F11796"/>
    <mergeCell ref="E11797:F11797"/>
    <mergeCell ref="A11798:E11798"/>
    <mergeCell ref="F11798:I11798"/>
    <mergeCell ref="A11799:E11799"/>
    <mergeCell ref="F11799:I11799"/>
    <mergeCell ref="A11789:E11789"/>
    <mergeCell ref="G11790:I11790"/>
    <mergeCell ref="G11791:I11791"/>
    <mergeCell ref="A11792:E11792"/>
    <mergeCell ref="F11792:I11792"/>
    <mergeCell ref="H11794:I11794"/>
    <mergeCell ref="A11784:E11784"/>
    <mergeCell ref="F11784:I11784"/>
    <mergeCell ref="A11785:E11785"/>
    <mergeCell ref="G11786:I11786"/>
    <mergeCell ref="G11787:I11787"/>
    <mergeCell ref="A11788:E11788"/>
    <mergeCell ref="F11788:I11788"/>
    <mergeCell ref="E11780:F11780"/>
    <mergeCell ref="E11781:F11781"/>
    <mergeCell ref="A11782:E11782"/>
    <mergeCell ref="F11782:I11782"/>
    <mergeCell ref="A11783:E11783"/>
    <mergeCell ref="F11783:I11783"/>
    <mergeCell ref="A11773:E11773"/>
    <mergeCell ref="G11774:I11774"/>
    <mergeCell ref="G11775:I11775"/>
    <mergeCell ref="A11776:E11776"/>
    <mergeCell ref="F11776:I11776"/>
    <mergeCell ref="H11778:I11778"/>
    <mergeCell ref="A11768:E11768"/>
    <mergeCell ref="F11768:I11768"/>
    <mergeCell ref="A11769:E11769"/>
    <mergeCell ref="G11770:I11770"/>
    <mergeCell ref="G11771:I11771"/>
    <mergeCell ref="A11772:E11772"/>
    <mergeCell ref="F11772:I11772"/>
    <mergeCell ref="H11825:I11825"/>
    <mergeCell ref="E11827:F11827"/>
    <mergeCell ref="E11828:F11828"/>
    <mergeCell ref="A11829:E11829"/>
    <mergeCell ref="F11829:I11829"/>
    <mergeCell ref="A11830:E11830"/>
    <mergeCell ref="F11830:I11830"/>
    <mergeCell ref="A11819:E11819"/>
    <mergeCell ref="G11820:I11820"/>
    <mergeCell ref="G11821:I11821"/>
    <mergeCell ref="G11822:I11822"/>
    <mergeCell ref="A11823:E11823"/>
    <mergeCell ref="F11823:I11823"/>
    <mergeCell ref="A11815:E11815"/>
    <mergeCell ref="F11815:I11815"/>
    <mergeCell ref="A11816:E11816"/>
    <mergeCell ref="G11817:I11817"/>
    <mergeCell ref="A11818:E11818"/>
    <mergeCell ref="F11818:I11818"/>
    <mergeCell ref="E11811:F11811"/>
    <mergeCell ref="E11812:F11812"/>
    <mergeCell ref="A11813:E11813"/>
    <mergeCell ref="F11813:I11813"/>
    <mergeCell ref="A11814:E11814"/>
    <mergeCell ref="F11814:I11814"/>
    <mergeCell ref="A11804:E11804"/>
    <mergeCell ref="G11805:I11805"/>
    <mergeCell ref="G11806:I11806"/>
    <mergeCell ref="A11807:E11807"/>
    <mergeCell ref="F11807:I11807"/>
    <mergeCell ref="H11809:I11809"/>
    <mergeCell ref="A11800:E11800"/>
    <mergeCell ref="F11800:I11800"/>
    <mergeCell ref="A11801:E11801"/>
    <mergeCell ref="G11802:I11802"/>
    <mergeCell ref="A11803:E11803"/>
    <mergeCell ref="F11803:I11803"/>
    <mergeCell ref="A11858:E11858"/>
    <mergeCell ref="F11858:I11858"/>
    <mergeCell ref="A11859:E11859"/>
    <mergeCell ref="F11859:I11859"/>
    <mergeCell ref="A11860:E11860"/>
    <mergeCell ref="G11861:I11861"/>
    <mergeCell ref="A11851:E11851"/>
    <mergeCell ref="F11851:I11851"/>
    <mergeCell ref="H11853:I11853"/>
    <mergeCell ref="E11855:F11855"/>
    <mergeCell ref="E11856:F11856"/>
    <mergeCell ref="A11857:E11857"/>
    <mergeCell ref="F11857:I11857"/>
    <mergeCell ref="A11846:E11846"/>
    <mergeCell ref="G11847:I11847"/>
    <mergeCell ref="A11848:E11848"/>
    <mergeCell ref="F11848:I11848"/>
    <mergeCell ref="A11849:E11849"/>
    <mergeCell ref="G11850:I11850"/>
    <mergeCell ref="E11842:F11842"/>
    <mergeCell ref="A11843:E11843"/>
    <mergeCell ref="F11843:I11843"/>
    <mergeCell ref="A11844:E11844"/>
    <mergeCell ref="F11844:I11844"/>
    <mergeCell ref="A11845:E11845"/>
    <mergeCell ref="F11845:I11845"/>
    <mergeCell ref="A11835:E11835"/>
    <mergeCell ref="G11836:I11836"/>
    <mergeCell ref="A11837:E11837"/>
    <mergeCell ref="F11837:I11837"/>
    <mergeCell ref="H11839:I11839"/>
    <mergeCell ref="E11841:F11841"/>
    <mergeCell ref="A11831:E11831"/>
    <mergeCell ref="F11831:I11831"/>
    <mergeCell ref="A11832:E11832"/>
    <mergeCell ref="G11833:I11833"/>
    <mergeCell ref="A11834:E11834"/>
    <mergeCell ref="F11834:I11834"/>
    <mergeCell ref="A11883:E11883"/>
    <mergeCell ref="F11883:I11883"/>
    <mergeCell ref="A11884:E11884"/>
    <mergeCell ref="G11885:I11885"/>
    <mergeCell ref="G11886:I11886"/>
    <mergeCell ref="A11887:E11887"/>
    <mergeCell ref="F11887:I11887"/>
    <mergeCell ref="A11879:E11879"/>
    <mergeCell ref="F11879:I11879"/>
    <mergeCell ref="A11880:E11880"/>
    <mergeCell ref="F11880:I11880"/>
    <mergeCell ref="A11881:E11881"/>
    <mergeCell ref="G11882:I11882"/>
    <mergeCell ref="H11874:I11874"/>
    <mergeCell ref="J11874:J11875"/>
    <mergeCell ref="A11877:E11877"/>
    <mergeCell ref="F11877:I11877"/>
    <mergeCell ref="A11878:E11878"/>
    <mergeCell ref="F11878:I11878"/>
    <mergeCell ref="A11874:A11875"/>
    <mergeCell ref="B11874:B11875"/>
    <mergeCell ref="C11874:C11875"/>
    <mergeCell ref="D11874:D11875"/>
    <mergeCell ref="E11874:E11875"/>
    <mergeCell ref="F11874:G11874"/>
    <mergeCell ref="G11867:I11867"/>
    <mergeCell ref="A11868:E11868"/>
    <mergeCell ref="F11868:I11868"/>
    <mergeCell ref="H11870:I11870"/>
    <mergeCell ref="E11872:F11872"/>
    <mergeCell ref="E11873:F11873"/>
    <mergeCell ref="G11862:I11862"/>
    <mergeCell ref="A11863:E11863"/>
    <mergeCell ref="F11863:I11863"/>
    <mergeCell ref="A11864:E11864"/>
    <mergeCell ref="G11865:I11865"/>
    <mergeCell ref="G11866:I11866"/>
    <mergeCell ref="A11911:E11911"/>
    <mergeCell ref="F11911:I11911"/>
    <mergeCell ref="A11912:E11912"/>
    <mergeCell ref="G11913:I11913"/>
    <mergeCell ref="G11914:I11914"/>
    <mergeCell ref="A11915:E11915"/>
    <mergeCell ref="F11915:I11915"/>
    <mergeCell ref="H11905:I11905"/>
    <mergeCell ref="E11907:F11907"/>
    <mergeCell ref="E11908:F11908"/>
    <mergeCell ref="A11909:E11909"/>
    <mergeCell ref="F11909:I11909"/>
    <mergeCell ref="A11910:E11910"/>
    <mergeCell ref="F11910:I11910"/>
    <mergeCell ref="A11899:E11899"/>
    <mergeCell ref="F11899:I11899"/>
    <mergeCell ref="A11900:E11900"/>
    <mergeCell ref="G11901:I11901"/>
    <mergeCell ref="G11902:I11902"/>
    <mergeCell ref="A11903:E11903"/>
    <mergeCell ref="F11903:I11903"/>
    <mergeCell ref="J11893:J11894"/>
    <mergeCell ref="A11896:E11896"/>
    <mergeCell ref="F11896:I11896"/>
    <mergeCell ref="A11897:E11897"/>
    <mergeCell ref="F11897:I11897"/>
    <mergeCell ref="A11898:E11898"/>
    <mergeCell ref="F11898:I11898"/>
    <mergeCell ref="H11889:I11889"/>
    <mergeCell ref="E11891:F11891"/>
    <mergeCell ref="E11892:F11892"/>
    <mergeCell ref="A11893:A11894"/>
    <mergeCell ref="B11893:B11894"/>
    <mergeCell ref="C11893:C11894"/>
    <mergeCell ref="D11893:D11894"/>
    <mergeCell ref="E11893:E11894"/>
    <mergeCell ref="F11893:G11893"/>
    <mergeCell ref="H11893:I11893"/>
    <mergeCell ref="A11946:E11946"/>
    <mergeCell ref="F11946:I11946"/>
    <mergeCell ref="H11948:I11948"/>
    <mergeCell ref="E11950:F11950"/>
    <mergeCell ref="E11951:F11951"/>
    <mergeCell ref="A11952:E11952"/>
    <mergeCell ref="F11952:I11952"/>
    <mergeCell ref="A11942:E11942"/>
    <mergeCell ref="F11942:I11942"/>
    <mergeCell ref="A11943:E11943"/>
    <mergeCell ref="F11943:I11943"/>
    <mergeCell ref="A11944:E11944"/>
    <mergeCell ref="G11945:I11945"/>
    <mergeCell ref="E11935:F11935"/>
    <mergeCell ref="H11937:I11937"/>
    <mergeCell ref="E11939:F11939"/>
    <mergeCell ref="E11940:F11940"/>
    <mergeCell ref="A11941:E11941"/>
    <mergeCell ref="F11941:I11941"/>
    <mergeCell ref="H11928:I11928"/>
    <mergeCell ref="E11930:F11930"/>
    <mergeCell ref="E11931:F11931"/>
    <mergeCell ref="E11932:F11932"/>
    <mergeCell ref="E11933:F11933"/>
    <mergeCell ref="E11934:F11934"/>
    <mergeCell ref="A11923:E11923"/>
    <mergeCell ref="F11923:I11923"/>
    <mergeCell ref="A11924:E11924"/>
    <mergeCell ref="G11925:I11925"/>
    <mergeCell ref="A11926:E11926"/>
    <mergeCell ref="F11926:I11926"/>
    <mergeCell ref="H11917:I11917"/>
    <mergeCell ref="E11919:F11919"/>
    <mergeCell ref="E11920:F11920"/>
    <mergeCell ref="A11921:E11921"/>
    <mergeCell ref="F11921:I11921"/>
    <mergeCell ref="A11922:E11922"/>
    <mergeCell ref="F11922:I11922"/>
    <mergeCell ref="A11978:E11978"/>
    <mergeCell ref="F11978:I11978"/>
    <mergeCell ref="A11979:E11979"/>
    <mergeCell ref="G11980:I11980"/>
    <mergeCell ref="A11981:E11981"/>
    <mergeCell ref="F11981:I11981"/>
    <mergeCell ref="E11974:F11974"/>
    <mergeCell ref="E11975:F11975"/>
    <mergeCell ref="A11976:E11976"/>
    <mergeCell ref="F11976:I11976"/>
    <mergeCell ref="A11977:E11977"/>
    <mergeCell ref="F11977:I11977"/>
    <mergeCell ref="A11967:E11967"/>
    <mergeCell ref="G11968:I11968"/>
    <mergeCell ref="G11969:I11969"/>
    <mergeCell ref="A11970:E11970"/>
    <mergeCell ref="F11970:I11970"/>
    <mergeCell ref="H11972:I11972"/>
    <mergeCell ref="A11964:E11964"/>
    <mergeCell ref="F11964:I11964"/>
    <mergeCell ref="A11965:E11965"/>
    <mergeCell ref="F11965:I11965"/>
    <mergeCell ref="A11966:E11966"/>
    <mergeCell ref="F11966:I11966"/>
    <mergeCell ref="G11957:I11957"/>
    <mergeCell ref="A11958:E11958"/>
    <mergeCell ref="F11958:I11958"/>
    <mergeCell ref="H11960:I11960"/>
    <mergeCell ref="E11962:F11962"/>
    <mergeCell ref="E11963:F11963"/>
    <mergeCell ref="A11953:E11953"/>
    <mergeCell ref="F11953:I11953"/>
    <mergeCell ref="A11954:E11954"/>
    <mergeCell ref="F11954:I11954"/>
    <mergeCell ref="A11955:E11955"/>
    <mergeCell ref="G11956:I11956"/>
    <mergeCell ref="A12011:E12011"/>
    <mergeCell ref="F12011:I12011"/>
    <mergeCell ref="A12012:E12012"/>
    <mergeCell ref="G12013:I12013"/>
    <mergeCell ref="A12014:E12014"/>
    <mergeCell ref="F12014:I12014"/>
    <mergeCell ref="H12005:I12005"/>
    <mergeCell ref="E12007:F12007"/>
    <mergeCell ref="E12008:F12008"/>
    <mergeCell ref="A12009:E12009"/>
    <mergeCell ref="F12009:I12009"/>
    <mergeCell ref="A12010:E12010"/>
    <mergeCell ref="F12010:I12010"/>
    <mergeCell ref="A12000:E12000"/>
    <mergeCell ref="F12000:I12000"/>
    <mergeCell ref="A12001:E12001"/>
    <mergeCell ref="G12002:I12002"/>
    <mergeCell ref="A12003:E12003"/>
    <mergeCell ref="F12003:I12003"/>
    <mergeCell ref="H11994:I11994"/>
    <mergeCell ref="E11996:F11996"/>
    <mergeCell ref="E11997:F11997"/>
    <mergeCell ref="A11998:E11998"/>
    <mergeCell ref="F11998:I11998"/>
    <mergeCell ref="A11999:E11999"/>
    <mergeCell ref="F11999:I11999"/>
    <mergeCell ref="A11989:E11989"/>
    <mergeCell ref="F11989:I11989"/>
    <mergeCell ref="A11990:E11990"/>
    <mergeCell ref="G11991:I11991"/>
    <mergeCell ref="A11992:E11992"/>
    <mergeCell ref="F11992:I11992"/>
    <mergeCell ref="H11983:I11983"/>
    <mergeCell ref="E11985:F11985"/>
    <mergeCell ref="E11986:F11986"/>
    <mergeCell ref="A11987:E11987"/>
    <mergeCell ref="F11987:I11987"/>
    <mergeCell ref="A11988:E11988"/>
    <mergeCell ref="F11988:I11988"/>
    <mergeCell ref="G12041:I12041"/>
    <mergeCell ref="A12042:E12042"/>
    <mergeCell ref="F12042:I12042"/>
    <mergeCell ref="H12044:I12044"/>
    <mergeCell ref="E12046:F12046"/>
    <mergeCell ref="E12047:F12047"/>
    <mergeCell ref="G12036:I12036"/>
    <mergeCell ref="A12037:E12037"/>
    <mergeCell ref="F12037:I12037"/>
    <mergeCell ref="A12038:E12038"/>
    <mergeCell ref="G12039:I12039"/>
    <mergeCell ref="G12040:I12040"/>
    <mergeCell ref="A12031:E12031"/>
    <mergeCell ref="F12031:I12031"/>
    <mergeCell ref="A12032:E12032"/>
    <mergeCell ref="G12033:I12033"/>
    <mergeCell ref="G12034:I12034"/>
    <mergeCell ref="G12035:I12035"/>
    <mergeCell ref="A12028:E12028"/>
    <mergeCell ref="F12028:I12028"/>
    <mergeCell ref="A12029:E12029"/>
    <mergeCell ref="F12029:I12029"/>
    <mergeCell ref="A12030:E12030"/>
    <mergeCell ref="F12030:I12030"/>
    <mergeCell ref="H12021:I12021"/>
    <mergeCell ref="E12023:F12023"/>
    <mergeCell ref="E12024:F12024"/>
    <mergeCell ref="F12025:I12025"/>
    <mergeCell ref="A12027:E12027"/>
    <mergeCell ref="F12027:I12027"/>
    <mergeCell ref="A12015:E12015"/>
    <mergeCell ref="G12016:I12016"/>
    <mergeCell ref="G12017:I12017"/>
    <mergeCell ref="G12018:I12018"/>
    <mergeCell ref="A12019:E12019"/>
    <mergeCell ref="F12019:I12019"/>
    <mergeCell ref="E12074:F12074"/>
    <mergeCell ref="E12075:F12075"/>
    <mergeCell ref="E12076:F12076"/>
    <mergeCell ref="E12077:F12077"/>
    <mergeCell ref="E12078:F12078"/>
    <mergeCell ref="H12080:I12080"/>
    <mergeCell ref="A12067:E12067"/>
    <mergeCell ref="G12068:I12068"/>
    <mergeCell ref="G12069:I12069"/>
    <mergeCell ref="A12070:E12070"/>
    <mergeCell ref="F12070:I12070"/>
    <mergeCell ref="H12072:I12072"/>
    <mergeCell ref="A12062:E12062"/>
    <mergeCell ref="F12062:I12062"/>
    <mergeCell ref="A12063:E12063"/>
    <mergeCell ref="G12064:I12064"/>
    <mergeCell ref="G12065:I12065"/>
    <mergeCell ref="A12066:E12066"/>
    <mergeCell ref="F12066:I12066"/>
    <mergeCell ref="E12058:F12058"/>
    <mergeCell ref="E12059:F12059"/>
    <mergeCell ref="A12060:E12060"/>
    <mergeCell ref="F12060:I12060"/>
    <mergeCell ref="A12061:E12061"/>
    <mergeCell ref="F12061:I12061"/>
    <mergeCell ref="A12051:E12051"/>
    <mergeCell ref="G12052:I12052"/>
    <mergeCell ref="G12053:I12053"/>
    <mergeCell ref="A12054:E12054"/>
    <mergeCell ref="F12054:I12054"/>
    <mergeCell ref="H12056:I12056"/>
    <mergeCell ref="A12048:E12048"/>
    <mergeCell ref="F12048:I12048"/>
    <mergeCell ref="A12049:E12049"/>
    <mergeCell ref="F12049:I12049"/>
    <mergeCell ref="A12050:E12050"/>
    <mergeCell ref="F12050:I12050"/>
    <mergeCell ref="A12122:E12122"/>
    <mergeCell ref="F12122:I12122"/>
    <mergeCell ref="A12123:E12123"/>
    <mergeCell ref="F12123:I12123"/>
    <mergeCell ref="A12124:E12124"/>
    <mergeCell ref="F12124:I12124"/>
    <mergeCell ref="E12116:F12116"/>
    <mergeCell ref="E12117:F12117"/>
    <mergeCell ref="F12118:I12118"/>
    <mergeCell ref="A12120:E12120"/>
    <mergeCell ref="F12120:I12120"/>
    <mergeCell ref="A12121:E12121"/>
    <mergeCell ref="F12121:I12121"/>
    <mergeCell ref="E12106:F12106"/>
    <mergeCell ref="H12108:I12108"/>
    <mergeCell ref="E12110:F12110"/>
    <mergeCell ref="E12111:F12111"/>
    <mergeCell ref="E12112:F12112"/>
    <mergeCell ref="H12114:I12114"/>
    <mergeCell ref="E12098:F12098"/>
    <mergeCell ref="E12099:F12099"/>
    <mergeCell ref="E12100:F12100"/>
    <mergeCell ref="H12102:I12102"/>
    <mergeCell ref="E12104:F12104"/>
    <mergeCell ref="E12105:F12105"/>
    <mergeCell ref="E12088:F12088"/>
    <mergeCell ref="H12090:I12090"/>
    <mergeCell ref="E12092:F12092"/>
    <mergeCell ref="E12093:F12093"/>
    <mergeCell ref="E12094:F12094"/>
    <mergeCell ref="H12096:I12096"/>
    <mergeCell ref="E12082:F12082"/>
    <mergeCell ref="E12083:F12083"/>
    <mergeCell ref="E12084:F12084"/>
    <mergeCell ref="E12085:F12085"/>
    <mergeCell ref="E12086:F12086"/>
    <mergeCell ref="E12087:F12087"/>
    <mergeCell ref="A12158:E12158"/>
    <mergeCell ref="F12158:I12158"/>
    <mergeCell ref="A12159:E12159"/>
    <mergeCell ref="F12159:I12159"/>
    <mergeCell ref="A12160:E12160"/>
    <mergeCell ref="F12160:I12160"/>
    <mergeCell ref="E12152:F12152"/>
    <mergeCell ref="E12153:F12153"/>
    <mergeCell ref="F12154:I12154"/>
    <mergeCell ref="A12156:E12156"/>
    <mergeCell ref="F12156:I12156"/>
    <mergeCell ref="A12157:E12157"/>
    <mergeCell ref="F12157:I12157"/>
    <mergeCell ref="E12144:F12144"/>
    <mergeCell ref="E12145:F12145"/>
    <mergeCell ref="E12146:F12146"/>
    <mergeCell ref="E12147:F12147"/>
    <mergeCell ref="E12148:F12148"/>
    <mergeCell ref="H12150:I12150"/>
    <mergeCell ref="H12137:I12137"/>
    <mergeCell ref="E12139:F12139"/>
    <mergeCell ref="E12140:F12140"/>
    <mergeCell ref="E12141:F12141"/>
    <mergeCell ref="E12142:F12142"/>
    <mergeCell ref="E12143:F12143"/>
    <mergeCell ref="A12131:E12131"/>
    <mergeCell ref="G12132:I12132"/>
    <mergeCell ref="G12133:I12133"/>
    <mergeCell ref="G12134:I12134"/>
    <mergeCell ref="A12135:E12135"/>
    <mergeCell ref="F12135:I12135"/>
    <mergeCell ref="A12125:E12125"/>
    <mergeCell ref="G12126:I12126"/>
    <mergeCell ref="G12127:I12127"/>
    <mergeCell ref="G12128:I12128"/>
    <mergeCell ref="G12129:I12129"/>
    <mergeCell ref="A12130:E12130"/>
    <mergeCell ref="F12130:I12130"/>
    <mergeCell ref="A12183:E12183"/>
    <mergeCell ref="F12183:I12183"/>
    <mergeCell ref="A12184:E12184"/>
    <mergeCell ref="G12185:I12185"/>
    <mergeCell ref="G12186:I12186"/>
    <mergeCell ref="A12187:E12187"/>
    <mergeCell ref="F12187:I12187"/>
    <mergeCell ref="J12177:J12178"/>
    <mergeCell ref="A12180:E12180"/>
    <mergeCell ref="F12180:I12180"/>
    <mergeCell ref="A12181:E12181"/>
    <mergeCell ref="F12181:I12181"/>
    <mergeCell ref="A12182:E12182"/>
    <mergeCell ref="F12182:I12182"/>
    <mergeCell ref="H12173:I12173"/>
    <mergeCell ref="E12175:F12175"/>
    <mergeCell ref="E12176:F12176"/>
    <mergeCell ref="A12177:A12178"/>
    <mergeCell ref="B12177:B12178"/>
    <mergeCell ref="C12177:C12178"/>
    <mergeCell ref="D12177:D12178"/>
    <mergeCell ref="E12177:E12178"/>
    <mergeCell ref="F12177:G12177"/>
    <mergeCell ref="H12177:I12177"/>
    <mergeCell ref="A12167:E12167"/>
    <mergeCell ref="G12168:I12168"/>
    <mergeCell ref="G12169:I12169"/>
    <mergeCell ref="G12170:I12170"/>
    <mergeCell ref="A12171:E12171"/>
    <mergeCell ref="F12171:I12171"/>
    <mergeCell ref="A12161:E12161"/>
    <mergeCell ref="G12162:I12162"/>
    <mergeCell ref="G12163:I12163"/>
    <mergeCell ref="G12164:I12164"/>
    <mergeCell ref="G12165:I12165"/>
    <mergeCell ref="A12166:E12166"/>
    <mergeCell ref="F12166:I12166"/>
    <mergeCell ref="A12211:E12211"/>
    <mergeCell ref="F12211:I12211"/>
    <mergeCell ref="A12212:E12212"/>
    <mergeCell ref="G12213:I12213"/>
    <mergeCell ref="G12214:I12214"/>
    <mergeCell ref="A12215:E12215"/>
    <mergeCell ref="F12215:I12215"/>
    <mergeCell ref="J12205:J12206"/>
    <mergeCell ref="A12208:E12208"/>
    <mergeCell ref="F12208:I12208"/>
    <mergeCell ref="A12209:E12209"/>
    <mergeCell ref="F12209:I12209"/>
    <mergeCell ref="A12210:E12210"/>
    <mergeCell ref="F12210:I12210"/>
    <mergeCell ref="H12201:I12201"/>
    <mergeCell ref="E12203:F12203"/>
    <mergeCell ref="E12204:F12204"/>
    <mergeCell ref="A12205:A12206"/>
    <mergeCell ref="B12205:B12206"/>
    <mergeCell ref="C12205:C12206"/>
    <mergeCell ref="D12205:D12206"/>
    <mergeCell ref="E12205:E12206"/>
    <mergeCell ref="F12205:G12205"/>
    <mergeCell ref="H12205:I12205"/>
    <mergeCell ref="A12195:E12195"/>
    <mergeCell ref="F12195:I12195"/>
    <mergeCell ref="A12196:E12196"/>
    <mergeCell ref="G12197:I12197"/>
    <mergeCell ref="G12198:I12198"/>
    <mergeCell ref="A12199:E12199"/>
    <mergeCell ref="F12199:I12199"/>
    <mergeCell ref="H12189:I12189"/>
    <mergeCell ref="E12191:F12191"/>
    <mergeCell ref="E12192:F12192"/>
    <mergeCell ref="A12193:E12193"/>
    <mergeCell ref="F12193:I12193"/>
    <mergeCell ref="A12194:E12194"/>
    <mergeCell ref="F12194:I12194"/>
    <mergeCell ref="E12239:F12239"/>
    <mergeCell ref="E12240:F12240"/>
    <mergeCell ref="A12241:A12242"/>
    <mergeCell ref="B12241:B12242"/>
    <mergeCell ref="C12241:C12242"/>
    <mergeCell ref="D12241:D12242"/>
    <mergeCell ref="E12241:E12242"/>
    <mergeCell ref="F12241:G12241"/>
    <mergeCell ref="A12232:E12232"/>
    <mergeCell ref="G12233:I12233"/>
    <mergeCell ref="G12234:I12234"/>
    <mergeCell ref="A12235:E12235"/>
    <mergeCell ref="F12235:I12235"/>
    <mergeCell ref="H12237:I12237"/>
    <mergeCell ref="A12228:E12228"/>
    <mergeCell ref="F12228:I12228"/>
    <mergeCell ref="A12229:E12229"/>
    <mergeCell ref="G12230:I12230"/>
    <mergeCell ref="A12231:E12231"/>
    <mergeCell ref="F12231:I12231"/>
    <mergeCell ref="H12222:I12222"/>
    <mergeCell ref="E12224:F12224"/>
    <mergeCell ref="E12225:F12225"/>
    <mergeCell ref="A12226:E12226"/>
    <mergeCell ref="F12226:I12226"/>
    <mergeCell ref="A12227:E12227"/>
    <mergeCell ref="F12227:I12227"/>
    <mergeCell ref="A12216:E12216"/>
    <mergeCell ref="G12217:I12217"/>
    <mergeCell ref="G12218:I12218"/>
    <mergeCell ref="G12219:I12219"/>
    <mergeCell ref="A12220:E12220"/>
    <mergeCell ref="F12220:I12220"/>
    <mergeCell ref="J12259:J12260"/>
    <mergeCell ref="A12262:E12262"/>
    <mergeCell ref="F12262:I12262"/>
    <mergeCell ref="A12263:E12263"/>
    <mergeCell ref="F12263:I12263"/>
    <mergeCell ref="A12264:E12264"/>
    <mergeCell ref="F12264:I12264"/>
    <mergeCell ref="H12255:I12255"/>
    <mergeCell ref="E12257:F12257"/>
    <mergeCell ref="E12258:F12258"/>
    <mergeCell ref="A12259:A12260"/>
    <mergeCell ref="B12259:B12260"/>
    <mergeCell ref="C12259:C12260"/>
    <mergeCell ref="D12259:D12260"/>
    <mergeCell ref="E12259:E12260"/>
    <mergeCell ref="F12259:G12259"/>
    <mergeCell ref="H12259:I12259"/>
    <mergeCell ref="A12250:E12250"/>
    <mergeCell ref="F12250:I12250"/>
    <mergeCell ref="A12251:E12251"/>
    <mergeCell ref="G12252:I12252"/>
    <mergeCell ref="A12253:E12253"/>
    <mergeCell ref="F12253:I12253"/>
    <mergeCell ref="A12246:E12246"/>
    <mergeCell ref="F12246:I12246"/>
    <mergeCell ref="A12247:E12247"/>
    <mergeCell ref="F12247:I12247"/>
    <mergeCell ref="A12248:E12248"/>
    <mergeCell ref="G12249:I12249"/>
    <mergeCell ref="H12241:I12241"/>
    <mergeCell ref="J12241:J12242"/>
    <mergeCell ref="A12244:E12244"/>
    <mergeCell ref="F12244:I12244"/>
    <mergeCell ref="A12245:E12245"/>
    <mergeCell ref="F12245:I12245"/>
    <mergeCell ref="A12291:E12291"/>
    <mergeCell ref="F12291:I12291"/>
    <mergeCell ref="A12292:E12292"/>
    <mergeCell ref="G12293:I12293"/>
    <mergeCell ref="A12294:E12294"/>
    <mergeCell ref="F12294:I12294"/>
    <mergeCell ref="E12287:F12287"/>
    <mergeCell ref="E12288:F12288"/>
    <mergeCell ref="A12289:E12289"/>
    <mergeCell ref="F12289:I12289"/>
    <mergeCell ref="A12290:E12290"/>
    <mergeCell ref="F12290:I12290"/>
    <mergeCell ref="A12280:E12280"/>
    <mergeCell ref="G12281:I12281"/>
    <mergeCell ref="G12282:I12282"/>
    <mergeCell ref="A12283:E12283"/>
    <mergeCell ref="F12283:I12283"/>
    <mergeCell ref="H12285:I12285"/>
    <mergeCell ref="E12276:F12276"/>
    <mergeCell ref="A12277:E12277"/>
    <mergeCell ref="F12277:I12277"/>
    <mergeCell ref="A12278:E12278"/>
    <mergeCell ref="F12278:I12278"/>
    <mergeCell ref="A12279:E12279"/>
    <mergeCell ref="F12279:I12279"/>
    <mergeCell ref="A12269:E12269"/>
    <mergeCell ref="G12270:I12270"/>
    <mergeCell ref="A12271:E12271"/>
    <mergeCell ref="F12271:I12271"/>
    <mergeCell ref="H12273:I12273"/>
    <mergeCell ref="E12275:F12275"/>
    <mergeCell ref="A12265:E12265"/>
    <mergeCell ref="F12265:I12265"/>
    <mergeCell ref="A12266:E12266"/>
    <mergeCell ref="G12267:I12267"/>
    <mergeCell ref="A12268:E12268"/>
    <mergeCell ref="F12268:I12268"/>
    <mergeCell ref="A12322:E12322"/>
    <mergeCell ref="F12322:I12322"/>
    <mergeCell ref="A12323:E12323"/>
    <mergeCell ref="F12323:I12323"/>
    <mergeCell ref="A12324:E12324"/>
    <mergeCell ref="F12324:I12324"/>
    <mergeCell ref="E12317:F12317"/>
    <mergeCell ref="F12318:I12318"/>
    <mergeCell ref="A12320:E12320"/>
    <mergeCell ref="F12320:I12320"/>
    <mergeCell ref="A12321:E12321"/>
    <mergeCell ref="F12321:I12321"/>
    <mergeCell ref="A12310:E12310"/>
    <mergeCell ref="G12311:I12311"/>
    <mergeCell ref="A12312:E12312"/>
    <mergeCell ref="F12312:I12312"/>
    <mergeCell ref="H12314:I12314"/>
    <mergeCell ref="E12316:F12316"/>
    <mergeCell ref="A12306:E12306"/>
    <mergeCell ref="F12306:I12306"/>
    <mergeCell ref="A12307:E12307"/>
    <mergeCell ref="G12308:I12308"/>
    <mergeCell ref="A12309:E12309"/>
    <mergeCell ref="F12309:I12309"/>
    <mergeCell ref="E12302:F12302"/>
    <mergeCell ref="E12303:F12303"/>
    <mergeCell ref="A12304:E12304"/>
    <mergeCell ref="F12304:I12304"/>
    <mergeCell ref="A12305:E12305"/>
    <mergeCell ref="F12305:I12305"/>
    <mergeCell ref="A12295:E12295"/>
    <mergeCell ref="G12296:I12296"/>
    <mergeCell ref="G12297:I12297"/>
    <mergeCell ref="A12298:E12298"/>
    <mergeCell ref="F12298:I12298"/>
    <mergeCell ref="H12300:I12300"/>
    <mergeCell ref="E12354:F12354"/>
    <mergeCell ref="E12355:F12355"/>
    <mergeCell ref="A12356:E12356"/>
    <mergeCell ref="F12356:I12356"/>
    <mergeCell ref="A12357:E12357"/>
    <mergeCell ref="F12357:I12357"/>
    <mergeCell ref="A12347:E12347"/>
    <mergeCell ref="G12348:I12348"/>
    <mergeCell ref="G12349:I12349"/>
    <mergeCell ref="A12350:E12350"/>
    <mergeCell ref="F12350:I12350"/>
    <mergeCell ref="H12352:I12352"/>
    <mergeCell ref="A12343:E12343"/>
    <mergeCell ref="F12343:I12343"/>
    <mergeCell ref="A12344:E12344"/>
    <mergeCell ref="G12345:I12345"/>
    <mergeCell ref="A12346:E12346"/>
    <mergeCell ref="F12346:I12346"/>
    <mergeCell ref="H12337:I12337"/>
    <mergeCell ref="E12339:F12339"/>
    <mergeCell ref="E12340:F12340"/>
    <mergeCell ref="A12341:E12341"/>
    <mergeCell ref="F12341:I12341"/>
    <mergeCell ref="A12342:E12342"/>
    <mergeCell ref="F12342:I12342"/>
    <mergeCell ref="A12331:E12331"/>
    <mergeCell ref="G12332:I12332"/>
    <mergeCell ref="G12333:I12333"/>
    <mergeCell ref="G12334:I12334"/>
    <mergeCell ref="A12335:E12335"/>
    <mergeCell ref="F12335:I12335"/>
    <mergeCell ref="A12325:E12325"/>
    <mergeCell ref="G12326:I12326"/>
    <mergeCell ref="G12327:I12327"/>
    <mergeCell ref="G12328:I12328"/>
    <mergeCell ref="G12329:I12329"/>
    <mergeCell ref="A12330:E12330"/>
    <mergeCell ref="F12330:I12330"/>
    <mergeCell ref="E12384:F12384"/>
    <mergeCell ref="E12385:F12385"/>
    <mergeCell ref="A12386:E12386"/>
    <mergeCell ref="F12386:I12386"/>
    <mergeCell ref="A12387:E12387"/>
    <mergeCell ref="F12387:I12387"/>
    <mergeCell ref="A12377:E12377"/>
    <mergeCell ref="G12378:I12378"/>
    <mergeCell ref="G12379:I12379"/>
    <mergeCell ref="A12380:E12380"/>
    <mergeCell ref="F12380:I12380"/>
    <mergeCell ref="H12382:I12382"/>
    <mergeCell ref="A12373:E12373"/>
    <mergeCell ref="F12373:I12373"/>
    <mergeCell ref="A12374:E12374"/>
    <mergeCell ref="G12375:I12375"/>
    <mergeCell ref="A12376:E12376"/>
    <mergeCell ref="F12376:I12376"/>
    <mergeCell ref="E12369:F12369"/>
    <mergeCell ref="E12370:F12370"/>
    <mergeCell ref="A12371:E12371"/>
    <mergeCell ref="F12371:I12371"/>
    <mergeCell ref="A12372:E12372"/>
    <mergeCell ref="F12372:I12372"/>
    <mergeCell ref="A12362:E12362"/>
    <mergeCell ref="G12363:I12363"/>
    <mergeCell ref="G12364:I12364"/>
    <mergeCell ref="A12365:E12365"/>
    <mergeCell ref="F12365:I12365"/>
    <mergeCell ref="H12367:I12367"/>
    <mergeCell ref="A12358:E12358"/>
    <mergeCell ref="F12358:I12358"/>
    <mergeCell ref="A12359:E12359"/>
    <mergeCell ref="G12360:I12360"/>
    <mergeCell ref="A12361:E12361"/>
    <mergeCell ref="F12361:I12361"/>
    <mergeCell ref="E12414:F12414"/>
    <mergeCell ref="E12415:F12415"/>
    <mergeCell ref="A12416:E12416"/>
    <mergeCell ref="F12416:I12416"/>
    <mergeCell ref="A12417:E12417"/>
    <mergeCell ref="F12417:I12417"/>
    <mergeCell ref="A12407:E12407"/>
    <mergeCell ref="G12408:I12408"/>
    <mergeCell ref="G12409:I12409"/>
    <mergeCell ref="A12410:E12410"/>
    <mergeCell ref="F12410:I12410"/>
    <mergeCell ref="H12412:I12412"/>
    <mergeCell ref="A12403:E12403"/>
    <mergeCell ref="F12403:I12403"/>
    <mergeCell ref="A12404:E12404"/>
    <mergeCell ref="G12405:I12405"/>
    <mergeCell ref="A12406:E12406"/>
    <mergeCell ref="F12406:I12406"/>
    <mergeCell ref="E12399:F12399"/>
    <mergeCell ref="E12400:F12400"/>
    <mergeCell ref="A12401:E12401"/>
    <mergeCell ref="F12401:I12401"/>
    <mergeCell ref="A12402:E12402"/>
    <mergeCell ref="F12402:I12402"/>
    <mergeCell ref="A12392:E12392"/>
    <mergeCell ref="G12393:I12393"/>
    <mergeCell ref="G12394:I12394"/>
    <mergeCell ref="A12395:E12395"/>
    <mergeCell ref="F12395:I12395"/>
    <mergeCell ref="H12397:I12397"/>
    <mergeCell ref="A12388:E12388"/>
    <mergeCell ref="F12388:I12388"/>
    <mergeCell ref="A12389:E12389"/>
    <mergeCell ref="G12390:I12390"/>
    <mergeCell ref="A12391:E12391"/>
    <mergeCell ref="F12391:I12391"/>
    <mergeCell ref="A12446:E12446"/>
    <mergeCell ref="F12446:I12446"/>
    <mergeCell ref="A12447:E12447"/>
    <mergeCell ref="F12447:I12447"/>
    <mergeCell ref="A12448:E12448"/>
    <mergeCell ref="F12448:I12448"/>
    <mergeCell ref="A12438:E12438"/>
    <mergeCell ref="F12438:I12438"/>
    <mergeCell ref="H12440:I12440"/>
    <mergeCell ref="E12442:F12442"/>
    <mergeCell ref="E12443:F12443"/>
    <mergeCell ref="F12444:I12444"/>
    <mergeCell ref="A12433:E12433"/>
    <mergeCell ref="F12433:I12433"/>
    <mergeCell ref="A12434:E12434"/>
    <mergeCell ref="G12435:I12435"/>
    <mergeCell ref="G12436:I12436"/>
    <mergeCell ref="G12437:I12437"/>
    <mergeCell ref="E12429:F12429"/>
    <mergeCell ref="E12430:F12430"/>
    <mergeCell ref="A12431:E12431"/>
    <mergeCell ref="F12431:I12431"/>
    <mergeCell ref="A12432:E12432"/>
    <mergeCell ref="F12432:I12432"/>
    <mergeCell ref="A12422:E12422"/>
    <mergeCell ref="G12423:I12423"/>
    <mergeCell ref="G12424:I12424"/>
    <mergeCell ref="A12425:E12425"/>
    <mergeCell ref="F12425:I12425"/>
    <mergeCell ref="H12427:I12427"/>
    <mergeCell ref="A12418:E12418"/>
    <mergeCell ref="F12418:I12418"/>
    <mergeCell ref="A12419:E12419"/>
    <mergeCell ref="G12420:I12420"/>
    <mergeCell ref="A12421:E12421"/>
    <mergeCell ref="F12421:I12421"/>
    <mergeCell ref="G12473:I12473"/>
    <mergeCell ref="G12474:I12474"/>
    <mergeCell ref="A12475:E12475"/>
    <mergeCell ref="F12475:I12475"/>
    <mergeCell ref="H12477:I12477"/>
    <mergeCell ref="E12479:F12479"/>
    <mergeCell ref="A12468:E12468"/>
    <mergeCell ref="G12469:I12469"/>
    <mergeCell ref="G12470:I12470"/>
    <mergeCell ref="A12471:E12471"/>
    <mergeCell ref="F12471:I12471"/>
    <mergeCell ref="A12472:E12472"/>
    <mergeCell ref="A12465:E12465"/>
    <mergeCell ref="F12465:I12465"/>
    <mergeCell ref="A12466:E12466"/>
    <mergeCell ref="F12466:I12466"/>
    <mergeCell ref="A12467:E12467"/>
    <mergeCell ref="F12467:I12467"/>
    <mergeCell ref="G12458:I12458"/>
    <mergeCell ref="A12459:E12459"/>
    <mergeCell ref="F12459:I12459"/>
    <mergeCell ref="H12461:I12461"/>
    <mergeCell ref="E12463:F12463"/>
    <mergeCell ref="E12464:F12464"/>
    <mergeCell ref="G12453:I12453"/>
    <mergeCell ref="G12454:I12454"/>
    <mergeCell ref="G12455:I12455"/>
    <mergeCell ref="A12456:E12456"/>
    <mergeCell ref="F12456:I12456"/>
    <mergeCell ref="A12457:E12457"/>
    <mergeCell ref="A12449:E12449"/>
    <mergeCell ref="F12449:I12449"/>
    <mergeCell ref="A12450:E12450"/>
    <mergeCell ref="F12450:I12450"/>
    <mergeCell ref="A12451:E12451"/>
    <mergeCell ref="G12452:I12452"/>
    <mergeCell ref="G12501:I12501"/>
    <mergeCell ref="A12502:E12502"/>
    <mergeCell ref="F12502:I12502"/>
    <mergeCell ref="H12504:I12504"/>
    <mergeCell ref="E12506:F12506"/>
    <mergeCell ref="E12507:F12507"/>
    <mergeCell ref="A12497:E12497"/>
    <mergeCell ref="F12497:I12497"/>
    <mergeCell ref="A12498:E12498"/>
    <mergeCell ref="F12498:I12498"/>
    <mergeCell ref="A12499:E12499"/>
    <mergeCell ref="G12500:I12500"/>
    <mergeCell ref="H12492:I12492"/>
    <mergeCell ref="J12492:J12493"/>
    <mergeCell ref="A12495:E12495"/>
    <mergeCell ref="F12495:I12495"/>
    <mergeCell ref="A12496:E12496"/>
    <mergeCell ref="F12496:I12496"/>
    <mergeCell ref="E12491:F12491"/>
    <mergeCell ref="A12492:A12493"/>
    <mergeCell ref="B12492:B12493"/>
    <mergeCell ref="C12492:C12493"/>
    <mergeCell ref="D12492:D12493"/>
    <mergeCell ref="E12492:E12493"/>
    <mergeCell ref="F12492:G12492"/>
    <mergeCell ref="A12484:E12484"/>
    <mergeCell ref="G12485:I12485"/>
    <mergeCell ref="A12486:E12486"/>
    <mergeCell ref="F12486:I12486"/>
    <mergeCell ref="H12488:I12488"/>
    <mergeCell ref="E12490:F12490"/>
    <mergeCell ref="E12480:F12480"/>
    <mergeCell ref="A12481:E12481"/>
    <mergeCell ref="F12481:I12481"/>
    <mergeCell ref="A12482:E12482"/>
    <mergeCell ref="F12482:I12482"/>
    <mergeCell ref="A12483:E12483"/>
    <mergeCell ref="F12483:I12483"/>
    <mergeCell ref="E12550:F12550"/>
    <mergeCell ref="E12551:F12551"/>
    <mergeCell ref="E12552:F12552"/>
    <mergeCell ref="E12553:F12553"/>
    <mergeCell ref="E12554:F12554"/>
    <mergeCell ref="E12555:F12555"/>
    <mergeCell ref="E12542:F12542"/>
    <mergeCell ref="E12543:F12543"/>
    <mergeCell ref="E12544:F12544"/>
    <mergeCell ref="H12546:I12546"/>
    <mergeCell ref="E12548:F12548"/>
    <mergeCell ref="E12549:F12549"/>
    <mergeCell ref="E12532:F12532"/>
    <mergeCell ref="H12534:I12534"/>
    <mergeCell ref="E12536:F12536"/>
    <mergeCell ref="E12537:F12537"/>
    <mergeCell ref="E12538:F12538"/>
    <mergeCell ref="H12540:I12540"/>
    <mergeCell ref="E12524:F12524"/>
    <mergeCell ref="E12525:F12525"/>
    <mergeCell ref="E12526:F12526"/>
    <mergeCell ref="H12528:I12528"/>
    <mergeCell ref="E12530:F12530"/>
    <mergeCell ref="E12531:F12531"/>
    <mergeCell ref="E12516:F12516"/>
    <mergeCell ref="E12517:F12517"/>
    <mergeCell ref="E12518:F12518"/>
    <mergeCell ref="E12519:F12519"/>
    <mergeCell ref="E12520:F12520"/>
    <mergeCell ref="H12522:I12522"/>
    <mergeCell ref="E12508:F12508"/>
    <mergeCell ref="E12509:F12509"/>
    <mergeCell ref="E12510:F12510"/>
    <mergeCell ref="H12512:I12512"/>
    <mergeCell ref="E12514:F12514"/>
    <mergeCell ref="E12515:F12515"/>
    <mergeCell ref="A12586:E12586"/>
    <mergeCell ref="F12586:I12586"/>
    <mergeCell ref="A12587:E12587"/>
    <mergeCell ref="F12587:I12587"/>
    <mergeCell ref="A12588:E12588"/>
    <mergeCell ref="G12589:I12589"/>
    <mergeCell ref="A12579:E12579"/>
    <mergeCell ref="F12579:I12579"/>
    <mergeCell ref="H12581:I12581"/>
    <mergeCell ref="E12583:F12583"/>
    <mergeCell ref="E12584:F12584"/>
    <mergeCell ref="A12585:E12585"/>
    <mergeCell ref="F12585:I12585"/>
    <mergeCell ref="A12575:E12575"/>
    <mergeCell ref="F12575:I12575"/>
    <mergeCell ref="A12576:E12576"/>
    <mergeCell ref="F12576:I12576"/>
    <mergeCell ref="A12577:E12577"/>
    <mergeCell ref="G12578:I12578"/>
    <mergeCell ref="A12568:E12568"/>
    <mergeCell ref="F12568:I12568"/>
    <mergeCell ref="H12570:I12570"/>
    <mergeCell ref="E12572:F12572"/>
    <mergeCell ref="E12573:F12573"/>
    <mergeCell ref="A12574:E12574"/>
    <mergeCell ref="F12574:I12574"/>
    <mergeCell ref="A12564:E12564"/>
    <mergeCell ref="F12564:I12564"/>
    <mergeCell ref="A12565:E12565"/>
    <mergeCell ref="F12565:I12565"/>
    <mergeCell ref="A12566:E12566"/>
    <mergeCell ref="G12567:I12567"/>
    <mergeCell ref="E12556:F12556"/>
    <mergeCell ref="E12557:F12557"/>
    <mergeCell ref="H12559:I12559"/>
    <mergeCell ref="E12561:F12561"/>
    <mergeCell ref="E12562:F12562"/>
    <mergeCell ref="A12563:E12563"/>
    <mergeCell ref="F12563:I12563"/>
    <mergeCell ref="A12619:E12619"/>
    <mergeCell ref="F12619:I12619"/>
    <mergeCell ref="A12620:E12620"/>
    <mergeCell ref="F12620:I12620"/>
    <mergeCell ref="A12621:E12621"/>
    <mergeCell ref="G12622:I12622"/>
    <mergeCell ref="A12612:E12612"/>
    <mergeCell ref="F12612:I12612"/>
    <mergeCell ref="H12614:I12614"/>
    <mergeCell ref="E12616:F12616"/>
    <mergeCell ref="E12617:F12617"/>
    <mergeCell ref="A12618:E12618"/>
    <mergeCell ref="F12618:I12618"/>
    <mergeCell ref="A12608:E12608"/>
    <mergeCell ref="F12608:I12608"/>
    <mergeCell ref="A12609:E12609"/>
    <mergeCell ref="F12609:I12609"/>
    <mergeCell ref="A12610:E12610"/>
    <mergeCell ref="G12611:I12611"/>
    <mergeCell ref="A12601:E12601"/>
    <mergeCell ref="F12601:I12601"/>
    <mergeCell ref="H12603:I12603"/>
    <mergeCell ref="E12605:F12605"/>
    <mergeCell ref="E12606:F12606"/>
    <mergeCell ref="A12607:E12607"/>
    <mergeCell ref="F12607:I12607"/>
    <mergeCell ref="A12597:E12597"/>
    <mergeCell ref="F12597:I12597"/>
    <mergeCell ref="A12598:E12598"/>
    <mergeCell ref="F12598:I12598"/>
    <mergeCell ref="A12599:E12599"/>
    <mergeCell ref="G12600:I12600"/>
    <mergeCell ref="A12590:E12590"/>
    <mergeCell ref="F12590:I12590"/>
    <mergeCell ref="H12592:I12592"/>
    <mergeCell ref="E12594:F12594"/>
    <mergeCell ref="E12595:F12595"/>
    <mergeCell ref="A12596:E12596"/>
    <mergeCell ref="F12596:I12596"/>
    <mergeCell ref="A12652:E12652"/>
    <mergeCell ref="F12652:I12652"/>
    <mergeCell ref="A12653:E12653"/>
    <mergeCell ref="F12653:I12653"/>
    <mergeCell ref="A12654:E12654"/>
    <mergeCell ref="G12655:I12655"/>
    <mergeCell ref="A12645:E12645"/>
    <mergeCell ref="F12645:I12645"/>
    <mergeCell ref="H12647:I12647"/>
    <mergeCell ref="E12649:F12649"/>
    <mergeCell ref="E12650:F12650"/>
    <mergeCell ref="A12651:E12651"/>
    <mergeCell ref="F12651:I12651"/>
    <mergeCell ref="A12641:E12641"/>
    <mergeCell ref="F12641:I12641"/>
    <mergeCell ref="A12642:E12642"/>
    <mergeCell ref="F12642:I12642"/>
    <mergeCell ref="A12643:E12643"/>
    <mergeCell ref="G12644:I12644"/>
    <mergeCell ref="A12634:E12634"/>
    <mergeCell ref="F12634:I12634"/>
    <mergeCell ref="H12636:I12636"/>
    <mergeCell ref="E12638:F12638"/>
    <mergeCell ref="E12639:F12639"/>
    <mergeCell ref="A12640:E12640"/>
    <mergeCell ref="F12640:I12640"/>
    <mergeCell ref="A12630:E12630"/>
    <mergeCell ref="F12630:I12630"/>
    <mergeCell ref="A12631:E12631"/>
    <mergeCell ref="F12631:I12631"/>
    <mergeCell ref="A12632:E12632"/>
    <mergeCell ref="G12633:I12633"/>
    <mergeCell ref="A12623:E12623"/>
    <mergeCell ref="F12623:I12623"/>
    <mergeCell ref="H12625:I12625"/>
    <mergeCell ref="E12627:F12627"/>
    <mergeCell ref="E12628:F12628"/>
    <mergeCell ref="A12629:E12629"/>
    <mergeCell ref="F12629:I12629"/>
    <mergeCell ref="E12693:F12693"/>
    <mergeCell ref="E12694:F12694"/>
    <mergeCell ref="H12696:I12696"/>
    <mergeCell ref="E12698:F12698"/>
    <mergeCell ref="E12699:F12699"/>
    <mergeCell ref="E12700:F12700"/>
    <mergeCell ref="E12685:F12685"/>
    <mergeCell ref="E12686:F12686"/>
    <mergeCell ref="E12687:F12687"/>
    <mergeCell ref="H12689:I12689"/>
    <mergeCell ref="E12691:F12691"/>
    <mergeCell ref="E12692:F12692"/>
    <mergeCell ref="E12677:F12677"/>
    <mergeCell ref="E12678:F12678"/>
    <mergeCell ref="H12680:I12680"/>
    <mergeCell ref="E12682:F12682"/>
    <mergeCell ref="E12683:F12683"/>
    <mergeCell ref="E12684:F12684"/>
    <mergeCell ref="E12669:F12669"/>
    <mergeCell ref="H12671:I12671"/>
    <mergeCell ref="E12673:F12673"/>
    <mergeCell ref="E12674:F12674"/>
    <mergeCell ref="E12675:F12675"/>
    <mergeCell ref="E12676:F12676"/>
    <mergeCell ref="H12662:I12662"/>
    <mergeCell ref="E12664:F12664"/>
    <mergeCell ref="E12665:F12665"/>
    <mergeCell ref="E12666:F12666"/>
    <mergeCell ref="E12667:F12667"/>
    <mergeCell ref="E12668:F12668"/>
    <mergeCell ref="A12656:E12656"/>
    <mergeCell ref="F12656:I12656"/>
    <mergeCell ref="A12657:E12657"/>
    <mergeCell ref="G12658:I12658"/>
    <mergeCell ref="G12659:I12659"/>
    <mergeCell ref="A12660:E12660"/>
    <mergeCell ref="F12660:I12660"/>
    <mergeCell ref="A12739:E12739"/>
    <mergeCell ref="F12739:I12739"/>
    <mergeCell ref="A12740:E12740"/>
    <mergeCell ref="G12741:I12741"/>
    <mergeCell ref="G12742:I12742"/>
    <mergeCell ref="G12743:I12743"/>
    <mergeCell ref="A12736:E12736"/>
    <mergeCell ref="F12736:I12736"/>
    <mergeCell ref="A12737:E12737"/>
    <mergeCell ref="F12737:I12737"/>
    <mergeCell ref="A12738:E12738"/>
    <mergeCell ref="F12738:I12738"/>
    <mergeCell ref="E12727:F12727"/>
    <mergeCell ref="H12729:I12729"/>
    <mergeCell ref="E12731:F12731"/>
    <mergeCell ref="E12732:F12732"/>
    <mergeCell ref="F12733:I12733"/>
    <mergeCell ref="A12735:E12735"/>
    <mergeCell ref="F12735:I12735"/>
    <mergeCell ref="E12719:F12719"/>
    <mergeCell ref="E12720:F12720"/>
    <mergeCell ref="E12721:F12721"/>
    <mergeCell ref="H12723:I12723"/>
    <mergeCell ref="E12725:F12725"/>
    <mergeCell ref="E12726:F12726"/>
    <mergeCell ref="E12709:F12709"/>
    <mergeCell ref="H12711:I12711"/>
    <mergeCell ref="E12713:F12713"/>
    <mergeCell ref="E12714:F12714"/>
    <mergeCell ref="E12715:F12715"/>
    <mergeCell ref="H12717:I12717"/>
    <mergeCell ref="E12701:F12701"/>
    <mergeCell ref="E12702:F12702"/>
    <mergeCell ref="E12703:F12703"/>
    <mergeCell ref="H12705:I12705"/>
    <mergeCell ref="E12707:F12707"/>
    <mergeCell ref="E12708:F12708"/>
    <mergeCell ref="A12775:E12775"/>
    <mergeCell ref="G12776:I12776"/>
    <mergeCell ref="G12777:I12777"/>
    <mergeCell ref="G12778:I12778"/>
    <mergeCell ref="A12770:E12770"/>
    <mergeCell ref="F12770:I12770"/>
    <mergeCell ref="A12771:E12771"/>
    <mergeCell ref="F12771:I12771"/>
    <mergeCell ref="A12772:E12772"/>
    <mergeCell ref="G12773:I12773"/>
    <mergeCell ref="E12762:F12762"/>
    <mergeCell ref="E12763:F12763"/>
    <mergeCell ref="H12765:I12765"/>
    <mergeCell ref="E12767:F12767"/>
    <mergeCell ref="E12768:F12768"/>
    <mergeCell ref="A12769:E12769"/>
    <mergeCell ref="F12769:I12769"/>
    <mergeCell ref="E12756:F12756"/>
    <mergeCell ref="E12757:F12757"/>
    <mergeCell ref="E12758:F12758"/>
    <mergeCell ref="E12759:F12759"/>
    <mergeCell ref="E12760:F12760"/>
    <mergeCell ref="E12761:F12761"/>
    <mergeCell ref="G12749:I12749"/>
    <mergeCell ref="A12750:E12750"/>
    <mergeCell ref="F12750:I12750"/>
    <mergeCell ref="H12752:I12752"/>
    <mergeCell ref="E12754:F12754"/>
    <mergeCell ref="E12755:F12755"/>
    <mergeCell ref="G12744:I12744"/>
    <mergeCell ref="A12745:E12745"/>
    <mergeCell ref="F12745:I12745"/>
    <mergeCell ref="A12746:E12746"/>
    <mergeCell ref="G12747:I12747"/>
    <mergeCell ref="G12748:I12748"/>
    <mergeCell ref="G6:G7"/>
    <mergeCell ref="H6:H7"/>
    <mergeCell ref="A12820:J12820"/>
    <mergeCell ref="A1:J1"/>
    <mergeCell ref="A2:J2"/>
    <mergeCell ref="A3:F3"/>
    <mergeCell ref="G3:J3"/>
    <mergeCell ref="A4:F4"/>
    <mergeCell ref="G4:J4"/>
    <mergeCell ref="A5:F5"/>
    <mergeCell ref="G5:J5"/>
    <mergeCell ref="A6:F7"/>
    <mergeCell ref="A12817:C12817"/>
    <mergeCell ref="F12817:G12817"/>
    <mergeCell ref="H12817:J12817"/>
    <mergeCell ref="A12818:C12818"/>
    <mergeCell ref="F12818:G12818"/>
    <mergeCell ref="H12818:J12818"/>
    <mergeCell ref="A12811:E12811"/>
    <mergeCell ref="F12811:I12811"/>
    <mergeCell ref="H12813:I12813"/>
    <mergeCell ref="A12816:C12816"/>
    <mergeCell ref="F12816:G12816"/>
    <mergeCell ref="H12816:J12816"/>
    <mergeCell ref="G12806:I12806"/>
    <mergeCell ref="A12807:E12807"/>
    <mergeCell ref="F12807:I12807"/>
    <mergeCell ref="A12808:E12808"/>
    <mergeCell ref="G12809:I12809"/>
    <mergeCell ref="G12810:I12810"/>
    <mergeCell ref="A12802:E12802"/>
    <mergeCell ref="F12802:I12802"/>
    <mergeCell ref="A12803:E12803"/>
    <mergeCell ref="F12803:I12803"/>
    <mergeCell ref="A12804:E12804"/>
    <mergeCell ref="G12805:I12805"/>
    <mergeCell ref="A12795:E12795"/>
    <mergeCell ref="F12795:I12795"/>
    <mergeCell ref="H12797:I12797"/>
    <mergeCell ref="E12799:F12799"/>
    <mergeCell ref="E12800:F12800"/>
    <mergeCell ref="A12801:E12801"/>
    <mergeCell ref="F12801:I12801"/>
    <mergeCell ref="A12790:E12790"/>
    <mergeCell ref="F12790:I12790"/>
    <mergeCell ref="A12791:E12791"/>
    <mergeCell ref="G12792:I12792"/>
    <mergeCell ref="G12793:I12793"/>
    <mergeCell ref="G12794:I12794"/>
    <mergeCell ref="A12786:E12786"/>
    <mergeCell ref="F12786:I12786"/>
    <mergeCell ref="A12787:E12787"/>
    <mergeCell ref="F12787:I12787"/>
    <mergeCell ref="A12788:E12788"/>
    <mergeCell ref="G12789:I12789"/>
    <mergeCell ref="A12779:E12779"/>
    <mergeCell ref="F12779:I12779"/>
    <mergeCell ref="H12781:I12781"/>
    <mergeCell ref="E12783:F12783"/>
    <mergeCell ref="E12784:F12784"/>
    <mergeCell ref="A12785:E12785"/>
    <mergeCell ref="F12785:I12785"/>
    <mergeCell ref="A12774:E12774"/>
    <mergeCell ref="F12774:I12774"/>
  </mergeCells>
  <pageMargins left="0.51181102362204722" right="0.51181102362204722" top="0.78740157480314965" bottom="0.39370078740157483" header="0.11811023622047245" footer="0.11811023622047245"/>
  <pageSetup paperSize="9" scale="47" fitToHeight="0" orientation="portrait" r:id="rId1"/>
  <headerFooter>
    <oddHeader>&amp;L &amp;C&amp;G</oddHeader>
    <oddFooter>Página &amp;P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EF877-ECDB-4271-A2EE-9D04FA3A28E3}">
  <dimension ref="A1:AL161"/>
  <sheetViews>
    <sheetView showGridLines="0" view="pageBreakPreview" zoomScale="85" zoomScaleNormal="100" zoomScaleSheetLayoutView="85" workbookViewId="0">
      <pane ySplit="5" topLeftCell="A21" activePane="bottomLeft" state="frozen"/>
      <selection activeCell="D22" sqref="D22:V22"/>
      <selection pane="bottomLeft" activeCell="B28" sqref="B28"/>
    </sheetView>
  </sheetViews>
  <sheetFormatPr defaultColWidth="8" defaultRowHeight="14.25"/>
  <cols>
    <col min="1" max="1" width="13.5" style="155" customWidth="1"/>
    <col min="2" max="2" width="8" style="155"/>
    <col min="3" max="3" width="3" style="155" bestFit="1" customWidth="1"/>
    <col min="4" max="4" width="2.125" style="155" bestFit="1" customWidth="1"/>
    <col min="5" max="5" width="5.75" style="155" bestFit="1" customWidth="1"/>
    <col min="6" max="6" width="1.75" style="203" bestFit="1" customWidth="1"/>
    <col min="7" max="7" width="7.125" style="203" customWidth="1"/>
    <col min="8" max="8" width="1.75" style="203" bestFit="1" customWidth="1"/>
    <col min="9" max="9" width="5.75" style="203" bestFit="1" customWidth="1"/>
    <col min="10" max="10" width="1.75" style="203" bestFit="1" customWidth="1"/>
    <col min="11" max="11" width="5.75" style="203" bestFit="1" customWidth="1"/>
    <col min="12" max="12" width="2.375" style="203" bestFit="1" customWidth="1"/>
    <col min="13" max="13" width="1.5" style="155" bestFit="1" customWidth="1"/>
    <col min="14" max="14" width="5.75" style="155" bestFit="1" customWidth="1"/>
    <col min="15" max="15" width="1.75" style="155" bestFit="1" customWidth="1"/>
    <col min="16" max="16" width="5.75" style="155" bestFit="1" customWidth="1"/>
    <col min="17" max="17" width="2.375" style="155" bestFit="1" customWidth="1"/>
    <col min="18" max="18" width="1.5" style="155" bestFit="1" customWidth="1"/>
    <col min="19" max="19" width="5.75" style="155" bestFit="1" customWidth="1"/>
    <col min="20" max="20" width="1.75" style="155" bestFit="1" customWidth="1"/>
    <col min="21" max="21" width="5.75" style="155" bestFit="1" customWidth="1"/>
    <col min="22" max="22" width="2.125" style="155" bestFit="1" customWidth="1"/>
    <col min="23" max="23" width="2.125" style="155" customWidth="1"/>
    <col min="24" max="24" width="2.375" style="155" bestFit="1" customWidth="1"/>
    <col min="25" max="25" width="1.75" style="155" bestFit="1" customWidth="1"/>
    <col min="26" max="26" width="6.25" style="155" bestFit="1" customWidth="1"/>
    <col min="27" max="27" width="7.875" style="155" customWidth="1"/>
    <col min="28" max="28" width="1.75" style="155" hidden="1" customWidth="1"/>
    <col min="29" max="31" width="8" style="155"/>
    <col min="32" max="32" width="83.75" style="155" hidden="1" customWidth="1"/>
    <col min="33" max="37" width="5.375" style="155" hidden="1" customWidth="1"/>
    <col min="38" max="16384" width="8" style="155"/>
  </cols>
  <sheetData>
    <row r="1" spans="1:38" ht="57" customHeight="1">
      <c r="A1" s="296" t="s">
        <v>5708</v>
      </c>
      <c r="B1" s="297"/>
      <c r="C1" s="297"/>
      <c r="D1" s="297"/>
      <c r="E1" s="297"/>
      <c r="F1" s="297"/>
      <c r="G1" s="297"/>
      <c r="H1" s="297"/>
      <c r="I1" s="297"/>
      <c r="J1" s="297"/>
      <c r="K1" s="297"/>
      <c r="L1" s="297"/>
      <c r="M1" s="297"/>
      <c r="N1" s="297"/>
      <c r="O1" s="297"/>
      <c r="P1" s="297"/>
      <c r="Q1" s="297"/>
      <c r="R1" s="297"/>
      <c r="S1" s="297"/>
      <c r="T1" s="297"/>
      <c r="U1" s="297"/>
      <c r="V1" s="297"/>
      <c r="W1" s="297"/>
      <c r="X1" s="297"/>
      <c r="Y1" s="297"/>
      <c r="Z1" s="297"/>
      <c r="AA1" s="298"/>
      <c r="AB1" s="154">
        <v>1</v>
      </c>
      <c r="AF1" s="155" t="s">
        <v>5709</v>
      </c>
      <c r="AG1" s="156">
        <v>0.04</v>
      </c>
      <c r="AH1" s="157">
        <v>8.0000000000000002E-3</v>
      </c>
      <c r="AI1" s="157">
        <v>1.2699999999999999E-2</v>
      </c>
      <c r="AJ1" s="157">
        <v>1.23E-2</v>
      </c>
      <c r="AK1" s="157">
        <v>7.3999999999999996E-2</v>
      </c>
      <c r="AL1" s="157"/>
    </row>
    <row r="2" spans="1:38">
      <c r="A2" s="158" t="str">
        <f>'[1]Planilha Orcamentaria'!A3:E3</f>
        <v>PREFEITURA: ITAPECERICA/MG</v>
      </c>
      <c r="B2" s="159"/>
      <c r="C2" s="159"/>
      <c r="D2" s="159"/>
      <c r="E2" s="159"/>
      <c r="F2" s="159"/>
      <c r="G2" s="159"/>
      <c r="H2" s="159"/>
      <c r="I2" s="159"/>
      <c r="J2" s="159"/>
      <c r="K2" s="159"/>
      <c r="L2" s="159"/>
      <c r="M2" s="159"/>
      <c r="N2" s="159"/>
      <c r="O2" s="159"/>
      <c r="P2" s="159"/>
      <c r="Q2" s="159"/>
      <c r="R2" s="159"/>
      <c r="S2" s="299" t="s">
        <v>5710</v>
      </c>
      <c r="T2" s="299"/>
      <c r="U2" s="299"/>
      <c r="V2" s="299"/>
      <c r="W2" s="299"/>
      <c r="X2" s="299"/>
      <c r="Y2" s="159"/>
      <c r="Z2" s="300" t="s">
        <v>5711</v>
      </c>
      <c r="AA2" s="301"/>
      <c r="AB2" s="154"/>
      <c r="AF2" s="160" t="s">
        <v>5712</v>
      </c>
      <c r="AG2" s="156">
        <v>4.0099999999999997E-2</v>
      </c>
      <c r="AH2" s="157">
        <v>4.0000000000000001E-3</v>
      </c>
      <c r="AI2" s="157">
        <v>5.5999999999999999E-3</v>
      </c>
      <c r="AJ2" s="157">
        <v>1.11E-2</v>
      </c>
      <c r="AK2" s="157">
        <v>7.2999999999999995E-2</v>
      </c>
      <c r="AL2" s="157"/>
    </row>
    <row r="3" spans="1:38">
      <c r="A3" s="158" t="str">
        <f>'[1]Planilha Orcamentaria'!A4:E4</f>
        <v>OBRA: UBS LAMOUNIER</v>
      </c>
      <c r="B3" s="159"/>
      <c r="C3" s="159"/>
      <c r="D3" s="159"/>
      <c r="E3" s="159"/>
      <c r="F3" s="159"/>
      <c r="G3" s="159"/>
      <c r="H3" s="159"/>
      <c r="I3" s="159"/>
      <c r="J3" s="159"/>
      <c r="K3" s="159"/>
      <c r="L3" s="159"/>
      <c r="M3" s="159"/>
      <c r="N3" s="159"/>
      <c r="O3" s="159"/>
      <c r="P3" s="159"/>
      <c r="Q3" s="159"/>
      <c r="R3" s="159"/>
      <c r="S3" s="302" t="s">
        <v>5713</v>
      </c>
      <c r="T3" s="302"/>
      <c r="U3" s="302"/>
      <c r="V3" s="302"/>
      <c r="W3" s="302"/>
      <c r="X3" s="302"/>
      <c r="Y3" s="159"/>
      <c r="Z3" s="303" t="str">
        <f>'[1]Planilha Orcamentaria'!F4</f>
        <v>DATA: 12/07/2024</v>
      </c>
      <c r="AA3" s="304"/>
      <c r="AB3" s="154"/>
      <c r="AF3" s="155" t="s">
        <v>5714</v>
      </c>
      <c r="AG3" s="156">
        <v>4.9299999999999997E-2</v>
      </c>
      <c r="AH3" s="157">
        <v>4.8999999999999998E-3</v>
      </c>
      <c r="AI3" s="157">
        <v>1.3899999999999999E-2</v>
      </c>
      <c r="AJ3" s="157">
        <v>9.9000000000000008E-3</v>
      </c>
      <c r="AK3" s="157">
        <v>8.0399999999999999E-2</v>
      </c>
      <c r="AL3" s="157"/>
    </row>
    <row r="4" spans="1:38" ht="29.25" thickBot="1">
      <c r="A4" s="161" t="str">
        <f>'[1]Planilha Orcamentaria'!A5:D5</f>
        <v>LOCAL: PRAÇA NECÉSIO PEDRO DOS REIS, LAMOUNIER - ITAPECERICA - MG</v>
      </c>
      <c r="B4" s="162"/>
      <c r="C4" s="162"/>
      <c r="D4" s="162"/>
      <c r="E4" s="162"/>
      <c r="F4" s="162"/>
      <c r="G4" s="162"/>
      <c r="H4" s="162"/>
      <c r="I4" s="162"/>
      <c r="J4" s="162"/>
      <c r="K4" s="162"/>
      <c r="L4" s="162"/>
      <c r="M4" s="162"/>
      <c r="N4" s="162"/>
      <c r="O4" s="162"/>
      <c r="P4" s="162"/>
      <c r="Q4" s="162"/>
      <c r="R4" s="162"/>
      <c r="S4" s="162"/>
      <c r="T4" s="162"/>
      <c r="U4" s="162"/>
      <c r="V4" s="162"/>
      <c r="W4" s="162"/>
      <c r="X4" s="162"/>
      <c r="Y4" s="162"/>
      <c r="Z4" s="294"/>
      <c r="AA4" s="295"/>
      <c r="AB4" s="154"/>
      <c r="AF4" s="160" t="s">
        <v>5715</v>
      </c>
      <c r="AG4" s="156">
        <v>5.9200000000000003E-2</v>
      </c>
      <c r="AH4" s="157">
        <v>5.1000000000000004E-3</v>
      </c>
      <c r="AI4" s="157">
        <v>1.4800000000000001E-2</v>
      </c>
      <c r="AJ4" s="157">
        <v>1.0699999999999999E-2</v>
      </c>
      <c r="AK4" s="157">
        <v>8.3099999999999993E-2</v>
      </c>
      <c r="AL4" s="157"/>
    </row>
    <row r="5" spans="1:38" ht="15.75" thickBot="1">
      <c r="A5" s="308" t="s">
        <v>5709</v>
      </c>
      <c r="B5" s="309"/>
      <c r="C5" s="309"/>
      <c r="D5" s="309"/>
      <c r="E5" s="309"/>
      <c r="F5" s="309"/>
      <c r="G5" s="309"/>
      <c r="H5" s="309"/>
      <c r="I5" s="309"/>
      <c r="J5" s="309"/>
      <c r="K5" s="309"/>
      <c r="L5" s="309"/>
      <c r="M5" s="309"/>
      <c r="N5" s="309"/>
      <c r="O5" s="309"/>
      <c r="P5" s="309"/>
      <c r="Q5" s="309"/>
      <c r="R5" s="309"/>
      <c r="S5" s="309"/>
      <c r="T5" s="309"/>
      <c r="U5" s="309"/>
      <c r="V5" s="309"/>
      <c r="W5" s="309"/>
      <c r="X5" s="309"/>
      <c r="Y5" s="309"/>
      <c r="Z5" s="309"/>
      <c r="AA5" s="310"/>
      <c r="AB5" s="154"/>
      <c r="AF5" s="160" t="s">
        <v>5716</v>
      </c>
      <c r="AG5" s="156">
        <v>5.5199999999999999E-2</v>
      </c>
      <c r="AH5" s="157">
        <v>1.2200000000000001E-2</v>
      </c>
      <c r="AI5" s="157">
        <v>2.3199999999999998E-2</v>
      </c>
      <c r="AJ5" s="157">
        <v>1.0200000000000001E-2</v>
      </c>
      <c r="AK5" s="157">
        <v>8.4000000000000005E-2</v>
      </c>
      <c r="AL5" s="157"/>
    </row>
    <row r="6" spans="1:38" ht="18.75" customHeight="1">
      <c r="A6" s="163"/>
      <c r="B6" s="164"/>
      <c r="C6" s="164"/>
      <c r="D6" s="164"/>
      <c r="E6" s="164"/>
      <c r="F6" s="165"/>
      <c r="G6" s="165"/>
      <c r="H6" s="165"/>
      <c r="I6" s="165"/>
      <c r="J6" s="165"/>
      <c r="K6" s="165"/>
      <c r="L6" s="165"/>
      <c r="M6" s="164"/>
      <c r="N6" s="164"/>
      <c r="O6" s="164"/>
      <c r="P6" s="164"/>
      <c r="Q6" s="164"/>
      <c r="R6" s="164"/>
      <c r="S6" s="164"/>
      <c r="T6" s="164"/>
      <c r="U6" s="164"/>
      <c r="V6" s="164"/>
      <c r="W6" s="164"/>
      <c r="X6" s="164"/>
      <c r="Y6" s="164"/>
      <c r="Z6" s="164"/>
      <c r="AA6" s="166"/>
      <c r="AB6" s="154"/>
      <c r="AF6" s="155" t="s">
        <v>5717</v>
      </c>
      <c r="AG6" s="157">
        <v>4.9299999999999997E-2</v>
      </c>
      <c r="AH6" s="157">
        <v>4.8999999999999998E-3</v>
      </c>
      <c r="AI6" s="157">
        <v>1.3899999999999999E-2</v>
      </c>
      <c r="AJ6" s="157">
        <v>9.9000000000000008E-3</v>
      </c>
      <c r="AK6" s="157">
        <v>8.0399999999999999E-2</v>
      </c>
    </row>
    <row r="7" spans="1:38" ht="18.75" customHeight="1">
      <c r="A7" s="167" t="s">
        <v>5718</v>
      </c>
      <c r="B7" s="168" t="s">
        <v>5719</v>
      </c>
      <c r="C7" s="169"/>
      <c r="D7" s="170"/>
      <c r="E7" s="170"/>
      <c r="F7" s="171"/>
      <c r="G7" s="172">
        <f>VLOOKUP(A5,AF1:AK6,2,0)</f>
        <v>0.04</v>
      </c>
      <c r="H7" s="171"/>
      <c r="I7" s="171"/>
      <c r="J7" s="171"/>
      <c r="K7" s="170"/>
      <c r="L7" s="171"/>
      <c r="M7" s="170"/>
      <c r="N7" s="170"/>
      <c r="O7" s="170"/>
      <c r="P7" s="170"/>
      <c r="Q7" s="170"/>
      <c r="R7" s="170"/>
      <c r="S7" s="170"/>
      <c r="T7" s="170"/>
      <c r="U7" s="170"/>
      <c r="V7" s="170"/>
      <c r="W7" s="170"/>
      <c r="X7" s="170"/>
      <c r="Y7" s="170"/>
      <c r="Z7" s="170"/>
      <c r="AA7" s="173"/>
      <c r="AB7" s="154"/>
    </row>
    <row r="8" spans="1:38" ht="18.75" customHeight="1">
      <c r="A8" s="167" t="s">
        <v>5720</v>
      </c>
      <c r="B8" s="168" t="s">
        <v>5721</v>
      </c>
      <c r="C8" s="169"/>
      <c r="D8" s="170"/>
      <c r="E8" s="170"/>
      <c r="F8" s="171"/>
      <c r="G8" s="172">
        <f>VLOOKUP(A5,AF1:AK6,3,0)</f>
        <v>8.0000000000000002E-3</v>
      </c>
      <c r="H8" s="171"/>
      <c r="I8" s="171"/>
      <c r="J8" s="171"/>
      <c r="K8" s="170"/>
      <c r="L8" s="171"/>
      <c r="M8" s="170"/>
      <c r="N8" s="170"/>
      <c r="O8" s="170"/>
      <c r="P8" s="170"/>
      <c r="Q8" s="170"/>
      <c r="R8" s="170"/>
      <c r="S8" s="170"/>
      <c r="T8" s="170"/>
      <c r="U8" s="170"/>
      <c r="V8" s="170"/>
      <c r="W8" s="170"/>
      <c r="X8" s="170"/>
      <c r="Y8" s="170"/>
      <c r="Z8" s="170"/>
      <c r="AA8" s="173"/>
      <c r="AB8" s="154"/>
    </row>
    <row r="9" spans="1:38" ht="18.75" customHeight="1">
      <c r="A9" s="167" t="s">
        <v>5722</v>
      </c>
      <c r="B9" s="168" t="s">
        <v>5723</v>
      </c>
      <c r="C9" s="169"/>
      <c r="D9" s="170"/>
      <c r="E9" s="170"/>
      <c r="F9" s="171"/>
      <c r="G9" s="172">
        <f>VLOOKUP(A5,AF1:AK6,4,0)</f>
        <v>1.2699999999999999E-2</v>
      </c>
      <c r="H9" s="171"/>
      <c r="I9" s="171"/>
      <c r="J9" s="171"/>
      <c r="K9" s="170"/>
      <c r="L9" s="171"/>
      <c r="M9" s="170"/>
      <c r="N9" s="170"/>
      <c r="O9" s="170"/>
      <c r="P9" s="170"/>
      <c r="Q9" s="170"/>
      <c r="R9" s="170"/>
      <c r="S9" s="170"/>
      <c r="T9" s="170"/>
      <c r="U9" s="170"/>
      <c r="V9" s="170"/>
      <c r="W9" s="170"/>
      <c r="X9" s="170"/>
      <c r="Y9" s="170"/>
      <c r="Z9" s="170"/>
      <c r="AA9" s="173"/>
      <c r="AB9" s="154"/>
      <c r="AG9" s="155" t="s">
        <v>5724</v>
      </c>
      <c r="AH9" s="155" t="s">
        <v>5725</v>
      </c>
      <c r="AI9" s="155" t="s">
        <v>5726</v>
      </c>
      <c r="AJ9" s="155" t="s">
        <v>5727</v>
      </c>
      <c r="AK9" s="155" t="s">
        <v>5728</v>
      </c>
    </row>
    <row r="10" spans="1:38" ht="18.75" customHeight="1">
      <c r="A10" s="167" t="s">
        <v>5729</v>
      </c>
      <c r="B10" s="168" t="s">
        <v>5730</v>
      </c>
      <c r="C10" s="169"/>
      <c r="D10" s="170"/>
      <c r="E10" s="170"/>
      <c r="F10" s="171"/>
      <c r="G10" s="172">
        <f>VLOOKUP(A5,AF1:AK6,5,0)</f>
        <v>1.23E-2</v>
      </c>
      <c r="H10" s="171"/>
      <c r="I10" s="171"/>
      <c r="J10" s="171"/>
      <c r="K10" s="170"/>
      <c r="L10" s="171"/>
      <c r="M10" s="170"/>
      <c r="N10" s="170"/>
      <c r="O10" s="170"/>
      <c r="P10" s="170"/>
      <c r="Q10" s="170"/>
      <c r="R10" s="170"/>
      <c r="S10" s="170"/>
      <c r="T10" s="170"/>
      <c r="U10" s="170"/>
      <c r="V10" s="170"/>
      <c r="W10" s="170"/>
      <c r="X10" s="170"/>
      <c r="Y10" s="170"/>
      <c r="Z10" s="170"/>
      <c r="AA10" s="173"/>
      <c r="AB10" s="154"/>
    </row>
    <row r="11" spans="1:38" ht="18.75" customHeight="1">
      <c r="A11" s="167" t="s">
        <v>5731</v>
      </c>
      <c r="B11" s="168" t="s">
        <v>5732</v>
      </c>
      <c r="C11" s="169"/>
      <c r="D11" s="170"/>
      <c r="E11" s="170"/>
      <c r="F11" s="171"/>
      <c r="G11" s="172">
        <f>VLOOKUP(A5,AF1:AK6,6,0)</f>
        <v>7.3999999999999996E-2</v>
      </c>
      <c r="H11" s="171"/>
      <c r="I11" s="171"/>
      <c r="J11" s="171"/>
      <c r="K11" s="170"/>
      <c r="L11" s="171"/>
      <c r="M11" s="170"/>
      <c r="N11" s="170"/>
      <c r="O11" s="170"/>
      <c r="P11" s="170"/>
      <c r="Q11" s="170"/>
      <c r="R11" s="170"/>
      <c r="S11" s="170"/>
      <c r="T11" s="170"/>
      <c r="U11" s="170"/>
      <c r="V11" s="170"/>
      <c r="W11" s="170"/>
      <c r="X11" s="170"/>
      <c r="Y11" s="170"/>
      <c r="Z11" s="170"/>
      <c r="AA11" s="173"/>
      <c r="AB11" s="154"/>
      <c r="AK11" s="157"/>
    </row>
    <row r="12" spans="1:38" ht="18.75" customHeight="1">
      <c r="A12" s="167" t="s">
        <v>5733</v>
      </c>
      <c r="B12" s="168" t="s">
        <v>5734</v>
      </c>
      <c r="C12" s="169"/>
      <c r="D12" s="170"/>
      <c r="E12" s="170"/>
      <c r="F12" s="171"/>
      <c r="G12" s="172">
        <f>SUM(G13:G16)</f>
        <v>8.6499999999999994E-2</v>
      </c>
      <c r="H12" s="171"/>
      <c r="I12" s="171"/>
      <c r="J12" s="171"/>
      <c r="K12" s="170"/>
      <c r="L12" s="171"/>
      <c r="M12" s="170"/>
      <c r="N12" s="170"/>
      <c r="O12" s="170"/>
      <c r="P12" s="170"/>
      <c r="Q12" s="170"/>
      <c r="R12" s="170"/>
      <c r="S12" s="170"/>
      <c r="T12" s="170"/>
      <c r="U12" s="170"/>
      <c r="V12" s="170"/>
      <c r="W12" s="170"/>
      <c r="X12" s="170"/>
      <c r="Y12" s="170"/>
      <c r="Z12" s="170"/>
      <c r="AA12" s="173"/>
      <c r="AB12" s="154"/>
      <c r="AK12" s="157"/>
    </row>
    <row r="13" spans="1:38">
      <c r="A13" s="174"/>
      <c r="B13" s="175"/>
      <c r="C13" s="176"/>
      <c r="D13" s="175"/>
      <c r="E13" s="175" t="s">
        <v>5735</v>
      </c>
      <c r="F13" s="177"/>
      <c r="G13" s="178">
        <v>0.03</v>
      </c>
      <c r="H13" s="177"/>
      <c r="I13" s="177"/>
      <c r="J13" s="177"/>
      <c r="K13" s="175"/>
      <c r="L13" s="177"/>
      <c r="M13" s="175"/>
      <c r="N13" s="175"/>
      <c r="O13" s="175"/>
      <c r="P13" s="175"/>
      <c r="Q13" s="175"/>
      <c r="R13" s="175"/>
      <c r="S13" s="175"/>
      <c r="T13" s="175"/>
      <c r="U13" s="175"/>
      <c r="V13" s="175"/>
      <c r="W13" s="175"/>
      <c r="X13" s="175"/>
      <c r="Y13" s="175"/>
      <c r="Z13" s="175"/>
      <c r="AA13" s="179"/>
      <c r="AB13" s="154"/>
      <c r="AK13" s="157"/>
    </row>
    <row r="14" spans="1:38">
      <c r="A14" s="174"/>
      <c r="B14" s="175"/>
      <c r="C14" s="176"/>
      <c r="D14" s="175"/>
      <c r="E14" s="175" t="s">
        <v>5736</v>
      </c>
      <c r="F14" s="177"/>
      <c r="G14" s="178">
        <v>6.4999999999999997E-3</v>
      </c>
      <c r="H14" s="177"/>
      <c r="I14" s="177"/>
      <c r="J14" s="177"/>
      <c r="K14" s="175"/>
      <c r="L14" s="177"/>
      <c r="M14" s="175"/>
      <c r="N14" s="175"/>
      <c r="O14" s="175"/>
      <c r="P14" s="175"/>
      <c r="Q14" s="175"/>
      <c r="R14" s="175"/>
      <c r="S14" s="175"/>
      <c r="T14" s="175"/>
      <c r="U14" s="175"/>
      <c r="V14" s="175"/>
      <c r="W14" s="175"/>
      <c r="X14" s="175"/>
      <c r="Y14" s="175"/>
      <c r="Z14" s="175"/>
      <c r="AA14" s="179"/>
      <c r="AB14" s="154"/>
      <c r="AK14" s="157"/>
    </row>
    <row r="15" spans="1:38">
      <c r="A15" s="174"/>
      <c r="B15" s="175"/>
      <c r="C15" s="176"/>
      <c r="D15" s="175"/>
      <c r="E15" s="175" t="s">
        <v>5737</v>
      </c>
      <c r="F15" s="177"/>
      <c r="G15" s="178">
        <v>0.05</v>
      </c>
      <c r="H15" s="177"/>
      <c r="I15" s="177"/>
      <c r="J15" s="177"/>
      <c r="K15" s="175"/>
      <c r="L15" s="177"/>
      <c r="M15" s="175"/>
      <c r="N15" s="175"/>
      <c r="O15" s="175"/>
      <c r="P15" s="175"/>
      <c r="Q15" s="175"/>
      <c r="R15" s="175"/>
      <c r="S15" s="175"/>
      <c r="T15" s="175"/>
      <c r="U15" s="175"/>
      <c r="V15" s="175"/>
      <c r="W15" s="175"/>
      <c r="X15" s="175"/>
      <c r="Y15" s="175"/>
      <c r="Z15" s="175"/>
      <c r="AA15" s="179"/>
      <c r="AB15" s="154"/>
      <c r="AK15" s="157"/>
    </row>
    <row r="16" spans="1:38">
      <c r="A16" s="174"/>
      <c r="B16" s="175"/>
      <c r="C16" s="176"/>
      <c r="D16" s="175"/>
      <c r="E16" s="175" t="s">
        <v>5738</v>
      </c>
      <c r="F16" s="177"/>
      <c r="G16" s="178">
        <v>0</v>
      </c>
      <c r="H16" s="177"/>
      <c r="I16" s="177"/>
      <c r="J16" s="177"/>
      <c r="K16" s="175"/>
      <c r="L16" s="177"/>
      <c r="M16" s="175"/>
      <c r="N16" s="175"/>
      <c r="O16" s="175"/>
      <c r="P16" s="175"/>
      <c r="Q16" s="175"/>
      <c r="R16" s="175"/>
      <c r="S16" s="175"/>
      <c r="T16" s="175"/>
      <c r="U16" s="175"/>
      <c r="V16" s="175"/>
      <c r="W16" s="175"/>
      <c r="X16" s="175"/>
      <c r="Y16" s="175"/>
      <c r="Z16" s="175"/>
      <c r="AA16" s="179"/>
      <c r="AB16" s="154"/>
      <c r="AK16" s="157"/>
    </row>
    <row r="17" spans="1:28" ht="18.75" customHeight="1">
      <c r="A17" s="167"/>
      <c r="B17" s="170"/>
      <c r="C17" s="170"/>
      <c r="D17" s="170"/>
      <c r="E17" s="170"/>
      <c r="F17" s="170"/>
      <c r="G17" s="170"/>
      <c r="H17" s="170"/>
      <c r="I17" s="170"/>
      <c r="J17" s="170"/>
      <c r="K17" s="170"/>
      <c r="L17" s="170"/>
      <c r="M17" s="170"/>
      <c r="N17" s="170"/>
      <c r="O17" s="170"/>
      <c r="P17" s="170"/>
      <c r="Q17" s="170"/>
      <c r="R17" s="170"/>
      <c r="S17" s="170"/>
      <c r="T17" s="170"/>
      <c r="U17" s="170"/>
      <c r="V17" s="170"/>
      <c r="W17" s="170"/>
      <c r="X17" s="170"/>
      <c r="Y17" s="170"/>
      <c r="Z17" s="170"/>
      <c r="AA17" s="173"/>
      <c r="AB17" s="154"/>
    </row>
    <row r="18" spans="1:28" ht="18.75" customHeight="1">
      <c r="A18" s="167"/>
      <c r="B18" s="170"/>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3"/>
      <c r="AB18" s="154"/>
    </row>
    <row r="19" spans="1:28" ht="18.75" customHeight="1">
      <c r="A19" s="167"/>
      <c r="B19" s="170"/>
      <c r="C19" s="170"/>
      <c r="D19" s="170"/>
      <c r="E19" s="170"/>
      <c r="F19" s="170"/>
      <c r="G19" s="170"/>
      <c r="H19" s="170"/>
      <c r="I19" s="170"/>
      <c r="J19" s="170"/>
      <c r="K19" s="170"/>
      <c r="L19" s="170"/>
      <c r="M19" s="170"/>
      <c r="N19" s="170"/>
      <c r="O19" s="170"/>
      <c r="P19" s="170"/>
      <c r="Q19" s="170"/>
      <c r="R19" s="170"/>
      <c r="S19" s="170"/>
      <c r="T19" s="170"/>
      <c r="U19" s="170"/>
      <c r="V19" s="170"/>
      <c r="W19" s="170"/>
      <c r="X19" s="170"/>
      <c r="Y19" s="170"/>
      <c r="Z19" s="170"/>
      <c r="AA19" s="173"/>
      <c r="AB19" s="154"/>
    </row>
    <row r="20" spans="1:28" ht="18.75" customHeight="1">
      <c r="A20" s="167"/>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3"/>
      <c r="AB20" s="154"/>
    </row>
    <row r="21" spans="1:28" ht="18.75" customHeight="1">
      <c r="A21" s="167"/>
      <c r="B21" s="180" t="s">
        <v>5739</v>
      </c>
      <c r="C21" s="311" t="s">
        <v>5740</v>
      </c>
      <c r="D21" s="181" t="s">
        <v>5741</v>
      </c>
      <c r="E21" s="182">
        <v>1</v>
      </c>
      <c r="F21" s="181" t="s">
        <v>5742</v>
      </c>
      <c r="G21" s="182">
        <f>G7</f>
        <v>0.04</v>
      </c>
      <c r="H21" s="181" t="s">
        <v>5742</v>
      </c>
      <c r="I21" s="182">
        <f>G8</f>
        <v>8.0000000000000002E-3</v>
      </c>
      <c r="J21" s="181" t="s">
        <v>5742</v>
      </c>
      <c r="K21" s="182">
        <f>G9</f>
        <v>1.2699999999999999E-2</v>
      </c>
      <c r="L21" s="180" t="s">
        <v>5743</v>
      </c>
      <c r="M21" s="180" t="s">
        <v>5744</v>
      </c>
      <c r="N21" s="182">
        <v>1</v>
      </c>
      <c r="O21" s="180" t="s">
        <v>5742</v>
      </c>
      <c r="P21" s="182">
        <f>G10</f>
        <v>1.23E-2</v>
      </c>
      <c r="Q21" s="180" t="s">
        <v>5743</v>
      </c>
      <c r="R21" s="180" t="s">
        <v>5744</v>
      </c>
      <c r="S21" s="182">
        <v>1</v>
      </c>
      <c r="T21" s="180" t="s">
        <v>5742</v>
      </c>
      <c r="U21" s="182">
        <f>G11</f>
        <v>7.3999999999999996E-2</v>
      </c>
      <c r="V21" s="180" t="s">
        <v>5745</v>
      </c>
      <c r="W21" s="311" t="s">
        <v>5746</v>
      </c>
      <c r="X21" s="312">
        <v>-1</v>
      </c>
      <c r="Y21" s="313" t="s">
        <v>5747</v>
      </c>
      <c r="Z21" s="314">
        <f>ROUND((((E21+G21+I21+K21)*(N21+P21)*(S21+U21))/(N23-P23))-1,4)</f>
        <v>0.26240000000000002</v>
      </c>
      <c r="AA21" s="173"/>
      <c r="AB21" s="154"/>
    </row>
    <row r="22" spans="1:28" ht="3.75" customHeight="1">
      <c r="A22" s="167"/>
      <c r="B22" s="170"/>
      <c r="C22" s="311"/>
      <c r="D22" s="315"/>
      <c r="E22" s="315"/>
      <c r="F22" s="315"/>
      <c r="G22" s="315"/>
      <c r="H22" s="315"/>
      <c r="I22" s="315"/>
      <c r="J22" s="315"/>
      <c r="K22" s="315"/>
      <c r="L22" s="315"/>
      <c r="M22" s="315"/>
      <c r="N22" s="315"/>
      <c r="O22" s="315"/>
      <c r="P22" s="315"/>
      <c r="Q22" s="315"/>
      <c r="R22" s="315"/>
      <c r="S22" s="315"/>
      <c r="T22" s="315"/>
      <c r="U22" s="315"/>
      <c r="V22" s="315"/>
      <c r="W22" s="311"/>
      <c r="X22" s="312"/>
      <c r="Y22" s="313"/>
      <c r="Z22" s="314"/>
      <c r="AA22" s="173"/>
      <c r="AB22" s="154"/>
    </row>
    <row r="23" spans="1:28" s="190" customFormat="1" ht="18.75" customHeight="1">
      <c r="A23" s="183"/>
      <c r="B23" s="184"/>
      <c r="C23" s="311"/>
      <c r="D23" s="185"/>
      <c r="E23" s="185"/>
      <c r="F23" s="185"/>
      <c r="G23" s="185"/>
      <c r="H23" s="185"/>
      <c r="I23" s="185"/>
      <c r="J23" s="185"/>
      <c r="K23" s="186"/>
      <c r="L23" s="186"/>
      <c r="M23" s="185" t="s">
        <v>5744</v>
      </c>
      <c r="N23" s="187">
        <v>1</v>
      </c>
      <c r="O23" s="186" t="s">
        <v>5748</v>
      </c>
      <c r="P23" s="187">
        <f>G12</f>
        <v>8.6499999999999994E-2</v>
      </c>
      <c r="Q23" s="186" t="s">
        <v>5749</v>
      </c>
      <c r="R23" s="186"/>
      <c r="S23" s="186"/>
      <c r="T23" s="186"/>
      <c r="U23" s="186"/>
      <c r="V23" s="186"/>
      <c r="W23" s="311"/>
      <c r="X23" s="312"/>
      <c r="Y23" s="313"/>
      <c r="Z23" s="314"/>
      <c r="AA23" s="188"/>
      <c r="AB23" s="189"/>
    </row>
    <row r="24" spans="1:28" ht="18.75" customHeight="1">
      <c r="A24" s="167"/>
      <c r="B24" s="170"/>
      <c r="C24" s="170"/>
      <c r="D24" s="170"/>
      <c r="E24" s="170"/>
      <c r="F24" s="171"/>
      <c r="G24" s="171"/>
      <c r="H24" s="171"/>
      <c r="I24" s="171"/>
      <c r="J24" s="171"/>
      <c r="K24" s="171"/>
      <c r="L24" s="171"/>
      <c r="M24" s="170"/>
      <c r="N24" s="170"/>
      <c r="O24" s="170"/>
      <c r="P24" s="170"/>
      <c r="Q24" s="170"/>
      <c r="R24" s="170"/>
      <c r="S24" s="170"/>
      <c r="T24" s="170"/>
      <c r="U24" s="170"/>
      <c r="V24" s="170"/>
      <c r="W24" s="170"/>
      <c r="X24" s="170"/>
      <c r="Y24" s="170"/>
      <c r="Z24" s="170"/>
      <c r="AA24" s="173"/>
      <c r="AB24" s="154"/>
    </row>
    <row r="25" spans="1:28" ht="18.75" customHeight="1" thickBot="1">
      <c r="A25" s="191" t="s">
        <v>5750</v>
      </c>
      <c r="B25" s="192"/>
      <c r="C25" s="192"/>
      <c r="D25" s="192"/>
      <c r="E25" s="192"/>
      <c r="F25" s="193"/>
      <c r="G25" s="193"/>
      <c r="H25" s="193"/>
      <c r="I25" s="193"/>
      <c r="J25" s="193"/>
      <c r="K25" s="193"/>
      <c r="L25" s="193"/>
      <c r="M25" s="192"/>
      <c r="N25" s="192"/>
      <c r="O25" s="192"/>
      <c r="P25" s="192"/>
      <c r="Q25" s="192"/>
      <c r="R25" s="192"/>
      <c r="S25" s="192"/>
      <c r="T25" s="192"/>
      <c r="U25" s="192"/>
      <c r="V25" s="192"/>
      <c r="W25" s="192"/>
      <c r="X25" s="192"/>
      <c r="Y25" s="192"/>
      <c r="Z25" s="192"/>
      <c r="AA25" s="194"/>
      <c r="AB25" s="154"/>
    </row>
    <row r="26" spans="1:28" ht="108" customHeight="1">
      <c r="A26" s="195"/>
      <c r="B26" s="196"/>
      <c r="C26" s="196"/>
      <c r="D26" s="196"/>
      <c r="E26" s="196"/>
      <c r="F26" s="196"/>
      <c r="G26" s="196"/>
      <c r="H26" s="196"/>
      <c r="I26" s="196"/>
      <c r="J26" s="196"/>
      <c r="K26" s="196"/>
      <c r="L26" s="196"/>
      <c r="M26" s="196"/>
      <c r="N26" s="196"/>
      <c r="O26" s="196"/>
      <c r="P26" s="196"/>
      <c r="Q26" s="196"/>
      <c r="R26" s="196"/>
      <c r="S26" s="196"/>
      <c r="T26" s="196"/>
      <c r="U26" s="196"/>
      <c r="V26" s="196"/>
      <c r="W26" s="196"/>
      <c r="X26" s="196"/>
      <c r="Y26" s="196"/>
      <c r="Z26" s="196"/>
      <c r="AA26" s="197"/>
      <c r="AB26" s="154"/>
    </row>
    <row r="27" spans="1:28" ht="54" customHeight="1">
      <c r="A27" s="305" t="s">
        <v>1679</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7"/>
      <c r="AB27" s="154"/>
    </row>
    <row r="28" spans="1:28" ht="30" customHeight="1" thickBot="1">
      <c r="A28" s="191"/>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9"/>
      <c r="AB28" s="154"/>
    </row>
    <row r="38" spans="1:5" ht="15" thickBot="1">
      <c r="A38" s="200"/>
      <c r="B38" s="201"/>
      <c r="C38" s="201"/>
      <c r="D38" s="201"/>
      <c r="E38" s="202"/>
    </row>
    <row r="44" spans="1:5" ht="15" thickBot="1">
      <c r="A44" s="200"/>
      <c r="B44" s="201"/>
      <c r="C44" s="201"/>
      <c r="D44" s="201"/>
      <c r="E44" s="202"/>
    </row>
    <row r="59" spans="1:5" ht="15" thickBot="1">
      <c r="A59" s="200"/>
      <c r="B59" s="201"/>
      <c r="C59" s="201"/>
      <c r="D59" s="201"/>
      <c r="E59" s="202"/>
    </row>
    <row r="65" spans="1:5" ht="15" thickBot="1">
      <c r="A65" s="200"/>
      <c r="B65" s="201"/>
      <c r="C65" s="201"/>
      <c r="D65" s="201"/>
      <c r="E65" s="202"/>
    </row>
    <row r="113" spans="1:5" ht="15" thickBot="1">
      <c r="A113" s="200"/>
      <c r="B113" s="201"/>
      <c r="C113" s="201"/>
      <c r="D113" s="201"/>
      <c r="E113" s="202"/>
    </row>
    <row r="119" spans="1:5" ht="15" thickBot="1">
      <c r="A119" s="200"/>
      <c r="B119" s="201"/>
      <c r="C119" s="201"/>
      <c r="D119" s="201"/>
      <c r="E119" s="202"/>
    </row>
    <row r="125" spans="1:5" ht="15" thickBot="1">
      <c r="A125" s="200"/>
      <c r="B125" s="201"/>
      <c r="C125" s="201"/>
      <c r="D125" s="201"/>
      <c r="E125" s="202"/>
    </row>
    <row r="131" spans="1:5" ht="15" thickBot="1">
      <c r="A131" s="200"/>
      <c r="B131" s="201"/>
      <c r="C131" s="201"/>
      <c r="D131" s="201"/>
      <c r="E131" s="202"/>
    </row>
    <row r="137" spans="1:5" ht="15" thickBot="1">
      <c r="A137" s="200"/>
      <c r="B137" s="201"/>
      <c r="C137" s="201"/>
      <c r="D137" s="201"/>
      <c r="E137" s="202"/>
    </row>
    <row r="143" spans="1:5" ht="15" thickBot="1">
      <c r="A143" s="200"/>
      <c r="B143" s="201"/>
      <c r="C143" s="201"/>
      <c r="D143" s="201"/>
      <c r="E143" s="202"/>
    </row>
    <row r="149" spans="1:5" ht="15" thickBot="1">
      <c r="A149" s="200"/>
      <c r="B149" s="201"/>
      <c r="C149" s="201"/>
      <c r="D149" s="201"/>
      <c r="E149" s="202"/>
    </row>
    <row r="155" spans="1:5" ht="15" thickBot="1">
      <c r="A155" s="200"/>
      <c r="B155" s="201"/>
      <c r="C155" s="201"/>
      <c r="D155" s="201"/>
      <c r="E155" s="202"/>
    </row>
    <row r="161" spans="1:5" ht="15" thickBot="1">
      <c r="A161" s="200"/>
      <c r="B161" s="201"/>
      <c r="C161" s="201"/>
      <c r="D161" s="201"/>
      <c r="E161" s="202"/>
    </row>
  </sheetData>
  <mergeCells count="14">
    <mergeCell ref="A27:AA27"/>
    <mergeCell ref="A5:AA5"/>
    <mergeCell ref="C21:C23"/>
    <mergeCell ref="W21:W23"/>
    <mergeCell ref="X21:X23"/>
    <mergeCell ref="Y21:Y23"/>
    <mergeCell ref="Z21:Z23"/>
    <mergeCell ref="D22:V22"/>
    <mergeCell ref="Z4:AA4"/>
    <mergeCell ref="A1:AA1"/>
    <mergeCell ref="S2:X2"/>
    <mergeCell ref="Z2:AA2"/>
    <mergeCell ref="S3:X3"/>
    <mergeCell ref="Z3:AA3"/>
  </mergeCells>
  <dataValidations count="1">
    <dataValidation type="list" allowBlank="1" showInputMessage="1" showErrorMessage="1" sqref="A5:AA5" xr:uid="{82C27187-077E-4DC2-AB5B-3B99FDBB11DE}">
      <formula1>$AF$1:$AF$6</formula1>
    </dataValidation>
  </dataValidations>
  <printOptions horizontalCentered="1"/>
  <pageMargins left="0" right="0" top="0.19685039370078741" bottom="0" header="0" footer="0"/>
  <pageSetup paperSize="9" scale="82" fitToHeight="0" orientation="portrait" r:id="rId1"/>
  <headerFooter>
    <oddFooter>&amp;R&amp;P/&amp;N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4</vt:i4>
      </vt:variant>
    </vt:vector>
  </HeadingPairs>
  <TitlesOfParts>
    <vt:vector size="9" baseType="lpstr">
      <vt:lpstr>Orçamento com formulas</vt:lpstr>
      <vt:lpstr>Orçamento Sintético</vt:lpstr>
      <vt:lpstr>CRONOGRAMA FISICO FINANCEIRO</vt:lpstr>
      <vt:lpstr>CPUs</vt:lpstr>
      <vt:lpstr>BDI</vt:lpstr>
      <vt:lpstr>BDI!Area_de_impressao</vt:lpstr>
      <vt:lpstr>'CRONOGRAMA FISICO FINANCEIRO'!Area_de_impressao</vt:lpstr>
      <vt:lpstr>BDI!Titulos_de_impressao</vt:lpstr>
      <vt:lpstr>'Orçamento Sintético'!Titulos_de_impressao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pc</cp:lastModifiedBy>
  <cp:revision>0</cp:revision>
  <cp:lastPrinted>2025-07-01T16:17:44Z</cp:lastPrinted>
  <dcterms:created xsi:type="dcterms:W3CDTF">2025-06-18T15:05:10Z</dcterms:created>
  <dcterms:modified xsi:type="dcterms:W3CDTF">2025-07-01T16:21:24Z</dcterms:modified>
</cp:coreProperties>
</file>